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78259f96168b61b/ドキュメント/"/>
    </mc:Choice>
  </mc:AlternateContent>
  <xr:revisionPtr revIDLastSave="4480" documentId="8_{68E59472-27EC-417E-8912-C2EF419B1766}" xr6:coauthVersionLast="47" xr6:coauthVersionMax="47" xr10:uidLastSave="{90AAA59F-CFD7-4AF1-98EF-377B8F099283}"/>
  <bookViews>
    <workbookView minimized="1" xWindow="315" yWindow="360" windowWidth="13755" windowHeight="15480" xr2:uid="{00000000-000D-0000-FFFF-FFFF00000000}"/>
  </bookViews>
  <sheets>
    <sheet name="Sheet1" sheetId="1" r:id="rId1"/>
  </sheets>
  <definedNames>
    <definedName name="_xlnm._FilterDatabase" localSheetId="0" hidden="1">Sheet1!$AR$376:$BD$430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RGlGLzZ55DEJt98NC+NyCA2vNpri7Ffh+DPZGskf+w="/>
    </ext>
  </extLst>
</workbook>
</file>

<file path=xl/calcChain.xml><?xml version="1.0" encoding="utf-8"?>
<calcChain xmlns="http://schemas.openxmlformats.org/spreadsheetml/2006/main">
  <c r="A60" i="1" l="1"/>
  <c r="BH10" i="1"/>
  <c r="BH14" i="1"/>
  <c r="BH18" i="1"/>
  <c r="BH22" i="1"/>
  <c r="BH26" i="1"/>
  <c r="BH29" i="1"/>
  <c r="BH34" i="1"/>
  <c r="BH38" i="1"/>
  <c r="BH42" i="1"/>
  <c r="BH46" i="1"/>
  <c r="BH50" i="1"/>
  <c r="BH54" i="1"/>
  <c r="BH68" i="1"/>
  <c r="BI68" i="1"/>
  <c r="AT10" i="1"/>
  <c r="AT14" i="1"/>
  <c r="AT18" i="1"/>
  <c r="AT22" i="1"/>
  <c r="AT26" i="1"/>
  <c r="AT29" i="1"/>
  <c r="AT34" i="1"/>
  <c r="AT38" i="1"/>
  <c r="AT42" i="1"/>
  <c r="AT46" i="1"/>
  <c r="AT50" i="1"/>
  <c r="AT54" i="1"/>
  <c r="AT68" i="1"/>
  <c r="AU68" i="1"/>
  <c r="AF10" i="1"/>
  <c r="AF14" i="1"/>
  <c r="AF18" i="1"/>
  <c r="AF22" i="1"/>
  <c r="AF26" i="1"/>
  <c r="AF29" i="1"/>
  <c r="AF34" i="1"/>
  <c r="AF38" i="1"/>
  <c r="AF42" i="1"/>
  <c r="AF46" i="1"/>
  <c r="AF50" i="1"/>
  <c r="AF54" i="1"/>
  <c r="AF68" i="1"/>
  <c r="AG68" i="1"/>
  <c r="R10" i="1"/>
  <c r="R14" i="1"/>
  <c r="R18" i="1"/>
  <c r="R22" i="1"/>
  <c r="R26" i="1"/>
  <c r="R29" i="1"/>
  <c r="R34" i="1"/>
  <c r="R38" i="1"/>
  <c r="R42" i="1"/>
  <c r="R46" i="1"/>
  <c r="R50" i="1"/>
  <c r="R54" i="1"/>
  <c r="R68" i="1"/>
  <c r="S68" i="1"/>
  <c r="CP4" i="1"/>
  <c r="CP5" i="1"/>
  <c r="CQ4" i="1"/>
  <c r="CQ5" i="1"/>
  <c r="CP6" i="1"/>
  <c r="CQ6" i="1"/>
  <c r="BH8" i="1"/>
  <c r="BJ8" i="1"/>
  <c r="BL8" i="1"/>
  <c r="BN8" i="1"/>
  <c r="BO8" i="1"/>
  <c r="BP8" i="1"/>
  <c r="BQ8" i="1"/>
  <c r="AT8" i="1"/>
  <c r="AV8" i="1"/>
  <c r="AX8" i="1"/>
  <c r="AZ8" i="1"/>
  <c r="BA8" i="1"/>
  <c r="BB8" i="1"/>
  <c r="BC8" i="1"/>
  <c r="AF8" i="1"/>
  <c r="AH8" i="1"/>
  <c r="AJ8" i="1"/>
  <c r="AL8" i="1"/>
  <c r="AM8" i="1"/>
  <c r="AN8" i="1"/>
  <c r="AO8" i="1"/>
  <c r="AL23" i="1"/>
  <c r="AF23" i="1"/>
  <c r="AM23" i="1"/>
  <c r="AL24" i="1"/>
  <c r="AF24" i="1"/>
  <c r="AM24" i="1"/>
  <c r="AL29" i="1"/>
  <c r="AL30" i="1"/>
  <c r="R8" i="1"/>
  <c r="V8" i="1"/>
  <c r="Z8" i="1"/>
  <c r="AA8" i="1"/>
  <c r="X10" i="1"/>
  <c r="Y10" i="1"/>
  <c r="Y14" i="1"/>
  <c r="R17" i="1"/>
  <c r="X20" i="1"/>
  <c r="R20" i="1"/>
  <c r="Y20" i="1"/>
  <c r="J25" i="1"/>
  <c r="D25" i="1"/>
  <c r="K25" i="1"/>
  <c r="J21" i="1"/>
  <c r="D21" i="1"/>
  <c r="K21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2" i="1"/>
  <c r="D23" i="1"/>
  <c r="D24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9" i="1"/>
  <c r="R7" i="1"/>
  <c r="R9" i="1"/>
  <c r="R11" i="1"/>
  <c r="R12" i="1"/>
  <c r="R13" i="1"/>
  <c r="R15" i="1"/>
  <c r="R16" i="1"/>
  <c r="R19" i="1"/>
  <c r="R21" i="1"/>
  <c r="R23" i="1"/>
  <c r="R24" i="1"/>
  <c r="R25" i="1"/>
  <c r="R27" i="1"/>
  <c r="R28" i="1"/>
  <c r="R30" i="1"/>
  <c r="R31" i="1"/>
  <c r="R32" i="1"/>
  <c r="R33" i="1"/>
  <c r="R35" i="1"/>
  <c r="R36" i="1"/>
  <c r="R37" i="1"/>
  <c r="R39" i="1"/>
  <c r="R40" i="1"/>
  <c r="R41" i="1"/>
  <c r="R43" i="1"/>
  <c r="R44" i="1"/>
  <c r="R45" i="1"/>
  <c r="R47" i="1"/>
  <c r="R48" i="1"/>
  <c r="R49" i="1"/>
  <c r="R51" i="1"/>
  <c r="R52" i="1"/>
  <c r="R53" i="1"/>
  <c r="R59" i="1"/>
  <c r="BV4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9" i="1"/>
  <c r="CJ4" i="1"/>
  <c r="CJ5" i="1"/>
  <c r="CJ6" i="1"/>
  <c r="CJ7" i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J30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9" i="1"/>
  <c r="AF7" i="1"/>
  <c r="AF9" i="1"/>
  <c r="AF11" i="1"/>
  <c r="AF12" i="1"/>
  <c r="AF13" i="1"/>
  <c r="AF15" i="1"/>
  <c r="AF16" i="1"/>
  <c r="AF17" i="1"/>
  <c r="AF19" i="1"/>
  <c r="AF20" i="1"/>
  <c r="AF21" i="1"/>
  <c r="AF25" i="1"/>
  <c r="AF27" i="1"/>
  <c r="AF28" i="1"/>
  <c r="AF30" i="1"/>
  <c r="AF31" i="1"/>
  <c r="AF32" i="1"/>
  <c r="AF33" i="1"/>
  <c r="AF35" i="1"/>
  <c r="AF36" i="1"/>
  <c r="AF37" i="1"/>
  <c r="AF39" i="1"/>
  <c r="AF40" i="1"/>
  <c r="AF41" i="1"/>
  <c r="AF43" i="1"/>
  <c r="AF44" i="1"/>
  <c r="AF45" i="1"/>
  <c r="AF47" i="1"/>
  <c r="AF48" i="1"/>
  <c r="AF49" i="1"/>
  <c r="AF51" i="1"/>
  <c r="AF52" i="1"/>
  <c r="AF53" i="1"/>
  <c r="AF59" i="1"/>
  <c r="AT7" i="1"/>
  <c r="AT9" i="1"/>
  <c r="AT11" i="1"/>
  <c r="AT12" i="1"/>
  <c r="AT13" i="1"/>
  <c r="AT15" i="1"/>
  <c r="AT16" i="1"/>
  <c r="AT17" i="1"/>
  <c r="AT19" i="1"/>
  <c r="AT20" i="1"/>
  <c r="AT21" i="1"/>
  <c r="AT23" i="1"/>
  <c r="AT24" i="1"/>
  <c r="AT25" i="1"/>
  <c r="AT27" i="1"/>
  <c r="AT28" i="1"/>
  <c r="AT30" i="1"/>
  <c r="AT31" i="1"/>
  <c r="AT32" i="1"/>
  <c r="AT33" i="1"/>
  <c r="AT35" i="1"/>
  <c r="AT36" i="1"/>
  <c r="AT37" i="1"/>
  <c r="AT39" i="1"/>
  <c r="AT40" i="1"/>
  <c r="AT41" i="1"/>
  <c r="AT43" i="1"/>
  <c r="AT44" i="1"/>
  <c r="AT45" i="1"/>
  <c r="AT47" i="1"/>
  <c r="AT48" i="1"/>
  <c r="AT49" i="1"/>
  <c r="AT51" i="1"/>
  <c r="AT52" i="1"/>
  <c r="AT53" i="1"/>
  <c r="AT59" i="1"/>
  <c r="CX4" i="1"/>
  <c r="CX5" i="1"/>
  <c r="CX6" i="1"/>
  <c r="CX7" i="1"/>
  <c r="CX8" i="1"/>
  <c r="CX9" i="1"/>
  <c r="CX10" i="1"/>
  <c r="CX11" i="1"/>
  <c r="CX12" i="1"/>
  <c r="CX13" i="1"/>
  <c r="CX14" i="1"/>
  <c r="CX15" i="1"/>
  <c r="CX16" i="1"/>
  <c r="CX17" i="1"/>
  <c r="CX18" i="1"/>
  <c r="CX19" i="1"/>
  <c r="CX20" i="1"/>
  <c r="CX21" i="1"/>
  <c r="CX22" i="1"/>
  <c r="CX23" i="1"/>
  <c r="CX24" i="1"/>
  <c r="CX25" i="1"/>
  <c r="CX26" i="1"/>
  <c r="CX27" i="1"/>
  <c r="CX28" i="1"/>
  <c r="CX29" i="1"/>
  <c r="CX30" i="1"/>
  <c r="CX31" i="1"/>
  <c r="CX32" i="1"/>
  <c r="CX33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0" i="1"/>
  <c r="CX51" i="1"/>
  <c r="CX52" i="1"/>
  <c r="CX53" i="1"/>
  <c r="CX54" i="1"/>
  <c r="CX59" i="1"/>
  <c r="BH7" i="1"/>
  <c r="BH9" i="1"/>
  <c r="BH11" i="1"/>
  <c r="BH12" i="1"/>
  <c r="BH13" i="1"/>
  <c r="BH15" i="1"/>
  <c r="BH16" i="1"/>
  <c r="BH17" i="1"/>
  <c r="BH19" i="1"/>
  <c r="BH20" i="1"/>
  <c r="BH21" i="1"/>
  <c r="BH23" i="1"/>
  <c r="BH24" i="1"/>
  <c r="BH25" i="1"/>
  <c r="BH27" i="1"/>
  <c r="BH28" i="1"/>
  <c r="BH30" i="1"/>
  <c r="BH31" i="1"/>
  <c r="BH32" i="1"/>
  <c r="BH33" i="1"/>
  <c r="BH35" i="1"/>
  <c r="BH36" i="1"/>
  <c r="BH37" i="1"/>
  <c r="BH39" i="1"/>
  <c r="BH40" i="1"/>
  <c r="BH41" i="1"/>
  <c r="BH43" i="1"/>
  <c r="BH44" i="1"/>
  <c r="BH45" i="1"/>
  <c r="BH47" i="1"/>
  <c r="BH48" i="1"/>
  <c r="BH49" i="1"/>
  <c r="BH51" i="1"/>
  <c r="BH52" i="1"/>
  <c r="BH53" i="1"/>
  <c r="BH59" i="1"/>
  <c r="DL4" i="1"/>
  <c r="DL5" i="1"/>
  <c r="DL6" i="1"/>
  <c r="DL7" i="1"/>
  <c r="DL8" i="1"/>
  <c r="DL9" i="1"/>
  <c r="DL10" i="1"/>
  <c r="DL11" i="1"/>
  <c r="DL12" i="1"/>
  <c r="DL13" i="1"/>
  <c r="DL14" i="1"/>
  <c r="DL15" i="1"/>
  <c r="DL16" i="1"/>
  <c r="DL17" i="1"/>
  <c r="DL18" i="1"/>
  <c r="DL19" i="1"/>
  <c r="DL20" i="1"/>
  <c r="DL21" i="1"/>
  <c r="DL22" i="1"/>
  <c r="DL23" i="1"/>
  <c r="DL24" i="1"/>
  <c r="DL25" i="1"/>
  <c r="DL26" i="1"/>
  <c r="DL27" i="1"/>
  <c r="DL28" i="1"/>
  <c r="DL29" i="1"/>
  <c r="DL30" i="1"/>
  <c r="DL31" i="1"/>
  <c r="DL32" i="1"/>
  <c r="DL33" i="1"/>
  <c r="DL34" i="1"/>
  <c r="DL35" i="1"/>
  <c r="DL36" i="1"/>
  <c r="DL37" i="1"/>
  <c r="DL38" i="1"/>
  <c r="DL39" i="1"/>
  <c r="DL40" i="1"/>
  <c r="DL41" i="1"/>
  <c r="DL42" i="1"/>
  <c r="DL43" i="1"/>
  <c r="DL44" i="1"/>
  <c r="DL45" i="1"/>
  <c r="DL46" i="1"/>
  <c r="DL47" i="1"/>
  <c r="DL48" i="1"/>
  <c r="DL49" i="1"/>
  <c r="DL50" i="1"/>
  <c r="DL51" i="1"/>
  <c r="DL52" i="1"/>
  <c r="DL53" i="1"/>
  <c r="DL54" i="1"/>
  <c r="DL59" i="1"/>
  <c r="DZ4" i="1"/>
  <c r="DZ5" i="1"/>
  <c r="DZ6" i="1"/>
  <c r="DZ7" i="1"/>
  <c r="DZ8" i="1"/>
  <c r="DZ9" i="1"/>
  <c r="DZ10" i="1"/>
  <c r="DZ11" i="1"/>
  <c r="DZ12" i="1"/>
  <c r="DZ13" i="1"/>
  <c r="DZ14" i="1"/>
  <c r="DZ15" i="1"/>
  <c r="DZ16" i="1"/>
  <c r="DZ17" i="1"/>
  <c r="DZ18" i="1"/>
  <c r="DZ19" i="1"/>
  <c r="DZ20" i="1"/>
  <c r="DZ21" i="1"/>
  <c r="DZ22" i="1"/>
  <c r="DZ23" i="1"/>
  <c r="DZ24" i="1"/>
  <c r="DZ25" i="1"/>
  <c r="DZ26" i="1"/>
  <c r="DZ27" i="1"/>
  <c r="DZ28" i="1"/>
  <c r="DZ29" i="1"/>
  <c r="DZ30" i="1"/>
  <c r="DZ31" i="1"/>
  <c r="DZ32" i="1"/>
  <c r="DZ33" i="1"/>
  <c r="DZ34" i="1"/>
  <c r="DZ35" i="1"/>
  <c r="DZ36" i="1"/>
  <c r="DZ37" i="1"/>
  <c r="DZ38" i="1"/>
  <c r="DZ39" i="1"/>
  <c r="DZ40" i="1"/>
  <c r="DZ41" i="1"/>
  <c r="DZ42" i="1"/>
  <c r="DZ43" i="1"/>
  <c r="DZ44" i="1"/>
  <c r="DZ45" i="1"/>
  <c r="DZ46" i="1"/>
  <c r="DZ47" i="1"/>
  <c r="DZ48" i="1"/>
  <c r="DZ49" i="1"/>
  <c r="DZ50" i="1"/>
  <c r="DZ51" i="1"/>
  <c r="DZ52" i="1"/>
  <c r="DZ53" i="1"/>
  <c r="DZ54" i="1"/>
  <c r="DZ59" i="1"/>
  <c r="D71" i="1"/>
  <c r="E71" i="1"/>
  <c r="D72" i="1"/>
  <c r="E72" i="1"/>
  <c r="G72" i="1"/>
  <c r="H7" i="1"/>
  <c r="K7" i="1"/>
  <c r="L7" i="1"/>
  <c r="H8" i="1"/>
  <c r="K8" i="1"/>
  <c r="L8" i="1"/>
  <c r="H9" i="1"/>
  <c r="K9" i="1"/>
  <c r="L9" i="1"/>
  <c r="H10" i="1"/>
  <c r="K10" i="1"/>
  <c r="L10" i="1"/>
  <c r="H11" i="1"/>
  <c r="K11" i="1"/>
  <c r="L11" i="1"/>
  <c r="H12" i="1"/>
  <c r="K12" i="1"/>
  <c r="L12" i="1"/>
  <c r="H13" i="1"/>
  <c r="K13" i="1"/>
  <c r="L13" i="1"/>
  <c r="H14" i="1"/>
  <c r="K14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9" i="1"/>
  <c r="V7" i="1"/>
  <c r="Y7" i="1"/>
  <c r="Z7" i="1"/>
  <c r="V9" i="1"/>
  <c r="Y9" i="1"/>
  <c r="Z9" i="1"/>
  <c r="V10" i="1"/>
  <c r="Z10" i="1"/>
  <c r="V11" i="1"/>
  <c r="Y11" i="1"/>
  <c r="Z11" i="1"/>
  <c r="V12" i="1"/>
  <c r="Y12" i="1"/>
  <c r="Z12" i="1"/>
  <c r="V13" i="1"/>
  <c r="Y13" i="1"/>
  <c r="Z13" i="1"/>
  <c r="V14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9" i="1"/>
  <c r="CC4" i="1"/>
  <c r="BZ4" i="1"/>
  <c r="CD4" i="1"/>
  <c r="CC5" i="1"/>
  <c r="BZ5" i="1"/>
  <c r="CD5" i="1"/>
  <c r="CC6" i="1"/>
  <c r="CD6" i="1"/>
  <c r="CC7" i="1"/>
  <c r="CD7" i="1"/>
  <c r="CC8" i="1"/>
  <c r="CD8" i="1"/>
  <c r="CC9" i="1"/>
  <c r="CD9" i="1"/>
  <c r="CC10" i="1"/>
  <c r="CD10" i="1"/>
  <c r="CC11" i="1"/>
  <c r="CD11" i="1"/>
  <c r="CC12" i="1"/>
  <c r="CD12" i="1"/>
  <c r="CC13" i="1"/>
  <c r="CD13" i="1"/>
  <c r="CC14" i="1"/>
  <c r="CD14" i="1"/>
  <c r="CC15" i="1"/>
  <c r="CD15" i="1"/>
  <c r="CC16" i="1"/>
  <c r="CD16" i="1"/>
  <c r="CC17" i="1"/>
  <c r="CD17" i="1"/>
  <c r="CC18" i="1"/>
  <c r="CD18" i="1"/>
  <c r="CC19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C38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60" i="1"/>
  <c r="AJ7" i="1"/>
  <c r="AM7" i="1"/>
  <c r="AN7" i="1"/>
  <c r="AJ9" i="1"/>
  <c r="AM9" i="1"/>
  <c r="AN9" i="1"/>
  <c r="AJ10" i="1"/>
  <c r="AM10" i="1"/>
  <c r="AN10" i="1"/>
  <c r="AJ11" i="1"/>
  <c r="AN11" i="1"/>
  <c r="AJ12" i="1"/>
  <c r="AM12" i="1"/>
  <c r="AN12" i="1"/>
  <c r="AJ13" i="1"/>
  <c r="AM13" i="1"/>
  <c r="AN13" i="1"/>
  <c r="AJ14" i="1"/>
  <c r="AM14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9" i="1"/>
  <c r="AX7" i="1"/>
  <c r="BA7" i="1"/>
  <c r="BB7" i="1"/>
  <c r="AX9" i="1"/>
  <c r="BA9" i="1"/>
  <c r="BB9" i="1"/>
  <c r="AX10" i="1"/>
  <c r="BA10" i="1"/>
  <c r="BB10" i="1"/>
  <c r="AX11" i="1"/>
  <c r="BA11" i="1"/>
  <c r="BB11" i="1"/>
  <c r="AX12" i="1"/>
  <c r="BA12" i="1"/>
  <c r="BB12" i="1"/>
  <c r="AX13" i="1"/>
  <c r="BA13" i="1"/>
  <c r="BB13" i="1"/>
  <c r="AX14" i="1"/>
  <c r="BA14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9" i="1"/>
  <c r="CN4" i="1"/>
  <c r="CR4" i="1"/>
  <c r="CN5" i="1"/>
  <c r="CR5" i="1"/>
  <c r="CR6" i="1"/>
  <c r="CQ7" i="1"/>
  <c r="CR7" i="1"/>
  <c r="CQ8" i="1"/>
  <c r="CR8" i="1"/>
  <c r="CQ9" i="1"/>
  <c r="CR9" i="1"/>
  <c r="CQ10" i="1"/>
  <c r="CR10" i="1"/>
  <c r="CQ11" i="1"/>
  <c r="CR11" i="1"/>
  <c r="CQ12" i="1"/>
  <c r="CR12" i="1"/>
  <c r="CQ13" i="1"/>
  <c r="CR13" i="1"/>
  <c r="CQ14" i="1"/>
  <c r="CR14" i="1"/>
  <c r="CQ15" i="1"/>
  <c r="CR15" i="1"/>
  <c r="CQ16" i="1"/>
  <c r="CR16" i="1"/>
  <c r="CQ17" i="1"/>
  <c r="CR17" i="1"/>
  <c r="CQ18" i="1"/>
  <c r="CR18" i="1"/>
  <c r="CQ19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R33" i="1"/>
  <c r="CR34" i="1"/>
  <c r="CR35" i="1"/>
  <c r="CR36" i="1"/>
  <c r="CR37" i="1"/>
  <c r="CQ38" i="1"/>
  <c r="CR38" i="1"/>
  <c r="CR39" i="1"/>
  <c r="CR40" i="1"/>
  <c r="CR41" i="1"/>
  <c r="CR42" i="1"/>
  <c r="CR43" i="1"/>
  <c r="CR44" i="1"/>
  <c r="CR45" i="1"/>
  <c r="CR46" i="1"/>
  <c r="CR47" i="1"/>
  <c r="CR48" i="1"/>
  <c r="CR49" i="1"/>
  <c r="CR50" i="1"/>
  <c r="CR51" i="1"/>
  <c r="CR52" i="1"/>
  <c r="CR53" i="1"/>
  <c r="CR54" i="1"/>
  <c r="CR55" i="1"/>
  <c r="CR60" i="1"/>
  <c r="BL7" i="1"/>
  <c r="BO7" i="1"/>
  <c r="BP7" i="1"/>
  <c r="BL9" i="1"/>
  <c r="BO9" i="1"/>
  <c r="BP9" i="1"/>
  <c r="BL10" i="1"/>
  <c r="BO10" i="1"/>
  <c r="BP10" i="1"/>
  <c r="BL11" i="1"/>
  <c r="BO11" i="1"/>
  <c r="BP11" i="1"/>
  <c r="BL12" i="1"/>
  <c r="BO12" i="1"/>
  <c r="BP12" i="1"/>
  <c r="BL13" i="1"/>
  <c r="BO13" i="1"/>
  <c r="BP13" i="1"/>
  <c r="BL14" i="1"/>
  <c r="BO14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9" i="1"/>
  <c r="DE4" i="1"/>
  <c r="DB4" i="1"/>
  <c r="DF4" i="1"/>
  <c r="DE5" i="1"/>
  <c r="DB5" i="1"/>
  <c r="DF5" i="1"/>
  <c r="DE6" i="1"/>
  <c r="DF6" i="1"/>
  <c r="DE7" i="1"/>
  <c r="DF7" i="1"/>
  <c r="DE8" i="1"/>
  <c r="DF8" i="1"/>
  <c r="DE9" i="1"/>
  <c r="DF9" i="1"/>
  <c r="DE10" i="1"/>
  <c r="DF10" i="1"/>
  <c r="DE11" i="1"/>
  <c r="DF11" i="1"/>
  <c r="DE12" i="1"/>
  <c r="DF12" i="1"/>
  <c r="DE13" i="1"/>
  <c r="DF13" i="1"/>
  <c r="DE14" i="1"/>
  <c r="DF14" i="1"/>
  <c r="DE15" i="1"/>
  <c r="DF15" i="1"/>
  <c r="DE16" i="1"/>
  <c r="DF16" i="1"/>
  <c r="DE17" i="1"/>
  <c r="DF17" i="1"/>
  <c r="DE18" i="1"/>
  <c r="DF18" i="1"/>
  <c r="DE19" i="1"/>
  <c r="DF19" i="1"/>
  <c r="DF20" i="1"/>
  <c r="DF21" i="1"/>
  <c r="DF22" i="1"/>
  <c r="DF23" i="1"/>
  <c r="DF24" i="1"/>
  <c r="DF25" i="1"/>
  <c r="DF26" i="1"/>
  <c r="DF27" i="1"/>
  <c r="DF28" i="1"/>
  <c r="DF29" i="1"/>
  <c r="DF30" i="1"/>
  <c r="DF31" i="1"/>
  <c r="DF32" i="1"/>
  <c r="DF33" i="1"/>
  <c r="DF34" i="1"/>
  <c r="DF35" i="1"/>
  <c r="DF36" i="1"/>
  <c r="DF37" i="1"/>
  <c r="DE38" i="1"/>
  <c r="DF38" i="1"/>
  <c r="DF39" i="1"/>
  <c r="DF40" i="1"/>
  <c r="DF41" i="1"/>
  <c r="DF42" i="1"/>
  <c r="DF43" i="1"/>
  <c r="DF44" i="1"/>
  <c r="DF45" i="1"/>
  <c r="DF46" i="1"/>
  <c r="DF47" i="1"/>
  <c r="DF48" i="1"/>
  <c r="DF49" i="1"/>
  <c r="DF50" i="1"/>
  <c r="DF51" i="1"/>
  <c r="DF52" i="1"/>
  <c r="DF53" i="1"/>
  <c r="DF54" i="1"/>
  <c r="DF55" i="1"/>
  <c r="DF60" i="1"/>
  <c r="DS4" i="1"/>
  <c r="DP4" i="1"/>
  <c r="DT4" i="1"/>
  <c r="DS5" i="1"/>
  <c r="DP5" i="1"/>
  <c r="DT5" i="1"/>
  <c r="DS6" i="1"/>
  <c r="DT6" i="1"/>
  <c r="DS7" i="1"/>
  <c r="DT7" i="1"/>
  <c r="DS8" i="1"/>
  <c r="DT8" i="1"/>
  <c r="DS9" i="1"/>
  <c r="DT9" i="1"/>
  <c r="DS10" i="1"/>
  <c r="DT10" i="1"/>
  <c r="DS11" i="1"/>
  <c r="DT11" i="1"/>
  <c r="DS12" i="1"/>
  <c r="DT12" i="1"/>
  <c r="DS13" i="1"/>
  <c r="DT13" i="1"/>
  <c r="DS14" i="1"/>
  <c r="DT14" i="1"/>
  <c r="DS15" i="1"/>
  <c r="DT15" i="1"/>
  <c r="DS16" i="1"/>
  <c r="DT16" i="1"/>
  <c r="DS17" i="1"/>
  <c r="DT17" i="1"/>
  <c r="DS18" i="1"/>
  <c r="DT18" i="1"/>
  <c r="DS19" i="1"/>
  <c r="DT19" i="1"/>
  <c r="DT20" i="1"/>
  <c r="DT21" i="1"/>
  <c r="DT22" i="1"/>
  <c r="DT23" i="1"/>
  <c r="DT24" i="1"/>
  <c r="DT25" i="1"/>
  <c r="DT26" i="1"/>
  <c r="DT27" i="1"/>
  <c r="DT28" i="1"/>
  <c r="DT29" i="1"/>
  <c r="DT30" i="1"/>
  <c r="DT31" i="1"/>
  <c r="DT32" i="1"/>
  <c r="DT33" i="1"/>
  <c r="DT34" i="1"/>
  <c r="DT35" i="1"/>
  <c r="DT36" i="1"/>
  <c r="DT37" i="1"/>
  <c r="DS38" i="1"/>
  <c r="DT38" i="1"/>
  <c r="DT39" i="1"/>
  <c r="DT40" i="1"/>
  <c r="DT41" i="1"/>
  <c r="DT42" i="1"/>
  <c r="DT43" i="1"/>
  <c r="DT44" i="1"/>
  <c r="DT45" i="1"/>
  <c r="DT46" i="1"/>
  <c r="DT47" i="1"/>
  <c r="DT48" i="1"/>
  <c r="DT49" i="1"/>
  <c r="DT50" i="1"/>
  <c r="DT51" i="1"/>
  <c r="DT52" i="1"/>
  <c r="DT53" i="1"/>
  <c r="DT54" i="1"/>
  <c r="DT55" i="1"/>
  <c r="DT60" i="1"/>
  <c r="EG4" i="1"/>
  <c r="ED4" i="1"/>
  <c r="EH4" i="1"/>
  <c r="EG5" i="1"/>
  <c r="ED5" i="1"/>
  <c r="EH5" i="1"/>
  <c r="EG6" i="1"/>
  <c r="EH6" i="1"/>
  <c r="EG7" i="1"/>
  <c r="EH7" i="1"/>
  <c r="EG8" i="1"/>
  <c r="EH8" i="1"/>
  <c r="EG9" i="1"/>
  <c r="EH9" i="1"/>
  <c r="EG10" i="1"/>
  <c r="EH10" i="1"/>
  <c r="EG11" i="1"/>
  <c r="EH11" i="1"/>
  <c r="EG12" i="1"/>
  <c r="EH12" i="1"/>
  <c r="EG13" i="1"/>
  <c r="EH13" i="1"/>
  <c r="EG14" i="1"/>
  <c r="EH14" i="1"/>
  <c r="EG15" i="1"/>
  <c r="EH15" i="1"/>
  <c r="EG16" i="1"/>
  <c r="EH16" i="1"/>
  <c r="EG17" i="1"/>
  <c r="EH17" i="1"/>
  <c r="EG18" i="1"/>
  <c r="EH18" i="1"/>
  <c r="EG19" i="1"/>
  <c r="EH19" i="1"/>
  <c r="EH20" i="1"/>
  <c r="EH21" i="1"/>
  <c r="EH22" i="1"/>
  <c r="EH23" i="1"/>
  <c r="EH24" i="1"/>
  <c r="EH25" i="1"/>
  <c r="EH26" i="1"/>
  <c r="EH27" i="1"/>
  <c r="EH28" i="1"/>
  <c r="EH29" i="1"/>
  <c r="EH30" i="1"/>
  <c r="EH31" i="1"/>
  <c r="EH32" i="1"/>
  <c r="EH33" i="1"/>
  <c r="EH34" i="1"/>
  <c r="EH35" i="1"/>
  <c r="EH36" i="1"/>
  <c r="EH37" i="1"/>
  <c r="EG38" i="1"/>
  <c r="EH38" i="1"/>
  <c r="EH39" i="1"/>
  <c r="EH40" i="1"/>
  <c r="EH41" i="1"/>
  <c r="EH42" i="1"/>
  <c r="EH43" i="1"/>
  <c r="EH44" i="1"/>
  <c r="EH45" i="1"/>
  <c r="EH46" i="1"/>
  <c r="EH47" i="1"/>
  <c r="EH48" i="1"/>
  <c r="EH49" i="1"/>
  <c r="EH50" i="1"/>
  <c r="EH51" i="1"/>
  <c r="EH52" i="1"/>
  <c r="EH53" i="1"/>
  <c r="EH54" i="1"/>
  <c r="EH55" i="1"/>
  <c r="EH60" i="1"/>
  <c r="D73" i="1"/>
  <c r="E73" i="1"/>
  <c r="D74" i="1"/>
  <c r="E74" i="1"/>
  <c r="K31" i="1"/>
  <c r="K32" i="1"/>
  <c r="K33" i="1"/>
  <c r="K34" i="1"/>
  <c r="L58" i="1"/>
  <c r="Y31" i="1"/>
  <c r="Y32" i="1"/>
  <c r="Y33" i="1"/>
  <c r="Y34" i="1"/>
  <c r="Z58" i="1"/>
  <c r="AM31" i="1"/>
  <c r="AM32" i="1"/>
  <c r="AM33" i="1"/>
  <c r="AM34" i="1"/>
  <c r="AN58" i="1"/>
  <c r="BA31" i="1"/>
  <c r="BA32" i="1"/>
  <c r="BA33" i="1"/>
  <c r="BA34" i="1"/>
  <c r="BB58" i="1"/>
  <c r="CE59" i="1"/>
  <c r="CS59" i="1"/>
  <c r="G74" i="1"/>
  <c r="AT61" i="1"/>
  <c r="AX62" i="1"/>
  <c r="AX64" i="1"/>
  <c r="AY64" i="1"/>
  <c r="D65" i="1"/>
  <c r="E65" i="1"/>
  <c r="H15" i="1"/>
  <c r="H38" i="1"/>
  <c r="H23" i="1"/>
  <c r="H26" i="1"/>
  <c r="H31" i="1"/>
  <c r="H35" i="1"/>
  <c r="H39" i="1"/>
  <c r="H43" i="1"/>
  <c r="H47" i="1"/>
  <c r="H51" i="1"/>
  <c r="H65" i="1"/>
  <c r="G65" i="1"/>
  <c r="J65" i="1"/>
  <c r="K65" i="1"/>
  <c r="L65" i="1"/>
  <c r="M65" i="1"/>
  <c r="R65" i="1"/>
  <c r="S65" i="1"/>
  <c r="V15" i="1"/>
  <c r="V38" i="1"/>
  <c r="V23" i="1"/>
  <c r="V26" i="1"/>
  <c r="V31" i="1"/>
  <c r="V35" i="1"/>
  <c r="V39" i="1"/>
  <c r="V43" i="1"/>
  <c r="V47" i="1"/>
  <c r="V51" i="1"/>
  <c r="V65" i="1"/>
  <c r="U65" i="1"/>
  <c r="X65" i="1"/>
  <c r="Y65" i="1"/>
  <c r="Z65" i="1"/>
  <c r="AA65" i="1"/>
  <c r="AF65" i="1"/>
  <c r="AG65" i="1"/>
  <c r="AJ15" i="1"/>
  <c r="AJ38" i="1"/>
  <c r="AJ23" i="1"/>
  <c r="AJ26" i="1"/>
  <c r="AJ31" i="1"/>
  <c r="AJ35" i="1"/>
  <c r="AJ39" i="1"/>
  <c r="AJ43" i="1"/>
  <c r="AJ47" i="1"/>
  <c r="AJ51" i="1"/>
  <c r="AJ65" i="1"/>
  <c r="AI65" i="1"/>
  <c r="AL65" i="1"/>
  <c r="AM65" i="1"/>
  <c r="AN65" i="1"/>
  <c r="AO65" i="1"/>
  <c r="AT65" i="1"/>
  <c r="AU65" i="1"/>
  <c r="AX15" i="1"/>
  <c r="AX38" i="1"/>
  <c r="AX23" i="1"/>
  <c r="AX26" i="1"/>
  <c r="AX31" i="1"/>
  <c r="AX35" i="1"/>
  <c r="AX39" i="1"/>
  <c r="AX43" i="1"/>
  <c r="AX47" i="1"/>
  <c r="AX51" i="1"/>
  <c r="AX65" i="1"/>
  <c r="AW65" i="1"/>
  <c r="AZ65" i="1"/>
  <c r="BA65" i="1"/>
  <c r="BB65" i="1"/>
  <c r="BC65" i="1"/>
  <c r="BH65" i="1"/>
  <c r="BI65" i="1"/>
  <c r="BL15" i="1"/>
  <c r="BL38" i="1"/>
  <c r="BL23" i="1"/>
  <c r="BL26" i="1"/>
  <c r="BL31" i="1"/>
  <c r="BL35" i="1"/>
  <c r="BL39" i="1"/>
  <c r="BL43" i="1"/>
  <c r="BL47" i="1"/>
  <c r="BL51" i="1"/>
  <c r="BL65" i="1"/>
  <c r="BK65" i="1"/>
  <c r="BN65" i="1"/>
  <c r="BO65" i="1"/>
  <c r="BP65" i="1"/>
  <c r="BQ65" i="1"/>
  <c r="D66" i="1"/>
  <c r="E66" i="1"/>
  <c r="H16" i="1"/>
  <c r="H20" i="1"/>
  <c r="H24" i="1"/>
  <c r="H27" i="1"/>
  <c r="H32" i="1"/>
  <c r="H36" i="1"/>
  <c r="H40" i="1"/>
  <c r="H44" i="1"/>
  <c r="H48" i="1"/>
  <c r="H52" i="1"/>
  <c r="H66" i="1"/>
  <c r="G66" i="1"/>
  <c r="J66" i="1"/>
  <c r="K66" i="1"/>
  <c r="L66" i="1"/>
  <c r="M66" i="1"/>
  <c r="R66" i="1"/>
  <c r="S66" i="1"/>
  <c r="V16" i="1"/>
  <c r="V20" i="1"/>
  <c r="V24" i="1"/>
  <c r="V27" i="1"/>
  <c r="V32" i="1"/>
  <c r="V36" i="1"/>
  <c r="V40" i="1"/>
  <c r="V44" i="1"/>
  <c r="V48" i="1"/>
  <c r="V52" i="1"/>
  <c r="V66" i="1"/>
  <c r="U66" i="1"/>
  <c r="X66" i="1"/>
  <c r="Y66" i="1"/>
  <c r="Z66" i="1"/>
  <c r="AA66" i="1"/>
  <c r="AF66" i="1"/>
  <c r="AG66" i="1"/>
  <c r="AJ16" i="1"/>
  <c r="AJ20" i="1"/>
  <c r="AJ24" i="1"/>
  <c r="AJ27" i="1"/>
  <c r="AJ32" i="1"/>
  <c r="AJ36" i="1"/>
  <c r="AJ40" i="1"/>
  <c r="AJ44" i="1"/>
  <c r="AJ48" i="1"/>
  <c r="AJ52" i="1"/>
  <c r="AJ66" i="1"/>
  <c r="AI66" i="1"/>
  <c r="AL66" i="1"/>
  <c r="AM66" i="1"/>
  <c r="AN66" i="1"/>
  <c r="AO66" i="1"/>
  <c r="AT66" i="1"/>
  <c r="AU66" i="1"/>
  <c r="AX16" i="1"/>
  <c r="AX20" i="1"/>
  <c r="AX24" i="1"/>
  <c r="AX27" i="1"/>
  <c r="AX32" i="1"/>
  <c r="AX36" i="1"/>
  <c r="AX40" i="1"/>
  <c r="AX44" i="1"/>
  <c r="AX48" i="1"/>
  <c r="AX52" i="1"/>
  <c r="AX66" i="1"/>
  <c r="AW66" i="1"/>
  <c r="AZ66" i="1"/>
  <c r="BA66" i="1"/>
  <c r="BB66" i="1"/>
  <c r="BC66" i="1"/>
  <c r="BH66" i="1"/>
  <c r="BI66" i="1"/>
  <c r="BL16" i="1"/>
  <c r="BL20" i="1"/>
  <c r="BL24" i="1"/>
  <c r="BL27" i="1"/>
  <c r="BL32" i="1"/>
  <c r="BL36" i="1"/>
  <c r="BL40" i="1"/>
  <c r="BL44" i="1"/>
  <c r="BL48" i="1"/>
  <c r="BL52" i="1"/>
  <c r="BL66" i="1"/>
  <c r="BK66" i="1"/>
  <c r="BN66" i="1"/>
  <c r="BO66" i="1"/>
  <c r="BP66" i="1"/>
  <c r="BQ66" i="1"/>
  <c r="D67" i="1"/>
  <c r="E67" i="1"/>
  <c r="H17" i="1"/>
  <c r="H21" i="1"/>
  <c r="H25" i="1"/>
  <c r="H28" i="1"/>
  <c r="H33" i="1"/>
  <c r="H37" i="1"/>
  <c r="H41" i="1"/>
  <c r="H45" i="1"/>
  <c r="H49" i="1"/>
  <c r="H53" i="1"/>
  <c r="H67" i="1"/>
  <c r="G67" i="1"/>
  <c r="J67" i="1"/>
  <c r="K67" i="1"/>
  <c r="L67" i="1"/>
  <c r="M67" i="1"/>
  <c r="R67" i="1"/>
  <c r="S67" i="1"/>
  <c r="V17" i="1"/>
  <c r="V21" i="1"/>
  <c r="V25" i="1"/>
  <c r="V28" i="1"/>
  <c r="V33" i="1"/>
  <c r="V37" i="1"/>
  <c r="V41" i="1"/>
  <c r="V45" i="1"/>
  <c r="V49" i="1"/>
  <c r="V53" i="1"/>
  <c r="V67" i="1"/>
  <c r="U67" i="1"/>
  <c r="X67" i="1"/>
  <c r="Y67" i="1"/>
  <c r="Z67" i="1"/>
  <c r="AA67" i="1"/>
  <c r="AF67" i="1"/>
  <c r="AG67" i="1"/>
  <c r="AJ17" i="1"/>
  <c r="AJ21" i="1"/>
  <c r="AJ25" i="1"/>
  <c r="AJ28" i="1"/>
  <c r="AJ33" i="1"/>
  <c r="AJ37" i="1"/>
  <c r="AJ41" i="1"/>
  <c r="AJ45" i="1"/>
  <c r="AJ49" i="1"/>
  <c r="AJ53" i="1"/>
  <c r="AJ67" i="1"/>
  <c r="AI67" i="1"/>
  <c r="AL67" i="1"/>
  <c r="AM67" i="1"/>
  <c r="AN67" i="1"/>
  <c r="AO67" i="1"/>
  <c r="AT67" i="1"/>
  <c r="AU67" i="1"/>
  <c r="AX17" i="1"/>
  <c r="AX21" i="1"/>
  <c r="AX25" i="1"/>
  <c r="AX28" i="1"/>
  <c r="AX33" i="1"/>
  <c r="AX37" i="1"/>
  <c r="AX41" i="1"/>
  <c r="AX45" i="1"/>
  <c r="AX49" i="1"/>
  <c r="AX53" i="1"/>
  <c r="AX67" i="1"/>
  <c r="AW67" i="1"/>
  <c r="AZ67" i="1"/>
  <c r="BA67" i="1"/>
  <c r="BB67" i="1"/>
  <c r="BC67" i="1"/>
  <c r="BH67" i="1"/>
  <c r="BI67" i="1"/>
  <c r="BL17" i="1"/>
  <c r="BL21" i="1"/>
  <c r="BL25" i="1"/>
  <c r="BL28" i="1"/>
  <c r="BL33" i="1"/>
  <c r="BL37" i="1"/>
  <c r="BL41" i="1"/>
  <c r="BL45" i="1"/>
  <c r="BL49" i="1"/>
  <c r="BL53" i="1"/>
  <c r="BL67" i="1"/>
  <c r="BK67" i="1"/>
  <c r="BN67" i="1"/>
  <c r="BO67" i="1"/>
  <c r="BP67" i="1"/>
  <c r="BQ67" i="1"/>
  <c r="D68" i="1"/>
  <c r="E68" i="1"/>
  <c r="H18" i="1"/>
  <c r="H22" i="1"/>
  <c r="H30" i="1"/>
  <c r="H34" i="1"/>
  <c r="H42" i="1"/>
  <c r="H46" i="1"/>
  <c r="H50" i="1"/>
  <c r="H54" i="1"/>
  <c r="H68" i="1"/>
  <c r="G68" i="1"/>
  <c r="J68" i="1"/>
  <c r="K68" i="1"/>
  <c r="L68" i="1"/>
  <c r="M68" i="1"/>
  <c r="V18" i="1"/>
  <c r="V22" i="1"/>
  <c r="V29" i="1"/>
  <c r="V34" i="1"/>
  <c r="V42" i="1"/>
  <c r="V46" i="1"/>
  <c r="V50" i="1"/>
  <c r="V54" i="1"/>
  <c r="V68" i="1"/>
  <c r="U68" i="1"/>
  <c r="X68" i="1"/>
  <c r="Y68" i="1"/>
  <c r="Z68" i="1"/>
  <c r="AA68" i="1"/>
  <c r="AJ18" i="1"/>
  <c r="AJ22" i="1"/>
  <c r="AJ29" i="1"/>
  <c r="AJ34" i="1"/>
  <c r="AJ42" i="1"/>
  <c r="AJ46" i="1"/>
  <c r="AJ50" i="1"/>
  <c r="AJ54" i="1"/>
  <c r="AJ68" i="1"/>
  <c r="AI68" i="1"/>
  <c r="AL68" i="1"/>
  <c r="AM68" i="1"/>
  <c r="AN68" i="1"/>
  <c r="AO68" i="1"/>
  <c r="AX18" i="1"/>
  <c r="AX22" i="1"/>
  <c r="AX29" i="1"/>
  <c r="AX34" i="1"/>
  <c r="AX42" i="1"/>
  <c r="AX46" i="1"/>
  <c r="AX50" i="1"/>
  <c r="AX54" i="1"/>
  <c r="AX68" i="1"/>
  <c r="AW68" i="1"/>
  <c r="AZ68" i="1"/>
  <c r="BA68" i="1"/>
  <c r="BB68" i="1"/>
  <c r="BC68" i="1"/>
  <c r="BL18" i="1"/>
  <c r="BL22" i="1"/>
  <c r="BL29" i="1"/>
  <c r="BL34" i="1"/>
  <c r="BL42" i="1"/>
  <c r="BL46" i="1"/>
  <c r="BL50" i="1"/>
  <c r="BL54" i="1"/>
  <c r="BL68" i="1"/>
  <c r="BK68" i="1"/>
  <c r="BN68" i="1"/>
  <c r="BO68" i="1"/>
  <c r="BP68" i="1"/>
  <c r="BQ68" i="1"/>
  <c r="D69" i="1"/>
  <c r="H69" i="1"/>
  <c r="L69" i="1"/>
  <c r="M69" i="1"/>
  <c r="R69" i="1"/>
  <c r="V69" i="1"/>
  <c r="Z69" i="1"/>
  <c r="AA69" i="1"/>
  <c r="AF69" i="1"/>
  <c r="AJ69" i="1"/>
  <c r="AN69" i="1"/>
  <c r="AO69" i="1"/>
  <c r="AT69" i="1"/>
  <c r="AX69" i="1"/>
  <c r="BB69" i="1"/>
  <c r="BC69" i="1"/>
  <c r="BH69" i="1"/>
  <c r="BL69" i="1"/>
  <c r="BP69" i="1"/>
  <c r="BQ69" i="1"/>
  <c r="BO31" i="1"/>
  <c r="BO32" i="1"/>
  <c r="BO33" i="1"/>
  <c r="BO34" i="1"/>
  <c r="BP58" i="1"/>
  <c r="B7" i="1"/>
  <c r="B11" i="1"/>
  <c r="B15" i="1"/>
  <c r="B18" i="1"/>
  <c r="B19" i="1"/>
  <c r="B23" i="1"/>
  <c r="B27" i="1"/>
  <c r="B31" i="1"/>
  <c r="B35" i="1"/>
  <c r="B38" i="1"/>
  <c r="B39" i="1"/>
  <c r="B59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9" i="1"/>
  <c r="H19" i="1"/>
  <c r="H29" i="1"/>
  <c r="H59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9" i="1"/>
  <c r="V19" i="1"/>
  <c r="V30" i="1"/>
  <c r="V59" i="1"/>
  <c r="AH7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9" i="1"/>
  <c r="AJ19" i="1"/>
  <c r="AJ30" i="1"/>
  <c r="AJ59" i="1"/>
  <c r="AV7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59" i="1"/>
  <c r="AX19" i="1"/>
  <c r="AX30" i="1"/>
  <c r="AX55" i="1"/>
  <c r="AX59" i="1"/>
  <c r="BJ7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9" i="1"/>
  <c r="BL19" i="1"/>
  <c r="BL30" i="1"/>
  <c r="BL59" i="1"/>
  <c r="BX4" i="1"/>
  <c r="BX5" i="1"/>
  <c r="BX6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59" i="1"/>
  <c r="BZ6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9" i="1"/>
  <c r="CL4" i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59" i="1"/>
  <c r="CN6" i="1"/>
  <c r="CN7" i="1"/>
  <c r="CN8" i="1"/>
  <c r="CN9" i="1"/>
  <c r="CN10" i="1"/>
  <c r="CN11" i="1"/>
  <c r="CN12" i="1"/>
  <c r="CN13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4" i="1"/>
  <c r="CN45" i="1"/>
  <c r="CN46" i="1"/>
  <c r="CN47" i="1"/>
  <c r="CN48" i="1"/>
  <c r="CN49" i="1"/>
  <c r="CN50" i="1"/>
  <c r="CN51" i="1"/>
  <c r="CN52" i="1"/>
  <c r="CN53" i="1"/>
  <c r="CN54" i="1"/>
  <c r="CN55" i="1"/>
  <c r="CN59" i="1"/>
  <c r="CZ4" i="1"/>
  <c r="CZ5" i="1"/>
  <c r="CZ6" i="1"/>
  <c r="CZ7" i="1"/>
  <c r="CZ8" i="1"/>
  <c r="CZ9" i="1"/>
  <c r="CZ10" i="1"/>
  <c r="CZ11" i="1"/>
  <c r="CZ12" i="1"/>
  <c r="CZ13" i="1"/>
  <c r="CZ14" i="1"/>
  <c r="CZ15" i="1"/>
  <c r="CZ16" i="1"/>
  <c r="CZ17" i="1"/>
  <c r="CZ18" i="1"/>
  <c r="CZ19" i="1"/>
  <c r="CZ20" i="1"/>
  <c r="CZ21" i="1"/>
  <c r="CZ22" i="1"/>
  <c r="CZ23" i="1"/>
  <c r="CZ24" i="1"/>
  <c r="CZ25" i="1"/>
  <c r="CZ26" i="1"/>
  <c r="CZ27" i="1"/>
  <c r="CZ28" i="1"/>
  <c r="CZ29" i="1"/>
  <c r="CZ30" i="1"/>
  <c r="CZ31" i="1"/>
  <c r="CZ32" i="1"/>
  <c r="CZ33" i="1"/>
  <c r="CZ34" i="1"/>
  <c r="CZ59" i="1"/>
  <c r="DB6" i="1"/>
  <c r="DB7" i="1"/>
  <c r="DB8" i="1"/>
  <c r="DB9" i="1"/>
  <c r="DB10" i="1"/>
  <c r="DB11" i="1"/>
  <c r="DB12" i="1"/>
  <c r="DB13" i="1"/>
  <c r="DB14" i="1"/>
  <c r="DB15" i="1"/>
  <c r="DB16" i="1"/>
  <c r="DB17" i="1"/>
  <c r="DB18" i="1"/>
  <c r="DB19" i="1"/>
  <c r="DB20" i="1"/>
  <c r="DB21" i="1"/>
  <c r="DB22" i="1"/>
  <c r="DB23" i="1"/>
  <c r="DB24" i="1"/>
  <c r="DB25" i="1"/>
  <c r="DB26" i="1"/>
  <c r="DB27" i="1"/>
  <c r="DB28" i="1"/>
  <c r="DB29" i="1"/>
  <c r="DB30" i="1"/>
  <c r="DB31" i="1"/>
  <c r="DB32" i="1"/>
  <c r="DB33" i="1"/>
  <c r="DB34" i="1"/>
  <c r="DB35" i="1"/>
  <c r="DB36" i="1"/>
  <c r="DB37" i="1"/>
  <c r="DB38" i="1"/>
  <c r="DB39" i="1"/>
  <c r="DB40" i="1"/>
  <c r="DB41" i="1"/>
  <c r="DB42" i="1"/>
  <c r="DB43" i="1"/>
  <c r="DB44" i="1"/>
  <c r="DB45" i="1"/>
  <c r="DB46" i="1"/>
  <c r="DB47" i="1"/>
  <c r="DB48" i="1"/>
  <c r="DB49" i="1"/>
  <c r="DB50" i="1"/>
  <c r="DB51" i="1"/>
  <c r="DB52" i="1"/>
  <c r="DB53" i="1"/>
  <c r="DB54" i="1"/>
  <c r="DB55" i="1"/>
  <c r="DB59" i="1"/>
  <c r="DG59" i="1"/>
  <c r="DN4" i="1"/>
  <c r="DN5" i="1"/>
  <c r="DN6" i="1"/>
  <c r="DN7" i="1"/>
  <c r="DN8" i="1"/>
  <c r="DN9" i="1"/>
  <c r="DN10" i="1"/>
  <c r="DN11" i="1"/>
  <c r="DN12" i="1"/>
  <c r="DN13" i="1"/>
  <c r="DN14" i="1"/>
  <c r="DN15" i="1"/>
  <c r="DN16" i="1"/>
  <c r="DN17" i="1"/>
  <c r="DN18" i="1"/>
  <c r="DN19" i="1"/>
  <c r="DN20" i="1"/>
  <c r="DN21" i="1"/>
  <c r="DN22" i="1"/>
  <c r="DN23" i="1"/>
  <c r="DN24" i="1"/>
  <c r="DN25" i="1"/>
  <c r="DN26" i="1"/>
  <c r="DN27" i="1"/>
  <c r="DN28" i="1"/>
  <c r="DN29" i="1"/>
  <c r="DN30" i="1"/>
  <c r="DN31" i="1"/>
  <c r="DN32" i="1"/>
  <c r="DN33" i="1"/>
  <c r="DN34" i="1"/>
  <c r="DN59" i="1"/>
  <c r="DP6" i="1"/>
  <c r="DP7" i="1"/>
  <c r="DP8" i="1"/>
  <c r="DP9" i="1"/>
  <c r="DP10" i="1"/>
  <c r="DP11" i="1"/>
  <c r="DP12" i="1"/>
  <c r="DP13" i="1"/>
  <c r="DP14" i="1"/>
  <c r="DP15" i="1"/>
  <c r="DP16" i="1"/>
  <c r="DP17" i="1"/>
  <c r="DP18" i="1"/>
  <c r="DP19" i="1"/>
  <c r="DP20" i="1"/>
  <c r="DP21" i="1"/>
  <c r="DP22" i="1"/>
  <c r="DP23" i="1"/>
  <c r="DP24" i="1"/>
  <c r="DP25" i="1"/>
  <c r="DP26" i="1"/>
  <c r="DP27" i="1"/>
  <c r="DP28" i="1"/>
  <c r="DP29" i="1"/>
  <c r="DP30" i="1"/>
  <c r="DP31" i="1"/>
  <c r="DP32" i="1"/>
  <c r="DP33" i="1"/>
  <c r="DP34" i="1"/>
  <c r="DP35" i="1"/>
  <c r="DP36" i="1"/>
  <c r="DP37" i="1"/>
  <c r="DP38" i="1"/>
  <c r="DP39" i="1"/>
  <c r="DP40" i="1"/>
  <c r="DP41" i="1"/>
  <c r="DP42" i="1"/>
  <c r="DP43" i="1"/>
  <c r="DP44" i="1"/>
  <c r="DP45" i="1"/>
  <c r="DP46" i="1"/>
  <c r="DP47" i="1"/>
  <c r="DP48" i="1"/>
  <c r="DP49" i="1"/>
  <c r="DP50" i="1"/>
  <c r="DP51" i="1"/>
  <c r="DP52" i="1"/>
  <c r="DP53" i="1"/>
  <c r="DP54" i="1"/>
  <c r="DP55" i="1"/>
  <c r="DP59" i="1"/>
  <c r="DU59" i="1"/>
  <c r="EB4" i="1"/>
  <c r="EB5" i="1"/>
  <c r="EB6" i="1"/>
  <c r="EB7" i="1"/>
  <c r="EB8" i="1"/>
  <c r="EB9" i="1"/>
  <c r="EB10" i="1"/>
  <c r="EB11" i="1"/>
  <c r="EB12" i="1"/>
  <c r="EB13" i="1"/>
  <c r="EB14" i="1"/>
  <c r="EB15" i="1"/>
  <c r="EB16" i="1"/>
  <c r="EB17" i="1"/>
  <c r="EB18" i="1"/>
  <c r="EB19" i="1"/>
  <c r="EB20" i="1"/>
  <c r="EB21" i="1"/>
  <c r="EB22" i="1"/>
  <c r="EB23" i="1"/>
  <c r="EB24" i="1"/>
  <c r="EB25" i="1"/>
  <c r="EB26" i="1"/>
  <c r="EB27" i="1"/>
  <c r="EB28" i="1"/>
  <c r="EB29" i="1"/>
  <c r="EB30" i="1"/>
  <c r="EB31" i="1"/>
  <c r="EB32" i="1"/>
  <c r="EB33" i="1"/>
  <c r="EB34" i="1"/>
  <c r="EB59" i="1"/>
  <c r="ED6" i="1"/>
  <c r="ED7" i="1"/>
  <c r="ED8" i="1"/>
  <c r="ED9" i="1"/>
  <c r="ED10" i="1"/>
  <c r="ED11" i="1"/>
  <c r="ED12" i="1"/>
  <c r="ED13" i="1"/>
  <c r="ED14" i="1"/>
  <c r="ED15" i="1"/>
  <c r="ED16" i="1"/>
  <c r="ED17" i="1"/>
  <c r="ED18" i="1"/>
  <c r="ED19" i="1"/>
  <c r="ED20" i="1"/>
  <c r="ED21" i="1"/>
  <c r="ED22" i="1"/>
  <c r="ED23" i="1"/>
  <c r="ED24" i="1"/>
  <c r="ED25" i="1"/>
  <c r="ED26" i="1"/>
  <c r="ED27" i="1"/>
  <c r="ED28" i="1"/>
  <c r="ED29" i="1"/>
  <c r="ED30" i="1"/>
  <c r="ED31" i="1"/>
  <c r="ED32" i="1"/>
  <c r="ED33" i="1"/>
  <c r="ED34" i="1"/>
  <c r="ED35" i="1"/>
  <c r="ED36" i="1"/>
  <c r="ED37" i="1"/>
  <c r="ED38" i="1"/>
  <c r="ED39" i="1"/>
  <c r="ED40" i="1"/>
  <c r="ED41" i="1"/>
  <c r="ED42" i="1"/>
  <c r="ED43" i="1"/>
  <c r="ED44" i="1"/>
  <c r="ED45" i="1"/>
  <c r="ED46" i="1"/>
  <c r="ED47" i="1"/>
  <c r="ED48" i="1"/>
  <c r="ED49" i="1"/>
  <c r="ED50" i="1"/>
  <c r="ED51" i="1"/>
  <c r="ED52" i="1"/>
  <c r="ED53" i="1"/>
  <c r="ED54" i="1"/>
  <c r="ED55" i="1"/>
  <c r="ED59" i="1"/>
  <c r="EI59" i="1"/>
  <c r="B60" i="1"/>
  <c r="D60" i="1"/>
  <c r="E60" i="1"/>
  <c r="M60" i="1"/>
  <c r="R60" i="1"/>
  <c r="S60" i="1"/>
  <c r="AA60" i="1"/>
  <c r="AF60" i="1"/>
  <c r="AG60" i="1"/>
  <c r="AO60" i="1"/>
  <c r="AT60" i="1"/>
  <c r="AU60" i="1"/>
  <c r="BC60" i="1"/>
  <c r="BH60" i="1"/>
  <c r="BI60" i="1"/>
  <c r="BQ60" i="1"/>
  <c r="BV60" i="1"/>
  <c r="BW60" i="1"/>
  <c r="CE60" i="1"/>
  <c r="CJ60" i="1"/>
  <c r="CK60" i="1"/>
  <c r="CS60" i="1"/>
  <c r="CX60" i="1"/>
  <c r="CY60" i="1"/>
  <c r="DG60" i="1"/>
  <c r="DL60" i="1"/>
  <c r="DM60" i="1"/>
  <c r="DU60" i="1"/>
  <c r="DZ60" i="1"/>
  <c r="EA60" i="1"/>
  <c r="EI60" i="1"/>
  <c r="D61" i="1"/>
  <c r="L61" i="1"/>
  <c r="M61" i="1"/>
  <c r="R61" i="1"/>
  <c r="Z61" i="1"/>
  <c r="AA61" i="1"/>
  <c r="AF61" i="1"/>
  <c r="AN61" i="1"/>
  <c r="AO61" i="1"/>
  <c r="BB61" i="1"/>
  <c r="BC61" i="1"/>
  <c r="BH61" i="1"/>
  <c r="BP61" i="1"/>
  <c r="BQ61" i="1"/>
  <c r="BV61" i="1"/>
  <c r="CD61" i="1"/>
  <c r="CE61" i="1"/>
  <c r="CJ61" i="1"/>
  <c r="CR61" i="1"/>
  <c r="CS61" i="1"/>
  <c r="CX61" i="1"/>
  <c r="DF61" i="1"/>
  <c r="DG61" i="1"/>
  <c r="DL61" i="1"/>
  <c r="DT61" i="1"/>
  <c r="DU61" i="1"/>
  <c r="DZ61" i="1"/>
  <c r="EH61" i="1"/>
  <c r="EI61" i="1"/>
  <c r="D62" i="1"/>
  <c r="R62" i="1"/>
  <c r="AF62" i="1"/>
  <c r="AT62" i="1"/>
  <c r="AY62" i="1"/>
  <c r="BH62" i="1"/>
  <c r="BV62" i="1"/>
  <c r="CJ62" i="1"/>
  <c r="CX62" i="1"/>
  <c r="DL62" i="1"/>
  <c r="DZ62" i="1"/>
  <c r="BT4" i="1"/>
  <c r="CB4" i="1"/>
  <c r="CE4" i="1"/>
  <c r="CH4" i="1"/>
  <c r="CS4" i="1"/>
  <c r="CV4" i="1"/>
  <c r="DD4" i="1"/>
  <c r="DG4" i="1"/>
  <c r="DJ4" i="1"/>
  <c r="DR4" i="1"/>
  <c r="DU4" i="1"/>
  <c r="DX4" i="1"/>
  <c r="EF4" i="1"/>
  <c r="EI4" i="1"/>
  <c r="BT5" i="1"/>
  <c r="CB5" i="1"/>
  <c r="CE5" i="1"/>
  <c r="CH5" i="1"/>
  <c r="CS5" i="1"/>
  <c r="CV5" i="1"/>
  <c r="DD5" i="1"/>
  <c r="DG5" i="1"/>
  <c r="DJ5" i="1"/>
  <c r="DR5" i="1"/>
  <c r="DU5" i="1"/>
  <c r="DX5" i="1"/>
  <c r="EF5" i="1"/>
  <c r="EI5" i="1"/>
  <c r="BT6" i="1"/>
  <c r="CB6" i="1"/>
  <c r="CE6" i="1"/>
  <c r="CH6" i="1"/>
  <c r="CS6" i="1"/>
  <c r="CV6" i="1"/>
  <c r="DD6" i="1"/>
  <c r="DG6" i="1"/>
  <c r="DJ6" i="1"/>
  <c r="DR6" i="1"/>
  <c r="DU6" i="1"/>
  <c r="DX6" i="1"/>
  <c r="EF6" i="1"/>
  <c r="EI6" i="1"/>
  <c r="J7" i="1"/>
  <c r="M7" i="1"/>
  <c r="P7" i="1"/>
  <c r="X7" i="1"/>
  <c r="AA7" i="1"/>
  <c r="AD7" i="1"/>
  <c r="AL7" i="1"/>
  <c r="AO7" i="1"/>
  <c r="AR7" i="1"/>
  <c r="AZ7" i="1"/>
  <c r="BC7" i="1"/>
  <c r="BF7" i="1"/>
  <c r="BN7" i="1"/>
  <c r="BQ7" i="1"/>
  <c r="BT7" i="1"/>
  <c r="CB7" i="1"/>
  <c r="CE7" i="1"/>
  <c r="CH7" i="1"/>
  <c r="CP7" i="1"/>
  <c r="CS7" i="1"/>
  <c r="CV7" i="1"/>
  <c r="DD7" i="1"/>
  <c r="DG7" i="1"/>
  <c r="DJ7" i="1"/>
  <c r="DR7" i="1"/>
  <c r="DU7" i="1"/>
  <c r="DX7" i="1"/>
  <c r="EF7" i="1"/>
  <c r="EI7" i="1"/>
  <c r="J8" i="1"/>
  <c r="M8" i="1"/>
  <c r="BT8" i="1"/>
  <c r="CB8" i="1"/>
  <c r="CE8" i="1"/>
  <c r="CH8" i="1"/>
  <c r="CP8" i="1"/>
  <c r="CS8" i="1"/>
  <c r="CV8" i="1"/>
  <c r="DD8" i="1"/>
  <c r="DG8" i="1"/>
  <c r="DJ8" i="1"/>
  <c r="DR8" i="1"/>
  <c r="DU8" i="1"/>
  <c r="DX8" i="1"/>
  <c r="EF8" i="1"/>
  <c r="EI8" i="1"/>
  <c r="J9" i="1"/>
  <c r="M9" i="1"/>
  <c r="X9" i="1"/>
  <c r="AA9" i="1"/>
  <c r="AL9" i="1"/>
  <c r="AO9" i="1"/>
  <c r="AZ9" i="1"/>
  <c r="BC9" i="1"/>
  <c r="BN9" i="1"/>
  <c r="BQ9" i="1"/>
  <c r="BT9" i="1"/>
  <c r="CB9" i="1"/>
  <c r="CE9" i="1"/>
  <c r="CH9" i="1"/>
  <c r="CP9" i="1"/>
  <c r="CS9" i="1"/>
  <c r="CV9" i="1"/>
  <c r="DD9" i="1"/>
  <c r="DG9" i="1"/>
  <c r="DJ9" i="1"/>
  <c r="DR9" i="1"/>
  <c r="DU9" i="1"/>
  <c r="DX9" i="1"/>
  <c r="EF9" i="1"/>
  <c r="EI9" i="1"/>
  <c r="J10" i="1"/>
  <c r="M10" i="1"/>
  <c r="AA10" i="1"/>
  <c r="AL10" i="1"/>
  <c r="AO10" i="1"/>
  <c r="AZ10" i="1"/>
  <c r="BC10" i="1"/>
  <c r="BN10" i="1"/>
  <c r="BQ10" i="1"/>
  <c r="BT10" i="1"/>
  <c r="CB10" i="1"/>
  <c r="CE10" i="1"/>
  <c r="CH10" i="1"/>
  <c r="CP10" i="1"/>
  <c r="CS10" i="1"/>
  <c r="CV10" i="1"/>
  <c r="DD10" i="1"/>
  <c r="DG10" i="1"/>
  <c r="DJ10" i="1"/>
  <c r="DR10" i="1"/>
  <c r="DU10" i="1"/>
  <c r="DX10" i="1"/>
  <c r="EF10" i="1"/>
  <c r="EI10" i="1"/>
  <c r="J11" i="1"/>
  <c r="M11" i="1"/>
  <c r="P11" i="1"/>
  <c r="X11" i="1"/>
  <c r="AA11" i="1"/>
  <c r="AD11" i="1"/>
  <c r="AO11" i="1"/>
  <c r="AR11" i="1"/>
  <c r="AZ11" i="1"/>
  <c r="BC11" i="1"/>
  <c r="BF11" i="1"/>
  <c r="BN11" i="1"/>
  <c r="BQ11" i="1"/>
  <c r="BT11" i="1"/>
  <c r="CB11" i="1"/>
  <c r="CE11" i="1"/>
  <c r="CH11" i="1"/>
  <c r="CP11" i="1"/>
  <c r="CS11" i="1"/>
  <c r="CV11" i="1"/>
  <c r="DD11" i="1"/>
  <c r="DG11" i="1"/>
  <c r="DJ11" i="1"/>
  <c r="DR11" i="1"/>
  <c r="DU11" i="1"/>
  <c r="DX11" i="1"/>
  <c r="EF11" i="1"/>
  <c r="EI11" i="1"/>
  <c r="J12" i="1"/>
  <c r="M12" i="1"/>
  <c r="X12" i="1"/>
  <c r="AA12" i="1"/>
  <c r="AL12" i="1"/>
  <c r="AO12" i="1"/>
  <c r="AZ12" i="1"/>
  <c r="BC12" i="1"/>
  <c r="BN12" i="1"/>
  <c r="BQ12" i="1"/>
  <c r="BT12" i="1"/>
  <c r="CB12" i="1"/>
  <c r="CE12" i="1"/>
  <c r="CH12" i="1"/>
  <c r="CP12" i="1"/>
  <c r="CS12" i="1"/>
  <c r="CV12" i="1"/>
  <c r="DD12" i="1"/>
  <c r="DG12" i="1"/>
  <c r="DR12" i="1"/>
  <c r="DU12" i="1"/>
  <c r="EF12" i="1"/>
  <c r="EI12" i="1"/>
  <c r="J13" i="1"/>
  <c r="M13" i="1"/>
  <c r="X13" i="1"/>
  <c r="AA13" i="1"/>
  <c r="AL13" i="1"/>
  <c r="AO13" i="1"/>
  <c r="AZ13" i="1"/>
  <c r="BC13" i="1"/>
  <c r="BN13" i="1"/>
  <c r="BQ13" i="1"/>
  <c r="CB13" i="1"/>
  <c r="CE13" i="1"/>
  <c r="CP13" i="1"/>
  <c r="CS13" i="1"/>
  <c r="DD13" i="1"/>
  <c r="DG13" i="1"/>
  <c r="DR13" i="1"/>
  <c r="DU13" i="1"/>
  <c r="EF13" i="1"/>
  <c r="EI13" i="1"/>
  <c r="J14" i="1"/>
  <c r="M14" i="1"/>
  <c r="X14" i="1"/>
  <c r="AA14" i="1"/>
  <c r="AL14" i="1"/>
  <c r="AO14" i="1"/>
  <c r="AZ14" i="1"/>
  <c r="BC14" i="1"/>
  <c r="BN14" i="1"/>
  <c r="BQ14" i="1"/>
  <c r="CB14" i="1"/>
  <c r="CE14" i="1"/>
  <c r="CP14" i="1"/>
  <c r="CS14" i="1"/>
  <c r="DD14" i="1"/>
  <c r="DG14" i="1"/>
  <c r="DR14" i="1"/>
  <c r="DU14" i="1"/>
  <c r="EF14" i="1"/>
  <c r="EI14" i="1"/>
  <c r="K15" i="1"/>
  <c r="M15" i="1"/>
  <c r="P15" i="1"/>
  <c r="X15" i="1"/>
  <c r="Y15" i="1"/>
  <c r="AA15" i="1"/>
  <c r="AD15" i="1"/>
  <c r="AL15" i="1"/>
  <c r="AM15" i="1"/>
  <c r="AO15" i="1"/>
  <c r="AR15" i="1"/>
  <c r="AZ15" i="1"/>
  <c r="BA15" i="1"/>
  <c r="BC15" i="1"/>
  <c r="BF15" i="1"/>
  <c r="BN15" i="1"/>
  <c r="BO15" i="1"/>
  <c r="BQ15" i="1"/>
  <c r="CB15" i="1"/>
  <c r="CE15" i="1"/>
  <c r="CP15" i="1"/>
  <c r="CS15" i="1"/>
  <c r="DD15" i="1"/>
  <c r="DG15" i="1"/>
  <c r="DR15" i="1"/>
  <c r="DU15" i="1"/>
  <c r="EF15" i="1"/>
  <c r="EI15" i="1"/>
  <c r="J16" i="1"/>
  <c r="K16" i="1"/>
  <c r="M16" i="1"/>
  <c r="X16" i="1"/>
  <c r="Y16" i="1"/>
  <c r="AA16" i="1"/>
  <c r="AL16" i="1"/>
  <c r="AM16" i="1"/>
  <c r="AO16" i="1"/>
  <c r="AZ16" i="1"/>
  <c r="BA16" i="1"/>
  <c r="BC16" i="1"/>
  <c r="BN16" i="1"/>
  <c r="BO16" i="1"/>
  <c r="BQ16" i="1"/>
  <c r="CB16" i="1"/>
  <c r="CE16" i="1"/>
  <c r="CP16" i="1"/>
  <c r="CS16" i="1"/>
  <c r="DD16" i="1"/>
  <c r="DG16" i="1"/>
  <c r="DR16" i="1"/>
  <c r="DU16" i="1"/>
  <c r="EF16" i="1"/>
  <c r="EI16" i="1"/>
  <c r="J17" i="1"/>
  <c r="K17" i="1"/>
  <c r="M17" i="1"/>
  <c r="X17" i="1"/>
  <c r="Y17" i="1"/>
  <c r="AA17" i="1"/>
  <c r="AL17" i="1"/>
  <c r="AM17" i="1"/>
  <c r="AO17" i="1"/>
  <c r="AZ17" i="1"/>
  <c r="BA17" i="1"/>
  <c r="BC17" i="1"/>
  <c r="BN17" i="1"/>
  <c r="BO17" i="1"/>
  <c r="BQ17" i="1"/>
  <c r="CB17" i="1"/>
  <c r="CE17" i="1"/>
  <c r="CP17" i="1"/>
  <c r="CS17" i="1"/>
  <c r="DD17" i="1"/>
  <c r="DG17" i="1"/>
  <c r="DR17" i="1"/>
  <c r="DU17" i="1"/>
  <c r="EF17" i="1"/>
  <c r="EI17" i="1"/>
  <c r="J18" i="1"/>
  <c r="K18" i="1"/>
  <c r="M18" i="1"/>
  <c r="X18" i="1"/>
  <c r="Y18" i="1"/>
  <c r="AA18" i="1"/>
  <c r="AL18" i="1"/>
  <c r="AM18" i="1"/>
  <c r="AO18" i="1"/>
  <c r="AZ18" i="1"/>
  <c r="BA18" i="1"/>
  <c r="BC18" i="1"/>
  <c r="BN18" i="1"/>
  <c r="BO18" i="1"/>
  <c r="BQ18" i="1"/>
  <c r="CB18" i="1"/>
  <c r="CE18" i="1"/>
  <c r="CP18" i="1"/>
  <c r="CS18" i="1"/>
  <c r="DD18" i="1"/>
  <c r="DG18" i="1"/>
  <c r="DR18" i="1"/>
  <c r="DU18" i="1"/>
  <c r="EF18" i="1"/>
  <c r="EI18" i="1"/>
  <c r="J19" i="1"/>
  <c r="K19" i="1"/>
  <c r="M19" i="1"/>
  <c r="P19" i="1"/>
  <c r="X19" i="1"/>
  <c r="Y19" i="1"/>
  <c r="AA19" i="1"/>
  <c r="AD19" i="1"/>
  <c r="AL19" i="1"/>
  <c r="AM19" i="1"/>
  <c r="AO19" i="1"/>
  <c r="AR19" i="1"/>
  <c r="AZ19" i="1"/>
  <c r="BA19" i="1"/>
  <c r="BC19" i="1"/>
  <c r="BF19" i="1"/>
  <c r="BN19" i="1"/>
  <c r="BO19" i="1"/>
  <c r="BQ19" i="1"/>
  <c r="CB19" i="1"/>
  <c r="CE19" i="1"/>
  <c r="CP19" i="1"/>
  <c r="CS19" i="1"/>
  <c r="DD19" i="1"/>
  <c r="DG19" i="1"/>
  <c r="DR19" i="1"/>
  <c r="DU19" i="1"/>
  <c r="EF19" i="1"/>
  <c r="EI19" i="1"/>
  <c r="J20" i="1"/>
  <c r="K20" i="1"/>
  <c r="M20" i="1"/>
  <c r="AA20" i="1"/>
  <c r="AL20" i="1"/>
  <c r="AM20" i="1"/>
  <c r="AO20" i="1"/>
  <c r="AZ20" i="1"/>
  <c r="BA20" i="1"/>
  <c r="BC20" i="1"/>
  <c r="BN20" i="1"/>
  <c r="BO20" i="1"/>
  <c r="BQ20" i="1"/>
  <c r="CB20" i="1"/>
  <c r="CE20" i="1"/>
  <c r="CP20" i="1"/>
  <c r="CS20" i="1"/>
  <c r="DD20" i="1"/>
  <c r="DG20" i="1"/>
  <c r="DR20" i="1"/>
  <c r="DU20" i="1"/>
  <c r="EF20" i="1"/>
  <c r="EI20" i="1"/>
  <c r="M21" i="1"/>
  <c r="X21" i="1"/>
  <c r="Y21" i="1"/>
  <c r="AA21" i="1"/>
  <c r="AL21" i="1"/>
  <c r="AM21" i="1"/>
  <c r="AO21" i="1"/>
  <c r="AZ21" i="1"/>
  <c r="BA21" i="1"/>
  <c r="BC21" i="1"/>
  <c r="BN21" i="1"/>
  <c r="BO21" i="1"/>
  <c r="BQ21" i="1"/>
  <c r="CB21" i="1"/>
  <c r="CE21" i="1"/>
  <c r="CP21" i="1"/>
  <c r="CS21" i="1"/>
  <c r="DD21" i="1"/>
  <c r="DG21" i="1"/>
  <c r="DR21" i="1"/>
  <c r="DU21" i="1"/>
  <c r="EF21" i="1"/>
  <c r="EI21" i="1"/>
  <c r="J22" i="1"/>
  <c r="K22" i="1"/>
  <c r="M22" i="1"/>
  <c r="X22" i="1"/>
  <c r="Y22" i="1"/>
  <c r="AA22" i="1"/>
  <c r="AL22" i="1"/>
  <c r="AM22" i="1"/>
  <c r="AO22" i="1"/>
  <c r="AZ22" i="1"/>
  <c r="BA22" i="1"/>
  <c r="BC22" i="1"/>
  <c r="BN22" i="1"/>
  <c r="BO22" i="1"/>
  <c r="BQ22" i="1"/>
  <c r="CB22" i="1"/>
  <c r="CE22" i="1"/>
  <c r="CP22" i="1"/>
  <c r="CS22" i="1"/>
  <c r="DD22" i="1"/>
  <c r="DG22" i="1"/>
  <c r="DR22" i="1"/>
  <c r="DU22" i="1"/>
  <c r="EF22" i="1"/>
  <c r="EI22" i="1"/>
  <c r="J23" i="1"/>
  <c r="K23" i="1"/>
  <c r="M23" i="1"/>
  <c r="P23" i="1"/>
  <c r="X23" i="1"/>
  <c r="Y23" i="1"/>
  <c r="AA23" i="1"/>
  <c r="AD23" i="1"/>
  <c r="AO23" i="1"/>
  <c r="AR23" i="1"/>
  <c r="AZ23" i="1"/>
  <c r="BA23" i="1"/>
  <c r="BC23" i="1"/>
  <c r="BF23" i="1"/>
  <c r="BN23" i="1"/>
  <c r="BO23" i="1"/>
  <c r="BQ23" i="1"/>
  <c r="CB23" i="1"/>
  <c r="CE23" i="1"/>
  <c r="CP23" i="1"/>
  <c r="CS23" i="1"/>
  <c r="DD23" i="1"/>
  <c r="DG23" i="1"/>
  <c r="DR23" i="1"/>
  <c r="DU23" i="1"/>
  <c r="EF23" i="1"/>
  <c r="EI23" i="1"/>
  <c r="J24" i="1"/>
  <c r="K24" i="1"/>
  <c r="M24" i="1"/>
  <c r="X24" i="1"/>
  <c r="Y24" i="1"/>
  <c r="AA24" i="1"/>
  <c r="AO24" i="1"/>
  <c r="AZ24" i="1"/>
  <c r="BA24" i="1"/>
  <c r="BC24" i="1"/>
  <c r="BN24" i="1"/>
  <c r="BO24" i="1"/>
  <c r="BQ24" i="1"/>
  <c r="CE24" i="1"/>
  <c r="CS24" i="1"/>
  <c r="DG24" i="1"/>
  <c r="DU24" i="1"/>
  <c r="EI24" i="1"/>
  <c r="M25" i="1"/>
  <c r="X25" i="1"/>
  <c r="Y25" i="1"/>
  <c r="AA25" i="1"/>
  <c r="AL25" i="1"/>
  <c r="AM25" i="1"/>
  <c r="AO25" i="1"/>
  <c r="AZ25" i="1"/>
  <c r="BA25" i="1"/>
  <c r="BC25" i="1"/>
  <c r="BN25" i="1"/>
  <c r="BO25" i="1"/>
  <c r="BQ25" i="1"/>
  <c r="CE25" i="1"/>
  <c r="CS25" i="1"/>
  <c r="DG25" i="1"/>
  <c r="DU25" i="1"/>
  <c r="EI25" i="1"/>
  <c r="J26" i="1"/>
  <c r="K26" i="1"/>
  <c r="M26" i="1"/>
  <c r="X26" i="1"/>
  <c r="Y26" i="1"/>
  <c r="AA26" i="1"/>
  <c r="AL26" i="1"/>
  <c r="AM26" i="1"/>
  <c r="AO26" i="1"/>
  <c r="AR26" i="1"/>
  <c r="AZ26" i="1"/>
  <c r="BA26" i="1"/>
  <c r="BC26" i="1"/>
  <c r="BN26" i="1"/>
  <c r="BO26" i="1"/>
  <c r="BQ26" i="1"/>
  <c r="CE26" i="1"/>
  <c r="CS26" i="1"/>
  <c r="DG26" i="1"/>
  <c r="DU26" i="1"/>
  <c r="EI26" i="1"/>
  <c r="J27" i="1"/>
  <c r="K27" i="1"/>
  <c r="M27" i="1"/>
  <c r="P27" i="1"/>
  <c r="X27" i="1"/>
  <c r="Y27" i="1"/>
  <c r="AA27" i="1"/>
  <c r="AD27" i="1"/>
  <c r="AL27" i="1"/>
  <c r="AM27" i="1"/>
  <c r="AO27" i="1"/>
  <c r="AR27" i="1"/>
  <c r="AZ27" i="1"/>
  <c r="BA27" i="1"/>
  <c r="BC27" i="1"/>
  <c r="BF27" i="1"/>
  <c r="BN27" i="1"/>
  <c r="BO27" i="1"/>
  <c r="BQ27" i="1"/>
  <c r="CE27" i="1"/>
  <c r="CS27" i="1"/>
  <c r="DG27" i="1"/>
  <c r="DU27" i="1"/>
  <c r="EI27" i="1"/>
  <c r="J28" i="1"/>
  <c r="K28" i="1"/>
  <c r="M28" i="1"/>
  <c r="X28" i="1"/>
  <c r="Y28" i="1"/>
  <c r="AA28" i="1"/>
  <c r="AL28" i="1"/>
  <c r="AM28" i="1"/>
  <c r="AO28" i="1"/>
  <c r="AZ28" i="1"/>
  <c r="BA28" i="1"/>
  <c r="BC28" i="1"/>
  <c r="BN28" i="1"/>
  <c r="BO28" i="1"/>
  <c r="BQ28" i="1"/>
  <c r="CE28" i="1"/>
  <c r="CS28" i="1"/>
  <c r="DG28" i="1"/>
  <c r="DU28" i="1"/>
  <c r="EI28" i="1"/>
  <c r="J29" i="1"/>
  <c r="K29" i="1"/>
  <c r="M29" i="1"/>
  <c r="X29" i="1"/>
  <c r="Y29" i="1"/>
  <c r="AA29" i="1"/>
  <c r="AM29" i="1"/>
  <c r="AO29" i="1"/>
  <c r="AZ29" i="1"/>
  <c r="BA29" i="1"/>
  <c r="BC29" i="1"/>
  <c r="BN29" i="1"/>
  <c r="BO29" i="1"/>
  <c r="BQ29" i="1"/>
  <c r="CE29" i="1"/>
  <c r="CS29" i="1"/>
  <c r="DG29" i="1"/>
  <c r="DU29" i="1"/>
  <c r="EI29" i="1"/>
  <c r="J30" i="1"/>
  <c r="K30" i="1"/>
  <c r="M30" i="1"/>
  <c r="X30" i="1"/>
  <c r="Y30" i="1"/>
  <c r="AA30" i="1"/>
  <c r="AM30" i="1"/>
  <c r="AO30" i="1"/>
  <c r="AZ30" i="1"/>
  <c r="BA30" i="1"/>
  <c r="BC30" i="1"/>
  <c r="BN30" i="1"/>
  <c r="BO30" i="1"/>
  <c r="BQ30" i="1"/>
  <c r="CE30" i="1"/>
  <c r="CS30" i="1"/>
  <c r="DG30" i="1"/>
  <c r="DU30" i="1"/>
  <c r="EI30" i="1"/>
  <c r="J31" i="1"/>
  <c r="M31" i="1"/>
  <c r="P31" i="1"/>
  <c r="X31" i="1"/>
  <c r="AA31" i="1"/>
  <c r="AD31" i="1"/>
  <c r="AL31" i="1"/>
  <c r="AO31" i="1"/>
  <c r="AR31" i="1"/>
  <c r="AZ31" i="1"/>
  <c r="BC31" i="1"/>
  <c r="BF31" i="1"/>
  <c r="BN31" i="1"/>
  <c r="BQ31" i="1"/>
  <c r="CE31" i="1"/>
  <c r="CS31" i="1"/>
  <c r="DG31" i="1"/>
  <c r="DU31" i="1"/>
  <c r="EI31" i="1"/>
  <c r="J32" i="1"/>
  <c r="M32" i="1"/>
  <c r="X32" i="1"/>
  <c r="AA32" i="1"/>
  <c r="AL32" i="1"/>
  <c r="AO32" i="1"/>
  <c r="AZ32" i="1"/>
  <c r="BC32" i="1"/>
  <c r="BN32" i="1"/>
  <c r="BQ32" i="1"/>
  <c r="CE32" i="1"/>
  <c r="CS32" i="1"/>
  <c r="DG32" i="1"/>
  <c r="DU32" i="1"/>
  <c r="EI32" i="1"/>
  <c r="J33" i="1"/>
  <c r="M33" i="1"/>
  <c r="X33" i="1"/>
  <c r="AA33" i="1"/>
  <c r="AL33" i="1"/>
  <c r="AO33" i="1"/>
  <c r="AZ33" i="1"/>
  <c r="BC33" i="1"/>
  <c r="BN33" i="1"/>
  <c r="BQ33" i="1"/>
  <c r="CE33" i="1"/>
  <c r="CS33" i="1"/>
  <c r="DG33" i="1"/>
  <c r="DU33" i="1"/>
  <c r="EI33" i="1"/>
  <c r="J34" i="1"/>
  <c r="M34" i="1"/>
  <c r="X34" i="1"/>
  <c r="AA34" i="1"/>
  <c r="AL34" i="1"/>
  <c r="AO34" i="1"/>
  <c r="AZ34" i="1"/>
  <c r="BC34" i="1"/>
  <c r="BN34" i="1"/>
  <c r="BQ34" i="1"/>
  <c r="CE34" i="1"/>
  <c r="CS34" i="1"/>
  <c r="DG34" i="1"/>
  <c r="DU34" i="1"/>
  <c r="EI34" i="1"/>
  <c r="J35" i="1"/>
  <c r="K35" i="1"/>
  <c r="M35" i="1"/>
  <c r="P35" i="1"/>
  <c r="X35" i="1"/>
  <c r="Y35" i="1"/>
  <c r="AA35" i="1"/>
  <c r="AD35" i="1"/>
  <c r="AL35" i="1"/>
  <c r="AM35" i="1"/>
  <c r="AO35" i="1"/>
  <c r="AR35" i="1"/>
  <c r="AV35" i="1"/>
  <c r="AZ35" i="1"/>
  <c r="BA35" i="1"/>
  <c r="BC35" i="1"/>
  <c r="BF35" i="1"/>
  <c r="BN35" i="1"/>
  <c r="BO35" i="1"/>
  <c r="BQ35" i="1"/>
  <c r="BX35" i="1"/>
  <c r="CE35" i="1"/>
  <c r="CL35" i="1"/>
  <c r="CS35" i="1"/>
  <c r="CZ35" i="1"/>
  <c r="DG35" i="1"/>
  <c r="DN35" i="1"/>
  <c r="DU35" i="1"/>
  <c r="EB35" i="1"/>
  <c r="EI35" i="1"/>
  <c r="J36" i="1"/>
  <c r="K36" i="1"/>
  <c r="M36" i="1"/>
  <c r="X36" i="1"/>
  <c r="Y36" i="1"/>
  <c r="AA36" i="1"/>
  <c r="AL36" i="1"/>
  <c r="AM36" i="1"/>
  <c r="AO36" i="1"/>
  <c r="AV36" i="1"/>
  <c r="AZ36" i="1"/>
  <c r="BA36" i="1"/>
  <c r="BC36" i="1"/>
  <c r="BN36" i="1"/>
  <c r="BO36" i="1"/>
  <c r="BQ36" i="1"/>
  <c r="BX36" i="1"/>
  <c r="CE36" i="1"/>
  <c r="CL36" i="1"/>
  <c r="CS36" i="1"/>
  <c r="CZ36" i="1"/>
  <c r="DG36" i="1"/>
  <c r="DN36" i="1"/>
  <c r="DU36" i="1"/>
  <c r="EB36" i="1"/>
  <c r="EI36" i="1"/>
  <c r="J37" i="1"/>
  <c r="K37" i="1"/>
  <c r="M37" i="1"/>
  <c r="X37" i="1"/>
  <c r="Y37" i="1"/>
  <c r="AA37" i="1"/>
  <c r="AL37" i="1"/>
  <c r="AM37" i="1"/>
  <c r="AO37" i="1"/>
  <c r="AV37" i="1"/>
  <c r="AZ37" i="1"/>
  <c r="BA37" i="1"/>
  <c r="BC37" i="1"/>
  <c r="BN37" i="1"/>
  <c r="BO37" i="1"/>
  <c r="BQ37" i="1"/>
  <c r="BX37" i="1"/>
  <c r="CE37" i="1"/>
  <c r="CL37" i="1"/>
  <c r="CS37" i="1"/>
  <c r="CZ37" i="1"/>
  <c r="DG37" i="1"/>
  <c r="DN37" i="1"/>
  <c r="DU37" i="1"/>
  <c r="EB37" i="1"/>
  <c r="EI37" i="1"/>
  <c r="J38" i="1"/>
  <c r="K38" i="1"/>
  <c r="M38" i="1"/>
  <c r="X38" i="1"/>
  <c r="Y38" i="1"/>
  <c r="AA38" i="1"/>
  <c r="AL38" i="1"/>
  <c r="AM38" i="1"/>
  <c r="AO38" i="1"/>
  <c r="AV38" i="1"/>
  <c r="AZ38" i="1"/>
  <c r="BA38" i="1"/>
  <c r="BC38" i="1"/>
  <c r="BN38" i="1"/>
  <c r="BO38" i="1"/>
  <c r="BQ38" i="1"/>
  <c r="BX38" i="1"/>
  <c r="CE38" i="1"/>
  <c r="CL38" i="1"/>
  <c r="CS38" i="1"/>
  <c r="CZ38" i="1"/>
  <c r="DG38" i="1"/>
  <c r="DN38" i="1"/>
  <c r="DU38" i="1"/>
  <c r="EB38" i="1"/>
  <c r="EI38" i="1"/>
  <c r="J39" i="1"/>
  <c r="K39" i="1"/>
  <c r="M39" i="1"/>
  <c r="P39" i="1"/>
  <c r="X39" i="1"/>
  <c r="Y39" i="1"/>
  <c r="AA39" i="1"/>
  <c r="AD39" i="1"/>
  <c r="AL39" i="1"/>
  <c r="AM39" i="1"/>
  <c r="AO39" i="1"/>
  <c r="AR39" i="1"/>
  <c r="AV39" i="1"/>
  <c r="AZ39" i="1"/>
  <c r="BA39" i="1"/>
  <c r="BC39" i="1"/>
  <c r="BF39" i="1"/>
  <c r="BN39" i="1"/>
  <c r="BO39" i="1"/>
  <c r="BQ39" i="1"/>
  <c r="BX39" i="1"/>
  <c r="CE39" i="1"/>
  <c r="CL39" i="1"/>
  <c r="CS39" i="1"/>
  <c r="CZ39" i="1"/>
  <c r="DG39" i="1"/>
  <c r="DN39" i="1"/>
  <c r="DU39" i="1"/>
  <c r="EB39" i="1"/>
  <c r="EI39" i="1"/>
  <c r="J40" i="1"/>
  <c r="K40" i="1"/>
  <c r="M40" i="1"/>
  <c r="X40" i="1"/>
  <c r="Y40" i="1"/>
  <c r="AA40" i="1"/>
  <c r="AL40" i="1"/>
  <c r="AM40" i="1"/>
  <c r="AO40" i="1"/>
  <c r="AV40" i="1"/>
  <c r="AZ40" i="1"/>
  <c r="BA40" i="1"/>
  <c r="BC40" i="1"/>
  <c r="BN40" i="1"/>
  <c r="BO40" i="1"/>
  <c r="BQ40" i="1"/>
  <c r="BX40" i="1"/>
  <c r="CE40" i="1"/>
  <c r="CL40" i="1"/>
  <c r="CS40" i="1"/>
  <c r="CZ40" i="1"/>
  <c r="DG40" i="1"/>
  <c r="DN40" i="1"/>
  <c r="DU40" i="1"/>
  <c r="EB40" i="1"/>
  <c r="EI40" i="1"/>
  <c r="J41" i="1"/>
  <c r="K41" i="1"/>
  <c r="M41" i="1"/>
  <c r="X41" i="1"/>
  <c r="Y41" i="1"/>
  <c r="AA41" i="1"/>
  <c r="AL41" i="1"/>
  <c r="AM41" i="1"/>
  <c r="AO41" i="1"/>
  <c r="AV41" i="1"/>
  <c r="AZ41" i="1"/>
  <c r="BA41" i="1"/>
  <c r="BC41" i="1"/>
  <c r="BN41" i="1"/>
  <c r="BO41" i="1"/>
  <c r="BQ41" i="1"/>
  <c r="BX41" i="1"/>
  <c r="CE41" i="1"/>
  <c r="CL41" i="1"/>
  <c r="CS41" i="1"/>
  <c r="CZ41" i="1"/>
  <c r="DG41" i="1"/>
  <c r="DN41" i="1"/>
  <c r="DU41" i="1"/>
  <c r="EB41" i="1"/>
  <c r="EI41" i="1"/>
  <c r="J42" i="1"/>
  <c r="K42" i="1"/>
  <c r="M42" i="1"/>
  <c r="X42" i="1"/>
  <c r="Y42" i="1"/>
  <c r="AA42" i="1"/>
  <c r="AL42" i="1"/>
  <c r="AM42" i="1"/>
  <c r="AO42" i="1"/>
  <c r="AV42" i="1"/>
  <c r="AZ42" i="1"/>
  <c r="BA42" i="1"/>
  <c r="BC42" i="1"/>
  <c r="BN42" i="1"/>
  <c r="BO42" i="1"/>
  <c r="BQ42" i="1"/>
  <c r="BX42" i="1"/>
  <c r="CE42" i="1"/>
  <c r="CL42" i="1"/>
  <c r="CS42" i="1"/>
  <c r="CZ42" i="1"/>
  <c r="DG42" i="1"/>
  <c r="DN42" i="1"/>
  <c r="DU42" i="1"/>
  <c r="EB42" i="1"/>
  <c r="EI42" i="1"/>
  <c r="J43" i="1"/>
  <c r="K43" i="1"/>
  <c r="M43" i="1"/>
  <c r="P43" i="1"/>
  <c r="X43" i="1"/>
  <c r="Y43" i="1"/>
  <c r="AA43" i="1"/>
  <c r="AD43" i="1"/>
  <c r="AL43" i="1"/>
  <c r="AM43" i="1"/>
  <c r="AO43" i="1"/>
  <c r="AR43" i="1"/>
  <c r="AV43" i="1"/>
  <c r="AZ43" i="1"/>
  <c r="BA43" i="1"/>
  <c r="BC43" i="1"/>
  <c r="BF43" i="1"/>
  <c r="BN43" i="1"/>
  <c r="BO43" i="1"/>
  <c r="BQ43" i="1"/>
  <c r="BX43" i="1"/>
  <c r="CE43" i="1"/>
  <c r="CL43" i="1"/>
  <c r="CS43" i="1"/>
  <c r="CZ43" i="1"/>
  <c r="DG43" i="1"/>
  <c r="DN43" i="1"/>
  <c r="DU43" i="1"/>
  <c r="EB43" i="1"/>
  <c r="EI43" i="1"/>
  <c r="J44" i="1"/>
  <c r="K44" i="1"/>
  <c r="M44" i="1"/>
  <c r="X44" i="1"/>
  <c r="Y44" i="1"/>
  <c r="AA44" i="1"/>
  <c r="AL44" i="1"/>
  <c r="AM44" i="1"/>
  <c r="AO44" i="1"/>
  <c r="AV44" i="1"/>
  <c r="AZ44" i="1"/>
  <c r="BA44" i="1"/>
  <c r="BC44" i="1"/>
  <c r="BN44" i="1"/>
  <c r="BO44" i="1"/>
  <c r="BQ44" i="1"/>
  <c r="BX44" i="1"/>
  <c r="CE44" i="1"/>
  <c r="CL44" i="1"/>
  <c r="CS44" i="1"/>
  <c r="CZ44" i="1"/>
  <c r="DG44" i="1"/>
  <c r="DN44" i="1"/>
  <c r="DU44" i="1"/>
  <c r="EB44" i="1"/>
  <c r="EI44" i="1"/>
  <c r="J45" i="1"/>
  <c r="K45" i="1"/>
  <c r="M45" i="1"/>
  <c r="X45" i="1"/>
  <c r="Y45" i="1"/>
  <c r="AA45" i="1"/>
  <c r="AL45" i="1"/>
  <c r="AM45" i="1"/>
  <c r="AO45" i="1"/>
  <c r="AV45" i="1"/>
  <c r="AZ45" i="1"/>
  <c r="BA45" i="1"/>
  <c r="BC45" i="1"/>
  <c r="BN45" i="1"/>
  <c r="BO45" i="1"/>
  <c r="BQ45" i="1"/>
  <c r="BX45" i="1"/>
  <c r="CE45" i="1"/>
  <c r="CL45" i="1"/>
  <c r="CS45" i="1"/>
  <c r="CZ45" i="1"/>
  <c r="DG45" i="1"/>
  <c r="DN45" i="1"/>
  <c r="DU45" i="1"/>
  <c r="EB45" i="1"/>
  <c r="EI45" i="1"/>
  <c r="J46" i="1"/>
  <c r="K46" i="1"/>
  <c r="M46" i="1"/>
  <c r="X46" i="1"/>
  <c r="Y46" i="1"/>
  <c r="AA46" i="1"/>
  <c r="AL46" i="1"/>
  <c r="AM46" i="1"/>
  <c r="AO46" i="1"/>
  <c r="AR46" i="1"/>
  <c r="AV46" i="1"/>
  <c r="AZ46" i="1"/>
  <c r="BA46" i="1"/>
  <c r="BC46" i="1"/>
  <c r="BN46" i="1"/>
  <c r="BO46" i="1"/>
  <c r="BQ46" i="1"/>
  <c r="BX46" i="1"/>
  <c r="CE46" i="1"/>
  <c r="CL46" i="1"/>
  <c r="CS46" i="1"/>
  <c r="CZ46" i="1"/>
  <c r="DG46" i="1"/>
  <c r="DN46" i="1"/>
  <c r="DU46" i="1"/>
  <c r="EB46" i="1"/>
  <c r="EI46" i="1"/>
  <c r="J47" i="1"/>
  <c r="K47" i="1"/>
  <c r="M47" i="1"/>
  <c r="P47" i="1"/>
  <c r="X47" i="1"/>
  <c r="Y47" i="1"/>
  <c r="AA47" i="1"/>
  <c r="AD47" i="1"/>
  <c r="AL47" i="1"/>
  <c r="AM47" i="1"/>
  <c r="AO47" i="1"/>
  <c r="AR47" i="1"/>
  <c r="AV47" i="1"/>
  <c r="AZ47" i="1"/>
  <c r="BA47" i="1"/>
  <c r="BC47" i="1"/>
  <c r="BF47" i="1"/>
  <c r="BN47" i="1"/>
  <c r="BO47" i="1"/>
  <c r="BQ47" i="1"/>
  <c r="BX47" i="1"/>
  <c r="CE47" i="1"/>
  <c r="CL47" i="1"/>
  <c r="CS47" i="1"/>
  <c r="CZ47" i="1"/>
  <c r="DG47" i="1"/>
  <c r="DN47" i="1"/>
  <c r="DU47" i="1"/>
  <c r="EB47" i="1"/>
  <c r="EI47" i="1"/>
  <c r="J48" i="1"/>
  <c r="K48" i="1"/>
  <c r="M48" i="1"/>
  <c r="X48" i="1"/>
  <c r="Y48" i="1"/>
  <c r="AA48" i="1"/>
  <c r="AL48" i="1"/>
  <c r="AM48" i="1"/>
  <c r="AO48" i="1"/>
  <c r="AV48" i="1"/>
  <c r="AZ48" i="1"/>
  <c r="BA48" i="1"/>
  <c r="BC48" i="1"/>
  <c r="BN48" i="1"/>
  <c r="BO48" i="1"/>
  <c r="BQ48" i="1"/>
  <c r="BX48" i="1"/>
  <c r="CE48" i="1"/>
  <c r="CL48" i="1"/>
  <c r="CS48" i="1"/>
  <c r="CZ48" i="1"/>
  <c r="DG48" i="1"/>
  <c r="DN48" i="1"/>
  <c r="DU48" i="1"/>
  <c r="EB48" i="1"/>
  <c r="EI48" i="1"/>
  <c r="J49" i="1"/>
  <c r="K49" i="1"/>
  <c r="M49" i="1"/>
  <c r="X49" i="1"/>
  <c r="Y49" i="1"/>
  <c r="AA49" i="1"/>
  <c r="AL49" i="1"/>
  <c r="AM49" i="1"/>
  <c r="AO49" i="1"/>
  <c r="AV49" i="1"/>
  <c r="AZ49" i="1"/>
  <c r="BA49" i="1"/>
  <c r="BC49" i="1"/>
  <c r="BN49" i="1"/>
  <c r="BO49" i="1"/>
  <c r="BQ49" i="1"/>
  <c r="BX49" i="1"/>
  <c r="CE49" i="1"/>
  <c r="CL49" i="1"/>
  <c r="CS49" i="1"/>
  <c r="CZ49" i="1"/>
  <c r="DG49" i="1"/>
  <c r="DN49" i="1"/>
  <c r="DU49" i="1"/>
  <c r="EB49" i="1"/>
  <c r="EI49" i="1"/>
  <c r="J50" i="1"/>
  <c r="K50" i="1"/>
  <c r="M50" i="1"/>
  <c r="X50" i="1"/>
  <c r="Y50" i="1"/>
  <c r="AA50" i="1"/>
  <c r="AL50" i="1"/>
  <c r="AM50" i="1"/>
  <c r="AO50" i="1"/>
  <c r="AV50" i="1"/>
  <c r="AZ50" i="1"/>
  <c r="BA50" i="1"/>
  <c r="BC50" i="1"/>
  <c r="BN50" i="1"/>
  <c r="BO50" i="1"/>
  <c r="BQ50" i="1"/>
  <c r="BX50" i="1"/>
  <c r="CE50" i="1"/>
  <c r="CL50" i="1"/>
  <c r="CS50" i="1"/>
  <c r="CZ50" i="1"/>
  <c r="DG50" i="1"/>
  <c r="DN50" i="1"/>
  <c r="DU50" i="1"/>
  <c r="EB50" i="1"/>
  <c r="EI50" i="1"/>
  <c r="J51" i="1"/>
  <c r="K51" i="1"/>
  <c r="M51" i="1"/>
  <c r="P51" i="1"/>
  <c r="X51" i="1"/>
  <c r="Y51" i="1"/>
  <c r="AA51" i="1"/>
  <c r="AD51" i="1"/>
  <c r="AL51" i="1"/>
  <c r="AM51" i="1"/>
  <c r="AO51" i="1"/>
  <c r="AR51" i="1"/>
  <c r="AV51" i="1"/>
  <c r="AZ51" i="1"/>
  <c r="BA51" i="1"/>
  <c r="BC51" i="1"/>
  <c r="BF51" i="1"/>
  <c r="BN51" i="1"/>
  <c r="BO51" i="1"/>
  <c r="BQ51" i="1"/>
  <c r="BX51" i="1"/>
  <c r="CE51" i="1"/>
  <c r="CL51" i="1"/>
  <c r="CS51" i="1"/>
  <c r="CZ51" i="1"/>
  <c r="DG51" i="1"/>
  <c r="DN51" i="1"/>
  <c r="DU51" i="1"/>
  <c r="EB51" i="1"/>
  <c r="EI51" i="1"/>
  <c r="J52" i="1"/>
  <c r="K52" i="1"/>
  <c r="M52" i="1"/>
  <c r="X52" i="1"/>
  <c r="Y52" i="1"/>
  <c r="AA52" i="1"/>
  <c r="AL52" i="1"/>
  <c r="AM52" i="1"/>
  <c r="AO52" i="1"/>
  <c r="AV52" i="1"/>
  <c r="AZ52" i="1"/>
  <c r="BA52" i="1"/>
  <c r="BC52" i="1"/>
  <c r="BN52" i="1"/>
  <c r="BO52" i="1"/>
  <c r="BQ52" i="1"/>
  <c r="BX52" i="1"/>
  <c r="CE52" i="1"/>
  <c r="CL52" i="1"/>
  <c r="CS52" i="1"/>
  <c r="CZ52" i="1"/>
  <c r="DG52" i="1"/>
  <c r="DN52" i="1"/>
  <c r="DU52" i="1"/>
  <c r="EB52" i="1"/>
  <c r="EI52" i="1"/>
  <c r="J53" i="1"/>
  <c r="K53" i="1"/>
  <c r="M53" i="1"/>
  <c r="X53" i="1"/>
  <c r="Y53" i="1"/>
  <c r="AA53" i="1"/>
  <c r="AL53" i="1"/>
  <c r="AM53" i="1"/>
  <c r="AO53" i="1"/>
  <c r="AV53" i="1"/>
  <c r="AZ53" i="1"/>
  <c r="BA53" i="1"/>
  <c r="BC53" i="1"/>
  <c r="BN53" i="1"/>
  <c r="BO53" i="1"/>
  <c r="BQ53" i="1"/>
  <c r="BX53" i="1"/>
  <c r="CE53" i="1"/>
  <c r="CL53" i="1"/>
  <c r="CS53" i="1"/>
  <c r="CZ53" i="1"/>
  <c r="DG53" i="1"/>
  <c r="DN53" i="1"/>
  <c r="DU53" i="1"/>
  <c r="EB53" i="1"/>
  <c r="EI53" i="1"/>
  <c r="J54" i="1"/>
  <c r="K54" i="1"/>
  <c r="M54" i="1"/>
  <c r="X54" i="1"/>
  <c r="Y54" i="1"/>
  <c r="AA54" i="1"/>
  <c r="AL54" i="1"/>
  <c r="AM54" i="1"/>
  <c r="AO54" i="1"/>
  <c r="AV54" i="1"/>
  <c r="AZ54" i="1"/>
  <c r="BA54" i="1"/>
  <c r="BC54" i="1"/>
  <c r="BN54" i="1"/>
  <c r="BO54" i="1"/>
  <c r="BQ54" i="1"/>
  <c r="BX54" i="1"/>
  <c r="CE54" i="1"/>
  <c r="CL54" i="1"/>
  <c r="CS54" i="1"/>
  <c r="CZ54" i="1"/>
  <c r="DG54" i="1"/>
  <c r="DN54" i="1"/>
  <c r="DU54" i="1"/>
  <c r="EB54" i="1"/>
  <c r="EI54" i="1"/>
  <c r="AV55" i="1"/>
  <c r="BC55" i="1"/>
  <c r="BX55" i="1"/>
  <c r="CE55" i="1"/>
  <c r="CL55" i="1"/>
  <c r="CS55" i="1"/>
  <c r="CZ55" i="1"/>
  <c r="DG55" i="1"/>
  <c r="DN55" i="1"/>
  <c r="DU55" i="1"/>
  <c r="EB55" i="1"/>
  <c r="EI55" i="1"/>
  <c r="A135" i="1"/>
  <c r="R93" i="1"/>
  <c r="CP79" i="1"/>
  <c r="CP80" i="1"/>
  <c r="CQ79" i="1"/>
  <c r="CQ80" i="1"/>
  <c r="R92" i="1"/>
  <c r="D83" i="1"/>
  <c r="F83" i="1"/>
  <c r="H83" i="1"/>
  <c r="J83" i="1"/>
  <c r="K83" i="1"/>
  <c r="L83" i="1"/>
  <c r="M83" i="1"/>
  <c r="R83" i="1"/>
  <c r="T83" i="1"/>
  <c r="V83" i="1"/>
  <c r="EG79" i="1"/>
  <c r="EG80" i="1"/>
  <c r="EG81" i="1"/>
  <c r="EG82" i="1"/>
  <c r="EG83" i="1"/>
  <c r="ED83" i="1"/>
  <c r="EH83" i="1"/>
  <c r="DZ83" i="1"/>
  <c r="EI83" i="1"/>
  <c r="EF79" i="1"/>
  <c r="EF80" i="1"/>
  <c r="EF81" i="1"/>
  <c r="EF82" i="1"/>
  <c r="EF83" i="1"/>
  <c r="EB83" i="1"/>
  <c r="ED82" i="1"/>
  <c r="EH82" i="1"/>
  <c r="DZ82" i="1"/>
  <c r="EI82" i="1"/>
  <c r="EB82" i="1"/>
  <c r="ED81" i="1"/>
  <c r="EH81" i="1"/>
  <c r="DZ81" i="1"/>
  <c r="EI81" i="1"/>
  <c r="EB81" i="1"/>
  <c r="ED80" i="1"/>
  <c r="EH80" i="1"/>
  <c r="DZ80" i="1"/>
  <c r="EI80" i="1"/>
  <c r="EB80" i="1"/>
  <c r="ED79" i="1"/>
  <c r="EH79" i="1"/>
  <c r="DZ79" i="1"/>
  <c r="EI79" i="1"/>
  <c r="EB79" i="1"/>
  <c r="DS79" i="1"/>
  <c r="DS80" i="1"/>
  <c r="DS81" i="1"/>
  <c r="DS82" i="1"/>
  <c r="DS83" i="1"/>
  <c r="DP83" i="1"/>
  <c r="DT83" i="1"/>
  <c r="DL83" i="1"/>
  <c r="DU83" i="1"/>
  <c r="DR79" i="1"/>
  <c r="DR80" i="1"/>
  <c r="DR81" i="1"/>
  <c r="DR82" i="1"/>
  <c r="DR83" i="1"/>
  <c r="DN83" i="1"/>
  <c r="DP82" i="1"/>
  <c r="DT82" i="1"/>
  <c r="DL82" i="1"/>
  <c r="DU82" i="1"/>
  <c r="DN82" i="1"/>
  <c r="DP81" i="1"/>
  <c r="DT81" i="1"/>
  <c r="DL81" i="1"/>
  <c r="DU81" i="1"/>
  <c r="DN81" i="1"/>
  <c r="DP80" i="1"/>
  <c r="DT80" i="1"/>
  <c r="DL80" i="1"/>
  <c r="DU80" i="1"/>
  <c r="DN80" i="1"/>
  <c r="DP79" i="1"/>
  <c r="DT79" i="1"/>
  <c r="DL79" i="1"/>
  <c r="DU79" i="1"/>
  <c r="DN79" i="1"/>
  <c r="DE79" i="1"/>
  <c r="DE80" i="1"/>
  <c r="DE81" i="1"/>
  <c r="DE82" i="1"/>
  <c r="DE83" i="1"/>
  <c r="DB83" i="1"/>
  <c r="DF83" i="1"/>
  <c r="CX83" i="1"/>
  <c r="DG83" i="1"/>
  <c r="DD79" i="1"/>
  <c r="DD80" i="1"/>
  <c r="DD81" i="1"/>
  <c r="DD82" i="1"/>
  <c r="DD83" i="1"/>
  <c r="CZ83" i="1"/>
  <c r="DB82" i="1"/>
  <c r="DF82" i="1"/>
  <c r="CX82" i="1"/>
  <c r="DG82" i="1"/>
  <c r="CZ82" i="1"/>
  <c r="DB81" i="1"/>
  <c r="DF81" i="1"/>
  <c r="CX81" i="1"/>
  <c r="DG81" i="1"/>
  <c r="CZ81" i="1"/>
  <c r="DB80" i="1"/>
  <c r="DF80" i="1"/>
  <c r="CX80" i="1"/>
  <c r="DG80" i="1"/>
  <c r="CZ80" i="1"/>
  <c r="DB79" i="1"/>
  <c r="DF79" i="1"/>
  <c r="CX79" i="1"/>
  <c r="DG79" i="1"/>
  <c r="CZ79" i="1"/>
  <c r="CQ82" i="1"/>
  <c r="CQ83" i="1"/>
  <c r="CN83" i="1"/>
  <c r="CR83" i="1"/>
  <c r="CJ83" i="1"/>
  <c r="CS83" i="1"/>
  <c r="CP82" i="1"/>
  <c r="CP83" i="1"/>
  <c r="CL83" i="1"/>
  <c r="CN82" i="1"/>
  <c r="CR82" i="1"/>
  <c r="CJ82" i="1"/>
  <c r="CS82" i="1"/>
  <c r="CL82" i="1"/>
  <c r="CN81" i="1"/>
  <c r="CR81" i="1"/>
  <c r="CJ81" i="1"/>
  <c r="CS81" i="1"/>
  <c r="CL81" i="1"/>
  <c r="CN80" i="1"/>
  <c r="CR80" i="1"/>
  <c r="CJ80" i="1"/>
  <c r="CS80" i="1"/>
  <c r="CL80" i="1"/>
  <c r="CN79" i="1"/>
  <c r="CR79" i="1"/>
  <c r="CL79" i="1"/>
  <c r="CJ79" i="1"/>
  <c r="BL101" i="1"/>
  <c r="BH101" i="1"/>
  <c r="BH97" i="1"/>
  <c r="BH93" i="1"/>
  <c r="BH89" i="1"/>
  <c r="BH85" i="1"/>
  <c r="BO85" i="1"/>
  <c r="BO89" i="1"/>
  <c r="BO93" i="1"/>
  <c r="BO97" i="1"/>
  <c r="BO101" i="1"/>
  <c r="BP101" i="1"/>
  <c r="BN85" i="1"/>
  <c r="BN89" i="1"/>
  <c r="BN93" i="1"/>
  <c r="BN97" i="1"/>
  <c r="BN101" i="1"/>
  <c r="BQ101" i="1"/>
  <c r="BJ101" i="1"/>
  <c r="BL100" i="1"/>
  <c r="BH100" i="1"/>
  <c r="BH96" i="1"/>
  <c r="BH92" i="1"/>
  <c r="BH88" i="1"/>
  <c r="BH84" i="1"/>
  <c r="BO84" i="1"/>
  <c r="BO88" i="1"/>
  <c r="BO92" i="1"/>
  <c r="BO96" i="1"/>
  <c r="BO100" i="1"/>
  <c r="BP100" i="1"/>
  <c r="BN84" i="1"/>
  <c r="BN88" i="1"/>
  <c r="BN92" i="1"/>
  <c r="BN96" i="1"/>
  <c r="BN100" i="1"/>
  <c r="BQ100" i="1"/>
  <c r="BJ100" i="1"/>
  <c r="BL99" i="1"/>
  <c r="BH99" i="1"/>
  <c r="BH95" i="1"/>
  <c r="BH91" i="1"/>
  <c r="BH87" i="1"/>
  <c r="BH83" i="1"/>
  <c r="BO83" i="1"/>
  <c r="BO87" i="1"/>
  <c r="BO91" i="1"/>
  <c r="BO95" i="1"/>
  <c r="BO99" i="1"/>
  <c r="BP99" i="1"/>
  <c r="BN83" i="1"/>
  <c r="BN87" i="1"/>
  <c r="BN91" i="1"/>
  <c r="BN95" i="1"/>
  <c r="BN99" i="1"/>
  <c r="BQ99" i="1"/>
  <c r="BJ99" i="1"/>
  <c r="BL98" i="1"/>
  <c r="BH98" i="1"/>
  <c r="BH94" i="1"/>
  <c r="BH90" i="1"/>
  <c r="BH86" i="1"/>
  <c r="BH82" i="1"/>
  <c r="BO82" i="1"/>
  <c r="BO86" i="1"/>
  <c r="BO90" i="1"/>
  <c r="BO94" i="1"/>
  <c r="BO98" i="1"/>
  <c r="BP98" i="1"/>
  <c r="BN82" i="1"/>
  <c r="BN86" i="1"/>
  <c r="BN90" i="1"/>
  <c r="BN94" i="1"/>
  <c r="BN98" i="1"/>
  <c r="BQ98" i="1"/>
  <c r="BJ98" i="1"/>
  <c r="BL97" i="1"/>
  <c r="BP97" i="1"/>
  <c r="BQ97" i="1"/>
  <c r="BJ97" i="1"/>
  <c r="BL96" i="1"/>
  <c r="BP96" i="1"/>
  <c r="BQ96" i="1"/>
  <c r="BJ96" i="1"/>
  <c r="BL95" i="1"/>
  <c r="BP95" i="1"/>
  <c r="BQ95" i="1"/>
  <c r="BJ95" i="1"/>
  <c r="BL94" i="1"/>
  <c r="BP94" i="1"/>
  <c r="BQ94" i="1"/>
  <c r="BJ94" i="1"/>
  <c r="BL93" i="1"/>
  <c r="BP93" i="1"/>
  <c r="BQ93" i="1"/>
  <c r="BJ93" i="1"/>
  <c r="BL92" i="1"/>
  <c r="BP92" i="1"/>
  <c r="BQ92" i="1"/>
  <c r="BJ92" i="1"/>
  <c r="BL91" i="1"/>
  <c r="BP91" i="1"/>
  <c r="BQ91" i="1"/>
  <c r="BJ91" i="1"/>
  <c r="BL90" i="1"/>
  <c r="BP90" i="1"/>
  <c r="BQ90" i="1"/>
  <c r="BJ90" i="1"/>
  <c r="BL89" i="1"/>
  <c r="BP89" i="1"/>
  <c r="BQ89" i="1"/>
  <c r="BJ89" i="1"/>
  <c r="BL88" i="1"/>
  <c r="BP88" i="1"/>
  <c r="BQ88" i="1"/>
  <c r="BJ88" i="1"/>
  <c r="BL87" i="1"/>
  <c r="BP87" i="1"/>
  <c r="BQ87" i="1"/>
  <c r="BJ87" i="1"/>
  <c r="BL86" i="1"/>
  <c r="BP86" i="1"/>
  <c r="BQ86" i="1"/>
  <c r="BJ86" i="1"/>
  <c r="BL85" i="1"/>
  <c r="BP85" i="1"/>
  <c r="BQ85" i="1"/>
  <c r="BJ85" i="1"/>
  <c r="BL84" i="1"/>
  <c r="BP84" i="1"/>
  <c r="BQ84" i="1"/>
  <c r="BJ84" i="1"/>
  <c r="BL83" i="1"/>
  <c r="BP83" i="1"/>
  <c r="BQ83" i="1"/>
  <c r="BJ83" i="1"/>
  <c r="BL82" i="1"/>
  <c r="BP82" i="1"/>
  <c r="BQ82" i="1"/>
  <c r="BJ82" i="1"/>
  <c r="AX101" i="1"/>
  <c r="AT101" i="1"/>
  <c r="AT97" i="1"/>
  <c r="AT93" i="1"/>
  <c r="AT89" i="1"/>
  <c r="AT85" i="1"/>
  <c r="BA85" i="1"/>
  <c r="BA89" i="1"/>
  <c r="BA93" i="1"/>
  <c r="BA97" i="1"/>
  <c r="BA101" i="1"/>
  <c r="BB101" i="1"/>
  <c r="AZ85" i="1"/>
  <c r="AZ89" i="1"/>
  <c r="AZ93" i="1"/>
  <c r="AZ97" i="1"/>
  <c r="AZ101" i="1"/>
  <c r="BC101" i="1"/>
  <c r="AV101" i="1"/>
  <c r="AX100" i="1"/>
  <c r="AT100" i="1"/>
  <c r="AT96" i="1"/>
  <c r="AT92" i="1"/>
  <c r="AT88" i="1"/>
  <c r="AT84" i="1"/>
  <c r="BA84" i="1"/>
  <c r="BA88" i="1"/>
  <c r="BA92" i="1"/>
  <c r="BA96" i="1"/>
  <c r="BA100" i="1"/>
  <c r="BB100" i="1"/>
  <c r="AZ84" i="1"/>
  <c r="AZ88" i="1"/>
  <c r="AZ92" i="1"/>
  <c r="AZ96" i="1"/>
  <c r="AZ100" i="1"/>
  <c r="BC100" i="1"/>
  <c r="AV100" i="1"/>
  <c r="AX99" i="1"/>
  <c r="AT99" i="1"/>
  <c r="AT95" i="1"/>
  <c r="AT91" i="1"/>
  <c r="AT87" i="1"/>
  <c r="AT83" i="1"/>
  <c r="BA83" i="1"/>
  <c r="BA87" i="1"/>
  <c r="BA91" i="1"/>
  <c r="BA95" i="1"/>
  <c r="BA99" i="1"/>
  <c r="BB99" i="1"/>
  <c r="AZ83" i="1"/>
  <c r="AZ87" i="1"/>
  <c r="AZ91" i="1"/>
  <c r="AZ95" i="1"/>
  <c r="AZ99" i="1"/>
  <c r="BC99" i="1"/>
  <c r="AV99" i="1"/>
  <c r="AX98" i="1"/>
  <c r="AT98" i="1"/>
  <c r="AT94" i="1"/>
  <c r="AT90" i="1"/>
  <c r="AT86" i="1"/>
  <c r="AT82" i="1"/>
  <c r="BA82" i="1"/>
  <c r="BA86" i="1"/>
  <c r="BA90" i="1"/>
  <c r="BA94" i="1"/>
  <c r="BA98" i="1"/>
  <c r="BB98" i="1"/>
  <c r="BC98" i="1"/>
  <c r="AZ82" i="1"/>
  <c r="AZ86" i="1"/>
  <c r="AZ90" i="1"/>
  <c r="AZ94" i="1"/>
  <c r="AZ98" i="1"/>
  <c r="AV98" i="1"/>
  <c r="AX97" i="1"/>
  <c r="BB97" i="1"/>
  <c r="BC97" i="1"/>
  <c r="AV97" i="1"/>
  <c r="AX96" i="1"/>
  <c r="BB96" i="1"/>
  <c r="BC96" i="1"/>
  <c r="AV96" i="1"/>
  <c r="AX95" i="1"/>
  <c r="BB95" i="1"/>
  <c r="BC95" i="1"/>
  <c r="AV95" i="1"/>
  <c r="AX94" i="1"/>
  <c r="BB94" i="1"/>
  <c r="BC94" i="1"/>
  <c r="AV94" i="1"/>
  <c r="AX93" i="1"/>
  <c r="BB93" i="1"/>
  <c r="BC93" i="1"/>
  <c r="AV93" i="1"/>
  <c r="AX92" i="1"/>
  <c r="BB92" i="1"/>
  <c r="BC92" i="1"/>
  <c r="AV92" i="1"/>
  <c r="AX91" i="1"/>
  <c r="BB91" i="1"/>
  <c r="BC91" i="1"/>
  <c r="AV91" i="1"/>
  <c r="AX90" i="1"/>
  <c r="BB90" i="1"/>
  <c r="BC90" i="1"/>
  <c r="AV90" i="1"/>
  <c r="AX89" i="1"/>
  <c r="BB89" i="1"/>
  <c r="BC89" i="1"/>
  <c r="AV89" i="1"/>
  <c r="AX88" i="1"/>
  <c r="BB88" i="1"/>
  <c r="AV88" i="1"/>
  <c r="AX87" i="1"/>
  <c r="BB87" i="1"/>
  <c r="BC87" i="1"/>
  <c r="AV87" i="1"/>
  <c r="AX86" i="1"/>
  <c r="BB86" i="1"/>
  <c r="BC86" i="1"/>
  <c r="AV86" i="1"/>
  <c r="AX85" i="1"/>
  <c r="BB85" i="1"/>
  <c r="BC85" i="1"/>
  <c r="AV85" i="1"/>
  <c r="AX84" i="1"/>
  <c r="BB84" i="1"/>
  <c r="BC84" i="1"/>
  <c r="AV84" i="1"/>
  <c r="AX83" i="1"/>
  <c r="BB83" i="1"/>
  <c r="AV83" i="1"/>
  <c r="AX82" i="1"/>
  <c r="BB82" i="1"/>
  <c r="BC82" i="1"/>
  <c r="AV82" i="1"/>
  <c r="AJ101" i="1"/>
  <c r="AF101" i="1"/>
  <c r="AF97" i="1"/>
  <c r="AF93" i="1"/>
  <c r="AF89" i="1"/>
  <c r="AF85" i="1"/>
  <c r="AM85" i="1"/>
  <c r="AM89" i="1"/>
  <c r="AM93" i="1"/>
  <c r="AM97" i="1"/>
  <c r="AM101" i="1"/>
  <c r="AN101" i="1"/>
  <c r="AO101" i="1"/>
  <c r="AL85" i="1"/>
  <c r="AL89" i="1"/>
  <c r="AL93" i="1"/>
  <c r="AL97" i="1"/>
  <c r="AL101" i="1"/>
  <c r="AH101" i="1"/>
  <c r="AJ100" i="1"/>
  <c r="AF100" i="1"/>
  <c r="AF96" i="1"/>
  <c r="AF92" i="1"/>
  <c r="AF88" i="1"/>
  <c r="AF84" i="1"/>
  <c r="AM84" i="1"/>
  <c r="AM88" i="1"/>
  <c r="AM92" i="1"/>
  <c r="AM96" i="1"/>
  <c r="AM100" i="1"/>
  <c r="AN100" i="1"/>
  <c r="AL84" i="1"/>
  <c r="AL88" i="1"/>
  <c r="AL92" i="1"/>
  <c r="AL96" i="1"/>
  <c r="AL100" i="1"/>
  <c r="AO100" i="1"/>
  <c r="AH100" i="1"/>
  <c r="AJ99" i="1"/>
  <c r="AN99" i="1"/>
  <c r="AF99" i="1"/>
  <c r="AO99" i="1"/>
  <c r="AH99" i="1"/>
  <c r="AJ98" i="1"/>
  <c r="AN98" i="1"/>
  <c r="AF98" i="1"/>
  <c r="AO98" i="1"/>
  <c r="AH98" i="1"/>
  <c r="AJ97" i="1"/>
  <c r="AN97" i="1"/>
  <c r="AO97" i="1"/>
  <c r="AH97" i="1"/>
  <c r="AJ96" i="1"/>
  <c r="AN96" i="1"/>
  <c r="AO96" i="1"/>
  <c r="AH96" i="1"/>
  <c r="AJ95" i="1"/>
  <c r="AF95" i="1"/>
  <c r="AF91" i="1"/>
  <c r="AF87" i="1"/>
  <c r="AF83" i="1"/>
  <c r="AM83" i="1"/>
  <c r="AM87" i="1"/>
  <c r="AM91" i="1"/>
  <c r="AM95" i="1"/>
  <c r="AN95" i="1"/>
  <c r="AL83" i="1"/>
  <c r="AL87" i="1"/>
  <c r="AL91" i="1"/>
  <c r="AL95" i="1"/>
  <c r="AO95" i="1"/>
  <c r="AH95" i="1"/>
  <c r="AJ94" i="1"/>
  <c r="AF94" i="1"/>
  <c r="AF90" i="1"/>
  <c r="AF86" i="1"/>
  <c r="AF82" i="1"/>
  <c r="AM82" i="1"/>
  <c r="AM86" i="1"/>
  <c r="AM90" i="1"/>
  <c r="AM94" i="1"/>
  <c r="AN94" i="1"/>
  <c r="AL82" i="1"/>
  <c r="AL86" i="1"/>
  <c r="AL90" i="1"/>
  <c r="AL94" i="1"/>
  <c r="AO94" i="1"/>
  <c r="AH94" i="1"/>
  <c r="AJ93" i="1"/>
  <c r="AN93" i="1"/>
  <c r="AO93" i="1"/>
  <c r="AH93" i="1"/>
  <c r="AJ92" i="1"/>
  <c r="AN92" i="1"/>
  <c r="AO92" i="1"/>
  <c r="AH92" i="1"/>
  <c r="AJ91" i="1"/>
  <c r="AN91" i="1"/>
  <c r="AO91" i="1"/>
  <c r="AH91" i="1"/>
  <c r="AJ90" i="1"/>
  <c r="AN90" i="1"/>
  <c r="AO90" i="1"/>
  <c r="AH90" i="1"/>
  <c r="AJ89" i="1"/>
  <c r="AN89" i="1"/>
  <c r="AO89" i="1"/>
  <c r="AH89" i="1"/>
  <c r="AJ88" i="1"/>
  <c r="AN88" i="1"/>
  <c r="AO88" i="1"/>
  <c r="AH88" i="1"/>
  <c r="AJ87" i="1"/>
  <c r="AN87" i="1"/>
  <c r="AO87" i="1"/>
  <c r="AH87" i="1"/>
  <c r="AJ86" i="1"/>
  <c r="AN86" i="1"/>
  <c r="AO86" i="1"/>
  <c r="AH86" i="1"/>
  <c r="AJ85" i="1"/>
  <c r="AN85" i="1"/>
  <c r="AO85" i="1"/>
  <c r="AH85" i="1"/>
  <c r="AJ84" i="1"/>
  <c r="AN84" i="1"/>
  <c r="AO84" i="1"/>
  <c r="AH84" i="1"/>
  <c r="AJ83" i="1"/>
  <c r="AN83" i="1"/>
  <c r="AO83" i="1"/>
  <c r="AH83" i="1"/>
  <c r="AJ82" i="1"/>
  <c r="AN82" i="1"/>
  <c r="AO82" i="1"/>
  <c r="AH82" i="1"/>
  <c r="V101" i="1"/>
  <c r="R101" i="1"/>
  <c r="R97" i="1"/>
  <c r="Y93" i="1"/>
  <c r="Y97" i="1"/>
  <c r="Y101" i="1"/>
  <c r="Z101" i="1"/>
  <c r="X89" i="1"/>
  <c r="X93" i="1"/>
  <c r="X97" i="1"/>
  <c r="X101" i="1"/>
  <c r="T101" i="1"/>
  <c r="V100" i="1"/>
  <c r="R100" i="1"/>
  <c r="R96" i="1"/>
  <c r="R88" i="1"/>
  <c r="R84" i="1"/>
  <c r="Y84" i="1"/>
  <c r="Y88" i="1"/>
  <c r="Y92" i="1"/>
  <c r="Y96" i="1"/>
  <c r="Y100" i="1"/>
  <c r="Z100" i="1"/>
  <c r="X84" i="1"/>
  <c r="X88" i="1"/>
  <c r="X92" i="1"/>
  <c r="X96" i="1"/>
  <c r="X100" i="1"/>
  <c r="AA100" i="1"/>
  <c r="T100" i="1"/>
  <c r="V99" i="1"/>
  <c r="R99" i="1"/>
  <c r="Y99" i="1"/>
  <c r="Z99" i="1"/>
  <c r="X99" i="1"/>
  <c r="AA99" i="1"/>
  <c r="T99" i="1"/>
  <c r="V98" i="1"/>
  <c r="R98" i="1"/>
  <c r="R94" i="1"/>
  <c r="R90" i="1"/>
  <c r="R86" i="1"/>
  <c r="R82" i="1"/>
  <c r="Y82" i="1"/>
  <c r="Y86" i="1"/>
  <c r="Y90" i="1"/>
  <c r="Y94" i="1"/>
  <c r="Y98" i="1"/>
  <c r="Z98" i="1"/>
  <c r="AA98" i="1"/>
  <c r="X82" i="1"/>
  <c r="X86" i="1"/>
  <c r="X90" i="1"/>
  <c r="X94" i="1"/>
  <c r="X98" i="1"/>
  <c r="T98" i="1"/>
  <c r="V97" i="1"/>
  <c r="Z97" i="1"/>
  <c r="AA97" i="1"/>
  <c r="T97" i="1"/>
  <c r="V96" i="1"/>
  <c r="Z96" i="1"/>
  <c r="AA96" i="1"/>
  <c r="T96" i="1"/>
  <c r="V95" i="1"/>
  <c r="Z95" i="1"/>
  <c r="R95" i="1"/>
  <c r="AA95" i="1"/>
  <c r="T95" i="1"/>
  <c r="V94" i="1"/>
  <c r="Z94" i="1"/>
  <c r="AA94" i="1"/>
  <c r="T94" i="1"/>
  <c r="V93" i="1"/>
  <c r="Z93" i="1"/>
  <c r="AA93" i="1"/>
  <c r="T93" i="1"/>
  <c r="V92" i="1"/>
  <c r="Z92" i="1"/>
  <c r="AA92" i="1"/>
  <c r="T92" i="1"/>
  <c r="V91" i="1"/>
  <c r="R91" i="1"/>
  <c r="R87" i="1"/>
  <c r="Y83" i="1"/>
  <c r="Y87" i="1"/>
  <c r="Y91" i="1"/>
  <c r="Z91" i="1"/>
  <c r="AA91" i="1"/>
  <c r="X83" i="1"/>
  <c r="X87" i="1"/>
  <c r="X91" i="1"/>
  <c r="T91" i="1"/>
  <c r="V90" i="1"/>
  <c r="Z90" i="1"/>
  <c r="AA90" i="1"/>
  <c r="T90" i="1"/>
  <c r="V89" i="1"/>
  <c r="Z89" i="1"/>
  <c r="R89" i="1"/>
  <c r="AA89" i="1"/>
  <c r="T89" i="1"/>
  <c r="V88" i="1"/>
  <c r="Z88" i="1"/>
  <c r="AA88" i="1"/>
  <c r="T88" i="1"/>
  <c r="V87" i="1"/>
  <c r="Z87" i="1"/>
  <c r="AA87" i="1"/>
  <c r="T87" i="1"/>
  <c r="V86" i="1"/>
  <c r="Z86" i="1"/>
  <c r="AA86" i="1"/>
  <c r="T86" i="1"/>
  <c r="V85" i="1"/>
  <c r="Z85" i="1"/>
  <c r="R85" i="1"/>
  <c r="AA85" i="1"/>
  <c r="T85" i="1"/>
  <c r="V84" i="1"/>
  <c r="Z84" i="1"/>
  <c r="AA84" i="1"/>
  <c r="T84" i="1"/>
  <c r="Z83" i="1"/>
  <c r="AA83" i="1"/>
  <c r="V82" i="1"/>
  <c r="Z82" i="1"/>
  <c r="AA82" i="1"/>
  <c r="T82" i="1"/>
  <c r="J85" i="1"/>
  <c r="J89" i="1"/>
  <c r="J93" i="1"/>
  <c r="D92" i="1"/>
  <c r="D88" i="1"/>
  <c r="D84" i="1"/>
  <c r="K84" i="1"/>
  <c r="K88" i="1"/>
  <c r="K92" i="1"/>
  <c r="J84" i="1"/>
  <c r="J88" i="1"/>
  <c r="J92" i="1"/>
  <c r="D91" i="1"/>
  <c r="D87" i="1"/>
  <c r="K87" i="1"/>
  <c r="K91" i="1"/>
  <c r="J87" i="1"/>
  <c r="J91" i="1"/>
  <c r="D90" i="1"/>
  <c r="D86" i="1"/>
  <c r="D82" i="1"/>
  <c r="K82" i="1"/>
  <c r="K86" i="1"/>
  <c r="K90" i="1"/>
  <c r="J82" i="1"/>
  <c r="J86" i="1"/>
  <c r="J90" i="1"/>
  <c r="BO143" i="1"/>
  <c r="BN143" i="1"/>
  <c r="BA143" i="1"/>
  <c r="AZ143" i="1"/>
  <c r="AM143" i="1"/>
  <c r="AL143" i="1"/>
  <c r="Y143" i="1"/>
  <c r="X143" i="1"/>
  <c r="K143" i="1"/>
  <c r="J143" i="1"/>
  <c r="BO142" i="1"/>
  <c r="BN142" i="1"/>
  <c r="BA142" i="1"/>
  <c r="AZ142" i="1"/>
  <c r="AM142" i="1"/>
  <c r="AL142" i="1"/>
  <c r="Y142" i="1"/>
  <c r="X142" i="1"/>
  <c r="K142" i="1"/>
  <c r="J142" i="1"/>
  <c r="BO141" i="1"/>
  <c r="BN141" i="1"/>
  <c r="BA141" i="1"/>
  <c r="AZ141" i="1"/>
  <c r="AM141" i="1"/>
  <c r="AL141" i="1"/>
  <c r="Y141" i="1"/>
  <c r="X141" i="1"/>
  <c r="K141" i="1"/>
  <c r="J141" i="1"/>
  <c r="BO140" i="1"/>
  <c r="BN140" i="1"/>
  <c r="BA140" i="1"/>
  <c r="AZ140" i="1"/>
  <c r="AM140" i="1"/>
  <c r="AL140" i="1"/>
  <c r="Y140" i="1"/>
  <c r="X140" i="1"/>
  <c r="K140" i="1"/>
  <c r="J140" i="1"/>
  <c r="DZ137" i="1"/>
  <c r="DL137" i="1"/>
  <c r="CX137" i="1"/>
  <c r="CJ137" i="1"/>
  <c r="BV137" i="1"/>
  <c r="BH137" i="1"/>
  <c r="AT137" i="1"/>
  <c r="AF137" i="1"/>
  <c r="R137" i="1"/>
  <c r="D137" i="1"/>
  <c r="EH130" i="1"/>
  <c r="EI130" i="1"/>
  <c r="ED130" i="1"/>
  <c r="EB130" i="1"/>
  <c r="DT130" i="1"/>
  <c r="DU130" i="1"/>
  <c r="DP130" i="1"/>
  <c r="DN130" i="1"/>
  <c r="DF130" i="1"/>
  <c r="DG130" i="1"/>
  <c r="DB130" i="1"/>
  <c r="CZ130" i="1"/>
  <c r="CR130" i="1"/>
  <c r="CS130" i="1"/>
  <c r="CN130" i="1"/>
  <c r="CL130" i="1"/>
  <c r="CD130" i="1"/>
  <c r="CE130" i="1"/>
  <c r="BZ130" i="1"/>
  <c r="BX130" i="1"/>
  <c r="BB130" i="1"/>
  <c r="BC130" i="1"/>
  <c r="AX130" i="1"/>
  <c r="AV130" i="1"/>
  <c r="EH129" i="1"/>
  <c r="EI129" i="1"/>
  <c r="ED129" i="1"/>
  <c r="EB129" i="1"/>
  <c r="DZ129" i="1"/>
  <c r="DT129" i="1"/>
  <c r="DU129" i="1"/>
  <c r="DP129" i="1"/>
  <c r="DN129" i="1"/>
  <c r="DL129" i="1"/>
  <c r="DF129" i="1"/>
  <c r="DG129" i="1"/>
  <c r="DB129" i="1"/>
  <c r="CZ129" i="1"/>
  <c r="CX129" i="1"/>
  <c r="CR129" i="1"/>
  <c r="CS129" i="1"/>
  <c r="CN129" i="1"/>
  <c r="CL129" i="1"/>
  <c r="CJ129" i="1"/>
  <c r="CD129" i="1"/>
  <c r="CE129" i="1"/>
  <c r="BZ129" i="1"/>
  <c r="BX129" i="1"/>
  <c r="BV129" i="1"/>
  <c r="BP129" i="1"/>
  <c r="BH129" i="1"/>
  <c r="BO129" i="1"/>
  <c r="BN129" i="1"/>
  <c r="BL129" i="1"/>
  <c r="BQ129" i="1"/>
  <c r="BJ129" i="1"/>
  <c r="BB129" i="1"/>
  <c r="AZ129" i="1"/>
  <c r="AX129" i="1"/>
  <c r="BC129" i="1"/>
  <c r="AV129" i="1"/>
  <c r="AT129" i="1"/>
  <c r="BA129" i="1"/>
  <c r="AJ129" i="1"/>
  <c r="AO129" i="1"/>
  <c r="AN129" i="1"/>
  <c r="AF129" i="1"/>
  <c r="AM129" i="1"/>
  <c r="AL129" i="1"/>
  <c r="AH129" i="1"/>
  <c r="Z129" i="1"/>
  <c r="X129" i="1"/>
  <c r="V129" i="1"/>
  <c r="AA129" i="1"/>
  <c r="T129" i="1"/>
  <c r="R129" i="1"/>
  <c r="Y129" i="1"/>
  <c r="H129" i="1"/>
  <c r="M129" i="1"/>
  <c r="L129" i="1"/>
  <c r="D129" i="1"/>
  <c r="K129" i="1"/>
  <c r="J129" i="1"/>
  <c r="F129" i="1"/>
  <c r="EH128" i="1"/>
  <c r="EI128" i="1"/>
  <c r="ED128" i="1"/>
  <c r="EB128" i="1"/>
  <c r="DZ128" i="1"/>
  <c r="DT128" i="1"/>
  <c r="DU128" i="1"/>
  <c r="DP128" i="1"/>
  <c r="DN128" i="1"/>
  <c r="DL128" i="1"/>
  <c r="DF128" i="1"/>
  <c r="DG128" i="1"/>
  <c r="DB128" i="1"/>
  <c r="CZ128" i="1"/>
  <c r="CX128" i="1"/>
  <c r="CR128" i="1"/>
  <c r="CS128" i="1"/>
  <c r="CN128" i="1"/>
  <c r="CL128" i="1"/>
  <c r="CJ128" i="1"/>
  <c r="CD128" i="1"/>
  <c r="CE128" i="1"/>
  <c r="BZ128" i="1"/>
  <c r="BX128" i="1"/>
  <c r="BV128" i="1"/>
  <c r="BL128" i="1"/>
  <c r="BQ128" i="1"/>
  <c r="BP128" i="1"/>
  <c r="BN128" i="1"/>
  <c r="BJ128" i="1"/>
  <c r="BH128" i="1"/>
  <c r="BO128" i="1"/>
  <c r="AX128" i="1"/>
  <c r="BC128" i="1"/>
  <c r="BB128" i="1"/>
  <c r="AZ128" i="1"/>
  <c r="AV128" i="1"/>
  <c r="AT128" i="1"/>
  <c r="BA128" i="1"/>
  <c r="AN128" i="1"/>
  <c r="AL128" i="1"/>
  <c r="AJ128" i="1"/>
  <c r="AO128" i="1"/>
  <c r="AH128" i="1"/>
  <c r="AF128" i="1"/>
  <c r="AM128" i="1"/>
  <c r="V128" i="1"/>
  <c r="AA128" i="1"/>
  <c r="Z128" i="1"/>
  <c r="X128" i="1"/>
  <c r="T128" i="1"/>
  <c r="R128" i="1"/>
  <c r="Y128" i="1"/>
  <c r="L128" i="1"/>
  <c r="J128" i="1"/>
  <c r="H128" i="1"/>
  <c r="M128" i="1"/>
  <c r="F128" i="1"/>
  <c r="D128" i="1"/>
  <c r="K128" i="1"/>
  <c r="EH127" i="1"/>
  <c r="EI127" i="1"/>
  <c r="ED127" i="1"/>
  <c r="EB127" i="1"/>
  <c r="DZ127" i="1"/>
  <c r="DT127" i="1"/>
  <c r="DU127" i="1"/>
  <c r="DP127" i="1"/>
  <c r="DN127" i="1"/>
  <c r="DL127" i="1"/>
  <c r="DF127" i="1"/>
  <c r="DG127" i="1"/>
  <c r="DB127" i="1"/>
  <c r="CZ127" i="1"/>
  <c r="CX127" i="1"/>
  <c r="CR127" i="1"/>
  <c r="CS127" i="1"/>
  <c r="CN127" i="1"/>
  <c r="CL127" i="1"/>
  <c r="CJ127" i="1"/>
  <c r="CD127" i="1"/>
  <c r="CE127" i="1"/>
  <c r="BZ127" i="1"/>
  <c r="BX127" i="1"/>
  <c r="BV127" i="1"/>
  <c r="BL127" i="1"/>
  <c r="BQ127" i="1"/>
  <c r="BP127" i="1"/>
  <c r="BN127" i="1"/>
  <c r="BJ127" i="1"/>
  <c r="BH127" i="1"/>
  <c r="BO127" i="1"/>
  <c r="BB127" i="1"/>
  <c r="AZ127" i="1"/>
  <c r="AX127" i="1"/>
  <c r="BC127" i="1"/>
  <c r="AV127" i="1"/>
  <c r="AT127" i="1"/>
  <c r="BA127" i="1"/>
  <c r="AJ127" i="1"/>
  <c r="AO127" i="1"/>
  <c r="AN127" i="1"/>
  <c r="AL127" i="1"/>
  <c r="AH127" i="1"/>
  <c r="AF127" i="1"/>
  <c r="AM127" i="1"/>
  <c r="Z127" i="1"/>
  <c r="R127" i="1"/>
  <c r="Y127" i="1"/>
  <c r="X127" i="1"/>
  <c r="V127" i="1"/>
  <c r="AA127" i="1"/>
  <c r="T127" i="1"/>
  <c r="H127" i="1"/>
  <c r="M127" i="1"/>
  <c r="L127" i="1"/>
  <c r="J127" i="1"/>
  <c r="F127" i="1"/>
  <c r="D127" i="1"/>
  <c r="K127" i="1"/>
  <c r="EH126" i="1"/>
  <c r="EI126" i="1"/>
  <c r="ED126" i="1"/>
  <c r="EB126" i="1"/>
  <c r="DZ126" i="1"/>
  <c r="DT126" i="1"/>
  <c r="DU126" i="1"/>
  <c r="DP126" i="1"/>
  <c r="DN126" i="1"/>
  <c r="DL126" i="1"/>
  <c r="DF126" i="1"/>
  <c r="DG126" i="1"/>
  <c r="DB126" i="1"/>
  <c r="CZ126" i="1"/>
  <c r="CX126" i="1"/>
  <c r="CR126" i="1"/>
  <c r="CS126" i="1"/>
  <c r="CN126" i="1"/>
  <c r="CL126" i="1"/>
  <c r="CJ126" i="1"/>
  <c r="CD126" i="1"/>
  <c r="CE126" i="1"/>
  <c r="BZ126" i="1"/>
  <c r="BX126" i="1"/>
  <c r="BV126" i="1"/>
  <c r="BP126" i="1"/>
  <c r="BN126" i="1"/>
  <c r="BL126" i="1"/>
  <c r="BQ126" i="1"/>
  <c r="BJ126" i="1"/>
  <c r="BH126" i="1"/>
  <c r="BO126" i="1"/>
  <c r="BF126" i="1"/>
  <c r="AX126" i="1"/>
  <c r="BC126" i="1"/>
  <c r="BB126" i="1"/>
  <c r="AZ126" i="1"/>
  <c r="AV126" i="1"/>
  <c r="AT126" i="1"/>
  <c r="BA126" i="1"/>
  <c r="AR126" i="1"/>
  <c r="AN126" i="1"/>
  <c r="AL126" i="1"/>
  <c r="AJ126" i="1"/>
  <c r="AO126" i="1"/>
  <c r="AH126" i="1"/>
  <c r="AF126" i="1"/>
  <c r="AM126" i="1"/>
  <c r="AD126" i="1"/>
  <c r="Z126" i="1"/>
  <c r="X126" i="1"/>
  <c r="V126" i="1"/>
  <c r="AA126" i="1"/>
  <c r="T126" i="1"/>
  <c r="R126" i="1"/>
  <c r="Y126" i="1"/>
  <c r="P126" i="1"/>
  <c r="H126" i="1"/>
  <c r="M126" i="1"/>
  <c r="L126" i="1"/>
  <c r="D126" i="1"/>
  <c r="K126" i="1"/>
  <c r="J126" i="1"/>
  <c r="F126" i="1"/>
  <c r="EH125" i="1"/>
  <c r="EI125" i="1"/>
  <c r="ED125" i="1"/>
  <c r="EB125" i="1"/>
  <c r="DZ125" i="1"/>
  <c r="DT125" i="1"/>
  <c r="DU125" i="1"/>
  <c r="DP125" i="1"/>
  <c r="DN125" i="1"/>
  <c r="DL125" i="1"/>
  <c r="DF125" i="1"/>
  <c r="DG125" i="1"/>
  <c r="DB125" i="1"/>
  <c r="CZ125" i="1"/>
  <c r="CX125" i="1"/>
  <c r="CR125" i="1"/>
  <c r="CS125" i="1"/>
  <c r="CN125" i="1"/>
  <c r="CL125" i="1"/>
  <c r="CJ125" i="1"/>
  <c r="CD125" i="1"/>
  <c r="CE125" i="1"/>
  <c r="BZ125" i="1"/>
  <c r="BX125" i="1"/>
  <c r="BV125" i="1"/>
  <c r="BP125" i="1"/>
  <c r="BN125" i="1"/>
  <c r="BL125" i="1"/>
  <c r="BQ125" i="1"/>
  <c r="BJ125" i="1"/>
  <c r="BH125" i="1"/>
  <c r="BO125" i="1"/>
  <c r="BB125" i="1"/>
  <c r="AZ125" i="1"/>
  <c r="AX125" i="1"/>
  <c r="BC125" i="1"/>
  <c r="AV125" i="1"/>
  <c r="AT125" i="1"/>
  <c r="BA125" i="1"/>
  <c r="AN125" i="1"/>
  <c r="AL125" i="1"/>
  <c r="AJ125" i="1"/>
  <c r="AO125" i="1"/>
  <c r="AH125" i="1"/>
  <c r="AF125" i="1"/>
  <c r="AM125" i="1"/>
  <c r="Z125" i="1"/>
  <c r="X125" i="1"/>
  <c r="V125" i="1"/>
  <c r="AA125" i="1"/>
  <c r="T125" i="1"/>
  <c r="R125" i="1"/>
  <c r="Y125" i="1"/>
  <c r="L125" i="1"/>
  <c r="J125" i="1"/>
  <c r="H125" i="1"/>
  <c r="M125" i="1"/>
  <c r="F125" i="1"/>
  <c r="D125" i="1"/>
  <c r="K125" i="1"/>
  <c r="EH124" i="1"/>
  <c r="EI124" i="1"/>
  <c r="ED124" i="1"/>
  <c r="EB124" i="1"/>
  <c r="DZ124" i="1"/>
  <c r="DT124" i="1"/>
  <c r="DU124" i="1"/>
  <c r="DP124" i="1"/>
  <c r="DN124" i="1"/>
  <c r="DL124" i="1"/>
  <c r="DF124" i="1"/>
  <c r="DG124" i="1"/>
  <c r="DB124" i="1"/>
  <c r="CZ124" i="1"/>
  <c r="CX124" i="1"/>
  <c r="CR124" i="1"/>
  <c r="CS124" i="1"/>
  <c r="CN124" i="1"/>
  <c r="CL124" i="1"/>
  <c r="CJ124" i="1"/>
  <c r="CD124" i="1"/>
  <c r="CE124" i="1"/>
  <c r="BZ124" i="1"/>
  <c r="BX124" i="1"/>
  <c r="BV124" i="1"/>
  <c r="BP124" i="1"/>
  <c r="BN124" i="1"/>
  <c r="BL124" i="1"/>
  <c r="BQ124" i="1"/>
  <c r="BJ124" i="1"/>
  <c r="BH124" i="1"/>
  <c r="BO124" i="1"/>
  <c r="BB124" i="1"/>
  <c r="AZ124" i="1"/>
  <c r="AX124" i="1"/>
  <c r="BC124" i="1"/>
  <c r="AV124" i="1"/>
  <c r="AT124" i="1"/>
  <c r="BA124" i="1"/>
  <c r="AN124" i="1"/>
  <c r="AL124" i="1"/>
  <c r="AJ124" i="1"/>
  <c r="AO124" i="1"/>
  <c r="AH124" i="1"/>
  <c r="AF124" i="1"/>
  <c r="AM124" i="1"/>
  <c r="Z124" i="1"/>
  <c r="R124" i="1"/>
  <c r="Y124" i="1"/>
  <c r="X124" i="1"/>
  <c r="V124" i="1"/>
  <c r="AA124" i="1"/>
  <c r="T124" i="1"/>
  <c r="H124" i="1"/>
  <c r="M124" i="1"/>
  <c r="L124" i="1"/>
  <c r="J124" i="1"/>
  <c r="F124" i="1"/>
  <c r="D124" i="1"/>
  <c r="K124" i="1"/>
  <c r="EH123" i="1"/>
  <c r="EI123" i="1"/>
  <c r="ED123" i="1"/>
  <c r="EB123" i="1"/>
  <c r="DZ123" i="1"/>
  <c r="DT123" i="1"/>
  <c r="DU123" i="1"/>
  <c r="DP123" i="1"/>
  <c r="DN123" i="1"/>
  <c r="DL123" i="1"/>
  <c r="DF123" i="1"/>
  <c r="DG123" i="1"/>
  <c r="DB123" i="1"/>
  <c r="CZ123" i="1"/>
  <c r="CX123" i="1"/>
  <c r="CR123" i="1"/>
  <c r="CS123" i="1"/>
  <c r="CN123" i="1"/>
  <c r="CL123" i="1"/>
  <c r="CJ123" i="1"/>
  <c r="CD123" i="1"/>
  <c r="CE123" i="1"/>
  <c r="BZ123" i="1"/>
  <c r="BX123" i="1"/>
  <c r="BV123" i="1"/>
  <c r="BP123" i="1"/>
  <c r="BN123" i="1"/>
  <c r="BL123" i="1"/>
  <c r="BQ123" i="1"/>
  <c r="BJ123" i="1"/>
  <c r="BH123" i="1"/>
  <c r="BO123" i="1"/>
  <c r="BB123" i="1"/>
  <c r="AZ123" i="1"/>
  <c r="AX123" i="1"/>
  <c r="BC123" i="1"/>
  <c r="AV123" i="1"/>
  <c r="AT123" i="1"/>
  <c r="BA123" i="1"/>
  <c r="AN123" i="1"/>
  <c r="AF123" i="1"/>
  <c r="AM123" i="1"/>
  <c r="AL123" i="1"/>
  <c r="AJ123" i="1"/>
  <c r="AO123" i="1"/>
  <c r="AH123" i="1"/>
  <c r="V123" i="1"/>
  <c r="AA123" i="1"/>
  <c r="Z123" i="1"/>
  <c r="R123" i="1"/>
  <c r="Y123" i="1"/>
  <c r="X123" i="1"/>
  <c r="T123" i="1"/>
  <c r="H123" i="1"/>
  <c r="M123" i="1"/>
  <c r="L123" i="1"/>
  <c r="J123" i="1"/>
  <c r="F123" i="1"/>
  <c r="D123" i="1"/>
  <c r="K123" i="1"/>
  <c r="EH122" i="1"/>
  <c r="EI122" i="1"/>
  <c r="ED122" i="1"/>
  <c r="EB122" i="1"/>
  <c r="DZ122" i="1"/>
  <c r="DT122" i="1"/>
  <c r="DU122" i="1"/>
  <c r="DP122" i="1"/>
  <c r="DN122" i="1"/>
  <c r="DL122" i="1"/>
  <c r="DF122" i="1"/>
  <c r="DG122" i="1"/>
  <c r="DB122" i="1"/>
  <c r="CZ122" i="1"/>
  <c r="CX122" i="1"/>
  <c r="CR122" i="1"/>
  <c r="CS122" i="1"/>
  <c r="CN122" i="1"/>
  <c r="CL122" i="1"/>
  <c r="CJ122" i="1"/>
  <c r="CD122" i="1"/>
  <c r="CE122" i="1"/>
  <c r="BZ122" i="1"/>
  <c r="BX122" i="1"/>
  <c r="BV122" i="1"/>
  <c r="BL122" i="1"/>
  <c r="BQ122" i="1"/>
  <c r="BP122" i="1"/>
  <c r="BH122" i="1"/>
  <c r="BO122" i="1"/>
  <c r="BN122" i="1"/>
  <c r="BJ122" i="1"/>
  <c r="BF122" i="1"/>
  <c r="BB122" i="1"/>
  <c r="AZ122" i="1"/>
  <c r="AX122" i="1"/>
  <c r="BC122" i="1"/>
  <c r="AV122" i="1"/>
  <c r="AT122" i="1"/>
  <c r="BA122" i="1"/>
  <c r="AR122" i="1"/>
  <c r="AJ122" i="1"/>
  <c r="AO122" i="1"/>
  <c r="AN122" i="1"/>
  <c r="AL122" i="1"/>
  <c r="AH122" i="1"/>
  <c r="AF122" i="1"/>
  <c r="AM122" i="1"/>
  <c r="AD122" i="1"/>
  <c r="Z122" i="1"/>
  <c r="X122" i="1"/>
  <c r="V122" i="1"/>
  <c r="AA122" i="1"/>
  <c r="T122" i="1"/>
  <c r="R122" i="1"/>
  <c r="Y122" i="1"/>
  <c r="P122" i="1"/>
  <c r="H122" i="1"/>
  <c r="M122" i="1"/>
  <c r="L122" i="1"/>
  <c r="J122" i="1"/>
  <c r="F122" i="1"/>
  <c r="D122" i="1"/>
  <c r="K122" i="1"/>
  <c r="EH121" i="1"/>
  <c r="EI121" i="1"/>
  <c r="ED121" i="1"/>
  <c r="EB121" i="1"/>
  <c r="DZ121" i="1"/>
  <c r="DT121" i="1"/>
  <c r="DU121" i="1"/>
  <c r="DP121" i="1"/>
  <c r="DN121" i="1"/>
  <c r="DL121" i="1"/>
  <c r="DF121" i="1"/>
  <c r="DG121" i="1"/>
  <c r="DB121" i="1"/>
  <c r="CZ121" i="1"/>
  <c r="CX121" i="1"/>
  <c r="CR121" i="1"/>
  <c r="CS121" i="1"/>
  <c r="CN121" i="1"/>
  <c r="CL121" i="1"/>
  <c r="CJ121" i="1"/>
  <c r="CD121" i="1"/>
  <c r="CE121" i="1"/>
  <c r="BZ121" i="1"/>
  <c r="BX121" i="1"/>
  <c r="BV121" i="1"/>
  <c r="BP121" i="1"/>
  <c r="BH121" i="1"/>
  <c r="BO121" i="1"/>
  <c r="BN121" i="1"/>
  <c r="BL121" i="1"/>
  <c r="BQ121" i="1"/>
  <c r="BJ121" i="1"/>
  <c r="BB121" i="1"/>
  <c r="AT121" i="1"/>
  <c r="BA121" i="1"/>
  <c r="AZ121" i="1"/>
  <c r="AX121" i="1"/>
  <c r="BC121" i="1"/>
  <c r="AV121" i="1"/>
  <c r="AR121" i="1"/>
  <c r="AJ121" i="1"/>
  <c r="AO121" i="1"/>
  <c r="AN121" i="1"/>
  <c r="AL121" i="1"/>
  <c r="AH121" i="1"/>
  <c r="AF121" i="1"/>
  <c r="AM121" i="1"/>
  <c r="V121" i="1"/>
  <c r="AA121" i="1"/>
  <c r="Z121" i="1"/>
  <c r="X121" i="1"/>
  <c r="T121" i="1"/>
  <c r="R121" i="1"/>
  <c r="Y121" i="1"/>
  <c r="L121" i="1"/>
  <c r="J121" i="1"/>
  <c r="H121" i="1"/>
  <c r="M121" i="1"/>
  <c r="F121" i="1"/>
  <c r="D121" i="1"/>
  <c r="K121" i="1"/>
  <c r="EH120" i="1"/>
  <c r="EI120" i="1"/>
  <c r="ED120" i="1"/>
  <c r="EB120" i="1"/>
  <c r="DZ120" i="1"/>
  <c r="DT120" i="1"/>
  <c r="DU120" i="1"/>
  <c r="DP120" i="1"/>
  <c r="DN120" i="1"/>
  <c r="DL120" i="1"/>
  <c r="DF120" i="1"/>
  <c r="DG120" i="1"/>
  <c r="DB120" i="1"/>
  <c r="CZ120" i="1"/>
  <c r="CX120" i="1"/>
  <c r="CR120" i="1"/>
  <c r="CS120" i="1"/>
  <c r="CN120" i="1"/>
  <c r="CL120" i="1"/>
  <c r="CJ120" i="1"/>
  <c r="CD120" i="1"/>
  <c r="CE120" i="1"/>
  <c r="BZ120" i="1"/>
  <c r="BX120" i="1"/>
  <c r="BV120" i="1"/>
  <c r="BP120" i="1"/>
  <c r="BN120" i="1"/>
  <c r="BL120" i="1"/>
  <c r="BQ120" i="1"/>
  <c r="BJ120" i="1"/>
  <c r="BH120" i="1"/>
  <c r="BO120" i="1"/>
  <c r="BB120" i="1"/>
  <c r="AZ120" i="1"/>
  <c r="AX120" i="1"/>
  <c r="BC120" i="1"/>
  <c r="AV120" i="1"/>
  <c r="AT120" i="1"/>
  <c r="BA120" i="1"/>
  <c r="AN120" i="1"/>
  <c r="AL120" i="1"/>
  <c r="AJ120" i="1"/>
  <c r="AO120" i="1"/>
  <c r="AH120" i="1"/>
  <c r="AF120" i="1"/>
  <c r="AM120" i="1"/>
  <c r="Z120" i="1"/>
  <c r="X120" i="1"/>
  <c r="V120" i="1"/>
  <c r="AA120" i="1"/>
  <c r="T120" i="1"/>
  <c r="R120" i="1"/>
  <c r="Y120" i="1"/>
  <c r="L120" i="1"/>
  <c r="J120" i="1"/>
  <c r="H120" i="1"/>
  <c r="M120" i="1"/>
  <c r="F120" i="1"/>
  <c r="D120" i="1"/>
  <c r="K120" i="1"/>
  <c r="EH119" i="1"/>
  <c r="EI119" i="1"/>
  <c r="ED119" i="1"/>
  <c r="EB119" i="1"/>
  <c r="DZ119" i="1"/>
  <c r="DT119" i="1"/>
  <c r="DU119" i="1"/>
  <c r="DP119" i="1"/>
  <c r="DN119" i="1"/>
  <c r="DL119" i="1"/>
  <c r="DF119" i="1"/>
  <c r="DG119" i="1"/>
  <c r="DB119" i="1"/>
  <c r="CZ119" i="1"/>
  <c r="CX119" i="1"/>
  <c r="CR119" i="1"/>
  <c r="CS119" i="1"/>
  <c r="CN119" i="1"/>
  <c r="CL119" i="1"/>
  <c r="CJ119" i="1"/>
  <c r="CD119" i="1"/>
  <c r="CE119" i="1"/>
  <c r="BZ119" i="1"/>
  <c r="BX119" i="1"/>
  <c r="BV119" i="1"/>
  <c r="BL119" i="1"/>
  <c r="BQ119" i="1"/>
  <c r="BP119" i="1"/>
  <c r="BN119" i="1"/>
  <c r="BJ119" i="1"/>
  <c r="BH119" i="1"/>
  <c r="BO119" i="1"/>
  <c r="BB119" i="1"/>
  <c r="AZ119" i="1"/>
  <c r="AX119" i="1"/>
  <c r="BC119" i="1"/>
  <c r="AV119" i="1"/>
  <c r="AT119" i="1"/>
  <c r="BA119" i="1"/>
  <c r="AN119" i="1"/>
  <c r="AL119" i="1"/>
  <c r="AJ119" i="1"/>
  <c r="AO119" i="1"/>
  <c r="AH119" i="1"/>
  <c r="AF119" i="1"/>
  <c r="AM119" i="1"/>
  <c r="Z119" i="1"/>
  <c r="X119" i="1"/>
  <c r="V119" i="1"/>
  <c r="AA119" i="1"/>
  <c r="T119" i="1"/>
  <c r="R119" i="1"/>
  <c r="Y119" i="1"/>
  <c r="L119" i="1"/>
  <c r="J119" i="1"/>
  <c r="H119" i="1"/>
  <c r="M119" i="1"/>
  <c r="F119" i="1"/>
  <c r="D119" i="1"/>
  <c r="K119" i="1"/>
  <c r="EH118" i="1"/>
  <c r="EI118" i="1"/>
  <c r="ED118" i="1"/>
  <c r="EB118" i="1"/>
  <c r="DZ118" i="1"/>
  <c r="DT118" i="1"/>
  <c r="DU118" i="1"/>
  <c r="DP118" i="1"/>
  <c r="DN118" i="1"/>
  <c r="DL118" i="1"/>
  <c r="DF118" i="1"/>
  <c r="DG118" i="1"/>
  <c r="DB118" i="1"/>
  <c r="CZ118" i="1"/>
  <c r="CX118" i="1"/>
  <c r="CR118" i="1"/>
  <c r="CS118" i="1"/>
  <c r="CN118" i="1"/>
  <c r="CL118" i="1"/>
  <c r="CJ118" i="1"/>
  <c r="CD118" i="1"/>
  <c r="CE118" i="1"/>
  <c r="BZ118" i="1"/>
  <c r="BX118" i="1"/>
  <c r="BV118" i="1"/>
  <c r="BL118" i="1"/>
  <c r="BQ118" i="1"/>
  <c r="BP118" i="1"/>
  <c r="BN118" i="1"/>
  <c r="BJ118" i="1"/>
  <c r="BH118" i="1"/>
  <c r="BO118" i="1"/>
  <c r="BF118" i="1"/>
  <c r="BB118" i="1"/>
  <c r="AZ118" i="1"/>
  <c r="AX118" i="1"/>
  <c r="BC118" i="1"/>
  <c r="AV118" i="1"/>
  <c r="AT118" i="1"/>
  <c r="BA118" i="1"/>
  <c r="AR118" i="1"/>
  <c r="AJ118" i="1"/>
  <c r="AO118" i="1"/>
  <c r="AN118" i="1"/>
  <c r="AL118" i="1"/>
  <c r="AH118" i="1"/>
  <c r="AF118" i="1"/>
  <c r="AM118" i="1"/>
  <c r="AD118" i="1"/>
  <c r="Z118" i="1"/>
  <c r="R118" i="1"/>
  <c r="Y118" i="1"/>
  <c r="X118" i="1"/>
  <c r="V118" i="1"/>
  <c r="AA118" i="1"/>
  <c r="T118" i="1"/>
  <c r="P118" i="1"/>
  <c r="L118" i="1"/>
  <c r="J118" i="1"/>
  <c r="H118" i="1"/>
  <c r="M118" i="1"/>
  <c r="F118" i="1"/>
  <c r="D118" i="1"/>
  <c r="K118" i="1"/>
  <c r="EH117" i="1"/>
  <c r="EI117" i="1"/>
  <c r="ED117" i="1"/>
  <c r="EB117" i="1"/>
  <c r="DZ117" i="1"/>
  <c r="DT117" i="1"/>
  <c r="DU117" i="1"/>
  <c r="DP117" i="1"/>
  <c r="DN117" i="1"/>
  <c r="DL117" i="1"/>
  <c r="DF117" i="1"/>
  <c r="DG117" i="1"/>
  <c r="DB117" i="1"/>
  <c r="CZ117" i="1"/>
  <c r="CX117" i="1"/>
  <c r="CR117" i="1"/>
  <c r="CS117" i="1"/>
  <c r="CN117" i="1"/>
  <c r="CL117" i="1"/>
  <c r="CJ117" i="1"/>
  <c r="CD117" i="1"/>
  <c r="CE117" i="1"/>
  <c r="BZ117" i="1"/>
  <c r="BX117" i="1"/>
  <c r="BV117" i="1"/>
  <c r="BP117" i="1"/>
  <c r="BN117" i="1"/>
  <c r="BL117" i="1"/>
  <c r="BQ117" i="1"/>
  <c r="BJ117" i="1"/>
  <c r="BH117" i="1"/>
  <c r="BO117" i="1"/>
  <c r="BB117" i="1"/>
  <c r="AZ117" i="1"/>
  <c r="AX117" i="1"/>
  <c r="BC117" i="1"/>
  <c r="AV117" i="1"/>
  <c r="AT117" i="1"/>
  <c r="BA117" i="1"/>
  <c r="AN117" i="1"/>
  <c r="AF117" i="1"/>
  <c r="AM117" i="1"/>
  <c r="AL117" i="1"/>
  <c r="AJ117" i="1"/>
  <c r="AO117" i="1"/>
  <c r="AH117" i="1"/>
  <c r="Z117" i="1"/>
  <c r="X117" i="1"/>
  <c r="V117" i="1"/>
  <c r="AA117" i="1"/>
  <c r="T117" i="1"/>
  <c r="R117" i="1"/>
  <c r="Y117" i="1"/>
  <c r="L117" i="1"/>
  <c r="J117" i="1"/>
  <c r="H117" i="1"/>
  <c r="M117" i="1"/>
  <c r="F117" i="1"/>
  <c r="D117" i="1"/>
  <c r="K117" i="1"/>
  <c r="EH116" i="1"/>
  <c r="EI116" i="1"/>
  <c r="ED116" i="1"/>
  <c r="EB116" i="1"/>
  <c r="DZ116" i="1"/>
  <c r="DT116" i="1"/>
  <c r="DU116" i="1"/>
  <c r="DP116" i="1"/>
  <c r="DN116" i="1"/>
  <c r="DL116" i="1"/>
  <c r="DF116" i="1"/>
  <c r="DG116" i="1"/>
  <c r="DB116" i="1"/>
  <c r="CZ116" i="1"/>
  <c r="CX116" i="1"/>
  <c r="CR116" i="1"/>
  <c r="CS116" i="1"/>
  <c r="CN116" i="1"/>
  <c r="CL116" i="1"/>
  <c r="CJ116" i="1"/>
  <c r="CD116" i="1"/>
  <c r="CE116" i="1"/>
  <c r="BZ116" i="1"/>
  <c r="BX116" i="1"/>
  <c r="BV116" i="1"/>
  <c r="BP116" i="1"/>
  <c r="BN116" i="1"/>
  <c r="BL116" i="1"/>
  <c r="BQ116" i="1"/>
  <c r="BJ116" i="1"/>
  <c r="BH116" i="1"/>
  <c r="BO116" i="1"/>
  <c r="BB116" i="1"/>
  <c r="AZ116" i="1"/>
  <c r="AX116" i="1"/>
  <c r="BC116" i="1"/>
  <c r="AV116" i="1"/>
  <c r="AT116" i="1"/>
  <c r="BA116" i="1"/>
  <c r="AN116" i="1"/>
  <c r="AL116" i="1"/>
  <c r="AJ116" i="1"/>
  <c r="AO116" i="1"/>
  <c r="AH116" i="1"/>
  <c r="AF116" i="1"/>
  <c r="AM116" i="1"/>
  <c r="V116" i="1"/>
  <c r="AA116" i="1"/>
  <c r="Z116" i="1"/>
  <c r="R116" i="1"/>
  <c r="Y116" i="1"/>
  <c r="X116" i="1"/>
  <c r="T116" i="1"/>
  <c r="L116" i="1"/>
  <c r="J116" i="1"/>
  <c r="H116" i="1"/>
  <c r="M116" i="1"/>
  <c r="F116" i="1"/>
  <c r="D116" i="1"/>
  <c r="K116" i="1"/>
  <c r="EH115" i="1"/>
  <c r="EI115" i="1"/>
  <c r="ED115" i="1"/>
  <c r="EB115" i="1"/>
  <c r="DZ115" i="1"/>
  <c r="DT115" i="1"/>
  <c r="DU115" i="1"/>
  <c r="DP115" i="1"/>
  <c r="DN115" i="1"/>
  <c r="DL115" i="1"/>
  <c r="DF115" i="1"/>
  <c r="DG115" i="1"/>
  <c r="DB115" i="1"/>
  <c r="CZ115" i="1"/>
  <c r="CX115" i="1"/>
  <c r="CR115" i="1"/>
  <c r="CS115" i="1"/>
  <c r="CN115" i="1"/>
  <c r="CL115" i="1"/>
  <c r="CJ115" i="1"/>
  <c r="CD115" i="1"/>
  <c r="CE115" i="1"/>
  <c r="BZ115" i="1"/>
  <c r="BX115" i="1"/>
  <c r="BV115" i="1"/>
  <c r="BP115" i="1"/>
  <c r="BN115" i="1"/>
  <c r="BL115" i="1"/>
  <c r="BQ115" i="1"/>
  <c r="BJ115" i="1"/>
  <c r="BH115" i="1"/>
  <c r="BO115" i="1"/>
  <c r="BB115" i="1"/>
  <c r="AZ115" i="1"/>
  <c r="AX115" i="1"/>
  <c r="BC115" i="1"/>
  <c r="AV115" i="1"/>
  <c r="AT115" i="1"/>
  <c r="BA115" i="1"/>
  <c r="AJ115" i="1"/>
  <c r="AO115" i="1"/>
  <c r="AN115" i="1"/>
  <c r="AF115" i="1"/>
  <c r="AM115" i="1"/>
  <c r="AL115" i="1"/>
  <c r="AH115" i="1"/>
  <c r="Z115" i="1"/>
  <c r="X115" i="1"/>
  <c r="V115" i="1"/>
  <c r="AA115" i="1"/>
  <c r="T115" i="1"/>
  <c r="R115" i="1"/>
  <c r="Y115" i="1"/>
  <c r="H115" i="1"/>
  <c r="M115" i="1"/>
  <c r="L115" i="1"/>
  <c r="J115" i="1"/>
  <c r="F115" i="1"/>
  <c r="D115" i="1"/>
  <c r="K115" i="1"/>
  <c r="EH114" i="1"/>
  <c r="EI114" i="1"/>
  <c r="ED114" i="1"/>
  <c r="EB114" i="1"/>
  <c r="DZ114" i="1"/>
  <c r="DT114" i="1"/>
  <c r="DU114" i="1"/>
  <c r="DP114" i="1"/>
  <c r="DN114" i="1"/>
  <c r="DL114" i="1"/>
  <c r="DF114" i="1"/>
  <c r="DG114" i="1"/>
  <c r="DB114" i="1"/>
  <c r="CZ114" i="1"/>
  <c r="CX114" i="1"/>
  <c r="CR114" i="1"/>
  <c r="CS114" i="1"/>
  <c r="CN114" i="1"/>
  <c r="CL114" i="1"/>
  <c r="CJ114" i="1"/>
  <c r="CD114" i="1"/>
  <c r="CE114" i="1"/>
  <c r="BZ114" i="1"/>
  <c r="BX114" i="1"/>
  <c r="BV114" i="1"/>
  <c r="BP114" i="1"/>
  <c r="BN114" i="1"/>
  <c r="BL114" i="1"/>
  <c r="BQ114" i="1"/>
  <c r="BJ114" i="1"/>
  <c r="BH114" i="1"/>
  <c r="BO114" i="1"/>
  <c r="BF114" i="1"/>
  <c r="AX114" i="1"/>
  <c r="BC114" i="1"/>
  <c r="BB114" i="1"/>
  <c r="AZ114" i="1"/>
  <c r="AV114" i="1"/>
  <c r="AT114" i="1"/>
  <c r="BA114" i="1"/>
  <c r="AR114" i="1"/>
  <c r="AN114" i="1"/>
  <c r="AL114" i="1"/>
  <c r="AJ114" i="1"/>
  <c r="AO114" i="1"/>
  <c r="AH114" i="1"/>
  <c r="AF114" i="1"/>
  <c r="AM114" i="1"/>
  <c r="AD114" i="1"/>
  <c r="Z114" i="1"/>
  <c r="X114" i="1"/>
  <c r="V114" i="1"/>
  <c r="AA114" i="1"/>
  <c r="T114" i="1"/>
  <c r="R114" i="1"/>
  <c r="Y114" i="1"/>
  <c r="P114" i="1"/>
  <c r="L114" i="1"/>
  <c r="J114" i="1"/>
  <c r="H114" i="1"/>
  <c r="M114" i="1"/>
  <c r="F114" i="1"/>
  <c r="D114" i="1"/>
  <c r="K114" i="1"/>
  <c r="B114" i="1"/>
  <c r="EG113" i="1"/>
  <c r="EH113" i="1"/>
  <c r="EI113" i="1"/>
  <c r="ED113" i="1"/>
  <c r="EB113" i="1"/>
  <c r="DZ113" i="1"/>
  <c r="DS113" i="1"/>
  <c r="DT113" i="1"/>
  <c r="DU113" i="1"/>
  <c r="DP113" i="1"/>
  <c r="DN113" i="1"/>
  <c r="DL113" i="1"/>
  <c r="DE113" i="1"/>
  <c r="DF113" i="1"/>
  <c r="DG113" i="1"/>
  <c r="DB113" i="1"/>
  <c r="CZ113" i="1"/>
  <c r="CX113" i="1"/>
  <c r="CQ113" i="1"/>
  <c r="CR113" i="1"/>
  <c r="CS113" i="1"/>
  <c r="CN113" i="1"/>
  <c r="CL113" i="1"/>
  <c r="CJ113" i="1"/>
  <c r="CC113" i="1"/>
  <c r="CD113" i="1"/>
  <c r="CE113" i="1"/>
  <c r="BZ113" i="1"/>
  <c r="BX113" i="1"/>
  <c r="BV113" i="1"/>
  <c r="BP113" i="1"/>
  <c r="BH113" i="1"/>
  <c r="BO113" i="1"/>
  <c r="BN113" i="1"/>
  <c r="BL113" i="1"/>
  <c r="BQ113" i="1"/>
  <c r="BJ113" i="1"/>
  <c r="BB113" i="1"/>
  <c r="AZ113" i="1"/>
  <c r="AX113" i="1"/>
  <c r="BC113" i="1"/>
  <c r="AV113" i="1"/>
  <c r="AT113" i="1"/>
  <c r="BA113" i="1"/>
  <c r="AN113" i="1"/>
  <c r="AF113" i="1"/>
  <c r="AM113" i="1"/>
  <c r="AL113" i="1"/>
  <c r="AJ113" i="1"/>
  <c r="AO113" i="1"/>
  <c r="AH113" i="1"/>
  <c r="Z113" i="1"/>
  <c r="X113" i="1"/>
  <c r="V113" i="1"/>
  <c r="AA113" i="1"/>
  <c r="T113" i="1"/>
  <c r="R113" i="1"/>
  <c r="Y113" i="1"/>
  <c r="L113" i="1"/>
  <c r="J113" i="1"/>
  <c r="H113" i="1"/>
  <c r="M113" i="1"/>
  <c r="F113" i="1"/>
  <c r="D113" i="1"/>
  <c r="K113" i="1"/>
  <c r="B113" i="1"/>
  <c r="EH112" i="1"/>
  <c r="EI112" i="1"/>
  <c r="ED112" i="1"/>
  <c r="EB112" i="1"/>
  <c r="DZ112" i="1"/>
  <c r="DT112" i="1"/>
  <c r="DU112" i="1"/>
  <c r="DP112" i="1"/>
  <c r="DN112" i="1"/>
  <c r="DL112" i="1"/>
  <c r="DF112" i="1"/>
  <c r="DG112" i="1"/>
  <c r="DB112" i="1"/>
  <c r="CZ112" i="1"/>
  <c r="CX112" i="1"/>
  <c r="CR112" i="1"/>
  <c r="CS112" i="1"/>
  <c r="CN112" i="1"/>
  <c r="CL112" i="1"/>
  <c r="CJ112" i="1"/>
  <c r="CD112" i="1"/>
  <c r="CE112" i="1"/>
  <c r="BZ112" i="1"/>
  <c r="BX112" i="1"/>
  <c r="BV112" i="1"/>
  <c r="BP112" i="1"/>
  <c r="BN112" i="1"/>
  <c r="BL112" i="1"/>
  <c r="BQ112" i="1"/>
  <c r="BJ112" i="1"/>
  <c r="BH112" i="1"/>
  <c r="BO112" i="1"/>
  <c r="BB112" i="1"/>
  <c r="AZ112" i="1"/>
  <c r="AX112" i="1"/>
  <c r="BC112" i="1"/>
  <c r="AV112" i="1"/>
  <c r="AT112" i="1"/>
  <c r="BA112" i="1"/>
  <c r="AN112" i="1"/>
  <c r="AL112" i="1"/>
  <c r="AJ112" i="1"/>
  <c r="AO112" i="1"/>
  <c r="AH112" i="1"/>
  <c r="AF112" i="1"/>
  <c r="AM112" i="1"/>
  <c r="Z112" i="1"/>
  <c r="X112" i="1"/>
  <c r="V112" i="1"/>
  <c r="AA112" i="1"/>
  <c r="T112" i="1"/>
  <c r="R112" i="1"/>
  <c r="Y112" i="1"/>
  <c r="L112" i="1"/>
  <c r="J112" i="1"/>
  <c r="H112" i="1"/>
  <c r="M112" i="1"/>
  <c r="F112" i="1"/>
  <c r="D112" i="1"/>
  <c r="K112" i="1"/>
  <c r="EH111" i="1"/>
  <c r="EI111" i="1"/>
  <c r="ED111" i="1"/>
  <c r="EB111" i="1"/>
  <c r="DZ111" i="1"/>
  <c r="DT111" i="1"/>
  <c r="DU111" i="1"/>
  <c r="DP111" i="1"/>
  <c r="DN111" i="1"/>
  <c r="DL111" i="1"/>
  <c r="DF111" i="1"/>
  <c r="DG111" i="1"/>
  <c r="DB111" i="1"/>
  <c r="CZ111" i="1"/>
  <c r="CX111" i="1"/>
  <c r="CR111" i="1"/>
  <c r="CS111" i="1"/>
  <c r="CN111" i="1"/>
  <c r="CL111" i="1"/>
  <c r="CJ111" i="1"/>
  <c r="CD111" i="1"/>
  <c r="CE111" i="1"/>
  <c r="BZ111" i="1"/>
  <c r="BX111" i="1"/>
  <c r="BV111" i="1"/>
  <c r="BL111" i="1"/>
  <c r="BQ111" i="1"/>
  <c r="BP111" i="1"/>
  <c r="BN111" i="1"/>
  <c r="BJ111" i="1"/>
  <c r="BH111" i="1"/>
  <c r="BO111" i="1"/>
  <c r="BB111" i="1"/>
  <c r="AZ111" i="1"/>
  <c r="AX111" i="1"/>
  <c r="BC111" i="1"/>
  <c r="AV111" i="1"/>
  <c r="AT111" i="1"/>
  <c r="BA111" i="1"/>
  <c r="AN111" i="1"/>
  <c r="AL111" i="1"/>
  <c r="AJ111" i="1"/>
  <c r="AO111" i="1"/>
  <c r="AH111" i="1"/>
  <c r="AF111" i="1"/>
  <c r="AM111" i="1"/>
  <c r="Z111" i="1"/>
  <c r="X111" i="1"/>
  <c r="V111" i="1"/>
  <c r="AA111" i="1"/>
  <c r="T111" i="1"/>
  <c r="R111" i="1"/>
  <c r="Y111" i="1"/>
  <c r="L111" i="1"/>
  <c r="J111" i="1"/>
  <c r="H111" i="1"/>
  <c r="M111" i="1"/>
  <c r="F111" i="1"/>
  <c r="D111" i="1"/>
  <c r="K111" i="1"/>
  <c r="EH110" i="1"/>
  <c r="EI110" i="1"/>
  <c r="ED110" i="1"/>
  <c r="EB110" i="1"/>
  <c r="DZ110" i="1"/>
  <c r="DT110" i="1"/>
  <c r="DU110" i="1"/>
  <c r="DP110" i="1"/>
  <c r="DN110" i="1"/>
  <c r="DL110" i="1"/>
  <c r="DF110" i="1"/>
  <c r="DG110" i="1"/>
  <c r="DB110" i="1"/>
  <c r="CZ110" i="1"/>
  <c r="CX110" i="1"/>
  <c r="CR110" i="1"/>
  <c r="CS110" i="1"/>
  <c r="CN110" i="1"/>
  <c r="CL110" i="1"/>
  <c r="CJ110" i="1"/>
  <c r="CD110" i="1"/>
  <c r="CE110" i="1"/>
  <c r="BZ110" i="1"/>
  <c r="BX110" i="1"/>
  <c r="BV110" i="1"/>
  <c r="BL110" i="1"/>
  <c r="BQ110" i="1"/>
  <c r="BP110" i="1"/>
  <c r="BN110" i="1"/>
  <c r="BJ110" i="1"/>
  <c r="BH110" i="1"/>
  <c r="BO110" i="1"/>
  <c r="BF110" i="1"/>
  <c r="BB110" i="1"/>
  <c r="AZ110" i="1"/>
  <c r="AX110" i="1"/>
  <c r="BC110" i="1"/>
  <c r="AV110" i="1"/>
  <c r="AT110" i="1"/>
  <c r="BA110" i="1"/>
  <c r="AR110" i="1"/>
  <c r="AN110" i="1"/>
  <c r="AL110" i="1"/>
  <c r="AJ110" i="1"/>
  <c r="AO110" i="1"/>
  <c r="AH110" i="1"/>
  <c r="AF110" i="1"/>
  <c r="AM110" i="1"/>
  <c r="AD110" i="1"/>
  <c r="V110" i="1"/>
  <c r="AA110" i="1"/>
  <c r="Z110" i="1"/>
  <c r="R110" i="1"/>
  <c r="Y110" i="1"/>
  <c r="X110" i="1"/>
  <c r="T110" i="1"/>
  <c r="P110" i="1"/>
  <c r="L110" i="1"/>
  <c r="J110" i="1"/>
  <c r="H110" i="1"/>
  <c r="M110" i="1"/>
  <c r="F110" i="1"/>
  <c r="D110" i="1"/>
  <c r="K110" i="1"/>
  <c r="B110" i="1"/>
  <c r="EH109" i="1"/>
  <c r="EI109" i="1"/>
  <c r="ED109" i="1"/>
  <c r="EB109" i="1"/>
  <c r="DZ109" i="1"/>
  <c r="DT109" i="1"/>
  <c r="DU109" i="1"/>
  <c r="DP109" i="1"/>
  <c r="DN109" i="1"/>
  <c r="DL109" i="1"/>
  <c r="DF109" i="1"/>
  <c r="DG109" i="1"/>
  <c r="DB109" i="1"/>
  <c r="CZ109" i="1"/>
  <c r="CX109" i="1"/>
  <c r="CR109" i="1"/>
  <c r="CS109" i="1"/>
  <c r="CN109" i="1"/>
  <c r="CL109" i="1"/>
  <c r="CJ109" i="1"/>
  <c r="CD109" i="1"/>
  <c r="CE109" i="1"/>
  <c r="BZ109" i="1"/>
  <c r="BX109" i="1"/>
  <c r="BV109" i="1"/>
  <c r="BL109" i="1"/>
  <c r="BQ109" i="1"/>
  <c r="BP109" i="1"/>
  <c r="BH109" i="1"/>
  <c r="BO109" i="1"/>
  <c r="BN109" i="1"/>
  <c r="BJ109" i="1"/>
  <c r="BB109" i="1"/>
  <c r="AZ109" i="1"/>
  <c r="AX109" i="1"/>
  <c r="BC109" i="1"/>
  <c r="AV109" i="1"/>
  <c r="AT109" i="1"/>
  <c r="BA109" i="1"/>
  <c r="AJ109" i="1"/>
  <c r="AO109" i="1"/>
  <c r="AN109" i="1"/>
  <c r="AF109" i="1"/>
  <c r="AM109" i="1"/>
  <c r="AL109" i="1"/>
  <c r="AH109" i="1"/>
  <c r="Z109" i="1"/>
  <c r="X109" i="1"/>
  <c r="V109" i="1"/>
  <c r="AA109" i="1"/>
  <c r="T109" i="1"/>
  <c r="R109" i="1"/>
  <c r="Y109" i="1"/>
  <c r="H109" i="1"/>
  <c r="M109" i="1"/>
  <c r="L109" i="1"/>
  <c r="J109" i="1"/>
  <c r="F109" i="1"/>
  <c r="D109" i="1"/>
  <c r="K109" i="1"/>
  <c r="EH108" i="1"/>
  <c r="EI108" i="1"/>
  <c r="ED108" i="1"/>
  <c r="EB108" i="1"/>
  <c r="DZ108" i="1"/>
  <c r="DT108" i="1"/>
  <c r="DU108" i="1"/>
  <c r="DP108" i="1"/>
  <c r="DN108" i="1"/>
  <c r="DL108" i="1"/>
  <c r="DF108" i="1"/>
  <c r="DG108" i="1"/>
  <c r="DB108" i="1"/>
  <c r="CZ108" i="1"/>
  <c r="CX108" i="1"/>
  <c r="CR108" i="1"/>
  <c r="CS108" i="1"/>
  <c r="CN108" i="1"/>
  <c r="CL108" i="1"/>
  <c r="CJ108" i="1"/>
  <c r="CD108" i="1"/>
  <c r="CE108" i="1"/>
  <c r="BZ108" i="1"/>
  <c r="BX108" i="1"/>
  <c r="BV108" i="1"/>
  <c r="BP108" i="1"/>
  <c r="BN108" i="1"/>
  <c r="BL108" i="1"/>
  <c r="BQ108" i="1"/>
  <c r="BJ108" i="1"/>
  <c r="BH108" i="1"/>
  <c r="BO108" i="1"/>
  <c r="AX108" i="1"/>
  <c r="BC108" i="1"/>
  <c r="BB108" i="1"/>
  <c r="AT108" i="1"/>
  <c r="BA108" i="1"/>
  <c r="AZ108" i="1"/>
  <c r="AV108" i="1"/>
  <c r="AN108" i="1"/>
  <c r="AL108" i="1"/>
  <c r="AJ108" i="1"/>
  <c r="AO108" i="1"/>
  <c r="AH108" i="1"/>
  <c r="AF108" i="1"/>
  <c r="AM108" i="1"/>
  <c r="V108" i="1"/>
  <c r="AA108" i="1"/>
  <c r="Z108" i="1"/>
  <c r="X108" i="1"/>
  <c r="T108" i="1"/>
  <c r="R108" i="1"/>
  <c r="Y108" i="1"/>
  <c r="L108" i="1"/>
  <c r="J108" i="1"/>
  <c r="H108" i="1"/>
  <c r="M108" i="1"/>
  <c r="F108" i="1"/>
  <c r="D108" i="1"/>
  <c r="K108" i="1"/>
  <c r="EH107" i="1"/>
  <c r="EI107" i="1"/>
  <c r="ED107" i="1"/>
  <c r="EB107" i="1"/>
  <c r="DZ107" i="1"/>
  <c r="DT107" i="1"/>
  <c r="DU107" i="1"/>
  <c r="DP107" i="1"/>
  <c r="DN107" i="1"/>
  <c r="DL107" i="1"/>
  <c r="DF107" i="1"/>
  <c r="DG107" i="1"/>
  <c r="DB107" i="1"/>
  <c r="CZ107" i="1"/>
  <c r="CX107" i="1"/>
  <c r="CR107" i="1"/>
  <c r="CS107" i="1"/>
  <c r="CN107" i="1"/>
  <c r="CL107" i="1"/>
  <c r="CJ107" i="1"/>
  <c r="CD107" i="1"/>
  <c r="CE107" i="1"/>
  <c r="BZ107" i="1"/>
  <c r="BX107" i="1"/>
  <c r="BV107" i="1"/>
  <c r="BP107" i="1"/>
  <c r="BN107" i="1"/>
  <c r="BL107" i="1"/>
  <c r="BQ107" i="1"/>
  <c r="BJ107" i="1"/>
  <c r="BH107" i="1"/>
  <c r="BO107" i="1"/>
  <c r="BB107" i="1"/>
  <c r="AZ107" i="1"/>
  <c r="AX107" i="1"/>
  <c r="BC107" i="1"/>
  <c r="AV107" i="1"/>
  <c r="AT107" i="1"/>
  <c r="BA107" i="1"/>
  <c r="AN107" i="1"/>
  <c r="AL107" i="1"/>
  <c r="AJ107" i="1"/>
  <c r="AO107" i="1"/>
  <c r="AH107" i="1"/>
  <c r="AF107" i="1"/>
  <c r="AM107" i="1"/>
  <c r="V107" i="1"/>
  <c r="AA107" i="1"/>
  <c r="Z107" i="1"/>
  <c r="X107" i="1"/>
  <c r="T107" i="1"/>
  <c r="R107" i="1"/>
  <c r="Y107" i="1"/>
  <c r="L107" i="1"/>
  <c r="J107" i="1"/>
  <c r="H107" i="1"/>
  <c r="M107" i="1"/>
  <c r="F107" i="1"/>
  <c r="D107" i="1"/>
  <c r="K107" i="1"/>
  <c r="EH106" i="1"/>
  <c r="EI106" i="1"/>
  <c r="ED106" i="1"/>
  <c r="EB106" i="1"/>
  <c r="DZ106" i="1"/>
  <c r="DT106" i="1"/>
  <c r="DU106" i="1"/>
  <c r="DP106" i="1"/>
  <c r="DN106" i="1"/>
  <c r="DL106" i="1"/>
  <c r="DF106" i="1"/>
  <c r="DG106" i="1"/>
  <c r="DB106" i="1"/>
  <c r="CZ106" i="1"/>
  <c r="CX106" i="1"/>
  <c r="CR106" i="1"/>
  <c r="CS106" i="1"/>
  <c r="CN106" i="1"/>
  <c r="CL106" i="1"/>
  <c r="CJ106" i="1"/>
  <c r="CD106" i="1"/>
  <c r="CE106" i="1"/>
  <c r="BZ106" i="1"/>
  <c r="BX106" i="1"/>
  <c r="BV106" i="1"/>
  <c r="BP106" i="1"/>
  <c r="BN106" i="1"/>
  <c r="BL106" i="1"/>
  <c r="BQ106" i="1"/>
  <c r="BJ106" i="1"/>
  <c r="BH106" i="1"/>
  <c r="BO106" i="1"/>
  <c r="BF106" i="1"/>
  <c r="BB106" i="1"/>
  <c r="AZ106" i="1"/>
  <c r="AX106" i="1"/>
  <c r="BC106" i="1"/>
  <c r="AV106" i="1"/>
  <c r="AT106" i="1"/>
  <c r="BA106" i="1"/>
  <c r="AR106" i="1"/>
  <c r="AJ106" i="1"/>
  <c r="AO106" i="1"/>
  <c r="AN106" i="1"/>
  <c r="AF106" i="1"/>
  <c r="AM106" i="1"/>
  <c r="AL106" i="1"/>
  <c r="AH106" i="1"/>
  <c r="AD106" i="1"/>
  <c r="Z106" i="1"/>
  <c r="X106" i="1"/>
  <c r="V106" i="1"/>
  <c r="AA106" i="1"/>
  <c r="T106" i="1"/>
  <c r="R106" i="1"/>
  <c r="Y106" i="1"/>
  <c r="P106" i="1"/>
  <c r="L106" i="1"/>
  <c r="J106" i="1"/>
  <c r="H106" i="1"/>
  <c r="M106" i="1"/>
  <c r="F106" i="1"/>
  <c r="D106" i="1"/>
  <c r="K106" i="1"/>
  <c r="B106" i="1"/>
  <c r="EH105" i="1"/>
  <c r="EI105" i="1"/>
  <c r="ED105" i="1"/>
  <c r="EB105" i="1"/>
  <c r="DZ105" i="1"/>
  <c r="DT105" i="1"/>
  <c r="DU105" i="1"/>
  <c r="DP105" i="1"/>
  <c r="DN105" i="1"/>
  <c r="DL105" i="1"/>
  <c r="DF105" i="1"/>
  <c r="DG105" i="1"/>
  <c r="DB105" i="1"/>
  <c r="CZ105" i="1"/>
  <c r="CX105" i="1"/>
  <c r="CR105" i="1"/>
  <c r="CS105" i="1"/>
  <c r="CN105" i="1"/>
  <c r="CL105" i="1"/>
  <c r="CJ105" i="1"/>
  <c r="CD105" i="1"/>
  <c r="CE105" i="1"/>
  <c r="BZ105" i="1"/>
  <c r="BX105" i="1"/>
  <c r="BV105" i="1"/>
  <c r="D101" i="1"/>
  <c r="D97" i="1"/>
  <c r="D93" i="1"/>
  <c r="D89" i="1"/>
  <c r="D85" i="1"/>
  <c r="K85" i="1"/>
  <c r="K89" i="1"/>
  <c r="K93" i="1"/>
  <c r="K97" i="1"/>
  <c r="K101" i="1"/>
  <c r="J97" i="1"/>
  <c r="J101" i="1"/>
  <c r="EH104" i="1"/>
  <c r="EI104" i="1"/>
  <c r="ED104" i="1"/>
  <c r="EB104" i="1"/>
  <c r="DZ104" i="1"/>
  <c r="DT104" i="1"/>
  <c r="DU104" i="1"/>
  <c r="DP104" i="1"/>
  <c r="DN104" i="1"/>
  <c r="DL104" i="1"/>
  <c r="DF104" i="1"/>
  <c r="DG104" i="1"/>
  <c r="DB104" i="1"/>
  <c r="CZ104" i="1"/>
  <c r="CX104" i="1"/>
  <c r="CR104" i="1"/>
  <c r="CS104" i="1"/>
  <c r="CN104" i="1"/>
  <c r="CL104" i="1"/>
  <c r="CJ104" i="1"/>
  <c r="CD104" i="1"/>
  <c r="CE104" i="1"/>
  <c r="BZ104" i="1"/>
  <c r="BX104" i="1"/>
  <c r="BV104" i="1"/>
  <c r="EH103" i="1"/>
  <c r="EI103" i="1"/>
  <c r="ED103" i="1"/>
  <c r="EB103" i="1"/>
  <c r="DZ103" i="1"/>
  <c r="DT103" i="1"/>
  <c r="DU103" i="1"/>
  <c r="DP103" i="1"/>
  <c r="DN103" i="1"/>
  <c r="DL103" i="1"/>
  <c r="DF103" i="1"/>
  <c r="DG103" i="1"/>
  <c r="DB103" i="1"/>
  <c r="CZ103" i="1"/>
  <c r="CX103" i="1"/>
  <c r="CR103" i="1"/>
  <c r="CS103" i="1"/>
  <c r="CN103" i="1"/>
  <c r="CL103" i="1"/>
  <c r="CJ103" i="1"/>
  <c r="CD103" i="1"/>
  <c r="CE103" i="1"/>
  <c r="BZ103" i="1"/>
  <c r="BX103" i="1"/>
  <c r="BV103" i="1"/>
  <c r="D99" i="1"/>
  <c r="D95" i="1"/>
  <c r="K95" i="1"/>
  <c r="K99" i="1"/>
  <c r="J95" i="1"/>
  <c r="J99" i="1"/>
  <c r="EH102" i="1"/>
  <c r="EI102" i="1"/>
  <c r="ED102" i="1"/>
  <c r="EB102" i="1"/>
  <c r="DZ102" i="1"/>
  <c r="DT102" i="1"/>
  <c r="DU102" i="1"/>
  <c r="DP102" i="1"/>
  <c r="DN102" i="1"/>
  <c r="DL102" i="1"/>
  <c r="DF102" i="1"/>
  <c r="DG102" i="1"/>
  <c r="DB102" i="1"/>
  <c r="CZ102" i="1"/>
  <c r="CX102" i="1"/>
  <c r="CR102" i="1"/>
  <c r="CS102" i="1"/>
  <c r="CN102" i="1"/>
  <c r="CL102" i="1"/>
  <c r="CJ102" i="1"/>
  <c r="CD102" i="1"/>
  <c r="CE102" i="1"/>
  <c r="BZ102" i="1"/>
  <c r="BX102" i="1"/>
  <c r="BV102" i="1"/>
  <c r="D98" i="1"/>
  <c r="D94" i="1"/>
  <c r="K94" i="1"/>
  <c r="K98" i="1"/>
  <c r="J94" i="1"/>
  <c r="J98" i="1"/>
  <c r="EH101" i="1"/>
  <c r="EI101" i="1"/>
  <c r="ED101" i="1"/>
  <c r="EB101" i="1"/>
  <c r="DZ101" i="1"/>
  <c r="DT101" i="1"/>
  <c r="DU101" i="1"/>
  <c r="DP101" i="1"/>
  <c r="DN101" i="1"/>
  <c r="DL101" i="1"/>
  <c r="DF101" i="1"/>
  <c r="DG101" i="1"/>
  <c r="DB101" i="1"/>
  <c r="CZ101" i="1"/>
  <c r="CX101" i="1"/>
  <c r="CR101" i="1"/>
  <c r="CS101" i="1"/>
  <c r="CN101" i="1"/>
  <c r="CL101" i="1"/>
  <c r="CJ101" i="1"/>
  <c r="CD101" i="1"/>
  <c r="CE101" i="1"/>
  <c r="BZ101" i="1"/>
  <c r="BX101" i="1"/>
  <c r="BV101" i="1"/>
  <c r="AR101" i="1"/>
  <c r="H101" i="1"/>
  <c r="F101" i="1"/>
  <c r="L101" i="1"/>
  <c r="EH100" i="1"/>
  <c r="EI100" i="1"/>
  <c r="ED100" i="1"/>
  <c r="EB100" i="1"/>
  <c r="DZ100" i="1"/>
  <c r="DT100" i="1"/>
  <c r="DU100" i="1"/>
  <c r="DP100" i="1"/>
  <c r="DN100" i="1"/>
  <c r="DL100" i="1"/>
  <c r="DF100" i="1"/>
  <c r="DG100" i="1"/>
  <c r="DB100" i="1"/>
  <c r="CZ100" i="1"/>
  <c r="CX100" i="1"/>
  <c r="CR100" i="1"/>
  <c r="CS100" i="1"/>
  <c r="CN100" i="1"/>
  <c r="CL100" i="1"/>
  <c r="CJ100" i="1"/>
  <c r="CD100" i="1"/>
  <c r="CE100" i="1"/>
  <c r="BZ100" i="1"/>
  <c r="BX100" i="1"/>
  <c r="BV100" i="1"/>
  <c r="H100" i="1"/>
  <c r="F100" i="1"/>
  <c r="D100" i="1"/>
  <c r="EH99" i="1"/>
  <c r="EI99" i="1"/>
  <c r="ED99" i="1"/>
  <c r="EB99" i="1"/>
  <c r="DZ99" i="1"/>
  <c r="DT99" i="1"/>
  <c r="DU99" i="1"/>
  <c r="DP99" i="1"/>
  <c r="DN99" i="1"/>
  <c r="DL99" i="1"/>
  <c r="DF99" i="1"/>
  <c r="DG99" i="1"/>
  <c r="DB99" i="1"/>
  <c r="CZ99" i="1"/>
  <c r="CX99" i="1"/>
  <c r="CR99" i="1"/>
  <c r="CS99" i="1"/>
  <c r="CN99" i="1"/>
  <c r="CL99" i="1"/>
  <c r="CJ99" i="1"/>
  <c r="CD99" i="1"/>
  <c r="CE99" i="1"/>
  <c r="BZ99" i="1"/>
  <c r="BX99" i="1"/>
  <c r="BV99" i="1"/>
  <c r="H99" i="1"/>
  <c r="F99" i="1"/>
  <c r="EH98" i="1"/>
  <c r="EI98" i="1"/>
  <c r="EF98" i="1"/>
  <c r="ED98" i="1"/>
  <c r="EB98" i="1"/>
  <c r="DZ98" i="1"/>
  <c r="DT98" i="1"/>
  <c r="DU98" i="1"/>
  <c r="DR98" i="1"/>
  <c r="DP98" i="1"/>
  <c r="DN98" i="1"/>
  <c r="DL98" i="1"/>
  <c r="DF98" i="1"/>
  <c r="DG98" i="1"/>
  <c r="DD98" i="1"/>
  <c r="DB98" i="1"/>
  <c r="CZ98" i="1"/>
  <c r="CX98" i="1"/>
  <c r="CR98" i="1"/>
  <c r="CS98" i="1"/>
  <c r="CP98" i="1"/>
  <c r="CN98" i="1"/>
  <c r="CL98" i="1"/>
  <c r="CJ98" i="1"/>
  <c r="CD98" i="1"/>
  <c r="CE98" i="1"/>
  <c r="CB98" i="1"/>
  <c r="BZ98" i="1"/>
  <c r="BX98" i="1"/>
  <c r="BV98" i="1"/>
  <c r="BF98" i="1"/>
  <c r="AR98" i="1"/>
  <c r="AD98" i="1"/>
  <c r="P98" i="1"/>
  <c r="H98" i="1"/>
  <c r="F98" i="1"/>
  <c r="EH97" i="1"/>
  <c r="EI97" i="1"/>
  <c r="EF97" i="1"/>
  <c r="ED97" i="1"/>
  <c r="EB97" i="1"/>
  <c r="DZ97" i="1"/>
  <c r="DT97" i="1"/>
  <c r="DU97" i="1"/>
  <c r="DR97" i="1"/>
  <c r="DP97" i="1"/>
  <c r="DN97" i="1"/>
  <c r="DL97" i="1"/>
  <c r="DF97" i="1"/>
  <c r="DG97" i="1"/>
  <c r="DD97" i="1"/>
  <c r="DB97" i="1"/>
  <c r="CZ97" i="1"/>
  <c r="CX97" i="1"/>
  <c r="CR97" i="1"/>
  <c r="CS97" i="1"/>
  <c r="CP97" i="1"/>
  <c r="CN97" i="1"/>
  <c r="CL97" i="1"/>
  <c r="CJ97" i="1"/>
  <c r="CD97" i="1"/>
  <c r="CE97" i="1"/>
  <c r="CB97" i="1"/>
  <c r="BZ97" i="1"/>
  <c r="BX97" i="1"/>
  <c r="BV97" i="1"/>
  <c r="H97" i="1"/>
  <c r="L97" i="1"/>
  <c r="F97" i="1"/>
  <c r="EH96" i="1"/>
  <c r="EI96" i="1"/>
  <c r="EF96" i="1"/>
  <c r="ED96" i="1"/>
  <c r="EB96" i="1"/>
  <c r="DZ96" i="1"/>
  <c r="DT96" i="1"/>
  <c r="DU96" i="1"/>
  <c r="DR96" i="1"/>
  <c r="DP96" i="1"/>
  <c r="DN96" i="1"/>
  <c r="DL96" i="1"/>
  <c r="DF96" i="1"/>
  <c r="DG96" i="1"/>
  <c r="DD96" i="1"/>
  <c r="DB96" i="1"/>
  <c r="CZ96" i="1"/>
  <c r="CX96" i="1"/>
  <c r="CR96" i="1"/>
  <c r="CS96" i="1"/>
  <c r="CP96" i="1"/>
  <c r="CN96" i="1"/>
  <c r="CL96" i="1"/>
  <c r="CJ96" i="1"/>
  <c r="CD96" i="1"/>
  <c r="CE96" i="1"/>
  <c r="CB96" i="1"/>
  <c r="BZ96" i="1"/>
  <c r="BX96" i="1"/>
  <c r="BV96" i="1"/>
  <c r="H96" i="1"/>
  <c r="F96" i="1"/>
  <c r="D96" i="1"/>
  <c r="EH95" i="1"/>
  <c r="EI95" i="1"/>
  <c r="EF95" i="1"/>
  <c r="ED95" i="1"/>
  <c r="EB95" i="1"/>
  <c r="DZ95" i="1"/>
  <c r="DT95" i="1"/>
  <c r="DU95" i="1"/>
  <c r="DR95" i="1"/>
  <c r="DP95" i="1"/>
  <c r="DN95" i="1"/>
  <c r="DL95" i="1"/>
  <c r="DF95" i="1"/>
  <c r="DG95" i="1"/>
  <c r="DD95" i="1"/>
  <c r="DB95" i="1"/>
  <c r="CZ95" i="1"/>
  <c r="CX95" i="1"/>
  <c r="CR95" i="1"/>
  <c r="CS95" i="1"/>
  <c r="CP95" i="1"/>
  <c r="CN95" i="1"/>
  <c r="CL95" i="1"/>
  <c r="CJ95" i="1"/>
  <c r="CD95" i="1"/>
  <c r="CE95" i="1"/>
  <c r="CB95" i="1"/>
  <c r="BZ95" i="1"/>
  <c r="BX95" i="1"/>
  <c r="BV95" i="1"/>
  <c r="H95" i="1"/>
  <c r="F95" i="1"/>
  <c r="EG94" i="1"/>
  <c r="EH94" i="1"/>
  <c r="EI94" i="1"/>
  <c r="EF94" i="1"/>
  <c r="ED94" i="1"/>
  <c r="EB94" i="1"/>
  <c r="DZ94" i="1"/>
  <c r="DS94" i="1"/>
  <c r="DT94" i="1"/>
  <c r="DU94" i="1"/>
  <c r="DR94" i="1"/>
  <c r="DP94" i="1"/>
  <c r="DN94" i="1"/>
  <c r="DL94" i="1"/>
  <c r="DE94" i="1"/>
  <c r="DF94" i="1"/>
  <c r="DG94" i="1"/>
  <c r="DD94" i="1"/>
  <c r="DB94" i="1"/>
  <c r="CZ94" i="1"/>
  <c r="CX94" i="1"/>
  <c r="CQ94" i="1"/>
  <c r="CR94" i="1"/>
  <c r="CS94" i="1"/>
  <c r="CP94" i="1"/>
  <c r="CN94" i="1"/>
  <c r="CL94" i="1"/>
  <c r="CJ94" i="1"/>
  <c r="CC94" i="1"/>
  <c r="CD94" i="1"/>
  <c r="CE94" i="1"/>
  <c r="CB94" i="1"/>
  <c r="BZ94" i="1"/>
  <c r="BX94" i="1"/>
  <c r="BV94" i="1"/>
  <c r="BF94" i="1"/>
  <c r="AR94" i="1"/>
  <c r="AD94" i="1"/>
  <c r="P94" i="1"/>
  <c r="H94" i="1"/>
  <c r="F94" i="1"/>
  <c r="L94" i="1"/>
  <c r="BV82" i="1"/>
  <c r="B94" i="1"/>
  <c r="EG93" i="1"/>
  <c r="EH93" i="1"/>
  <c r="EI93" i="1"/>
  <c r="EF93" i="1"/>
  <c r="ED93" i="1"/>
  <c r="EB93" i="1"/>
  <c r="DZ93" i="1"/>
  <c r="DS93" i="1"/>
  <c r="DT93" i="1"/>
  <c r="DU93" i="1"/>
  <c r="DR93" i="1"/>
  <c r="DP93" i="1"/>
  <c r="DN93" i="1"/>
  <c r="DL93" i="1"/>
  <c r="DE93" i="1"/>
  <c r="DF93" i="1"/>
  <c r="DG93" i="1"/>
  <c r="DD93" i="1"/>
  <c r="DB93" i="1"/>
  <c r="CZ93" i="1"/>
  <c r="CX93" i="1"/>
  <c r="CQ93" i="1"/>
  <c r="CR93" i="1"/>
  <c r="CS93" i="1"/>
  <c r="CP93" i="1"/>
  <c r="CN93" i="1"/>
  <c r="CL93" i="1"/>
  <c r="CJ93" i="1"/>
  <c r="CC93" i="1"/>
  <c r="CD93" i="1"/>
  <c r="CE93" i="1"/>
  <c r="CB93" i="1"/>
  <c r="BZ93" i="1"/>
  <c r="BX93" i="1"/>
  <c r="BV93" i="1"/>
  <c r="H93" i="1"/>
  <c r="F93" i="1"/>
  <c r="B93" i="1"/>
  <c r="EG92" i="1"/>
  <c r="EH92" i="1"/>
  <c r="EI92" i="1"/>
  <c r="EF92" i="1"/>
  <c r="ED92" i="1"/>
  <c r="EB92" i="1"/>
  <c r="DZ92" i="1"/>
  <c r="DS92" i="1"/>
  <c r="DT92" i="1"/>
  <c r="DU92" i="1"/>
  <c r="DR92" i="1"/>
  <c r="DP92" i="1"/>
  <c r="DN92" i="1"/>
  <c r="DL92" i="1"/>
  <c r="DE92" i="1"/>
  <c r="DF92" i="1"/>
  <c r="DG92" i="1"/>
  <c r="DD92" i="1"/>
  <c r="DB92" i="1"/>
  <c r="CZ92" i="1"/>
  <c r="CX92" i="1"/>
  <c r="CQ92" i="1"/>
  <c r="CR92" i="1"/>
  <c r="CS92" i="1"/>
  <c r="CP92" i="1"/>
  <c r="CN92" i="1"/>
  <c r="CL92" i="1"/>
  <c r="CJ92" i="1"/>
  <c r="CC92" i="1"/>
  <c r="CD92" i="1"/>
  <c r="CE92" i="1"/>
  <c r="CB92" i="1"/>
  <c r="BZ92" i="1"/>
  <c r="BX92" i="1"/>
  <c r="BV92" i="1"/>
  <c r="H92" i="1"/>
  <c r="F92" i="1"/>
  <c r="EG91" i="1"/>
  <c r="EH91" i="1"/>
  <c r="EI91" i="1"/>
  <c r="EF91" i="1"/>
  <c r="ED91" i="1"/>
  <c r="EB91" i="1"/>
  <c r="DZ91" i="1"/>
  <c r="DS91" i="1"/>
  <c r="DT91" i="1"/>
  <c r="DU91" i="1"/>
  <c r="DR91" i="1"/>
  <c r="DP91" i="1"/>
  <c r="DN91" i="1"/>
  <c r="DL91" i="1"/>
  <c r="DE91" i="1"/>
  <c r="DF91" i="1"/>
  <c r="DG91" i="1"/>
  <c r="DD91" i="1"/>
  <c r="DB91" i="1"/>
  <c r="CZ91" i="1"/>
  <c r="CX91" i="1"/>
  <c r="CQ91" i="1"/>
  <c r="CR91" i="1"/>
  <c r="CS91" i="1"/>
  <c r="CP91" i="1"/>
  <c r="CN91" i="1"/>
  <c r="CL91" i="1"/>
  <c r="CJ91" i="1"/>
  <c r="CC91" i="1"/>
  <c r="CD91" i="1"/>
  <c r="CE91" i="1"/>
  <c r="CB91" i="1"/>
  <c r="BZ91" i="1"/>
  <c r="BX91" i="1"/>
  <c r="BV91" i="1"/>
  <c r="H91" i="1"/>
  <c r="F91" i="1"/>
  <c r="EG90" i="1"/>
  <c r="EH90" i="1"/>
  <c r="EI90" i="1"/>
  <c r="EF90" i="1"/>
  <c r="ED90" i="1"/>
  <c r="EB90" i="1"/>
  <c r="DZ90" i="1"/>
  <c r="DS90" i="1"/>
  <c r="DT90" i="1"/>
  <c r="DU90" i="1"/>
  <c r="DR90" i="1"/>
  <c r="DP90" i="1"/>
  <c r="DN90" i="1"/>
  <c r="DL90" i="1"/>
  <c r="DE90" i="1"/>
  <c r="DF90" i="1"/>
  <c r="DG90" i="1"/>
  <c r="DD90" i="1"/>
  <c r="DB90" i="1"/>
  <c r="CZ90" i="1"/>
  <c r="CX90" i="1"/>
  <c r="CQ90" i="1"/>
  <c r="CR90" i="1"/>
  <c r="CS90" i="1"/>
  <c r="CP90" i="1"/>
  <c r="CN90" i="1"/>
  <c r="CL90" i="1"/>
  <c r="CJ90" i="1"/>
  <c r="CC90" i="1"/>
  <c r="CD90" i="1"/>
  <c r="CE90" i="1"/>
  <c r="CB90" i="1"/>
  <c r="BZ90" i="1"/>
  <c r="BX90" i="1"/>
  <c r="BV90" i="1"/>
  <c r="BF90" i="1"/>
  <c r="AR90" i="1"/>
  <c r="AD90" i="1"/>
  <c r="P90" i="1"/>
  <c r="H90" i="1"/>
  <c r="L90" i="1"/>
  <c r="F90" i="1"/>
  <c r="EG89" i="1"/>
  <c r="EH89" i="1"/>
  <c r="EI89" i="1"/>
  <c r="EF89" i="1"/>
  <c r="ED89" i="1"/>
  <c r="EB89" i="1"/>
  <c r="DZ89" i="1"/>
  <c r="DS89" i="1"/>
  <c r="DT89" i="1"/>
  <c r="DU89" i="1"/>
  <c r="DR89" i="1"/>
  <c r="DP89" i="1"/>
  <c r="DN89" i="1"/>
  <c r="DL89" i="1"/>
  <c r="DE89" i="1"/>
  <c r="DF89" i="1"/>
  <c r="DG89" i="1"/>
  <c r="DD89" i="1"/>
  <c r="DB89" i="1"/>
  <c r="CZ89" i="1"/>
  <c r="CX89" i="1"/>
  <c r="CQ89" i="1"/>
  <c r="CR89" i="1"/>
  <c r="CS89" i="1"/>
  <c r="CP89" i="1"/>
  <c r="CN89" i="1"/>
  <c r="CL89" i="1"/>
  <c r="CJ89" i="1"/>
  <c r="CC89" i="1"/>
  <c r="CD89" i="1"/>
  <c r="CE89" i="1"/>
  <c r="CB89" i="1"/>
  <c r="BZ89" i="1"/>
  <c r="BX89" i="1"/>
  <c r="BV89" i="1"/>
  <c r="H89" i="1"/>
  <c r="F89" i="1"/>
  <c r="EG88" i="1"/>
  <c r="EH88" i="1"/>
  <c r="EI88" i="1"/>
  <c r="EF88" i="1"/>
  <c r="ED88" i="1"/>
  <c r="EB88" i="1"/>
  <c r="DZ88" i="1"/>
  <c r="DS88" i="1"/>
  <c r="DT88" i="1"/>
  <c r="DU88" i="1"/>
  <c r="DR88" i="1"/>
  <c r="DP88" i="1"/>
  <c r="DN88" i="1"/>
  <c r="DL88" i="1"/>
  <c r="DE88" i="1"/>
  <c r="DF88" i="1"/>
  <c r="DG88" i="1"/>
  <c r="DD88" i="1"/>
  <c r="DB88" i="1"/>
  <c r="CZ88" i="1"/>
  <c r="CX88" i="1"/>
  <c r="CQ88" i="1"/>
  <c r="CR88" i="1"/>
  <c r="CS88" i="1"/>
  <c r="CP88" i="1"/>
  <c r="CN88" i="1"/>
  <c r="CL88" i="1"/>
  <c r="CJ88" i="1"/>
  <c r="CC88" i="1"/>
  <c r="CD88" i="1"/>
  <c r="CE88" i="1"/>
  <c r="CB88" i="1"/>
  <c r="BZ88" i="1"/>
  <c r="BX88" i="1"/>
  <c r="BV88" i="1"/>
  <c r="H88" i="1"/>
  <c r="F88" i="1"/>
  <c r="EG87" i="1"/>
  <c r="EH87" i="1"/>
  <c r="EI87" i="1"/>
  <c r="EF87" i="1"/>
  <c r="ED87" i="1"/>
  <c r="EB87" i="1"/>
  <c r="DZ87" i="1"/>
  <c r="DS87" i="1"/>
  <c r="DT87" i="1"/>
  <c r="DU87" i="1"/>
  <c r="DR87" i="1"/>
  <c r="DP87" i="1"/>
  <c r="DN87" i="1"/>
  <c r="DL87" i="1"/>
  <c r="DE87" i="1"/>
  <c r="DF87" i="1"/>
  <c r="DG87" i="1"/>
  <c r="DD87" i="1"/>
  <c r="DB87" i="1"/>
  <c r="CZ87" i="1"/>
  <c r="CX87" i="1"/>
  <c r="CV87" i="1"/>
  <c r="CQ87" i="1"/>
  <c r="CR87" i="1"/>
  <c r="CS87" i="1"/>
  <c r="CP87" i="1"/>
  <c r="CN87" i="1"/>
  <c r="CL87" i="1"/>
  <c r="CJ87" i="1"/>
  <c r="CH87" i="1"/>
  <c r="CC87" i="1"/>
  <c r="CD87" i="1"/>
  <c r="CE87" i="1"/>
  <c r="CB87" i="1"/>
  <c r="BZ87" i="1"/>
  <c r="BX87" i="1"/>
  <c r="BV87" i="1"/>
  <c r="BT87" i="1"/>
  <c r="H87" i="1"/>
  <c r="F87" i="1"/>
  <c r="EG86" i="1"/>
  <c r="EH86" i="1"/>
  <c r="EI86" i="1"/>
  <c r="EF86" i="1"/>
  <c r="ED86" i="1"/>
  <c r="EB86" i="1"/>
  <c r="DZ86" i="1"/>
  <c r="DX86" i="1"/>
  <c r="DS86" i="1"/>
  <c r="DT86" i="1"/>
  <c r="DU86" i="1"/>
  <c r="DR86" i="1"/>
  <c r="DP86" i="1"/>
  <c r="DN86" i="1"/>
  <c r="DL86" i="1"/>
  <c r="DJ86" i="1"/>
  <c r="DE86" i="1"/>
  <c r="DF86" i="1"/>
  <c r="DG86" i="1"/>
  <c r="DD86" i="1"/>
  <c r="DB86" i="1"/>
  <c r="CZ86" i="1"/>
  <c r="CX86" i="1"/>
  <c r="CV86" i="1"/>
  <c r="CQ86" i="1"/>
  <c r="CR86" i="1"/>
  <c r="CS86" i="1"/>
  <c r="CP86" i="1"/>
  <c r="CN86" i="1"/>
  <c r="CL86" i="1"/>
  <c r="CJ86" i="1"/>
  <c r="CH86" i="1"/>
  <c r="CC86" i="1"/>
  <c r="CD86" i="1"/>
  <c r="CE86" i="1"/>
  <c r="CB86" i="1"/>
  <c r="BZ86" i="1"/>
  <c r="BX86" i="1"/>
  <c r="BV86" i="1"/>
  <c r="BT86" i="1"/>
  <c r="BF86" i="1"/>
  <c r="AR86" i="1"/>
  <c r="AD86" i="1"/>
  <c r="P86" i="1"/>
  <c r="H86" i="1"/>
  <c r="F86" i="1"/>
  <c r="EG85" i="1"/>
  <c r="EI134" i="1"/>
  <c r="EF85" i="1"/>
  <c r="ED85" i="1"/>
  <c r="EB85" i="1"/>
  <c r="DZ85" i="1"/>
  <c r="DX85" i="1"/>
  <c r="DS85" i="1"/>
  <c r="DT85" i="1"/>
  <c r="DU85" i="1"/>
  <c r="DR85" i="1"/>
  <c r="DP85" i="1"/>
  <c r="DN85" i="1"/>
  <c r="DL85" i="1"/>
  <c r="DJ85" i="1"/>
  <c r="DE85" i="1"/>
  <c r="DG134" i="1"/>
  <c r="DD85" i="1"/>
  <c r="DB85" i="1"/>
  <c r="CZ85" i="1"/>
  <c r="CX85" i="1"/>
  <c r="CV85" i="1"/>
  <c r="CQ85" i="1"/>
  <c r="CS134" i="1"/>
  <c r="CP85" i="1"/>
  <c r="CN85" i="1"/>
  <c r="CL85" i="1"/>
  <c r="CJ85" i="1"/>
  <c r="CH85" i="1"/>
  <c r="CC85" i="1"/>
  <c r="CD85" i="1"/>
  <c r="CE85" i="1"/>
  <c r="CB85" i="1"/>
  <c r="BZ85" i="1"/>
  <c r="BX85" i="1"/>
  <c r="BV85" i="1"/>
  <c r="BT85" i="1"/>
  <c r="H85" i="1"/>
  <c r="F85" i="1"/>
  <c r="CC79" i="1"/>
  <c r="CC80" i="1"/>
  <c r="CC81" i="1"/>
  <c r="CC82" i="1"/>
  <c r="CC83" i="1"/>
  <c r="CB79" i="1"/>
  <c r="CB80" i="1"/>
  <c r="CB81" i="1"/>
  <c r="CB82" i="1"/>
  <c r="CB83" i="1"/>
  <c r="H84" i="1"/>
  <c r="L84" i="1"/>
  <c r="M84" i="1"/>
  <c r="F84" i="1"/>
  <c r="DX83" i="1"/>
  <c r="DJ83" i="1"/>
  <c r="CV83" i="1"/>
  <c r="CH83" i="1"/>
  <c r="BZ83" i="1"/>
  <c r="BX83" i="1"/>
  <c r="BV83" i="1"/>
  <c r="BT83" i="1"/>
  <c r="DX82" i="1"/>
  <c r="DJ82" i="1"/>
  <c r="CV82" i="1"/>
  <c r="CH82" i="1"/>
  <c r="BZ82" i="1"/>
  <c r="BX82" i="1"/>
  <c r="BT82" i="1"/>
  <c r="BF82" i="1"/>
  <c r="AR82" i="1"/>
  <c r="AD82" i="1"/>
  <c r="P82" i="1"/>
  <c r="H82" i="1"/>
  <c r="F82" i="1"/>
  <c r="DX81" i="1"/>
  <c r="DJ81" i="1"/>
  <c r="CV81" i="1"/>
  <c r="CH81" i="1"/>
  <c r="BZ81" i="1"/>
  <c r="BX81" i="1"/>
  <c r="BV81" i="1"/>
  <c r="BT81" i="1"/>
  <c r="DX80" i="1"/>
  <c r="DJ80" i="1"/>
  <c r="CV80" i="1"/>
  <c r="CH80" i="1"/>
  <c r="BZ80" i="1"/>
  <c r="BX80" i="1"/>
  <c r="BV80" i="1"/>
  <c r="BT80" i="1"/>
  <c r="DX79" i="1"/>
  <c r="DJ79" i="1"/>
  <c r="CV79" i="1"/>
  <c r="CH79" i="1"/>
  <c r="BZ79" i="1"/>
  <c r="CD79" i="1"/>
  <c r="BX79" i="1"/>
  <c r="BV79" i="1"/>
  <c r="BT79" i="1"/>
  <c r="H157" i="1"/>
  <c r="D157" i="1"/>
  <c r="H158" i="1"/>
  <c r="D158" i="1"/>
  <c r="K158" i="1"/>
  <c r="H159" i="1"/>
  <c r="D159" i="1"/>
  <c r="K159" i="1"/>
  <c r="H160" i="1"/>
  <c r="D160" i="1"/>
  <c r="K160" i="1"/>
  <c r="L160" i="1"/>
  <c r="H161" i="1"/>
  <c r="D161" i="1"/>
  <c r="H162" i="1"/>
  <c r="D162" i="1"/>
  <c r="H163" i="1"/>
  <c r="D163" i="1"/>
  <c r="K163" i="1"/>
  <c r="H164" i="1"/>
  <c r="D164" i="1"/>
  <c r="H165" i="1"/>
  <c r="L165" i="1"/>
  <c r="H166" i="1"/>
  <c r="D166" i="1"/>
  <c r="H167" i="1"/>
  <c r="D167" i="1"/>
  <c r="H168" i="1"/>
  <c r="H169" i="1"/>
  <c r="D169" i="1"/>
  <c r="K169" i="1"/>
  <c r="H170" i="1"/>
  <c r="D170" i="1"/>
  <c r="H171" i="1"/>
  <c r="D171" i="1"/>
  <c r="H172" i="1"/>
  <c r="D172" i="1"/>
  <c r="K172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V157" i="1"/>
  <c r="R157" i="1"/>
  <c r="Y157" i="1"/>
  <c r="V158" i="1"/>
  <c r="R158" i="1"/>
  <c r="Y158" i="1"/>
  <c r="V159" i="1"/>
  <c r="R159" i="1"/>
  <c r="Y159" i="1"/>
  <c r="V160" i="1"/>
  <c r="R160" i="1"/>
  <c r="Y160" i="1"/>
  <c r="V161" i="1"/>
  <c r="R161" i="1"/>
  <c r="V162" i="1"/>
  <c r="R162" i="1"/>
  <c r="V163" i="1"/>
  <c r="R163" i="1"/>
  <c r="V164" i="1"/>
  <c r="R164" i="1"/>
  <c r="V165" i="1"/>
  <c r="R165" i="1"/>
  <c r="V166" i="1"/>
  <c r="R166" i="1"/>
  <c r="V167" i="1"/>
  <c r="V168" i="1"/>
  <c r="R168" i="1"/>
  <c r="V169" i="1"/>
  <c r="V170" i="1"/>
  <c r="R170" i="1"/>
  <c r="V171" i="1"/>
  <c r="R171" i="1"/>
  <c r="Y171" i="1"/>
  <c r="Z171" i="1"/>
  <c r="AA171" i="1"/>
  <c r="V172" i="1"/>
  <c r="R172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CC154" i="1"/>
  <c r="CC155" i="1"/>
  <c r="BZ154" i="1"/>
  <c r="BZ155" i="1"/>
  <c r="BZ156" i="1"/>
  <c r="BZ157" i="1"/>
  <c r="CC159" i="1"/>
  <c r="CD159" i="1"/>
  <c r="CC160" i="1"/>
  <c r="CD160" i="1"/>
  <c r="CC161" i="1"/>
  <c r="CD161" i="1"/>
  <c r="CC162" i="1"/>
  <c r="CD162" i="1"/>
  <c r="CE162" i="1"/>
  <c r="CC163" i="1"/>
  <c r="CD163" i="1"/>
  <c r="CE163" i="1"/>
  <c r="CC164" i="1"/>
  <c r="CD164" i="1"/>
  <c r="CE164" i="1"/>
  <c r="CC165" i="1"/>
  <c r="CD165" i="1"/>
  <c r="CE165" i="1"/>
  <c r="CC166" i="1"/>
  <c r="CD166" i="1"/>
  <c r="CE166" i="1"/>
  <c r="CC167" i="1"/>
  <c r="CD167" i="1"/>
  <c r="CE167" i="1"/>
  <c r="CC168" i="1"/>
  <c r="CD168" i="1"/>
  <c r="CC169" i="1"/>
  <c r="CD169" i="1"/>
  <c r="CD170" i="1"/>
  <c r="CE170" i="1"/>
  <c r="CD171" i="1"/>
  <c r="CE171" i="1"/>
  <c r="CD172" i="1"/>
  <c r="CE172" i="1"/>
  <c r="CD173" i="1"/>
  <c r="CD174" i="1"/>
  <c r="CE174" i="1"/>
  <c r="CD175" i="1"/>
  <c r="CD176" i="1"/>
  <c r="CD177" i="1"/>
  <c r="CD178" i="1"/>
  <c r="CD179" i="1"/>
  <c r="CD180" i="1"/>
  <c r="CD181" i="1"/>
  <c r="CE181" i="1"/>
  <c r="CD182" i="1"/>
  <c r="CE182" i="1"/>
  <c r="CD183" i="1"/>
  <c r="CD184" i="1"/>
  <c r="CD185" i="1"/>
  <c r="CE185" i="1"/>
  <c r="CD186" i="1"/>
  <c r="CE186" i="1"/>
  <c r="CD187" i="1"/>
  <c r="CC188" i="1"/>
  <c r="CD188" i="1"/>
  <c r="CE188" i="1"/>
  <c r="CD189" i="1"/>
  <c r="CD190" i="1"/>
  <c r="CE190" i="1"/>
  <c r="CD191" i="1"/>
  <c r="CD192" i="1"/>
  <c r="CD193" i="1"/>
  <c r="CE193" i="1"/>
  <c r="CD194" i="1"/>
  <c r="CE194" i="1"/>
  <c r="CD195" i="1"/>
  <c r="CE195" i="1"/>
  <c r="CD196" i="1"/>
  <c r="CE196" i="1"/>
  <c r="CD197" i="1"/>
  <c r="CD198" i="1"/>
  <c r="CD199" i="1"/>
  <c r="CD200" i="1"/>
  <c r="CD201" i="1"/>
  <c r="CD202" i="1"/>
  <c r="CD203" i="1"/>
  <c r="CD204" i="1"/>
  <c r="CD205" i="1"/>
  <c r="CE205" i="1"/>
  <c r="AJ157" i="1"/>
  <c r="AF157" i="1"/>
  <c r="AM157" i="1"/>
  <c r="AJ158" i="1"/>
  <c r="AF158" i="1"/>
  <c r="AM158" i="1"/>
  <c r="AN158" i="1"/>
  <c r="AJ159" i="1"/>
  <c r="AF159" i="1"/>
  <c r="AM159" i="1"/>
  <c r="AN159" i="1"/>
  <c r="AJ160" i="1"/>
  <c r="AF160" i="1"/>
  <c r="AM160" i="1"/>
  <c r="AN160" i="1"/>
  <c r="AJ161" i="1"/>
  <c r="AF161" i="1"/>
  <c r="AJ162" i="1"/>
  <c r="AF162" i="1"/>
  <c r="AJ163" i="1"/>
  <c r="AF163" i="1"/>
  <c r="AJ164" i="1"/>
  <c r="AF164" i="1"/>
  <c r="AM164" i="1"/>
  <c r="AN164" i="1"/>
  <c r="AO164" i="1"/>
  <c r="AJ165" i="1"/>
  <c r="AF165" i="1"/>
  <c r="AJ166" i="1"/>
  <c r="AF166" i="1"/>
  <c r="AJ167" i="1"/>
  <c r="AF167" i="1"/>
  <c r="AJ168" i="1"/>
  <c r="AF168" i="1"/>
  <c r="AJ169" i="1"/>
  <c r="AF169" i="1"/>
  <c r="AJ170" i="1"/>
  <c r="AF170" i="1"/>
  <c r="AJ171" i="1"/>
  <c r="AF171" i="1"/>
  <c r="AJ172" i="1"/>
  <c r="AF172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X157" i="1"/>
  <c r="AT157" i="1"/>
  <c r="AX158" i="1"/>
  <c r="AT158" i="1"/>
  <c r="BA158" i="1"/>
  <c r="AX159" i="1"/>
  <c r="AT159" i="1"/>
  <c r="BA159" i="1"/>
  <c r="BB159" i="1"/>
  <c r="AX160" i="1"/>
  <c r="BB160" i="1"/>
  <c r="AX161" i="1"/>
  <c r="AT161" i="1"/>
  <c r="AX162" i="1"/>
  <c r="AT162" i="1"/>
  <c r="AX163" i="1"/>
  <c r="AT163" i="1"/>
  <c r="BA163" i="1"/>
  <c r="AT167" i="1"/>
  <c r="BA167" i="1"/>
  <c r="AX167" i="1"/>
  <c r="BB167" i="1"/>
  <c r="BC167" i="1"/>
  <c r="AX164" i="1"/>
  <c r="AT164" i="1"/>
  <c r="BA164" i="1"/>
  <c r="BB164" i="1"/>
  <c r="AX165" i="1"/>
  <c r="AT165" i="1"/>
  <c r="AX166" i="1"/>
  <c r="AT166" i="1"/>
  <c r="AX168" i="1"/>
  <c r="AT168" i="1"/>
  <c r="AX169" i="1"/>
  <c r="AT169" i="1"/>
  <c r="AX170" i="1"/>
  <c r="AT170" i="1"/>
  <c r="AX171" i="1"/>
  <c r="AT171" i="1"/>
  <c r="AX172" i="1"/>
  <c r="AT172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C205" i="1"/>
  <c r="CQ154" i="1"/>
  <c r="CN154" i="1"/>
  <c r="CR154" i="1"/>
  <c r="CN155" i="1"/>
  <c r="CN156" i="1"/>
  <c r="CN157" i="1"/>
  <c r="CQ159" i="1"/>
  <c r="CR159" i="1"/>
  <c r="CS159" i="1"/>
  <c r="CQ160" i="1"/>
  <c r="CR160" i="1"/>
  <c r="CS160" i="1"/>
  <c r="CQ161" i="1"/>
  <c r="CR161" i="1"/>
  <c r="CS161" i="1"/>
  <c r="CQ162" i="1"/>
  <c r="CR162" i="1"/>
  <c r="CS162" i="1"/>
  <c r="CQ163" i="1"/>
  <c r="CR163" i="1"/>
  <c r="CQ164" i="1"/>
  <c r="CR164" i="1"/>
  <c r="CQ165" i="1"/>
  <c r="CR165" i="1"/>
  <c r="CS165" i="1"/>
  <c r="CQ166" i="1"/>
  <c r="CR166" i="1"/>
  <c r="CQ167" i="1"/>
  <c r="CR167" i="1"/>
  <c r="CS167" i="1"/>
  <c r="CQ168" i="1"/>
  <c r="CR168" i="1"/>
  <c r="CS168" i="1"/>
  <c r="CQ169" i="1"/>
  <c r="CR169" i="1"/>
  <c r="CS169" i="1"/>
  <c r="CR170" i="1"/>
  <c r="CR171" i="1"/>
  <c r="CR172" i="1"/>
  <c r="CS172" i="1"/>
  <c r="CR173" i="1"/>
  <c r="CS173" i="1"/>
  <c r="CR174" i="1"/>
  <c r="CR175" i="1"/>
  <c r="CR176" i="1"/>
  <c r="CR177" i="1"/>
  <c r="CR178" i="1"/>
  <c r="CR179" i="1"/>
  <c r="CR180" i="1"/>
  <c r="CR181" i="1"/>
  <c r="CS181" i="1"/>
  <c r="CR182" i="1"/>
  <c r="CR183" i="1"/>
  <c r="CR184" i="1"/>
  <c r="CR185" i="1"/>
  <c r="CS185" i="1"/>
  <c r="CR186" i="1"/>
  <c r="CR187" i="1"/>
  <c r="CQ188" i="1"/>
  <c r="CR188" i="1"/>
  <c r="CS188" i="1"/>
  <c r="CR189" i="1"/>
  <c r="CR190" i="1"/>
  <c r="CR191" i="1"/>
  <c r="CR192" i="1"/>
  <c r="CR193" i="1"/>
  <c r="CS193" i="1"/>
  <c r="CR194" i="1"/>
  <c r="CR195" i="1"/>
  <c r="CS195" i="1"/>
  <c r="CR196" i="1"/>
  <c r="CS196" i="1"/>
  <c r="CR197" i="1"/>
  <c r="CR198" i="1"/>
  <c r="CS198" i="1"/>
  <c r="CR199" i="1"/>
  <c r="CR200" i="1"/>
  <c r="CR201" i="1"/>
  <c r="CR202" i="1"/>
  <c r="CR203" i="1"/>
  <c r="CR204" i="1"/>
  <c r="CR205" i="1"/>
  <c r="CS205" i="1"/>
  <c r="BL157" i="1"/>
  <c r="BH157" i="1"/>
  <c r="BL158" i="1"/>
  <c r="BH158" i="1"/>
  <c r="BO158" i="1"/>
  <c r="BL159" i="1"/>
  <c r="BH159" i="1"/>
  <c r="BO159" i="1"/>
  <c r="BL160" i="1"/>
  <c r="BH160" i="1"/>
  <c r="BL161" i="1"/>
  <c r="BH161" i="1"/>
  <c r="BL162" i="1"/>
  <c r="BH162" i="1"/>
  <c r="BL163" i="1"/>
  <c r="BH163" i="1"/>
  <c r="BL164" i="1"/>
  <c r="BH164" i="1"/>
  <c r="BL165" i="1"/>
  <c r="BH165" i="1"/>
  <c r="BL166" i="1"/>
  <c r="BH166" i="1"/>
  <c r="BL167" i="1"/>
  <c r="BH167" i="1"/>
  <c r="BL168" i="1"/>
  <c r="BH168" i="1"/>
  <c r="BL169" i="1"/>
  <c r="BH169" i="1"/>
  <c r="BL170" i="1"/>
  <c r="BH170" i="1"/>
  <c r="BL171" i="1"/>
  <c r="BH171" i="1"/>
  <c r="BL172" i="1"/>
  <c r="BP172" i="1"/>
  <c r="BP177" i="1"/>
  <c r="BP178" i="1"/>
  <c r="BP179" i="1"/>
  <c r="BP180" i="1"/>
  <c r="BP181" i="1"/>
  <c r="BP182" i="1"/>
  <c r="BP183" i="1"/>
  <c r="BP184" i="1"/>
  <c r="BP185" i="1"/>
  <c r="BP186" i="1"/>
  <c r="BP187" i="1"/>
  <c r="BP188" i="1"/>
  <c r="BP189" i="1"/>
  <c r="BP190" i="1"/>
  <c r="BP191" i="1"/>
  <c r="BP192" i="1"/>
  <c r="BP193" i="1"/>
  <c r="BP194" i="1"/>
  <c r="BP195" i="1"/>
  <c r="BP196" i="1"/>
  <c r="BP197" i="1"/>
  <c r="BP198" i="1"/>
  <c r="BP199" i="1"/>
  <c r="BP200" i="1"/>
  <c r="BP201" i="1"/>
  <c r="BP202" i="1"/>
  <c r="BP203" i="1"/>
  <c r="BP204" i="1"/>
  <c r="DE154" i="1"/>
  <c r="DE155" i="1"/>
  <c r="DB154" i="1"/>
  <c r="DF154" i="1"/>
  <c r="DB155" i="1"/>
  <c r="DB156" i="1"/>
  <c r="DB157" i="1"/>
  <c r="DE159" i="1"/>
  <c r="DF159" i="1"/>
  <c r="DG159" i="1"/>
  <c r="DE160" i="1"/>
  <c r="DF160" i="1"/>
  <c r="DG160" i="1"/>
  <c r="DE161" i="1"/>
  <c r="DF161" i="1"/>
  <c r="DG161" i="1"/>
  <c r="DE162" i="1"/>
  <c r="DF162" i="1"/>
  <c r="DG162" i="1"/>
  <c r="DE163" i="1"/>
  <c r="DF163" i="1"/>
  <c r="DG163" i="1"/>
  <c r="DE164" i="1"/>
  <c r="DF164" i="1"/>
  <c r="DG164" i="1"/>
  <c r="DE165" i="1"/>
  <c r="DF165" i="1"/>
  <c r="DG165" i="1"/>
  <c r="DE166" i="1"/>
  <c r="DF166" i="1"/>
  <c r="DG166" i="1"/>
  <c r="DE167" i="1"/>
  <c r="DF167" i="1"/>
  <c r="DG167" i="1"/>
  <c r="DE168" i="1"/>
  <c r="DF168" i="1"/>
  <c r="DG168" i="1"/>
  <c r="DE169" i="1"/>
  <c r="DF169" i="1"/>
  <c r="DF170" i="1"/>
  <c r="DG170" i="1"/>
  <c r="DF171" i="1"/>
  <c r="DF172" i="1"/>
  <c r="DF173" i="1"/>
  <c r="DF174" i="1"/>
  <c r="DF175" i="1"/>
  <c r="DF176" i="1"/>
  <c r="DG176" i="1"/>
  <c r="DF177" i="1"/>
  <c r="DF178" i="1"/>
  <c r="DG178" i="1"/>
  <c r="DF179" i="1"/>
  <c r="DG179" i="1"/>
  <c r="DF180" i="1"/>
  <c r="DF181" i="1"/>
  <c r="DG181" i="1"/>
  <c r="DF182" i="1"/>
  <c r="DF183" i="1"/>
  <c r="DF184" i="1"/>
  <c r="DF185" i="1"/>
  <c r="DF186" i="1"/>
  <c r="DF187" i="1"/>
  <c r="DE188" i="1"/>
  <c r="DF188" i="1"/>
  <c r="DG188" i="1"/>
  <c r="DF189" i="1"/>
  <c r="DF190" i="1"/>
  <c r="DF191" i="1"/>
  <c r="DF192" i="1"/>
  <c r="DG192" i="1"/>
  <c r="DF193" i="1"/>
  <c r="DG193" i="1"/>
  <c r="DF194" i="1"/>
  <c r="DF195" i="1"/>
  <c r="DF196" i="1"/>
  <c r="DF197" i="1"/>
  <c r="DF198" i="1"/>
  <c r="DF199" i="1"/>
  <c r="DF200" i="1"/>
  <c r="DG200" i="1"/>
  <c r="DF201" i="1"/>
  <c r="DF202" i="1"/>
  <c r="DG202" i="1"/>
  <c r="DF203" i="1"/>
  <c r="DG203" i="1"/>
  <c r="DF204" i="1"/>
  <c r="DG204" i="1"/>
  <c r="DF205" i="1"/>
  <c r="DG205" i="1"/>
  <c r="DS154" i="1"/>
  <c r="DP154" i="1"/>
  <c r="DP155" i="1"/>
  <c r="DP156" i="1"/>
  <c r="DP157" i="1"/>
  <c r="DS159" i="1"/>
  <c r="DT159" i="1"/>
  <c r="DU159" i="1"/>
  <c r="DS160" i="1"/>
  <c r="DS161" i="1"/>
  <c r="DT161" i="1"/>
  <c r="DU161" i="1"/>
  <c r="DS162" i="1"/>
  <c r="DT162" i="1"/>
  <c r="DS163" i="1"/>
  <c r="DT163" i="1"/>
  <c r="DU163" i="1"/>
  <c r="DS164" i="1"/>
  <c r="DT164" i="1"/>
  <c r="DU164" i="1"/>
  <c r="DS165" i="1"/>
  <c r="DT165" i="1"/>
  <c r="DS166" i="1"/>
  <c r="DT166" i="1"/>
  <c r="DU166" i="1"/>
  <c r="DS167" i="1"/>
  <c r="DT167" i="1"/>
  <c r="DU167" i="1"/>
  <c r="DS168" i="1"/>
  <c r="DT168" i="1"/>
  <c r="DU168" i="1"/>
  <c r="DS169" i="1"/>
  <c r="DT169" i="1"/>
  <c r="DU169" i="1"/>
  <c r="DT170" i="1"/>
  <c r="DU170" i="1"/>
  <c r="DT171" i="1"/>
  <c r="DT172" i="1"/>
  <c r="DU172" i="1"/>
  <c r="DT173" i="1"/>
  <c r="DT174" i="1"/>
  <c r="DT175" i="1"/>
  <c r="DT176" i="1"/>
  <c r="DT177" i="1"/>
  <c r="DT178" i="1"/>
  <c r="DT179" i="1"/>
  <c r="DU179" i="1"/>
  <c r="DT180" i="1"/>
  <c r="DT181" i="1"/>
  <c r="DU181" i="1"/>
  <c r="DT182" i="1"/>
  <c r="DT183" i="1"/>
  <c r="DU183" i="1"/>
  <c r="DT184" i="1"/>
  <c r="DU184" i="1"/>
  <c r="DT185" i="1"/>
  <c r="DT186" i="1"/>
  <c r="DT187" i="1"/>
  <c r="DS188" i="1"/>
  <c r="DT188" i="1"/>
  <c r="DT189" i="1"/>
  <c r="DU189" i="1"/>
  <c r="DT190" i="1"/>
  <c r="DT191" i="1"/>
  <c r="DU191" i="1"/>
  <c r="DT192" i="1"/>
  <c r="DU192" i="1"/>
  <c r="DT193" i="1"/>
  <c r="DU193" i="1"/>
  <c r="DT194" i="1"/>
  <c r="DU194" i="1"/>
  <c r="DT195" i="1"/>
  <c r="DT196" i="1"/>
  <c r="DU196" i="1"/>
  <c r="DT197" i="1"/>
  <c r="DT198" i="1"/>
  <c r="DT199" i="1"/>
  <c r="DT200" i="1"/>
  <c r="DT201" i="1"/>
  <c r="DU201" i="1"/>
  <c r="DT202" i="1"/>
  <c r="DT203" i="1"/>
  <c r="DT204" i="1"/>
  <c r="DU204" i="1"/>
  <c r="DT205" i="1"/>
  <c r="DU205" i="1"/>
  <c r="EG154" i="1"/>
  <c r="EG155" i="1"/>
  <c r="ED155" i="1"/>
  <c r="EH155" i="1"/>
  <c r="ED154" i="1"/>
  <c r="EH154" i="1"/>
  <c r="ED156" i="1"/>
  <c r="ED157" i="1"/>
  <c r="EG159" i="1"/>
  <c r="EH159" i="1"/>
  <c r="EI159" i="1"/>
  <c r="EG160" i="1"/>
  <c r="EH160" i="1"/>
  <c r="EG161" i="1"/>
  <c r="EH161" i="1"/>
  <c r="EI161" i="1"/>
  <c r="EG162" i="1"/>
  <c r="EH162" i="1"/>
  <c r="EI162" i="1"/>
  <c r="EG163" i="1"/>
  <c r="EH163" i="1"/>
  <c r="EI163" i="1"/>
  <c r="EG164" i="1"/>
  <c r="EH164" i="1"/>
  <c r="EI164" i="1"/>
  <c r="EG165" i="1"/>
  <c r="EH165" i="1"/>
  <c r="EG166" i="1"/>
  <c r="EH166" i="1"/>
  <c r="EI166" i="1"/>
  <c r="EG167" i="1"/>
  <c r="EH167" i="1"/>
  <c r="EI167" i="1"/>
  <c r="EG168" i="1"/>
  <c r="EH168" i="1"/>
  <c r="EI168" i="1"/>
  <c r="EG169" i="1"/>
  <c r="EH169" i="1"/>
  <c r="EH170" i="1"/>
  <c r="EH171" i="1"/>
  <c r="EH172" i="1"/>
  <c r="EI172" i="1"/>
  <c r="EH173" i="1"/>
  <c r="EI173" i="1"/>
  <c r="EH174" i="1"/>
  <c r="EI174" i="1"/>
  <c r="EH175" i="1"/>
  <c r="EI175" i="1"/>
  <c r="EH176" i="1"/>
  <c r="EH177" i="1"/>
  <c r="EH178" i="1"/>
  <c r="EH179" i="1"/>
  <c r="EH180" i="1"/>
  <c r="EH181" i="1"/>
  <c r="EH182" i="1"/>
  <c r="EH183" i="1"/>
  <c r="EI183" i="1"/>
  <c r="EH184" i="1"/>
  <c r="EI184" i="1"/>
  <c r="EH185" i="1"/>
  <c r="EI185" i="1"/>
  <c r="EH186" i="1"/>
  <c r="EI186" i="1"/>
  <c r="EH187" i="1"/>
  <c r="EG188" i="1"/>
  <c r="EH188" i="1"/>
  <c r="EI188" i="1"/>
  <c r="EH189" i="1"/>
  <c r="EH190" i="1"/>
  <c r="EH191" i="1"/>
  <c r="EH192" i="1"/>
  <c r="EI192" i="1"/>
  <c r="EH193" i="1"/>
  <c r="EH194" i="1"/>
  <c r="EI194" i="1"/>
  <c r="EH195" i="1"/>
  <c r="EI195" i="1"/>
  <c r="EH196" i="1"/>
  <c r="EI196" i="1"/>
  <c r="EH197" i="1"/>
  <c r="EI197" i="1"/>
  <c r="EH198" i="1"/>
  <c r="EH199" i="1"/>
  <c r="EI199" i="1"/>
  <c r="EH200" i="1"/>
  <c r="EH201" i="1"/>
  <c r="EH202" i="1"/>
  <c r="EH203" i="1"/>
  <c r="EH204" i="1"/>
  <c r="EI204" i="1"/>
  <c r="EH205" i="1"/>
  <c r="D165" i="1"/>
  <c r="D168" i="1"/>
  <c r="D177" i="1"/>
  <c r="K177" i="1"/>
  <c r="D178" i="1"/>
  <c r="D179" i="1"/>
  <c r="D180" i="1"/>
  <c r="K180" i="1"/>
  <c r="D181" i="1"/>
  <c r="D182" i="1"/>
  <c r="D183" i="1"/>
  <c r="D184" i="1"/>
  <c r="D185" i="1"/>
  <c r="K185" i="1"/>
  <c r="D186" i="1"/>
  <c r="D187" i="1"/>
  <c r="D188" i="1"/>
  <c r="K188" i="1"/>
  <c r="D189" i="1"/>
  <c r="K189" i="1"/>
  <c r="D190" i="1"/>
  <c r="K190" i="1"/>
  <c r="D191" i="1"/>
  <c r="K191" i="1"/>
  <c r="D192" i="1"/>
  <c r="D193" i="1"/>
  <c r="D194" i="1"/>
  <c r="D195" i="1"/>
  <c r="D196" i="1"/>
  <c r="D197" i="1"/>
  <c r="K197" i="1"/>
  <c r="D198" i="1"/>
  <c r="D199" i="1"/>
  <c r="K199" i="1"/>
  <c r="D200" i="1"/>
  <c r="D201" i="1"/>
  <c r="K201" i="1"/>
  <c r="D202" i="1"/>
  <c r="K202" i="1"/>
  <c r="D203" i="1"/>
  <c r="K203" i="1"/>
  <c r="D204" i="1"/>
  <c r="R167" i="1"/>
  <c r="R169" i="1"/>
  <c r="R177" i="1"/>
  <c r="R178" i="1"/>
  <c r="R179" i="1"/>
  <c r="R180" i="1"/>
  <c r="R181" i="1"/>
  <c r="Y181" i="1"/>
  <c r="R182" i="1"/>
  <c r="Y182" i="1"/>
  <c r="R183" i="1"/>
  <c r="Y183" i="1"/>
  <c r="R184" i="1"/>
  <c r="R185" i="1"/>
  <c r="Y185" i="1"/>
  <c r="R186" i="1"/>
  <c r="Y186" i="1"/>
  <c r="R187" i="1"/>
  <c r="R188" i="1"/>
  <c r="R189" i="1"/>
  <c r="R190" i="1"/>
  <c r="R191" i="1"/>
  <c r="Y191" i="1"/>
  <c r="R192" i="1"/>
  <c r="R193" i="1"/>
  <c r="Y193" i="1"/>
  <c r="R194" i="1"/>
  <c r="Y194" i="1"/>
  <c r="R195" i="1"/>
  <c r="Y195" i="1"/>
  <c r="R196" i="1"/>
  <c r="Y196" i="1"/>
  <c r="R197" i="1"/>
  <c r="Y197" i="1"/>
  <c r="R198" i="1"/>
  <c r="R199" i="1"/>
  <c r="R200" i="1"/>
  <c r="R201" i="1"/>
  <c r="R202" i="1"/>
  <c r="R203" i="1"/>
  <c r="Y203" i="1"/>
  <c r="R204" i="1"/>
  <c r="BV154" i="1"/>
  <c r="BV155" i="1"/>
  <c r="BV156" i="1"/>
  <c r="BV157" i="1"/>
  <c r="BV159" i="1"/>
  <c r="BV160" i="1"/>
  <c r="BV161" i="1"/>
  <c r="BV162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V175" i="1"/>
  <c r="BV176" i="1"/>
  <c r="BV177" i="1"/>
  <c r="BV178" i="1"/>
  <c r="BV179" i="1"/>
  <c r="BV180" i="1"/>
  <c r="BV181" i="1"/>
  <c r="BV182" i="1"/>
  <c r="BV183" i="1"/>
  <c r="BV184" i="1"/>
  <c r="BV185" i="1"/>
  <c r="BV186" i="1"/>
  <c r="BV187" i="1"/>
  <c r="BV188" i="1"/>
  <c r="BV189" i="1"/>
  <c r="BV190" i="1"/>
  <c r="BV191" i="1"/>
  <c r="BV192" i="1"/>
  <c r="BV193" i="1"/>
  <c r="BV194" i="1"/>
  <c r="BV195" i="1"/>
  <c r="BV196" i="1"/>
  <c r="BV197" i="1"/>
  <c r="BV198" i="1"/>
  <c r="BV199" i="1"/>
  <c r="BV200" i="1"/>
  <c r="BV201" i="1"/>
  <c r="BV202" i="1"/>
  <c r="BV203" i="1"/>
  <c r="BV204" i="1"/>
  <c r="CJ154" i="1"/>
  <c r="CJ155" i="1"/>
  <c r="CJ156" i="1"/>
  <c r="CJ157" i="1"/>
  <c r="CJ159" i="1"/>
  <c r="CJ160" i="1"/>
  <c r="CJ161" i="1"/>
  <c r="CJ162" i="1"/>
  <c r="CJ163" i="1"/>
  <c r="CJ164" i="1"/>
  <c r="CJ165" i="1"/>
  <c r="CJ166" i="1"/>
  <c r="CJ167" i="1"/>
  <c r="CJ168" i="1"/>
  <c r="CJ169" i="1"/>
  <c r="CJ170" i="1"/>
  <c r="CJ171" i="1"/>
  <c r="CJ172" i="1"/>
  <c r="CJ173" i="1"/>
  <c r="CJ174" i="1"/>
  <c r="CJ175" i="1"/>
  <c r="CJ176" i="1"/>
  <c r="CJ177" i="1"/>
  <c r="CJ178" i="1"/>
  <c r="CJ179" i="1"/>
  <c r="CJ180" i="1"/>
  <c r="CJ181" i="1"/>
  <c r="CJ182" i="1"/>
  <c r="CJ183" i="1"/>
  <c r="CJ184" i="1"/>
  <c r="CJ185" i="1"/>
  <c r="CJ186" i="1"/>
  <c r="CJ187" i="1"/>
  <c r="CJ188" i="1"/>
  <c r="CJ189" i="1"/>
  <c r="CJ190" i="1"/>
  <c r="CJ191" i="1"/>
  <c r="CJ192" i="1"/>
  <c r="CJ193" i="1"/>
  <c r="CJ194" i="1"/>
  <c r="CJ195" i="1"/>
  <c r="CJ196" i="1"/>
  <c r="CJ197" i="1"/>
  <c r="CJ198" i="1"/>
  <c r="CJ199" i="1"/>
  <c r="CJ200" i="1"/>
  <c r="CJ201" i="1"/>
  <c r="CJ202" i="1"/>
  <c r="CJ203" i="1"/>
  <c r="CJ204" i="1"/>
  <c r="AF177" i="1"/>
  <c r="AF178" i="1"/>
  <c r="AF179" i="1"/>
  <c r="AF180" i="1"/>
  <c r="AF181" i="1"/>
  <c r="AM181" i="1"/>
  <c r="AF182" i="1"/>
  <c r="AF183" i="1"/>
  <c r="AM183" i="1"/>
  <c r="AF184" i="1"/>
  <c r="AM184" i="1"/>
  <c r="AF185" i="1"/>
  <c r="AM185" i="1"/>
  <c r="AF186" i="1"/>
  <c r="AM186" i="1"/>
  <c r="AF187" i="1"/>
  <c r="AF188" i="1"/>
  <c r="AM188" i="1"/>
  <c r="AF189" i="1"/>
  <c r="AF190" i="1"/>
  <c r="AF191" i="1"/>
  <c r="AF192" i="1"/>
  <c r="AF193" i="1"/>
  <c r="AM193" i="1"/>
  <c r="AF194" i="1"/>
  <c r="AM194" i="1"/>
  <c r="AF195" i="1"/>
  <c r="AM195" i="1"/>
  <c r="AF196" i="1"/>
  <c r="AM196" i="1"/>
  <c r="AF197" i="1"/>
  <c r="AF198" i="1"/>
  <c r="AM198" i="1"/>
  <c r="AF199" i="1"/>
  <c r="AM199" i="1"/>
  <c r="AF200" i="1"/>
  <c r="AF201" i="1"/>
  <c r="AF202" i="1"/>
  <c r="AF203" i="1"/>
  <c r="AF204" i="1"/>
  <c r="AT160" i="1"/>
  <c r="BC160" i="1"/>
  <c r="AT177" i="1"/>
  <c r="BA177" i="1"/>
  <c r="AT178" i="1"/>
  <c r="BA178" i="1"/>
  <c r="AT179" i="1"/>
  <c r="BA179" i="1"/>
  <c r="AT180" i="1"/>
  <c r="BA180" i="1"/>
  <c r="AT181" i="1"/>
  <c r="BA181" i="1"/>
  <c r="AT182" i="1"/>
  <c r="BA182" i="1"/>
  <c r="AT183" i="1"/>
  <c r="BA183" i="1"/>
  <c r="AT184" i="1"/>
  <c r="AT185" i="1"/>
  <c r="AT186" i="1"/>
  <c r="AT187" i="1"/>
  <c r="AT188" i="1"/>
  <c r="BA188" i="1"/>
  <c r="AT189" i="1"/>
  <c r="AT190" i="1"/>
  <c r="BA190" i="1"/>
  <c r="AT191" i="1"/>
  <c r="BA191" i="1"/>
  <c r="AT192" i="1"/>
  <c r="BA192" i="1"/>
  <c r="AT193" i="1"/>
  <c r="BA193" i="1"/>
  <c r="AT194" i="1"/>
  <c r="BA194" i="1"/>
  <c r="AT195" i="1"/>
  <c r="BA195" i="1"/>
  <c r="AT196" i="1"/>
  <c r="AT197" i="1"/>
  <c r="AT198" i="1"/>
  <c r="AT199" i="1"/>
  <c r="AT200" i="1"/>
  <c r="BA200" i="1"/>
  <c r="AT201" i="1"/>
  <c r="AT202" i="1"/>
  <c r="BA202" i="1"/>
  <c r="AT203" i="1"/>
  <c r="BA203" i="1"/>
  <c r="AT204" i="1"/>
  <c r="BA204" i="1"/>
  <c r="CX154" i="1"/>
  <c r="CX155" i="1"/>
  <c r="CX156" i="1"/>
  <c r="CX157" i="1"/>
  <c r="CX159" i="1"/>
  <c r="CX160" i="1"/>
  <c r="CX161" i="1"/>
  <c r="CX162" i="1"/>
  <c r="CX163" i="1"/>
  <c r="CX164" i="1"/>
  <c r="CX165" i="1"/>
  <c r="CX166" i="1"/>
  <c r="CX167" i="1"/>
  <c r="CX168" i="1"/>
  <c r="CX169" i="1"/>
  <c r="CX170" i="1"/>
  <c r="CX171" i="1"/>
  <c r="CX172" i="1"/>
  <c r="CX173" i="1"/>
  <c r="CX174" i="1"/>
  <c r="CX175" i="1"/>
  <c r="CX176" i="1"/>
  <c r="CX177" i="1"/>
  <c r="CX178" i="1"/>
  <c r="CX179" i="1"/>
  <c r="CX180" i="1"/>
  <c r="CX181" i="1"/>
  <c r="CX182" i="1"/>
  <c r="CX183" i="1"/>
  <c r="CX184" i="1"/>
  <c r="CX185" i="1"/>
  <c r="CX186" i="1"/>
  <c r="CX187" i="1"/>
  <c r="CX188" i="1"/>
  <c r="CX189" i="1"/>
  <c r="CX190" i="1"/>
  <c r="CX191" i="1"/>
  <c r="CX192" i="1"/>
  <c r="CX193" i="1"/>
  <c r="CX194" i="1"/>
  <c r="CX195" i="1"/>
  <c r="CX196" i="1"/>
  <c r="CX197" i="1"/>
  <c r="CX198" i="1"/>
  <c r="CX199" i="1"/>
  <c r="CX200" i="1"/>
  <c r="CX201" i="1"/>
  <c r="CX202" i="1"/>
  <c r="CX203" i="1"/>
  <c r="CX204" i="1"/>
  <c r="BH172" i="1"/>
  <c r="BH177" i="1"/>
  <c r="BH178" i="1"/>
  <c r="BO178" i="1"/>
  <c r="BH179" i="1"/>
  <c r="BH180" i="1"/>
  <c r="BO180" i="1"/>
  <c r="BH181" i="1"/>
  <c r="BO181" i="1"/>
  <c r="BH182" i="1"/>
  <c r="BO182" i="1"/>
  <c r="BH183" i="1"/>
  <c r="BO183" i="1"/>
  <c r="BH184" i="1"/>
  <c r="BO184" i="1"/>
  <c r="BH185" i="1"/>
  <c r="BO185" i="1"/>
  <c r="BH186" i="1"/>
  <c r="BO186" i="1"/>
  <c r="BH187" i="1"/>
  <c r="BO187" i="1"/>
  <c r="BH188" i="1"/>
  <c r="BH189" i="1"/>
  <c r="BH190" i="1"/>
  <c r="BH191" i="1"/>
  <c r="BH192" i="1"/>
  <c r="BH193" i="1"/>
  <c r="BH194" i="1"/>
  <c r="BO194" i="1"/>
  <c r="BH195" i="1"/>
  <c r="BO195" i="1"/>
  <c r="BH196" i="1"/>
  <c r="BO196" i="1"/>
  <c r="BH197" i="1"/>
  <c r="BO197" i="1"/>
  <c r="BH198" i="1"/>
  <c r="BH199" i="1"/>
  <c r="BO199" i="1"/>
  <c r="BH200" i="1"/>
  <c r="BH201" i="1"/>
  <c r="BH202" i="1"/>
  <c r="BH203" i="1"/>
  <c r="BH204" i="1"/>
  <c r="DL154" i="1"/>
  <c r="DL155" i="1"/>
  <c r="DL156" i="1"/>
  <c r="DL157" i="1"/>
  <c r="DL159" i="1"/>
  <c r="DL160" i="1"/>
  <c r="DL161" i="1"/>
  <c r="DL162" i="1"/>
  <c r="DL163" i="1"/>
  <c r="DL164" i="1"/>
  <c r="DL165" i="1"/>
  <c r="DL166" i="1"/>
  <c r="DL167" i="1"/>
  <c r="DL168" i="1"/>
  <c r="DL169" i="1"/>
  <c r="DL170" i="1"/>
  <c r="DL171" i="1"/>
  <c r="DL172" i="1"/>
  <c r="DL173" i="1"/>
  <c r="DL174" i="1"/>
  <c r="DL175" i="1"/>
  <c r="DL176" i="1"/>
  <c r="DL177" i="1"/>
  <c r="DL178" i="1"/>
  <c r="DL179" i="1"/>
  <c r="DL180" i="1"/>
  <c r="DL181" i="1"/>
  <c r="DL182" i="1"/>
  <c r="DL183" i="1"/>
  <c r="DL184" i="1"/>
  <c r="DL185" i="1"/>
  <c r="DL186" i="1"/>
  <c r="DL187" i="1"/>
  <c r="DL188" i="1"/>
  <c r="DL189" i="1"/>
  <c r="DL190" i="1"/>
  <c r="DL191" i="1"/>
  <c r="DL192" i="1"/>
  <c r="DL193" i="1"/>
  <c r="DL194" i="1"/>
  <c r="DL195" i="1"/>
  <c r="DL196" i="1"/>
  <c r="DL197" i="1"/>
  <c r="DL198" i="1"/>
  <c r="DL199" i="1"/>
  <c r="DL200" i="1"/>
  <c r="DL201" i="1"/>
  <c r="DL202" i="1"/>
  <c r="DL203" i="1"/>
  <c r="DL204" i="1"/>
  <c r="DZ154" i="1"/>
  <c r="DZ155" i="1"/>
  <c r="DZ156" i="1"/>
  <c r="DZ157" i="1"/>
  <c r="DZ159" i="1"/>
  <c r="DZ160" i="1"/>
  <c r="DZ161" i="1"/>
  <c r="DZ162" i="1"/>
  <c r="DZ163" i="1"/>
  <c r="DZ164" i="1"/>
  <c r="DZ165" i="1"/>
  <c r="DZ166" i="1"/>
  <c r="DZ167" i="1"/>
  <c r="DZ168" i="1"/>
  <c r="DZ169" i="1"/>
  <c r="DZ170" i="1"/>
  <c r="DZ171" i="1"/>
  <c r="DZ172" i="1"/>
  <c r="DZ173" i="1"/>
  <c r="DZ174" i="1"/>
  <c r="DZ175" i="1"/>
  <c r="DZ176" i="1"/>
  <c r="DZ177" i="1"/>
  <c r="DZ178" i="1"/>
  <c r="DZ179" i="1"/>
  <c r="DZ180" i="1"/>
  <c r="DZ181" i="1"/>
  <c r="DZ182" i="1"/>
  <c r="DZ183" i="1"/>
  <c r="DZ184" i="1"/>
  <c r="DZ185" i="1"/>
  <c r="DZ186" i="1"/>
  <c r="DZ187" i="1"/>
  <c r="DZ188" i="1"/>
  <c r="DZ189" i="1"/>
  <c r="DZ190" i="1"/>
  <c r="DZ191" i="1"/>
  <c r="DZ192" i="1"/>
  <c r="DZ193" i="1"/>
  <c r="DZ194" i="1"/>
  <c r="DZ195" i="1"/>
  <c r="DZ196" i="1"/>
  <c r="DZ197" i="1"/>
  <c r="DZ198" i="1"/>
  <c r="DZ199" i="1"/>
  <c r="DZ200" i="1"/>
  <c r="DZ201" i="1"/>
  <c r="DZ202" i="1"/>
  <c r="DZ203" i="1"/>
  <c r="DZ204" i="1"/>
  <c r="A210" i="1"/>
  <c r="CB154" i="1"/>
  <c r="CB155" i="1"/>
  <c r="CB156" i="1"/>
  <c r="CB157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P154" i="1"/>
  <c r="CP155" i="1"/>
  <c r="CP156" i="1"/>
  <c r="CP157" i="1"/>
  <c r="CP159" i="1"/>
  <c r="CP160" i="1"/>
  <c r="CP161" i="1"/>
  <c r="CP162" i="1"/>
  <c r="CP163" i="1"/>
  <c r="CP164" i="1"/>
  <c r="CP165" i="1"/>
  <c r="CP166" i="1"/>
  <c r="CP167" i="1"/>
  <c r="CP168" i="1"/>
  <c r="CP169" i="1"/>
  <c r="CP170" i="1"/>
  <c r="CP171" i="1"/>
  <c r="CP172" i="1"/>
  <c r="CP173" i="1"/>
  <c r="EF154" i="1"/>
  <c r="EF155" i="1"/>
  <c r="EF156" i="1"/>
  <c r="EF157" i="1"/>
  <c r="EF159" i="1"/>
  <c r="EF160" i="1"/>
  <c r="EF161" i="1"/>
  <c r="EF162" i="1"/>
  <c r="EF163" i="1"/>
  <c r="EF164" i="1"/>
  <c r="EF165" i="1"/>
  <c r="EF166" i="1"/>
  <c r="EF167" i="1"/>
  <c r="EF168" i="1"/>
  <c r="EF169" i="1"/>
  <c r="EF170" i="1"/>
  <c r="EF171" i="1"/>
  <c r="EF172" i="1"/>
  <c r="EF173" i="1"/>
  <c r="DR154" i="1"/>
  <c r="DR155" i="1"/>
  <c r="DR156" i="1"/>
  <c r="DR157" i="1"/>
  <c r="DR159" i="1"/>
  <c r="DR160" i="1"/>
  <c r="DR161" i="1"/>
  <c r="DR162" i="1"/>
  <c r="DR163" i="1"/>
  <c r="DR164" i="1"/>
  <c r="DR165" i="1"/>
  <c r="DR166" i="1"/>
  <c r="DR167" i="1"/>
  <c r="DR168" i="1"/>
  <c r="DR169" i="1"/>
  <c r="DR170" i="1"/>
  <c r="DR171" i="1"/>
  <c r="DR172" i="1"/>
  <c r="DR173" i="1"/>
  <c r="DD154" i="1"/>
  <c r="DD155" i="1"/>
  <c r="DD156" i="1"/>
  <c r="DD157" i="1"/>
  <c r="DD159" i="1"/>
  <c r="DD160" i="1"/>
  <c r="DD161" i="1"/>
  <c r="DD162" i="1"/>
  <c r="DD163" i="1"/>
  <c r="DD164" i="1"/>
  <c r="DD165" i="1"/>
  <c r="DD166" i="1"/>
  <c r="DD167" i="1"/>
  <c r="DD168" i="1"/>
  <c r="DD169" i="1"/>
  <c r="DD170" i="1"/>
  <c r="DD171" i="1"/>
  <c r="DD172" i="1"/>
  <c r="DD173" i="1"/>
  <c r="EP157" i="1"/>
  <c r="EP158" i="1"/>
  <c r="EP159" i="1"/>
  <c r="EP160" i="1"/>
  <c r="EP161" i="1"/>
  <c r="EP162" i="1"/>
  <c r="EP163" i="1"/>
  <c r="EW163" i="1"/>
  <c r="EP164" i="1"/>
  <c r="EP165" i="1"/>
  <c r="EP166" i="1"/>
  <c r="EP167" i="1"/>
  <c r="EP168" i="1"/>
  <c r="EN165" i="1"/>
  <c r="EN167" i="1"/>
  <c r="EN168" i="1"/>
  <c r="EP169" i="1"/>
  <c r="EP170" i="1"/>
  <c r="EP171" i="1"/>
  <c r="EP172" i="1"/>
  <c r="EP173" i="1"/>
  <c r="EP174" i="1"/>
  <c r="EP175" i="1"/>
  <c r="EP176" i="1"/>
  <c r="EN173" i="1"/>
  <c r="EP177" i="1"/>
  <c r="EP178" i="1"/>
  <c r="EP179" i="1"/>
  <c r="EP180" i="1"/>
  <c r="EN177" i="1"/>
  <c r="EP181" i="1"/>
  <c r="EP182" i="1"/>
  <c r="EP183" i="1"/>
  <c r="EP184" i="1"/>
  <c r="EN181" i="1"/>
  <c r="EN185" i="1"/>
  <c r="X158" i="1"/>
  <c r="X162" i="1"/>
  <c r="X166" i="1"/>
  <c r="X170" i="1"/>
  <c r="BN218" i="1"/>
  <c r="BO218" i="1"/>
  <c r="BL179" i="1"/>
  <c r="BQ179" i="1"/>
  <c r="BL184" i="1"/>
  <c r="BL188" i="1"/>
  <c r="BL192" i="1"/>
  <c r="BQ192" i="1"/>
  <c r="BL196" i="1"/>
  <c r="BL200" i="1"/>
  <c r="BL204" i="1"/>
  <c r="AZ218" i="1"/>
  <c r="BA218" i="1"/>
  <c r="AX179" i="1"/>
  <c r="BC179" i="1"/>
  <c r="AX184" i="1"/>
  <c r="BC184" i="1"/>
  <c r="AX188" i="1"/>
  <c r="AX192" i="1"/>
  <c r="AX196" i="1"/>
  <c r="AX200" i="1"/>
  <c r="AX204" i="1"/>
  <c r="BC204" i="1"/>
  <c r="AL218" i="1"/>
  <c r="AM218" i="1"/>
  <c r="AJ179" i="1"/>
  <c r="AJ184" i="1"/>
  <c r="AJ188" i="1"/>
  <c r="AO188" i="1"/>
  <c r="AJ192" i="1"/>
  <c r="AO192" i="1"/>
  <c r="AJ196" i="1"/>
  <c r="AO196" i="1"/>
  <c r="AJ200" i="1"/>
  <c r="AO200" i="1"/>
  <c r="AJ204" i="1"/>
  <c r="V179" i="1"/>
  <c r="V184" i="1"/>
  <c r="AA184" i="1"/>
  <c r="V188" i="1"/>
  <c r="AA188" i="1"/>
  <c r="V192" i="1"/>
  <c r="V196" i="1"/>
  <c r="V200" i="1"/>
  <c r="V204" i="1"/>
  <c r="EB155" i="1"/>
  <c r="EB156" i="1"/>
  <c r="EB154" i="1"/>
  <c r="EB157" i="1"/>
  <c r="EB159" i="1"/>
  <c r="EB160" i="1"/>
  <c r="EB161" i="1"/>
  <c r="EB162" i="1"/>
  <c r="EB163" i="1"/>
  <c r="EB164" i="1"/>
  <c r="EB165" i="1"/>
  <c r="EB166" i="1"/>
  <c r="EB167" i="1"/>
  <c r="EB168" i="1"/>
  <c r="EB169" i="1"/>
  <c r="EB170" i="1"/>
  <c r="EB171" i="1"/>
  <c r="EB172" i="1"/>
  <c r="EB173" i="1"/>
  <c r="EB174" i="1"/>
  <c r="EB175" i="1"/>
  <c r="EB176" i="1"/>
  <c r="EB177" i="1"/>
  <c r="EB178" i="1"/>
  <c r="EB179" i="1"/>
  <c r="EB180" i="1"/>
  <c r="EB181" i="1"/>
  <c r="EB182" i="1"/>
  <c r="EB183" i="1"/>
  <c r="EB184" i="1"/>
  <c r="EB209" i="1"/>
  <c r="ED159" i="1"/>
  <c r="DN155" i="1"/>
  <c r="DN156" i="1"/>
  <c r="DN157" i="1"/>
  <c r="DN159" i="1"/>
  <c r="DP159" i="1"/>
  <c r="CZ155" i="1"/>
  <c r="CZ156" i="1"/>
  <c r="CZ157" i="1"/>
  <c r="CZ159" i="1"/>
  <c r="DB159" i="1"/>
  <c r="CL155" i="1"/>
  <c r="CL156" i="1"/>
  <c r="CL157" i="1"/>
  <c r="CL159" i="1"/>
  <c r="CN159" i="1"/>
  <c r="BJ161" i="1"/>
  <c r="BN157" i="1"/>
  <c r="BN161" i="1"/>
  <c r="BN165" i="1"/>
  <c r="BN169" i="1"/>
  <c r="BJ162" i="1"/>
  <c r="BN158" i="1"/>
  <c r="BN162" i="1"/>
  <c r="BN166" i="1"/>
  <c r="BN170" i="1"/>
  <c r="BJ163" i="1"/>
  <c r="BN159" i="1"/>
  <c r="BN163" i="1"/>
  <c r="BN167" i="1"/>
  <c r="BN171" i="1"/>
  <c r="BJ164" i="1"/>
  <c r="BN160" i="1"/>
  <c r="BN164" i="1"/>
  <c r="BJ165" i="1"/>
  <c r="BJ166" i="1"/>
  <c r="BJ167" i="1"/>
  <c r="BJ168" i="1"/>
  <c r="BN168" i="1"/>
  <c r="BJ169" i="1"/>
  <c r="BJ170" i="1"/>
  <c r="BJ171" i="1"/>
  <c r="BJ172" i="1"/>
  <c r="BJ177" i="1"/>
  <c r="BL177" i="1"/>
  <c r="BQ177" i="1"/>
  <c r="BN177" i="1"/>
  <c r="BO177" i="1"/>
  <c r="BJ178" i="1"/>
  <c r="BL178" i="1"/>
  <c r="BQ178" i="1"/>
  <c r="BN178" i="1"/>
  <c r="BJ179" i="1"/>
  <c r="BN179" i="1"/>
  <c r="BO179" i="1"/>
  <c r="BJ180" i="1"/>
  <c r="BL180" i="1"/>
  <c r="BQ180" i="1"/>
  <c r="BN180" i="1"/>
  <c r="AV161" i="1"/>
  <c r="AZ157" i="1"/>
  <c r="AZ161" i="1"/>
  <c r="AZ165" i="1"/>
  <c r="AZ169" i="1"/>
  <c r="AV162" i="1"/>
  <c r="AZ158" i="1"/>
  <c r="AZ162" i="1"/>
  <c r="AZ166" i="1"/>
  <c r="AZ170" i="1"/>
  <c r="AV163" i="1"/>
  <c r="AZ159" i="1"/>
  <c r="AZ163" i="1"/>
  <c r="AZ167" i="1"/>
  <c r="AZ171" i="1"/>
  <c r="AV164" i="1"/>
  <c r="AZ164" i="1"/>
  <c r="AZ168" i="1"/>
  <c r="AZ172" i="1"/>
  <c r="AV165" i="1"/>
  <c r="AV166" i="1"/>
  <c r="AV167" i="1"/>
  <c r="AV168" i="1"/>
  <c r="AV169" i="1"/>
  <c r="AV170" i="1"/>
  <c r="AV171" i="1"/>
  <c r="AV172" i="1"/>
  <c r="AV177" i="1"/>
  <c r="AX177" i="1"/>
  <c r="BC177" i="1"/>
  <c r="AZ177" i="1"/>
  <c r="AV178" i="1"/>
  <c r="AX178" i="1"/>
  <c r="BC178" i="1"/>
  <c r="AZ178" i="1"/>
  <c r="AV179" i="1"/>
  <c r="AZ179" i="1"/>
  <c r="AV180" i="1"/>
  <c r="AX180" i="1"/>
  <c r="BC180" i="1"/>
  <c r="AZ180" i="1"/>
  <c r="AH161" i="1"/>
  <c r="AL157" i="1"/>
  <c r="AL161" i="1"/>
  <c r="AL165" i="1"/>
  <c r="AL169" i="1"/>
  <c r="AH162" i="1"/>
  <c r="AL158" i="1"/>
  <c r="AL162" i="1"/>
  <c r="AL166" i="1"/>
  <c r="AL170" i="1"/>
  <c r="AH163" i="1"/>
  <c r="AL159" i="1"/>
  <c r="AL163" i="1"/>
  <c r="AL167" i="1"/>
  <c r="AL171" i="1"/>
  <c r="AH164" i="1"/>
  <c r="AL160" i="1"/>
  <c r="AL164" i="1"/>
  <c r="AL168" i="1"/>
  <c r="AL172" i="1"/>
  <c r="AH165" i="1"/>
  <c r="AH166" i="1"/>
  <c r="AH167" i="1"/>
  <c r="AH168" i="1"/>
  <c r="AH169" i="1"/>
  <c r="AH170" i="1"/>
  <c r="AH171" i="1"/>
  <c r="AH172" i="1"/>
  <c r="AH177" i="1"/>
  <c r="AJ177" i="1"/>
  <c r="AO177" i="1"/>
  <c r="AL177" i="1"/>
  <c r="AM177" i="1"/>
  <c r="AH178" i="1"/>
  <c r="AJ178" i="1"/>
  <c r="AO178" i="1"/>
  <c r="AL178" i="1"/>
  <c r="AM178" i="1"/>
  <c r="AH179" i="1"/>
  <c r="AL179" i="1"/>
  <c r="AM179" i="1"/>
  <c r="AO179" i="1"/>
  <c r="AH180" i="1"/>
  <c r="AJ180" i="1"/>
  <c r="AO180" i="1"/>
  <c r="AL180" i="1"/>
  <c r="AM180" i="1"/>
  <c r="T161" i="1"/>
  <c r="X157" i="1"/>
  <c r="X161" i="1"/>
  <c r="X165" i="1"/>
  <c r="T162" i="1"/>
  <c r="T163" i="1"/>
  <c r="X159" i="1"/>
  <c r="X163" i="1"/>
  <c r="T164" i="1"/>
  <c r="X160" i="1"/>
  <c r="X164" i="1"/>
  <c r="X168" i="1"/>
  <c r="T165" i="1"/>
  <c r="T166" i="1"/>
  <c r="T167" i="1"/>
  <c r="T168" i="1"/>
  <c r="T169" i="1"/>
  <c r="T170" i="1"/>
  <c r="T171" i="1"/>
  <c r="X171" i="1"/>
  <c r="T172" i="1"/>
  <c r="X172" i="1"/>
  <c r="T177" i="1"/>
  <c r="V177" i="1"/>
  <c r="AA177" i="1"/>
  <c r="X177" i="1"/>
  <c r="Y177" i="1"/>
  <c r="T178" i="1"/>
  <c r="V178" i="1"/>
  <c r="AA178" i="1"/>
  <c r="X178" i="1"/>
  <c r="Y178" i="1"/>
  <c r="T179" i="1"/>
  <c r="X179" i="1"/>
  <c r="Y179" i="1"/>
  <c r="T180" i="1"/>
  <c r="V180" i="1"/>
  <c r="AA180" i="1"/>
  <c r="X180" i="1"/>
  <c r="Y180" i="1"/>
  <c r="J160" i="1"/>
  <c r="J164" i="1"/>
  <c r="DN154" i="1"/>
  <c r="CZ154" i="1"/>
  <c r="CL154" i="1"/>
  <c r="BX154" i="1"/>
  <c r="BT154" i="1"/>
  <c r="CH154" i="1"/>
  <c r="CV154" i="1"/>
  <c r="DJ154" i="1"/>
  <c r="DX154" i="1"/>
  <c r="F157" i="1"/>
  <c r="J157" i="1"/>
  <c r="P157" i="1"/>
  <c r="T157" i="1"/>
  <c r="AD157" i="1"/>
  <c r="AH157" i="1"/>
  <c r="AR157" i="1"/>
  <c r="AV157" i="1"/>
  <c r="BF157" i="1"/>
  <c r="BJ157" i="1"/>
  <c r="F158" i="1"/>
  <c r="J158" i="1"/>
  <c r="J162" i="1"/>
  <c r="J166" i="1"/>
  <c r="J170" i="1"/>
  <c r="T158" i="1"/>
  <c r="AH158" i="1"/>
  <c r="AV158" i="1"/>
  <c r="BJ158" i="1"/>
  <c r="F159" i="1"/>
  <c r="J159" i="1"/>
  <c r="T159" i="1"/>
  <c r="AH159" i="1"/>
  <c r="AV159" i="1"/>
  <c r="BJ159" i="1"/>
  <c r="F160" i="1"/>
  <c r="T160" i="1"/>
  <c r="AH160" i="1"/>
  <c r="AV160" i="1"/>
  <c r="BJ160" i="1"/>
  <c r="EP185" i="1"/>
  <c r="EW185" i="1"/>
  <c r="EP186" i="1"/>
  <c r="EW186" i="1"/>
  <c r="EP187" i="1"/>
  <c r="EP188" i="1"/>
  <c r="EW188" i="1"/>
  <c r="EP189" i="1"/>
  <c r="EP190" i="1"/>
  <c r="EW190" i="1"/>
  <c r="EP191" i="1"/>
  <c r="EP192" i="1"/>
  <c r="EP193" i="1"/>
  <c r="EP194" i="1"/>
  <c r="EP195" i="1"/>
  <c r="EP196" i="1"/>
  <c r="EP197" i="1"/>
  <c r="EW197" i="1"/>
  <c r="EP198" i="1"/>
  <c r="EP199" i="1"/>
  <c r="EW199" i="1"/>
  <c r="EP200" i="1"/>
  <c r="EP201" i="1"/>
  <c r="EP202" i="1"/>
  <c r="EP203" i="1"/>
  <c r="EW203" i="1"/>
  <c r="EP204" i="1"/>
  <c r="EM210" i="1"/>
  <c r="ET157" i="1"/>
  <c r="EW157" i="1"/>
  <c r="ET158" i="1"/>
  <c r="EW158" i="1"/>
  <c r="ET159" i="1"/>
  <c r="EX159" i="1"/>
  <c r="ET160" i="1"/>
  <c r="EW160" i="1"/>
  <c r="ET161" i="1"/>
  <c r="ET162" i="1"/>
  <c r="ET163" i="1"/>
  <c r="ET164" i="1"/>
  <c r="ET165" i="1"/>
  <c r="ET166" i="1"/>
  <c r="ET167" i="1"/>
  <c r="ET168" i="1"/>
  <c r="ET169" i="1"/>
  <c r="ET170" i="1"/>
  <c r="ET171" i="1"/>
  <c r="ET172" i="1"/>
  <c r="ET173" i="1"/>
  <c r="ET174" i="1"/>
  <c r="ET175" i="1"/>
  <c r="ET176" i="1"/>
  <c r="ET177" i="1"/>
  <c r="ET178" i="1"/>
  <c r="ET179" i="1"/>
  <c r="ET180" i="1"/>
  <c r="ET181" i="1"/>
  <c r="ET182" i="1"/>
  <c r="ET183" i="1"/>
  <c r="ET184" i="1"/>
  <c r="EX185" i="1"/>
  <c r="EX186" i="1"/>
  <c r="EX187" i="1"/>
  <c r="EX188" i="1"/>
  <c r="EX189" i="1"/>
  <c r="EX190" i="1"/>
  <c r="EX191" i="1"/>
  <c r="EX192" i="1"/>
  <c r="EX193" i="1"/>
  <c r="EX194" i="1"/>
  <c r="EX195" i="1"/>
  <c r="EX196" i="1"/>
  <c r="EX197" i="1"/>
  <c r="EX198" i="1"/>
  <c r="EX199" i="1"/>
  <c r="EX200" i="1"/>
  <c r="EX201" i="1"/>
  <c r="EX202" i="1"/>
  <c r="EX203" i="1"/>
  <c r="EX204" i="1"/>
  <c r="K181" i="1"/>
  <c r="K182" i="1"/>
  <c r="K183" i="1"/>
  <c r="K184" i="1"/>
  <c r="BA184" i="1"/>
  <c r="CE209" i="1"/>
  <c r="CS209" i="1"/>
  <c r="H188" i="1"/>
  <c r="H181" i="1"/>
  <c r="H185" i="1"/>
  <c r="H189" i="1"/>
  <c r="M189" i="1"/>
  <c r="H193" i="1"/>
  <c r="M193" i="1"/>
  <c r="H197" i="1"/>
  <c r="H201" i="1"/>
  <c r="J215" i="1"/>
  <c r="K215" i="1"/>
  <c r="V181" i="1"/>
  <c r="AA181" i="1"/>
  <c r="V185" i="1"/>
  <c r="V189" i="1"/>
  <c r="V193" i="1"/>
  <c r="V197" i="1"/>
  <c r="V201" i="1"/>
  <c r="X215" i="1"/>
  <c r="Y215" i="1"/>
  <c r="AJ181" i="1"/>
  <c r="AO181" i="1"/>
  <c r="AJ185" i="1"/>
  <c r="AO185" i="1"/>
  <c r="AJ189" i="1"/>
  <c r="AJ193" i="1"/>
  <c r="AJ197" i="1"/>
  <c r="AJ201" i="1"/>
  <c r="AL215" i="1"/>
  <c r="AM215" i="1"/>
  <c r="AX181" i="1"/>
  <c r="AX185" i="1"/>
  <c r="AX189" i="1"/>
  <c r="BC189" i="1"/>
  <c r="AX193" i="1"/>
  <c r="BC193" i="1"/>
  <c r="AX197" i="1"/>
  <c r="BC197" i="1"/>
  <c r="AX201" i="1"/>
  <c r="BC201" i="1"/>
  <c r="AZ215" i="1"/>
  <c r="BA215" i="1"/>
  <c r="BL181" i="1"/>
  <c r="BL185" i="1"/>
  <c r="BL189" i="1"/>
  <c r="BL193" i="1"/>
  <c r="BL197" i="1"/>
  <c r="BL201" i="1"/>
  <c r="BQ201" i="1"/>
  <c r="BN215" i="1"/>
  <c r="BO215" i="1"/>
  <c r="ET188" i="1"/>
  <c r="EY188" i="1"/>
  <c r="ET185" i="1"/>
  <c r="ET189" i="1"/>
  <c r="ET193" i="1"/>
  <c r="ET197" i="1"/>
  <c r="ET201" i="1"/>
  <c r="EV215" i="1"/>
  <c r="EW215" i="1"/>
  <c r="H177" i="1"/>
  <c r="M177" i="1"/>
  <c r="H182" i="1"/>
  <c r="H186" i="1"/>
  <c r="M186" i="1"/>
  <c r="H190" i="1"/>
  <c r="M190" i="1"/>
  <c r="H194" i="1"/>
  <c r="M194" i="1"/>
  <c r="H198" i="1"/>
  <c r="H202" i="1"/>
  <c r="J216" i="1"/>
  <c r="K216" i="1"/>
  <c r="V182" i="1"/>
  <c r="V186" i="1"/>
  <c r="V190" i="1"/>
  <c r="AA190" i="1"/>
  <c r="V194" i="1"/>
  <c r="AA194" i="1"/>
  <c r="V198" i="1"/>
  <c r="V202" i="1"/>
  <c r="AA202" i="1"/>
  <c r="X216" i="1"/>
  <c r="Y216" i="1"/>
  <c r="AJ182" i="1"/>
  <c r="AJ186" i="1"/>
  <c r="AJ190" i="1"/>
  <c r="AJ194" i="1"/>
  <c r="AJ198" i="1"/>
  <c r="AJ202" i="1"/>
  <c r="AO202" i="1"/>
  <c r="AL216" i="1"/>
  <c r="AM216" i="1"/>
  <c r="AX182" i="1"/>
  <c r="BC182" i="1"/>
  <c r="AX186" i="1"/>
  <c r="BC186" i="1"/>
  <c r="AX190" i="1"/>
  <c r="BC190" i="1"/>
  <c r="AX194" i="1"/>
  <c r="AX198" i="1"/>
  <c r="AX202" i="1"/>
  <c r="AZ216" i="1"/>
  <c r="BA216" i="1"/>
  <c r="BL182" i="1"/>
  <c r="BQ182" i="1"/>
  <c r="BL186" i="1"/>
  <c r="BQ186" i="1"/>
  <c r="BL190" i="1"/>
  <c r="BQ190" i="1"/>
  <c r="BL194" i="1"/>
  <c r="BQ194" i="1"/>
  <c r="BL198" i="1"/>
  <c r="BQ198" i="1"/>
  <c r="BL202" i="1"/>
  <c r="BQ202" i="1"/>
  <c r="BN216" i="1"/>
  <c r="BO216" i="1"/>
  <c r="ET186" i="1"/>
  <c r="ET190" i="1"/>
  <c r="ET194" i="1"/>
  <c r="ET198" i="1"/>
  <c r="ET202" i="1"/>
  <c r="EV216" i="1"/>
  <c r="EW216" i="1"/>
  <c r="H178" i="1"/>
  <c r="M178" i="1"/>
  <c r="H183" i="1"/>
  <c r="M183" i="1"/>
  <c r="H187" i="1"/>
  <c r="H191" i="1"/>
  <c r="M191" i="1"/>
  <c r="H195" i="1"/>
  <c r="M195" i="1"/>
  <c r="H199" i="1"/>
  <c r="H203" i="1"/>
  <c r="J217" i="1"/>
  <c r="K217" i="1"/>
  <c r="V183" i="1"/>
  <c r="V187" i="1"/>
  <c r="AA187" i="1"/>
  <c r="V191" i="1"/>
  <c r="AA191" i="1"/>
  <c r="V195" i="1"/>
  <c r="AA195" i="1"/>
  <c r="V199" i="1"/>
  <c r="AA199" i="1"/>
  <c r="V203" i="1"/>
  <c r="AA203" i="1"/>
  <c r="X217" i="1"/>
  <c r="Y217" i="1"/>
  <c r="AJ183" i="1"/>
  <c r="AJ187" i="1"/>
  <c r="AJ191" i="1"/>
  <c r="AJ195" i="1"/>
  <c r="AJ199" i="1"/>
  <c r="AJ203" i="1"/>
  <c r="AO203" i="1"/>
  <c r="AL217" i="1"/>
  <c r="AM217" i="1"/>
  <c r="AX183" i="1"/>
  <c r="BC183" i="1"/>
  <c r="AX187" i="1"/>
  <c r="AX191" i="1"/>
  <c r="BC191" i="1"/>
  <c r="AX195" i="1"/>
  <c r="AX199" i="1"/>
  <c r="AX203" i="1"/>
  <c r="AZ217" i="1"/>
  <c r="BA217" i="1"/>
  <c r="BL183" i="1"/>
  <c r="BL187" i="1"/>
  <c r="BL191" i="1"/>
  <c r="BQ191" i="1"/>
  <c r="BL195" i="1"/>
  <c r="BQ195" i="1"/>
  <c r="BL199" i="1"/>
  <c r="BQ199" i="1"/>
  <c r="BL203" i="1"/>
  <c r="BQ203" i="1"/>
  <c r="BN217" i="1"/>
  <c r="BO217" i="1"/>
  <c r="ET187" i="1"/>
  <c r="ET191" i="1"/>
  <c r="ET195" i="1"/>
  <c r="ET199" i="1"/>
  <c r="EY199" i="1"/>
  <c r="ET203" i="1"/>
  <c r="EY203" i="1"/>
  <c r="EV217" i="1"/>
  <c r="EW217" i="1"/>
  <c r="H180" i="1"/>
  <c r="M180" i="1"/>
  <c r="H184" i="1"/>
  <c r="M184" i="1"/>
  <c r="H192" i="1"/>
  <c r="H196" i="1"/>
  <c r="M196" i="1"/>
  <c r="H200" i="1"/>
  <c r="H204" i="1"/>
  <c r="J218" i="1"/>
  <c r="K218" i="1"/>
  <c r="X218" i="1"/>
  <c r="Y218" i="1"/>
  <c r="EP218" i="1"/>
  <c r="ET218" i="1"/>
  <c r="EV218" i="1"/>
  <c r="EW218" i="1"/>
  <c r="EX218" i="1"/>
  <c r="B168" i="1"/>
  <c r="B177" i="1"/>
  <c r="B181" i="1"/>
  <c r="B185" i="1"/>
  <c r="B188" i="1"/>
  <c r="B189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H179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V181" i="1"/>
  <c r="AV182" i="1"/>
  <c r="AV183" i="1"/>
  <c r="AV184" i="1"/>
  <c r="AX205" i="1"/>
  <c r="BJ181" i="1"/>
  <c r="BJ182" i="1"/>
  <c r="BJ183" i="1"/>
  <c r="BJ184" i="1"/>
  <c r="BJ185" i="1"/>
  <c r="BJ186" i="1"/>
  <c r="BJ187" i="1"/>
  <c r="BJ188" i="1"/>
  <c r="BJ189" i="1"/>
  <c r="BJ190" i="1"/>
  <c r="BJ191" i="1"/>
  <c r="BJ192" i="1"/>
  <c r="BJ193" i="1"/>
  <c r="BJ194" i="1"/>
  <c r="BJ195" i="1"/>
  <c r="BJ196" i="1"/>
  <c r="BJ197" i="1"/>
  <c r="BJ198" i="1"/>
  <c r="BJ199" i="1"/>
  <c r="BJ200" i="1"/>
  <c r="BJ201" i="1"/>
  <c r="BJ202" i="1"/>
  <c r="BJ203" i="1"/>
  <c r="BJ204" i="1"/>
  <c r="BX155" i="1"/>
  <c r="BX156" i="1"/>
  <c r="BX157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X174" i="1"/>
  <c r="BX175" i="1"/>
  <c r="BX176" i="1"/>
  <c r="BX177" i="1"/>
  <c r="BX178" i="1"/>
  <c r="BX179" i="1"/>
  <c r="BX180" i="1"/>
  <c r="BX181" i="1"/>
  <c r="BX182" i="1"/>
  <c r="BX183" i="1"/>
  <c r="BX184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172" i="1"/>
  <c r="BZ173" i="1"/>
  <c r="BZ174" i="1"/>
  <c r="BZ175" i="1"/>
  <c r="BZ176" i="1"/>
  <c r="BZ177" i="1"/>
  <c r="BZ178" i="1"/>
  <c r="BZ179" i="1"/>
  <c r="BZ180" i="1"/>
  <c r="BZ181" i="1"/>
  <c r="BZ182" i="1"/>
  <c r="BZ183" i="1"/>
  <c r="BZ184" i="1"/>
  <c r="BZ185" i="1"/>
  <c r="BZ186" i="1"/>
  <c r="BZ187" i="1"/>
  <c r="BZ188" i="1"/>
  <c r="BZ189" i="1"/>
  <c r="BZ190" i="1"/>
  <c r="BZ191" i="1"/>
  <c r="BZ192" i="1"/>
  <c r="BZ193" i="1"/>
  <c r="BZ194" i="1"/>
  <c r="BZ195" i="1"/>
  <c r="BZ196" i="1"/>
  <c r="BZ197" i="1"/>
  <c r="BZ198" i="1"/>
  <c r="BZ199" i="1"/>
  <c r="BZ200" i="1"/>
  <c r="BZ201" i="1"/>
  <c r="BZ202" i="1"/>
  <c r="BZ203" i="1"/>
  <c r="BZ204" i="1"/>
  <c r="BZ205" i="1"/>
  <c r="CL160" i="1"/>
  <c r="CL161" i="1"/>
  <c r="CL162" i="1"/>
  <c r="CL163" i="1"/>
  <c r="CL164" i="1"/>
  <c r="CL165" i="1"/>
  <c r="CL166" i="1"/>
  <c r="CL167" i="1"/>
  <c r="CL168" i="1"/>
  <c r="CL169" i="1"/>
  <c r="CL170" i="1"/>
  <c r="CL171" i="1"/>
  <c r="CL172" i="1"/>
  <c r="CL173" i="1"/>
  <c r="CL174" i="1"/>
  <c r="CL175" i="1"/>
  <c r="CL176" i="1"/>
  <c r="CL177" i="1"/>
  <c r="CL178" i="1"/>
  <c r="CL179" i="1"/>
  <c r="CL180" i="1"/>
  <c r="CL181" i="1"/>
  <c r="CL182" i="1"/>
  <c r="CL183" i="1"/>
  <c r="CL184" i="1"/>
  <c r="CN160" i="1"/>
  <c r="CN161" i="1"/>
  <c r="CN162" i="1"/>
  <c r="CN163" i="1"/>
  <c r="CN164" i="1"/>
  <c r="CN165" i="1"/>
  <c r="CN166" i="1"/>
  <c r="CN167" i="1"/>
  <c r="CN168" i="1"/>
  <c r="CN169" i="1"/>
  <c r="CN170" i="1"/>
  <c r="CN171" i="1"/>
  <c r="CN172" i="1"/>
  <c r="CN173" i="1"/>
  <c r="CN174" i="1"/>
  <c r="CN175" i="1"/>
  <c r="CN176" i="1"/>
  <c r="CN177" i="1"/>
  <c r="CN178" i="1"/>
  <c r="CN179" i="1"/>
  <c r="CN180" i="1"/>
  <c r="CN181" i="1"/>
  <c r="CN182" i="1"/>
  <c r="CN183" i="1"/>
  <c r="CN184" i="1"/>
  <c r="CN185" i="1"/>
  <c r="CN186" i="1"/>
  <c r="CN187" i="1"/>
  <c r="CN188" i="1"/>
  <c r="CN189" i="1"/>
  <c r="CN190" i="1"/>
  <c r="CN191" i="1"/>
  <c r="CN192" i="1"/>
  <c r="CN193" i="1"/>
  <c r="CN194" i="1"/>
  <c r="CN195" i="1"/>
  <c r="CN196" i="1"/>
  <c r="CN197" i="1"/>
  <c r="CN198" i="1"/>
  <c r="CN199" i="1"/>
  <c r="CN200" i="1"/>
  <c r="CN201" i="1"/>
  <c r="CN202" i="1"/>
  <c r="CN203" i="1"/>
  <c r="CN204" i="1"/>
  <c r="CN205" i="1"/>
  <c r="CZ160" i="1"/>
  <c r="CZ161" i="1"/>
  <c r="CZ162" i="1"/>
  <c r="CZ163" i="1"/>
  <c r="CZ164" i="1"/>
  <c r="CZ165" i="1"/>
  <c r="CZ166" i="1"/>
  <c r="CZ167" i="1"/>
  <c r="CZ168" i="1"/>
  <c r="CZ169" i="1"/>
  <c r="CZ170" i="1"/>
  <c r="CZ171" i="1"/>
  <c r="CZ172" i="1"/>
  <c r="CZ173" i="1"/>
  <c r="CZ174" i="1"/>
  <c r="CZ175" i="1"/>
  <c r="CZ176" i="1"/>
  <c r="CZ177" i="1"/>
  <c r="CZ178" i="1"/>
  <c r="CZ179" i="1"/>
  <c r="CZ180" i="1"/>
  <c r="CZ181" i="1"/>
  <c r="CZ182" i="1"/>
  <c r="CZ183" i="1"/>
  <c r="CZ184" i="1"/>
  <c r="DB160" i="1"/>
  <c r="DB161" i="1"/>
  <c r="DB162" i="1"/>
  <c r="DB163" i="1"/>
  <c r="DB164" i="1"/>
  <c r="DB165" i="1"/>
  <c r="DB166" i="1"/>
  <c r="DB167" i="1"/>
  <c r="DB168" i="1"/>
  <c r="DB169" i="1"/>
  <c r="DB170" i="1"/>
  <c r="DB171" i="1"/>
  <c r="DB172" i="1"/>
  <c r="DB173" i="1"/>
  <c r="DB174" i="1"/>
  <c r="DB175" i="1"/>
  <c r="DB176" i="1"/>
  <c r="DB177" i="1"/>
  <c r="DB178" i="1"/>
  <c r="DB179" i="1"/>
  <c r="DB180" i="1"/>
  <c r="DB181" i="1"/>
  <c r="DB182" i="1"/>
  <c r="DB183" i="1"/>
  <c r="DB184" i="1"/>
  <c r="DB185" i="1"/>
  <c r="DB186" i="1"/>
  <c r="DB187" i="1"/>
  <c r="DB188" i="1"/>
  <c r="DB189" i="1"/>
  <c r="DB190" i="1"/>
  <c r="DB191" i="1"/>
  <c r="DB192" i="1"/>
  <c r="DB193" i="1"/>
  <c r="DB194" i="1"/>
  <c r="DB195" i="1"/>
  <c r="DB196" i="1"/>
  <c r="DB197" i="1"/>
  <c r="DB198" i="1"/>
  <c r="DB199" i="1"/>
  <c r="DB200" i="1"/>
  <c r="DB201" i="1"/>
  <c r="DB202" i="1"/>
  <c r="DB203" i="1"/>
  <c r="DB204" i="1"/>
  <c r="DB205" i="1"/>
  <c r="DN160" i="1"/>
  <c r="DN161" i="1"/>
  <c r="DN162" i="1"/>
  <c r="DN163" i="1"/>
  <c r="DN164" i="1"/>
  <c r="DN165" i="1"/>
  <c r="DN166" i="1"/>
  <c r="DN167" i="1"/>
  <c r="DN168" i="1"/>
  <c r="DN169" i="1"/>
  <c r="DN170" i="1"/>
  <c r="DN171" i="1"/>
  <c r="DN172" i="1"/>
  <c r="DN173" i="1"/>
  <c r="DN174" i="1"/>
  <c r="DN175" i="1"/>
  <c r="DN176" i="1"/>
  <c r="DN177" i="1"/>
  <c r="DN178" i="1"/>
  <c r="DN179" i="1"/>
  <c r="DN180" i="1"/>
  <c r="DN181" i="1"/>
  <c r="DN182" i="1"/>
  <c r="DN183" i="1"/>
  <c r="DN184" i="1"/>
  <c r="DP160" i="1"/>
  <c r="DP161" i="1"/>
  <c r="DP162" i="1"/>
  <c r="DP163" i="1"/>
  <c r="DP164" i="1"/>
  <c r="DP165" i="1"/>
  <c r="DP166" i="1"/>
  <c r="DP167" i="1"/>
  <c r="DP168" i="1"/>
  <c r="DP169" i="1"/>
  <c r="DP170" i="1"/>
  <c r="DP171" i="1"/>
  <c r="DP172" i="1"/>
  <c r="DP173" i="1"/>
  <c r="DP174" i="1"/>
  <c r="DP175" i="1"/>
  <c r="DP176" i="1"/>
  <c r="DP177" i="1"/>
  <c r="DP178" i="1"/>
  <c r="DP179" i="1"/>
  <c r="DP180" i="1"/>
  <c r="DP181" i="1"/>
  <c r="DP182" i="1"/>
  <c r="DP183" i="1"/>
  <c r="DP184" i="1"/>
  <c r="DP185" i="1"/>
  <c r="DP186" i="1"/>
  <c r="DP187" i="1"/>
  <c r="DP188" i="1"/>
  <c r="DP189" i="1"/>
  <c r="DP190" i="1"/>
  <c r="DP191" i="1"/>
  <c r="DP192" i="1"/>
  <c r="DP193" i="1"/>
  <c r="DP194" i="1"/>
  <c r="DP195" i="1"/>
  <c r="DP196" i="1"/>
  <c r="DP197" i="1"/>
  <c r="DP198" i="1"/>
  <c r="DP199" i="1"/>
  <c r="DP200" i="1"/>
  <c r="DP201" i="1"/>
  <c r="DP202" i="1"/>
  <c r="DP203" i="1"/>
  <c r="DP204" i="1"/>
  <c r="DP205" i="1"/>
  <c r="ED160" i="1"/>
  <c r="ED161" i="1"/>
  <c r="ED162" i="1"/>
  <c r="ED163" i="1"/>
  <c r="ED164" i="1"/>
  <c r="ED165" i="1"/>
  <c r="ED166" i="1"/>
  <c r="ED167" i="1"/>
  <c r="ED168" i="1"/>
  <c r="ED169" i="1"/>
  <c r="ED170" i="1"/>
  <c r="ED171" i="1"/>
  <c r="ED172" i="1"/>
  <c r="ED173" i="1"/>
  <c r="ED174" i="1"/>
  <c r="ED175" i="1"/>
  <c r="ED176" i="1"/>
  <c r="ED177" i="1"/>
  <c r="ED178" i="1"/>
  <c r="ED179" i="1"/>
  <c r="ED180" i="1"/>
  <c r="ED181" i="1"/>
  <c r="ED182" i="1"/>
  <c r="ED183" i="1"/>
  <c r="ED184" i="1"/>
  <c r="ED185" i="1"/>
  <c r="ED186" i="1"/>
  <c r="ED187" i="1"/>
  <c r="ED188" i="1"/>
  <c r="ED189" i="1"/>
  <c r="ED190" i="1"/>
  <c r="ED191" i="1"/>
  <c r="ED192" i="1"/>
  <c r="ED193" i="1"/>
  <c r="ED194" i="1"/>
  <c r="ED195" i="1"/>
  <c r="ED196" i="1"/>
  <c r="ED197" i="1"/>
  <c r="ED198" i="1"/>
  <c r="ED199" i="1"/>
  <c r="ED200" i="1"/>
  <c r="ED201" i="1"/>
  <c r="ED202" i="1"/>
  <c r="ED203" i="1"/>
  <c r="ED204" i="1"/>
  <c r="ED205" i="1"/>
  <c r="EI209" i="1"/>
  <c r="ER157" i="1"/>
  <c r="ER158" i="1"/>
  <c r="ER159" i="1"/>
  <c r="ER160" i="1"/>
  <c r="ER161" i="1"/>
  <c r="ER162" i="1"/>
  <c r="ER163" i="1"/>
  <c r="ER164" i="1"/>
  <c r="ER165" i="1"/>
  <c r="ER166" i="1"/>
  <c r="ER167" i="1"/>
  <c r="ER168" i="1"/>
  <c r="ER169" i="1"/>
  <c r="ER170" i="1"/>
  <c r="ER171" i="1"/>
  <c r="ER172" i="1"/>
  <c r="ER173" i="1"/>
  <c r="ER174" i="1"/>
  <c r="ER175" i="1"/>
  <c r="ER176" i="1"/>
  <c r="ER177" i="1"/>
  <c r="ER178" i="1"/>
  <c r="ER179" i="1"/>
  <c r="ER180" i="1"/>
  <c r="ER181" i="1"/>
  <c r="ER182" i="1"/>
  <c r="ER183" i="1"/>
  <c r="ER184" i="1"/>
  <c r="ER185" i="1"/>
  <c r="ER186" i="1"/>
  <c r="ER187" i="1"/>
  <c r="ER188" i="1"/>
  <c r="ER189" i="1"/>
  <c r="ER190" i="1"/>
  <c r="ER191" i="1"/>
  <c r="ER192" i="1"/>
  <c r="ER193" i="1"/>
  <c r="ER194" i="1"/>
  <c r="ER195" i="1"/>
  <c r="ER196" i="1"/>
  <c r="ER197" i="1"/>
  <c r="ER198" i="1"/>
  <c r="ER199" i="1"/>
  <c r="ER200" i="1"/>
  <c r="ER201" i="1"/>
  <c r="ER202" i="1"/>
  <c r="ER203" i="1"/>
  <c r="ER204" i="1"/>
  <c r="ET192" i="1"/>
  <c r="ET196" i="1"/>
  <c r="EY196" i="1"/>
  <c r="ET200" i="1"/>
  <c r="ET204" i="1"/>
  <c r="D212" i="1"/>
  <c r="R212" i="1"/>
  <c r="AF212" i="1"/>
  <c r="AT212" i="1"/>
  <c r="BH212" i="1"/>
  <c r="BV212" i="1"/>
  <c r="CJ212" i="1"/>
  <c r="CX212" i="1"/>
  <c r="DL212" i="1"/>
  <c r="DZ212" i="1"/>
  <c r="EP212" i="1"/>
  <c r="BT155" i="1"/>
  <c r="CH155" i="1"/>
  <c r="CV155" i="1"/>
  <c r="DJ155" i="1"/>
  <c r="DX155" i="1"/>
  <c r="BT156" i="1"/>
  <c r="CH156" i="1"/>
  <c r="CV156" i="1"/>
  <c r="DJ156" i="1"/>
  <c r="DX156" i="1"/>
  <c r="BT157" i="1"/>
  <c r="CH157" i="1"/>
  <c r="CV157" i="1"/>
  <c r="DJ157" i="1"/>
  <c r="DX157" i="1"/>
  <c r="EV157" i="1"/>
  <c r="BT158" i="1"/>
  <c r="EV158" i="1"/>
  <c r="BT159" i="1"/>
  <c r="CE159" i="1"/>
  <c r="CH159" i="1"/>
  <c r="CV159" i="1"/>
  <c r="DJ159" i="1"/>
  <c r="DX159" i="1"/>
  <c r="EY159" i="1"/>
  <c r="BT160" i="1"/>
  <c r="CE160" i="1"/>
  <c r="CH160" i="1"/>
  <c r="CV160" i="1"/>
  <c r="DJ160" i="1"/>
  <c r="DX160" i="1"/>
  <c r="EI160" i="1"/>
  <c r="EV160" i="1"/>
  <c r="EV164" i="1"/>
  <c r="EV168" i="1"/>
  <c r="EV172" i="1"/>
  <c r="EV176" i="1"/>
  <c r="EV180" i="1"/>
  <c r="EV184" i="1"/>
  <c r="J161" i="1"/>
  <c r="P161" i="1"/>
  <c r="AD161" i="1"/>
  <c r="AR161" i="1"/>
  <c r="BF161" i="1"/>
  <c r="BT161" i="1"/>
  <c r="CE161" i="1"/>
  <c r="CH161" i="1"/>
  <c r="CV161" i="1"/>
  <c r="DJ161" i="1"/>
  <c r="DX161" i="1"/>
  <c r="EV161" i="1"/>
  <c r="EV165" i="1"/>
  <c r="BT162" i="1"/>
  <c r="CH162" i="1"/>
  <c r="CV162" i="1"/>
  <c r="DU162" i="1"/>
  <c r="EV162" i="1"/>
  <c r="EV166" i="1"/>
  <c r="EV170" i="1"/>
  <c r="EV174" i="1"/>
  <c r="EV178" i="1"/>
  <c r="EV182" i="1"/>
  <c r="J163" i="1"/>
  <c r="CS163" i="1"/>
  <c r="EV163" i="1"/>
  <c r="CS164" i="1"/>
  <c r="P165" i="1"/>
  <c r="AD165" i="1"/>
  <c r="AR165" i="1"/>
  <c r="BF165" i="1"/>
  <c r="DU165" i="1"/>
  <c r="EI165" i="1"/>
  <c r="CS166" i="1"/>
  <c r="J167" i="1"/>
  <c r="J171" i="1"/>
  <c r="EV167" i="1"/>
  <c r="EV171" i="1"/>
  <c r="EV175" i="1"/>
  <c r="EV179" i="1"/>
  <c r="EV183" i="1"/>
  <c r="CE168" i="1"/>
  <c r="J169" i="1"/>
  <c r="P169" i="1"/>
  <c r="AD169" i="1"/>
  <c r="AR169" i="1"/>
  <c r="BF169" i="1"/>
  <c r="CE169" i="1"/>
  <c r="DG169" i="1"/>
  <c r="EI169" i="1"/>
  <c r="EV169" i="1"/>
  <c r="EV173" i="1"/>
  <c r="EV177" i="1"/>
  <c r="EV181" i="1"/>
  <c r="CS170" i="1"/>
  <c r="EI170" i="1"/>
  <c r="CS171" i="1"/>
  <c r="DG171" i="1"/>
  <c r="DU171" i="1"/>
  <c r="EI171" i="1"/>
  <c r="J172" i="1"/>
  <c r="DG172" i="1"/>
  <c r="CE173" i="1"/>
  <c r="DG173" i="1"/>
  <c r="DU173" i="1"/>
  <c r="CS174" i="1"/>
  <c r="DG174" i="1"/>
  <c r="DU174" i="1"/>
  <c r="CE175" i="1"/>
  <c r="CS175" i="1"/>
  <c r="DG175" i="1"/>
  <c r="DU175" i="1"/>
  <c r="CE176" i="1"/>
  <c r="CS176" i="1"/>
  <c r="DU176" i="1"/>
  <c r="EI176" i="1"/>
  <c r="J177" i="1"/>
  <c r="P177" i="1"/>
  <c r="AD177" i="1"/>
  <c r="AR177" i="1"/>
  <c r="BF177" i="1"/>
  <c r="CE177" i="1"/>
  <c r="CS177" i="1"/>
  <c r="DG177" i="1"/>
  <c r="DU177" i="1"/>
  <c r="EI177" i="1"/>
  <c r="J178" i="1"/>
  <c r="CE178" i="1"/>
  <c r="CS178" i="1"/>
  <c r="DU178" i="1"/>
  <c r="EI178" i="1"/>
  <c r="J179" i="1"/>
  <c r="K179" i="1"/>
  <c r="M179" i="1"/>
  <c r="CE179" i="1"/>
  <c r="CS179" i="1"/>
  <c r="EI179" i="1"/>
  <c r="J180" i="1"/>
  <c r="CE180" i="1"/>
  <c r="CS180" i="1"/>
  <c r="DG180" i="1"/>
  <c r="DU180" i="1"/>
  <c r="EI180" i="1"/>
  <c r="J181" i="1"/>
  <c r="M181" i="1"/>
  <c r="P181" i="1"/>
  <c r="X181" i="1"/>
  <c r="AD181" i="1"/>
  <c r="AL181" i="1"/>
  <c r="AR181" i="1"/>
  <c r="AZ181" i="1"/>
  <c r="BC181" i="1"/>
  <c r="BF181" i="1"/>
  <c r="BN181" i="1"/>
  <c r="BQ181" i="1"/>
  <c r="EI181" i="1"/>
  <c r="J182" i="1"/>
  <c r="M182" i="1"/>
  <c r="X182" i="1"/>
  <c r="AA182" i="1"/>
  <c r="AL182" i="1"/>
  <c r="AO182" i="1"/>
  <c r="AZ182" i="1"/>
  <c r="BN182" i="1"/>
  <c r="CS182" i="1"/>
  <c r="DG182" i="1"/>
  <c r="DU182" i="1"/>
  <c r="EI182" i="1"/>
  <c r="J183" i="1"/>
  <c r="X183" i="1"/>
  <c r="AA183" i="1"/>
  <c r="AL183" i="1"/>
  <c r="AO183" i="1"/>
  <c r="AZ183" i="1"/>
  <c r="BN183" i="1"/>
  <c r="BQ183" i="1"/>
  <c r="CE183" i="1"/>
  <c r="CS183" i="1"/>
  <c r="DG183" i="1"/>
  <c r="J184" i="1"/>
  <c r="X184" i="1"/>
  <c r="AL184" i="1"/>
  <c r="AO184" i="1"/>
  <c r="AZ184" i="1"/>
  <c r="BN184" i="1"/>
  <c r="BQ184" i="1"/>
  <c r="CE184" i="1"/>
  <c r="CS184" i="1"/>
  <c r="DG184" i="1"/>
  <c r="J185" i="1"/>
  <c r="M185" i="1"/>
  <c r="P185" i="1"/>
  <c r="X185" i="1"/>
  <c r="AA185" i="1"/>
  <c r="AD185" i="1"/>
  <c r="AL185" i="1"/>
  <c r="AR185" i="1"/>
  <c r="AV185" i="1"/>
  <c r="AZ185" i="1"/>
  <c r="BA185" i="1"/>
  <c r="BF185" i="1"/>
  <c r="BN185" i="1"/>
  <c r="BQ185" i="1"/>
  <c r="BX185" i="1"/>
  <c r="CL185" i="1"/>
  <c r="CZ185" i="1"/>
  <c r="DG185" i="1"/>
  <c r="DN185" i="1"/>
  <c r="DU185" i="1"/>
  <c r="EB185" i="1"/>
  <c r="EV185" i="1"/>
  <c r="EY185" i="1"/>
  <c r="J186" i="1"/>
  <c r="K186" i="1"/>
  <c r="X186" i="1"/>
  <c r="AA186" i="1"/>
  <c r="AL186" i="1"/>
  <c r="AO186" i="1"/>
  <c r="AV186" i="1"/>
  <c r="AZ186" i="1"/>
  <c r="BA186" i="1"/>
  <c r="BN186" i="1"/>
  <c r="BX186" i="1"/>
  <c r="CL186" i="1"/>
  <c r="CS186" i="1"/>
  <c r="CZ186" i="1"/>
  <c r="DG186" i="1"/>
  <c r="DN186" i="1"/>
  <c r="DU186" i="1"/>
  <c r="EB186" i="1"/>
  <c r="EV186" i="1"/>
  <c r="EY186" i="1"/>
  <c r="J187" i="1"/>
  <c r="K187" i="1"/>
  <c r="X187" i="1"/>
  <c r="Y187" i="1"/>
  <c r="AL187" i="1"/>
  <c r="AM187" i="1"/>
  <c r="AO187" i="1"/>
  <c r="AV187" i="1"/>
  <c r="AZ187" i="1"/>
  <c r="BA187" i="1"/>
  <c r="BN187" i="1"/>
  <c r="BQ187" i="1"/>
  <c r="BX187" i="1"/>
  <c r="CE187" i="1"/>
  <c r="CL187" i="1"/>
  <c r="CS187" i="1"/>
  <c r="CZ187" i="1"/>
  <c r="DG187" i="1"/>
  <c r="DN187" i="1"/>
  <c r="DU187" i="1"/>
  <c r="EB187" i="1"/>
  <c r="EI187" i="1"/>
  <c r="EV187" i="1"/>
  <c r="EW187" i="1"/>
  <c r="EY187" i="1"/>
  <c r="J188" i="1"/>
  <c r="M188" i="1"/>
  <c r="X188" i="1"/>
  <c r="Y188" i="1"/>
  <c r="AL188" i="1"/>
  <c r="AV188" i="1"/>
  <c r="AZ188" i="1"/>
  <c r="BC188" i="1"/>
  <c r="BN188" i="1"/>
  <c r="BO188" i="1"/>
  <c r="BQ188" i="1"/>
  <c r="BX188" i="1"/>
  <c r="CL188" i="1"/>
  <c r="CZ188" i="1"/>
  <c r="DN188" i="1"/>
  <c r="DU188" i="1"/>
  <c r="EB188" i="1"/>
  <c r="EV188" i="1"/>
  <c r="J189" i="1"/>
  <c r="P189" i="1"/>
  <c r="X189" i="1"/>
  <c r="Y189" i="1"/>
  <c r="AA189" i="1"/>
  <c r="AD189" i="1"/>
  <c r="AL189" i="1"/>
  <c r="AM189" i="1"/>
  <c r="AO189" i="1"/>
  <c r="AR189" i="1"/>
  <c r="AV189" i="1"/>
  <c r="AZ189" i="1"/>
  <c r="BA189" i="1"/>
  <c r="BF189" i="1"/>
  <c r="BN189" i="1"/>
  <c r="BO189" i="1"/>
  <c r="BQ189" i="1"/>
  <c r="BX189" i="1"/>
  <c r="CE189" i="1"/>
  <c r="CL189" i="1"/>
  <c r="CS189" i="1"/>
  <c r="CZ189" i="1"/>
  <c r="DG189" i="1"/>
  <c r="DN189" i="1"/>
  <c r="EB189" i="1"/>
  <c r="EI189" i="1"/>
  <c r="EV189" i="1"/>
  <c r="EW189" i="1"/>
  <c r="EY189" i="1"/>
  <c r="J190" i="1"/>
  <c r="X190" i="1"/>
  <c r="Y190" i="1"/>
  <c r="AL190" i="1"/>
  <c r="AM190" i="1"/>
  <c r="AO190" i="1"/>
  <c r="AV190" i="1"/>
  <c r="AZ190" i="1"/>
  <c r="BN190" i="1"/>
  <c r="BO190" i="1"/>
  <c r="BX190" i="1"/>
  <c r="CL190" i="1"/>
  <c r="CS190" i="1"/>
  <c r="CZ190" i="1"/>
  <c r="DG190" i="1"/>
  <c r="DN190" i="1"/>
  <c r="DU190" i="1"/>
  <c r="EB190" i="1"/>
  <c r="EI190" i="1"/>
  <c r="EV190" i="1"/>
  <c r="EY190" i="1"/>
  <c r="J191" i="1"/>
  <c r="X191" i="1"/>
  <c r="AL191" i="1"/>
  <c r="AM191" i="1"/>
  <c r="AO191" i="1"/>
  <c r="AV191" i="1"/>
  <c r="AZ191" i="1"/>
  <c r="BN191" i="1"/>
  <c r="BO191" i="1"/>
  <c r="BX191" i="1"/>
  <c r="CE191" i="1"/>
  <c r="CL191" i="1"/>
  <c r="CS191" i="1"/>
  <c r="CZ191" i="1"/>
  <c r="DG191" i="1"/>
  <c r="DN191" i="1"/>
  <c r="EB191" i="1"/>
  <c r="EI191" i="1"/>
  <c r="EV191" i="1"/>
  <c r="EW191" i="1"/>
  <c r="EY191" i="1"/>
  <c r="J192" i="1"/>
  <c r="K192" i="1"/>
  <c r="M192" i="1"/>
  <c r="X192" i="1"/>
  <c r="Y192" i="1"/>
  <c r="AA192" i="1"/>
  <c r="AL192" i="1"/>
  <c r="AM192" i="1"/>
  <c r="AV192" i="1"/>
  <c r="AZ192" i="1"/>
  <c r="BC192" i="1"/>
  <c r="BN192" i="1"/>
  <c r="BO192" i="1"/>
  <c r="BX192" i="1"/>
  <c r="CE192" i="1"/>
  <c r="CL192" i="1"/>
  <c r="CS192" i="1"/>
  <c r="CZ192" i="1"/>
  <c r="DN192" i="1"/>
  <c r="EB192" i="1"/>
  <c r="EV192" i="1"/>
  <c r="EW192" i="1"/>
  <c r="J193" i="1"/>
  <c r="K193" i="1"/>
  <c r="P193" i="1"/>
  <c r="X193" i="1"/>
  <c r="AA193" i="1"/>
  <c r="AD193" i="1"/>
  <c r="AL193" i="1"/>
  <c r="AO193" i="1"/>
  <c r="AR193" i="1"/>
  <c r="AV193" i="1"/>
  <c r="AZ193" i="1"/>
  <c r="BF193" i="1"/>
  <c r="BN193" i="1"/>
  <c r="BO193" i="1"/>
  <c r="BQ193" i="1"/>
  <c r="BX193" i="1"/>
  <c r="CL193" i="1"/>
  <c r="CZ193" i="1"/>
  <c r="DN193" i="1"/>
  <c r="EB193" i="1"/>
  <c r="EI193" i="1"/>
  <c r="EV193" i="1"/>
  <c r="EW193" i="1"/>
  <c r="EY193" i="1"/>
  <c r="J194" i="1"/>
  <c r="K194" i="1"/>
  <c r="X194" i="1"/>
  <c r="AL194" i="1"/>
  <c r="AO194" i="1"/>
  <c r="AV194" i="1"/>
  <c r="AZ194" i="1"/>
  <c r="BC194" i="1"/>
  <c r="BN194" i="1"/>
  <c r="BX194" i="1"/>
  <c r="CL194" i="1"/>
  <c r="CS194" i="1"/>
  <c r="CZ194" i="1"/>
  <c r="DG194" i="1"/>
  <c r="DN194" i="1"/>
  <c r="EB194" i="1"/>
  <c r="EV194" i="1"/>
  <c r="EW194" i="1"/>
  <c r="EY194" i="1"/>
  <c r="J195" i="1"/>
  <c r="K195" i="1"/>
  <c r="X195" i="1"/>
  <c r="AL195" i="1"/>
  <c r="AO195" i="1"/>
  <c r="AV195" i="1"/>
  <c r="AZ195" i="1"/>
  <c r="BC195" i="1"/>
  <c r="BN195" i="1"/>
  <c r="BX195" i="1"/>
  <c r="CL195" i="1"/>
  <c r="CZ195" i="1"/>
  <c r="DG195" i="1"/>
  <c r="DN195" i="1"/>
  <c r="DU195" i="1"/>
  <c r="EB195" i="1"/>
  <c r="EV195" i="1"/>
  <c r="EW195" i="1"/>
  <c r="EY195" i="1"/>
  <c r="J196" i="1"/>
  <c r="K196" i="1"/>
  <c r="X196" i="1"/>
  <c r="AA196" i="1"/>
  <c r="AL196" i="1"/>
  <c r="AR196" i="1"/>
  <c r="AV196" i="1"/>
  <c r="AZ196" i="1"/>
  <c r="BA196" i="1"/>
  <c r="BC196" i="1"/>
  <c r="BN196" i="1"/>
  <c r="BQ196" i="1"/>
  <c r="BX196" i="1"/>
  <c r="CL196" i="1"/>
  <c r="CZ196" i="1"/>
  <c r="DG196" i="1"/>
  <c r="DN196" i="1"/>
  <c r="EB196" i="1"/>
  <c r="EV196" i="1"/>
  <c r="EW196" i="1"/>
  <c r="J197" i="1"/>
  <c r="M197" i="1"/>
  <c r="P197" i="1"/>
  <c r="X197" i="1"/>
  <c r="AA197" i="1"/>
  <c r="AD197" i="1"/>
  <c r="AL197" i="1"/>
  <c r="AM197" i="1"/>
  <c r="AO197" i="1"/>
  <c r="AR197" i="1"/>
  <c r="AV197" i="1"/>
  <c r="AZ197" i="1"/>
  <c r="BA197" i="1"/>
  <c r="BF197" i="1"/>
  <c r="BN197" i="1"/>
  <c r="BQ197" i="1"/>
  <c r="BX197" i="1"/>
  <c r="CE197" i="1"/>
  <c r="CL197" i="1"/>
  <c r="CS197" i="1"/>
  <c r="CZ197" i="1"/>
  <c r="DG197" i="1"/>
  <c r="DN197" i="1"/>
  <c r="DU197" i="1"/>
  <c r="EB197" i="1"/>
  <c r="EV197" i="1"/>
  <c r="EY197" i="1"/>
  <c r="J198" i="1"/>
  <c r="K198" i="1"/>
  <c r="M198" i="1"/>
  <c r="X198" i="1"/>
  <c r="Y198" i="1"/>
  <c r="AL198" i="1"/>
  <c r="AO198" i="1"/>
  <c r="AV198" i="1"/>
  <c r="AZ198" i="1"/>
  <c r="BA198" i="1"/>
  <c r="BC198" i="1"/>
  <c r="BN198" i="1"/>
  <c r="BO198" i="1"/>
  <c r="BX198" i="1"/>
  <c r="CE198" i="1"/>
  <c r="CL198" i="1"/>
  <c r="CZ198" i="1"/>
  <c r="DG198" i="1"/>
  <c r="DN198" i="1"/>
  <c r="DU198" i="1"/>
  <c r="EB198" i="1"/>
  <c r="EI198" i="1"/>
  <c r="EV198" i="1"/>
  <c r="EW198" i="1"/>
  <c r="EY198" i="1"/>
  <c r="J199" i="1"/>
  <c r="M199" i="1"/>
  <c r="X199" i="1"/>
  <c r="Y199" i="1"/>
  <c r="AL199" i="1"/>
  <c r="AO199" i="1"/>
  <c r="AV199" i="1"/>
  <c r="AZ199" i="1"/>
  <c r="BA199" i="1"/>
  <c r="BC199" i="1"/>
  <c r="BN199" i="1"/>
  <c r="BX199" i="1"/>
  <c r="CE199" i="1"/>
  <c r="CL199" i="1"/>
  <c r="CS199" i="1"/>
  <c r="CZ199" i="1"/>
  <c r="DG199" i="1"/>
  <c r="DN199" i="1"/>
  <c r="DU199" i="1"/>
  <c r="EB199" i="1"/>
  <c r="EV199" i="1"/>
  <c r="J200" i="1"/>
  <c r="K200" i="1"/>
  <c r="M200" i="1"/>
  <c r="X200" i="1"/>
  <c r="Y200" i="1"/>
  <c r="AA200" i="1"/>
  <c r="AL200" i="1"/>
  <c r="AM200" i="1"/>
  <c r="AV200" i="1"/>
  <c r="AZ200" i="1"/>
  <c r="BC200" i="1"/>
  <c r="BN200" i="1"/>
  <c r="BO200" i="1"/>
  <c r="BQ200" i="1"/>
  <c r="BX200" i="1"/>
  <c r="CE200" i="1"/>
  <c r="CL200" i="1"/>
  <c r="CS200" i="1"/>
  <c r="CZ200" i="1"/>
  <c r="DN200" i="1"/>
  <c r="DU200" i="1"/>
  <c r="EB200" i="1"/>
  <c r="EI200" i="1"/>
  <c r="EV200" i="1"/>
  <c r="EW200" i="1"/>
  <c r="EY200" i="1"/>
  <c r="J201" i="1"/>
  <c r="M201" i="1"/>
  <c r="P201" i="1"/>
  <c r="X201" i="1"/>
  <c r="Y201" i="1"/>
  <c r="AA201" i="1"/>
  <c r="AD201" i="1"/>
  <c r="AL201" i="1"/>
  <c r="AM201" i="1"/>
  <c r="AO201" i="1"/>
  <c r="AR201" i="1"/>
  <c r="AV201" i="1"/>
  <c r="AZ201" i="1"/>
  <c r="BA201" i="1"/>
  <c r="BF201" i="1"/>
  <c r="BN201" i="1"/>
  <c r="BO201" i="1"/>
  <c r="BX201" i="1"/>
  <c r="CE201" i="1"/>
  <c r="CL201" i="1"/>
  <c r="CS201" i="1"/>
  <c r="CZ201" i="1"/>
  <c r="DG201" i="1"/>
  <c r="DN201" i="1"/>
  <c r="EB201" i="1"/>
  <c r="EI201" i="1"/>
  <c r="EV201" i="1"/>
  <c r="EW201" i="1"/>
  <c r="EY201" i="1"/>
  <c r="J202" i="1"/>
  <c r="M202" i="1"/>
  <c r="X202" i="1"/>
  <c r="Y202" i="1"/>
  <c r="AL202" i="1"/>
  <c r="AM202" i="1"/>
  <c r="AV202" i="1"/>
  <c r="AZ202" i="1"/>
  <c r="BC202" i="1"/>
  <c r="BN202" i="1"/>
  <c r="BO202" i="1"/>
  <c r="BX202" i="1"/>
  <c r="CE202" i="1"/>
  <c r="CL202" i="1"/>
  <c r="CS202" i="1"/>
  <c r="CZ202" i="1"/>
  <c r="DN202" i="1"/>
  <c r="DU202" i="1"/>
  <c r="EB202" i="1"/>
  <c r="EI202" i="1"/>
  <c r="EV202" i="1"/>
  <c r="EW202" i="1"/>
  <c r="EY202" i="1"/>
  <c r="J203" i="1"/>
  <c r="M203" i="1"/>
  <c r="X203" i="1"/>
  <c r="AL203" i="1"/>
  <c r="AM203" i="1"/>
  <c r="AV203" i="1"/>
  <c r="AZ203" i="1"/>
  <c r="BC203" i="1"/>
  <c r="BN203" i="1"/>
  <c r="BO203" i="1"/>
  <c r="BX203" i="1"/>
  <c r="CE203" i="1"/>
  <c r="CL203" i="1"/>
  <c r="CS203" i="1"/>
  <c r="CZ203" i="1"/>
  <c r="DN203" i="1"/>
  <c r="DU203" i="1"/>
  <c r="EB203" i="1"/>
  <c r="EI203" i="1"/>
  <c r="EV203" i="1"/>
  <c r="J204" i="1"/>
  <c r="K204" i="1"/>
  <c r="M204" i="1"/>
  <c r="X204" i="1"/>
  <c r="Y204" i="1"/>
  <c r="AA204" i="1"/>
  <c r="AL204" i="1"/>
  <c r="AM204" i="1"/>
  <c r="AO204" i="1"/>
  <c r="AV204" i="1"/>
  <c r="AZ204" i="1"/>
  <c r="BN204" i="1"/>
  <c r="BO204" i="1"/>
  <c r="BQ204" i="1"/>
  <c r="BX204" i="1"/>
  <c r="CE204" i="1"/>
  <c r="CL204" i="1"/>
  <c r="CS204" i="1"/>
  <c r="CZ204" i="1"/>
  <c r="DN204" i="1"/>
  <c r="EB204" i="1"/>
  <c r="EV204" i="1"/>
  <c r="EW204" i="1"/>
  <c r="EY204" i="1"/>
  <c r="AV205" i="1"/>
  <c r="BX205" i="1"/>
  <c r="CL205" i="1"/>
  <c r="CZ205" i="1"/>
  <c r="DN205" i="1"/>
  <c r="EB205" i="1"/>
  <c r="EI205" i="1"/>
  <c r="EV233" i="1"/>
  <c r="EV237" i="1"/>
  <c r="EV241" i="1"/>
  <c r="EV245" i="1"/>
  <c r="EV249" i="1"/>
  <c r="A285" i="1"/>
  <c r="DL229" i="1"/>
  <c r="DL230" i="1"/>
  <c r="DL231" i="1"/>
  <c r="DL232" i="1"/>
  <c r="DL235" i="1"/>
  <c r="DL236" i="1"/>
  <c r="DL237" i="1"/>
  <c r="DL238" i="1"/>
  <c r="DL239" i="1"/>
  <c r="DL240" i="1"/>
  <c r="DL241" i="1"/>
  <c r="DL242" i="1"/>
  <c r="DL243" i="1"/>
  <c r="DL244" i="1"/>
  <c r="DL245" i="1"/>
  <c r="DL246" i="1"/>
  <c r="DL247" i="1"/>
  <c r="DL248" i="1"/>
  <c r="DL249" i="1"/>
  <c r="DL250" i="1"/>
  <c r="DL251" i="1"/>
  <c r="DL252" i="1"/>
  <c r="DL253" i="1"/>
  <c r="DL254" i="1"/>
  <c r="DL255" i="1"/>
  <c r="DL256" i="1"/>
  <c r="DL257" i="1"/>
  <c r="DL258" i="1"/>
  <c r="DL259" i="1"/>
  <c r="DL260" i="1"/>
  <c r="DL261" i="1"/>
  <c r="DL262" i="1"/>
  <c r="DL263" i="1"/>
  <c r="DL264" i="1"/>
  <c r="DL265" i="1"/>
  <c r="DL266" i="1"/>
  <c r="DL267" i="1"/>
  <c r="DL268" i="1"/>
  <c r="DL269" i="1"/>
  <c r="DL270" i="1"/>
  <c r="DL271" i="1"/>
  <c r="DL272" i="1"/>
  <c r="DL273" i="1"/>
  <c r="DL274" i="1"/>
  <c r="DL275" i="1"/>
  <c r="DL276" i="1"/>
  <c r="DL277" i="1"/>
  <c r="DL278" i="1"/>
  <c r="DL279" i="1"/>
  <c r="CL231" i="1"/>
  <c r="CJ231" i="1"/>
  <c r="CZ231" i="1"/>
  <c r="CX231" i="1"/>
  <c r="AF232" i="1"/>
  <c r="AM232" i="1"/>
  <c r="AM236" i="1"/>
  <c r="AJ236" i="1"/>
  <c r="AN236" i="1"/>
  <c r="AO236" i="1"/>
  <c r="EP251" i="1"/>
  <c r="EP247" i="1"/>
  <c r="EP243" i="1"/>
  <c r="EP239" i="1"/>
  <c r="EP235" i="1"/>
  <c r="EW235" i="1"/>
  <c r="EV235" i="1"/>
  <c r="EV239" i="1"/>
  <c r="EV243" i="1"/>
  <c r="EV247" i="1"/>
  <c r="EV251" i="1"/>
  <c r="EP250" i="1"/>
  <c r="EP246" i="1"/>
  <c r="EP242" i="1"/>
  <c r="EP238" i="1"/>
  <c r="EW238" i="1"/>
  <c r="EW242" i="1"/>
  <c r="EV238" i="1"/>
  <c r="EV242" i="1"/>
  <c r="EV246" i="1"/>
  <c r="EV250" i="1"/>
  <c r="EP249" i="1"/>
  <c r="EP245" i="1"/>
  <c r="EP241" i="1"/>
  <c r="EP237" i="1"/>
  <c r="EP233" i="1"/>
  <c r="EW233" i="1"/>
  <c r="EP248" i="1"/>
  <c r="EP244" i="1"/>
  <c r="EP240" i="1"/>
  <c r="EP236" i="1"/>
  <c r="EP232" i="1"/>
  <c r="EW232" i="1"/>
  <c r="EV232" i="1"/>
  <c r="EV236" i="1"/>
  <c r="EV240" i="1"/>
  <c r="EV244" i="1"/>
  <c r="EV248" i="1"/>
  <c r="EV293" i="1"/>
  <c r="EW291" i="1"/>
  <c r="EG229" i="1"/>
  <c r="EG230" i="1"/>
  <c r="ED232" i="1"/>
  <c r="DZ232" i="1"/>
  <c r="EB232" i="1"/>
  <c r="ED231" i="1"/>
  <c r="DZ231" i="1"/>
  <c r="EB231" i="1"/>
  <c r="ED230" i="1"/>
  <c r="DZ230" i="1"/>
  <c r="EB230" i="1"/>
  <c r="ED229" i="1"/>
  <c r="DZ229" i="1"/>
  <c r="EB229" i="1"/>
  <c r="DS229" i="1"/>
  <c r="DP232" i="1"/>
  <c r="DN232" i="1"/>
  <c r="DP231" i="1"/>
  <c r="DN231" i="1"/>
  <c r="DP230" i="1"/>
  <c r="DN230" i="1"/>
  <c r="DP229" i="1"/>
  <c r="DN229" i="1"/>
  <c r="DE229" i="1"/>
  <c r="DB229" i="1"/>
  <c r="DF229" i="1"/>
  <c r="CX229" i="1"/>
  <c r="DG229" i="1"/>
  <c r="DB232" i="1"/>
  <c r="CX232" i="1"/>
  <c r="CZ232" i="1"/>
  <c r="DB231" i="1"/>
  <c r="DB230" i="1"/>
  <c r="CX230" i="1"/>
  <c r="CZ230" i="1"/>
  <c r="CZ229" i="1"/>
  <c r="CQ229" i="1"/>
  <c r="CN229" i="1"/>
  <c r="CR229" i="1"/>
  <c r="CJ229" i="1"/>
  <c r="CS229" i="1"/>
  <c r="CN232" i="1"/>
  <c r="CJ232" i="1"/>
  <c r="CL232" i="1"/>
  <c r="CN231" i="1"/>
  <c r="CN230" i="1"/>
  <c r="CJ230" i="1"/>
  <c r="CL230" i="1"/>
  <c r="CL229" i="1"/>
  <c r="BL247" i="1"/>
  <c r="BH247" i="1"/>
  <c r="BH243" i="1"/>
  <c r="BH239" i="1"/>
  <c r="BH235" i="1"/>
  <c r="BO235" i="1"/>
  <c r="BL235" i="1"/>
  <c r="BP235" i="1"/>
  <c r="BN235" i="1"/>
  <c r="BN239" i="1"/>
  <c r="BN243" i="1"/>
  <c r="BN247" i="1"/>
  <c r="BJ247" i="1"/>
  <c r="BL246" i="1"/>
  <c r="BH246" i="1"/>
  <c r="BH242" i="1"/>
  <c r="BH238" i="1"/>
  <c r="BH234" i="1"/>
  <c r="BO234" i="1"/>
  <c r="BL234" i="1"/>
  <c r="BP234" i="1"/>
  <c r="BQ234" i="1"/>
  <c r="BN234" i="1"/>
  <c r="BN238" i="1"/>
  <c r="BN242" i="1"/>
  <c r="BN246" i="1"/>
  <c r="BJ246" i="1"/>
  <c r="BL245" i="1"/>
  <c r="BH245" i="1"/>
  <c r="BH241" i="1"/>
  <c r="BH237" i="1"/>
  <c r="BH233" i="1"/>
  <c r="BO233" i="1"/>
  <c r="BN233" i="1"/>
  <c r="BN237" i="1"/>
  <c r="BN241" i="1"/>
  <c r="BN245" i="1"/>
  <c r="BJ245" i="1"/>
  <c r="BL244" i="1"/>
  <c r="BH244" i="1"/>
  <c r="BH240" i="1"/>
  <c r="BH236" i="1"/>
  <c r="BH232" i="1"/>
  <c r="BN232" i="1"/>
  <c r="BN236" i="1"/>
  <c r="BN240" i="1"/>
  <c r="BN244" i="1"/>
  <c r="BJ244" i="1"/>
  <c r="BL243" i="1"/>
  <c r="BJ243" i="1"/>
  <c r="BL242" i="1"/>
  <c r="BJ242" i="1"/>
  <c r="BL241" i="1"/>
  <c r="BJ241" i="1"/>
  <c r="BL240" i="1"/>
  <c r="BJ240" i="1"/>
  <c r="BH263" i="1"/>
  <c r="BH256" i="1"/>
  <c r="BH260" i="1"/>
  <c r="BH264" i="1"/>
  <c r="BH268" i="1"/>
  <c r="BH272" i="1"/>
  <c r="BH276" i="1"/>
  <c r="BO276" i="1"/>
  <c r="BL239" i="1"/>
  <c r="BJ239" i="1"/>
  <c r="BL238" i="1"/>
  <c r="BJ238" i="1"/>
  <c r="BL237" i="1"/>
  <c r="BJ237" i="1"/>
  <c r="BL236" i="1"/>
  <c r="BJ236" i="1"/>
  <c r="BJ235" i="1"/>
  <c r="BJ234" i="1"/>
  <c r="BL233" i="1"/>
  <c r="BJ233" i="1"/>
  <c r="BJ232" i="1"/>
  <c r="BJ256" i="1"/>
  <c r="BJ257" i="1"/>
  <c r="BJ258" i="1"/>
  <c r="BJ259" i="1"/>
  <c r="BJ260" i="1"/>
  <c r="BJ261" i="1"/>
  <c r="BJ262" i="1"/>
  <c r="BJ263" i="1"/>
  <c r="BJ264" i="1"/>
  <c r="BJ265" i="1"/>
  <c r="BJ266" i="1"/>
  <c r="BJ267" i="1"/>
  <c r="BJ268" i="1"/>
  <c r="BJ269" i="1"/>
  <c r="BJ270" i="1"/>
  <c r="BJ271" i="1"/>
  <c r="BJ272" i="1"/>
  <c r="BJ273" i="1"/>
  <c r="BJ274" i="1"/>
  <c r="BJ275" i="1"/>
  <c r="BJ276" i="1"/>
  <c r="BJ277" i="1"/>
  <c r="BJ278" i="1"/>
  <c r="BJ279" i="1"/>
  <c r="BL232" i="1"/>
  <c r="AX247" i="1"/>
  <c r="AT247" i="1"/>
  <c r="AT243" i="1"/>
  <c r="AT239" i="1"/>
  <c r="AT235" i="1"/>
  <c r="BA235" i="1"/>
  <c r="AZ235" i="1"/>
  <c r="AZ239" i="1"/>
  <c r="AZ243" i="1"/>
  <c r="AZ247" i="1"/>
  <c r="AV247" i="1"/>
  <c r="AX246" i="1"/>
  <c r="AT246" i="1"/>
  <c r="AT242" i="1"/>
  <c r="AT238" i="1"/>
  <c r="AT234" i="1"/>
  <c r="BA234" i="1"/>
  <c r="BA238" i="1"/>
  <c r="AZ234" i="1"/>
  <c r="AZ238" i="1"/>
  <c r="AZ242" i="1"/>
  <c r="AZ246" i="1"/>
  <c r="AV246" i="1"/>
  <c r="AX245" i="1"/>
  <c r="AT245" i="1"/>
  <c r="AT241" i="1"/>
  <c r="BA241" i="1"/>
  <c r="AZ241" i="1"/>
  <c r="AZ245" i="1"/>
  <c r="AV245" i="1"/>
  <c r="AX244" i="1"/>
  <c r="AT244" i="1"/>
  <c r="AT240" i="1"/>
  <c r="BA240" i="1"/>
  <c r="AZ232" i="1"/>
  <c r="AZ236" i="1"/>
  <c r="AZ240" i="1"/>
  <c r="AZ244" i="1"/>
  <c r="AV244" i="1"/>
  <c r="AX243" i="1"/>
  <c r="AV243" i="1"/>
  <c r="AX242" i="1"/>
  <c r="AV242" i="1"/>
  <c r="AX241" i="1"/>
  <c r="AV241" i="1"/>
  <c r="AX240" i="1"/>
  <c r="BB240" i="1"/>
  <c r="BC240" i="1"/>
  <c r="AV240" i="1"/>
  <c r="AX239" i="1"/>
  <c r="AV239" i="1"/>
  <c r="AX238" i="1"/>
  <c r="AV238" i="1"/>
  <c r="AX237" i="1"/>
  <c r="BB237" i="1"/>
  <c r="AT237" i="1"/>
  <c r="AV237" i="1"/>
  <c r="AX236" i="1"/>
  <c r="BB236" i="1"/>
  <c r="AT236" i="1"/>
  <c r="AV236" i="1"/>
  <c r="AX235" i="1"/>
  <c r="AV235" i="1"/>
  <c r="AX234" i="1"/>
  <c r="BB234" i="1"/>
  <c r="AV234" i="1"/>
  <c r="AX233" i="1"/>
  <c r="AT233" i="1"/>
  <c r="BA233" i="1"/>
  <c r="AZ233" i="1"/>
  <c r="AV233" i="1"/>
  <c r="AX232" i="1"/>
  <c r="AT232" i="1"/>
  <c r="BA232" i="1"/>
  <c r="AV232" i="1"/>
  <c r="AJ247" i="1"/>
  <c r="AF247" i="1"/>
  <c r="AF243" i="1"/>
  <c r="AF239" i="1"/>
  <c r="AF235" i="1"/>
  <c r="AM235" i="1"/>
  <c r="AL235" i="1"/>
  <c r="AL239" i="1"/>
  <c r="AL243" i="1"/>
  <c r="AL247" i="1"/>
  <c r="AH247" i="1"/>
  <c r="AJ246" i="1"/>
  <c r="AF246" i="1"/>
  <c r="AF242" i="1"/>
  <c r="AF238" i="1"/>
  <c r="AF234" i="1"/>
  <c r="AM234" i="1"/>
  <c r="AL234" i="1"/>
  <c r="AL238" i="1"/>
  <c r="AL242" i="1"/>
  <c r="AL246" i="1"/>
  <c r="AH246" i="1"/>
  <c r="AJ245" i="1"/>
  <c r="AF245" i="1"/>
  <c r="AF241" i="1"/>
  <c r="AF237" i="1"/>
  <c r="AF233" i="1"/>
  <c r="AM233" i="1"/>
  <c r="AL233" i="1"/>
  <c r="AL237" i="1"/>
  <c r="AL241" i="1"/>
  <c r="AL245" i="1"/>
  <c r="AH245" i="1"/>
  <c r="AJ244" i="1"/>
  <c r="AF244" i="1"/>
  <c r="AF240" i="1"/>
  <c r="AM240" i="1"/>
  <c r="AL232" i="1"/>
  <c r="AL236" i="1"/>
  <c r="AL240" i="1"/>
  <c r="AL244" i="1"/>
  <c r="AH244" i="1"/>
  <c r="AJ243" i="1"/>
  <c r="AH243" i="1"/>
  <c r="AJ242" i="1"/>
  <c r="AH242" i="1"/>
  <c r="AJ241" i="1"/>
  <c r="AH241" i="1"/>
  <c r="AJ240" i="1"/>
  <c r="AH240" i="1"/>
  <c r="AJ239" i="1"/>
  <c r="AH239" i="1"/>
  <c r="AJ238" i="1"/>
  <c r="AH238" i="1"/>
  <c r="AJ237" i="1"/>
  <c r="AH237" i="1"/>
  <c r="AH236" i="1"/>
  <c r="AJ235" i="1"/>
  <c r="AH235" i="1"/>
  <c r="AJ234" i="1"/>
  <c r="AH234" i="1"/>
  <c r="AJ233" i="1"/>
  <c r="AH233" i="1"/>
  <c r="AJ232" i="1"/>
  <c r="AN232" i="1"/>
  <c r="AO232" i="1"/>
  <c r="AH232" i="1"/>
  <c r="V247" i="1"/>
  <c r="R247" i="1"/>
  <c r="R243" i="1"/>
  <c r="R239" i="1"/>
  <c r="R235" i="1"/>
  <c r="Y235" i="1"/>
  <c r="X235" i="1"/>
  <c r="X239" i="1"/>
  <c r="X243" i="1"/>
  <c r="X247" i="1"/>
  <c r="T247" i="1"/>
  <c r="V246" i="1"/>
  <c r="R246" i="1"/>
  <c r="R242" i="1"/>
  <c r="R238" i="1"/>
  <c r="R234" i="1"/>
  <c r="Y234" i="1"/>
  <c r="X234" i="1"/>
  <c r="X238" i="1"/>
  <c r="X242" i="1"/>
  <c r="X246" i="1"/>
  <c r="T246" i="1"/>
  <c r="V245" i="1"/>
  <c r="R245" i="1"/>
  <c r="R241" i="1"/>
  <c r="R237" i="1"/>
  <c r="R233" i="1"/>
  <c r="Y233" i="1"/>
  <c r="X233" i="1"/>
  <c r="X237" i="1"/>
  <c r="X241" i="1"/>
  <c r="X245" i="1"/>
  <c r="T245" i="1"/>
  <c r="V244" i="1"/>
  <c r="R244" i="1"/>
  <c r="R240" i="1"/>
  <c r="R236" i="1"/>
  <c r="R232" i="1"/>
  <c r="Y232" i="1"/>
  <c r="X232" i="1"/>
  <c r="X236" i="1"/>
  <c r="X240" i="1"/>
  <c r="X244" i="1"/>
  <c r="T244" i="1"/>
  <c r="V243" i="1"/>
  <c r="T243" i="1"/>
  <c r="V242" i="1"/>
  <c r="T242" i="1"/>
  <c r="V241" i="1"/>
  <c r="T241" i="1"/>
  <c r="V240" i="1"/>
  <c r="T240" i="1"/>
  <c r="V239" i="1"/>
  <c r="T239" i="1"/>
  <c r="V238" i="1"/>
  <c r="T238" i="1"/>
  <c r="V237" i="1"/>
  <c r="T237" i="1"/>
  <c r="V236" i="1"/>
  <c r="T236" i="1"/>
  <c r="V235" i="1"/>
  <c r="T235" i="1"/>
  <c r="V234" i="1"/>
  <c r="T234" i="1"/>
  <c r="V233" i="1"/>
  <c r="T233" i="1"/>
  <c r="V232" i="1"/>
  <c r="T232" i="1"/>
  <c r="EX293" i="1"/>
  <c r="ET293" i="1"/>
  <c r="EP293" i="1"/>
  <c r="BP293" i="1"/>
  <c r="BO293" i="1"/>
  <c r="BN293" i="1"/>
  <c r="BL293" i="1"/>
  <c r="BH293" i="1"/>
  <c r="BB293" i="1"/>
  <c r="AT293" i="1"/>
  <c r="BC293" i="1"/>
  <c r="BA293" i="1"/>
  <c r="AZ293" i="1"/>
  <c r="AX293" i="1"/>
  <c r="AN293" i="1"/>
  <c r="AM293" i="1"/>
  <c r="AL293" i="1"/>
  <c r="AJ293" i="1"/>
  <c r="AF293" i="1"/>
  <c r="AI293" i="1"/>
  <c r="Z293" i="1"/>
  <c r="Y293" i="1"/>
  <c r="X293" i="1"/>
  <c r="V293" i="1"/>
  <c r="R293" i="1"/>
  <c r="L293" i="1"/>
  <c r="K293" i="1"/>
  <c r="J293" i="1"/>
  <c r="EW292" i="1"/>
  <c r="EV292" i="1"/>
  <c r="BO292" i="1"/>
  <c r="BN292" i="1"/>
  <c r="BA292" i="1"/>
  <c r="AZ292" i="1"/>
  <c r="AM292" i="1"/>
  <c r="AL292" i="1"/>
  <c r="Y292" i="1"/>
  <c r="X292" i="1"/>
  <c r="K292" i="1"/>
  <c r="J292" i="1"/>
  <c r="EV291" i="1"/>
  <c r="BO291" i="1"/>
  <c r="BN291" i="1"/>
  <c r="BA291" i="1"/>
  <c r="AZ291" i="1"/>
  <c r="AM291" i="1"/>
  <c r="AL291" i="1"/>
  <c r="Y291" i="1"/>
  <c r="X291" i="1"/>
  <c r="K291" i="1"/>
  <c r="J291" i="1"/>
  <c r="EV290" i="1"/>
  <c r="BO290" i="1"/>
  <c r="BN290" i="1"/>
  <c r="BA290" i="1"/>
  <c r="AZ290" i="1"/>
  <c r="AM290" i="1"/>
  <c r="AL290" i="1"/>
  <c r="Y290" i="1"/>
  <c r="X290" i="1"/>
  <c r="K290" i="1"/>
  <c r="J290" i="1"/>
  <c r="EP287" i="1"/>
  <c r="DZ287" i="1"/>
  <c r="DL287" i="1"/>
  <c r="CX287" i="1"/>
  <c r="CJ287" i="1"/>
  <c r="BV287" i="1"/>
  <c r="BH287" i="1"/>
  <c r="AT287" i="1"/>
  <c r="AF287" i="1"/>
  <c r="R287" i="1"/>
  <c r="D287" i="1"/>
  <c r="EM285" i="1"/>
  <c r="EH280" i="1"/>
  <c r="EI280" i="1"/>
  <c r="ED280" i="1"/>
  <c r="EB280" i="1"/>
  <c r="DT280" i="1"/>
  <c r="DU280" i="1"/>
  <c r="DP280" i="1"/>
  <c r="DN280" i="1"/>
  <c r="DF280" i="1"/>
  <c r="DG280" i="1"/>
  <c r="DB280" i="1"/>
  <c r="CZ280" i="1"/>
  <c r="CR280" i="1"/>
  <c r="CS280" i="1"/>
  <c r="CN280" i="1"/>
  <c r="CL280" i="1"/>
  <c r="CD280" i="1"/>
  <c r="CE280" i="1"/>
  <c r="BZ280" i="1"/>
  <c r="BX280" i="1"/>
  <c r="BB280" i="1"/>
  <c r="BC280" i="1"/>
  <c r="AX280" i="1"/>
  <c r="AV280" i="1"/>
  <c r="EX279" i="1"/>
  <c r="EV279" i="1"/>
  <c r="ET279" i="1"/>
  <c r="EY279" i="1"/>
  <c r="ER279" i="1"/>
  <c r="EP279" i="1"/>
  <c r="EW279" i="1"/>
  <c r="EH279" i="1"/>
  <c r="EI279" i="1"/>
  <c r="ED279" i="1"/>
  <c r="EB279" i="1"/>
  <c r="DZ279" i="1"/>
  <c r="DT279" i="1"/>
  <c r="DU279" i="1"/>
  <c r="DP279" i="1"/>
  <c r="DN279" i="1"/>
  <c r="DF279" i="1"/>
  <c r="DG279" i="1"/>
  <c r="DB279" i="1"/>
  <c r="CZ279" i="1"/>
  <c r="CX279" i="1"/>
  <c r="CR279" i="1"/>
  <c r="CS279" i="1"/>
  <c r="CN279" i="1"/>
  <c r="CL279" i="1"/>
  <c r="CJ279" i="1"/>
  <c r="CD279" i="1"/>
  <c r="CE279" i="1"/>
  <c r="BZ279" i="1"/>
  <c r="BX279" i="1"/>
  <c r="BV279" i="1"/>
  <c r="BP279" i="1"/>
  <c r="BH279" i="1"/>
  <c r="BO279" i="1"/>
  <c r="BN279" i="1"/>
  <c r="BL279" i="1"/>
  <c r="BQ279" i="1"/>
  <c r="BB279" i="1"/>
  <c r="AT279" i="1"/>
  <c r="BA279" i="1"/>
  <c r="AZ279" i="1"/>
  <c r="AX279" i="1"/>
  <c r="BC279" i="1"/>
  <c r="AV279" i="1"/>
  <c r="AJ279" i="1"/>
  <c r="AO279" i="1"/>
  <c r="AN279" i="1"/>
  <c r="AL279" i="1"/>
  <c r="AH279" i="1"/>
  <c r="AF279" i="1"/>
  <c r="AM279" i="1"/>
  <c r="V279" i="1"/>
  <c r="AA279" i="1"/>
  <c r="Z279" i="1"/>
  <c r="R279" i="1"/>
  <c r="Y279" i="1"/>
  <c r="X279" i="1"/>
  <c r="T279" i="1"/>
  <c r="L279" i="1"/>
  <c r="J279" i="1"/>
  <c r="H279" i="1"/>
  <c r="M279" i="1"/>
  <c r="F279" i="1"/>
  <c r="D279" i="1"/>
  <c r="K279" i="1"/>
  <c r="EX278" i="1"/>
  <c r="EV278" i="1"/>
  <c r="ET278" i="1"/>
  <c r="EY278" i="1"/>
  <c r="ER278" i="1"/>
  <c r="EP278" i="1"/>
  <c r="EW278" i="1"/>
  <c r="EH278" i="1"/>
  <c r="EI278" i="1"/>
  <c r="ED278" i="1"/>
  <c r="EB278" i="1"/>
  <c r="DZ278" i="1"/>
  <c r="DT278" i="1"/>
  <c r="DU278" i="1"/>
  <c r="DP278" i="1"/>
  <c r="DN278" i="1"/>
  <c r="DF278" i="1"/>
  <c r="DG278" i="1"/>
  <c r="DB278" i="1"/>
  <c r="CZ278" i="1"/>
  <c r="CX278" i="1"/>
  <c r="CR278" i="1"/>
  <c r="CS278" i="1"/>
  <c r="CN278" i="1"/>
  <c r="CL278" i="1"/>
  <c r="CJ278" i="1"/>
  <c r="CD278" i="1"/>
  <c r="CE278" i="1"/>
  <c r="BZ278" i="1"/>
  <c r="BX278" i="1"/>
  <c r="BV278" i="1"/>
  <c r="BP278" i="1"/>
  <c r="BH278" i="1"/>
  <c r="BO278" i="1"/>
  <c r="BN278" i="1"/>
  <c r="BL278" i="1"/>
  <c r="BQ278" i="1"/>
  <c r="AX278" i="1"/>
  <c r="BC278" i="1"/>
  <c r="BB278" i="1"/>
  <c r="AT278" i="1"/>
  <c r="BA278" i="1"/>
  <c r="AZ278" i="1"/>
  <c r="AV278" i="1"/>
  <c r="AJ278" i="1"/>
  <c r="AO278" i="1"/>
  <c r="AN278" i="1"/>
  <c r="AL278" i="1"/>
  <c r="AH278" i="1"/>
  <c r="AF278" i="1"/>
  <c r="AM278" i="1"/>
  <c r="V278" i="1"/>
  <c r="AA278" i="1"/>
  <c r="Z278" i="1"/>
  <c r="X278" i="1"/>
  <c r="T278" i="1"/>
  <c r="R278" i="1"/>
  <c r="Y278" i="1"/>
  <c r="L278" i="1"/>
  <c r="J278" i="1"/>
  <c r="H278" i="1"/>
  <c r="M278" i="1"/>
  <c r="F278" i="1"/>
  <c r="D278" i="1"/>
  <c r="K278" i="1"/>
  <c r="EX277" i="1"/>
  <c r="EP277" i="1"/>
  <c r="EW277" i="1"/>
  <c r="EV277" i="1"/>
  <c r="ET277" i="1"/>
  <c r="EY277" i="1"/>
  <c r="ER277" i="1"/>
  <c r="EH277" i="1"/>
  <c r="EI277" i="1"/>
  <c r="ED277" i="1"/>
  <c r="EB277" i="1"/>
  <c r="DZ277" i="1"/>
  <c r="DT277" i="1"/>
  <c r="DU277" i="1"/>
  <c r="DP277" i="1"/>
  <c r="DN277" i="1"/>
  <c r="DF277" i="1"/>
  <c r="DG277" i="1"/>
  <c r="DB277" i="1"/>
  <c r="CZ277" i="1"/>
  <c r="CX277" i="1"/>
  <c r="CR277" i="1"/>
  <c r="CS277" i="1"/>
  <c r="CN277" i="1"/>
  <c r="CL277" i="1"/>
  <c r="CJ277" i="1"/>
  <c r="CD277" i="1"/>
  <c r="CE277" i="1"/>
  <c r="BZ277" i="1"/>
  <c r="BX277" i="1"/>
  <c r="BV277" i="1"/>
  <c r="BL277" i="1"/>
  <c r="BQ277" i="1"/>
  <c r="BP277" i="1"/>
  <c r="BN277" i="1"/>
  <c r="BH277" i="1"/>
  <c r="BO277" i="1"/>
  <c r="AX277" i="1"/>
  <c r="BC277" i="1"/>
  <c r="BB277" i="1"/>
  <c r="AZ277" i="1"/>
  <c r="AV277" i="1"/>
  <c r="AT277" i="1"/>
  <c r="BA277" i="1"/>
  <c r="AN277" i="1"/>
  <c r="AL277" i="1"/>
  <c r="AJ277" i="1"/>
  <c r="AO277" i="1"/>
  <c r="AH277" i="1"/>
  <c r="AF277" i="1"/>
  <c r="AM277" i="1"/>
  <c r="V277" i="1"/>
  <c r="AA277" i="1"/>
  <c r="Z277" i="1"/>
  <c r="X277" i="1"/>
  <c r="T277" i="1"/>
  <c r="R277" i="1"/>
  <c r="Y277" i="1"/>
  <c r="L277" i="1"/>
  <c r="D277" i="1"/>
  <c r="K277" i="1"/>
  <c r="J277" i="1"/>
  <c r="H277" i="1"/>
  <c r="M277" i="1"/>
  <c r="F277" i="1"/>
  <c r="EX276" i="1"/>
  <c r="EV276" i="1"/>
  <c r="ET276" i="1"/>
  <c r="EY276" i="1"/>
  <c r="ER276" i="1"/>
  <c r="EP276" i="1"/>
  <c r="EW276" i="1"/>
  <c r="EH276" i="1"/>
  <c r="EI276" i="1"/>
  <c r="ED276" i="1"/>
  <c r="EB276" i="1"/>
  <c r="DZ276" i="1"/>
  <c r="DT276" i="1"/>
  <c r="DU276" i="1"/>
  <c r="DP276" i="1"/>
  <c r="DN276" i="1"/>
  <c r="DF276" i="1"/>
  <c r="DG276" i="1"/>
  <c r="DB276" i="1"/>
  <c r="CZ276" i="1"/>
  <c r="CX276" i="1"/>
  <c r="CR276" i="1"/>
  <c r="CS276" i="1"/>
  <c r="CN276" i="1"/>
  <c r="CL276" i="1"/>
  <c r="CJ276" i="1"/>
  <c r="CD276" i="1"/>
  <c r="CE276" i="1"/>
  <c r="BZ276" i="1"/>
  <c r="BX276" i="1"/>
  <c r="BV276" i="1"/>
  <c r="BL276" i="1"/>
  <c r="BQ276" i="1"/>
  <c r="BP276" i="1"/>
  <c r="BN276" i="1"/>
  <c r="BF276" i="1"/>
  <c r="BB276" i="1"/>
  <c r="AZ276" i="1"/>
  <c r="AX276" i="1"/>
  <c r="BC276" i="1"/>
  <c r="AV276" i="1"/>
  <c r="AT276" i="1"/>
  <c r="BA276" i="1"/>
  <c r="AR276" i="1"/>
  <c r="AN276" i="1"/>
  <c r="AF276" i="1"/>
  <c r="AM276" i="1"/>
  <c r="AL276" i="1"/>
  <c r="AJ276" i="1"/>
  <c r="AO276" i="1"/>
  <c r="AH276" i="1"/>
  <c r="AD276" i="1"/>
  <c r="V276" i="1"/>
  <c r="AA276" i="1"/>
  <c r="Z276" i="1"/>
  <c r="X276" i="1"/>
  <c r="T276" i="1"/>
  <c r="R276" i="1"/>
  <c r="Y276" i="1"/>
  <c r="P276" i="1"/>
  <c r="L276" i="1"/>
  <c r="D276" i="1"/>
  <c r="K276" i="1"/>
  <c r="J276" i="1"/>
  <c r="H276" i="1"/>
  <c r="M276" i="1"/>
  <c r="F276" i="1"/>
  <c r="EX275" i="1"/>
  <c r="EP275" i="1"/>
  <c r="EW275" i="1"/>
  <c r="EV275" i="1"/>
  <c r="ET275" i="1"/>
  <c r="EY275" i="1"/>
  <c r="ER275" i="1"/>
  <c r="EH275" i="1"/>
  <c r="EI275" i="1"/>
  <c r="ED275" i="1"/>
  <c r="EB275" i="1"/>
  <c r="DZ275" i="1"/>
  <c r="DT275" i="1"/>
  <c r="DU275" i="1"/>
  <c r="DP275" i="1"/>
  <c r="DN275" i="1"/>
  <c r="DF275" i="1"/>
  <c r="DG275" i="1"/>
  <c r="DB275" i="1"/>
  <c r="CZ275" i="1"/>
  <c r="CX275" i="1"/>
  <c r="CR275" i="1"/>
  <c r="CS275" i="1"/>
  <c r="CN275" i="1"/>
  <c r="CL275" i="1"/>
  <c r="CJ275" i="1"/>
  <c r="CD275" i="1"/>
  <c r="CE275" i="1"/>
  <c r="BZ275" i="1"/>
  <c r="BX275" i="1"/>
  <c r="BV275" i="1"/>
  <c r="BL275" i="1"/>
  <c r="BQ275" i="1"/>
  <c r="BP275" i="1"/>
  <c r="BN275" i="1"/>
  <c r="BH275" i="1"/>
  <c r="BO275" i="1"/>
  <c r="AX275" i="1"/>
  <c r="BC275" i="1"/>
  <c r="BB275" i="1"/>
  <c r="AZ275" i="1"/>
  <c r="AV275" i="1"/>
  <c r="AT275" i="1"/>
  <c r="BA275" i="1"/>
  <c r="AN275" i="1"/>
  <c r="AL275" i="1"/>
  <c r="AJ275" i="1"/>
  <c r="AO275" i="1"/>
  <c r="AH275" i="1"/>
  <c r="AF275" i="1"/>
  <c r="AM275" i="1"/>
  <c r="Z275" i="1"/>
  <c r="R275" i="1"/>
  <c r="Y275" i="1"/>
  <c r="X275" i="1"/>
  <c r="V275" i="1"/>
  <c r="AA275" i="1"/>
  <c r="T275" i="1"/>
  <c r="L275" i="1"/>
  <c r="D275" i="1"/>
  <c r="K275" i="1"/>
  <c r="J275" i="1"/>
  <c r="H275" i="1"/>
  <c r="M275" i="1"/>
  <c r="F275" i="1"/>
  <c r="EX274" i="1"/>
  <c r="EP274" i="1"/>
  <c r="EW274" i="1"/>
  <c r="EV274" i="1"/>
  <c r="ET274" i="1"/>
  <c r="EY274" i="1"/>
  <c r="ER274" i="1"/>
  <c r="EH274" i="1"/>
  <c r="EI274" i="1"/>
  <c r="ED274" i="1"/>
  <c r="EB274" i="1"/>
  <c r="DZ274" i="1"/>
  <c r="DT274" i="1"/>
  <c r="DU274" i="1"/>
  <c r="DP274" i="1"/>
  <c r="DN274" i="1"/>
  <c r="DF274" i="1"/>
  <c r="DG274" i="1"/>
  <c r="DB274" i="1"/>
  <c r="CZ274" i="1"/>
  <c r="CX274" i="1"/>
  <c r="CR274" i="1"/>
  <c r="CS274" i="1"/>
  <c r="CN274" i="1"/>
  <c r="CL274" i="1"/>
  <c r="CJ274" i="1"/>
  <c r="CD274" i="1"/>
  <c r="CE274" i="1"/>
  <c r="BZ274" i="1"/>
  <c r="BX274" i="1"/>
  <c r="BV274" i="1"/>
  <c r="BL274" i="1"/>
  <c r="BQ274" i="1"/>
  <c r="BP274" i="1"/>
  <c r="BN274" i="1"/>
  <c r="BH274" i="1"/>
  <c r="BO274" i="1"/>
  <c r="BB274" i="1"/>
  <c r="AZ274" i="1"/>
  <c r="AX274" i="1"/>
  <c r="BC274" i="1"/>
  <c r="AV274" i="1"/>
  <c r="AT274" i="1"/>
  <c r="BA274" i="1"/>
  <c r="AN274" i="1"/>
  <c r="AF274" i="1"/>
  <c r="AM274" i="1"/>
  <c r="AL274" i="1"/>
  <c r="AJ274" i="1"/>
  <c r="AO274" i="1"/>
  <c r="AH274" i="1"/>
  <c r="Z274" i="1"/>
  <c r="R274" i="1"/>
  <c r="Y274" i="1"/>
  <c r="X274" i="1"/>
  <c r="V274" i="1"/>
  <c r="AA274" i="1"/>
  <c r="T274" i="1"/>
  <c r="L274" i="1"/>
  <c r="D274" i="1"/>
  <c r="K274" i="1"/>
  <c r="J274" i="1"/>
  <c r="H274" i="1"/>
  <c r="M274" i="1"/>
  <c r="F274" i="1"/>
  <c r="ET273" i="1"/>
  <c r="EY273" i="1"/>
  <c r="EX273" i="1"/>
  <c r="EV273" i="1"/>
  <c r="ER273" i="1"/>
  <c r="EP273" i="1"/>
  <c r="EW273" i="1"/>
  <c r="EH273" i="1"/>
  <c r="EI273" i="1"/>
  <c r="ED273" i="1"/>
  <c r="EB273" i="1"/>
  <c r="DZ273" i="1"/>
  <c r="DT273" i="1"/>
  <c r="DU273" i="1"/>
  <c r="DP273" i="1"/>
  <c r="DN273" i="1"/>
  <c r="DF273" i="1"/>
  <c r="DG273" i="1"/>
  <c r="DB273" i="1"/>
  <c r="CZ273" i="1"/>
  <c r="CX273" i="1"/>
  <c r="CR273" i="1"/>
  <c r="CS273" i="1"/>
  <c r="CN273" i="1"/>
  <c r="CL273" i="1"/>
  <c r="CJ273" i="1"/>
  <c r="CD273" i="1"/>
  <c r="CE273" i="1"/>
  <c r="BZ273" i="1"/>
  <c r="BX273" i="1"/>
  <c r="BV273" i="1"/>
  <c r="BP273" i="1"/>
  <c r="BN273" i="1"/>
  <c r="BL273" i="1"/>
  <c r="BQ273" i="1"/>
  <c r="BH273" i="1"/>
  <c r="BO273" i="1"/>
  <c r="BB273" i="1"/>
  <c r="AZ273" i="1"/>
  <c r="AX273" i="1"/>
  <c r="BC273" i="1"/>
  <c r="AV273" i="1"/>
  <c r="AT273" i="1"/>
  <c r="BA273" i="1"/>
  <c r="AN273" i="1"/>
  <c r="AF273" i="1"/>
  <c r="AM273" i="1"/>
  <c r="AL273" i="1"/>
  <c r="AJ273" i="1"/>
  <c r="AO273" i="1"/>
  <c r="AH273" i="1"/>
  <c r="V273" i="1"/>
  <c r="AA273" i="1"/>
  <c r="Z273" i="1"/>
  <c r="R273" i="1"/>
  <c r="Y273" i="1"/>
  <c r="X273" i="1"/>
  <c r="T273" i="1"/>
  <c r="H273" i="1"/>
  <c r="M273" i="1"/>
  <c r="L273" i="1"/>
  <c r="D273" i="1"/>
  <c r="K273" i="1"/>
  <c r="J273" i="1"/>
  <c r="F273" i="1"/>
  <c r="ET272" i="1"/>
  <c r="EY272" i="1"/>
  <c r="EX272" i="1"/>
  <c r="EV272" i="1"/>
  <c r="ER272" i="1"/>
  <c r="EP272" i="1"/>
  <c r="EW272" i="1"/>
  <c r="EH272" i="1"/>
  <c r="EI272" i="1"/>
  <c r="ED272" i="1"/>
  <c r="EB272" i="1"/>
  <c r="DZ272" i="1"/>
  <c r="DT272" i="1"/>
  <c r="DU272" i="1"/>
  <c r="DP272" i="1"/>
  <c r="DN272" i="1"/>
  <c r="DF272" i="1"/>
  <c r="DG272" i="1"/>
  <c r="DB272" i="1"/>
  <c r="CZ272" i="1"/>
  <c r="CX272" i="1"/>
  <c r="CR272" i="1"/>
  <c r="CS272" i="1"/>
  <c r="CN272" i="1"/>
  <c r="CL272" i="1"/>
  <c r="CJ272" i="1"/>
  <c r="CD272" i="1"/>
  <c r="CE272" i="1"/>
  <c r="BZ272" i="1"/>
  <c r="BX272" i="1"/>
  <c r="BV272" i="1"/>
  <c r="BP272" i="1"/>
  <c r="BO272" i="1"/>
  <c r="BN272" i="1"/>
  <c r="BL272" i="1"/>
  <c r="BQ272" i="1"/>
  <c r="BF272" i="1"/>
  <c r="BB272" i="1"/>
  <c r="AZ272" i="1"/>
  <c r="AX272" i="1"/>
  <c r="BC272" i="1"/>
  <c r="AV272" i="1"/>
  <c r="AT272" i="1"/>
  <c r="BA272" i="1"/>
  <c r="AR272" i="1"/>
  <c r="AJ272" i="1"/>
  <c r="AO272" i="1"/>
  <c r="AN272" i="1"/>
  <c r="AL272" i="1"/>
  <c r="AH272" i="1"/>
  <c r="AF272" i="1"/>
  <c r="AM272" i="1"/>
  <c r="AD272" i="1"/>
  <c r="Z272" i="1"/>
  <c r="X272" i="1"/>
  <c r="V272" i="1"/>
  <c r="AA272" i="1"/>
  <c r="T272" i="1"/>
  <c r="R272" i="1"/>
  <c r="Y272" i="1"/>
  <c r="P272" i="1"/>
  <c r="L272" i="1"/>
  <c r="J272" i="1"/>
  <c r="H272" i="1"/>
  <c r="M272" i="1"/>
  <c r="F272" i="1"/>
  <c r="D272" i="1"/>
  <c r="K272" i="1"/>
  <c r="ET271" i="1"/>
  <c r="EY271" i="1"/>
  <c r="EX271" i="1"/>
  <c r="EV271" i="1"/>
  <c r="ER271" i="1"/>
  <c r="EP271" i="1"/>
  <c r="EW271" i="1"/>
  <c r="EH271" i="1"/>
  <c r="EI271" i="1"/>
  <c r="ED271" i="1"/>
  <c r="EB271" i="1"/>
  <c r="DZ271" i="1"/>
  <c r="DT271" i="1"/>
  <c r="DU271" i="1"/>
  <c r="DP271" i="1"/>
  <c r="DN271" i="1"/>
  <c r="DF271" i="1"/>
  <c r="DG271" i="1"/>
  <c r="DB271" i="1"/>
  <c r="CZ271" i="1"/>
  <c r="CX271" i="1"/>
  <c r="CR271" i="1"/>
  <c r="CS271" i="1"/>
  <c r="CN271" i="1"/>
  <c r="CL271" i="1"/>
  <c r="CJ271" i="1"/>
  <c r="CD271" i="1"/>
  <c r="CE271" i="1"/>
  <c r="BZ271" i="1"/>
  <c r="BX271" i="1"/>
  <c r="BV271" i="1"/>
  <c r="BP271" i="1"/>
  <c r="BN271" i="1"/>
  <c r="BL271" i="1"/>
  <c r="BQ271" i="1"/>
  <c r="BH271" i="1"/>
  <c r="BO271" i="1"/>
  <c r="BB271" i="1"/>
  <c r="AZ271" i="1"/>
  <c r="AX271" i="1"/>
  <c r="BC271" i="1"/>
  <c r="AV271" i="1"/>
  <c r="AT271" i="1"/>
  <c r="BA271" i="1"/>
  <c r="AR271" i="1"/>
  <c r="AN271" i="1"/>
  <c r="AF271" i="1"/>
  <c r="AM271" i="1"/>
  <c r="AL271" i="1"/>
  <c r="AJ271" i="1"/>
  <c r="AO271" i="1"/>
  <c r="AH271" i="1"/>
  <c r="V271" i="1"/>
  <c r="AA271" i="1"/>
  <c r="Z271" i="1"/>
  <c r="X271" i="1"/>
  <c r="T271" i="1"/>
  <c r="R271" i="1"/>
  <c r="Y271" i="1"/>
  <c r="H271" i="1"/>
  <c r="M271" i="1"/>
  <c r="L271" i="1"/>
  <c r="J271" i="1"/>
  <c r="F271" i="1"/>
  <c r="D271" i="1"/>
  <c r="K271" i="1"/>
  <c r="ET270" i="1"/>
  <c r="EY270" i="1"/>
  <c r="EX270" i="1"/>
  <c r="EV270" i="1"/>
  <c r="ER270" i="1"/>
  <c r="EP270" i="1"/>
  <c r="EW270" i="1"/>
  <c r="EH270" i="1"/>
  <c r="EI270" i="1"/>
  <c r="ED270" i="1"/>
  <c r="EB270" i="1"/>
  <c r="DZ270" i="1"/>
  <c r="DT270" i="1"/>
  <c r="DU270" i="1"/>
  <c r="DP270" i="1"/>
  <c r="DN270" i="1"/>
  <c r="DF270" i="1"/>
  <c r="DG270" i="1"/>
  <c r="DB270" i="1"/>
  <c r="CZ270" i="1"/>
  <c r="CX270" i="1"/>
  <c r="CR270" i="1"/>
  <c r="CS270" i="1"/>
  <c r="CN270" i="1"/>
  <c r="CL270" i="1"/>
  <c r="CJ270" i="1"/>
  <c r="CD270" i="1"/>
  <c r="CE270" i="1"/>
  <c r="BZ270" i="1"/>
  <c r="BX270" i="1"/>
  <c r="BV270" i="1"/>
  <c r="BP270" i="1"/>
  <c r="BH270" i="1"/>
  <c r="BO270" i="1"/>
  <c r="BN270" i="1"/>
  <c r="BL270" i="1"/>
  <c r="BQ270" i="1"/>
  <c r="AX270" i="1"/>
  <c r="BC270" i="1"/>
  <c r="BB270" i="1"/>
  <c r="AT270" i="1"/>
  <c r="BA270" i="1"/>
  <c r="AZ270" i="1"/>
  <c r="AV270" i="1"/>
  <c r="AJ270" i="1"/>
  <c r="AO270" i="1"/>
  <c r="AN270" i="1"/>
  <c r="AF270" i="1"/>
  <c r="AM270" i="1"/>
  <c r="AL270" i="1"/>
  <c r="AH270" i="1"/>
  <c r="V270" i="1"/>
  <c r="AA270" i="1"/>
  <c r="Z270" i="1"/>
  <c r="X270" i="1"/>
  <c r="T270" i="1"/>
  <c r="R270" i="1"/>
  <c r="Y270" i="1"/>
  <c r="H270" i="1"/>
  <c r="M270" i="1"/>
  <c r="L270" i="1"/>
  <c r="J270" i="1"/>
  <c r="F270" i="1"/>
  <c r="D270" i="1"/>
  <c r="K270" i="1"/>
  <c r="ET269" i="1"/>
  <c r="EY269" i="1"/>
  <c r="EX269" i="1"/>
  <c r="EV269" i="1"/>
  <c r="ER269" i="1"/>
  <c r="EP269" i="1"/>
  <c r="EW269" i="1"/>
  <c r="EH269" i="1"/>
  <c r="EI269" i="1"/>
  <c r="ED269" i="1"/>
  <c r="EB269" i="1"/>
  <c r="DZ269" i="1"/>
  <c r="DT269" i="1"/>
  <c r="DU269" i="1"/>
  <c r="DP269" i="1"/>
  <c r="DN269" i="1"/>
  <c r="DF269" i="1"/>
  <c r="DG269" i="1"/>
  <c r="DB269" i="1"/>
  <c r="CZ269" i="1"/>
  <c r="CX269" i="1"/>
  <c r="CR269" i="1"/>
  <c r="CS269" i="1"/>
  <c r="CN269" i="1"/>
  <c r="CL269" i="1"/>
  <c r="CJ269" i="1"/>
  <c r="CD269" i="1"/>
  <c r="CE269" i="1"/>
  <c r="BZ269" i="1"/>
  <c r="BX269" i="1"/>
  <c r="BV269" i="1"/>
  <c r="BL269" i="1"/>
  <c r="BQ269" i="1"/>
  <c r="BP269" i="1"/>
  <c r="BH269" i="1"/>
  <c r="BO269" i="1"/>
  <c r="BN269" i="1"/>
  <c r="AX269" i="1"/>
  <c r="BC269" i="1"/>
  <c r="BB269" i="1"/>
  <c r="AT269" i="1"/>
  <c r="BA269" i="1"/>
  <c r="AZ269" i="1"/>
  <c r="AV269" i="1"/>
  <c r="AJ269" i="1"/>
  <c r="AO269" i="1"/>
  <c r="AN269" i="1"/>
  <c r="AL269" i="1"/>
  <c r="AH269" i="1"/>
  <c r="AF269" i="1"/>
  <c r="AM269" i="1"/>
  <c r="V269" i="1"/>
  <c r="AA269" i="1"/>
  <c r="Z269" i="1"/>
  <c r="X269" i="1"/>
  <c r="T269" i="1"/>
  <c r="R269" i="1"/>
  <c r="Y269" i="1"/>
  <c r="L269" i="1"/>
  <c r="J269" i="1"/>
  <c r="H269" i="1"/>
  <c r="M269" i="1"/>
  <c r="F269" i="1"/>
  <c r="D269" i="1"/>
  <c r="K269" i="1"/>
  <c r="EX268" i="1"/>
  <c r="EP268" i="1"/>
  <c r="EW268" i="1"/>
  <c r="EV268" i="1"/>
  <c r="ET268" i="1"/>
  <c r="EY268" i="1"/>
  <c r="ER268" i="1"/>
  <c r="EH268" i="1"/>
  <c r="EI268" i="1"/>
  <c r="ED268" i="1"/>
  <c r="EB268" i="1"/>
  <c r="DZ268" i="1"/>
  <c r="DT268" i="1"/>
  <c r="DU268" i="1"/>
  <c r="DP268" i="1"/>
  <c r="DN268" i="1"/>
  <c r="DF268" i="1"/>
  <c r="DG268" i="1"/>
  <c r="DB268" i="1"/>
  <c r="CZ268" i="1"/>
  <c r="CX268" i="1"/>
  <c r="CR268" i="1"/>
  <c r="CS268" i="1"/>
  <c r="CN268" i="1"/>
  <c r="CL268" i="1"/>
  <c r="CJ268" i="1"/>
  <c r="CD268" i="1"/>
  <c r="CE268" i="1"/>
  <c r="BZ268" i="1"/>
  <c r="BX268" i="1"/>
  <c r="BV268" i="1"/>
  <c r="BL268" i="1"/>
  <c r="BQ268" i="1"/>
  <c r="BP268" i="1"/>
  <c r="BN268" i="1"/>
  <c r="BO268" i="1"/>
  <c r="BF268" i="1"/>
  <c r="BB268" i="1"/>
  <c r="AZ268" i="1"/>
  <c r="AX268" i="1"/>
  <c r="BC268" i="1"/>
  <c r="AV268" i="1"/>
  <c r="AT268" i="1"/>
  <c r="BA268" i="1"/>
  <c r="AR268" i="1"/>
  <c r="AN268" i="1"/>
  <c r="AF268" i="1"/>
  <c r="AM268" i="1"/>
  <c r="AL268" i="1"/>
  <c r="AJ268" i="1"/>
  <c r="AO268" i="1"/>
  <c r="AH268" i="1"/>
  <c r="AD268" i="1"/>
  <c r="V268" i="1"/>
  <c r="AA268" i="1"/>
  <c r="Z268" i="1"/>
  <c r="R268" i="1"/>
  <c r="Y268" i="1"/>
  <c r="X268" i="1"/>
  <c r="T268" i="1"/>
  <c r="P268" i="1"/>
  <c r="L268" i="1"/>
  <c r="J268" i="1"/>
  <c r="H268" i="1"/>
  <c r="M268" i="1"/>
  <c r="F268" i="1"/>
  <c r="D268" i="1"/>
  <c r="K268" i="1"/>
  <c r="EX267" i="1"/>
  <c r="EP267" i="1"/>
  <c r="EW267" i="1"/>
  <c r="EV267" i="1"/>
  <c r="ET267" i="1"/>
  <c r="EY267" i="1"/>
  <c r="ER267" i="1"/>
  <c r="EH267" i="1"/>
  <c r="EI267" i="1"/>
  <c r="ED267" i="1"/>
  <c r="EB267" i="1"/>
  <c r="DZ267" i="1"/>
  <c r="DT267" i="1"/>
  <c r="DU267" i="1"/>
  <c r="DP267" i="1"/>
  <c r="DN267" i="1"/>
  <c r="DF267" i="1"/>
  <c r="DG267" i="1"/>
  <c r="DB267" i="1"/>
  <c r="CZ267" i="1"/>
  <c r="CX267" i="1"/>
  <c r="CR267" i="1"/>
  <c r="CS267" i="1"/>
  <c r="CN267" i="1"/>
  <c r="CL267" i="1"/>
  <c r="CJ267" i="1"/>
  <c r="CD267" i="1"/>
  <c r="CE267" i="1"/>
  <c r="BZ267" i="1"/>
  <c r="BX267" i="1"/>
  <c r="BV267" i="1"/>
  <c r="BP267" i="1"/>
  <c r="BN267" i="1"/>
  <c r="BL267" i="1"/>
  <c r="BQ267" i="1"/>
  <c r="BH267" i="1"/>
  <c r="BO267" i="1"/>
  <c r="AX267" i="1"/>
  <c r="BC267" i="1"/>
  <c r="BB267" i="1"/>
  <c r="AZ267" i="1"/>
  <c r="AV267" i="1"/>
  <c r="AT267" i="1"/>
  <c r="BA267" i="1"/>
  <c r="AN267" i="1"/>
  <c r="AL267" i="1"/>
  <c r="AJ267" i="1"/>
  <c r="AO267" i="1"/>
  <c r="AH267" i="1"/>
  <c r="AF267" i="1"/>
  <c r="AM267" i="1"/>
  <c r="Z267" i="1"/>
  <c r="X267" i="1"/>
  <c r="V267" i="1"/>
  <c r="AA267" i="1"/>
  <c r="T267" i="1"/>
  <c r="R267" i="1"/>
  <c r="Y267" i="1"/>
  <c r="L267" i="1"/>
  <c r="J267" i="1"/>
  <c r="H267" i="1"/>
  <c r="M267" i="1"/>
  <c r="F267" i="1"/>
  <c r="D267" i="1"/>
  <c r="K267" i="1"/>
  <c r="EX266" i="1"/>
  <c r="EV266" i="1"/>
  <c r="ET266" i="1"/>
  <c r="EY266" i="1"/>
  <c r="ER266" i="1"/>
  <c r="EP266" i="1"/>
  <c r="EW266" i="1"/>
  <c r="EH266" i="1"/>
  <c r="EI266" i="1"/>
  <c r="ED266" i="1"/>
  <c r="EB266" i="1"/>
  <c r="DZ266" i="1"/>
  <c r="DT266" i="1"/>
  <c r="DU266" i="1"/>
  <c r="DP266" i="1"/>
  <c r="DN266" i="1"/>
  <c r="DF266" i="1"/>
  <c r="DG266" i="1"/>
  <c r="DB266" i="1"/>
  <c r="CZ266" i="1"/>
  <c r="CX266" i="1"/>
  <c r="CR266" i="1"/>
  <c r="CS266" i="1"/>
  <c r="CN266" i="1"/>
  <c r="CL266" i="1"/>
  <c r="CJ266" i="1"/>
  <c r="CD266" i="1"/>
  <c r="CE266" i="1"/>
  <c r="BZ266" i="1"/>
  <c r="BX266" i="1"/>
  <c r="BV266" i="1"/>
  <c r="BL266" i="1"/>
  <c r="BQ266" i="1"/>
  <c r="BP266" i="1"/>
  <c r="BH266" i="1"/>
  <c r="BO266" i="1"/>
  <c r="BN266" i="1"/>
  <c r="BB266" i="1"/>
  <c r="AZ266" i="1"/>
  <c r="AX266" i="1"/>
  <c r="BC266" i="1"/>
  <c r="AV266" i="1"/>
  <c r="AT266" i="1"/>
  <c r="BA266" i="1"/>
  <c r="AJ266" i="1"/>
  <c r="AO266" i="1"/>
  <c r="AN266" i="1"/>
  <c r="AL266" i="1"/>
  <c r="AH266" i="1"/>
  <c r="AF266" i="1"/>
  <c r="AM266" i="1"/>
  <c r="Z266" i="1"/>
  <c r="X266" i="1"/>
  <c r="V266" i="1"/>
  <c r="AA266" i="1"/>
  <c r="T266" i="1"/>
  <c r="R266" i="1"/>
  <c r="Y266" i="1"/>
  <c r="L266" i="1"/>
  <c r="D266" i="1"/>
  <c r="K266" i="1"/>
  <c r="J266" i="1"/>
  <c r="H266" i="1"/>
  <c r="M266" i="1"/>
  <c r="F266" i="1"/>
  <c r="EX265" i="1"/>
  <c r="EV265" i="1"/>
  <c r="ET265" i="1"/>
  <c r="EY265" i="1"/>
  <c r="ER265" i="1"/>
  <c r="EP265" i="1"/>
  <c r="EW265" i="1"/>
  <c r="EH265" i="1"/>
  <c r="EI265" i="1"/>
  <c r="ED265" i="1"/>
  <c r="EB265" i="1"/>
  <c r="DZ265" i="1"/>
  <c r="DT265" i="1"/>
  <c r="DU265" i="1"/>
  <c r="DP265" i="1"/>
  <c r="DN265" i="1"/>
  <c r="DF265" i="1"/>
  <c r="DG265" i="1"/>
  <c r="DB265" i="1"/>
  <c r="CZ265" i="1"/>
  <c r="CX265" i="1"/>
  <c r="CR265" i="1"/>
  <c r="CS265" i="1"/>
  <c r="CN265" i="1"/>
  <c r="CL265" i="1"/>
  <c r="CJ265" i="1"/>
  <c r="CD265" i="1"/>
  <c r="CE265" i="1"/>
  <c r="BZ265" i="1"/>
  <c r="BX265" i="1"/>
  <c r="BV265" i="1"/>
  <c r="BL265" i="1"/>
  <c r="BQ265" i="1"/>
  <c r="BP265" i="1"/>
  <c r="BN265" i="1"/>
  <c r="BH265" i="1"/>
  <c r="BO265" i="1"/>
  <c r="BB265" i="1"/>
  <c r="AZ265" i="1"/>
  <c r="AX265" i="1"/>
  <c r="BC265" i="1"/>
  <c r="AV265" i="1"/>
  <c r="AT265" i="1"/>
  <c r="BA265" i="1"/>
  <c r="AN265" i="1"/>
  <c r="AF265" i="1"/>
  <c r="AM265" i="1"/>
  <c r="AL265" i="1"/>
  <c r="AJ265" i="1"/>
  <c r="AO265" i="1"/>
  <c r="AH265" i="1"/>
  <c r="Z265" i="1"/>
  <c r="R265" i="1"/>
  <c r="Y265" i="1"/>
  <c r="X265" i="1"/>
  <c r="V265" i="1"/>
  <c r="AA265" i="1"/>
  <c r="T265" i="1"/>
  <c r="L265" i="1"/>
  <c r="D265" i="1"/>
  <c r="K265" i="1"/>
  <c r="J265" i="1"/>
  <c r="H265" i="1"/>
  <c r="M265" i="1"/>
  <c r="F265" i="1"/>
  <c r="EX264" i="1"/>
  <c r="EV264" i="1"/>
  <c r="ET264" i="1"/>
  <c r="EY264" i="1"/>
  <c r="ER264" i="1"/>
  <c r="EP264" i="1"/>
  <c r="EW264" i="1"/>
  <c r="EH264" i="1"/>
  <c r="EI264" i="1"/>
  <c r="ED264" i="1"/>
  <c r="EB264" i="1"/>
  <c r="DZ264" i="1"/>
  <c r="DT264" i="1"/>
  <c r="DU264" i="1"/>
  <c r="DP264" i="1"/>
  <c r="DN264" i="1"/>
  <c r="DF264" i="1"/>
  <c r="DG264" i="1"/>
  <c r="DB264" i="1"/>
  <c r="CZ264" i="1"/>
  <c r="CX264" i="1"/>
  <c r="CR264" i="1"/>
  <c r="CS264" i="1"/>
  <c r="CN264" i="1"/>
  <c r="CL264" i="1"/>
  <c r="CJ264" i="1"/>
  <c r="CD264" i="1"/>
  <c r="CE264" i="1"/>
  <c r="BZ264" i="1"/>
  <c r="BX264" i="1"/>
  <c r="BV264" i="1"/>
  <c r="BP264" i="1"/>
  <c r="BN264" i="1"/>
  <c r="BL264" i="1"/>
  <c r="BQ264" i="1"/>
  <c r="BO264" i="1"/>
  <c r="BF264" i="1"/>
  <c r="BB264" i="1"/>
  <c r="AT264" i="1"/>
  <c r="BA264" i="1"/>
  <c r="AZ264" i="1"/>
  <c r="AX264" i="1"/>
  <c r="BC264" i="1"/>
  <c r="AV264" i="1"/>
  <c r="AR264" i="1"/>
  <c r="AJ264" i="1"/>
  <c r="AO264" i="1"/>
  <c r="AN264" i="1"/>
  <c r="AL264" i="1"/>
  <c r="AH264" i="1"/>
  <c r="AF264" i="1"/>
  <c r="AM264" i="1"/>
  <c r="AD264" i="1"/>
  <c r="V264" i="1"/>
  <c r="AA264" i="1"/>
  <c r="Z264" i="1"/>
  <c r="X264" i="1"/>
  <c r="T264" i="1"/>
  <c r="R264" i="1"/>
  <c r="Y264" i="1"/>
  <c r="P264" i="1"/>
  <c r="L264" i="1"/>
  <c r="D264" i="1"/>
  <c r="K264" i="1"/>
  <c r="J264" i="1"/>
  <c r="H264" i="1"/>
  <c r="M264" i="1"/>
  <c r="F264" i="1"/>
  <c r="B264" i="1"/>
  <c r="ET263" i="1"/>
  <c r="ER263" i="1"/>
  <c r="EP263" i="1"/>
  <c r="EG263" i="1"/>
  <c r="EH263" i="1"/>
  <c r="EI263" i="1"/>
  <c r="ED263" i="1"/>
  <c r="EB263" i="1"/>
  <c r="DZ263" i="1"/>
  <c r="DS263" i="1"/>
  <c r="DT263" i="1"/>
  <c r="DU263" i="1"/>
  <c r="DP263" i="1"/>
  <c r="DN263" i="1"/>
  <c r="DE263" i="1"/>
  <c r="DF263" i="1"/>
  <c r="DG263" i="1"/>
  <c r="DB263" i="1"/>
  <c r="CZ263" i="1"/>
  <c r="CX263" i="1"/>
  <c r="CQ263" i="1"/>
  <c r="CR263" i="1"/>
  <c r="CS263" i="1"/>
  <c r="CN263" i="1"/>
  <c r="CL263" i="1"/>
  <c r="CJ263" i="1"/>
  <c r="CC263" i="1"/>
  <c r="CD263" i="1"/>
  <c r="CE263" i="1"/>
  <c r="BZ263" i="1"/>
  <c r="BX263" i="1"/>
  <c r="BV263" i="1"/>
  <c r="BP263" i="1"/>
  <c r="BN263" i="1"/>
  <c r="BL263" i="1"/>
  <c r="BQ263" i="1"/>
  <c r="BO263" i="1"/>
  <c r="AX263" i="1"/>
  <c r="BC263" i="1"/>
  <c r="BB263" i="1"/>
  <c r="AZ263" i="1"/>
  <c r="AV263" i="1"/>
  <c r="AT263" i="1"/>
  <c r="BA263" i="1"/>
  <c r="AN263" i="1"/>
  <c r="AL263" i="1"/>
  <c r="AJ263" i="1"/>
  <c r="AO263" i="1"/>
  <c r="AH263" i="1"/>
  <c r="AF263" i="1"/>
  <c r="AM263" i="1"/>
  <c r="Z263" i="1"/>
  <c r="R263" i="1"/>
  <c r="Y263" i="1"/>
  <c r="X263" i="1"/>
  <c r="V263" i="1"/>
  <c r="AA263" i="1"/>
  <c r="T263" i="1"/>
  <c r="H263" i="1"/>
  <c r="M263" i="1"/>
  <c r="L263" i="1"/>
  <c r="D263" i="1"/>
  <c r="K263" i="1"/>
  <c r="J263" i="1"/>
  <c r="F263" i="1"/>
  <c r="B263" i="1"/>
  <c r="ET262" i="1"/>
  <c r="ER262" i="1"/>
  <c r="EP262" i="1"/>
  <c r="EH262" i="1"/>
  <c r="EI262" i="1"/>
  <c r="ED262" i="1"/>
  <c r="EB262" i="1"/>
  <c r="DZ262" i="1"/>
  <c r="DT262" i="1"/>
  <c r="DU262" i="1"/>
  <c r="DP262" i="1"/>
  <c r="DN262" i="1"/>
  <c r="DF262" i="1"/>
  <c r="DG262" i="1"/>
  <c r="DB262" i="1"/>
  <c r="CZ262" i="1"/>
  <c r="CX262" i="1"/>
  <c r="CR262" i="1"/>
  <c r="CS262" i="1"/>
  <c r="CN262" i="1"/>
  <c r="CL262" i="1"/>
  <c r="CJ262" i="1"/>
  <c r="CD262" i="1"/>
  <c r="CE262" i="1"/>
  <c r="BZ262" i="1"/>
  <c r="BX262" i="1"/>
  <c r="BV262" i="1"/>
  <c r="BP262" i="1"/>
  <c r="BN262" i="1"/>
  <c r="BL262" i="1"/>
  <c r="BQ262" i="1"/>
  <c r="BH262" i="1"/>
  <c r="BO262" i="1"/>
  <c r="BB262" i="1"/>
  <c r="AT262" i="1"/>
  <c r="BA262" i="1"/>
  <c r="AZ262" i="1"/>
  <c r="AX262" i="1"/>
  <c r="BC262" i="1"/>
  <c r="AV262" i="1"/>
  <c r="AN262" i="1"/>
  <c r="AL262" i="1"/>
  <c r="AJ262" i="1"/>
  <c r="AO262" i="1"/>
  <c r="AH262" i="1"/>
  <c r="AF262" i="1"/>
  <c r="AM262" i="1"/>
  <c r="V262" i="1"/>
  <c r="AA262" i="1"/>
  <c r="Z262" i="1"/>
  <c r="X262" i="1"/>
  <c r="T262" i="1"/>
  <c r="R262" i="1"/>
  <c r="Y262" i="1"/>
  <c r="L262" i="1"/>
  <c r="J262" i="1"/>
  <c r="H262" i="1"/>
  <c r="M262" i="1"/>
  <c r="F262" i="1"/>
  <c r="D262" i="1"/>
  <c r="K262" i="1"/>
  <c r="ET261" i="1"/>
  <c r="ER261" i="1"/>
  <c r="EP261" i="1"/>
  <c r="EH261" i="1"/>
  <c r="EI261" i="1"/>
  <c r="ED261" i="1"/>
  <c r="EB261" i="1"/>
  <c r="DZ261" i="1"/>
  <c r="DT261" i="1"/>
  <c r="DU261" i="1"/>
  <c r="DP261" i="1"/>
  <c r="DN261" i="1"/>
  <c r="DF261" i="1"/>
  <c r="DG261" i="1"/>
  <c r="DB261" i="1"/>
  <c r="CZ261" i="1"/>
  <c r="CX261" i="1"/>
  <c r="CR261" i="1"/>
  <c r="CS261" i="1"/>
  <c r="CN261" i="1"/>
  <c r="CL261" i="1"/>
  <c r="CJ261" i="1"/>
  <c r="CD261" i="1"/>
  <c r="CE261" i="1"/>
  <c r="BZ261" i="1"/>
  <c r="BX261" i="1"/>
  <c r="BV261" i="1"/>
  <c r="BP261" i="1"/>
  <c r="BH261" i="1"/>
  <c r="BO261" i="1"/>
  <c r="BN261" i="1"/>
  <c r="BL261" i="1"/>
  <c r="BQ261" i="1"/>
  <c r="BB261" i="1"/>
  <c r="AZ261" i="1"/>
  <c r="AX261" i="1"/>
  <c r="BC261" i="1"/>
  <c r="AV261" i="1"/>
  <c r="AT261" i="1"/>
  <c r="BA261" i="1"/>
  <c r="AJ261" i="1"/>
  <c r="AO261" i="1"/>
  <c r="AN261" i="1"/>
  <c r="AF261" i="1"/>
  <c r="AM261" i="1"/>
  <c r="AL261" i="1"/>
  <c r="AH261" i="1"/>
  <c r="Z261" i="1"/>
  <c r="X261" i="1"/>
  <c r="V261" i="1"/>
  <c r="AA261" i="1"/>
  <c r="T261" i="1"/>
  <c r="R261" i="1"/>
  <c r="Y261" i="1"/>
  <c r="L261" i="1"/>
  <c r="J261" i="1"/>
  <c r="H261" i="1"/>
  <c r="M261" i="1"/>
  <c r="F261" i="1"/>
  <c r="D261" i="1"/>
  <c r="K261" i="1"/>
  <c r="EV260" i="1"/>
  <c r="ET260" i="1"/>
  <c r="ER260" i="1"/>
  <c r="EP260" i="1"/>
  <c r="EH260" i="1"/>
  <c r="EI260" i="1"/>
  <c r="ED260" i="1"/>
  <c r="EB260" i="1"/>
  <c r="DZ260" i="1"/>
  <c r="DT260" i="1"/>
  <c r="DU260" i="1"/>
  <c r="DP260" i="1"/>
  <c r="DN260" i="1"/>
  <c r="DF260" i="1"/>
  <c r="DG260" i="1"/>
  <c r="DB260" i="1"/>
  <c r="CZ260" i="1"/>
  <c r="CX260" i="1"/>
  <c r="CR260" i="1"/>
  <c r="CS260" i="1"/>
  <c r="CN260" i="1"/>
  <c r="CL260" i="1"/>
  <c r="CJ260" i="1"/>
  <c r="CD260" i="1"/>
  <c r="CE260" i="1"/>
  <c r="BZ260" i="1"/>
  <c r="BX260" i="1"/>
  <c r="BV260" i="1"/>
  <c r="BL260" i="1"/>
  <c r="BQ260" i="1"/>
  <c r="BP260" i="1"/>
  <c r="BO260" i="1"/>
  <c r="BN260" i="1"/>
  <c r="BF260" i="1"/>
  <c r="BB260" i="1"/>
  <c r="AZ260" i="1"/>
  <c r="AX260" i="1"/>
  <c r="BC260" i="1"/>
  <c r="AV260" i="1"/>
  <c r="AT260" i="1"/>
  <c r="BA260" i="1"/>
  <c r="AR260" i="1"/>
  <c r="AN260" i="1"/>
  <c r="AF260" i="1"/>
  <c r="AM260" i="1"/>
  <c r="AL260" i="1"/>
  <c r="AJ260" i="1"/>
  <c r="AO260" i="1"/>
  <c r="AH260" i="1"/>
  <c r="AD260" i="1"/>
  <c r="V260" i="1"/>
  <c r="AA260" i="1"/>
  <c r="Z260" i="1"/>
  <c r="R260" i="1"/>
  <c r="Y260" i="1"/>
  <c r="X260" i="1"/>
  <c r="T260" i="1"/>
  <c r="P260" i="1"/>
  <c r="L260" i="1"/>
  <c r="J260" i="1"/>
  <c r="H260" i="1"/>
  <c r="M260" i="1"/>
  <c r="F260" i="1"/>
  <c r="D260" i="1"/>
  <c r="K260" i="1"/>
  <c r="B260" i="1"/>
  <c r="EV259" i="1"/>
  <c r="EV263" i="1"/>
  <c r="ET259" i="1"/>
  <c r="ER259" i="1"/>
  <c r="EP259" i="1"/>
  <c r="EH259" i="1"/>
  <c r="EI259" i="1"/>
  <c r="ED259" i="1"/>
  <c r="EB259" i="1"/>
  <c r="DZ259" i="1"/>
  <c r="DT259" i="1"/>
  <c r="DU259" i="1"/>
  <c r="DP259" i="1"/>
  <c r="DN259" i="1"/>
  <c r="DF259" i="1"/>
  <c r="DG259" i="1"/>
  <c r="DB259" i="1"/>
  <c r="CZ259" i="1"/>
  <c r="CX259" i="1"/>
  <c r="CR259" i="1"/>
  <c r="CS259" i="1"/>
  <c r="CN259" i="1"/>
  <c r="CL259" i="1"/>
  <c r="CJ259" i="1"/>
  <c r="CD259" i="1"/>
  <c r="CE259" i="1"/>
  <c r="BZ259" i="1"/>
  <c r="BX259" i="1"/>
  <c r="BV259" i="1"/>
  <c r="BL259" i="1"/>
  <c r="BQ259" i="1"/>
  <c r="BP259" i="1"/>
  <c r="BN259" i="1"/>
  <c r="BH259" i="1"/>
  <c r="BO259" i="1"/>
  <c r="AX259" i="1"/>
  <c r="BC259" i="1"/>
  <c r="BB259" i="1"/>
  <c r="AT259" i="1"/>
  <c r="BA259" i="1"/>
  <c r="AZ259" i="1"/>
  <c r="AV259" i="1"/>
  <c r="AN259" i="1"/>
  <c r="AL259" i="1"/>
  <c r="AJ259" i="1"/>
  <c r="AO259" i="1"/>
  <c r="AH259" i="1"/>
  <c r="AF259" i="1"/>
  <c r="AM259" i="1"/>
  <c r="V259" i="1"/>
  <c r="AA259" i="1"/>
  <c r="Z259" i="1"/>
  <c r="X259" i="1"/>
  <c r="T259" i="1"/>
  <c r="R259" i="1"/>
  <c r="Y259" i="1"/>
  <c r="L259" i="1"/>
  <c r="D259" i="1"/>
  <c r="K259" i="1"/>
  <c r="J259" i="1"/>
  <c r="H259" i="1"/>
  <c r="M259" i="1"/>
  <c r="F259" i="1"/>
  <c r="ET258" i="1"/>
  <c r="ER258" i="1"/>
  <c r="EP258" i="1"/>
  <c r="EH258" i="1"/>
  <c r="EI258" i="1"/>
  <c r="ED258" i="1"/>
  <c r="EB258" i="1"/>
  <c r="DZ258" i="1"/>
  <c r="DT258" i="1"/>
  <c r="DU258" i="1"/>
  <c r="DP258" i="1"/>
  <c r="DN258" i="1"/>
  <c r="DF258" i="1"/>
  <c r="DG258" i="1"/>
  <c r="DB258" i="1"/>
  <c r="CZ258" i="1"/>
  <c r="CX258" i="1"/>
  <c r="CR258" i="1"/>
  <c r="CS258" i="1"/>
  <c r="CN258" i="1"/>
  <c r="CL258" i="1"/>
  <c r="CJ258" i="1"/>
  <c r="CD258" i="1"/>
  <c r="CE258" i="1"/>
  <c r="BZ258" i="1"/>
  <c r="BX258" i="1"/>
  <c r="BV258" i="1"/>
  <c r="BL258" i="1"/>
  <c r="BQ258" i="1"/>
  <c r="BP258" i="1"/>
  <c r="BN258" i="1"/>
  <c r="BH258" i="1"/>
  <c r="BO258" i="1"/>
  <c r="AX258" i="1"/>
  <c r="BC258" i="1"/>
  <c r="BB258" i="1"/>
  <c r="AZ258" i="1"/>
  <c r="AV258" i="1"/>
  <c r="AT258" i="1"/>
  <c r="BA258" i="1"/>
  <c r="AN258" i="1"/>
  <c r="AL258" i="1"/>
  <c r="AJ258" i="1"/>
  <c r="AO258" i="1"/>
  <c r="AH258" i="1"/>
  <c r="AF258" i="1"/>
  <c r="AM258" i="1"/>
  <c r="Z258" i="1"/>
  <c r="R258" i="1"/>
  <c r="Y258" i="1"/>
  <c r="X258" i="1"/>
  <c r="V258" i="1"/>
  <c r="AA258" i="1"/>
  <c r="T258" i="1"/>
  <c r="L258" i="1"/>
  <c r="J258" i="1"/>
  <c r="H258" i="1"/>
  <c r="M258" i="1"/>
  <c r="F258" i="1"/>
  <c r="D258" i="1"/>
  <c r="K258" i="1"/>
  <c r="ET257" i="1"/>
  <c r="ER257" i="1"/>
  <c r="EP257" i="1"/>
  <c r="EH257" i="1"/>
  <c r="EI257" i="1"/>
  <c r="ED257" i="1"/>
  <c r="EB257" i="1"/>
  <c r="DZ257" i="1"/>
  <c r="DT257" i="1"/>
  <c r="DU257" i="1"/>
  <c r="DP257" i="1"/>
  <c r="DN257" i="1"/>
  <c r="DF257" i="1"/>
  <c r="DG257" i="1"/>
  <c r="DB257" i="1"/>
  <c r="CZ257" i="1"/>
  <c r="CX257" i="1"/>
  <c r="CR257" i="1"/>
  <c r="CS257" i="1"/>
  <c r="CN257" i="1"/>
  <c r="CL257" i="1"/>
  <c r="CJ257" i="1"/>
  <c r="CD257" i="1"/>
  <c r="CE257" i="1"/>
  <c r="BZ257" i="1"/>
  <c r="BX257" i="1"/>
  <c r="BV257" i="1"/>
  <c r="BL257" i="1"/>
  <c r="BQ257" i="1"/>
  <c r="BP257" i="1"/>
  <c r="BN257" i="1"/>
  <c r="BH257" i="1"/>
  <c r="BO257" i="1"/>
  <c r="AX257" i="1"/>
  <c r="BC257" i="1"/>
  <c r="BB257" i="1"/>
  <c r="AZ257" i="1"/>
  <c r="AV257" i="1"/>
  <c r="AT257" i="1"/>
  <c r="BA257" i="1"/>
  <c r="AN257" i="1"/>
  <c r="AF257" i="1"/>
  <c r="AM257" i="1"/>
  <c r="AL257" i="1"/>
  <c r="AJ257" i="1"/>
  <c r="AO257" i="1"/>
  <c r="AH257" i="1"/>
  <c r="Z257" i="1"/>
  <c r="R257" i="1"/>
  <c r="Y257" i="1"/>
  <c r="X257" i="1"/>
  <c r="V257" i="1"/>
  <c r="AA257" i="1"/>
  <c r="T257" i="1"/>
  <c r="H257" i="1"/>
  <c r="M257" i="1"/>
  <c r="L257" i="1"/>
  <c r="J257" i="1"/>
  <c r="F257" i="1"/>
  <c r="D257" i="1"/>
  <c r="K257" i="1"/>
  <c r="ET256" i="1"/>
  <c r="ER256" i="1"/>
  <c r="EP256" i="1"/>
  <c r="EH256" i="1"/>
  <c r="EI256" i="1"/>
  <c r="ED256" i="1"/>
  <c r="EB256" i="1"/>
  <c r="DZ256" i="1"/>
  <c r="DT256" i="1"/>
  <c r="DU256" i="1"/>
  <c r="DP256" i="1"/>
  <c r="DN256" i="1"/>
  <c r="DF256" i="1"/>
  <c r="DG256" i="1"/>
  <c r="DB256" i="1"/>
  <c r="CZ256" i="1"/>
  <c r="CX256" i="1"/>
  <c r="CR256" i="1"/>
  <c r="CS256" i="1"/>
  <c r="CN256" i="1"/>
  <c r="CL256" i="1"/>
  <c r="CJ256" i="1"/>
  <c r="CD256" i="1"/>
  <c r="CE256" i="1"/>
  <c r="BZ256" i="1"/>
  <c r="BX256" i="1"/>
  <c r="BV256" i="1"/>
  <c r="BP256" i="1"/>
  <c r="BO256" i="1"/>
  <c r="BN256" i="1"/>
  <c r="BL256" i="1"/>
  <c r="BQ256" i="1"/>
  <c r="BF256" i="1"/>
  <c r="AX256" i="1"/>
  <c r="BC256" i="1"/>
  <c r="BB256" i="1"/>
  <c r="AZ256" i="1"/>
  <c r="AV256" i="1"/>
  <c r="AT256" i="1"/>
  <c r="BA256" i="1"/>
  <c r="AR256" i="1"/>
  <c r="AJ256" i="1"/>
  <c r="AO256" i="1"/>
  <c r="AN256" i="1"/>
  <c r="AL256" i="1"/>
  <c r="AH256" i="1"/>
  <c r="AF256" i="1"/>
  <c r="AM256" i="1"/>
  <c r="AD256" i="1"/>
  <c r="Z256" i="1"/>
  <c r="R256" i="1"/>
  <c r="Y256" i="1"/>
  <c r="X256" i="1"/>
  <c r="V256" i="1"/>
  <c r="AA256" i="1"/>
  <c r="T256" i="1"/>
  <c r="P256" i="1"/>
  <c r="H256" i="1"/>
  <c r="M256" i="1"/>
  <c r="L256" i="1"/>
  <c r="D256" i="1"/>
  <c r="K256" i="1"/>
  <c r="J256" i="1"/>
  <c r="F256" i="1"/>
  <c r="B256" i="1"/>
  <c r="ET255" i="1"/>
  <c r="ER255" i="1"/>
  <c r="EP255" i="1"/>
  <c r="EH255" i="1"/>
  <c r="EI255" i="1"/>
  <c r="ED255" i="1"/>
  <c r="EB255" i="1"/>
  <c r="DZ255" i="1"/>
  <c r="DT255" i="1"/>
  <c r="DU255" i="1"/>
  <c r="DP255" i="1"/>
  <c r="DN255" i="1"/>
  <c r="DF255" i="1"/>
  <c r="DG255" i="1"/>
  <c r="DB255" i="1"/>
  <c r="CZ255" i="1"/>
  <c r="CX255" i="1"/>
  <c r="CR255" i="1"/>
  <c r="CS255" i="1"/>
  <c r="CN255" i="1"/>
  <c r="CL255" i="1"/>
  <c r="CJ255" i="1"/>
  <c r="CD255" i="1"/>
  <c r="CE255" i="1"/>
  <c r="BZ255" i="1"/>
  <c r="BX255" i="1"/>
  <c r="BV255" i="1"/>
  <c r="ET254" i="1"/>
  <c r="ER254" i="1"/>
  <c r="EP254" i="1"/>
  <c r="EH254" i="1"/>
  <c r="EI254" i="1"/>
  <c r="ED254" i="1"/>
  <c r="EB254" i="1"/>
  <c r="DZ254" i="1"/>
  <c r="DT254" i="1"/>
  <c r="DU254" i="1"/>
  <c r="DP254" i="1"/>
  <c r="DN254" i="1"/>
  <c r="DF254" i="1"/>
  <c r="DG254" i="1"/>
  <c r="DB254" i="1"/>
  <c r="CZ254" i="1"/>
  <c r="CX254" i="1"/>
  <c r="CR254" i="1"/>
  <c r="CS254" i="1"/>
  <c r="CN254" i="1"/>
  <c r="CL254" i="1"/>
  <c r="CJ254" i="1"/>
  <c r="CD254" i="1"/>
  <c r="CE254" i="1"/>
  <c r="BZ254" i="1"/>
  <c r="BX254" i="1"/>
  <c r="BV254" i="1"/>
  <c r="ET253" i="1"/>
  <c r="ER253" i="1"/>
  <c r="EP253" i="1"/>
  <c r="EH253" i="1"/>
  <c r="EI253" i="1"/>
  <c r="ED253" i="1"/>
  <c r="EB253" i="1"/>
  <c r="DZ253" i="1"/>
  <c r="DT253" i="1"/>
  <c r="DU253" i="1"/>
  <c r="DP253" i="1"/>
  <c r="DN253" i="1"/>
  <c r="DF253" i="1"/>
  <c r="DG253" i="1"/>
  <c r="DB253" i="1"/>
  <c r="CZ253" i="1"/>
  <c r="CX253" i="1"/>
  <c r="CR253" i="1"/>
  <c r="CS253" i="1"/>
  <c r="CN253" i="1"/>
  <c r="CL253" i="1"/>
  <c r="CJ253" i="1"/>
  <c r="CD253" i="1"/>
  <c r="CE253" i="1"/>
  <c r="BZ253" i="1"/>
  <c r="BX253" i="1"/>
  <c r="BV253" i="1"/>
  <c r="EV252" i="1"/>
  <c r="EV256" i="1"/>
  <c r="ET252" i="1"/>
  <c r="ER252" i="1"/>
  <c r="EP252" i="1"/>
  <c r="EW252" i="1"/>
  <c r="EX252" i="1"/>
  <c r="EH252" i="1"/>
  <c r="EI252" i="1"/>
  <c r="ED252" i="1"/>
  <c r="EB252" i="1"/>
  <c r="DZ252" i="1"/>
  <c r="DT252" i="1"/>
  <c r="DU252" i="1"/>
  <c r="DP252" i="1"/>
  <c r="DN252" i="1"/>
  <c r="DF252" i="1"/>
  <c r="DG252" i="1"/>
  <c r="DB252" i="1"/>
  <c r="CZ252" i="1"/>
  <c r="CX252" i="1"/>
  <c r="CR252" i="1"/>
  <c r="CS252" i="1"/>
  <c r="CN252" i="1"/>
  <c r="CL252" i="1"/>
  <c r="CJ252" i="1"/>
  <c r="CD252" i="1"/>
  <c r="CE252" i="1"/>
  <c r="BZ252" i="1"/>
  <c r="BX252" i="1"/>
  <c r="BV252" i="1"/>
  <c r="ET251" i="1"/>
  <c r="ER251" i="1"/>
  <c r="EH251" i="1"/>
  <c r="EI251" i="1"/>
  <c r="ED251" i="1"/>
  <c r="EB251" i="1"/>
  <c r="DZ251" i="1"/>
  <c r="DT251" i="1"/>
  <c r="DU251" i="1"/>
  <c r="DP251" i="1"/>
  <c r="DN251" i="1"/>
  <c r="DF251" i="1"/>
  <c r="DG251" i="1"/>
  <c r="DB251" i="1"/>
  <c r="CZ251" i="1"/>
  <c r="CX251" i="1"/>
  <c r="CR251" i="1"/>
  <c r="CS251" i="1"/>
  <c r="CN251" i="1"/>
  <c r="CL251" i="1"/>
  <c r="CJ251" i="1"/>
  <c r="CD251" i="1"/>
  <c r="CE251" i="1"/>
  <c r="BZ251" i="1"/>
  <c r="BX251" i="1"/>
  <c r="BV251" i="1"/>
  <c r="ET250" i="1"/>
  <c r="ER250" i="1"/>
  <c r="EH250" i="1"/>
  <c r="EI250" i="1"/>
  <c r="ED250" i="1"/>
  <c r="EB250" i="1"/>
  <c r="DZ250" i="1"/>
  <c r="DT250" i="1"/>
  <c r="DU250" i="1"/>
  <c r="DP250" i="1"/>
  <c r="DN250" i="1"/>
  <c r="DF250" i="1"/>
  <c r="DG250" i="1"/>
  <c r="DB250" i="1"/>
  <c r="CZ250" i="1"/>
  <c r="CX250" i="1"/>
  <c r="CR250" i="1"/>
  <c r="CS250" i="1"/>
  <c r="CN250" i="1"/>
  <c r="CL250" i="1"/>
  <c r="CJ250" i="1"/>
  <c r="CD250" i="1"/>
  <c r="CE250" i="1"/>
  <c r="BZ250" i="1"/>
  <c r="BX250" i="1"/>
  <c r="BV250" i="1"/>
  <c r="ET249" i="1"/>
  <c r="ER249" i="1"/>
  <c r="EH249" i="1"/>
  <c r="EI249" i="1"/>
  <c r="ED249" i="1"/>
  <c r="EB249" i="1"/>
  <c r="DZ249" i="1"/>
  <c r="DT249" i="1"/>
  <c r="DU249" i="1"/>
  <c r="DP249" i="1"/>
  <c r="DN249" i="1"/>
  <c r="DF249" i="1"/>
  <c r="DG249" i="1"/>
  <c r="DB249" i="1"/>
  <c r="CZ249" i="1"/>
  <c r="CX249" i="1"/>
  <c r="CR249" i="1"/>
  <c r="CS249" i="1"/>
  <c r="CN249" i="1"/>
  <c r="CL249" i="1"/>
  <c r="CJ249" i="1"/>
  <c r="CD249" i="1"/>
  <c r="CE249" i="1"/>
  <c r="BZ249" i="1"/>
  <c r="BX249" i="1"/>
  <c r="BV249" i="1"/>
  <c r="ET248" i="1"/>
  <c r="ER248" i="1"/>
  <c r="EN248" i="1"/>
  <c r="EH248" i="1"/>
  <c r="EI248" i="1"/>
  <c r="ED248" i="1"/>
  <c r="EB248" i="1"/>
  <c r="DZ248" i="1"/>
  <c r="DT248" i="1"/>
  <c r="DU248" i="1"/>
  <c r="DP248" i="1"/>
  <c r="DN248" i="1"/>
  <c r="DF248" i="1"/>
  <c r="DG248" i="1"/>
  <c r="DB248" i="1"/>
  <c r="CZ248" i="1"/>
  <c r="CX248" i="1"/>
  <c r="CR248" i="1"/>
  <c r="CS248" i="1"/>
  <c r="CN248" i="1"/>
  <c r="CL248" i="1"/>
  <c r="CJ248" i="1"/>
  <c r="CD248" i="1"/>
  <c r="CE248" i="1"/>
  <c r="BZ248" i="1"/>
  <c r="BX248" i="1"/>
  <c r="BV248" i="1"/>
  <c r="EV255" i="1"/>
  <c r="ET247" i="1"/>
  <c r="ER247" i="1"/>
  <c r="EH247" i="1"/>
  <c r="EI247" i="1"/>
  <c r="ED247" i="1"/>
  <c r="EB247" i="1"/>
  <c r="DZ247" i="1"/>
  <c r="DT247" i="1"/>
  <c r="DU247" i="1"/>
  <c r="DP247" i="1"/>
  <c r="DN247" i="1"/>
  <c r="DF247" i="1"/>
  <c r="DG247" i="1"/>
  <c r="DB247" i="1"/>
  <c r="CZ247" i="1"/>
  <c r="CX247" i="1"/>
  <c r="CR247" i="1"/>
  <c r="CS247" i="1"/>
  <c r="CN247" i="1"/>
  <c r="CL247" i="1"/>
  <c r="CJ247" i="1"/>
  <c r="CD247" i="1"/>
  <c r="CE247" i="1"/>
  <c r="BZ247" i="1"/>
  <c r="BX247" i="1"/>
  <c r="BV247" i="1"/>
  <c r="H247" i="1"/>
  <c r="F247" i="1"/>
  <c r="D247" i="1"/>
  <c r="EV254" i="1"/>
  <c r="EV258" i="1"/>
  <c r="EV262" i="1"/>
  <c r="ET246" i="1"/>
  <c r="ER246" i="1"/>
  <c r="EH246" i="1"/>
  <c r="EI246" i="1"/>
  <c r="ED246" i="1"/>
  <c r="EB246" i="1"/>
  <c r="DZ246" i="1"/>
  <c r="DT246" i="1"/>
  <c r="DU246" i="1"/>
  <c r="DP246" i="1"/>
  <c r="DN246" i="1"/>
  <c r="DF246" i="1"/>
  <c r="DG246" i="1"/>
  <c r="DB246" i="1"/>
  <c r="CZ246" i="1"/>
  <c r="CX246" i="1"/>
  <c r="CR246" i="1"/>
  <c r="CS246" i="1"/>
  <c r="CN246" i="1"/>
  <c r="CL246" i="1"/>
  <c r="CJ246" i="1"/>
  <c r="CD246" i="1"/>
  <c r="CE246" i="1"/>
  <c r="BZ246" i="1"/>
  <c r="BX246" i="1"/>
  <c r="BV246" i="1"/>
  <c r="H246" i="1"/>
  <c r="F246" i="1"/>
  <c r="D246" i="1"/>
  <c r="ET245" i="1"/>
  <c r="ER245" i="1"/>
  <c r="EH245" i="1"/>
  <c r="EI245" i="1"/>
  <c r="ED245" i="1"/>
  <c r="EB245" i="1"/>
  <c r="DZ245" i="1"/>
  <c r="DT245" i="1"/>
  <c r="DU245" i="1"/>
  <c r="DP245" i="1"/>
  <c r="DN245" i="1"/>
  <c r="DF245" i="1"/>
  <c r="DG245" i="1"/>
  <c r="DB245" i="1"/>
  <c r="CZ245" i="1"/>
  <c r="CX245" i="1"/>
  <c r="CR245" i="1"/>
  <c r="CS245" i="1"/>
  <c r="CN245" i="1"/>
  <c r="CL245" i="1"/>
  <c r="CJ245" i="1"/>
  <c r="CD245" i="1"/>
  <c r="CE245" i="1"/>
  <c r="BZ245" i="1"/>
  <c r="BX245" i="1"/>
  <c r="BV245" i="1"/>
  <c r="H245" i="1"/>
  <c r="F245" i="1"/>
  <c r="D245" i="1"/>
  <c r="ET244" i="1"/>
  <c r="ER244" i="1"/>
  <c r="EG244" i="1"/>
  <c r="EH244" i="1"/>
  <c r="EI244" i="1"/>
  <c r="ED244" i="1"/>
  <c r="EB244" i="1"/>
  <c r="DZ244" i="1"/>
  <c r="DS244" i="1"/>
  <c r="DT244" i="1"/>
  <c r="DU244" i="1"/>
  <c r="DP244" i="1"/>
  <c r="DN244" i="1"/>
  <c r="DE244" i="1"/>
  <c r="DF244" i="1"/>
  <c r="DG244" i="1"/>
  <c r="DB244" i="1"/>
  <c r="CZ244" i="1"/>
  <c r="CX244" i="1"/>
  <c r="CQ244" i="1"/>
  <c r="CR244" i="1"/>
  <c r="CS244" i="1"/>
  <c r="CN244" i="1"/>
  <c r="CL244" i="1"/>
  <c r="CJ244" i="1"/>
  <c r="CC244" i="1"/>
  <c r="CD244" i="1"/>
  <c r="CE244" i="1"/>
  <c r="BZ244" i="1"/>
  <c r="BX244" i="1"/>
  <c r="BV244" i="1"/>
  <c r="BF244" i="1"/>
  <c r="AR244" i="1"/>
  <c r="AD244" i="1"/>
  <c r="P244" i="1"/>
  <c r="H244" i="1"/>
  <c r="F244" i="1"/>
  <c r="D244" i="1"/>
  <c r="ET243" i="1"/>
  <c r="ER243" i="1"/>
  <c r="EN243" i="1"/>
  <c r="EG243" i="1"/>
  <c r="EH243" i="1"/>
  <c r="EI243" i="1"/>
  <c r="ED243" i="1"/>
  <c r="EB243" i="1"/>
  <c r="DZ243" i="1"/>
  <c r="DS243" i="1"/>
  <c r="DT243" i="1"/>
  <c r="DU243" i="1"/>
  <c r="DP243" i="1"/>
  <c r="DN243" i="1"/>
  <c r="DE243" i="1"/>
  <c r="DF243" i="1"/>
  <c r="DG243" i="1"/>
  <c r="DB243" i="1"/>
  <c r="CZ243" i="1"/>
  <c r="CX243" i="1"/>
  <c r="CQ243" i="1"/>
  <c r="CR243" i="1"/>
  <c r="CS243" i="1"/>
  <c r="CN243" i="1"/>
  <c r="CL243" i="1"/>
  <c r="CJ243" i="1"/>
  <c r="CC243" i="1"/>
  <c r="CD243" i="1"/>
  <c r="CE243" i="1"/>
  <c r="BZ243" i="1"/>
  <c r="BX243" i="1"/>
  <c r="BV243" i="1"/>
  <c r="H243" i="1"/>
  <c r="F243" i="1"/>
  <c r="D243" i="1"/>
  <c r="B243" i="1"/>
  <c r="ET242" i="1"/>
  <c r="ER242" i="1"/>
  <c r="EN242" i="1"/>
  <c r="EG242" i="1"/>
  <c r="EH242" i="1"/>
  <c r="EI242" i="1"/>
  <c r="ED242" i="1"/>
  <c r="EB242" i="1"/>
  <c r="DZ242" i="1"/>
  <c r="DS242" i="1"/>
  <c r="DT242" i="1"/>
  <c r="DU242" i="1"/>
  <c r="DP242" i="1"/>
  <c r="DN242" i="1"/>
  <c r="DE242" i="1"/>
  <c r="DF242" i="1"/>
  <c r="DG242" i="1"/>
  <c r="DB242" i="1"/>
  <c r="CZ242" i="1"/>
  <c r="CX242" i="1"/>
  <c r="CQ242" i="1"/>
  <c r="CR242" i="1"/>
  <c r="CS242" i="1"/>
  <c r="CN242" i="1"/>
  <c r="CL242" i="1"/>
  <c r="CJ242" i="1"/>
  <c r="CC242" i="1"/>
  <c r="CD242" i="1"/>
  <c r="CE242" i="1"/>
  <c r="BZ242" i="1"/>
  <c r="BX242" i="1"/>
  <c r="BV242" i="1"/>
  <c r="H242" i="1"/>
  <c r="F242" i="1"/>
  <c r="D242" i="1"/>
  <c r="ET241" i="1"/>
  <c r="ER241" i="1"/>
  <c r="EG241" i="1"/>
  <c r="EH241" i="1"/>
  <c r="EI241" i="1"/>
  <c r="ED241" i="1"/>
  <c r="EB241" i="1"/>
  <c r="DZ241" i="1"/>
  <c r="DS241" i="1"/>
  <c r="DT241" i="1"/>
  <c r="DU241" i="1"/>
  <c r="DP241" i="1"/>
  <c r="DN241" i="1"/>
  <c r="DE241" i="1"/>
  <c r="DF241" i="1"/>
  <c r="DG241" i="1"/>
  <c r="DB241" i="1"/>
  <c r="CZ241" i="1"/>
  <c r="CX241" i="1"/>
  <c r="CQ241" i="1"/>
  <c r="CR241" i="1"/>
  <c r="CS241" i="1"/>
  <c r="CN241" i="1"/>
  <c r="CL241" i="1"/>
  <c r="CJ241" i="1"/>
  <c r="CC241" i="1"/>
  <c r="CD241" i="1"/>
  <c r="CE241" i="1"/>
  <c r="BZ241" i="1"/>
  <c r="BX241" i="1"/>
  <c r="BV241" i="1"/>
  <c r="H241" i="1"/>
  <c r="F241" i="1"/>
  <c r="D241" i="1"/>
  <c r="ET240" i="1"/>
  <c r="ER240" i="1"/>
  <c r="EG240" i="1"/>
  <c r="EH240" i="1"/>
  <c r="EI240" i="1"/>
  <c r="ED240" i="1"/>
  <c r="EB240" i="1"/>
  <c r="DZ240" i="1"/>
  <c r="DS240" i="1"/>
  <c r="DT240" i="1"/>
  <c r="DU240" i="1"/>
  <c r="DP240" i="1"/>
  <c r="DN240" i="1"/>
  <c r="DE240" i="1"/>
  <c r="DF240" i="1"/>
  <c r="DG240" i="1"/>
  <c r="DB240" i="1"/>
  <c r="CZ240" i="1"/>
  <c r="CX240" i="1"/>
  <c r="CQ240" i="1"/>
  <c r="CR240" i="1"/>
  <c r="CS240" i="1"/>
  <c r="CN240" i="1"/>
  <c r="CL240" i="1"/>
  <c r="CJ240" i="1"/>
  <c r="CC240" i="1"/>
  <c r="CD240" i="1"/>
  <c r="CE240" i="1"/>
  <c r="BZ240" i="1"/>
  <c r="BX240" i="1"/>
  <c r="BV240" i="1"/>
  <c r="BF240" i="1"/>
  <c r="AR240" i="1"/>
  <c r="AD240" i="1"/>
  <c r="P240" i="1"/>
  <c r="H240" i="1"/>
  <c r="F240" i="1"/>
  <c r="D240" i="1"/>
  <c r="ET239" i="1"/>
  <c r="ER239" i="1"/>
  <c r="EG239" i="1"/>
  <c r="EH239" i="1"/>
  <c r="EI239" i="1"/>
  <c r="ED239" i="1"/>
  <c r="EB239" i="1"/>
  <c r="DZ239" i="1"/>
  <c r="DS239" i="1"/>
  <c r="DT239" i="1"/>
  <c r="DU239" i="1"/>
  <c r="DP239" i="1"/>
  <c r="DN239" i="1"/>
  <c r="DE239" i="1"/>
  <c r="DF239" i="1"/>
  <c r="DG239" i="1"/>
  <c r="DB239" i="1"/>
  <c r="CZ239" i="1"/>
  <c r="CX239" i="1"/>
  <c r="CQ239" i="1"/>
  <c r="CR239" i="1"/>
  <c r="CS239" i="1"/>
  <c r="CN239" i="1"/>
  <c r="CL239" i="1"/>
  <c r="CJ239" i="1"/>
  <c r="CC239" i="1"/>
  <c r="CD239" i="1"/>
  <c r="CE239" i="1"/>
  <c r="BZ239" i="1"/>
  <c r="BX239" i="1"/>
  <c r="BV239" i="1"/>
  <c r="H239" i="1"/>
  <c r="F239" i="1"/>
  <c r="D239" i="1"/>
  <c r="ET238" i="1"/>
  <c r="ER238" i="1"/>
  <c r="EG238" i="1"/>
  <c r="EH238" i="1"/>
  <c r="EI238" i="1"/>
  <c r="ED238" i="1"/>
  <c r="EB238" i="1"/>
  <c r="DZ238" i="1"/>
  <c r="DS238" i="1"/>
  <c r="DT238" i="1"/>
  <c r="DU238" i="1"/>
  <c r="DP238" i="1"/>
  <c r="DN238" i="1"/>
  <c r="DE238" i="1"/>
  <c r="DF238" i="1"/>
  <c r="DG238" i="1"/>
  <c r="DB238" i="1"/>
  <c r="CZ238" i="1"/>
  <c r="CX238" i="1"/>
  <c r="CQ238" i="1"/>
  <c r="CR238" i="1"/>
  <c r="CS238" i="1"/>
  <c r="CN238" i="1"/>
  <c r="CL238" i="1"/>
  <c r="CJ238" i="1"/>
  <c r="CC238" i="1"/>
  <c r="CD238" i="1"/>
  <c r="CE238" i="1"/>
  <c r="BZ238" i="1"/>
  <c r="BX238" i="1"/>
  <c r="BV238" i="1"/>
  <c r="H238" i="1"/>
  <c r="F238" i="1"/>
  <c r="D238" i="1"/>
  <c r="ET237" i="1"/>
  <c r="ER237" i="1"/>
  <c r="EG237" i="1"/>
  <c r="EH237" i="1"/>
  <c r="EI237" i="1"/>
  <c r="ED237" i="1"/>
  <c r="EB237" i="1"/>
  <c r="DZ237" i="1"/>
  <c r="DS237" i="1"/>
  <c r="DT237" i="1"/>
  <c r="DU237" i="1"/>
  <c r="DP237" i="1"/>
  <c r="DN237" i="1"/>
  <c r="DE237" i="1"/>
  <c r="DF237" i="1"/>
  <c r="DG237" i="1"/>
  <c r="DB237" i="1"/>
  <c r="CZ237" i="1"/>
  <c r="CX237" i="1"/>
  <c r="CV237" i="1"/>
  <c r="CQ237" i="1"/>
  <c r="CR237" i="1"/>
  <c r="CS237" i="1"/>
  <c r="CN237" i="1"/>
  <c r="CL237" i="1"/>
  <c r="CJ237" i="1"/>
  <c r="CH237" i="1"/>
  <c r="CC237" i="1"/>
  <c r="CD237" i="1"/>
  <c r="CE237" i="1"/>
  <c r="BZ237" i="1"/>
  <c r="BX237" i="1"/>
  <c r="BV237" i="1"/>
  <c r="BT237" i="1"/>
  <c r="H237" i="1"/>
  <c r="F237" i="1"/>
  <c r="D237" i="1"/>
  <c r="ET236" i="1"/>
  <c r="ER236" i="1"/>
  <c r="EG236" i="1"/>
  <c r="EH236" i="1"/>
  <c r="EI236" i="1"/>
  <c r="ED236" i="1"/>
  <c r="EB236" i="1"/>
  <c r="DZ236" i="1"/>
  <c r="DX236" i="1"/>
  <c r="DS236" i="1"/>
  <c r="DT236" i="1"/>
  <c r="DU236" i="1"/>
  <c r="DP236" i="1"/>
  <c r="DN236" i="1"/>
  <c r="DJ236" i="1"/>
  <c r="DE236" i="1"/>
  <c r="DF236" i="1"/>
  <c r="DG236" i="1"/>
  <c r="DB236" i="1"/>
  <c r="CZ236" i="1"/>
  <c r="CX236" i="1"/>
  <c r="CV236" i="1"/>
  <c r="CQ236" i="1"/>
  <c r="CR236" i="1"/>
  <c r="CS236" i="1"/>
  <c r="CN236" i="1"/>
  <c r="CL236" i="1"/>
  <c r="CJ236" i="1"/>
  <c r="CH236" i="1"/>
  <c r="CC236" i="1"/>
  <c r="CD236" i="1"/>
  <c r="CE236" i="1"/>
  <c r="BZ236" i="1"/>
  <c r="BX236" i="1"/>
  <c r="BV236" i="1"/>
  <c r="BT236" i="1"/>
  <c r="BF236" i="1"/>
  <c r="AR236" i="1"/>
  <c r="AD236" i="1"/>
  <c r="P236" i="1"/>
  <c r="H236" i="1"/>
  <c r="F236" i="1"/>
  <c r="D236" i="1"/>
  <c r="ET235" i="1"/>
  <c r="ER235" i="1"/>
  <c r="EG235" i="1"/>
  <c r="EI284" i="1"/>
  <c r="ED235" i="1"/>
  <c r="EB235" i="1"/>
  <c r="DZ235" i="1"/>
  <c r="DX235" i="1"/>
  <c r="DS235" i="1"/>
  <c r="DT235" i="1"/>
  <c r="DU235" i="1"/>
  <c r="DP235" i="1"/>
  <c r="DN235" i="1"/>
  <c r="DJ235" i="1"/>
  <c r="DE235" i="1"/>
  <c r="DG284" i="1"/>
  <c r="DB235" i="1"/>
  <c r="CZ235" i="1"/>
  <c r="CX235" i="1"/>
  <c r="CV235" i="1"/>
  <c r="CQ235" i="1"/>
  <c r="CS284" i="1"/>
  <c r="CN235" i="1"/>
  <c r="CL235" i="1"/>
  <c r="CJ235" i="1"/>
  <c r="CH235" i="1"/>
  <c r="CC235" i="1"/>
  <c r="BZ235" i="1"/>
  <c r="BX235" i="1"/>
  <c r="BV235" i="1"/>
  <c r="BT235" i="1"/>
  <c r="J235" i="1"/>
  <c r="J243" i="1"/>
  <c r="J247" i="1"/>
  <c r="H235" i="1"/>
  <c r="F235" i="1"/>
  <c r="D235" i="1"/>
  <c r="ET234" i="1"/>
  <c r="ER234" i="1"/>
  <c r="EP234" i="1"/>
  <c r="BT234" i="1"/>
  <c r="J234" i="1"/>
  <c r="J238" i="1"/>
  <c r="J242" i="1"/>
  <c r="J246" i="1"/>
  <c r="H234" i="1"/>
  <c r="F234" i="1"/>
  <c r="D234" i="1"/>
  <c r="EV253" i="1"/>
  <c r="EV257" i="1"/>
  <c r="EV261" i="1"/>
  <c r="ET233" i="1"/>
  <c r="ER233" i="1"/>
  <c r="BT233" i="1"/>
  <c r="J233" i="1"/>
  <c r="J237" i="1"/>
  <c r="J241" i="1"/>
  <c r="J245" i="1"/>
  <c r="H233" i="1"/>
  <c r="F233" i="1"/>
  <c r="D233" i="1"/>
  <c r="K233" i="1"/>
  <c r="ET232" i="1"/>
  <c r="ER232" i="1"/>
  <c r="DX232" i="1"/>
  <c r="DJ232" i="1"/>
  <c r="CV232" i="1"/>
  <c r="CH232" i="1"/>
  <c r="BZ232" i="1"/>
  <c r="BX232" i="1"/>
  <c r="BV232" i="1"/>
  <c r="BT232" i="1"/>
  <c r="BF232" i="1"/>
  <c r="AR232" i="1"/>
  <c r="AD232" i="1"/>
  <c r="P232" i="1"/>
  <c r="J232" i="1"/>
  <c r="J236" i="1"/>
  <c r="J240" i="1"/>
  <c r="J244" i="1"/>
  <c r="H232" i="1"/>
  <c r="F232" i="1"/>
  <c r="D232" i="1"/>
  <c r="K232" i="1"/>
  <c r="DX231" i="1"/>
  <c r="DJ231" i="1"/>
  <c r="CV231" i="1"/>
  <c r="CH231" i="1"/>
  <c r="BZ231" i="1"/>
  <c r="BX231" i="1"/>
  <c r="BV231" i="1"/>
  <c r="BT231" i="1"/>
  <c r="DX230" i="1"/>
  <c r="DJ230" i="1"/>
  <c r="CV230" i="1"/>
  <c r="CH230" i="1"/>
  <c r="BZ230" i="1"/>
  <c r="BX230" i="1"/>
  <c r="BV230" i="1"/>
  <c r="BT230" i="1"/>
  <c r="DX229" i="1"/>
  <c r="DJ229" i="1"/>
  <c r="CV229" i="1"/>
  <c r="CH229" i="1"/>
  <c r="CC229" i="1"/>
  <c r="CC230" i="1"/>
  <c r="BZ229" i="1"/>
  <c r="BX229" i="1"/>
  <c r="BV229" i="1"/>
  <c r="BT229" i="1"/>
  <c r="H330" i="1"/>
  <c r="D330" i="1"/>
  <c r="DZ309" i="1"/>
  <c r="DL309" i="1"/>
  <c r="D327" i="1"/>
  <c r="D328" i="1"/>
  <c r="K328" i="1"/>
  <c r="D329" i="1"/>
  <c r="K329" i="1"/>
  <c r="DX307" i="1"/>
  <c r="DX306" i="1"/>
  <c r="DX305" i="1"/>
  <c r="DX304" i="1"/>
  <c r="EP339" i="1"/>
  <c r="ER339" i="1"/>
  <c r="ET339" i="1"/>
  <c r="EY339" i="1"/>
  <c r="EV339" i="1"/>
  <c r="EW339" i="1"/>
  <c r="EX339" i="1"/>
  <c r="EP340" i="1"/>
  <c r="ER340" i="1"/>
  <c r="ET340" i="1"/>
  <c r="EY340" i="1"/>
  <c r="EV340" i="1"/>
  <c r="EX340" i="1"/>
  <c r="EP341" i="1"/>
  <c r="EW341" i="1"/>
  <c r="ER341" i="1"/>
  <c r="ET341" i="1"/>
  <c r="EY341" i="1"/>
  <c r="EV341" i="1"/>
  <c r="EX341" i="1"/>
  <c r="EP342" i="1"/>
  <c r="EW342" i="1"/>
  <c r="ER342" i="1"/>
  <c r="ET342" i="1"/>
  <c r="EY342" i="1"/>
  <c r="EV342" i="1"/>
  <c r="EX342" i="1"/>
  <c r="A360" i="1"/>
  <c r="DJ307" i="1"/>
  <c r="CV307" i="1"/>
  <c r="CH307" i="1"/>
  <c r="DZ306" i="1"/>
  <c r="DZ307" i="1"/>
  <c r="DZ310" i="1"/>
  <c r="DZ311" i="1"/>
  <c r="DZ312" i="1"/>
  <c r="DZ313" i="1"/>
  <c r="DZ314" i="1"/>
  <c r="DZ315" i="1"/>
  <c r="DZ316" i="1"/>
  <c r="DZ317" i="1"/>
  <c r="DZ318" i="1"/>
  <c r="DZ319" i="1"/>
  <c r="DZ320" i="1"/>
  <c r="DZ321" i="1"/>
  <c r="DZ322" i="1"/>
  <c r="DZ323" i="1"/>
  <c r="DZ324" i="1"/>
  <c r="DZ325" i="1"/>
  <c r="DZ326" i="1"/>
  <c r="DZ327" i="1"/>
  <c r="DZ328" i="1"/>
  <c r="DZ329" i="1"/>
  <c r="DZ330" i="1"/>
  <c r="DZ331" i="1"/>
  <c r="DZ332" i="1"/>
  <c r="DZ333" i="1"/>
  <c r="DZ334" i="1"/>
  <c r="DZ335" i="1"/>
  <c r="DZ336" i="1"/>
  <c r="DZ337" i="1"/>
  <c r="DZ338" i="1"/>
  <c r="DZ339" i="1"/>
  <c r="DZ340" i="1"/>
  <c r="DZ341" i="1"/>
  <c r="DZ342" i="1"/>
  <c r="DZ343" i="1"/>
  <c r="DZ344" i="1"/>
  <c r="DZ345" i="1"/>
  <c r="DZ346" i="1"/>
  <c r="DZ347" i="1"/>
  <c r="DZ348" i="1"/>
  <c r="DZ349" i="1"/>
  <c r="DZ350" i="1"/>
  <c r="DZ351" i="1"/>
  <c r="DZ352" i="1"/>
  <c r="DZ353" i="1"/>
  <c r="DZ354" i="1"/>
  <c r="EB306" i="1"/>
  <c r="EB307" i="1"/>
  <c r="EB309" i="1"/>
  <c r="EB310" i="1"/>
  <c r="EB311" i="1"/>
  <c r="EB312" i="1"/>
  <c r="EB313" i="1"/>
  <c r="EB314" i="1"/>
  <c r="EB315" i="1"/>
  <c r="EB316" i="1"/>
  <c r="EB317" i="1"/>
  <c r="EB318" i="1"/>
  <c r="EB319" i="1"/>
  <c r="EB320" i="1"/>
  <c r="EB321" i="1"/>
  <c r="EB322" i="1"/>
  <c r="EB323" i="1"/>
  <c r="EB324" i="1"/>
  <c r="EB325" i="1"/>
  <c r="EB326" i="1"/>
  <c r="EB327" i="1"/>
  <c r="EB328" i="1"/>
  <c r="EB329" i="1"/>
  <c r="EB330" i="1"/>
  <c r="EB331" i="1"/>
  <c r="EB332" i="1"/>
  <c r="EB333" i="1"/>
  <c r="EB334" i="1"/>
  <c r="ED306" i="1"/>
  <c r="EH306" i="1"/>
  <c r="ED307" i="1"/>
  <c r="EG307" i="1"/>
  <c r="EH307" i="1"/>
  <c r="EI307" i="1"/>
  <c r="ED309" i="1"/>
  <c r="ED310" i="1"/>
  <c r="ED311" i="1"/>
  <c r="ED312" i="1"/>
  <c r="ED313" i="1"/>
  <c r="ED314" i="1"/>
  <c r="ED315" i="1"/>
  <c r="ED316" i="1"/>
  <c r="ED317" i="1"/>
  <c r="ED318" i="1"/>
  <c r="ED319" i="1"/>
  <c r="ED320" i="1"/>
  <c r="ED321" i="1"/>
  <c r="ED322" i="1"/>
  <c r="ED323" i="1"/>
  <c r="ED324" i="1"/>
  <c r="ED325" i="1"/>
  <c r="ED326" i="1"/>
  <c r="ED327" i="1"/>
  <c r="ED328" i="1"/>
  <c r="ED329" i="1"/>
  <c r="ED330" i="1"/>
  <c r="ED331" i="1"/>
  <c r="ED332" i="1"/>
  <c r="ED333" i="1"/>
  <c r="ED334" i="1"/>
  <c r="ED335" i="1"/>
  <c r="ED336" i="1"/>
  <c r="ED337" i="1"/>
  <c r="ED338" i="1"/>
  <c r="ED339" i="1"/>
  <c r="ED340" i="1"/>
  <c r="ED341" i="1"/>
  <c r="ED342" i="1"/>
  <c r="ED343" i="1"/>
  <c r="ED344" i="1"/>
  <c r="ED345" i="1"/>
  <c r="ED346" i="1"/>
  <c r="ED347" i="1"/>
  <c r="ED348" i="1"/>
  <c r="ED349" i="1"/>
  <c r="ED350" i="1"/>
  <c r="ED351" i="1"/>
  <c r="ED352" i="1"/>
  <c r="ED353" i="1"/>
  <c r="ED354" i="1"/>
  <c r="ED355" i="1"/>
  <c r="EG310" i="1"/>
  <c r="EI359" i="1"/>
  <c r="V307" i="1"/>
  <c r="R307" i="1"/>
  <c r="Y307" i="1"/>
  <c r="V308" i="1"/>
  <c r="R308" i="1"/>
  <c r="Y308" i="1"/>
  <c r="R312" i="1"/>
  <c r="Y312" i="1"/>
  <c r="V309" i="1"/>
  <c r="R309" i="1"/>
  <c r="Y309" i="1"/>
  <c r="V310" i="1"/>
  <c r="R310" i="1"/>
  <c r="Y310" i="1"/>
  <c r="V311" i="1"/>
  <c r="R311" i="1"/>
  <c r="V312" i="1"/>
  <c r="R316" i="1"/>
  <c r="V313" i="1"/>
  <c r="R313" i="1"/>
  <c r="V314" i="1"/>
  <c r="R314" i="1"/>
  <c r="V315" i="1"/>
  <c r="R315" i="1"/>
  <c r="V316" i="1"/>
  <c r="V317" i="1"/>
  <c r="R317" i="1"/>
  <c r="V318" i="1"/>
  <c r="R318" i="1"/>
  <c r="V319" i="1"/>
  <c r="R319" i="1"/>
  <c r="V320" i="1"/>
  <c r="R320" i="1"/>
  <c r="V321" i="1"/>
  <c r="R321" i="1"/>
  <c r="V322" i="1"/>
  <c r="R322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R327" i="1"/>
  <c r="R328" i="1"/>
  <c r="R329" i="1"/>
  <c r="Y329" i="1"/>
  <c r="R330" i="1"/>
  <c r="Y330" i="1"/>
  <c r="R331" i="1"/>
  <c r="Y331" i="1"/>
  <c r="R332" i="1"/>
  <c r="Y332" i="1"/>
  <c r="R333" i="1"/>
  <c r="Y333" i="1"/>
  <c r="R334" i="1"/>
  <c r="Y334" i="1"/>
  <c r="R335" i="1"/>
  <c r="R336" i="1"/>
  <c r="Y336" i="1"/>
  <c r="R337" i="1"/>
  <c r="R338" i="1"/>
  <c r="Y338" i="1"/>
  <c r="R339" i="1"/>
  <c r="Y339" i="1"/>
  <c r="R340" i="1"/>
  <c r="R341" i="1"/>
  <c r="R342" i="1"/>
  <c r="Y342" i="1"/>
  <c r="R343" i="1"/>
  <c r="Y343" i="1"/>
  <c r="R344" i="1"/>
  <c r="Y344" i="1"/>
  <c r="R345" i="1"/>
  <c r="Y345" i="1"/>
  <c r="R346" i="1"/>
  <c r="Y346" i="1"/>
  <c r="R347" i="1"/>
  <c r="R348" i="1"/>
  <c r="Y348" i="1"/>
  <c r="R349" i="1"/>
  <c r="Y349" i="1"/>
  <c r="R350" i="1"/>
  <c r="Y350" i="1"/>
  <c r="R351" i="1"/>
  <c r="Y351" i="1"/>
  <c r="R352" i="1"/>
  <c r="Y352" i="1"/>
  <c r="R353" i="1"/>
  <c r="Y353" i="1"/>
  <c r="R354" i="1"/>
  <c r="Y354" i="1"/>
  <c r="EG309" i="1"/>
  <c r="EH309" i="1"/>
  <c r="EI309" i="1"/>
  <c r="EH310" i="1"/>
  <c r="EI310" i="1"/>
  <c r="EG311" i="1"/>
  <c r="EH311" i="1"/>
  <c r="EI311" i="1"/>
  <c r="EG312" i="1"/>
  <c r="EH312" i="1"/>
  <c r="EI312" i="1"/>
  <c r="EG313" i="1"/>
  <c r="EH313" i="1"/>
  <c r="EI313" i="1"/>
  <c r="EG314" i="1"/>
  <c r="EH314" i="1"/>
  <c r="EI314" i="1"/>
  <c r="EG315" i="1"/>
  <c r="EH315" i="1"/>
  <c r="EG316" i="1"/>
  <c r="EH316" i="1"/>
  <c r="EI316" i="1"/>
  <c r="EG317" i="1"/>
  <c r="EH317" i="1"/>
  <c r="EI317" i="1"/>
  <c r="EG318" i="1"/>
  <c r="EH318" i="1"/>
  <c r="EI318" i="1"/>
  <c r="EG319" i="1"/>
  <c r="EH319" i="1"/>
  <c r="EI319" i="1"/>
  <c r="EH320" i="1"/>
  <c r="EI320" i="1"/>
  <c r="EH321" i="1"/>
  <c r="EI321" i="1"/>
  <c r="EH322" i="1"/>
  <c r="EI322" i="1"/>
  <c r="EH323" i="1"/>
  <c r="EI323" i="1"/>
  <c r="EH324" i="1"/>
  <c r="EH325" i="1"/>
  <c r="EI325" i="1"/>
  <c r="EH326" i="1"/>
  <c r="EI326" i="1"/>
  <c r="EH327" i="1"/>
  <c r="EI327" i="1"/>
  <c r="EH328" i="1"/>
  <c r="EI328" i="1"/>
  <c r="EH329" i="1"/>
  <c r="EI329" i="1"/>
  <c r="EH330" i="1"/>
  <c r="EI330" i="1"/>
  <c r="EH331" i="1"/>
  <c r="EI331" i="1"/>
  <c r="EH332" i="1"/>
  <c r="EI332" i="1"/>
  <c r="EH333" i="1"/>
  <c r="EH334" i="1"/>
  <c r="EI334" i="1"/>
  <c r="EH335" i="1"/>
  <c r="EH336" i="1"/>
  <c r="EI336" i="1"/>
  <c r="EH337" i="1"/>
  <c r="EI337" i="1"/>
  <c r="EG338" i="1"/>
  <c r="EH338" i="1"/>
  <c r="EI338" i="1"/>
  <c r="EH339" i="1"/>
  <c r="EI339" i="1"/>
  <c r="EH340" i="1"/>
  <c r="EH341" i="1"/>
  <c r="EH342" i="1"/>
  <c r="EI342" i="1"/>
  <c r="EH343" i="1"/>
  <c r="EI343" i="1"/>
  <c r="EH344" i="1"/>
  <c r="EI344" i="1"/>
  <c r="EH345" i="1"/>
  <c r="EI345" i="1"/>
  <c r="EH346" i="1"/>
  <c r="EI346" i="1"/>
  <c r="EH347" i="1"/>
  <c r="EH348" i="1"/>
  <c r="EH349" i="1"/>
  <c r="EI349" i="1"/>
  <c r="EH350" i="1"/>
  <c r="EI350" i="1"/>
  <c r="EH351" i="1"/>
  <c r="EI351" i="1"/>
  <c r="EH352" i="1"/>
  <c r="EI352" i="1"/>
  <c r="EH353" i="1"/>
  <c r="EI353" i="1"/>
  <c r="EH354" i="1"/>
  <c r="EI354" i="1"/>
  <c r="EH355" i="1"/>
  <c r="EI355" i="1"/>
  <c r="DL379" i="1"/>
  <c r="DL380" i="1"/>
  <c r="DL381" i="1"/>
  <c r="DL382" i="1"/>
  <c r="DL383" i="1"/>
  <c r="DL384" i="1"/>
  <c r="DL385" i="1"/>
  <c r="DL386" i="1"/>
  <c r="DL388" i="1"/>
  <c r="DL389" i="1"/>
  <c r="DL390" i="1"/>
  <c r="DL391" i="1"/>
  <c r="DL392" i="1"/>
  <c r="DL393" i="1"/>
  <c r="DL394" i="1"/>
  <c r="DL395" i="1"/>
  <c r="DL396" i="1"/>
  <c r="DL397" i="1"/>
  <c r="DL398" i="1"/>
  <c r="DL399" i="1"/>
  <c r="DL400" i="1"/>
  <c r="DL401" i="1"/>
  <c r="DL402" i="1"/>
  <c r="DL403" i="1"/>
  <c r="DL404" i="1"/>
  <c r="DL405" i="1"/>
  <c r="DL406" i="1"/>
  <c r="DL407" i="1"/>
  <c r="DL408" i="1"/>
  <c r="DL409" i="1"/>
  <c r="DL410" i="1"/>
  <c r="DL411" i="1"/>
  <c r="DL412" i="1"/>
  <c r="DL413" i="1"/>
  <c r="DL414" i="1"/>
  <c r="DL415" i="1"/>
  <c r="DL416" i="1"/>
  <c r="DL417" i="1"/>
  <c r="DL418" i="1"/>
  <c r="DL419" i="1"/>
  <c r="DL420" i="1"/>
  <c r="DL421" i="1"/>
  <c r="DL422" i="1"/>
  <c r="DL423" i="1"/>
  <c r="DL424" i="1"/>
  <c r="DL425" i="1"/>
  <c r="DL426" i="1"/>
  <c r="DL427" i="1"/>
  <c r="DL428" i="1"/>
  <c r="DL429" i="1"/>
  <c r="DX309" i="1"/>
  <c r="DX310" i="1"/>
  <c r="DX311" i="1"/>
  <c r="EI315" i="1"/>
  <c r="EI324" i="1"/>
  <c r="EI333" i="1"/>
  <c r="EB335" i="1"/>
  <c r="EI335" i="1"/>
  <c r="EB336" i="1"/>
  <c r="EB337" i="1"/>
  <c r="EB338" i="1"/>
  <c r="EB339" i="1"/>
  <c r="EB340" i="1"/>
  <c r="EI340" i="1"/>
  <c r="EB341" i="1"/>
  <c r="EI341" i="1"/>
  <c r="EB342" i="1"/>
  <c r="EB343" i="1"/>
  <c r="EB344" i="1"/>
  <c r="EB345" i="1"/>
  <c r="EB346" i="1"/>
  <c r="EB347" i="1"/>
  <c r="EI347" i="1"/>
  <c r="EB348" i="1"/>
  <c r="EI348" i="1"/>
  <c r="EB349" i="1"/>
  <c r="EB350" i="1"/>
  <c r="EB351" i="1"/>
  <c r="EB352" i="1"/>
  <c r="EB353" i="1"/>
  <c r="EB354" i="1"/>
  <c r="EB355" i="1"/>
  <c r="EP307" i="1"/>
  <c r="EP308" i="1"/>
  <c r="EW308" i="1"/>
  <c r="EP309" i="1"/>
  <c r="EW309" i="1"/>
  <c r="ET309" i="1"/>
  <c r="EX309" i="1"/>
  <c r="EY309" i="1"/>
  <c r="EP310" i="1"/>
  <c r="EW310" i="1"/>
  <c r="ER307" i="1"/>
  <c r="ET307" i="1"/>
  <c r="EV307" i="1"/>
  <c r="EV311" i="1"/>
  <c r="EV315" i="1"/>
  <c r="ER308" i="1"/>
  <c r="ET308" i="1"/>
  <c r="EV308" i="1"/>
  <c r="EV312" i="1"/>
  <c r="EV316" i="1"/>
  <c r="EV320" i="1"/>
  <c r="EV324" i="1"/>
  <c r="EV328" i="1"/>
  <c r="EV332" i="1"/>
  <c r="ER309" i="1"/>
  <c r="EV309" i="1"/>
  <c r="ER310" i="1"/>
  <c r="ET310" i="1"/>
  <c r="EV310" i="1"/>
  <c r="EV314" i="1"/>
  <c r="EP311" i="1"/>
  <c r="EP312" i="1"/>
  <c r="EP313" i="1"/>
  <c r="EP314" i="1"/>
  <c r="EN311" i="1"/>
  <c r="EW313" i="1"/>
  <c r="ER311" i="1"/>
  <c r="ET311" i="1"/>
  <c r="ER312" i="1"/>
  <c r="ET312" i="1"/>
  <c r="ER313" i="1"/>
  <c r="ET313" i="1"/>
  <c r="EV313" i="1"/>
  <c r="ER314" i="1"/>
  <c r="ET314" i="1"/>
  <c r="EP315" i="1"/>
  <c r="EP316" i="1"/>
  <c r="EP317" i="1"/>
  <c r="EP318" i="1"/>
  <c r="ER315" i="1"/>
  <c r="ET315" i="1"/>
  <c r="ER316" i="1"/>
  <c r="ET316" i="1"/>
  <c r="EN317" i="1"/>
  <c r="ER317" i="1"/>
  <c r="ET317" i="1"/>
  <c r="EX317" i="1"/>
  <c r="EN318" i="1"/>
  <c r="ER318" i="1"/>
  <c r="ET318" i="1"/>
  <c r="EX318" i="1"/>
  <c r="EY318" i="1"/>
  <c r="EP319" i="1"/>
  <c r="EP320" i="1"/>
  <c r="EP321" i="1"/>
  <c r="EW321" i="1"/>
  <c r="EP322" i="1"/>
  <c r="EW322" i="1"/>
  <c r="ER319" i="1"/>
  <c r="ET319" i="1"/>
  <c r="EX319" i="1"/>
  <c r="ER320" i="1"/>
  <c r="ET320" i="1"/>
  <c r="ER321" i="1"/>
  <c r="ET321" i="1"/>
  <c r="EV321" i="1"/>
  <c r="EV325" i="1"/>
  <c r="EV329" i="1"/>
  <c r="EV333" i="1"/>
  <c r="ER322" i="1"/>
  <c r="ET322" i="1"/>
  <c r="EX322" i="1"/>
  <c r="EV322" i="1"/>
  <c r="EP323" i="1"/>
  <c r="EP324" i="1"/>
  <c r="EP325" i="1"/>
  <c r="EP326" i="1"/>
  <c r="ER323" i="1"/>
  <c r="ET323" i="1"/>
  <c r="EX323" i="1"/>
  <c r="ER324" i="1"/>
  <c r="ET324" i="1"/>
  <c r="ER325" i="1"/>
  <c r="ET325" i="1"/>
  <c r="ER326" i="1"/>
  <c r="ET326" i="1"/>
  <c r="EV326" i="1"/>
  <c r="EV330" i="1"/>
  <c r="EV334" i="1"/>
  <c r="EP330" i="1"/>
  <c r="EP327" i="1"/>
  <c r="EW327" i="1"/>
  <c r="EP328" i="1"/>
  <c r="EP329" i="1"/>
  <c r="EN327" i="1"/>
  <c r="ER327" i="1"/>
  <c r="ET327" i="1"/>
  <c r="EV327" i="1"/>
  <c r="EV331" i="1"/>
  <c r="ER328" i="1"/>
  <c r="ET328" i="1"/>
  <c r="ER329" i="1"/>
  <c r="ET329" i="1"/>
  <c r="ER330" i="1"/>
  <c r="ET330" i="1"/>
  <c r="EP331" i="1"/>
  <c r="EP332" i="1"/>
  <c r="EP333" i="1"/>
  <c r="EP334" i="1"/>
  <c r="ET334" i="1"/>
  <c r="ER331" i="1"/>
  <c r="ET331" i="1"/>
  <c r="ER332" i="1"/>
  <c r="ET332" i="1"/>
  <c r="ER333" i="1"/>
  <c r="ET333" i="1"/>
  <c r="ER334" i="1"/>
  <c r="EP343" i="1"/>
  <c r="EW343" i="1"/>
  <c r="ER343" i="1"/>
  <c r="ET343" i="1"/>
  <c r="EY343" i="1"/>
  <c r="EV343" i="1"/>
  <c r="EX343" i="1"/>
  <c r="EP344" i="1"/>
  <c r="EW344" i="1"/>
  <c r="ER344" i="1"/>
  <c r="ET344" i="1"/>
  <c r="EY344" i="1"/>
  <c r="EV344" i="1"/>
  <c r="EX344" i="1"/>
  <c r="EP345" i="1"/>
  <c r="EW345" i="1"/>
  <c r="ER345" i="1"/>
  <c r="ET345" i="1"/>
  <c r="EY345" i="1"/>
  <c r="EV345" i="1"/>
  <c r="EX345" i="1"/>
  <c r="EP346" i="1"/>
  <c r="EW346" i="1"/>
  <c r="ER346" i="1"/>
  <c r="ET346" i="1"/>
  <c r="EV346" i="1"/>
  <c r="EX346" i="1"/>
  <c r="EP347" i="1"/>
  <c r="EW347" i="1"/>
  <c r="ER347" i="1"/>
  <c r="ET347" i="1"/>
  <c r="EY347" i="1"/>
  <c r="EV347" i="1"/>
  <c r="EX347" i="1"/>
  <c r="EP348" i="1"/>
  <c r="EW348" i="1"/>
  <c r="ER348" i="1"/>
  <c r="ET348" i="1"/>
  <c r="EV348" i="1"/>
  <c r="EX348" i="1"/>
  <c r="EP349" i="1"/>
  <c r="ER349" i="1"/>
  <c r="ET349" i="1"/>
  <c r="EY349" i="1"/>
  <c r="EV349" i="1"/>
  <c r="EW349" i="1"/>
  <c r="EX349" i="1"/>
  <c r="EP350" i="1"/>
  <c r="EW350" i="1"/>
  <c r="ER350" i="1"/>
  <c r="ET350" i="1"/>
  <c r="EV350" i="1"/>
  <c r="EX350" i="1"/>
  <c r="EP351" i="1"/>
  <c r="EW351" i="1"/>
  <c r="ER351" i="1"/>
  <c r="ET351" i="1"/>
  <c r="EY351" i="1"/>
  <c r="EV351" i="1"/>
  <c r="EX351" i="1"/>
  <c r="EP352" i="1"/>
  <c r="EW352" i="1"/>
  <c r="ER352" i="1"/>
  <c r="ET352" i="1"/>
  <c r="EY352" i="1"/>
  <c r="EV352" i="1"/>
  <c r="EX352" i="1"/>
  <c r="EP353" i="1"/>
  <c r="ER353" i="1"/>
  <c r="ET353" i="1"/>
  <c r="EV353" i="1"/>
  <c r="EW353" i="1"/>
  <c r="EX353" i="1"/>
  <c r="EP354" i="1"/>
  <c r="EW354" i="1"/>
  <c r="ER354" i="1"/>
  <c r="ET354" i="1"/>
  <c r="EV354" i="1"/>
  <c r="EX354" i="1"/>
  <c r="EM360" i="1"/>
  <c r="EP382" i="1"/>
  <c r="EW382" i="1"/>
  <c r="EP383" i="1"/>
  <c r="EP384" i="1"/>
  <c r="EP385" i="1"/>
  <c r="EW385" i="1"/>
  <c r="EP386" i="1"/>
  <c r="EP387" i="1"/>
  <c r="EP388" i="1"/>
  <c r="EP389" i="1"/>
  <c r="EP390" i="1"/>
  <c r="EP391" i="1"/>
  <c r="EP392" i="1"/>
  <c r="EP393" i="1"/>
  <c r="EP394" i="1"/>
  <c r="EP395" i="1"/>
  <c r="EP396" i="1"/>
  <c r="EP397" i="1"/>
  <c r="EP398" i="1"/>
  <c r="EW398" i="1"/>
  <c r="EP399" i="1"/>
  <c r="EP400" i="1"/>
  <c r="EW400" i="1"/>
  <c r="EP401" i="1"/>
  <c r="EP402" i="1"/>
  <c r="EW402" i="1"/>
  <c r="EP403" i="1"/>
  <c r="EP404" i="1"/>
  <c r="EP405" i="1"/>
  <c r="EW405" i="1"/>
  <c r="EP406" i="1"/>
  <c r="EP407" i="1"/>
  <c r="EP408" i="1"/>
  <c r="EP409" i="1"/>
  <c r="EP410" i="1"/>
  <c r="EP411" i="1"/>
  <c r="EP412" i="1"/>
  <c r="EW412" i="1"/>
  <c r="EP413" i="1"/>
  <c r="EP414" i="1"/>
  <c r="EP415" i="1"/>
  <c r="EP416" i="1"/>
  <c r="EP417" i="1"/>
  <c r="EP418" i="1"/>
  <c r="EP419" i="1"/>
  <c r="EP420" i="1"/>
  <c r="EP421" i="1"/>
  <c r="EP422" i="1"/>
  <c r="EP423" i="1"/>
  <c r="EW423" i="1"/>
  <c r="EP424" i="1"/>
  <c r="EP425" i="1"/>
  <c r="EP426" i="1"/>
  <c r="EP427" i="1"/>
  <c r="EW427" i="1"/>
  <c r="EP428" i="1"/>
  <c r="EP429" i="1"/>
  <c r="EW429" i="1"/>
  <c r="EV365" i="1"/>
  <c r="EW365" i="1"/>
  <c r="EV366" i="1"/>
  <c r="EW366" i="1"/>
  <c r="EV367" i="1"/>
  <c r="EW367" i="1"/>
  <c r="EP368" i="1"/>
  <c r="ET368" i="1"/>
  <c r="EV368" i="1"/>
  <c r="EW368" i="1"/>
  <c r="EX368" i="1"/>
  <c r="BT307" i="1"/>
  <c r="D319" i="1"/>
  <c r="D320" i="1"/>
  <c r="D321" i="1"/>
  <c r="D322" i="1"/>
  <c r="BV307" i="1"/>
  <c r="CJ307" i="1"/>
  <c r="CX307" i="1"/>
  <c r="DL307" i="1"/>
  <c r="AF319" i="1"/>
  <c r="AF320" i="1"/>
  <c r="AF316" i="1"/>
  <c r="AF312" i="1"/>
  <c r="AF308" i="1"/>
  <c r="AM308" i="1"/>
  <c r="AM312" i="1"/>
  <c r="AM316" i="1"/>
  <c r="AF321" i="1"/>
  <c r="AF322" i="1"/>
  <c r="AT319" i="1"/>
  <c r="AT320" i="1"/>
  <c r="AT321" i="1"/>
  <c r="AT322" i="1"/>
  <c r="BH319" i="1"/>
  <c r="BH320" i="1"/>
  <c r="BH308" i="1"/>
  <c r="BH312" i="1"/>
  <c r="BH316" i="1"/>
  <c r="BH327" i="1"/>
  <c r="BH332" i="1"/>
  <c r="BH336" i="1"/>
  <c r="BO336" i="1"/>
  <c r="BH340" i="1"/>
  <c r="BH344" i="1"/>
  <c r="BO344" i="1"/>
  <c r="BH348" i="1"/>
  <c r="BO348" i="1"/>
  <c r="BH352" i="1"/>
  <c r="BO352" i="1"/>
  <c r="BH321" i="1"/>
  <c r="BH322" i="1"/>
  <c r="D335" i="1"/>
  <c r="K335" i="1"/>
  <c r="F335" i="1"/>
  <c r="H335" i="1"/>
  <c r="M335" i="1"/>
  <c r="J335" i="1"/>
  <c r="L335" i="1"/>
  <c r="P335" i="1"/>
  <c r="T335" i="1"/>
  <c r="V335" i="1"/>
  <c r="AA335" i="1"/>
  <c r="X335" i="1"/>
  <c r="Y335" i="1"/>
  <c r="AD335" i="1"/>
  <c r="AF335" i="1"/>
  <c r="AM335" i="1"/>
  <c r="AH335" i="1"/>
  <c r="AJ335" i="1"/>
  <c r="AO335" i="1"/>
  <c r="AL335" i="1"/>
  <c r="AN335" i="1"/>
  <c r="AR335" i="1"/>
  <c r="AT335" i="1"/>
  <c r="BA335" i="1"/>
  <c r="AV335" i="1"/>
  <c r="AX335" i="1"/>
  <c r="BC335" i="1"/>
  <c r="AZ335" i="1"/>
  <c r="BB335" i="1"/>
  <c r="BF335" i="1"/>
  <c r="BH335" i="1"/>
  <c r="BO335" i="1"/>
  <c r="BJ335" i="1"/>
  <c r="BL335" i="1"/>
  <c r="BQ335" i="1"/>
  <c r="BN335" i="1"/>
  <c r="BP335" i="1"/>
  <c r="D336" i="1"/>
  <c r="K336" i="1"/>
  <c r="F336" i="1"/>
  <c r="H336" i="1"/>
  <c r="M336" i="1"/>
  <c r="J336" i="1"/>
  <c r="L336" i="1"/>
  <c r="T336" i="1"/>
  <c r="V336" i="1"/>
  <c r="AA336" i="1"/>
  <c r="X336" i="1"/>
  <c r="AF336" i="1"/>
  <c r="AM336" i="1"/>
  <c r="AH336" i="1"/>
  <c r="AJ336" i="1"/>
  <c r="AO336" i="1"/>
  <c r="AL336" i="1"/>
  <c r="AN336" i="1"/>
  <c r="AT336" i="1"/>
  <c r="BA336" i="1"/>
  <c r="AV336" i="1"/>
  <c r="AX336" i="1"/>
  <c r="BC336" i="1"/>
  <c r="AZ336" i="1"/>
  <c r="BB336" i="1"/>
  <c r="BJ336" i="1"/>
  <c r="BL336" i="1"/>
  <c r="BQ336" i="1"/>
  <c r="BN336" i="1"/>
  <c r="BP336" i="1"/>
  <c r="D337" i="1"/>
  <c r="F337" i="1"/>
  <c r="H337" i="1"/>
  <c r="M337" i="1"/>
  <c r="J337" i="1"/>
  <c r="K337" i="1"/>
  <c r="L337" i="1"/>
  <c r="T337" i="1"/>
  <c r="V337" i="1"/>
  <c r="AA337" i="1"/>
  <c r="X337" i="1"/>
  <c r="Y337" i="1"/>
  <c r="AF337" i="1"/>
  <c r="AH337" i="1"/>
  <c r="AJ337" i="1"/>
  <c r="AO337" i="1"/>
  <c r="AL337" i="1"/>
  <c r="AM337" i="1"/>
  <c r="AN337" i="1"/>
  <c r="AT337" i="1"/>
  <c r="BA337" i="1"/>
  <c r="AV337" i="1"/>
  <c r="AX337" i="1"/>
  <c r="BC337" i="1"/>
  <c r="AZ337" i="1"/>
  <c r="BB337" i="1"/>
  <c r="BH337" i="1"/>
  <c r="BO337" i="1"/>
  <c r="BJ337" i="1"/>
  <c r="BL337" i="1"/>
  <c r="BQ337" i="1"/>
  <c r="BN337" i="1"/>
  <c r="BP337" i="1"/>
  <c r="D338" i="1"/>
  <c r="K338" i="1"/>
  <c r="F338" i="1"/>
  <c r="H338" i="1"/>
  <c r="M338" i="1"/>
  <c r="J338" i="1"/>
  <c r="L338" i="1"/>
  <c r="T338" i="1"/>
  <c r="V338" i="1"/>
  <c r="AA338" i="1"/>
  <c r="X338" i="1"/>
  <c r="AF338" i="1"/>
  <c r="AM338" i="1"/>
  <c r="AH338" i="1"/>
  <c r="AJ338" i="1"/>
  <c r="AO338" i="1"/>
  <c r="AL338" i="1"/>
  <c r="AN338" i="1"/>
  <c r="AT338" i="1"/>
  <c r="BA338" i="1"/>
  <c r="AV338" i="1"/>
  <c r="AX338" i="1"/>
  <c r="BC338" i="1"/>
  <c r="AZ338" i="1"/>
  <c r="BB338" i="1"/>
  <c r="BH338" i="1"/>
  <c r="BO338" i="1"/>
  <c r="BJ338" i="1"/>
  <c r="BL338" i="1"/>
  <c r="BQ338" i="1"/>
  <c r="BN338" i="1"/>
  <c r="BP338" i="1"/>
  <c r="D339" i="1"/>
  <c r="K339" i="1"/>
  <c r="F339" i="1"/>
  <c r="H339" i="1"/>
  <c r="M339" i="1"/>
  <c r="J339" i="1"/>
  <c r="L339" i="1"/>
  <c r="P339" i="1"/>
  <c r="T339" i="1"/>
  <c r="V339" i="1"/>
  <c r="AA339" i="1"/>
  <c r="X339" i="1"/>
  <c r="AD339" i="1"/>
  <c r="AF339" i="1"/>
  <c r="AM339" i="1"/>
  <c r="AH339" i="1"/>
  <c r="AJ339" i="1"/>
  <c r="AO339" i="1"/>
  <c r="AL339" i="1"/>
  <c r="AN339" i="1"/>
  <c r="AR339" i="1"/>
  <c r="AT339" i="1"/>
  <c r="BA339" i="1"/>
  <c r="AV339" i="1"/>
  <c r="AX339" i="1"/>
  <c r="AZ339" i="1"/>
  <c r="BB339" i="1"/>
  <c r="BC339" i="1"/>
  <c r="BF339" i="1"/>
  <c r="BH339" i="1"/>
  <c r="BO339" i="1"/>
  <c r="BJ339" i="1"/>
  <c r="BL339" i="1"/>
  <c r="BQ339" i="1"/>
  <c r="BN339" i="1"/>
  <c r="BP339" i="1"/>
  <c r="D340" i="1"/>
  <c r="K340" i="1"/>
  <c r="F340" i="1"/>
  <c r="H340" i="1"/>
  <c r="J340" i="1"/>
  <c r="L340" i="1"/>
  <c r="M340" i="1"/>
  <c r="T340" i="1"/>
  <c r="V340" i="1"/>
  <c r="AA340" i="1"/>
  <c r="X340" i="1"/>
  <c r="Y340" i="1"/>
  <c r="AF340" i="1"/>
  <c r="AM340" i="1"/>
  <c r="AH340" i="1"/>
  <c r="AJ340" i="1"/>
  <c r="AO340" i="1"/>
  <c r="AL340" i="1"/>
  <c r="AN340" i="1"/>
  <c r="AT340" i="1"/>
  <c r="BA340" i="1"/>
  <c r="AV340" i="1"/>
  <c r="AX340" i="1"/>
  <c r="BC340" i="1"/>
  <c r="AZ340" i="1"/>
  <c r="BB340" i="1"/>
  <c r="BO340" i="1"/>
  <c r="BJ340" i="1"/>
  <c r="BL340" i="1"/>
  <c r="BQ340" i="1"/>
  <c r="BN340" i="1"/>
  <c r="BP340" i="1"/>
  <c r="D341" i="1"/>
  <c r="K341" i="1"/>
  <c r="F341" i="1"/>
  <c r="H341" i="1"/>
  <c r="M341" i="1"/>
  <c r="J341" i="1"/>
  <c r="L341" i="1"/>
  <c r="T341" i="1"/>
  <c r="V341" i="1"/>
  <c r="AA341" i="1"/>
  <c r="X341" i="1"/>
  <c r="AF341" i="1"/>
  <c r="AM341" i="1"/>
  <c r="AH341" i="1"/>
  <c r="AJ341" i="1"/>
  <c r="AO341" i="1"/>
  <c r="AL341" i="1"/>
  <c r="AN341" i="1"/>
  <c r="AT341" i="1"/>
  <c r="BA341" i="1"/>
  <c r="AV341" i="1"/>
  <c r="AX341" i="1"/>
  <c r="BC341" i="1"/>
  <c r="AZ341" i="1"/>
  <c r="BB341" i="1"/>
  <c r="BH341" i="1"/>
  <c r="BO341" i="1"/>
  <c r="BJ341" i="1"/>
  <c r="BL341" i="1"/>
  <c r="BQ341" i="1"/>
  <c r="BN341" i="1"/>
  <c r="BP341" i="1"/>
  <c r="D342" i="1"/>
  <c r="K342" i="1"/>
  <c r="F342" i="1"/>
  <c r="H342" i="1"/>
  <c r="J342" i="1"/>
  <c r="L342" i="1"/>
  <c r="M342" i="1"/>
  <c r="T342" i="1"/>
  <c r="V342" i="1"/>
  <c r="AA342" i="1"/>
  <c r="X342" i="1"/>
  <c r="AF342" i="1"/>
  <c r="AM342" i="1"/>
  <c r="AH342" i="1"/>
  <c r="AJ342" i="1"/>
  <c r="AO342" i="1"/>
  <c r="AL342" i="1"/>
  <c r="AN342" i="1"/>
  <c r="AT342" i="1"/>
  <c r="BA342" i="1"/>
  <c r="AV342" i="1"/>
  <c r="AX342" i="1"/>
  <c r="BC342" i="1"/>
  <c r="AZ342" i="1"/>
  <c r="BB342" i="1"/>
  <c r="BH342" i="1"/>
  <c r="BO342" i="1"/>
  <c r="BJ342" i="1"/>
  <c r="BL342" i="1"/>
  <c r="BQ342" i="1"/>
  <c r="BN342" i="1"/>
  <c r="BP342" i="1"/>
  <c r="D343" i="1"/>
  <c r="K343" i="1"/>
  <c r="F343" i="1"/>
  <c r="H343" i="1"/>
  <c r="J343" i="1"/>
  <c r="L343" i="1"/>
  <c r="M343" i="1"/>
  <c r="P343" i="1"/>
  <c r="T343" i="1"/>
  <c r="V343" i="1"/>
  <c r="AA343" i="1"/>
  <c r="X343" i="1"/>
  <c r="AD343" i="1"/>
  <c r="AF343" i="1"/>
  <c r="AH343" i="1"/>
  <c r="AJ343" i="1"/>
  <c r="AO343" i="1"/>
  <c r="AL343" i="1"/>
  <c r="AM343" i="1"/>
  <c r="AN343" i="1"/>
  <c r="AR343" i="1"/>
  <c r="AT343" i="1"/>
  <c r="BA343" i="1"/>
  <c r="AV343" i="1"/>
  <c r="AX343" i="1"/>
  <c r="BC343" i="1"/>
  <c r="AZ343" i="1"/>
  <c r="BB343" i="1"/>
  <c r="BF343" i="1"/>
  <c r="BH343" i="1"/>
  <c r="BJ343" i="1"/>
  <c r="BL343" i="1"/>
  <c r="BN343" i="1"/>
  <c r="BO343" i="1"/>
  <c r="BP343" i="1"/>
  <c r="BQ343" i="1"/>
  <c r="D344" i="1"/>
  <c r="K344" i="1"/>
  <c r="F344" i="1"/>
  <c r="H344" i="1"/>
  <c r="M344" i="1"/>
  <c r="J344" i="1"/>
  <c r="L344" i="1"/>
  <c r="T344" i="1"/>
  <c r="V344" i="1"/>
  <c r="X344" i="1"/>
  <c r="AA344" i="1"/>
  <c r="AF344" i="1"/>
  <c r="AM344" i="1"/>
  <c r="AH344" i="1"/>
  <c r="AJ344" i="1"/>
  <c r="AO344" i="1"/>
  <c r="AL344" i="1"/>
  <c r="AN344" i="1"/>
  <c r="AT344" i="1"/>
  <c r="BA344" i="1"/>
  <c r="AV344" i="1"/>
  <c r="AX344" i="1"/>
  <c r="AZ344" i="1"/>
  <c r="BB344" i="1"/>
  <c r="BC344" i="1"/>
  <c r="BJ344" i="1"/>
  <c r="BL344" i="1"/>
  <c r="BQ344" i="1"/>
  <c r="BN344" i="1"/>
  <c r="BP344" i="1"/>
  <c r="D345" i="1"/>
  <c r="K345" i="1"/>
  <c r="F345" i="1"/>
  <c r="H345" i="1"/>
  <c r="M345" i="1"/>
  <c r="J345" i="1"/>
  <c r="L345" i="1"/>
  <c r="T345" i="1"/>
  <c r="V345" i="1"/>
  <c r="AA345" i="1"/>
  <c r="X345" i="1"/>
  <c r="AF345" i="1"/>
  <c r="AM345" i="1"/>
  <c r="AH345" i="1"/>
  <c r="AJ345" i="1"/>
  <c r="AO345" i="1"/>
  <c r="AL345" i="1"/>
  <c r="AN345" i="1"/>
  <c r="AT345" i="1"/>
  <c r="BA345" i="1"/>
  <c r="AV345" i="1"/>
  <c r="AX345" i="1"/>
  <c r="BC345" i="1"/>
  <c r="AZ345" i="1"/>
  <c r="BB345" i="1"/>
  <c r="BH345" i="1"/>
  <c r="BO345" i="1"/>
  <c r="BJ345" i="1"/>
  <c r="BL345" i="1"/>
  <c r="BQ345" i="1"/>
  <c r="BN345" i="1"/>
  <c r="BP345" i="1"/>
  <c r="D346" i="1"/>
  <c r="K346" i="1"/>
  <c r="F346" i="1"/>
  <c r="H346" i="1"/>
  <c r="M346" i="1"/>
  <c r="J346" i="1"/>
  <c r="L346" i="1"/>
  <c r="T346" i="1"/>
  <c r="V346" i="1"/>
  <c r="AA346" i="1"/>
  <c r="X346" i="1"/>
  <c r="AF346" i="1"/>
  <c r="AM346" i="1"/>
  <c r="AH346" i="1"/>
  <c r="AJ346" i="1"/>
  <c r="AO346" i="1"/>
  <c r="AL346" i="1"/>
  <c r="AN346" i="1"/>
  <c r="AR346" i="1"/>
  <c r="AT346" i="1"/>
  <c r="BA346" i="1"/>
  <c r="AV346" i="1"/>
  <c r="AX346" i="1"/>
  <c r="BC346" i="1"/>
  <c r="AZ346" i="1"/>
  <c r="BB346" i="1"/>
  <c r="BH346" i="1"/>
  <c r="BO346" i="1"/>
  <c r="BJ346" i="1"/>
  <c r="BL346" i="1"/>
  <c r="BN346" i="1"/>
  <c r="BP346" i="1"/>
  <c r="BQ346" i="1"/>
  <c r="D347" i="1"/>
  <c r="K347" i="1"/>
  <c r="F347" i="1"/>
  <c r="H347" i="1"/>
  <c r="M347" i="1"/>
  <c r="J347" i="1"/>
  <c r="L347" i="1"/>
  <c r="P347" i="1"/>
  <c r="T347" i="1"/>
  <c r="V347" i="1"/>
  <c r="AA347" i="1"/>
  <c r="X347" i="1"/>
  <c r="Y347" i="1"/>
  <c r="AD347" i="1"/>
  <c r="AF347" i="1"/>
  <c r="AM347" i="1"/>
  <c r="AH347" i="1"/>
  <c r="AJ347" i="1"/>
  <c r="AO347" i="1"/>
  <c r="AL347" i="1"/>
  <c r="AN347" i="1"/>
  <c r="AR347" i="1"/>
  <c r="AT347" i="1"/>
  <c r="BA347" i="1"/>
  <c r="AV347" i="1"/>
  <c r="AX347" i="1"/>
  <c r="BC347" i="1"/>
  <c r="AZ347" i="1"/>
  <c r="BB347" i="1"/>
  <c r="BF347" i="1"/>
  <c r="BH347" i="1"/>
  <c r="BO347" i="1"/>
  <c r="BJ347" i="1"/>
  <c r="BL347" i="1"/>
  <c r="BQ347" i="1"/>
  <c r="BN347" i="1"/>
  <c r="BP347" i="1"/>
  <c r="D348" i="1"/>
  <c r="K348" i="1"/>
  <c r="F348" i="1"/>
  <c r="H348" i="1"/>
  <c r="M348" i="1"/>
  <c r="J348" i="1"/>
  <c r="L348" i="1"/>
  <c r="T348" i="1"/>
  <c r="V348" i="1"/>
  <c r="AA348" i="1"/>
  <c r="X348" i="1"/>
  <c r="AF348" i="1"/>
  <c r="AM348" i="1"/>
  <c r="AH348" i="1"/>
  <c r="AJ348" i="1"/>
  <c r="AO348" i="1"/>
  <c r="AL348" i="1"/>
  <c r="AN348" i="1"/>
  <c r="AT348" i="1"/>
  <c r="BA348" i="1"/>
  <c r="AV348" i="1"/>
  <c r="AX348" i="1"/>
  <c r="BC348" i="1"/>
  <c r="AZ348" i="1"/>
  <c r="BB348" i="1"/>
  <c r="BJ348" i="1"/>
  <c r="BL348" i="1"/>
  <c r="BQ348" i="1"/>
  <c r="BN348" i="1"/>
  <c r="BP348" i="1"/>
  <c r="D349" i="1"/>
  <c r="K349" i="1"/>
  <c r="F349" i="1"/>
  <c r="H349" i="1"/>
  <c r="M349" i="1"/>
  <c r="J349" i="1"/>
  <c r="L349" i="1"/>
  <c r="T349" i="1"/>
  <c r="V349" i="1"/>
  <c r="AA349" i="1"/>
  <c r="X349" i="1"/>
  <c r="AF349" i="1"/>
  <c r="AM349" i="1"/>
  <c r="AH349" i="1"/>
  <c r="AJ349" i="1"/>
  <c r="AO349" i="1"/>
  <c r="AL349" i="1"/>
  <c r="AN349" i="1"/>
  <c r="AT349" i="1"/>
  <c r="BA349" i="1"/>
  <c r="AV349" i="1"/>
  <c r="AX349" i="1"/>
  <c r="AZ349" i="1"/>
  <c r="BB349" i="1"/>
  <c r="BC349" i="1"/>
  <c r="BH349" i="1"/>
  <c r="BO349" i="1"/>
  <c r="BJ349" i="1"/>
  <c r="BL349" i="1"/>
  <c r="BQ349" i="1"/>
  <c r="BN349" i="1"/>
  <c r="BP349" i="1"/>
  <c r="D350" i="1"/>
  <c r="K350" i="1"/>
  <c r="F350" i="1"/>
  <c r="H350" i="1"/>
  <c r="M350" i="1"/>
  <c r="J350" i="1"/>
  <c r="L350" i="1"/>
  <c r="T350" i="1"/>
  <c r="V350" i="1"/>
  <c r="AA350" i="1"/>
  <c r="X350" i="1"/>
  <c r="AF350" i="1"/>
  <c r="AM350" i="1"/>
  <c r="AH350" i="1"/>
  <c r="AJ350" i="1"/>
  <c r="AO350" i="1"/>
  <c r="AL350" i="1"/>
  <c r="AN350" i="1"/>
  <c r="AT350" i="1"/>
  <c r="BA350" i="1"/>
  <c r="AV350" i="1"/>
  <c r="AX350" i="1"/>
  <c r="BC350" i="1"/>
  <c r="AZ350" i="1"/>
  <c r="BB350" i="1"/>
  <c r="BH350" i="1"/>
  <c r="BO350" i="1"/>
  <c r="BJ350" i="1"/>
  <c r="BL350" i="1"/>
  <c r="BQ350" i="1"/>
  <c r="BN350" i="1"/>
  <c r="BP350" i="1"/>
  <c r="D351" i="1"/>
  <c r="K351" i="1"/>
  <c r="F351" i="1"/>
  <c r="H351" i="1"/>
  <c r="M351" i="1"/>
  <c r="J351" i="1"/>
  <c r="L351" i="1"/>
  <c r="P351" i="1"/>
  <c r="T351" i="1"/>
  <c r="V351" i="1"/>
  <c r="AA351" i="1"/>
  <c r="X351" i="1"/>
  <c r="AD351" i="1"/>
  <c r="AF351" i="1"/>
  <c r="AM351" i="1"/>
  <c r="AH351" i="1"/>
  <c r="AJ351" i="1"/>
  <c r="AO351" i="1"/>
  <c r="AL351" i="1"/>
  <c r="AN351" i="1"/>
  <c r="AR351" i="1"/>
  <c r="AT351" i="1"/>
  <c r="BA351" i="1"/>
  <c r="AV351" i="1"/>
  <c r="AX351" i="1"/>
  <c r="BC351" i="1"/>
  <c r="AZ351" i="1"/>
  <c r="BB351" i="1"/>
  <c r="BF351" i="1"/>
  <c r="BH351" i="1"/>
  <c r="BO351" i="1"/>
  <c r="BJ351" i="1"/>
  <c r="BL351" i="1"/>
  <c r="BQ351" i="1"/>
  <c r="BN351" i="1"/>
  <c r="BP351" i="1"/>
  <c r="D352" i="1"/>
  <c r="K352" i="1"/>
  <c r="F352" i="1"/>
  <c r="H352" i="1"/>
  <c r="M352" i="1"/>
  <c r="J352" i="1"/>
  <c r="L352" i="1"/>
  <c r="T352" i="1"/>
  <c r="V352" i="1"/>
  <c r="AA352" i="1"/>
  <c r="X352" i="1"/>
  <c r="AF352" i="1"/>
  <c r="AM352" i="1"/>
  <c r="AH352" i="1"/>
  <c r="AJ352" i="1"/>
  <c r="AO352" i="1"/>
  <c r="AL352" i="1"/>
  <c r="AN352" i="1"/>
  <c r="AT352" i="1"/>
  <c r="AV352" i="1"/>
  <c r="AX352" i="1"/>
  <c r="BC352" i="1"/>
  <c r="AZ352" i="1"/>
  <c r="BA352" i="1"/>
  <c r="BB352" i="1"/>
  <c r="BJ352" i="1"/>
  <c r="BL352" i="1"/>
  <c r="BQ352" i="1"/>
  <c r="BN352" i="1"/>
  <c r="BP352" i="1"/>
  <c r="D353" i="1"/>
  <c r="K353" i="1"/>
  <c r="F353" i="1"/>
  <c r="H353" i="1"/>
  <c r="J353" i="1"/>
  <c r="L353" i="1"/>
  <c r="M353" i="1"/>
  <c r="T353" i="1"/>
  <c r="V353" i="1"/>
  <c r="AA353" i="1"/>
  <c r="X353" i="1"/>
  <c r="AF353" i="1"/>
  <c r="AM353" i="1"/>
  <c r="AH353" i="1"/>
  <c r="AJ353" i="1"/>
  <c r="AO353" i="1"/>
  <c r="AL353" i="1"/>
  <c r="AN353" i="1"/>
  <c r="AT353" i="1"/>
  <c r="BA353" i="1"/>
  <c r="AV353" i="1"/>
  <c r="AX353" i="1"/>
  <c r="BC353" i="1"/>
  <c r="AZ353" i="1"/>
  <c r="BB353" i="1"/>
  <c r="BH353" i="1"/>
  <c r="BO353" i="1"/>
  <c r="BJ353" i="1"/>
  <c r="BL353" i="1"/>
  <c r="BQ353" i="1"/>
  <c r="BN353" i="1"/>
  <c r="BP353" i="1"/>
  <c r="D354" i="1"/>
  <c r="K354" i="1"/>
  <c r="F354" i="1"/>
  <c r="H354" i="1"/>
  <c r="J354" i="1"/>
  <c r="L354" i="1"/>
  <c r="T354" i="1"/>
  <c r="V354" i="1"/>
  <c r="AA354" i="1"/>
  <c r="X354" i="1"/>
  <c r="AF354" i="1"/>
  <c r="AM354" i="1"/>
  <c r="AH354" i="1"/>
  <c r="AJ354" i="1"/>
  <c r="AO354" i="1"/>
  <c r="AL354" i="1"/>
  <c r="AN354" i="1"/>
  <c r="AT354" i="1"/>
  <c r="BA354" i="1"/>
  <c r="AV354" i="1"/>
  <c r="AX354" i="1"/>
  <c r="BC354" i="1"/>
  <c r="AZ354" i="1"/>
  <c r="BB354" i="1"/>
  <c r="BH354" i="1"/>
  <c r="BJ354" i="1"/>
  <c r="BL354" i="1"/>
  <c r="BQ354" i="1"/>
  <c r="BN354" i="1"/>
  <c r="BO354" i="1"/>
  <c r="BP354" i="1"/>
  <c r="AV319" i="1"/>
  <c r="AX319" i="1"/>
  <c r="AZ307" i="1"/>
  <c r="AZ311" i="1"/>
  <c r="AZ315" i="1"/>
  <c r="AZ319" i="1"/>
  <c r="AT315" i="1"/>
  <c r="AT311" i="1"/>
  <c r="AT307" i="1"/>
  <c r="BA307" i="1"/>
  <c r="BF319" i="1"/>
  <c r="BJ319" i="1"/>
  <c r="BL319" i="1"/>
  <c r="BN307" i="1"/>
  <c r="BN311" i="1"/>
  <c r="BN315" i="1"/>
  <c r="BN319" i="1"/>
  <c r="BH315" i="1"/>
  <c r="BH311" i="1"/>
  <c r="BH307" i="1"/>
  <c r="BO307" i="1"/>
  <c r="BL307" i="1"/>
  <c r="BP307" i="1"/>
  <c r="BL311" i="1"/>
  <c r="AV320" i="1"/>
  <c r="AX320" i="1"/>
  <c r="AZ308" i="1"/>
  <c r="AZ312" i="1"/>
  <c r="AZ316" i="1"/>
  <c r="AZ320" i="1"/>
  <c r="AT316" i="1"/>
  <c r="AT312" i="1"/>
  <c r="AT308" i="1"/>
  <c r="BA308" i="1"/>
  <c r="BA312" i="1"/>
  <c r="BJ320" i="1"/>
  <c r="BL320" i="1"/>
  <c r="BN308" i="1"/>
  <c r="BN312" i="1"/>
  <c r="BN316" i="1"/>
  <c r="BN320" i="1"/>
  <c r="BO308" i="1"/>
  <c r="BL308" i="1"/>
  <c r="BL312" i="1"/>
  <c r="BL316" i="1"/>
  <c r="AV321" i="1"/>
  <c r="AX321" i="1"/>
  <c r="BB321" i="1"/>
  <c r="BC321" i="1"/>
  <c r="BJ321" i="1"/>
  <c r="BL321" i="1"/>
  <c r="BN309" i="1"/>
  <c r="BN313" i="1"/>
  <c r="BN317" i="1"/>
  <c r="BN321" i="1"/>
  <c r="BH317" i="1"/>
  <c r="BH313" i="1"/>
  <c r="BH309" i="1"/>
  <c r="BO309" i="1"/>
  <c r="BL309" i="1"/>
  <c r="AV322" i="1"/>
  <c r="AX322" i="1"/>
  <c r="AZ318" i="1"/>
  <c r="AZ322" i="1"/>
  <c r="AT318" i="1"/>
  <c r="BA318" i="1"/>
  <c r="BJ322" i="1"/>
  <c r="BL322" i="1"/>
  <c r="BN310" i="1"/>
  <c r="BN314" i="1"/>
  <c r="BN318" i="1"/>
  <c r="BN322" i="1"/>
  <c r="BH318" i="1"/>
  <c r="BH314" i="1"/>
  <c r="BH310" i="1"/>
  <c r="BO310" i="1"/>
  <c r="BO314" i="1"/>
  <c r="BL314" i="1"/>
  <c r="B318" i="1"/>
  <c r="F319" i="1"/>
  <c r="H319" i="1"/>
  <c r="J307" i="1"/>
  <c r="J311" i="1"/>
  <c r="J315" i="1"/>
  <c r="J319" i="1"/>
  <c r="D315" i="1"/>
  <c r="D311" i="1"/>
  <c r="D307" i="1"/>
  <c r="K307" i="1"/>
  <c r="P319" i="1"/>
  <c r="T319" i="1"/>
  <c r="X307" i="1"/>
  <c r="X311" i="1"/>
  <c r="X315" i="1"/>
  <c r="X319" i="1"/>
  <c r="AD319" i="1"/>
  <c r="AH319" i="1"/>
  <c r="AJ319" i="1"/>
  <c r="AL307" i="1"/>
  <c r="AL311" i="1"/>
  <c r="AL315" i="1"/>
  <c r="AL319" i="1"/>
  <c r="AF315" i="1"/>
  <c r="AF311" i="1"/>
  <c r="AF307" i="1"/>
  <c r="F320" i="1"/>
  <c r="H320" i="1"/>
  <c r="J308" i="1"/>
  <c r="J312" i="1"/>
  <c r="J316" i="1"/>
  <c r="J320" i="1"/>
  <c r="D316" i="1"/>
  <c r="D312" i="1"/>
  <c r="D308" i="1"/>
  <c r="K308" i="1"/>
  <c r="T320" i="1"/>
  <c r="X308" i="1"/>
  <c r="X312" i="1"/>
  <c r="X316" i="1"/>
  <c r="X320" i="1"/>
  <c r="AH320" i="1"/>
  <c r="AJ320" i="1"/>
  <c r="AL308" i="1"/>
  <c r="AL312" i="1"/>
  <c r="AL316" i="1"/>
  <c r="AL320" i="1"/>
  <c r="AJ312" i="1"/>
  <c r="F321" i="1"/>
  <c r="H321" i="1"/>
  <c r="J309" i="1"/>
  <c r="J313" i="1"/>
  <c r="J317" i="1"/>
  <c r="J321" i="1"/>
  <c r="D317" i="1"/>
  <c r="D313" i="1"/>
  <c r="D309" i="1"/>
  <c r="T321" i="1"/>
  <c r="X309" i="1"/>
  <c r="X313" i="1"/>
  <c r="X317" i="1"/>
  <c r="X321" i="1"/>
  <c r="AH321" i="1"/>
  <c r="AJ321" i="1"/>
  <c r="AN321" i="1"/>
  <c r="F322" i="1"/>
  <c r="H322" i="1"/>
  <c r="J310" i="1"/>
  <c r="J314" i="1"/>
  <c r="J318" i="1"/>
  <c r="J322" i="1"/>
  <c r="D318" i="1"/>
  <c r="D314" i="1"/>
  <c r="D310" i="1"/>
  <c r="T322" i="1"/>
  <c r="X310" i="1"/>
  <c r="X314" i="1"/>
  <c r="X318" i="1"/>
  <c r="X322" i="1"/>
  <c r="AH322" i="1"/>
  <c r="AJ322" i="1"/>
  <c r="AL310" i="1"/>
  <c r="AL314" i="1"/>
  <c r="AL318" i="1"/>
  <c r="AL322" i="1"/>
  <c r="AF318" i="1"/>
  <c r="AF314" i="1"/>
  <c r="AF310" i="1"/>
  <c r="AM310" i="1"/>
  <c r="AJ310" i="1"/>
  <c r="AN310" i="1"/>
  <c r="BV304" i="1"/>
  <c r="CJ304" i="1"/>
  <c r="DL304" i="1"/>
  <c r="CX304" i="1"/>
  <c r="AF309" i="1"/>
  <c r="AT309" i="1"/>
  <c r="AT310" i="1"/>
  <c r="BA310" i="1"/>
  <c r="BV305" i="1"/>
  <c r="CJ305" i="1"/>
  <c r="CX305" i="1"/>
  <c r="CX306" i="1"/>
  <c r="CX309" i="1"/>
  <c r="CX310" i="1"/>
  <c r="CX311" i="1"/>
  <c r="CX312" i="1"/>
  <c r="CX313" i="1"/>
  <c r="CX314" i="1"/>
  <c r="CX315" i="1"/>
  <c r="CX316" i="1"/>
  <c r="CX317" i="1"/>
  <c r="CX318" i="1"/>
  <c r="CX319" i="1"/>
  <c r="CX320" i="1"/>
  <c r="CX321" i="1"/>
  <c r="CX322" i="1"/>
  <c r="CX323" i="1"/>
  <c r="CX324" i="1"/>
  <c r="CX325" i="1"/>
  <c r="CX326" i="1"/>
  <c r="CX327" i="1"/>
  <c r="CX328" i="1"/>
  <c r="CX329" i="1"/>
  <c r="CX330" i="1"/>
  <c r="CX331" i="1"/>
  <c r="CX332" i="1"/>
  <c r="CX333" i="1"/>
  <c r="CX334" i="1"/>
  <c r="CX335" i="1"/>
  <c r="CX336" i="1"/>
  <c r="CX337" i="1"/>
  <c r="CX338" i="1"/>
  <c r="CX339" i="1"/>
  <c r="CX340" i="1"/>
  <c r="CX341" i="1"/>
  <c r="CX342" i="1"/>
  <c r="CX343" i="1"/>
  <c r="CX344" i="1"/>
  <c r="CX345" i="1"/>
  <c r="CX346" i="1"/>
  <c r="CX347" i="1"/>
  <c r="CX348" i="1"/>
  <c r="CX349" i="1"/>
  <c r="CX350" i="1"/>
  <c r="CX351" i="1"/>
  <c r="CX352" i="1"/>
  <c r="CX353" i="1"/>
  <c r="CX354" i="1"/>
  <c r="DL305" i="1"/>
  <c r="AF313" i="1"/>
  <c r="AM309" i="1"/>
  <c r="AM313" i="1"/>
  <c r="AT313" i="1"/>
  <c r="AT314" i="1"/>
  <c r="BV306" i="1"/>
  <c r="CJ306" i="1"/>
  <c r="DL306" i="1"/>
  <c r="AF317" i="1"/>
  <c r="AT317" i="1"/>
  <c r="B327" i="1"/>
  <c r="B331" i="1"/>
  <c r="B335" i="1"/>
  <c r="B338" i="1"/>
  <c r="B339" i="1"/>
  <c r="DL310" i="1"/>
  <c r="DL311" i="1"/>
  <c r="DL312" i="1"/>
  <c r="DL313" i="1"/>
  <c r="DL314" i="1"/>
  <c r="DL315" i="1"/>
  <c r="DL316" i="1"/>
  <c r="DL317" i="1"/>
  <c r="DL318" i="1"/>
  <c r="DL319" i="1"/>
  <c r="DL320" i="1"/>
  <c r="DL321" i="1"/>
  <c r="DL322" i="1"/>
  <c r="DL323" i="1"/>
  <c r="DL324" i="1"/>
  <c r="DL325" i="1"/>
  <c r="DL326" i="1"/>
  <c r="DL327" i="1"/>
  <c r="DL328" i="1"/>
  <c r="DL329" i="1"/>
  <c r="DL330" i="1"/>
  <c r="DL331" i="1"/>
  <c r="DL332" i="1"/>
  <c r="DL333" i="1"/>
  <c r="DL334" i="1"/>
  <c r="DL335" i="1"/>
  <c r="DL336" i="1"/>
  <c r="DL337" i="1"/>
  <c r="DL338" i="1"/>
  <c r="DL339" i="1"/>
  <c r="DL340" i="1"/>
  <c r="DL341" i="1"/>
  <c r="DL342" i="1"/>
  <c r="DL343" i="1"/>
  <c r="DL344" i="1"/>
  <c r="DL345" i="1"/>
  <c r="DL346" i="1"/>
  <c r="DL347" i="1"/>
  <c r="DL348" i="1"/>
  <c r="DL349" i="1"/>
  <c r="DL350" i="1"/>
  <c r="DL351" i="1"/>
  <c r="DL352" i="1"/>
  <c r="DL353" i="1"/>
  <c r="DL354" i="1"/>
  <c r="BV309" i="1"/>
  <c r="BV310" i="1"/>
  <c r="BV311" i="1"/>
  <c r="BV312" i="1"/>
  <c r="BV313" i="1"/>
  <c r="BV314" i="1"/>
  <c r="BV315" i="1"/>
  <c r="BV316" i="1"/>
  <c r="BV317" i="1"/>
  <c r="BV318" i="1"/>
  <c r="BV319" i="1"/>
  <c r="BV320" i="1"/>
  <c r="BV321" i="1"/>
  <c r="BV322" i="1"/>
  <c r="BV323" i="1"/>
  <c r="BV324" i="1"/>
  <c r="BV325" i="1"/>
  <c r="BV326" i="1"/>
  <c r="BV327" i="1"/>
  <c r="BV328" i="1"/>
  <c r="BV329" i="1"/>
  <c r="BV330" i="1"/>
  <c r="BV331" i="1"/>
  <c r="BV332" i="1"/>
  <c r="BV333" i="1"/>
  <c r="BV334" i="1"/>
  <c r="BV335" i="1"/>
  <c r="BV336" i="1"/>
  <c r="BV337" i="1"/>
  <c r="BV338" i="1"/>
  <c r="BV339" i="1"/>
  <c r="BV340" i="1"/>
  <c r="BV341" i="1"/>
  <c r="BV342" i="1"/>
  <c r="BV343" i="1"/>
  <c r="BV344" i="1"/>
  <c r="BV345" i="1"/>
  <c r="BV346" i="1"/>
  <c r="BV347" i="1"/>
  <c r="BV348" i="1"/>
  <c r="BV349" i="1"/>
  <c r="BV350" i="1"/>
  <c r="BV351" i="1"/>
  <c r="BV352" i="1"/>
  <c r="BV353" i="1"/>
  <c r="BV354" i="1"/>
  <c r="D331" i="1"/>
  <c r="K331" i="1"/>
  <c r="D332" i="1"/>
  <c r="K332" i="1"/>
  <c r="D333" i="1"/>
  <c r="K333" i="1"/>
  <c r="D334" i="1"/>
  <c r="K334" i="1"/>
  <c r="DS319" i="1"/>
  <c r="DT319" i="1"/>
  <c r="DU319" i="1"/>
  <c r="DP319" i="1"/>
  <c r="DN319" i="1"/>
  <c r="DE319" i="1"/>
  <c r="DF319" i="1"/>
  <c r="DG319" i="1"/>
  <c r="DB319" i="1"/>
  <c r="CZ319" i="1"/>
  <c r="CQ319" i="1"/>
  <c r="CR319" i="1"/>
  <c r="CS319" i="1"/>
  <c r="CN319" i="1"/>
  <c r="CL319" i="1"/>
  <c r="CJ319" i="1"/>
  <c r="CC319" i="1"/>
  <c r="CD319" i="1"/>
  <c r="CE319" i="1"/>
  <c r="BZ319" i="1"/>
  <c r="BX319" i="1"/>
  <c r="AR319" i="1"/>
  <c r="CV312" i="1"/>
  <c r="DN304" i="1"/>
  <c r="DP304" i="1"/>
  <c r="DS304" i="1"/>
  <c r="DN305" i="1"/>
  <c r="DP305" i="1"/>
  <c r="DN306" i="1"/>
  <c r="DP306" i="1"/>
  <c r="DN307" i="1"/>
  <c r="DP307" i="1"/>
  <c r="DN309" i="1"/>
  <c r="DP309" i="1"/>
  <c r="DS309" i="1"/>
  <c r="DT309" i="1"/>
  <c r="DU309" i="1"/>
  <c r="DN310" i="1"/>
  <c r="DP310" i="1"/>
  <c r="DS310" i="1"/>
  <c r="DN311" i="1"/>
  <c r="DP311" i="1"/>
  <c r="DS311" i="1"/>
  <c r="DT311" i="1"/>
  <c r="DU311" i="1"/>
  <c r="DN312" i="1"/>
  <c r="DP312" i="1"/>
  <c r="DS312" i="1"/>
  <c r="DT312" i="1"/>
  <c r="DU312" i="1"/>
  <c r="CZ304" i="1"/>
  <c r="DB304" i="1"/>
  <c r="DE304" i="1"/>
  <c r="DE305" i="1"/>
  <c r="DE306" i="1"/>
  <c r="DE307" i="1"/>
  <c r="DB307" i="1"/>
  <c r="DF307" i="1"/>
  <c r="DG307" i="1"/>
  <c r="CZ305" i="1"/>
  <c r="DB305" i="1"/>
  <c r="CZ306" i="1"/>
  <c r="DB306" i="1"/>
  <c r="CZ307" i="1"/>
  <c r="CZ309" i="1"/>
  <c r="DB309" i="1"/>
  <c r="DE309" i="1"/>
  <c r="DF309" i="1"/>
  <c r="DG309" i="1"/>
  <c r="CZ310" i="1"/>
  <c r="DB310" i="1"/>
  <c r="DE310" i="1"/>
  <c r="DF310" i="1"/>
  <c r="DG310" i="1"/>
  <c r="CZ311" i="1"/>
  <c r="DB311" i="1"/>
  <c r="DE311" i="1"/>
  <c r="DF311" i="1"/>
  <c r="DG311" i="1"/>
  <c r="CZ312" i="1"/>
  <c r="DB312" i="1"/>
  <c r="DE312" i="1"/>
  <c r="DF312" i="1"/>
  <c r="DG312" i="1"/>
  <c r="CL304" i="1"/>
  <c r="CL305" i="1"/>
  <c r="CL306" i="1"/>
  <c r="CL307" i="1"/>
  <c r="CL309" i="1"/>
  <c r="CL310" i="1"/>
  <c r="CL311" i="1"/>
  <c r="CL312" i="1"/>
  <c r="CL313" i="1"/>
  <c r="CL314" i="1"/>
  <c r="CL315" i="1"/>
  <c r="CL316" i="1"/>
  <c r="CL317" i="1"/>
  <c r="CL318" i="1"/>
  <c r="CL320" i="1"/>
  <c r="CL321" i="1"/>
  <c r="CL322" i="1"/>
  <c r="CL323" i="1"/>
  <c r="CL324" i="1"/>
  <c r="CL325" i="1"/>
  <c r="CL326" i="1"/>
  <c r="CL327" i="1"/>
  <c r="CL328" i="1"/>
  <c r="CL329" i="1"/>
  <c r="CL330" i="1"/>
  <c r="CL331" i="1"/>
  <c r="CL332" i="1"/>
  <c r="CL333" i="1"/>
  <c r="CL334" i="1"/>
  <c r="CN304" i="1"/>
  <c r="CQ304" i="1"/>
  <c r="CR304" i="1"/>
  <c r="CN305" i="1"/>
  <c r="CQ305" i="1"/>
  <c r="CN306" i="1"/>
  <c r="CN307" i="1"/>
  <c r="CR307" i="1"/>
  <c r="CN309" i="1"/>
  <c r="CN310" i="1"/>
  <c r="CN311" i="1"/>
  <c r="CN312" i="1"/>
  <c r="CN313" i="1"/>
  <c r="CN314" i="1"/>
  <c r="CN315" i="1"/>
  <c r="CN316" i="1"/>
  <c r="CN317" i="1"/>
  <c r="CN318" i="1"/>
  <c r="CN320" i="1"/>
  <c r="CN321" i="1"/>
  <c r="CN322" i="1"/>
  <c r="CN323" i="1"/>
  <c r="CN324" i="1"/>
  <c r="CN325" i="1"/>
  <c r="CN326" i="1"/>
  <c r="CN327" i="1"/>
  <c r="CN328" i="1"/>
  <c r="CN329" i="1"/>
  <c r="CN330" i="1"/>
  <c r="CN331" i="1"/>
  <c r="CN332" i="1"/>
  <c r="CN333" i="1"/>
  <c r="CN334" i="1"/>
  <c r="CN335" i="1"/>
  <c r="CN336" i="1"/>
  <c r="CN337" i="1"/>
  <c r="CN338" i="1"/>
  <c r="CN339" i="1"/>
  <c r="CN340" i="1"/>
  <c r="CN341" i="1"/>
  <c r="CN342" i="1"/>
  <c r="CN343" i="1"/>
  <c r="CN344" i="1"/>
  <c r="CN345" i="1"/>
  <c r="CN346" i="1"/>
  <c r="CN347" i="1"/>
  <c r="CN348" i="1"/>
  <c r="CN349" i="1"/>
  <c r="CN350" i="1"/>
  <c r="CN351" i="1"/>
  <c r="CN352" i="1"/>
  <c r="CN353" i="1"/>
  <c r="CN354" i="1"/>
  <c r="CN355" i="1"/>
  <c r="CJ309" i="1"/>
  <c r="CQ309" i="1"/>
  <c r="CR309" i="1"/>
  <c r="CS309" i="1"/>
  <c r="CJ310" i="1"/>
  <c r="CQ310" i="1"/>
  <c r="CS359" i="1"/>
  <c r="CJ311" i="1"/>
  <c r="CJ312" i="1"/>
  <c r="CJ313" i="1"/>
  <c r="CJ314" i="1"/>
  <c r="CJ315" i="1"/>
  <c r="CJ316" i="1"/>
  <c r="CJ317" i="1"/>
  <c r="CJ318" i="1"/>
  <c r="CJ320" i="1"/>
  <c r="CJ321" i="1"/>
  <c r="CJ322" i="1"/>
  <c r="CJ323" i="1"/>
  <c r="CJ324" i="1"/>
  <c r="CJ325" i="1"/>
  <c r="CJ326" i="1"/>
  <c r="CJ327" i="1"/>
  <c r="CJ328" i="1"/>
  <c r="CJ329" i="1"/>
  <c r="CJ330" i="1"/>
  <c r="CJ331" i="1"/>
  <c r="CJ332" i="1"/>
  <c r="CJ333" i="1"/>
  <c r="CJ334" i="1"/>
  <c r="CJ335" i="1"/>
  <c r="CJ336" i="1"/>
  <c r="CJ337" i="1"/>
  <c r="CJ338" i="1"/>
  <c r="CJ339" i="1"/>
  <c r="CJ340" i="1"/>
  <c r="CJ341" i="1"/>
  <c r="CJ342" i="1"/>
  <c r="CJ343" i="1"/>
  <c r="CJ344" i="1"/>
  <c r="CJ345" i="1"/>
  <c r="CJ346" i="1"/>
  <c r="CJ347" i="1"/>
  <c r="CJ348" i="1"/>
  <c r="CJ349" i="1"/>
  <c r="CJ350" i="1"/>
  <c r="CJ351" i="1"/>
  <c r="CJ352" i="1"/>
  <c r="CJ353" i="1"/>
  <c r="CJ354" i="1"/>
  <c r="CQ311" i="1"/>
  <c r="CR311" i="1"/>
  <c r="CS311" i="1"/>
  <c r="CQ312" i="1"/>
  <c r="CR312" i="1"/>
  <c r="CS312" i="1"/>
  <c r="BJ307" i="1"/>
  <c r="BJ308" i="1"/>
  <c r="BJ309" i="1"/>
  <c r="BJ310" i="1"/>
  <c r="BL310" i="1"/>
  <c r="BP310" i="1"/>
  <c r="BJ311" i="1"/>
  <c r="BJ312" i="1"/>
  <c r="BJ313" i="1"/>
  <c r="BL313" i="1"/>
  <c r="BJ314" i="1"/>
  <c r="BJ315" i="1"/>
  <c r="BL315" i="1"/>
  <c r="BJ316" i="1"/>
  <c r="BJ317" i="1"/>
  <c r="BL317" i="1"/>
  <c r="BJ318" i="1"/>
  <c r="BL318" i="1"/>
  <c r="BJ327" i="1"/>
  <c r="BL327" i="1"/>
  <c r="BQ327" i="1"/>
  <c r="BN327" i="1"/>
  <c r="BO327" i="1"/>
  <c r="BP327" i="1"/>
  <c r="BH328" i="1"/>
  <c r="BO328" i="1"/>
  <c r="BJ328" i="1"/>
  <c r="BL328" i="1"/>
  <c r="BQ328" i="1"/>
  <c r="BN328" i="1"/>
  <c r="BP328" i="1"/>
  <c r="BH329" i="1"/>
  <c r="BO329" i="1"/>
  <c r="BJ329" i="1"/>
  <c r="BL329" i="1"/>
  <c r="BQ329" i="1"/>
  <c r="BN329" i="1"/>
  <c r="BP329" i="1"/>
  <c r="BH330" i="1"/>
  <c r="BO330" i="1"/>
  <c r="BJ330" i="1"/>
  <c r="BL330" i="1"/>
  <c r="BQ330" i="1"/>
  <c r="BN330" i="1"/>
  <c r="BP330" i="1"/>
  <c r="BH331" i="1"/>
  <c r="BO331" i="1"/>
  <c r="BJ331" i="1"/>
  <c r="BL331" i="1"/>
  <c r="BQ331" i="1"/>
  <c r="BN331" i="1"/>
  <c r="BO332" i="1"/>
  <c r="BH333" i="1"/>
  <c r="BO333" i="1"/>
  <c r="BH334" i="1"/>
  <c r="BO334" i="1"/>
  <c r="BP331" i="1"/>
  <c r="BJ332" i="1"/>
  <c r="BL332" i="1"/>
  <c r="BQ332" i="1"/>
  <c r="BN332" i="1"/>
  <c r="BP332" i="1"/>
  <c r="BJ333" i="1"/>
  <c r="BL333" i="1"/>
  <c r="BQ333" i="1"/>
  <c r="BN333" i="1"/>
  <c r="BP333" i="1"/>
  <c r="BJ334" i="1"/>
  <c r="BL334" i="1"/>
  <c r="BQ334" i="1"/>
  <c r="BN334" i="1"/>
  <c r="BP334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27" i="1"/>
  <c r="AV328" i="1"/>
  <c r="AV329" i="1"/>
  <c r="AV330" i="1"/>
  <c r="AV331" i="1"/>
  <c r="AV332" i="1"/>
  <c r="AV333" i="1"/>
  <c r="AV334" i="1"/>
  <c r="AX307" i="1"/>
  <c r="BB307" i="1"/>
  <c r="AX308" i="1"/>
  <c r="BB308" i="1"/>
  <c r="AX309" i="1"/>
  <c r="AZ309" i="1"/>
  <c r="AX310" i="1"/>
  <c r="AZ310" i="1"/>
  <c r="AX311" i="1"/>
  <c r="AX312" i="1"/>
  <c r="AX313" i="1"/>
  <c r="AX314" i="1"/>
  <c r="BB314" i="1"/>
  <c r="AX315" i="1"/>
  <c r="AX316" i="1"/>
  <c r="AX317" i="1"/>
  <c r="AZ317" i="1"/>
  <c r="AX318" i="1"/>
  <c r="BB318" i="1"/>
  <c r="AT327" i="1"/>
  <c r="BA327" i="1"/>
  <c r="AX327" i="1"/>
  <c r="BC327" i="1"/>
  <c r="AZ327" i="1"/>
  <c r="BB327" i="1"/>
  <c r="AT328" i="1"/>
  <c r="BA328" i="1"/>
  <c r="AX328" i="1"/>
  <c r="BC328" i="1"/>
  <c r="AZ328" i="1"/>
  <c r="BB328" i="1"/>
  <c r="AT329" i="1"/>
  <c r="BA329" i="1"/>
  <c r="AX329" i="1"/>
  <c r="BC329" i="1"/>
  <c r="AZ329" i="1"/>
  <c r="BB329" i="1"/>
  <c r="AT330" i="1"/>
  <c r="BA330" i="1"/>
  <c r="AX330" i="1"/>
  <c r="BC330" i="1"/>
  <c r="AZ330" i="1"/>
  <c r="BB330" i="1"/>
  <c r="AT331" i="1"/>
  <c r="BA331" i="1"/>
  <c r="AX331" i="1"/>
  <c r="AZ331" i="1"/>
  <c r="BB331" i="1"/>
  <c r="AT332" i="1"/>
  <c r="BA332" i="1"/>
  <c r="AX332" i="1"/>
  <c r="AZ332" i="1"/>
  <c r="BB332" i="1"/>
  <c r="BC332" i="1"/>
  <c r="AT333" i="1"/>
  <c r="BA333" i="1"/>
  <c r="AX333" i="1"/>
  <c r="BC333" i="1"/>
  <c r="AZ333" i="1"/>
  <c r="BB333" i="1"/>
  <c r="AT334" i="1"/>
  <c r="BA334" i="1"/>
  <c r="AX334" i="1"/>
  <c r="BC334" i="1"/>
  <c r="AZ334" i="1"/>
  <c r="BB334" i="1"/>
  <c r="AH307" i="1"/>
  <c r="AJ307" i="1"/>
  <c r="AH308" i="1"/>
  <c r="AJ308" i="1"/>
  <c r="AH309" i="1"/>
  <c r="AJ309" i="1"/>
  <c r="AL309" i="1"/>
  <c r="AH310" i="1"/>
  <c r="AH311" i="1"/>
  <c r="AJ311" i="1"/>
  <c r="AH312" i="1"/>
  <c r="AH313" i="1"/>
  <c r="AJ313" i="1"/>
  <c r="AJ314" i="1"/>
  <c r="AJ315" i="1"/>
  <c r="AJ316" i="1"/>
  <c r="AJ317" i="1"/>
  <c r="AJ318" i="1"/>
  <c r="AJ327" i="1"/>
  <c r="AO327" i="1"/>
  <c r="AJ328" i="1"/>
  <c r="AJ329" i="1"/>
  <c r="AO329" i="1"/>
  <c r="AJ330" i="1"/>
  <c r="AO330" i="1"/>
  <c r="AJ331" i="1"/>
  <c r="AO331" i="1"/>
  <c r="AJ332" i="1"/>
  <c r="AO332" i="1"/>
  <c r="AJ333" i="1"/>
  <c r="AO333" i="1"/>
  <c r="AJ334" i="1"/>
  <c r="AO334" i="1"/>
  <c r="AL313" i="1"/>
  <c r="AL317" i="1"/>
  <c r="AH314" i="1"/>
  <c r="AH315" i="1"/>
  <c r="AH316" i="1"/>
  <c r="AH317" i="1"/>
  <c r="AH318" i="1"/>
  <c r="AF327" i="1"/>
  <c r="AH327" i="1"/>
  <c r="AL327" i="1"/>
  <c r="AM327" i="1"/>
  <c r="AN327" i="1"/>
  <c r="AF328" i="1"/>
  <c r="AM328" i="1"/>
  <c r="AH328" i="1"/>
  <c r="AO328" i="1"/>
  <c r="AL328" i="1"/>
  <c r="AN328" i="1"/>
  <c r="AF329" i="1"/>
  <c r="AM329" i="1"/>
  <c r="AH329" i="1"/>
  <c r="AL329" i="1"/>
  <c r="AN329" i="1"/>
  <c r="AF330" i="1"/>
  <c r="AM330" i="1"/>
  <c r="AH330" i="1"/>
  <c r="AL330" i="1"/>
  <c r="AN330" i="1"/>
  <c r="AF331" i="1"/>
  <c r="AM331" i="1"/>
  <c r="AH331" i="1"/>
  <c r="AL331" i="1"/>
  <c r="AN331" i="1"/>
  <c r="AF332" i="1"/>
  <c r="AM332" i="1"/>
  <c r="AH332" i="1"/>
  <c r="AL332" i="1"/>
  <c r="AN332" i="1"/>
  <c r="AF333" i="1"/>
  <c r="AM333" i="1"/>
  <c r="AH333" i="1"/>
  <c r="AL333" i="1"/>
  <c r="AN333" i="1"/>
  <c r="AF334" i="1"/>
  <c r="AM334" i="1"/>
  <c r="AH334" i="1"/>
  <c r="AL334" i="1"/>
  <c r="AN334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27" i="1"/>
  <c r="V327" i="1"/>
  <c r="AA327" i="1"/>
  <c r="X327" i="1"/>
  <c r="Y327" i="1"/>
  <c r="T328" i="1"/>
  <c r="V328" i="1"/>
  <c r="AA328" i="1"/>
  <c r="X328" i="1"/>
  <c r="Y328" i="1"/>
  <c r="T329" i="1"/>
  <c r="V329" i="1"/>
  <c r="AA329" i="1"/>
  <c r="X329" i="1"/>
  <c r="T330" i="1"/>
  <c r="V330" i="1"/>
  <c r="AA330" i="1"/>
  <c r="X330" i="1"/>
  <c r="T331" i="1"/>
  <c r="V331" i="1"/>
  <c r="AA331" i="1"/>
  <c r="X331" i="1"/>
  <c r="T332" i="1"/>
  <c r="V332" i="1"/>
  <c r="AA332" i="1"/>
  <c r="X332" i="1"/>
  <c r="T333" i="1"/>
  <c r="V333" i="1"/>
  <c r="AA333" i="1"/>
  <c r="X333" i="1"/>
  <c r="T334" i="1"/>
  <c r="V334" i="1"/>
  <c r="AA334" i="1"/>
  <c r="X334" i="1"/>
  <c r="J331" i="1"/>
  <c r="L331" i="1"/>
  <c r="H331" i="1"/>
  <c r="M331" i="1"/>
  <c r="J332" i="1"/>
  <c r="L332" i="1"/>
  <c r="H332" i="1"/>
  <c r="M332" i="1"/>
  <c r="J333" i="1"/>
  <c r="L333" i="1"/>
  <c r="H333" i="1"/>
  <c r="M333" i="1"/>
  <c r="J334" i="1"/>
  <c r="L334" i="1"/>
  <c r="H334" i="1"/>
  <c r="M334" i="1"/>
  <c r="J327" i="1"/>
  <c r="K327" i="1"/>
  <c r="L327" i="1"/>
  <c r="H327" i="1"/>
  <c r="M327" i="1"/>
  <c r="J328" i="1"/>
  <c r="L328" i="1"/>
  <c r="H328" i="1"/>
  <c r="M328" i="1"/>
  <c r="J329" i="1"/>
  <c r="L329" i="1"/>
  <c r="H329" i="1"/>
  <c r="M329" i="1"/>
  <c r="J330" i="1"/>
  <c r="K330" i="1"/>
  <c r="L330" i="1"/>
  <c r="M330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CC304" i="1"/>
  <c r="BZ304" i="1"/>
  <c r="CD304" i="1"/>
  <c r="BZ305" i="1"/>
  <c r="BZ306" i="1"/>
  <c r="BZ307" i="1"/>
  <c r="CC309" i="1"/>
  <c r="CD309" i="1"/>
  <c r="CE309" i="1"/>
  <c r="CC310" i="1"/>
  <c r="CD310" i="1"/>
  <c r="CE310" i="1"/>
  <c r="CC311" i="1"/>
  <c r="CD311" i="1"/>
  <c r="CE311" i="1"/>
  <c r="CC312" i="1"/>
  <c r="CD312" i="1"/>
  <c r="CE312" i="1"/>
  <c r="CC313" i="1"/>
  <c r="CD313" i="1"/>
  <c r="CE313" i="1"/>
  <c r="CC314" i="1"/>
  <c r="CD314" i="1"/>
  <c r="CE314" i="1"/>
  <c r="CC315" i="1"/>
  <c r="CD315" i="1"/>
  <c r="CC316" i="1"/>
  <c r="CD316" i="1"/>
  <c r="CE316" i="1"/>
  <c r="CC317" i="1"/>
  <c r="CD317" i="1"/>
  <c r="CE317" i="1"/>
  <c r="CC318" i="1"/>
  <c r="CD318" i="1"/>
  <c r="CE318" i="1"/>
  <c r="CC338" i="1"/>
  <c r="CD338" i="1"/>
  <c r="CE338" i="1"/>
  <c r="CD320" i="1"/>
  <c r="CE320" i="1"/>
  <c r="CD321" i="1"/>
  <c r="CE321" i="1"/>
  <c r="CD322" i="1"/>
  <c r="CE322" i="1"/>
  <c r="CD323" i="1"/>
  <c r="CE323" i="1"/>
  <c r="CD324" i="1"/>
  <c r="CE324" i="1"/>
  <c r="CD325" i="1"/>
  <c r="CE325" i="1"/>
  <c r="CD326" i="1"/>
  <c r="CE326" i="1"/>
  <c r="CD327" i="1"/>
  <c r="CD328" i="1"/>
  <c r="CE328" i="1"/>
  <c r="CD329" i="1"/>
  <c r="CD330" i="1"/>
  <c r="CD331" i="1"/>
  <c r="CE331" i="1"/>
  <c r="CD332" i="1"/>
  <c r="CD333" i="1"/>
  <c r="CD334" i="1"/>
  <c r="CE334" i="1"/>
  <c r="CD335" i="1"/>
  <c r="CE335" i="1"/>
  <c r="CD336" i="1"/>
  <c r="CE336" i="1"/>
  <c r="CD337" i="1"/>
  <c r="CD339" i="1"/>
  <c r="CD340" i="1"/>
  <c r="CD341" i="1"/>
  <c r="CD342" i="1"/>
  <c r="CD343" i="1"/>
  <c r="CE343" i="1"/>
  <c r="CD344" i="1"/>
  <c r="CD345" i="1"/>
  <c r="CE345" i="1"/>
  <c r="CD346" i="1"/>
  <c r="CE346" i="1"/>
  <c r="CD347" i="1"/>
  <c r="CE347" i="1"/>
  <c r="CD348" i="1"/>
  <c r="CE348" i="1"/>
  <c r="CD349" i="1"/>
  <c r="CE349" i="1"/>
  <c r="CD350" i="1"/>
  <c r="CE350" i="1"/>
  <c r="CD351" i="1"/>
  <c r="CD352" i="1"/>
  <c r="CD353" i="1"/>
  <c r="CD354" i="1"/>
  <c r="CE354" i="1"/>
  <c r="CD355" i="1"/>
  <c r="CE355" i="1"/>
  <c r="BB355" i="1"/>
  <c r="BC355" i="1"/>
  <c r="CQ313" i="1"/>
  <c r="CR313" i="1"/>
  <c r="CS313" i="1"/>
  <c r="CQ314" i="1"/>
  <c r="CR314" i="1"/>
  <c r="CS314" i="1"/>
  <c r="CQ315" i="1"/>
  <c r="CR315" i="1"/>
  <c r="CS315" i="1"/>
  <c r="CQ316" i="1"/>
  <c r="CR316" i="1"/>
  <c r="CS316" i="1"/>
  <c r="CQ317" i="1"/>
  <c r="CR317" i="1"/>
  <c r="CS317" i="1"/>
  <c r="CQ318" i="1"/>
  <c r="CR318" i="1"/>
  <c r="CS318" i="1"/>
  <c r="CQ338" i="1"/>
  <c r="CR338" i="1"/>
  <c r="CS338" i="1"/>
  <c r="CR320" i="1"/>
  <c r="CS320" i="1"/>
  <c r="CR321" i="1"/>
  <c r="CR322" i="1"/>
  <c r="CR323" i="1"/>
  <c r="CR324" i="1"/>
  <c r="CS324" i="1"/>
  <c r="CR325" i="1"/>
  <c r="CS325" i="1"/>
  <c r="CR326" i="1"/>
  <c r="CR327" i="1"/>
  <c r="CS327" i="1"/>
  <c r="CR328" i="1"/>
  <c r="CS328" i="1"/>
  <c r="CR329" i="1"/>
  <c r="CS329" i="1"/>
  <c r="CR330" i="1"/>
  <c r="CR331" i="1"/>
  <c r="CS331" i="1"/>
  <c r="CR332" i="1"/>
  <c r="CR333" i="1"/>
  <c r="CS333" i="1"/>
  <c r="CR334" i="1"/>
  <c r="CR335" i="1"/>
  <c r="CS335" i="1"/>
  <c r="CR336" i="1"/>
  <c r="CS336" i="1"/>
  <c r="CR337" i="1"/>
  <c r="CR339" i="1"/>
  <c r="CS339" i="1"/>
  <c r="CR340" i="1"/>
  <c r="CS340" i="1"/>
  <c r="CR341" i="1"/>
  <c r="CS341" i="1"/>
  <c r="CR342" i="1"/>
  <c r="CR343" i="1"/>
  <c r="CS343" i="1"/>
  <c r="CR344" i="1"/>
  <c r="CR345" i="1"/>
  <c r="CS345" i="1"/>
  <c r="CR346" i="1"/>
  <c r="CR347" i="1"/>
  <c r="CR348" i="1"/>
  <c r="CR349" i="1"/>
  <c r="CS349" i="1"/>
  <c r="CR350" i="1"/>
  <c r="CR351" i="1"/>
  <c r="CS351" i="1"/>
  <c r="CR352" i="1"/>
  <c r="CS352" i="1"/>
  <c r="CR353" i="1"/>
  <c r="CS353" i="1"/>
  <c r="CR354" i="1"/>
  <c r="CS354" i="1"/>
  <c r="CR355" i="1"/>
  <c r="CS355" i="1"/>
  <c r="J365" i="1"/>
  <c r="K365" i="1"/>
  <c r="X365" i="1"/>
  <c r="Y365" i="1"/>
  <c r="AL365" i="1"/>
  <c r="AM365" i="1"/>
  <c r="AZ365" i="1"/>
  <c r="BA365" i="1"/>
  <c r="BN365" i="1"/>
  <c r="BO365" i="1"/>
  <c r="J366" i="1"/>
  <c r="K366" i="1"/>
  <c r="R366" i="1"/>
  <c r="S366" i="1"/>
  <c r="X366" i="1"/>
  <c r="Y366" i="1"/>
  <c r="AL366" i="1"/>
  <c r="AM366" i="1"/>
  <c r="AT366" i="1"/>
  <c r="AZ366" i="1"/>
  <c r="BA366" i="1"/>
  <c r="BN366" i="1"/>
  <c r="BO366" i="1"/>
  <c r="J367" i="1"/>
  <c r="K367" i="1"/>
  <c r="X367" i="1"/>
  <c r="Y367" i="1"/>
  <c r="AL367" i="1"/>
  <c r="AM367" i="1"/>
  <c r="AZ367" i="1"/>
  <c r="BA367" i="1"/>
  <c r="BN367" i="1"/>
  <c r="BO367" i="1"/>
  <c r="J368" i="1"/>
  <c r="K368" i="1"/>
  <c r="L368" i="1"/>
  <c r="R368" i="1"/>
  <c r="S368" i="1"/>
  <c r="V368" i="1"/>
  <c r="X368" i="1"/>
  <c r="Y368" i="1"/>
  <c r="Z368" i="1"/>
  <c r="AA368" i="1"/>
  <c r="AF368" i="1"/>
  <c r="AJ368" i="1"/>
  <c r="AL368" i="1"/>
  <c r="AM368" i="1"/>
  <c r="AN368" i="1"/>
  <c r="AT368" i="1"/>
  <c r="AU368" i="1"/>
  <c r="AX368" i="1"/>
  <c r="AZ368" i="1"/>
  <c r="BA368" i="1"/>
  <c r="BB368" i="1"/>
  <c r="BH368" i="1"/>
  <c r="BI368" i="1"/>
  <c r="BL368" i="1"/>
  <c r="BK368" i="1"/>
  <c r="BN368" i="1"/>
  <c r="BO368" i="1"/>
  <c r="BP368" i="1"/>
  <c r="BQ368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27" i="1"/>
  <c r="F328" i="1"/>
  <c r="F329" i="1"/>
  <c r="F330" i="1"/>
  <c r="F331" i="1"/>
  <c r="F332" i="1"/>
  <c r="F333" i="1"/>
  <c r="F334" i="1"/>
  <c r="AX355" i="1"/>
  <c r="BX304" i="1"/>
  <c r="BX305" i="1"/>
  <c r="BX306" i="1"/>
  <c r="BX307" i="1"/>
  <c r="BX309" i="1"/>
  <c r="BX310" i="1"/>
  <c r="BX311" i="1"/>
  <c r="BX312" i="1"/>
  <c r="BX313" i="1"/>
  <c r="BX314" i="1"/>
  <c r="BX315" i="1"/>
  <c r="BX316" i="1"/>
  <c r="BX317" i="1"/>
  <c r="BX318" i="1"/>
  <c r="BX338" i="1"/>
  <c r="BX320" i="1"/>
  <c r="BX321" i="1"/>
  <c r="BX322" i="1"/>
  <c r="BX323" i="1"/>
  <c r="BX324" i="1"/>
  <c r="BX325" i="1"/>
  <c r="BX326" i="1"/>
  <c r="BX327" i="1"/>
  <c r="BX328" i="1"/>
  <c r="BX329" i="1"/>
  <c r="BX330" i="1"/>
  <c r="BX331" i="1"/>
  <c r="BX332" i="1"/>
  <c r="BX333" i="1"/>
  <c r="BX334" i="1"/>
  <c r="BZ309" i="1"/>
  <c r="BZ310" i="1"/>
  <c r="BZ311" i="1"/>
  <c r="BZ312" i="1"/>
  <c r="BZ313" i="1"/>
  <c r="BZ314" i="1"/>
  <c r="BZ315" i="1"/>
  <c r="BZ316" i="1"/>
  <c r="BZ317" i="1"/>
  <c r="BZ318" i="1"/>
  <c r="BZ338" i="1"/>
  <c r="BZ320" i="1"/>
  <c r="BZ321" i="1"/>
  <c r="BZ322" i="1"/>
  <c r="BZ323" i="1"/>
  <c r="BZ324" i="1"/>
  <c r="BZ325" i="1"/>
  <c r="BZ326" i="1"/>
  <c r="BZ327" i="1"/>
  <c r="BZ328" i="1"/>
  <c r="BZ329" i="1"/>
  <c r="BZ330" i="1"/>
  <c r="BZ331" i="1"/>
  <c r="BZ332" i="1"/>
  <c r="BZ333" i="1"/>
  <c r="BZ334" i="1"/>
  <c r="BZ335" i="1"/>
  <c r="BZ336" i="1"/>
  <c r="BZ337" i="1"/>
  <c r="BZ339" i="1"/>
  <c r="BZ340" i="1"/>
  <c r="BZ341" i="1"/>
  <c r="BZ342" i="1"/>
  <c r="BZ343" i="1"/>
  <c r="BZ344" i="1"/>
  <c r="BZ345" i="1"/>
  <c r="BZ346" i="1"/>
  <c r="BZ347" i="1"/>
  <c r="BZ348" i="1"/>
  <c r="BZ349" i="1"/>
  <c r="BZ350" i="1"/>
  <c r="BZ351" i="1"/>
  <c r="BZ352" i="1"/>
  <c r="BZ353" i="1"/>
  <c r="BZ354" i="1"/>
  <c r="BZ355" i="1"/>
  <c r="CL338" i="1"/>
  <c r="CZ313" i="1"/>
  <c r="CZ314" i="1"/>
  <c r="CZ315" i="1"/>
  <c r="CZ316" i="1"/>
  <c r="CZ317" i="1"/>
  <c r="CZ318" i="1"/>
  <c r="CZ338" i="1"/>
  <c r="CZ320" i="1"/>
  <c r="CZ321" i="1"/>
  <c r="CZ322" i="1"/>
  <c r="CZ323" i="1"/>
  <c r="CZ324" i="1"/>
  <c r="CZ325" i="1"/>
  <c r="CZ326" i="1"/>
  <c r="CZ327" i="1"/>
  <c r="CZ328" i="1"/>
  <c r="CZ329" i="1"/>
  <c r="CZ330" i="1"/>
  <c r="CZ331" i="1"/>
  <c r="CZ332" i="1"/>
  <c r="CZ333" i="1"/>
  <c r="CZ334" i="1"/>
  <c r="DB313" i="1"/>
  <c r="DB314" i="1"/>
  <c r="DB315" i="1"/>
  <c r="DB316" i="1"/>
  <c r="DB317" i="1"/>
  <c r="DB318" i="1"/>
  <c r="DB338" i="1"/>
  <c r="DB320" i="1"/>
  <c r="DB321" i="1"/>
  <c r="DB322" i="1"/>
  <c r="DB323" i="1"/>
  <c r="DB324" i="1"/>
  <c r="DB325" i="1"/>
  <c r="DB326" i="1"/>
  <c r="DB327" i="1"/>
  <c r="DB328" i="1"/>
  <c r="DB329" i="1"/>
  <c r="DB330" i="1"/>
  <c r="DB331" i="1"/>
  <c r="DB332" i="1"/>
  <c r="DB333" i="1"/>
  <c r="DB334" i="1"/>
  <c r="DB335" i="1"/>
  <c r="DB336" i="1"/>
  <c r="DB337" i="1"/>
  <c r="DB339" i="1"/>
  <c r="DB340" i="1"/>
  <c r="DB341" i="1"/>
  <c r="DB342" i="1"/>
  <c r="DB343" i="1"/>
  <c r="DB344" i="1"/>
  <c r="DB345" i="1"/>
  <c r="DB346" i="1"/>
  <c r="DB347" i="1"/>
  <c r="DB348" i="1"/>
  <c r="DB349" i="1"/>
  <c r="DB350" i="1"/>
  <c r="DB351" i="1"/>
  <c r="DB352" i="1"/>
  <c r="DB353" i="1"/>
  <c r="DB354" i="1"/>
  <c r="DB355" i="1"/>
  <c r="DG359" i="1"/>
  <c r="DN313" i="1"/>
  <c r="DN314" i="1"/>
  <c r="DN315" i="1"/>
  <c r="DN316" i="1"/>
  <c r="DN317" i="1"/>
  <c r="DN318" i="1"/>
  <c r="DN338" i="1"/>
  <c r="DN320" i="1"/>
  <c r="DN321" i="1"/>
  <c r="DN322" i="1"/>
  <c r="DN323" i="1"/>
  <c r="DN324" i="1"/>
  <c r="DN325" i="1"/>
  <c r="DN326" i="1"/>
  <c r="DN327" i="1"/>
  <c r="DN328" i="1"/>
  <c r="DN329" i="1"/>
  <c r="DN330" i="1"/>
  <c r="DN331" i="1"/>
  <c r="DN332" i="1"/>
  <c r="DN333" i="1"/>
  <c r="DN334" i="1"/>
  <c r="DP313" i="1"/>
  <c r="DP314" i="1"/>
  <c r="DP315" i="1"/>
  <c r="DP316" i="1"/>
  <c r="DP317" i="1"/>
  <c r="DP318" i="1"/>
  <c r="DP338" i="1"/>
  <c r="DP320" i="1"/>
  <c r="DP321" i="1"/>
  <c r="DP322" i="1"/>
  <c r="DP323" i="1"/>
  <c r="DP324" i="1"/>
  <c r="DP325" i="1"/>
  <c r="DP326" i="1"/>
  <c r="DP327" i="1"/>
  <c r="DP328" i="1"/>
  <c r="DP329" i="1"/>
  <c r="DP330" i="1"/>
  <c r="DP331" i="1"/>
  <c r="DP332" i="1"/>
  <c r="DP333" i="1"/>
  <c r="DP334" i="1"/>
  <c r="DP335" i="1"/>
  <c r="DP336" i="1"/>
  <c r="DP337" i="1"/>
  <c r="DP339" i="1"/>
  <c r="DP340" i="1"/>
  <c r="DP341" i="1"/>
  <c r="DP342" i="1"/>
  <c r="DP343" i="1"/>
  <c r="DP344" i="1"/>
  <c r="DP345" i="1"/>
  <c r="DP346" i="1"/>
  <c r="DP347" i="1"/>
  <c r="DP348" i="1"/>
  <c r="DP349" i="1"/>
  <c r="DP350" i="1"/>
  <c r="DP351" i="1"/>
  <c r="DP352" i="1"/>
  <c r="DP353" i="1"/>
  <c r="DP354" i="1"/>
  <c r="DP355" i="1"/>
  <c r="DE313" i="1"/>
  <c r="DF313" i="1"/>
  <c r="DG313" i="1"/>
  <c r="DE314" i="1"/>
  <c r="DF314" i="1"/>
  <c r="DG314" i="1"/>
  <c r="DE315" i="1"/>
  <c r="DF315" i="1"/>
  <c r="DG315" i="1"/>
  <c r="DE316" i="1"/>
  <c r="DF316" i="1"/>
  <c r="DG316" i="1"/>
  <c r="DE317" i="1"/>
  <c r="DF317" i="1"/>
  <c r="DG317" i="1"/>
  <c r="DE318" i="1"/>
  <c r="DF318" i="1"/>
  <c r="DG318" i="1"/>
  <c r="DE338" i="1"/>
  <c r="DF338" i="1"/>
  <c r="DG338" i="1"/>
  <c r="DF320" i="1"/>
  <c r="DG320" i="1"/>
  <c r="DF321" i="1"/>
  <c r="DG321" i="1"/>
  <c r="DF322" i="1"/>
  <c r="DG322" i="1"/>
  <c r="DF323" i="1"/>
  <c r="DF324" i="1"/>
  <c r="DG324" i="1"/>
  <c r="DF325" i="1"/>
  <c r="DF326" i="1"/>
  <c r="DF327" i="1"/>
  <c r="DG327" i="1"/>
  <c r="DF328" i="1"/>
  <c r="DG328" i="1"/>
  <c r="DF329" i="1"/>
  <c r="DF330" i="1"/>
  <c r="DF331" i="1"/>
  <c r="DG331" i="1"/>
  <c r="DF332" i="1"/>
  <c r="DG332" i="1"/>
  <c r="DF333" i="1"/>
  <c r="DF334" i="1"/>
  <c r="DF335" i="1"/>
  <c r="DF336" i="1"/>
  <c r="DG336" i="1"/>
  <c r="DF337" i="1"/>
  <c r="DG337" i="1"/>
  <c r="DF339" i="1"/>
  <c r="DG339" i="1"/>
  <c r="DF340" i="1"/>
  <c r="DF341" i="1"/>
  <c r="DG341" i="1"/>
  <c r="DF342" i="1"/>
  <c r="DG342" i="1"/>
  <c r="DF343" i="1"/>
  <c r="DG343" i="1"/>
  <c r="DF344" i="1"/>
  <c r="DG344" i="1"/>
  <c r="DF345" i="1"/>
  <c r="DF346" i="1"/>
  <c r="DG346" i="1"/>
  <c r="DF347" i="1"/>
  <c r="DG347" i="1"/>
  <c r="DF348" i="1"/>
  <c r="DG348" i="1"/>
  <c r="DF349" i="1"/>
  <c r="DG349" i="1"/>
  <c r="DF350" i="1"/>
  <c r="DF351" i="1"/>
  <c r="DG351" i="1"/>
  <c r="DF352" i="1"/>
  <c r="DG352" i="1"/>
  <c r="DF353" i="1"/>
  <c r="DG353" i="1"/>
  <c r="DF354" i="1"/>
  <c r="DF355" i="1"/>
  <c r="DS313" i="1"/>
  <c r="DT313" i="1"/>
  <c r="DU313" i="1"/>
  <c r="DS314" i="1"/>
  <c r="DT314" i="1"/>
  <c r="DU314" i="1"/>
  <c r="DS315" i="1"/>
  <c r="DT315" i="1"/>
  <c r="DU315" i="1"/>
  <c r="DS316" i="1"/>
  <c r="DT316" i="1"/>
  <c r="DU316" i="1"/>
  <c r="DS317" i="1"/>
  <c r="DT317" i="1"/>
  <c r="DU317" i="1"/>
  <c r="DS318" i="1"/>
  <c r="DT318" i="1"/>
  <c r="DU318" i="1"/>
  <c r="DS338" i="1"/>
  <c r="DT338" i="1"/>
  <c r="DU338" i="1"/>
  <c r="DT320" i="1"/>
  <c r="DU320" i="1"/>
  <c r="DT321" i="1"/>
  <c r="DT322" i="1"/>
  <c r="DT323" i="1"/>
  <c r="DU323" i="1"/>
  <c r="DT324" i="1"/>
  <c r="DU324" i="1"/>
  <c r="DT325" i="1"/>
  <c r="DT326" i="1"/>
  <c r="DU326" i="1"/>
  <c r="DT327" i="1"/>
  <c r="DU327" i="1"/>
  <c r="DT328" i="1"/>
  <c r="DU328" i="1"/>
  <c r="DT329" i="1"/>
  <c r="DT330" i="1"/>
  <c r="DU330" i="1"/>
  <c r="DT331" i="1"/>
  <c r="DU331" i="1"/>
  <c r="DT332" i="1"/>
  <c r="DU332" i="1"/>
  <c r="DT333" i="1"/>
  <c r="DU333" i="1"/>
  <c r="DT334" i="1"/>
  <c r="DU334" i="1"/>
  <c r="DT335" i="1"/>
  <c r="DT336" i="1"/>
  <c r="DT337" i="1"/>
  <c r="DU337" i="1"/>
  <c r="DT339" i="1"/>
  <c r="DU339" i="1"/>
  <c r="DT340" i="1"/>
  <c r="DU340" i="1"/>
  <c r="DT341" i="1"/>
  <c r="DU341" i="1"/>
  <c r="DT342" i="1"/>
  <c r="DU342" i="1"/>
  <c r="DT343" i="1"/>
  <c r="DU343" i="1"/>
  <c r="DT344" i="1"/>
  <c r="DU344" i="1"/>
  <c r="DT345" i="1"/>
  <c r="DT346" i="1"/>
  <c r="DU346" i="1"/>
  <c r="DT347" i="1"/>
  <c r="DT348" i="1"/>
  <c r="DU348" i="1"/>
  <c r="DT349" i="1"/>
  <c r="DU349" i="1"/>
  <c r="DT350" i="1"/>
  <c r="DU350" i="1"/>
  <c r="DT351" i="1"/>
  <c r="DU351" i="1"/>
  <c r="DT352" i="1"/>
  <c r="DU352" i="1"/>
  <c r="DT353" i="1"/>
  <c r="DU353" i="1"/>
  <c r="DT354" i="1"/>
  <c r="DT355" i="1"/>
  <c r="DU355" i="1"/>
  <c r="D382" i="1"/>
  <c r="D383" i="1"/>
  <c r="D384" i="1"/>
  <c r="D385" i="1"/>
  <c r="K385" i="1"/>
  <c r="D389" i="1"/>
  <c r="K389" i="1"/>
  <c r="D393" i="1"/>
  <c r="K393" i="1"/>
  <c r="D386" i="1"/>
  <c r="D387" i="1"/>
  <c r="D388" i="1"/>
  <c r="D390" i="1"/>
  <c r="D391" i="1"/>
  <c r="D392" i="1"/>
  <c r="D394" i="1"/>
  <c r="D395" i="1"/>
  <c r="D396" i="1"/>
  <c r="D397" i="1"/>
  <c r="R394" i="1"/>
  <c r="R395" i="1"/>
  <c r="R396" i="1"/>
  <c r="R397" i="1"/>
  <c r="BV382" i="1"/>
  <c r="CJ382" i="1"/>
  <c r="CX382" i="1"/>
  <c r="AF394" i="1"/>
  <c r="AF395" i="1"/>
  <c r="AF396" i="1"/>
  <c r="AF397" i="1"/>
  <c r="AT394" i="1"/>
  <c r="AT395" i="1"/>
  <c r="AT396" i="1"/>
  <c r="AT397" i="1"/>
  <c r="BH394" i="1"/>
  <c r="BH395" i="1"/>
  <c r="BH396" i="1"/>
  <c r="BH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R406" i="1"/>
  <c r="R407" i="1"/>
  <c r="R408" i="1"/>
  <c r="R404" i="1"/>
  <c r="Y404" i="1"/>
  <c r="Y408" i="1"/>
  <c r="R412" i="1"/>
  <c r="Y412" i="1"/>
  <c r="V412" i="1"/>
  <c r="Z412" i="1"/>
  <c r="R409" i="1"/>
  <c r="AF406" i="1"/>
  <c r="AF407" i="1"/>
  <c r="AF408" i="1"/>
  <c r="AF409" i="1"/>
  <c r="AT406" i="1"/>
  <c r="AT407" i="1"/>
  <c r="AT408" i="1"/>
  <c r="AT409" i="1"/>
  <c r="BV385" i="1"/>
  <c r="CJ385" i="1"/>
  <c r="CX385" i="1"/>
  <c r="BH406" i="1"/>
  <c r="BH407" i="1"/>
  <c r="BH408" i="1"/>
  <c r="BH409" i="1"/>
  <c r="D410" i="1"/>
  <c r="D411" i="1"/>
  <c r="D412" i="1"/>
  <c r="D413" i="1"/>
  <c r="D418" i="1"/>
  <c r="D419" i="1"/>
  <c r="D420" i="1"/>
  <c r="D421" i="1"/>
  <c r="D422" i="1"/>
  <c r="D423" i="1"/>
  <c r="D424" i="1"/>
  <c r="D425" i="1"/>
  <c r="D426" i="1"/>
  <c r="D427" i="1"/>
  <c r="K427" i="1"/>
  <c r="D428" i="1"/>
  <c r="D429" i="1"/>
  <c r="R382" i="1"/>
  <c r="R383" i="1"/>
  <c r="R384" i="1"/>
  <c r="R385" i="1"/>
  <c r="Y385" i="1"/>
  <c r="R389" i="1"/>
  <c r="Y389" i="1"/>
  <c r="R386" i="1"/>
  <c r="R387" i="1"/>
  <c r="R388" i="1"/>
  <c r="R390" i="1"/>
  <c r="R391" i="1"/>
  <c r="R392" i="1"/>
  <c r="R393" i="1"/>
  <c r="R398" i="1"/>
  <c r="R399" i="1"/>
  <c r="R400" i="1"/>
  <c r="R401" i="1"/>
  <c r="R402" i="1"/>
  <c r="R403" i="1"/>
  <c r="R405" i="1"/>
  <c r="R410" i="1"/>
  <c r="R411" i="1"/>
  <c r="R413" i="1"/>
  <c r="R418" i="1"/>
  <c r="R419" i="1"/>
  <c r="R420" i="1"/>
  <c r="R421" i="1"/>
  <c r="R422" i="1"/>
  <c r="R423" i="1"/>
  <c r="R424" i="1"/>
  <c r="R425" i="1"/>
  <c r="R426" i="1"/>
  <c r="Y426" i="1"/>
  <c r="R427" i="1"/>
  <c r="R428" i="1"/>
  <c r="R429" i="1"/>
  <c r="AF382" i="1"/>
  <c r="AF383" i="1"/>
  <c r="AF384" i="1"/>
  <c r="AM384" i="1"/>
  <c r="AF388" i="1"/>
  <c r="AM388" i="1"/>
  <c r="AF392" i="1"/>
  <c r="AM392" i="1"/>
  <c r="AF385" i="1"/>
  <c r="AF386" i="1"/>
  <c r="AF387" i="1"/>
  <c r="AF389" i="1"/>
  <c r="AF390" i="1"/>
  <c r="BV381" i="1"/>
  <c r="CJ381" i="1"/>
  <c r="CX381" i="1"/>
  <c r="AF391" i="1"/>
  <c r="AF393" i="1"/>
  <c r="AT390" i="1"/>
  <c r="AT391" i="1"/>
  <c r="AT392" i="1"/>
  <c r="AT393" i="1"/>
  <c r="BH390" i="1"/>
  <c r="BH391" i="1"/>
  <c r="BH392" i="1"/>
  <c r="BH393" i="1"/>
  <c r="AF398" i="1"/>
  <c r="AF399" i="1"/>
  <c r="AF400" i="1"/>
  <c r="AF401" i="1"/>
  <c r="AF402" i="1"/>
  <c r="AF403" i="1"/>
  <c r="AF404" i="1"/>
  <c r="AF405" i="1"/>
  <c r="AT402" i="1"/>
  <c r="AT403" i="1"/>
  <c r="AT404" i="1"/>
  <c r="AT405" i="1"/>
  <c r="BV384" i="1"/>
  <c r="CJ384" i="1"/>
  <c r="CX384" i="1"/>
  <c r="BH402" i="1"/>
  <c r="BH403" i="1"/>
  <c r="BH404" i="1"/>
  <c r="BH405" i="1"/>
  <c r="AF410" i="1"/>
  <c r="AF411" i="1"/>
  <c r="AF412" i="1"/>
  <c r="AF413" i="1"/>
  <c r="AF418" i="1"/>
  <c r="AM418" i="1"/>
  <c r="AF419" i="1"/>
  <c r="AF420" i="1"/>
  <c r="AF421" i="1"/>
  <c r="AF422" i="1"/>
  <c r="AM422" i="1"/>
  <c r="AF423" i="1"/>
  <c r="AF424" i="1"/>
  <c r="AF425" i="1"/>
  <c r="AM425" i="1"/>
  <c r="AF426" i="1"/>
  <c r="AF427" i="1"/>
  <c r="AF428" i="1"/>
  <c r="AM428" i="1"/>
  <c r="AF429" i="1"/>
  <c r="AT362" i="1"/>
  <c r="CX379" i="1"/>
  <c r="CX380" i="1"/>
  <c r="CX383" i="1"/>
  <c r="CX386" i="1"/>
  <c r="CX388" i="1"/>
  <c r="CX389" i="1"/>
  <c r="CX390" i="1"/>
  <c r="CX391" i="1"/>
  <c r="CX392" i="1"/>
  <c r="CX393" i="1"/>
  <c r="CX394" i="1"/>
  <c r="CX395" i="1"/>
  <c r="CX396" i="1"/>
  <c r="CX397" i="1"/>
  <c r="CX398" i="1"/>
  <c r="CX399" i="1"/>
  <c r="CX400" i="1"/>
  <c r="CX401" i="1"/>
  <c r="CX402" i="1"/>
  <c r="CX403" i="1"/>
  <c r="CX404" i="1"/>
  <c r="CX405" i="1"/>
  <c r="CX406" i="1"/>
  <c r="CX407" i="1"/>
  <c r="CX408" i="1"/>
  <c r="CX409" i="1"/>
  <c r="CX410" i="1"/>
  <c r="CX411" i="1"/>
  <c r="CX412" i="1"/>
  <c r="CX413" i="1"/>
  <c r="CX414" i="1"/>
  <c r="CX415" i="1"/>
  <c r="CX416" i="1"/>
  <c r="CX417" i="1"/>
  <c r="CX418" i="1"/>
  <c r="CX419" i="1"/>
  <c r="CX420" i="1"/>
  <c r="CX421" i="1"/>
  <c r="CX422" i="1"/>
  <c r="CX423" i="1"/>
  <c r="CX424" i="1"/>
  <c r="CX425" i="1"/>
  <c r="CX426" i="1"/>
  <c r="CX427" i="1"/>
  <c r="CX428" i="1"/>
  <c r="CX429" i="1"/>
  <c r="BH382" i="1"/>
  <c r="BH383" i="1"/>
  <c r="BO383" i="1"/>
  <c r="BH384" i="1"/>
  <c r="BO384" i="1"/>
  <c r="BH385" i="1"/>
  <c r="BO385" i="1"/>
  <c r="BH386" i="1"/>
  <c r="BH387" i="1"/>
  <c r="BH388" i="1"/>
  <c r="BH389" i="1"/>
  <c r="BH398" i="1"/>
  <c r="BO398" i="1"/>
  <c r="BL402" i="1"/>
  <c r="BH399" i="1"/>
  <c r="BH400" i="1"/>
  <c r="BH401" i="1"/>
  <c r="BH410" i="1"/>
  <c r="BH411" i="1"/>
  <c r="BH412" i="1"/>
  <c r="BH413" i="1"/>
  <c r="BH418" i="1"/>
  <c r="BH419" i="1"/>
  <c r="BH420" i="1"/>
  <c r="BH421" i="1"/>
  <c r="BH422" i="1"/>
  <c r="BO422" i="1"/>
  <c r="BH423" i="1"/>
  <c r="BH424" i="1"/>
  <c r="BH425" i="1"/>
  <c r="BH426" i="1"/>
  <c r="BH427" i="1"/>
  <c r="BO427" i="1"/>
  <c r="BH428" i="1"/>
  <c r="BH429" i="1"/>
  <c r="BV379" i="1"/>
  <c r="BV380" i="1"/>
  <c r="BV383" i="1"/>
  <c r="BV386" i="1"/>
  <c r="BV388" i="1"/>
  <c r="BV389" i="1"/>
  <c r="BV390" i="1"/>
  <c r="BV391" i="1"/>
  <c r="BV392" i="1"/>
  <c r="BV393" i="1"/>
  <c r="BV394" i="1"/>
  <c r="BV395" i="1"/>
  <c r="BV396" i="1"/>
  <c r="BV397" i="1"/>
  <c r="BV398" i="1"/>
  <c r="BV399" i="1"/>
  <c r="BV400" i="1"/>
  <c r="BV401" i="1"/>
  <c r="BV402" i="1"/>
  <c r="BV403" i="1"/>
  <c r="BV404" i="1"/>
  <c r="BV405" i="1"/>
  <c r="BV406" i="1"/>
  <c r="BV407" i="1"/>
  <c r="BV408" i="1"/>
  <c r="BV409" i="1"/>
  <c r="BV410" i="1"/>
  <c r="BV411" i="1"/>
  <c r="BV412" i="1"/>
  <c r="BV413" i="1"/>
  <c r="BV418" i="1"/>
  <c r="BV419" i="1"/>
  <c r="BV420" i="1"/>
  <c r="BV421" i="1"/>
  <c r="BV422" i="1"/>
  <c r="BV423" i="1"/>
  <c r="BV424" i="1"/>
  <c r="BV425" i="1"/>
  <c r="BV426" i="1"/>
  <c r="BV427" i="1"/>
  <c r="BV428" i="1"/>
  <c r="BV429" i="1"/>
  <c r="CJ379" i="1"/>
  <c r="CJ380" i="1"/>
  <c r="CJ383" i="1"/>
  <c r="CJ386" i="1"/>
  <c r="CJ388" i="1"/>
  <c r="CJ389" i="1"/>
  <c r="CJ390" i="1"/>
  <c r="CJ391" i="1"/>
  <c r="CJ392" i="1"/>
  <c r="CJ393" i="1"/>
  <c r="CJ394" i="1"/>
  <c r="CJ395" i="1"/>
  <c r="CJ396" i="1"/>
  <c r="CJ397" i="1"/>
  <c r="CJ398" i="1"/>
  <c r="CJ399" i="1"/>
  <c r="CJ400" i="1"/>
  <c r="CJ401" i="1"/>
  <c r="CJ402" i="1"/>
  <c r="CJ403" i="1"/>
  <c r="CJ404" i="1"/>
  <c r="CJ405" i="1"/>
  <c r="CJ406" i="1"/>
  <c r="CJ407" i="1"/>
  <c r="CJ408" i="1"/>
  <c r="CJ409" i="1"/>
  <c r="CJ410" i="1"/>
  <c r="CJ411" i="1"/>
  <c r="CJ412" i="1"/>
  <c r="CJ413" i="1"/>
  <c r="CJ414" i="1"/>
  <c r="CJ415" i="1"/>
  <c r="CJ416" i="1"/>
  <c r="CJ417" i="1"/>
  <c r="CJ418" i="1"/>
  <c r="CJ419" i="1"/>
  <c r="CJ420" i="1"/>
  <c r="CJ421" i="1"/>
  <c r="CJ422" i="1"/>
  <c r="CJ423" i="1"/>
  <c r="CJ424" i="1"/>
  <c r="CJ425" i="1"/>
  <c r="CJ426" i="1"/>
  <c r="CJ427" i="1"/>
  <c r="CJ428" i="1"/>
  <c r="CJ429" i="1"/>
  <c r="BT304" i="1"/>
  <c r="CH304" i="1"/>
  <c r="CV304" i="1"/>
  <c r="DJ304" i="1"/>
  <c r="BT305" i="1"/>
  <c r="CH305" i="1"/>
  <c r="CV305" i="1"/>
  <c r="DJ305" i="1"/>
  <c r="BT306" i="1"/>
  <c r="CH306" i="1"/>
  <c r="CV306" i="1"/>
  <c r="DJ306" i="1"/>
  <c r="P307" i="1"/>
  <c r="AD307" i="1"/>
  <c r="AR307" i="1"/>
  <c r="BF307" i="1"/>
  <c r="BT308" i="1"/>
  <c r="BT309" i="1"/>
  <c r="CH309" i="1"/>
  <c r="CV309" i="1"/>
  <c r="DJ309" i="1"/>
  <c r="BT310" i="1"/>
  <c r="CH310" i="1"/>
  <c r="CV310" i="1"/>
  <c r="DJ310" i="1"/>
  <c r="P311" i="1"/>
  <c r="AD311" i="1"/>
  <c r="AR311" i="1"/>
  <c r="BF311" i="1"/>
  <c r="BT311" i="1"/>
  <c r="CH311" i="1"/>
  <c r="CV311" i="1"/>
  <c r="DJ311" i="1"/>
  <c r="BT312" i="1"/>
  <c r="CH312" i="1"/>
  <c r="P315" i="1"/>
  <c r="AD315" i="1"/>
  <c r="AR315" i="1"/>
  <c r="BF315" i="1"/>
  <c r="CE315" i="1"/>
  <c r="EY317" i="1"/>
  <c r="CS321" i="1"/>
  <c r="DU321" i="1"/>
  <c r="CS322" i="1"/>
  <c r="DU322" i="1"/>
  <c r="EY322" i="1"/>
  <c r="CS323" i="1"/>
  <c r="DG323" i="1"/>
  <c r="DG325" i="1"/>
  <c r="DU325" i="1"/>
  <c r="CS326" i="1"/>
  <c r="DG326" i="1"/>
  <c r="P327" i="1"/>
  <c r="AD327" i="1"/>
  <c r="AR327" i="1"/>
  <c r="BF327" i="1"/>
  <c r="CE327" i="1"/>
  <c r="CE329" i="1"/>
  <c r="DG329" i="1"/>
  <c r="DU329" i="1"/>
  <c r="CE330" i="1"/>
  <c r="CS330" i="1"/>
  <c r="DG330" i="1"/>
  <c r="P331" i="1"/>
  <c r="AD331" i="1"/>
  <c r="AR331" i="1"/>
  <c r="BF331" i="1"/>
  <c r="CE332" i="1"/>
  <c r="CS332" i="1"/>
  <c r="CE333" i="1"/>
  <c r="DG333" i="1"/>
  <c r="CS334" i="1"/>
  <c r="DG334" i="1"/>
  <c r="BX335" i="1"/>
  <c r="CL335" i="1"/>
  <c r="CZ335" i="1"/>
  <c r="DG335" i="1"/>
  <c r="DN335" i="1"/>
  <c r="DU335" i="1"/>
  <c r="BX336" i="1"/>
  <c r="CL336" i="1"/>
  <c r="CZ336" i="1"/>
  <c r="DN336" i="1"/>
  <c r="DU336" i="1"/>
  <c r="BX337" i="1"/>
  <c r="CE337" i="1"/>
  <c r="CL337" i="1"/>
  <c r="CS337" i="1"/>
  <c r="CZ337" i="1"/>
  <c r="DN337" i="1"/>
  <c r="BX339" i="1"/>
  <c r="CE339" i="1"/>
  <c r="CL339" i="1"/>
  <c r="CZ339" i="1"/>
  <c r="DN339" i="1"/>
  <c r="BX340" i="1"/>
  <c r="CE340" i="1"/>
  <c r="CL340" i="1"/>
  <c r="CZ340" i="1"/>
  <c r="DG340" i="1"/>
  <c r="DN340" i="1"/>
  <c r="BX341" i="1"/>
  <c r="CE341" i="1"/>
  <c r="CL341" i="1"/>
  <c r="CZ341" i="1"/>
  <c r="DN341" i="1"/>
  <c r="BX342" i="1"/>
  <c r="CE342" i="1"/>
  <c r="CL342" i="1"/>
  <c r="CS342" i="1"/>
  <c r="CZ342" i="1"/>
  <c r="DN342" i="1"/>
  <c r="BX343" i="1"/>
  <c r="CL343" i="1"/>
  <c r="CZ343" i="1"/>
  <c r="DN343" i="1"/>
  <c r="BX344" i="1"/>
  <c r="CE344" i="1"/>
  <c r="CL344" i="1"/>
  <c r="CS344" i="1"/>
  <c r="CZ344" i="1"/>
  <c r="DN344" i="1"/>
  <c r="BX345" i="1"/>
  <c r="CL345" i="1"/>
  <c r="CZ345" i="1"/>
  <c r="DG345" i="1"/>
  <c r="DN345" i="1"/>
  <c r="DU345" i="1"/>
  <c r="BX346" i="1"/>
  <c r="CL346" i="1"/>
  <c r="CS346" i="1"/>
  <c r="CZ346" i="1"/>
  <c r="DN346" i="1"/>
  <c r="EY346" i="1"/>
  <c r="BX347" i="1"/>
  <c r="CL347" i="1"/>
  <c r="CS347" i="1"/>
  <c r="CZ347" i="1"/>
  <c r="DN347" i="1"/>
  <c r="DU347" i="1"/>
  <c r="BX348" i="1"/>
  <c r="CL348" i="1"/>
  <c r="CS348" i="1"/>
  <c r="CZ348" i="1"/>
  <c r="DN348" i="1"/>
  <c r="BX349" i="1"/>
  <c r="CL349" i="1"/>
  <c r="CZ349" i="1"/>
  <c r="DN349" i="1"/>
  <c r="BX350" i="1"/>
  <c r="CL350" i="1"/>
  <c r="CS350" i="1"/>
  <c r="CZ350" i="1"/>
  <c r="DG350" i="1"/>
  <c r="DN350" i="1"/>
  <c r="EY350" i="1"/>
  <c r="BX351" i="1"/>
  <c r="CE351" i="1"/>
  <c r="CL351" i="1"/>
  <c r="CZ351" i="1"/>
  <c r="DN351" i="1"/>
  <c r="BX352" i="1"/>
  <c r="CE352" i="1"/>
  <c r="CL352" i="1"/>
  <c r="CZ352" i="1"/>
  <c r="DN352" i="1"/>
  <c r="BX353" i="1"/>
  <c r="CE353" i="1"/>
  <c r="CL353" i="1"/>
  <c r="CZ353" i="1"/>
  <c r="DN353" i="1"/>
  <c r="EY353" i="1"/>
  <c r="BX354" i="1"/>
  <c r="CL354" i="1"/>
  <c r="CZ354" i="1"/>
  <c r="DG354" i="1"/>
  <c r="DN354" i="1"/>
  <c r="DU354" i="1"/>
  <c r="EY354" i="1"/>
  <c r="AV355" i="1"/>
  <c r="BX355" i="1"/>
  <c r="CL355" i="1"/>
  <c r="CZ355" i="1"/>
  <c r="DG355" i="1"/>
  <c r="DN355" i="1"/>
  <c r="AT398" i="1"/>
  <c r="AT399" i="1"/>
  <c r="AT383" i="1"/>
  <c r="AT387" i="1"/>
  <c r="AT411" i="1"/>
  <c r="AT419" i="1"/>
  <c r="AT423" i="1"/>
  <c r="AT427" i="1"/>
  <c r="AT441" i="1"/>
  <c r="AT400" i="1"/>
  <c r="AT401" i="1"/>
  <c r="AT410" i="1"/>
  <c r="AT412" i="1"/>
  <c r="AT413" i="1"/>
  <c r="BT387" i="1"/>
  <c r="AR410" i="1"/>
  <c r="AD410" i="1"/>
  <c r="P410" i="1"/>
  <c r="DJ386" i="1"/>
  <c r="BT386" i="1"/>
  <c r="CH386" i="1"/>
  <c r="CV386" i="1"/>
  <c r="BF410" i="1"/>
  <c r="EN382" i="1"/>
  <c r="ER382" i="1"/>
  <c r="ET382" i="1"/>
  <c r="EV382" i="1"/>
  <c r="ER383" i="1"/>
  <c r="ET383" i="1"/>
  <c r="EV383" i="1"/>
  <c r="EW383" i="1"/>
  <c r="ER384" i="1"/>
  <c r="ET384" i="1"/>
  <c r="EV384" i="1"/>
  <c r="EW384" i="1"/>
  <c r="EW388" i="1"/>
  <c r="ER385" i="1"/>
  <c r="ET385" i="1"/>
  <c r="EV385" i="1"/>
  <c r="EW389" i="1"/>
  <c r="ET389" i="1"/>
  <c r="DJ385" i="1"/>
  <c r="EU492" i="1"/>
  <c r="ET496" i="1"/>
  <c r="EP497" i="1"/>
  <c r="EP498" i="1"/>
  <c r="EP499" i="1"/>
  <c r="EP500" i="1"/>
  <c r="DJ384" i="1"/>
  <c r="EP493" i="1"/>
  <c r="EP494" i="1"/>
  <c r="EP495" i="1"/>
  <c r="EP496" i="1"/>
  <c r="EN493" i="1"/>
  <c r="DJ383" i="1"/>
  <c r="AT382" i="1"/>
  <c r="BA382" i="1"/>
  <c r="AT386" i="1"/>
  <c r="BA386" i="1"/>
  <c r="AT384" i="1"/>
  <c r="BA384" i="1"/>
  <c r="AT388" i="1"/>
  <c r="AT385" i="1"/>
  <c r="AT389" i="1"/>
  <c r="AT418" i="1"/>
  <c r="AT420" i="1"/>
  <c r="BA420" i="1"/>
  <c r="AT421" i="1"/>
  <c r="AT422" i="1"/>
  <c r="BA423" i="1"/>
  <c r="AT424" i="1"/>
  <c r="AT425" i="1"/>
  <c r="AT426" i="1"/>
  <c r="AT428" i="1"/>
  <c r="BA428" i="1"/>
  <c r="AT429" i="1"/>
  <c r="A435" i="1"/>
  <c r="EP489" i="1"/>
  <c r="EP490" i="1"/>
  <c r="EP491" i="1"/>
  <c r="EP492" i="1"/>
  <c r="EP501" i="1"/>
  <c r="EW501" i="1"/>
  <c r="EP502" i="1"/>
  <c r="EW502" i="1"/>
  <c r="EP503" i="1"/>
  <c r="EW503" i="1"/>
  <c r="EP504" i="1"/>
  <c r="EP457" i="1"/>
  <c r="EP458" i="1"/>
  <c r="EW458" i="1"/>
  <c r="EP459" i="1"/>
  <c r="EP460" i="1"/>
  <c r="EP461" i="1"/>
  <c r="EW457" i="1"/>
  <c r="EP462" i="1"/>
  <c r="EP463" i="1"/>
  <c r="EP464" i="1"/>
  <c r="EP465" i="1"/>
  <c r="EP466" i="1"/>
  <c r="EW466" i="1"/>
  <c r="EP467" i="1"/>
  <c r="EP468" i="1"/>
  <c r="EP469" i="1"/>
  <c r="EP470" i="1"/>
  <c r="EP471" i="1"/>
  <c r="EP472" i="1"/>
  <c r="EP476" i="1"/>
  <c r="EP473" i="1"/>
  <c r="EP474" i="1"/>
  <c r="EP475" i="1"/>
  <c r="EP477" i="1"/>
  <c r="EP478" i="1"/>
  <c r="EP479" i="1"/>
  <c r="EP480" i="1"/>
  <c r="EP481" i="1"/>
  <c r="EP482" i="1"/>
  <c r="EP483" i="1"/>
  <c r="EP484" i="1"/>
  <c r="EN481" i="1"/>
  <c r="EP485" i="1"/>
  <c r="EP486" i="1"/>
  <c r="EP487" i="1"/>
  <c r="EP488" i="1"/>
  <c r="DJ382" i="1"/>
  <c r="DJ381" i="1"/>
  <c r="EM510" i="1"/>
  <c r="EW668" i="1"/>
  <c r="EV668" i="1"/>
  <c r="EW667" i="1"/>
  <c r="EV667" i="1"/>
  <c r="EW666" i="1"/>
  <c r="EV666" i="1"/>
  <c r="EW665" i="1"/>
  <c r="EV665" i="1"/>
  <c r="EP662" i="1"/>
  <c r="EM660" i="1"/>
  <c r="ET650" i="1"/>
  <c r="ER650" i="1"/>
  <c r="EP650" i="1"/>
  <c r="ET649" i="1"/>
  <c r="ER649" i="1"/>
  <c r="EP649" i="1"/>
  <c r="EP647" i="1"/>
  <c r="EP648" i="1"/>
  <c r="ET648" i="1"/>
  <c r="EX648" i="1"/>
  <c r="ER648" i="1"/>
  <c r="ET647" i="1"/>
  <c r="ER647" i="1"/>
  <c r="EV646" i="1"/>
  <c r="EV650" i="1"/>
  <c r="ET646" i="1"/>
  <c r="ER646" i="1"/>
  <c r="EP646" i="1"/>
  <c r="EW646" i="1"/>
  <c r="ET645" i="1"/>
  <c r="ER645" i="1"/>
  <c r="EP645" i="1"/>
  <c r="EV644" i="1"/>
  <c r="ET644" i="1"/>
  <c r="ER644" i="1"/>
  <c r="EP644" i="1"/>
  <c r="ET643" i="1"/>
  <c r="ER643" i="1"/>
  <c r="EP643" i="1"/>
  <c r="ET642" i="1"/>
  <c r="ER642" i="1"/>
  <c r="EP642" i="1"/>
  <c r="ET641" i="1"/>
  <c r="ER641" i="1"/>
  <c r="EP641" i="1"/>
  <c r="ET640" i="1"/>
  <c r="ER640" i="1"/>
  <c r="EP640" i="1"/>
  <c r="ET639" i="1"/>
  <c r="ER639" i="1"/>
  <c r="EP639" i="1"/>
  <c r="ET638" i="1"/>
  <c r="ER638" i="1"/>
  <c r="EP638" i="1"/>
  <c r="ET637" i="1"/>
  <c r="ER637" i="1"/>
  <c r="EP637" i="1"/>
  <c r="ET636" i="1"/>
  <c r="ER636" i="1"/>
  <c r="EP636" i="1"/>
  <c r="ET635" i="1"/>
  <c r="ER635" i="1"/>
  <c r="EP635" i="1"/>
  <c r="ET634" i="1"/>
  <c r="ER634" i="1"/>
  <c r="EP634" i="1"/>
  <c r="ET633" i="1"/>
  <c r="ET609" i="1"/>
  <c r="ET613" i="1"/>
  <c r="ET617" i="1"/>
  <c r="ET621" i="1"/>
  <c r="ET625" i="1"/>
  <c r="ET628" i="1"/>
  <c r="ET667" i="1"/>
  <c r="ER633" i="1"/>
  <c r="EP633" i="1"/>
  <c r="ET632" i="1"/>
  <c r="ER632" i="1"/>
  <c r="EP632" i="1"/>
  <c r="EV631" i="1"/>
  <c r="EV635" i="1"/>
  <c r="EV639" i="1"/>
  <c r="EV643" i="1"/>
  <c r="EV647" i="1"/>
  <c r="ET631" i="1"/>
  <c r="ER631" i="1"/>
  <c r="EP631" i="1"/>
  <c r="EW631" i="1"/>
  <c r="EP630" i="1"/>
  <c r="EP626" i="1"/>
  <c r="EV626" i="1"/>
  <c r="EV630" i="1"/>
  <c r="EV634" i="1"/>
  <c r="EV638" i="1"/>
  <c r="ET630" i="1"/>
  <c r="ER630" i="1"/>
  <c r="ET629" i="1"/>
  <c r="ER629" i="1"/>
  <c r="EP629" i="1"/>
  <c r="ER628" i="1"/>
  <c r="EP628" i="1"/>
  <c r="ET627" i="1"/>
  <c r="EX627" i="1"/>
  <c r="ER627" i="1"/>
  <c r="EP627" i="1"/>
  <c r="EP608" i="1"/>
  <c r="EP612" i="1"/>
  <c r="EP616" i="1"/>
  <c r="EP620" i="1"/>
  <c r="EP624" i="1"/>
  <c r="ET626" i="1"/>
  <c r="ER626" i="1"/>
  <c r="ER625" i="1"/>
  <c r="EP625" i="1"/>
  <c r="ET624" i="1"/>
  <c r="ER624" i="1"/>
  <c r="ER607" i="1"/>
  <c r="ER608" i="1"/>
  <c r="ER609" i="1"/>
  <c r="ER610" i="1"/>
  <c r="ER611" i="1"/>
  <c r="ER612" i="1"/>
  <c r="ER613" i="1"/>
  <c r="ER614" i="1"/>
  <c r="ER615" i="1"/>
  <c r="ER616" i="1"/>
  <c r="ER617" i="1"/>
  <c r="ER618" i="1"/>
  <c r="ER619" i="1"/>
  <c r="ER620" i="1"/>
  <c r="ER621" i="1"/>
  <c r="ER622" i="1"/>
  <c r="ER623" i="1"/>
  <c r="ER659" i="1"/>
  <c r="EP623" i="1"/>
  <c r="EW623" i="1"/>
  <c r="ET623" i="1"/>
  <c r="EV623" i="1"/>
  <c r="ET622" i="1"/>
  <c r="EX622" i="1"/>
  <c r="EP622" i="1"/>
  <c r="EP621" i="1"/>
  <c r="ET620" i="1"/>
  <c r="ET619" i="1"/>
  <c r="EX619" i="1"/>
  <c r="EP619" i="1"/>
  <c r="ET618" i="1"/>
  <c r="EP618" i="1"/>
  <c r="EN618" i="1"/>
  <c r="EP617" i="1"/>
  <c r="EP609" i="1"/>
  <c r="EP613" i="1"/>
  <c r="EP667" i="1"/>
  <c r="EN617" i="1"/>
  <c r="ET616" i="1"/>
  <c r="EV611" i="1"/>
  <c r="EV615" i="1"/>
  <c r="ET615" i="1"/>
  <c r="EP615" i="1"/>
  <c r="EV614" i="1"/>
  <c r="EV618" i="1"/>
  <c r="ET614" i="1"/>
  <c r="EP614" i="1"/>
  <c r="EW614" i="1"/>
  <c r="EV613" i="1"/>
  <c r="EV617" i="1"/>
  <c r="EV621" i="1"/>
  <c r="EV625" i="1"/>
  <c r="EV629" i="1"/>
  <c r="EV633" i="1"/>
  <c r="EV637" i="1"/>
  <c r="EV641" i="1"/>
  <c r="EV645" i="1"/>
  <c r="EV649" i="1"/>
  <c r="EW613" i="1"/>
  <c r="EV612" i="1"/>
  <c r="EV616" i="1"/>
  <c r="EV620" i="1"/>
  <c r="EV624" i="1"/>
  <c r="EV628" i="1"/>
  <c r="EV632" i="1"/>
  <c r="EV636" i="1"/>
  <c r="ET612" i="1"/>
  <c r="ET611" i="1"/>
  <c r="EP611" i="1"/>
  <c r="EW611" i="1"/>
  <c r="EX610" i="1"/>
  <c r="ET610" i="1"/>
  <c r="EY610" i="1"/>
  <c r="EP610" i="1"/>
  <c r="EX609" i="1"/>
  <c r="EY609" i="1"/>
  <c r="EX608" i="1"/>
  <c r="ET608" i="1"/>
  <c r="EY608" i="1"/>
  <c r="EX607" i="1"/>
  <c r="ET607" i="1"/>
  <c r="EY607" i="1"/>
  <c r="EP607" i="1"/>
  <c r="EW593" i="1"/>
  <c r="EV593" i="1"/>
  <c r="EW592" i="1"/>
  <c r="EV592" i="1"/>
  <c r="EW591" i="1"/>
  <c r="EV591" i="1"/>
  <c r="EW590" i="1"/>
  <c r="EV590" i="1"/>
  <c r="EM585" i="1"/>
  <c r="EX579" i="1"/>
  <c r="EX535" i="1"/>
  <c r="EX539" i="1"/>
  <c r="EX543" i="1"/>
  <c r="EX547" i="1"/>
  <c r="EX555" i="1"/>
  <c r="EX554" i="1"/>
  <c r="EX559" i="1"/>
  <c r="EX563" i="1"/>
  <c r="EX567" i="1"/>
  <c r="EX571" i="1"/>
  <c r="EX575" i="1"/>
  <c r="EX593" i="1"/>
  <c r="EV579" i="1"/>
  <c r="ET579" i="1"/>
  <c r="EY579" i="1"/>
  <c r="ER579" i="1"/>
  <c r="EP579" i="1"/>
  <c r="EW579" i="1"/>
  <c r="EX578" i="1"/>
  <c r="EV578" i="1"/>
  <c r="ET578" i="1"/>
  <c r="EY578" i="1"/>
  <c r="ER578" i="1"/>
  <c r="EP578" i="1"/>
  <c r="EW578" i="1"/>
  <c r="EX577" i="1"/>
  <c r="EV577" i="1"/>
  <c r="ET577" i="1"/>
  <c r="EY577" i="1"/>
  <c r="ER577" i="1"/>
  <c r="EP577" i="1"/>
  <c r="EW577" i="1"/>
  <c r="EX576" i="1"/>
  <c r="EV576" i="1"/>
  <c r="ET576" i="1"/>
  <c r="EY576" i="1"/>
  <c r="ER576" i="1"/>
  <c r="EP576" i="1"/>
  <c r="EW576" i="1"/>
  <c r="EV575" i="1"/>
  <c r="ET575" i="1"/>
  <c r="EY575" i="1"/>
  <c r="ER575" i="1"/>
  <c r="EP575" i="1"/>
  <c r="EW575" i="1"/>
  <c r="EX574" i="1"/>
  <c r="EV574" i="1"/>
  <c r="ET574" i="1"/>
  <c r="EY574" i="1"/>
  <c r="ER574" i="1"/>
  <c r="EP574" i="1"/>
  <c r="EW574" i="1"/>
  <c r="EX573" i="1"/>
  <c r="EV573" i="1"/>
  <c r="ET573" i="1"/>
  <c r="EY573" i="1"/>
  <c r="ER573" i="1"/>
  <c r="EP573" i="1"/>
  <c r="EX572" i="1"/>
  <c r="EV572" i="1"/>
  <c r="ET572" i="1"/>
  <c r="EY572" i="1"/>
  <c r="ER572" i="1"/>
  <c r="EP572" i="1"/>
  <c r="EW572" i="1"/>
  <c r="EV571" i="1"/>
  <c r="ET571" i="1"/>
  <c r="EY571" i="1"/>
  <c r="ER571" i="1"/>
  <c r="EP571" i="1"/>
  <c r="EW571" i="1"/>
  <c r="EX570" i="1"/>
  <c r="EV570" i="1"/>
  <c r="ET570" i="1"/>
  <c r="EY570" i="1"/>
  <c r="ER570" i="1"/>
  <c r="EP570" i="1"/>
  <c r="EW570" i="1"/>
  <c r="EX569" i="1"/>
  <c r="EV569" i="1"/>
  <c r="ET569" i="1"/>
  <c r="EY569" i="1"/>
  <c r="ER569" i="1"/>
  <c r="EP569" i="1"/>
  <c r="EW569" i="1"/>
  <c r="EX568" i="1"/>
  <c r="EV568" i="1"/>
  <c r="ET568" i="1"/>
  <c r="EY568" i="1"/>
  <c r="ER568" i="1"/>
  <c r="EP568" i="1"/>
  <c r="EW568" i="1"/>
  <c r="EV567" i="1"/>
  <c r="ET567" i="1"/>
  <c r="EY567" i="1"/>
  <c r="ER567" i="1"/>
  <c r="EP567" i="1"/>
  <c r="EW567" i="1"/>
  <c r="EX566" i="1"/>
  <c r="EV566" i="1"/>
  <c r="ET566" i="1"/>
  <c r="EY566" i="1"/>
  <c r="ER566" i="1"/>
  <c r="EP566" i="1"/>
  <c r="EW566" i="1"/>
  <c r="EX565" i="1"/>
  <c r="EV565" i="1"/>
  <c r="ET565" i="1"/>
  <c r="EY565" i="1"/>
  <c r="ER565" i="1"/>
  <c r="EP565" i="1"/>
  <c r="EW565" i="1"/>
  <c r="EX564" i="1"/>
  <c r="EV564" i="1"/>
  <c r="ET564" i="1"/>
  <c r="EY564" i="1"/>
  <c r="ER564" i="1"/>
  <c r="EP564" i="1"/>
  <c r="EW564" i="1"/>
  <c r="EN564" i="1"/>
  <c r="EV563" i="1"/>
  <c r="ET563" i="1"/>
  <c r="EY563" i="1"/>
  <c r="ER563" i="1"/>
  <c r="EP563" i="1"/>
  <c r="EW563" i="1"/>
  <c r="EX562" i="1"/>
  <c r="EV562" i="1"/>
  <c r="ET562" i="1"/>
  <c r="EY562" i="1"/>
  <c r="ER562" i="1"/>
  <c r="EP562" i="1"/>
  <c r="EW562" i="1"/>
  <c r="EX561" i="1"/>
  <c r="EV561" i="1"/>
  <c r="ET561" i="1"/>
  <c r="EY561" i="1"/>
  <c r="ER561" i="1"/>
  <c r="EP561" i="1"/>
  <c r="EW561" i="1"/>
  <c r="EX560" i="1"/>
  <c r="EV560" i="1"/>
  <c r="ET560" i="1"/>
  <c r="EY560" i="1"/>
  <c r="ER560" i="1"/>
  <c r="EP560" i="1"/>
  <c r="EW560" i="1"/>
  <c r="EV559" i="1"/>
  <c r="ET559" i="1"/>
  <c r="EY559" i="1"/>
  <c r="ER559" i="1"/>
  <c r="EP559" i="1"/>
  <c r="EW559" i="1"/>
  <c r="EX558" i="1"/>
  <c r="EV558" i="1"/>
  <c r="ET558" i="1"/>
  <c r="EY558" i="1"/>
  <c r="ER558" i="1"/>
  <c r="EP558" i="1"/>
  <c r="EW558" i="1"/>
  <c r="EX557" i="1"/>
  <c r="EV557" i="1"/>
  <c r="ET557" i="1"/>
  <c r="ER557" i="1"/>
  <c r="EP557" i="1"/>
  <c r="EW557" i="1"/>
  <c r="EX556" i="1"/>
  <c r="EV556" i="1"/>
  <c r="ET556" i="1"/>
  <c r="EY556" i="1"/>
  <c r="ER556" i="1"/>
  <c r="EP556" i="1"/>
  <c r="EW556" i="1"/>
  <c r="EN556" i="1"/>
  <c r="EV555" i="1"/>
  <c r="ET555" i="1"/>
  <c r="EY555" i="1"/>
  <c r="ER555" i="1"/>
  <c r="ER532" i="1"/>
  <c r="ER533" i="1"/>
  <c r="ER534" i="1"/>
  <c r="ER535" i="1"/>
  <c r="ER536" i="1"/>
  <c r="ER537" i="1"/>
  <c r="ER538" i="1"/>
  <c r="ER539" i="1"/>
  <c r="ER540" i="1"/>
  <c r="ER541" i="1"/>
  <c r="ER542" i="1"/>
  <c r="ER543" i="1"/>
  <c r="ER544" i="1"/>
  <c r="ER545" i="1"/>
  <c r="ER546" i="1"/>
  <c r="ER547" i="1"/>
  <c r="ER548" i="1"/>
  <c r="ER549" i="1"/>
  <c r="ER550" i="1"/>
  <c r="ER551" i="1"/>
  <c r="ER552" i="1"/>
  <c r="ER553" i="1"/>
  <c r="ER554" i="1"/>
  <c r="ER584" i="1"/>
  <c r="EP555" i="1"/>
  <c r="EW555" i="1"/>
  <c r="EV554" i="1"/>
  <c r="ET554" i="1"/>
  <c r="EY554" i="1"/>
  <c r="EP554" i="1"/>
  <c r="EW554" i="1"/>
  <c r="EX553" i="1"/>
  <c r="EV553" i="1"/>
  <c r="ET553" i="1"/>
  <c r="EY553" i="1"/>
  <c r="EP553" i="1"/>
  <c r="EX552" i="1"/>
  <c r="EV552" i="1"/>
  <c r="ET552" i="1"/>
  <c r="EY552" i="1"/>
  <c r="EP552" i="1"/>
  <c r="EW552" i="1"/>
  <c r="EN552" i="1"/>
  <c r="EX551" i="1"/>
  <c r="EV551" i="1"/>
  <c r="ET551" i="1"/>
  <c r="EY551" i="1"/>
  <c r="EP551" i="1"/>
  <c r="EW551" i="1"/>
  <c r="EX550" i="1"/>
  <c r="EV550" i="1"/>
  <c r="ET550" i="1"/>
  <c r="EY550" i="1"/>
  <c r="EP550" i="1"/>
  <c r="EW550" i="1"/>
  <c r="EX549" i="1"/>
  <c r="EV549" i="1"/>
  <c r="ET549" i="1"/>
  <c r="EY549" i="1"/>
  <c r="EP549" i="1"/>
  <c r="EW549" i="1"/>
  <c r="EX548" i="1"/>
  <c r="EV548" i="1"/>
  <c r="ET548" i="1"/>
  <c r="EY548" i="1"/>
  <c r="EP548" i="1"/>
  <c r="EW548" i="1"/>
  <c r="EN548" i="1"/>
  <c r="EV547" i="1"/>
  <c r="ET547" i="1"/>
  <c r="EY547" i="1"/>
  <c r="EP547" i="1"/>
  <c r="EW547" i="1"/>
  <c r="EX546" i="1"/>
  <c r="EV546" i="1"/>
  <c r="ET546" i="1"/>
  <c r="EY546" i="1"/>
  <c r="EP546" i="1"/>
  <c r="EW546" i="1"/>
  <c r="EX545" i="1"/>
  <c r="EV545" i="1"/>
  <c r="ET545" i="1"/>
  <c r="EY545" i="1"/>
  <c r="EP545" i="1"/>
  <c r="EW545" i="1"/>
  <c r="EX544" i="1"/>
  <c r="EV544" i="1"/>
  <c r="ET544" i="1"/>
  <c r="EY544" i="1"/>
  <c r="EP544" i="1"/>
  <c r="EW544" i="1"/>
  <c r="EN544" i="1"/>
  <c r="EP543" i="1"/>
  <c r="EW543" i="1"/>
  <c r="EV543" i="1"/>
  <c r="ET543" i="1"/>
  <c r="EY543" i="1"/>
  <c r="EN543" i="1"/>
  <c r="EX542" i="1"/>
  <c r="EV542" i="1"/>
  <c r="ET542" i="1"/>
  <c r="EY542" i="1"/>
  <c r="EP542" i="1"/>
  <c r="EW542" i="1"/>
  <c r="EN542" i="1"/>
  <c r="EX541" i="1"/>
  <c r="EV541" i="1"/>
  <c r="ET541" i="1"/>
  <c r="EY541" i="1"/>
  <c r="EP541" i="1"/>
  <c r="EW541" i="1"/>
  <c r="EX540" i="1"/>
  <c r="EV540" i="1"/>
  <c r="ET540" i="1"/>
  <c r="EY540" i="1"/>
  <c r="EP540" i="1"/>
  <c r="EW540" i="1"/>
  <c r="EN540" i="1"/>
  <c r="EV539" i="1"/>
  <c r="ET539" i="1"/>
  <c r="EY539" i="1"/>
  <c r="EP539" i="1"/>
  <c r="EX538" i="1"/>
  <c r="EV538" i="1"/>
  <c r="ET538" i="1"/>
  <c r="EY538" i="1"/>
  <c r="EP538" i="1"/>
  <c r="EW538" i="1"/>
  <c r="EX537" i="1"/>
  <c r="EV537" i="1"/>
  <c r="ET537" i="1"/>
  <c r="EY537" i="1"/>
  <c r="EP537" i="1"/>
  <c r="EW537" i="1"/>
  <c r="EX536" i="1"/>
  <c r="EX532" i="1"/>
  <c r="EX590" i="1"/>
  <c r="EV536" i="1"/>
  <c r="ET536" i="1"/>
  <c r="EY536" i="1"/>
  <c r="EP536" i="1"/>
  <c r="EW536" i="1"/>
  <c r="EN536" i="1"/>
  <c r="EV535" i="1"/>
  <c r="ET535" i="1"/>
  <c r="EY535" i="1"/>
  <c r="EP535" i="1"/>
  <c r="EW535" i="1"/>
  <c r="EX534" i="1"/>
  <c r="EV534" i="1"/>
  <c r="ET534" i="1"/>
  <c r="EY534" i="1"/>
  <c r="EP534" i="1"/>
  <c r="EX533" i="1"/>
  <c r="EV533" i="1"/>
  <c r="ET533" i="1"/>
  <c r="EY533" i="1"/>
  <c r="EP533" i="1"/>
  <c r="EV532" i="1"/>
  <c r="ET532" i="1"/>
  <c r="EP532" i="1"/>
  <c r="EN532" i="1"/>
  <c r="EW518" i="1"/>
  <c r="EV518" i="1"/>
  <c r="EW517" i="1"/>
  <c r="EV517" i="1"/>
  <c r="EW516" i="1"/>
  <c r="EV516" i="1"/>
  <c r="EW515" i="1"/>
  <c r="EV515" i="1"/>
  <c r="EX504" i="1"/>
  <c r="EV504" i="1"/>
  <c r="ET504" i="1"/>
  <c r="EY504" i="1"/>
  <c r="ER504" i="1"/>
  <c r="EW504" i="1"/>
  <c r="ET503" i="1"/>
  <c r="EY503" i="1"/>
  <c r="EX503" i="1"/>
  <c r="EV503" i="1"/>
  <c r="ER503" i="1"/>
  <c r="EX502" i="1"/>
  <c r="EV502" i="1"/>
  <c r="ET502" i="1"/>
  <c r="EY502" i="1"/>
  <c r="ER502" i="1"/>
  <c r="ET501" i="1"/>
  <c r="EY501" i="1"/>
  <c r="EX501" i="1"/>
  <c r="EV501" i="1"/>
  <c r="ER501" i="1"/>
  <c r="ET500" i="1"/>
  <c r="ET492" i="1"/>
  <c r="EV460" i="1"/>
  <c r="EV464" i="1"/>
  <c r="EV468" i="1"/>
  <c r="EV472" i="1"/>
  <c r="EV476" i="1"/>
  <c r="EV480" i="1"/>
  <c r="EV484" i="1"/>
  <c r="EV488" i="1"/>
  <c r="EV492" i="1"/>
  <c r="EV496" i="1"/>
  <c r="EV500" i="1"/>
  <c r="ER500" i="1"/>
  <c r="ET499" i="1"/>
  <c r="EV459" i="1"/>
  <c r="EV463" i="1"/>
  <c r="EV467" i="1"/>
  <c r="EV471" i="1"/>
  <c r="EV475" i="1"/>
  <c r="EV479" i="1"/>
  <c r="EV483" i="1"/>
  <c r="EV487" i="1"/>
  <c r="EV491" i="1"/>
  <c r="EV495" i="1"/>
  <c r="EV499" i="1"/>
  <c r="ER499" i="1"/>
  <c r="ET498" i="1"/>
  <c r="EW470" i="1"/>
  <c r="EW474" i="1"/>
  <c r="EV466" i="1"/>
  <c r="EV470" i="1"/>
  <c r="EV474" i="1"/>
  <c r="EV478" i="1"/>
  <c r="EV482" i="1"/>
  <c r="EV486" i="1"/>
  <c r="EV490" i="1"/>
  <c r="EV494" i="1"/>
  <c r="EV498" i="1"/>
  <c r="ER498" i="1"/>
  <c r="ET497" i="1"/>
  <c r="EW493" i="1"/>
  <c r="ET493" i="1"/>
  <c r="EV493" i="1"/>
  <c r="EV497" i="1"/>
  <c r="ER497" i="1"/>
  <c r="ER496" i="1"/>
  <c r="ET495" i="1"/>
  <c r="ER495" i="1"/>
  <c r="ET494" i="1"/>
  <c r="ER494" i="1"/>
  <c r="ER493" i="1"/>
  <c r="ER492" i="1"/>
  <c r="ET491" i="1"/>
  <c r="ER491" i="1"/>
  <c r="ET490" i="1"/>
  <c r="ER490" i="1"/>
  <c r="ET489" i="1"/>
  <c r="ER489" i="1"/>
  <c r="ET488" i="1"/>
  <c r="ER488" i="1"/>
  <c r="ET487" i="1"/>
  <c r="ER487" i="1"/>
  <c r="ET486" i="1"/>
  <c r="ER486" i="1"/>
  <c r="ET485" i="1"/>
  <c r="EV457" i="1"/>
  <c r="EV461" i="1"/>
  <c r="EV465" i="1"/>
  <c r="EV469" i="1"/>
  <c r="EV473" i="1"/>
  <c r="EV477" i="1"/>
  <c r="EV481" i="1"/>
  <c r="EV485" i="1"/>
  <c r="ER485" i="1"/>
  <c r="ET484" i="1"/>
  <c r="ER484" i="1"/>
  <c r="ET483" i="1"/>
  <c r="ER483" i="1"/>
  <c r="ET482" i="1"/>
  <c r="ER482" i="1"/>
  <c r="ET481" i="1"/>
  <c r="ER481" i="1"/>
  <c r="ET480" i="1"/>
  <c r="ER480" i="1"/>
  <c r="ET479" i="1"/>
  <c r="ER479" i="1"/>
  <c r="ET478" i="1"/>
  <c r="ER478" i="1"/>
  <c r="ET477" i="1"/>
  <c r="ER477" i="1"/>
  <c r="ET476" i="1"/>
  <c r="ER476" i="1"/>
  <c r="ET475" i="1"/>
  <c r="ER475" i="1"/>
  <c r="ET474" i="1"/>
  <c r="ER474" i="1"/>
  <c r="ET473" i="1"/>
  <c r="ER473" i="1"/>
  <c r="ET472" i="1"/>
  <c r="ER472" i="1"/>
  <c r="ET471" i="1"/>
  <c r="ET459" i="1"/>
  <c r="ET463" i="1"/>
  <c r="ET467" i="1"/>
  <c r="ET517" i="1"/>
  <c r="ER471" i="1"/>
  <c r="ET470" i="1"/>
  <c r="ER470" i="1"/>
  <c r="ET469" i="1"/>
  <c r="ER469" i="1"/>
  <c r="ET468" i="1"/>
  <c r="ER468" i="1"/>
  <c r="EN468" i="1"/>
  <c r="ER467" i="1"/>
  <c r="EN467" i="1"/>
  <c r="ET466" i="1"/>
  <c r="ER466" i="1"/>
  <c r="ET465" i="1"/>
  <c r="ER465" i="1"/>
  <c r="ET464" i="1"/>
  <c r="ER464" i="1"/>
  <c r="ER463" i="1"/>
  <c r="ET462" i="1"/>
  <c r="EX462" i="1"/>
  <c r="ER462" i="1"/>
  <c r="ET461" i="1"/>
  <c r="ER461" i="1"/>
  <c r="ET460" i="1"/>
  <c r="ER460" i="1"/>
  <c r="ER459" i="1"/>
  <c r="EV458" i="1"/>
  <c r="ET458" i="1"/>
  <c r="ER458" i="1"/>
  <c r="ET457" i="1"/>
  <c r="ER457" i="1"/>
  <c r="EW443" i="1"/>
  <c r="EV443" i="1"/>
  <c r="EW442" i="1"/>
  <c r="EV442" i="1"/>
  <c r="EW441" i="1"/>
  <c r="EV441" i="1"/>
  <c r="EW440" i="1"/>
  <c r="EV440" i="1"/>
  <c r="EM435" i="1"/>
  <c r="ET429" i="1"/>
  <c r="EY429" i="1"/>
  <c r="EX429" i="1"/>
  <c r="EV429" i="1"/>
  <c r="ER429" i="1"/>
  <c r="EX428" i="1"/>
  <c r="EV428" i="1"/>
  <c r="ET428" i="1"/>
  <c r="ER428" i="1"/>
  <c r="EW428" i="1"/>
  <c r="ET427" i="1"/>
  <c r="EY427" i="1"/>
  <c r="EX427" i="1"/>
  <c r="EV427" i="1"/>
  <c r="ER427" i="1"/>
  <c r="EX426" i="1"/>
  <c r="EV426" i="1"/>
  <c r="ET426" i="1"/>
  <c r="EY426" i="1"/>
  <c r="ER426" i="1"/>
  <c r="EW426" i="1"/>
  <c r="EX425" i="1"/>
  <c r="EV425" i="1"/>
  <c r="ET425" i="1"/>
  <c r="EY425" i="1"/>
  <c r="ER425" i="1"/>
  <c r="EW425" i="1"/>
  <c r="EX424" i="1"/>
  <c r="EV424" i="1"/>
  <c r="ET424" i="1"/>
  <c r="EY424" i="1"/>
  <c r="ER424" i="1"/>
  <c r="EW424" i="1"/>
  <c r="EX423" i="1"/>
  <c r="EV423" i="1"/>
  <c r="ET423" i="1"/>
  <c r="EY423" i="1"/>
  <c r="ER423" i="1"/>
  <c r="EX422" i="1"/>
  <c r="EV422" i="1"/>
  <c r="ET422" i="1"/>
  <c r="EY422" i="1"/>
  <c r="ER422" i="1"/>
  <c r="EW422" i="1"/>
  <c r="EX421" i="1"/>
  <c r="EV421" i="1"/>
  <c r="ET421" i="1"/>
  <c r="EY421" i="1"/>
  <c r="ER421" i="1"/>
  <c r="EW421" i="1"/>
  <c r="EX420" i="1"/>
  <c r="EV420" i="1"/>
  <c r="ET420" i="1"/>
  <c r="EY420" i="1"/>
  <c r="ER420" i="1"/>
  <c r="EW420" i="1"/>
  <c r="EX419" i="1"/>
  <c r="EW419" i="1"/>
  <c r="EV419" i="1"/>
  <c r="ET419" i="1"/>
  <c r="EY419" i="1"/>
  <c r="ER419" i="1"/>
  <c r="EX418" i="1"/>
  <c r="EV418" i="1"/>
  <c r="ET418" i="1"/>
  <c r="EY418" i="1"/>
  <c r="ER418" i="1"/>
  <c r="EW418" i="1"/>
  <c r="ET417" i="1"/>
  <c r="EY417" i="1"/>
  <c r="EX417" i="1"/>
  <c r="EV417" i="1"/>
  <c r="ER417" i="1"/>
  <c r="EW417" i="1"/>
  <c r="EX416" i="1"/>
  <c r="EV416" i="1"/>
  <c r="ET416" i="1"/>
  <c r="EY416" i="1"/>
  <c r="ER416" i="1"/>
  <c r="EW416" i="1"/>
  <c r="EX415" i="1"/>
  <c r="EV415" i="1"/>
  <c r="ET415" i="1"/>
  <c r="EY415" i="1"/>
  <c r="ER415" i="1"/>
  <c r="EW415" i="1"/>
  <c r="EX414" i="1"/>
  <c r="EV414" i="1"/>
  <c r="ET414" i="1"/>
  <c r="EY414" i="1"/>
  <c r="ER414" i="1"/>
  <c r="EW414" i="1"/>
  <c r="EN414" i="1"/>
  <c r="EX413" i="1"/>
  <c r="EV413" i="1"/>
  <c r="ET413" i="1"/>
  <c r="EY413" i="1"/>
  <c r="ER413" i="1"/>
  <c r="EW413" i="1"/>
  <c r="EX412" i="1"/>
  <c r="EV412" i="1"/>
  <c r="ET412" i="1"/>
  <c r="EY412" i="1"/>
  <c r="ER412" i="1"/>
  <c r="EX411" i="1"/>
  <c r="EV411" i="1"/>
  <c r="ET411" i="1"/>
  <c r="EY411" i="1"/>
  <c r="ER411" i="1"/>
  <c r="EW411" i="1"/>
  <c r="ET410" i="1"/>
  <c r="EY410" i="1"/>
  <c r="EX410" i="1"/>
  <c r="EV410" i="1"/>
  <c r="ER410" i="1"/>
  <c r="EW410" i="1"/>
  <c r="EX409" i="1"/>
  <c r="EV409" i="1"/>
  <c r="ET409" i="1"/>
  <c r="EY409" i="1"/>
  <c r="ER409" i="1"/>
  <c r="EX408" i="1"/>
  <c r="EV408" i="1"/>
  <c r="ET408" i="1"/>
  <c r="EY408" i="1"/>
  <c r="ER408" i="1"/>
  <c r="EW408" i="1"/>
  <c r="EX407" i="1"/>
  <c r="EV407" i="1"/>
  <c r="ET407" i="1"/>
  <c r="EY407" i="1"/>
  <c r="ER407" i="1"/>
  <c r="EW407" i="1"/>
  <c r="EX406" i="1"/>
  <c r="EV406" i="1"/>
  <c r="ET406" i="1"/>
  <c r="EY406" i="1"/>
  <c r="ER406" i="1"/>
  <c r="EW406" i="1"/>
  <c r="EN406" i="1"/>
  <c r="EX405" i="1"/>
  <c r="EV405" i="1"/>
  <c r="ET405" i="1"/>
  <c r="EY405" i="1"/>
  <c r="ER405" i="1"/>
  <c r="EX404" i="1"/>
  <c r="ET393" i="1"/>
  <c r="EX397" i="1"/>
  <c r="EV404" i="1"/>
  <c r="ET404" i="1"/>
  <c r="EY404" i="1"/>
  <c r="ER404" i="1"/>
  <c r="EW404" i="1"/>
  <c r="EX403" i="1"/>
  <c r="EV403" i="1"/>
  <c r="ET403" i="1"/>
  <c r="EY403" i="1"/>
  <c r="ER403" i="1"/>
  <c r="EW403" i="1"/>
  <c r="EX402" i="1"/>
  <c r="EV402" i="1"/>
  <c r="ET402" i="1"/>
  <c r="EY402" i="1"/>
  <c r="ER402" i="1"/>
  <c r="EN402" i="1"/>
  <c r="EX401" i="1"/>
  <c r="EV401" i="1"/>
  <c r="ET401" i="1"/>
  <c r="EY401" i="1"/>
  <c r="ER401" i="1"/>
  <c r="EW401" i="1"/>
  <c r="ET400" i="1"/>
  <c r="EY400" i="1"/>
  <c r="EX400" i="1"/>
  <c r="EV400" i="1"/>
  <c r="ER400" i="1"/>
  <c r="EX399" i="1"/>
  <c r="EV399" i="1"/>
  <c r="ET399" i="1"/>
  <c r="EY399" i="1"/>
  <c r="ER399" i="1"/>
  <c r="EW399" i="1"/>
  <c r="EX398" i="1"/>
  <c r="EV398" i="1"/>
  <c r="ET398" i="1"/>
  <c r="EY398" i="1"/>
  <c r="ER398" i="1"/>
  <c r="EN398" i="1"/>
  <c r="EW397" i="1"/>
  <c r="EV397" i="1"/>
  <c r="ET397" i="1"/>
  <c r="EY397" i="1"/>
  <c r="ER397" i="1"/>
  <c r="EX396" i="1"/>
  <c r="EV396" i="1"/>
  <c r="ET396" i="1"/>
  <c r="EY396" i="1"/>
  <c r="ER396" i="1"/>
  <c r="EW396" i="1"/>
  <c r="EX395" i="1"/>
  <c r="EV395" i="1"/>
  <c r="ET395" i="1"/>
  <c r="EY395" i="1"/>
  <c r="ER395" i="1"/>
  <c r="EW395" i="1"/>
  <c r="EW394" i="1"/>
  <c r="EX433" i="1"/>
  <c r="ES449" i="1"/>
  <c r="EX394" i="1"/>
  <c r="EV394" i="1"/>
  <c r="ET394" i="1"/>
  <c r="EY394" i="1"/>
  <c r="ER394" i="1"/>
  <c r="EN394" i="1"/>
  <c r="ER393" i="1"/>
  <c r="EN393" i="1"/>
  <c r="ET392" i="1"/>
  <c r="EX392" i="1"/>
  <c r="ER392" i="1"/>
  <c r="EN392" i="1"/>
  <c r="ET391" i="1"/>
  <c r="EV387" i="1"/>
  <c r="EV391" i="1"/>
  <c r="ER391" i="1"/>
  <c r="ET390" i="1"/>
  <c r="EW386" i="1"/>
  <c r="EW390" i="1"/>
  <c r="EV386" i="1"/>
  <c r="EV390" i="1"/>
  <c r="ER390" i="1"/>
  <c r="EN390" i="1"/>
  <c r="EV389" i="1"/>
  <c r="ER389" i="1"/>
  <c r="ET388" i="1"/>
  <c r="EV388" i="1"/>
  <c r="ER388" i="1"/>
  <c r="ET387" i="1"/>
  <c r="ER387" i="1"/>
  <c r="ET386" i="1"/>
  <c r="ER386" i="1"/>
  <c r="DJ380" i="1"/>
  <c r="DJ379" i="1"/>
  <c r="DN379" i="1"/>
  <c r="DN380" i="1"/>
  <c r="DN381" i="1"/>
  <c r="DN382" i="1"/>
  <c r="DN383" i="1"/>
  <c r="DN384" i="1"/>
  <c r="DN385" i="1"/>
  <c r="DN386" i="1"/>
  <c r="DN388" i="1"/>
  <c r="DN389" i="1"/>
  <c r="DN390" i="1"/>
  <c r="DN391" i="1"/>
  <c r="DN392" i="1"/>
  <c r="DN393" i="1"/>
  <c r="DN394" i="1"/>
  <c r="DN395" i="1"/>
  <c r="DN396" i="1"/>
  <c r="DN397" i="1"/>
  <c r="DN398" i="1"/>
  <c r="DN399" i="1"/>
  <c r="DN400" i="1"/>
  <c r="DN401" i="1"/>
  <c r="DN402" i="1"/>
  <c r="DN403" i="1"/>
  <c r="DN404" i="1"/>
  <c r="DN405" i="1"/>
  <c r="DN406" i="1"/>
  <c r="DN407" i="1"/>
  <c r="DN408" i="1"/>
  <c r="DN409" i="1"/>
  <c r="DP379" i="1"/>
  <c r="DP380" i="1"/>
  <c r="DP381" i="1"/>
  <c r="DP382" i="1"/>
  <c r="DP383" i="1"/>
  <c r="DP384" i="1"/>
  <c r="DP385" i="1"/>
  <c r="DP386" i="1"/>
  <c r="DP388" i="1"/>
  <c r="DP389" i="1"/>
  <c r="DP390" i="1"/>
  <c r="DP391" i="1"/>
  <c r="DP392" i="1"/>
  <c r="DP393" i="1"/>
  <c r="DP394" i="1"/>
  <c r="DP395" i="1"/>
  <c r="DP396" i="1"/>
  <c r="DP397" i="1"/>
  <c r="DP398" i="1"/>
  <c r="DP399" i="1"/>
  <c r="DP400" i="1"/>
  <c r="DP401" i="1"/>
  <c r="DP402" i="1"/>
  <c r="DP403" i="1"/>
  <c r="DP404" i="1"/>
  <c r="DP405" i="1"/>
  <c r="DP406" i="1"/>
  <c r="DP407" i="1"/>
  <c r="DP408" i="1"/>
  <c r="DP409" i="1"/>
  <c r="DP410" i="1"/>
  <c r="DP411" i="1"/>
  <c r="DP412" i="1"/>
  <c r="DP413" i="1"/>
  <c r="DP414" i="1"/>
  <c r="DP415" i="1"/>
  <c r="DP416" i="1"/>
  <c r="DP417" i="1"/>
  <c r="DP418" i="1"/>
  <c r="DP419" i="1"/>
  <c r="DP420" i="1"/>
  <c r="DP421" i="1"/>
  <c r="DP422" i="1"/>
  <c r="DP423" i="1"/>
  <c r="DP424" i="1"/>
  <c r="DP425" i="1"/>
  <c r="DP426" i="1"/>
  <c r="DP427" i="1"/>
  <c r="DP428" i="1"/>
  <c r="DP429" i="1"/>
  <c r="DP430" i="1"/>
  <c r="DS379" i="1"/>
  <c r="DS380" i="1"/>
  <c r="DS381" i="1"/>
  <c r="DS388" i="1"/>
  <c r="DT388" i="1"/>
  <c r="DU388" i="1"/>
  <c r="DS389" i="1"/>
  <c r="DT389" i="1"/>
  <c r="DU389" i="1"/>
  <c r="DS390" i="1"/>
  <c r="DT390" i="1"/>
  <c r="DU390" i="1"/>
  <c r="DS391" i="1"/>
  <c r="DT391" i="1"/>
  <c r="DU391" i="1"/>
  <c r="DS392" i="1"/>
  <c r="DT392" i="1"/>
  <c r="DU392" i="1"/>
  <c r="DS393" i="1"/>
  <c r="DT393" i="1"/>
  <c r="DU393" i="1"/>
  <c r="DS394" i="1"/>
  <c r="DT394" i="1"/>
  <c r="DU394" i="1"/>
  <c r="DT395" i="1"/>
  <c r="DU395" i="1"/>
  <c r="DT396" i="1"/>
  <c r="DU396" i="1"/>
  <c r="DT397" i="1"/>
  <c r="DU397" i="1"/>
  <c r="DT398" i="1"/>
  <c r="DU398" i="1"/>
  <c r="DT399" i="1"/>
  <c r="DU399" i="1"/>
  <c r="DT400" i="1"/>
  <c r="DU400" i="1"/>
  <c r="DT401" i="1"/>
  <c r="DU401" i="1"/>
  <c r="DT402" i="1"/>
  <c r="DU402" i="1"/>
  <c r="DT403" i="1"/>
  <c r="DU403" i="1"/>
  <c r="DT404" i="1"/>
  <c r="DU404" i="1"/>
  <c r="DT405" i="1"/>
  <c r="DU405" i="1"/>
  <c r="DT406" i="1"/>
  <c r="DU406" i="1"/>
  <c r="DT407" i="1"/>
  <c r="DU407" i="1"/>
  <c r="DT408" i="1"/>
  <c r="DU408" i="1"/>
  <c r="DT409" i="1"/>
  <c r="DU409" i="1"/>
  <c r="DT410" i="1"/>
  <c r="DU410" i="1"/>
  <c r="DT411" i="1"/>
  <c r="DU411" i="1"/>
  <c r="DT412" i="1"/>
  <c r="DU412" i="1"/>
  <c r="DT413" i="1"/>
  <c r="DU413" i="1"/>
  <c r="DT414" i="1"/>
  <c r="DU414" i="1"/>
  <c r="DT415" i="1"/>
  <c r="DU415" i="1"/>
  <c r="DT416" i="1"/>
  <c r="DU416" i="1"/>
  <c r="DT417" i="1"/>
  <c r="DU417" i="1"/>
  <c r="DT418" i="1"/>
  <c r="DU418" i="1"/>
  <c r="DT419" i="1"/>
  <c r="DU419" i="1"/>
  <c r="DT420" i="1"/>
  <c r="DU420" i="1"/>
  <c r="DT421" i="1"/>
  <c r="DU421" i="1"/>
  <c r="DT422" i="1"/>
  <c r="DU422" i="1"/>
  <c r="DT423" i="1"/>
  <c r="DU423" i="1"/>
  <c r="DT424" i="1"/>
  <c r="DU424" i="1"/>
  <c r="DT425" i="1"/>
  <c r="DU425" i="1"/>
  <c r="DT426" i="1"/>
  <c r="DU426" i="1"/>
  <c r="DT427" i="1"/>
  <c r="DU427" i="1"/>
  <c r="DT428" i="1"/>
  <c r="DU428" i="1"/>
  <c r="DT429" i="1"/>
  <c r="DU429" i="1"/>
  <c r="DT430" i="1"/>
  <c r="DU430" i="1"/>
  <c r="DU379" i="1"/>
  <c r="DN410" i="1"/>
  <c r="DN411" i="1"/>
  <c r="DN412" i="1"/>
  <c r="DN413" i="1"/>
  <c r="DN414" i="1"/>
  <c r="DN415" i="1"/>
  <c r="DN416" i="1"/>
  <c r="DN417" i="1"/>
  <c r="DN418" i="1"/>
  <c r="DN419" i="1"/>
  <c r="DN420" i="1"/>
  <c r="DN421" i="1"/>
  <c r="DN422" i="1"/>
  <c r="DN423" i="1"/>
  <c r="DN424" i="1"/>
  <c r="DN425" i="1"/>
  <c r="DN426" i="1"/>
  <c r="DN427" i="1"/>
  <c r="DN428" i="1"/>
  <c r="DN429" i="1"/>
  <c r="DN430" i="1"/>
  <c r="CZ379" i="1"/>
  <c r="DB379" i="1"/>
  <c r="DE379" i="1"/>
  <c r="DE380" i="1"/>
  <c r="DE381" i="1"/>
  <c r="CZ380" i="1"/>
  <c r="DB380" i="1"/>
  <c r="CZ381" i="1"/>
  <c r="DB381" i="1"/>
  <c r="CZ382" i="1"/>
  <c r="DB382" i="1"/>
  <c r="CZ383" i="1"/>
  <c r="DB383" i="1"/>
  <c r="CZ384" i="1"/>
  <c r="DB384" i="1"/>
  <c r="CL379" i="1"/>
  <c r="CN379" i="1"/>
  <c r="CQ379" i="1"/>
  <c r="CQ380" i="1"/>
  <c r="CN380" i="1"/>
  <c r="CL380" i="1"/>
  <c r="CL381" i="1"/>
  <c r="CN381" i="1"/>
  <c r="CL382" i="1"/>
  <c r="CN382" i="1"/>
  <c r="CL383" i="1"/>
  <c r="CN383" i="1"/>
  <c r="CL384" i="1"/>
  <c r="CN384" i="1"/>
  <c r="BJ382" i="1"/>
  <c r="BL382" i="1"/>
  <c r="BN382" i="1"/>
  <c r="BN386" i="1"/>
  <c r="BN390" i="1"/>
  <c r="BJ383" i="1"/>
  <c r="BL383" i="1"/>
  <c r="BN383" i="1"/>
  <c r="BN387" i="1"/>
  <c r="BN391" i="1"/>
  <c r="BN395" i="1"/>
  <c r="BN399" i="1"/>
  <c r="BN403" i="1"/>
  <c r="BN407" i="1"/>
  <c r="BN411" i="1"/>
  <c r="BJ384" i="1"/>
  <c r="BL384" i="1"/>
  <c r="BN384" i="1"/>
  <c r="BN388" i="1"/>
  <c r="BN392" i="1"/>
  <c r="BN396" i="1"/>
  <c r="BN400" i="1"/>
  <c r="BN404" i="1"/>
  <c r="BN408" i="1"/>
  <c r="BN412" i="1"/>
  <c r="BJ385" i="1"/>
  <c r="BL385" i="1"/>
  <c r="BN385" i="1"/>
  <c r="BN389" i="1"/>
  <c r="BN393" i="1"/>
  <c r="BN397" i="1"/>
  <c r="BN401" i="1"/>
  <c r="BN405" i="1"/>
  <c r="BN409" i="1"/>
  <c r="BJ386" i="1"/>
  <c r="BL386" i="1"/>
  <c r="BJ387" i="1"/>
  <c r="BL387" i="1"/>
  <c r="BJ388" i="1"/>
  <c r="BL388" i="1"/>
  <c r="BJ389" i="1"/>
  <c r="BL389" i="1"/>
  <c r="BJ390" i="1"/>
  <c r="BL390" i="1"/>
  <c r="BJ391" i="1"/>
  <c r="BL391" i="1"/>
  <c r="BJ392" i="1"/>
  <c r="BL392" i="1"/>
  <c r="BO388" i="1"/>
  <c r="BO392" i="1"/>
  <c r="BJ393" i="1"/>
  <c r="BL393" i="1"/>
  <c r="BJ394" i="1"/>
  <c r="BL394" i="1"/>
  <c r="BJ395" i="1"/>
  <c r="BL395" i="1"/>
  <c r="BJ396" i="1"/>
  <c r="BL396" i="1"/>
  <c r="BJ397" i="1"/>
  <c r="BL397" i="1"/>
  <c r="BJ398" i="1"/>
  <c r="BL398" i="1"/>
  <c r="BN398" i="1"/>
  <c r="BN402" i="1"/>
  <c r="BN406" i="1"/>
  <c r="BJ399" i="1"/>
  <c r="BL399" i="1"/>
  <c r="BJ400" i="1"/>
  <c r="BL400" i="1"/>
  <c r="BJ401" i="1"/>
  <c r="BL401" i="1"/>
  <c r="BJ402" i="1"/>
  <c r="BJ403" i="1"/>
  <c r="BJ404" i="1"/>
  <c r="BJ405" i="1"/>
  <c r="BJ406" i="1"/>
  <c r="BJ407" i="1"/>
  <c r="BJ408" i="1"/>
  <c r="BJ409" i="1"/>
  <c r="BJ410" i="1"/>
  <c r="BJ411" i="1"/>
  <c r="BJ412" i="1"/>
  <c r="BJ413" i="1"/>
  <c r="BJ418" i="1"/>
  <c r="BJ419" i="1"/>
  <c r="BJ420" i="1"/>
  <c r="BJ421" i="1"/>
  <c r="BJ422" i="1"/>
  <c r="BJ423" i="1"/>
  <c r="BJ424" i="1"/>
  <c r="BJ425" i="1"/>
  <c r="BJ426" i="1"/>
  <c r="BJ427" i="1"/>
  <c r="BJ428" i="1"/>
  <c r="BJ429" i="1"/>
  <c r="BL403" i="1"/>
  <c r="BL404" i="1"/>
  <c r="BL405" i="1"/>
  <c r="AV382" i="1"/>
  <c r="AX382" i="1"/>
  <c r="AZ382" i="1"/>
  <c r="AZ386" i="1"/>
  <c r="AZ390" i="1"/>
  <c r="AZ394" i="1"/>
  <c r="AZ398" i="1"/>
  <c r="AZ402" i="1"/>
  <c r="AZ406" i="1"/>
  <c r="AZ410" i="1"/>
  <c r="AV383" i="1"/>
  <c r="AX383" i="1"/>
  <c r="AZ383" i="1"/>
  <c r="AZ387" i="1"/>
  <c r="AZ391" i="1"/>
  <c r="AZ395" i="1"/>
  <c r="AZ399" i="1"/>
  <c r="AZ403" i="1"/>
  <c r="AZ407" i="1"/>
  <c r="AZ411" i="1"/>
  <c r="AV384" i="1"/>
  <c r="AX384" i="1"/>
  <c r="AZ384" i="1"/>
  <c r="AZ388" i="1"/>
  <c r="AZ392" i="1"/>
  <c r="AZ396" i="1"/>
  <c r="AZ400" i="1"/>
  <c r="AZ404" i="1"/>
  <c r="AZ408" i="1"/>
  <c r="BA385" i="1"/>
  <c r="AV385" i="1"/>
  <c r="AX385" i="1"/>
  <c r="AZ385" i="1"/>
  <c r="AZ389" i="1"/>
  <c r="AV386" i="1"/>
  <c r="AX386" i="1"/>
  <c r="AV387" i="1"/>
  <c r="AX387" i="1"/>
  <c r="AV388" i="1"/>
  <c r="AX388" i="1"/>
  <c r="AV389" i="1"/>
  <c r="AX389" i="1"/>
  <c r="AV390" i="1"/>
  <c r="AX390" i="1"/>
  <c r="AV391" i="1"/>
  <c r="AX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X392" i="1"/>
  <c r="AX393" i="1"/>
  <c r="BB393" i="1"/>
  <c r="AX394" i="1"/>
  <c r="AX395" i="1"/>
  <c r="AX396" i="1"/>
  <c r="BA397" i="1"/>
  <c r="BA401" i="1"/>
  <c r="AX397" i="1"/>
  <c r="AZ397" i="1"/>
  <c r="AZ401" i="1"/>
  <c r="AZ405" i="1"/>
  <c r="AZ409" i="1"/>
  <c r="AX398" i="1"/>
  <c r="AX399" i="1"/>
  <c r="AX400" i="1"/>
  <c r="AX401" i="1"/>
  <c r="AX402" i="1"/>
  <c r="AX403" i="1"/>
  <c r="AX404" i="1"/>
  <c r="AX405" i="1"/>
  <c r="AH382" i="1"/>
  <c r="AJ382" i="1"/>
  <c r="AL382" i="1"/>
  <c r="AL386" i="1"/>
  <c r="AL390" i="1"/>
  <c r="AL394" i="1"/>
  <c r="AL398" i="1"/>
  <c r="AL402" i="1"/>
  <c r="AL406" i="1"/>
  <c r="AL410" i="1"/>
  <c r="AH383" i="1"/>
  <c r="AJ383" i="1"/>
  <c r="AL383" i="1"/>
  <c r="AL387" i="1"/>
  <c r="AL391" i="1"/>
  <c r="AH384" i="1"/>
  <c r="AJ384" i="1"/>
  <c r="AL384" i="1"/>
  <c r="AL388" i="1"/>
  <c r="AL392" i="1"/>
  <c r="AL396" i="1"/>
  <c r="AL400" i="1"/>
  <c r="AL404" i="1"/>
  <c r="AL408" i="1"/>
  <c r="AL412" i="1"/>
  <c r="AH385" i="1"/>
  <c r="AJ385" i="1"/>
  <c r="AL385" i="1"/>
  <c r="AL389" i="1"/>
  <c r="AL393" i="1"/>
  <c r="AL397" i="1"/>
  <c r="AL401" i="1"/>
  <c r="AL405" i="1"/>
  <c r="AL409" i="1"/>
  <c r="AL413" i="1"/>
  <c r="AH386" i="1"/>
  <c r="AJ386" i="1"/>
  <c r="AH387" i="1"/>
  <c r="AJ387" i="1"/>
  <c r="AH388" i="1"/>
  <c r="AJ388" i="1"/>
  <c r="AH389" i="1"/>
  <c r="AJ389" i="1"/>
  <c r="AM382" i="1"/>
  <c r="AH390" i="1"/>
  <c r="AJ390" i="1"/>
  <c r="AH391" i="1"/>
  <c r="AJ391" i="1"/>
  <c r="AM383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J392" i="1"/>
  <c r="AJ393" i="1"/>
  <c r="AM385" i="1"/>
  <c r="AM389" i="1"/>
  <c r="AJ394" i="1"/>
  <c r="AJ395" i="1"/>
  <c r="AL395" i="1"/>
  <c r="AL399" i="1"/>
  <c r="AL403" i="1"/>
  <c r="AL407" i="1"/>
  <c r="AL411" i="1"/>
  <c r="AJ396" i="1"/>
  <c r="AJ397" i="1"/>
  <c r="AJ398" i="1"/>
  <c r="AJ399" i="1"/>
  <c r="AJ400" i="1"/>
  <c r="AJ401" i="1"/>
  <c r="AJ402" i="1"/>
  <c r="AJ403" i="1"/>
  <c r="AJ404" i="1"/>
  <c r="AJ405" i="1"/>
  <c r="T382" i="1"/>
  <c r="V382" i="1"/>
  <c r="X382" i="1"/>
  <c r="X386" i="1"/>
  <c r="T383" i="1"/>
  <c r="V383" i="1"/>
  <c r="X383" i="1"/>
  <c r="X387" i="1"/>
  <c r="X391" i="1"/>
  <c r="X395" i="1"/>
  <c r="X399" i="1"/>
  <c r="X403" i="1"/>
  <c r="X407" i="1"/>
  <c r="X411" i="1"/>
  <c r="T384" i="1"/>
  <c r="V384" i="1"/>
  <c r="X384" i="1"/>
  <c r="T385" i="1"/>
  <c r="V385" i="1"/>
  <c r="X385" i="1"/>
  <c r="X389" i="1"/>
  <c r="X393" i="1"/>
  <c r="X397" i="1"/>
  <c r="X401" i="1"/>
  <c r="X405" i="1"/>
  <c r="X409" i="1"/>
  <c r="X413" i="1"/>
  <c r="T386" i="1"/>
  <c r="V386" i="1"/>
  <c r="T387" i="1"/>
  <c r="V387" i="1"/>
  <c r="T388" i="1"/>
  <c r="V388" i="1"/>
  <c r="Z388" i="1"/>
  <c r="AA388" i="1"/>
  <c r="T389" i="1"/>
  <c r="V389" i="1"/>
  <c r="T390" i="1"/>
  <c r="V390" i="1"/>
  <c r="Y382" i="1"/>
  <c r="X390" i="1"/>
  <c r="X394" i="1"/>
  <c r="X398" i="1"/>
  <c r="X402" i="1"/>
  <c r="X406" i="1"/>
  <c r="X410" i="1"/>
  <c r="T391" i="1"/>
  <c r="V391" i="1"/>
  <c r="Y383" i="1"/>
  <c r="Y387" i="1"/>
  <c r="Y392" i="1"/>
  <c r="V392" i="1"/>
  <c r="Z392" i="1"/>
  <c r="T392" i="1"/>
  <c r="X392" i="1"/>
  <c r="Y393" i="1"/>
  <c r="T393" i="1"/>
  <c r="V393" i="1"/>
  <c r="T394" i="1"/>
  <c r="V394" i="1"/>
  <c r="T395" i="1"/>
  <c r="V395" i="1"/>
  <c r="T396" i="1"/>
  <c r="V396" i="1"/>
  <c r="Z396" i="1"/>
  <c r="T397" i="1"/>
  <c r="V397" i="1"/>
  <c r="T398" i="1"/>
  <c r="V398" i="1"/>
  <c r="T399" i="1"/>
  <c r="V399" i="1"/>
  <c r="T400" i="1"/>
  <c r="V400" i="1"/>
  <c r="T401" i="1"/>
  <c r="V401" i="1"/>
  <c r="T402" i="1"/>
  <c r="V402" i="1"/>
  <c r="T403" i="1"/>
  <c r="V403" i="1"/>
  <c r="T404" i="1"/>
  <c r="V404" i="1"/>
  <c r="X404" i="1"/>
  <c r="X408" i="1"/>
  <c r="X412" i="1"/>
  <c r="T405" i="1"/>
  <c r="V405" i="1"/>
  <c r="K382" i="1"/>
  <c r="K386" i="1"/>
  <c r="K390" i="1"/>
  <c r="K394" i="1"/>
  <c r="K398" i="1"/>
  <c r="K402" i="1"/>
  <c r="K406" i="1"/>
  <c r="K384" i="1"/>
  <c r="H390" i="1"/>
  <c r="K383" i="1"/>
  <c r="H383" i="1"/>
  <c r="L383" i="1"/>
  <c r="M383" i="1"/>
  <c r="K419" i="1"/>
  <c r="K421" i="1"/>
  <c r="K422" i="1"/>
  <c r="K423" i="1"/>
  <c r="K424" i="1"/>
  <c r="K425" i="1"/>
  <c r="K428" i="1"/>
  <c r="K429" i="1"/>
  <c r="Y420" i="1"/>
  <c r="Y422" i="1"/>
  <c r="Y423" i="1"/>
  <c r="Y424" i="1"/>
  <c r="Y425" i="1"/>
  <c r="Y428" i="1"/>
  <c r="Y429" i="1"/>
  <c r="AM419" i="1"/>
  <c r="AM420" i="1"/>
  <c r="AM421" i="1"/>
  <c r="BA418" i="1"/>
  <c r="BA419" i="1"/>
  <c r="BA421" i="1"/>
  <c r="BA422" i="1"/>
  <c r="BA424" i="1"/>
  <c r="BA426" i="1"/>
  <c r="BA427" i="1"/>
  <c r="BA429" i="1"/>
  <c r="H382" i="1"/>
  <c r="H384" i="1"/>
  <c r="H385" i="1"/>
  <c r="H386" i="1"/>
  <c r="H387" i="1"/>
  <c r="H388" i="1"/>
  <c r="H389" i="1"/>
  <c r="H391" i="1"/>
  <c r="H392" i="1"/>
  <c r="H393" i="1"/>
  <c r="H394" i="1"/>
  <c r="L394" i="1"/>
  <c r="H395" i="1"/>
  <c r="H396" i="1"/>
  <c r="H397" i="1"/>
  <c r="H398" i="1"/>
  <c r="H399" i="1"/>
  <c r="H400" i="1"/>
  <c r="H401" i="1"/>
  <c r="H402" i="1"/>
  <c r="H403" i="1"/>
  <c r="H408" i="1"/>
  <c r="H412" i="1"/>
  <c r="H420" i="1"/>
  <c r="H424" i="1"/>
  <c r="H428" i="1"/>
  <c r="H442" i="1"/>
  <c r="H404" i="1"/>
  <c r="H405" i="1"/>
  <c r="H406" i="1"/>
  <c r="H407" i="1"/>
  <c r="H409" i="1"/>
  <c r="H410" i="1"/>
  <c r="H411" i="1"/>
  <c r="H413" i="1"/>
  <c r="L413" i="1"/>
  <c r="M413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V406" i="1"/>
  <c r="V410" i="1"/>
  <c r="V418" i="1"/>
  <c r="V422" i="1"/>
  <c r="V426" i="1"/>
  <c r="V440" i="1"/>
  <c r="V407" i="1"/>
  <c r="V408" i="1"/>
  <c r="Z408" i="1"/>
  <c r="V409" i="1"/>
  <c r="V411" i="1"/>
  <c r="V413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CC379" i="1"/>
  <c r="CC380" i="1"/>
  <c r="CC381" i="1"/>
  <c r="BZ379" i="1"/>
  <c r="BZ380" i="1"/>
  <c r="BZ381" i="1"/>
  <c r="BZ382" i="1"/>
  <c r="BZ383" i="1"/>
  <c r="BZ384" i="1"/>
  <c r="BZ386" i="1"/>
  <c r="CC388" i="1"/>
  <c r="CD388" i="1"/>
  <c r="CE388" i="1"/>
  <c r="CC389" i="1"/>
  <c r="CD389" i="1"/>
  <c r="CE389" i="1"/>
  <c r="CC390" i="1"/>
  <c r="CD390" i="1"/>
  <c r="CE390" i="1"/>
  <c r="CC391" i="1"/>
  <c r="CD391" i="1"/>
  <c r="CE391" i="1"/>
  <c r="CC392" i="1"/>
  <c r="CD392" i="1"/>
  <c r="CE392" i="1"/>
  <c r="CC393" i="1"/>
  <c r="CD393" i="1"/>
  <c r="CE393" i="1"/>
  <c r="CC394" i="1"/>
  <c r="CD394" i="1"/>
  <c r="CE394" i="1"/>
  <c r="CD395" i="1"/>
  <c r="CE395" i="1"/>
  <c r="CD396" i="1"/>
  <c r="CE396" i="1"/>
  <c r="CD397" i="1"/>
  <c r="CD398" i="1"/>
  <c r="CE398" i="1"/>
  <c r="CD399" i="1"/>
  <c r="CE399" i="1"/>
  <c r="CD400" i="1"/>
  <c r="CE400" i="1"/>
  <c r="CD401" i="1"/>
  <c r="CE401" i="1"/>
  <c r="CD402" i="1"/>
  <c r="CE402" i="1"/>
  <c r="CD403" i="1"/>
  <c r="CE403" i="1"/>
  <c r="CD404" i="1"/>
  <c r="CE404" i="1"/>
  <c r="CD405" i="1"/>
  <c r="CE405" i="1"/>
  <c r="CD406" i="1"/>
  <c r="CE406" i="1"/>
  <c r="CD407" i="1"/>
  <c r="CE407" i="1"/>
  <c r="CD408" i="1"/>
  <c r="CE408" i="1"/>
  <c r="CD409" i="1"/>
  <c r="CE409" i="1"/>
  <c r="CD410" i="1"/>
  <c r="CE410" i="1"/>
  <c r="CD411" i="1"/>
  <c r="CE411" i="1"/>
  <c r="CD412" i="1"/>
  <c r="CE412" i="1"/>
  <c r="CD413" i="1"/>
  <c r="CE413" i="1"/>
  <c r="CD414" i="1"/>
  <c r="CE414" i="1"/>
  <c r="CD415" i="1"/>
  <c r="CE415" i="1"/>
  <c r="CD416" i="1"/>
  <c r="CD417" i="1"/>
  <c r="CD418" i="1"/>
  <c r="CE418" i="1"/>
  <c r="CD419" i="1"/>
  <c r="CE419" i="1"/>
  <c r="CD420" i="1"/>
  <c r="CD421" i="1"/>
  <c r="CE421" i="1"/>
  <c r="CD422" i="1"/>
  <c r="CE422" i="1"/>
  <c r="CD423" i="1"/>
  <c r="CE423" i="1"/>
  <c r="CD424" i="1"/>
  <c r="CE424" i="1"/>
  <c r="CD425" i="1"/>
  <c r="CE425" i="1"/>
  <c r="CD426" i="1"/>
  <c r="CE426" i="1"/>
  <c r="CD427" i="1"/>
  <c r="CD428" i="1"/>
  <c r="CD429" i="1"/>
  <c r="CD430" i="1"/>
  <c r="CE430" i="1"/>
  <c r="AJ406" i="1"/>
  <c r="AJ407" i="1"/>
  <c r="AJ408" i="1"/>
  <c r="AJ409" i="1"/>
  <c r="AJ410" i="1"/>
  <c r="AJ411" i="1"/>
  <c r="AJ412" i="1"/>
  <c r="AJ413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X406" i="1"/>
  <c r="AX407" i="1"/>
  <c r="AX408" i="1"/>
  <c r="AX409" i="1"/>
  <c r="AX410" i="1"/>
  <c r="AX411" i="1"/>
  <c r="AX412" i="1"/>
  <c r="AX413" i="1"/>
  <c r="BB418" i="1"/>
  <c r="BB419" i="1"/>
  <c r="BB420" i="1"/>
  <c r="BB421" i="1"/>
  <c r="BB422" i="1"/>
  <c r="BB423" i="1"/>
  <c r="BB424" i="1"/>
  <c r="BB425" i="1"/>
  <c r="BB426" i="1"/>
  <c r="BB427" i="1"/>
  <c r="BB428" i="1"/>
  <c r="BB429" i="1"/>
  <c r="BB430" i="1"/>
  <c r="BC430" i="1"/>
  <c r="CN386" i="1"/>
  <c r="CQ388" i="1"/>
  <c r="CR388" i="1"/>
  <c r="CS388" i="1"/>
  <c r="CQ389" i="1"/>
  <c r="CR389" i="1"/>
  <c r="CS389" i="1"/>
  <c r="CQ390" i="1"/>
  <c r="CR390" i="1"/>
  <c r="CS390" i="1"/>
  <c r="CQ391" i="1"/>
  <c r="CR391" i="1"/>
  <c r="CS391" i="1"/>
  <c r="CQ392" i="1"/>
  <c r="CR392" i="1"/>
  <c r="CS392" i="1"/>
  <c r="CQ393" i="1"/>
  <c r="CR393" i="1"/>
  <c r="CS393" i="1"/>
  <c r="CQ394" i="1"/>
  <c r="CR394" i="1"/>
  <c r="CS394" i="1"/>
  <c r="CR395" i="1"/>
  <c r="CS395" i="1"/>
  <c r="CR396" i="1"/>
  <c r="CS396" i="1"/>
  <c r="CR397" i="1"/>
  <c r="CR398" i="1"/>
  <c r="CS398" i="1"/>
  <c r="CR399" i="1"/>
  <c r="CS399" i="1"/>
  <c r="CR400" i="1"/>
  <c r="CS400" i="1"/>
  <c r="CR401" i="1"/>
  <c r="CS401" i="1"/>
  <c r="CR402" i="1"/>
  <c r="CS402" i="1"/>
  <c r="CR403" i="1"/>
  <c r="CS403" i="1"/>
  <c r="CR404" i="1"/>
  <c r="CR405" i="1"/>
  <c r="CS405" i="1"/>
  <c r="CR406" i="1"/>
  <c r="CS406" i="1"/>
  <c r="CR407" i="1"/>
  <c r="CS407" i="1"/>
  <c r="CR408" i="1"/>
  <c r="CR409" i="1"/>
  <c r="CS409" i="1"/>
  <c r="CR410" i="1"/>
  <c r="CS410" i="1"/>
  <c r="CR411" i="1"/>
  <c r="CS411" i="1"/>
  <c r="CR412" i="1"/>
  <c r="CS412" i="1"/>
  <c r="CR413" i="1"/>
  <c r="CS413" i="1"/>
  <c r="CR414" i="1"/>
  <c r="CS414" i="1"/>
  <c r="CR415" i="1"/>
  <c r="CS415" i="1"/>
  <c r="CR416" i="1"/>
  <c r="CS416" i="1"/>
  <c r="CR417" i="1"/>
  <c r="CS417" i="1"/>
  <c r="CR418" i="1"/>
  <c r="CS418" i="1"/>
  <c r="CR419" i="1"/>
  <c r="CS419" i="1"/>
  <c r="CR420" i="1"/>
  <c r="CS420" i="1"/>
  <c r="CR421" i="1"/>
  <c r="CS421" i="1"/>
  <c r="CR422" i="1"/>
  <c r="CS422" i="1"/>
  <c r="CR423" i="1"/>
  <c r="CS423" i="1"/>
  <c r="CR424" i="1"/>
  <c r="CR425" i="1"/>
  <c r="CS425" i="1"/>
  <c r="CR426" i="1"/>
  <c r="CS426" i="1"/>
  <c r="CR427" i="1"/>
  <c r="CS427" i="1"/>
  <c r="CR428" i="1"/>
  <c r="CR429" i="1"/>
  <c r="CS429" i="1"/>
  <c r="CR430" i="1"/>
  <c r="CS430" i="1"/>
  <c r="H418" i="1"/>
  <c r="H422" i="1"/>
  <c r="M422" i="1"/>
  <c r="H426" i="1"/>
  <c r="M426" i="1"/>
  <c r="J440" i="1"/>
  <c r="K440" i="1"/>
  <c r="AA418" i="1"/>
  <c r="AA422" i="1"/>
  <c r="AA426" i="1"/>
  <c r="X440" i="1"/>
  <c r="Y440" i="1"/>
  <c r="AJ418" i="1"/>
  <c r="AO418" i="1"/>
  <c r="AJ422" i="1"/>
  <c r="AO422" i="1"/>
  <c r="AJ426" i="1"/>
  <c r="AO426" i="1"/>
  <c r="AL440" i="1"/>
  <c r="AM440" i="1"/>
  <c r="AX418" i="1"/>
  <c r="AX422" i="1"/>
  <c r="BC422" i="1"/>
  <c r="AX426" i="1"/>
  <c r="BC426" i="1"/>
  <c r="AZ440" i="1"/>
  <c r="BA440" i="1"/>
  <c r="BL406" i="1"/>
  <c r="BL410" i="1"/>
  <c r="BP410" i="1"/>
  <c r="BL418" i="1"/>
  <c r="BQ418" i="1"/>
  <c r="BL422" i="1"/>
  <c r="BQ422" i="1"/>
  <c r="BL426" i="1"/>
  <c r="BQ426" i="1"/>
  <c r="BN440" i="1"/>
  <c r="BO440" i="1"/>
  <c r="BP418" i="1"/>
  <c r="BP422" i="1"/>
  <c r="BP426" i="1"/>
  <c r="H419" i="1"/>
  <c r="M419" i="1"/>
  <c r="H423" i="1"/>
  <c r="M423" i="1"/>
  <c r="H427" i="1"/>
  <c r="M427" i="1"/>
  <c r="J441" i="1"/>
  <c r="K441" i="1"/>
  <c r="V419" i="1"/>
  <c r="AA419" i="1"/>
  <c r="V423" i="1"/>
  <c r="V427" i="1"/>
  <c r="AA427" i="1"/>
  <c r="X441" i="1"/>
  <c r="Y441" i="1"/>
  <c r="AJ419" i="1"/>
  <c r="AO419" i="1"/>
  <c r="AJ423" i="1"/>
  <c r="AO423" i="1"/>
  <c r="AJ427" i="1"/>
  <c r="AL441" i="1"/>
  <c r="AM441" i="1"/>
  <c r="AX419" i="1"/>
  <c r="AX423" i="1"/>
  <c r="AX427" i="1"/>
  <c r="BC427" i="1"/>
  <c r="AZ441" i="1"/>
  <c r="BA441" i="1"/>
  <c r="BO423" i="1"/>
  <c r="BL407" i="1"/>
  <c r="BL411" i="1"/>
  <c r="BL419" i="1"/>
  <c r="BQ419" i="1"/>
  <c r="BL423" i="1"/>
  <c r="BQ423" i="1"/>
  <c r="BL427" i="1"/>
  <c r="BQ427" i="1"/>
  <c r="BN441" i="1"/>
  <c r="BO441" i="1"/>
  <c r="BP419" i="1"/>
  <c r="BP423" i="1"/>
  <c r="BP427" i="1"/>
  <c r="M420" i="1"/>
  <c r="M424" i="1"/>
  <c r="M428" i="1"/>
  <c r="J442" i="1"/>
  <c r="K442" i="1"/>
  <c r="V420" i="1"/>
  <c r="V424" i="1"/>
  <c r="AA424" i="1"/>
  <c r="V428" i="1"/>
  <c r="AA428" i="1"/>
  <c r="X442" i="1"/>
  <c r="Y442" i="1"/>
  <c r="AJ420" i="1"/>
  <c r="AO420" i="1"/>
  <c r="AJ424" i="1"/>
  <c r="AO424" i="1"/>
  <c r="AJ428" i="1"/>
  <c r="AO428" i="1"/>
  <c r="AL442" i="1"/>
  <c r="AM442" i="1"/>
  <c r="AX420" i="1"/>
  <c r="BC420" i="1"/>
  <c r="AX424" i="1"/>
  <c r="BC424" i="1"/>
  <c r="AX428" i="1"/>
  <c r="AZ442" i="1"/>
  <c r="BA442" i="1"/>
  <c r="BO428" i="1"/>
  <c r="BL408" i="1"/>
  <c r="BL412" i="1"/>
  <c r="BL420" i="1"/>
  <c r="BQ420" i="1"/>
  <c r="BL424" i="1"/>
  <c r="BQ424" i="1"/>
  <c r="BL428" i="1"/>
  <c r="BQ428" i="1"/>
  <c r="BN442" i="1"/>
  <c r="BO442" i="1"/>
  <c r="BP420" i="1"/>
  <c r="BP424" i="1"/>
  <c r="BP428" i="1"/>
  <c r="H421" i="1"/>
  <c r="M421" i="1"/>
  <c r="H425" i="1"/>
  <c r="M425" i="1"/>
  <c r="H429" i="1"/>
  <c r="J443" i="1"/>
  <c r="K443" i="1"/>
  <c r="V421" i="1"/>
  <c r="AA421" i="1"/>
  <c r="V425" i="1"/>
  <c r="AA425" i="1"/>
  <c r="V429" i="1"/>
  <c r="AA429" i="1"/>
  <c r="X443" i="1"/>
  <c r="Y443" i="1"/>
  <c r="AJ421" i="1"/>
  <c r="AO421" i="1"/>
  <c r="AJ425" i="1"/>
  <c r="AO425" i="1"/>
  <c r="AJ429" i="1"/>
  <c r="AO429" i="1"/>
  <c r="AL443" i="1"/>
  <c r="AM443" i="1"/>
  <c r="AX421" i="1"/>
  <c r="BC421" i="1"/>
  <c r="AX425" i="1"/>
  <c r="BC425" i="1"/>
  <c r="AX429" i="1"/>
  <c r="BC429" i="1"/>
  <c r="AZ443" i="1"/>
  <c r="BA443" i="1"/>
  <c r="BO421" i="1"/>
  <c r="BO425" i="1"/>
  <c r="BL409" i="1"/>
  <c r="BL413" i="1"/>
  <c r="BL421" i="1"/>
  <c r="BQ421" i="1"/>
  <c r="BL425" i="1"/>
  <c r="BL429" i="1"/>
  <c r="BN443" i="1"/>
  <c r="BO443" i="1"/>
  <c r="BP421" i="1"/>
  <c r="BP425" i="1"/>
  <c r="BP429" i="1"/>
  <c r="B393" i="1"/>
  <c r="F382" i="1"/>
  <c r="F390" i="1"/>
  <c r="F394" i="1"/>
  <c r="F391" i="1"/>
  <c r="F395" i="1"/>
  <c r="F392" i="1"/>
  <c r="F393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383" i="1"/>
  <c r="F384" i="1"/>
  <c r="F385" i="1"/>
  <c r="F386" i="1"/>
  <c r="F387" i="1"/>
  <c r="F388" i="1"/>
  <c r="F389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T406" i="1"/>
  <c r="T407" i="1"/>
  <c r="T408" i="1"/>
  <c r="T409" i="1"/>
  <c r="T410" i="1"/>
  <c r="T411" i="1"/>
  <c r="T412" i="1"/>
  <c r="T413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AX430" i="1"/>
  <c r="BX379" i="1"/>
  <c r="BX380" i="1"/>
  <c r="BX381" i="1"/>
  <c r="BX382" i="1"/>
  <c r="BX383" i="1"/>
  <c r="BX384" i="1"/>
  <c r="BX385" i="1"/>
  <c r="BX386" i="1"/>
  <c r="BX388" i="1"/>
  <c r="BX389" i="1"/>
  <c r="BX390" i="1"/>
  <c r="BX391" i="1"/>
  <c r="BX392" i="1"/>
  <c r="BX393" i="1"/>
  <c r="BX394" i="1"/>
  <c r="BX395" i="1"/>
  <c r="BX396" i="1"/>
  <c r="BX397" i="1"/>
  <c r="BX398" i="1"/>
  <c r="BX399" i="1"/>
  <c r="BX400" i="1"/>
  <c r="BX401" i="1"/>
  <c r="BX402" i="1"/>
  <c r="BX403" i="1"/>
  <c r="BX404" i="1"/>
  <c r="BX405" i="1"/>
  <c r="BX406" i="1"/>
  <c r="BX407" i="1"/>
  <c r="BX408" i="1"/>
  <c r="BX409" i="1"/>
  <c r="BZ385" i="1"/>
  <c r="BZ388" i="1"/>
  <c r="BZ389" i="1"/>
  <c r="BZ390" i="1"/>
  <c r="BZ391" i="1"/>
  <c r="BZ392" i="1"/>
  <c r="BZ393" i="1"/>
  <c r="BZ394" i="1"/>
  <c r="BZ395" i="1"/>
  <c r="BZ396" i="1"/>
  <c r="BZ397" i="1"/>
  <c r="BZ398" i="1"/>
  <c r="BZ399" i="1"/>
  <c r="BZ400" i="1"/>
  <c r="BZ401" i="1"/>
  <c r="BZ402" i="1"/>
  <c r="BZ403" i="1"/>
  <c r="BZ404" i="1"/>
  <c r="BZ405" i="1"/>
  <c r="BZ406" i="1"/>
  <c r="BZ407" i="1"/>
  <c r="BZ408" i="1"/>
  <c r="BZ409" i="1"/>
  <c r="BZ410" i="1"/>
  <c r="BZ411" i="1"/>
  <c r="BZ412" i="1"/>
  <c r="BZ413" i="1"/>
  <c r="BZ414" i="1"/>
  <c r="BZ415" i="1"/>
  <c r="BZ416" i="1"/>
  <c r="BZ417" i="1"/>
  <c r="BZ418" i="1"/>
  <c r="BZ419" i="1"/>
  <c r="BZ420" i="1"/>
  <c r="BZ421" i="1"/>
  <c r="BZ422" i="1"/>
  <c r="BZ423" i="1"/>
  <c r="BZ424" i="1"/>
  <c r="BZ425" i="1"/>
  <c r="BZ426" i="1"/>
  <c r="BZ427" i="1"/>
  <c r="BZ428" i="1"/>
  <c r="BZ429" i="1"/>
  <c r="BZ430" i="1"/>
  <c r="CL385" i="1"/>
  <c r="CL386" i="1"/>
  <c r="CL388" i="1"/>
  <c r="CL389" i="1"/>
  <c r="CL390" i="1"/>
  <c r="CL391" i="1"/>
  <c r="CL392" i="1"/>
  <c r="CL393" i="1"/>
  <c r="CL394" i="1"/>
  <c r="CL395" i="1"/>
  <c r="CL396" i="1"/>
  <c r="CL397" i="1"/>
  <c r="CL398" i="1"/>
  <c r="CL399" i="1"/>
  <c r="CL400" i="1"/>
  <c r="CL401" i="1"/>
  <c r="CL402" i="1"/>
  <c r="CL403" i="1"/>
  <c r="CL404" i="1"/>
  <c r="CL405" i="1"/>
  <c r="CL406" i="1"/>
  <c r="CL407" i="1"/>
  <c r="CL408" i="1"/>
  <c r="CL409" i="1"/>
  <c r="CN385" i="1"/>
  <c r="CN388" i="1"/>
  <c r="CN389" i="1"/>
  <c r="CN390" i="1"/>
  <c r="CN391" i="1"/>
  <c r="CN392" i="1"/>
  <c r="CN393" i="1"/>
  <c r="CN394" i="1"/>
  <c r="CN395" i="1"/>
  <c r="CN396" i="1"/>
  <c r="CN397" i="1"/>
  <c r="CN398" i="1"/>
  <c r="CN399" i="1"/>
  <c r="CN400" i="1"/>
  <c r="CN401" i="1"/>
  <c r="CN402" i="1"/>
  <c r="CN403" i="1"/>
  <c r="CN404" i="1"/>
  <c r="CN405" i="1"/>
  <c r="CN406" i="1"/>
  <c r="CN407" i="1"/>
  <c r="CN408" i="1"/>
  <c r="CN409" i="1"/>
  <c r="CN410" i="1"/>
  <c r="CN411" i="1"/>
  <c r="CN412" i="1"/>
  <c r="CN413" i="1"/>
  <c r="CN414" i="1"/>
  <c r="CN415" i="1"/>
  <c r="CN416" i="1"/>
  <c r="CN417" i="1"/>
  <c r="CN418" i="1"/>
  <c r="CN419" i="1"/>
  <c r="CN420" i="1"/>
  <c r="CN421" i="1"/>
  <c r="CN422" i="1"/>
  <c r="CN423" i="1"/>
  <c r="CN424" i="1"/>
  <c r="CN425" i="1"/>
  <c r="CN426" i="1"/>
  <c r="CN427" i="1"/>
  <c r="CN428" i="1"/>
  <c r="CN429" i="1"/>
  <c r="CN430" i="1"/>
  <c r="CZ385" i="1"/>
  <c r="CZ386" i="1"/>
  <c r="CZ388" i="1"/>
  <c r="CZ389" i="1"/>
  <c r="CZ390" i="1"/>
  <c r="CZ391" i="1"/>
  <c r="CZ392" i="1"/>
  <c r="CZ393" i="1"/>
  <c r="CZ394" i="1"/>
  <c r="CZ395" i="1"/>
  <c r="CZ396" i="1"/>
  <c r="CZ397" i="1"/>
  <c r="CZ398" i="1"/>
  <c r="CZ399" i="1"/>
  <c r="CZ400" i="1"/>
  <c r="CZ401" i="1"/>
  <c r="CZ402" i="1"/>
  <c r="CZ403" i="1"/>
  <c r="CZ404" i="1"/>
  <c r="CZ405" i="1"/>
  <c r="CZ406" i="1"/>
  <c r="CZ407" i="1"/>
  <c r="CZ408" i="1"/>
  <c r="CZ409" i="1"/>
  <c r="DB385" i="1"/>
  <c r="DB386" i="1"/>
  <c r="DB388" i="1"/>
  <c r="DB389" i="1"/>
  <c r="DB390" i="1"/>
  <c r="DB391" i="1"/>
  <c r="DB392" i="1"/>
  <c r="DB393" i="1"/>
  <c r="DB394" i="1"/>
  <c r="DB395" i="1"/>
  <c r="DB396" i="1"/>
  <c r="DB397" i="1"/>
  <c r="DB398" i="1"/>
  <c r="DB399" i="1"/>
  <c r="DB400" i="1"/>
  <c r="DB401" i="1"/>
  <c r="DB402" i="1"/>
  <c r="DB403" i="1"/>
  <c r="DB404" i="1"/>
  <c r="DB405" i="1"/>
  <c r="DB406" i="1"/>
  <c r="DB407" i="1"/>
  <c r="DB408" i="1"/>
  <c r="DB409" i="1"/>
  <c r="DB410" i="1"/>
  <c r="DB411" i="1"/>
  <c r="DB412" i="1"/>
  <c r="DB413" i="1"/>
  <c r="DB414" i="1"/>
  <c r="DB415" i="1"/>
  <c r="DB416" i="1"/>
  <c r="DB417" i="1"/>
  <c r="DB418" i="1"/>
  <c r="DB419" i="1"/>
  <c r="DB420" i="1"/>
  <c r="DB421" i="1"/>
  <c r="DB422" i="1"/>
  <c r="DB423" i="1"/>
  <c r="DB424" i="1"/>
  <c r="DB425" i="1"/>
  <c r="DB426" i="1"/>
  <c r="DB427" i="1"/>
  <c r="DB428" i="1"/>
  <c r="DB429" i="1"/>
  <c r="DB430" i="1"/>
  <c r="DE388" i="1"/>
  <c r="DF388" i="1"/>
  <c r="DG388" i="1"/>
  <c r="DE389" i="1"/>
  <c r="DF389" i="1"/>
  <c r="DG389" i="1"/>
  <c r="DE390" i="1"/>
  <c r="DF390" i="1"/>
  <c r="DG390" i="1"/>
  <c r="DE391" i="1"/>
  <c r="DF391" i="1"/>
  <c r="DG391" i="1"/>
  <c r="DE392" i="1"/>
  <c r="DF392" i="1"/>
  <c r="DG392" i="1"/>
  <c r="DE393" i="1"/>
  <c r="DF393" i="1"/>
  <c r="DG393" i="1"/>
  <c r="DE394" i="1"/>
  <c r="DF394" i="1"/>
  <c r="DG394" i="1"/>
  <c r="DF395" i="1"/>
  <c r="DG395" i="1"/>
  <c r="DF396" i="1"/>
  <c r="DG396" i="1"/>
  <c r="DF397" i="1"/>
  <c r="DG397" i="1"/>
  <c r="DF398" i="1"/>
  <c r="DG398" i="1"/>
  <c r="DF399" i="1"/>
  <c r="DG399" i="1"/>
  <c r="DF400" i="1"/>
  <c r="DG400" i="1"/>
  <c r="DF401" i="1"/>
  <c r="DG401" i="1"/>
  <c r="DF402" i="1"/>
  <c r="DG402" i="1"/>
  <c r="DF403" i="1"/>
  <c r="DG403" i="1"/>
  <c r="DF404" i="1"/>
  <c r="DG404" i="1"/>
  <c r="DF405" i="1"/>
  <c r="DG405" i="1"/>
  <c r="DF406" i="1"/>
  <c r="DG406" i="1"/>
  <c r="DF407" i="1"/>
  <c r="DG407" i="1"/>
  <c r="DF408" i="1"/>
  <c r="DG408" i="1"/>
  <c r="DF409" i="1"/>
  <c r="DG409" i="1"/>
  <c r="DF410" i="1"/>
  <c r="DG410" i="1"/>
  <c r="DF411" i="1"/>
  <c r="DF412" i="1"/>
  <c r="DG412" i="1"/>
  <c r="DF413" i="1"/>
  <c r="DG413" i="1"/>
  <c r="DF414" i="1"/>
  <c r="DG414" i="1"/>
  <c r="DF415" i="1"/>
  <c r="DG415" i="1"/>
  <c r="DF416" i="1"/>
  <c r="DG416" i="1"/>
  <c r="DF417" i="1"/>
  <c r="DG417" i="1"/>
  <c r="DF418" i="1"/>
  <c r="DG418" i="1"/>
  <c r="DF419" i="1"/>
  <c r="DG419" i="1"/>
  <c r="DF420" i="1"/>
  <c r="DG420" i="1"/>
  <c r="DF421" i="1"/>
  <c r="DG421" i="1"/>
  <c r="DF422" i="1"/>
  <c r="DG422" i="1"/>
  <c r="DF423" i="1"/>
  <c r="DG423" i="1"/>
  <c r="DF424" i="1"/>
  <c r="DG424" i="1"/>
  <c r="DF425" i="1"/>
  <c r="DG425" i="1"/>
  <c r="DF426" i="1"/>
  <c r="DG426" i="1"/>
  <c r="DF427" i="1"/>
  <c r="DG427" i="1"/>
  <c r="DF428" i="1"/>
  <c r="DG428" i="1"/>
  <c r="DF429" i="1"/>
  <c r="DG429" i="1"/>
  <c r="DF430" i="1"/>
  <c r="DG430" i="1"/>
  <c r="D457" i="1"/>
  <c r="K457" i="1"/>
  <c r="D458" i="1"/>
  <c r="K458" i="1"/>
  <c r="D462" i="1"/>
  <c r="K462" i="1"/>
  <c r="D459" i="1"/>
  <c r="K459" i="1"/>
  <c r="D460" i="1"/>
  <c r="K460" i="1"/>
  <c r="D461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81" i="1"/>
  <c r="K481" i="1"/>
  <c r="D482" i="1"/>
  <c r="K482" i="1"/>
  <c r="D483" i="1"/>
  <c r="K483" i="1"/>
  <c r="D484" i="1"/>
  <c r="K484" i="1"/>
  <c r="D485" i="1"/>
  <c r="D486" i="1"/>
  <c r="D487" i="1"/>
  <c r="K487" i="1"/>
  <c r="D488" i="1"/>
  <c r="K488" i="1"/>
  <c r="D489" i="1"/>
  <c r="K489" i="1"/>
  <c r="D490" i="1"/>
  <c r="K490" i="1"/>
  <c r="D491" i="1"/>
  <c r="D492" i="1"/>
  <c r="K492" i="1"/>
  <c r="D493" i="1"/>
  <c r="D494" i="1"/>
  <c r="K494" i="1"/>
  <c r="D495" i="1"/>
  <c r="D496" i="1"/>
  <c r="D497" i="1"/>
  <c r="D498" i="1"/>
  <c r="K498" i="1"/>
  <c r="D499" i="1"/>
  <c r="K499" i="1"/>
  <c r="D500" i="1"/>
  <c r="K500" i="1"/>
  <c r="D501" i="1"/>
  <c r="K501" i="1"/>
  <c r="D502" i="1"/>
  <c r="K502" i="1"/>
  <c r="D503" i="1"/>
  <c r="K503" i="1"/>
  <c r="D504" i="1"/>
  <c r="K504" i="1"/>
  <c r="R457" i="1"/>
  <c r="R458" i="1"/>
  <c r="R459" i="1"/>
  <c r="Y459" i="1"/>
  <c r="V459" i="1"/>
  <c r="R460" i="1"/>
  <c r="Y460" i="1"/>
  <c r="R461" i="1"/>
  <c r="R462" i="1"/>
  <c r="Y462" i="1"/>
  <c r="R463" i="1"/>
  <c r="Y463" i="1"/>
  <c r="R464" i="1"/>
  <c r="R465" i="1"/>
  <c r="R466" i="1"/>
  <c r="V466" i="1"/>
  <c r="R467" i="1"/>
  <c r="R468" i="1"/>
  <c r="R469" i="1"/>
  <c r="R470" i="1"/>
  <c r="R474" i="1"/>
  <c r="V474" i="1"/>
  <c r="R471" i="1"/>
  <c r="R475" i="1"/>
  <c r="R483" i="1"/>
  <c r="R487" i="1"/>
  <c r="R491" i="1"/>
  <c r="R495" i="1"/>
  <c r="R499" i="1"/>
  <c r="R503" i="1"/>
  <c r="R517" i="1"/>
  <c r="A510" i="1"/>
  <c r="S517" i="1"/>
  <c r="R472" i="1"/>
  <c r="R473" i="1"/>
  <c r="R476" i="1"/>
  <c r="R481" i="1"/>
  <c r="Y481" i="1"/>
  <c r="R482" i="1"/>
  <c r="Y482" i="1"/>
  <c r="Y483" i="1"/>
  <c r="R484" i="1"/>
  <c r="Y484" i="1"/>
  <c r="R485" i="1"/>
  <c r="Y485" i="1"/>
  <c r="R486" i="1"/>
  <c r="Y486" i="1"/>
  <c r="R488" i="1"/>
  <c r="R489" i="1"/>
  <c r="Y489" i="1"/>
  <c r="R490" i="1"/>
  <c r="R492" i="1"/>
  <c r="Y492" i="1"/>
  <c r="R493" i="1"/>
  <c r="Y493" i="1"/>
  <c r="R494" i="1"/>
  <c r="Y494" i="1"/>
  <c r="Y495" i="1"/>
  <c r="R496" i="1"/>
  <c r="R497" i="1"/>
  <c r="Y497" i="1"/>
  <c r="R498" i="1"/>
  <c r="Y498" i="1"/>
  <c r="R500" i="1"/>
  <c r="R501" i="1"/>
  <c r="Y501" i="1"/>
  <c r="R502" i="1"/>
  <c r="Y502" i="1"/>
  <c r="R504" i="1"/>
  <c r="Y504" i="1"/>
  <c r="AF457" i="1"/>
  <c r="AF458" i="1"/>
  <c r="AF459" i="1"/>
  <c r="AF460" i="1"/>
  <c r="AM460" i="1"/>
  <c r="AF461" i="1"/>
  <c r="AF462" i="1"/>
  <c r="AF463" i="1"/>
  <c r="AF464" i="1"/>
  <c r="AF465" i="1"/>
  <c r="AM465" i="1"/>
  <c r="AF467" i="1"/>
  <c r="AF468" i="1"/>
  <c r="AF469" i="1"/>
  <c r="AF470" i="1"/>
  <c r="AF471" i="1"/>
  <c r="AF472" i="1"/>
  <c r="AF473" i="1"/>
  <c r="AF474" i="1"/>
  <c r="AM474" i="1"/>
  <c r="AF475" i="1"/>
  <c r="AF476" i="1"/>
  <c r="AF481" i="1"/>
  <c r="AM481" i="1"/>
  <c r="AF482" i="1"/>
  <c r="AM482" i="1"/>
  <c r="AF483" i="1"/>
  <c r="AM483" i="1"/>
  <c r="AF484" i="1"/>
  <c r="AM484" i="1"/>
  <c r="AF485" i="1"/>
  <c r="AM485" i="1"/>
  <c r="AF486" i="1"/>
  <c r="AM486" i="1"/>
  <c r="AF487" i="1"/>
  <c r="AM487" i="1"/>
  <c r="AF488" i="1"/>
  <c r="AM488" i="1"/>
  <c r="AF489" i="1"/>
  <c r="AM489" i="1"/>
  <c r="AF490" i="1"/>
  <c r="AM490" i="1"/>
  <c r="AF491" i="1"/>
  <c r="AM491" i="1"/>
  <c r="AF492" i="1"/>
  <c r="AF493" i="1"/>
  <c r="AF494" i="1"/>
  <c r="AM494" i="1"/>
  <c r="AF495" i="1"/>
  <c r="AM495" i="1"/>
  <c r="AF496" i="1"/>
  <c r="AF497" i="1"/>
  <c r="AF498" i="1"/>
  <c r="AM498" i="1"/>
  <c r="AF499" i="1"/>
  <c r="AM499" i="1"/>
  <c r="AF500" i="1"/>
  <c r="AM500" i="1"/>
  <c r="AF501" i="1"/>
  <c r="AM501" i="1"/>
  <c r="AF502" i="1"/>
  <c r="AM502" i="1"/>
  <c r="AF503" i="1"/>
  <c r="AF504" i="1"/>
  <c r="AM504" i="1"/>
  <c r="AT437" i="1"/>
  <c r="CX454" i="1"/>
  <c r="CX455" i="1"/>
  <c r="CX456" i="1"/>
  <c r="CX457" i="1"/>
  <c r="CX458" i="1"/>
  <c r="CX460" i="1"/>
  <c r="CX461" i="1"/>
  <c r="CX462" i="1"/>
  <c r="CX463" i="1"/>
  <c r="CX464" i="1"/>
  <c r="CX465" i="1"/>
  <c r="CX466" i="1"/>
  <c r="CX467" i="1"/>
  <c r="CX468" i="1"/>
  <c r="CX469" i="1"/>
  <c r="CX470" i="1"/>
  <c r="CX471" i="1"/>
  <c r="CX472" i="1"/>
  <c r="CX473" i="1"/>
  <c r="CX474" i="1"/>
  <c r="CX475" i="1"/>
  <c r="CX476" i="1"/>
  <c r="CX477" i="1"/>
  <c r="CX478" i="1"/>
  <c r="CX479" i="1"/>
  <c r="CX480" i="1"/>
  <c r="CX481" i="1"/>
  <c r="CX482" i="1"/>
  <c r="CX483" i="1"/>
  <c r="CX484" i="1"/>
  <c r="CX485" i="1"/>
  <c r="CX486" i="1"/>
  <c r="CX487" i="1"/>
  <c r="CX488" i="1"/>
  <c r="CX489" i="1"/>
  <c r="CX490" i="1"/>
  <c r="CX491" i="1"/>
  <c r="CX492" i="1"/>
  <c r="CX493" i="1"/>
  <c r="CX494" i="1"/>
  <c r="CX495" i="1"/>
  <c r="CX496" i="1"/>
  <c r="CX497" i="1"/>
  <c r="CX498" i="1"/>
  <c r="CX499" i="1"/>
  <c r="CX500" i="1"/>
  <c r="CX501" i="1"/>
  <c r="CX502" i="1"/>
  <c r="CX503" i="1"/>
  <c r="CX504" i="1"/>
  <c r="BH457" i="1"/>
  <c r="BO457" i="1"/>
  <c r="BH458" i="1"/>
  <c r="BH459" i="1"/>
  <c r="BO459" i="1"/>
  <c r="BH460" i="1"/>
  <c r="BO460" i="1"/>
  <c r="BH461" i="1"/>
  <c r="BH462" i="1"/>
  <c r="BH463" i="1"/>
  <c r="BH464" i="1"/>
  <c r="BH465" i="1"/>
  <c r="BH466" i="1"/>
  <c r="BH467" i="1"/>
  <c r="BH468" i="1"/>
  <c r="BH469" i="1"/>
  <c r="BH470" i="1"/>
  <c r="BH471" i="1"/>
  <c r="BH472" i="1"/>
  <c r="BH473" i="1"/>
  <c r="BH474" i="1"/>
  <c r="BH475" i="1"/>
  <c r="BH476" i="1"/>
  <c r="BH481" i="1"/>
  <c r="BO481" i="1"/>
  <c r="BH482" i="1"/>
  <c r="BH483" i="1"/>
  <c r="BH484" i="1"/>
  <c r="BO484" i="1"/>
  <c r="BH485" i="1"/>
  <c r="BO485" i="1"/>
  <c r="BH486" i="1"/>
  <c r="BO486" i="1"/>
  <c r="BH487" i="1"/>
  <c r="BH488" i="1"/>
  <c r="BO488" i="1"/>
  <c r="BH489" i="1"/>
  <c r="BO489" i="1"/>
  <c r="BH490" i="1"/>
  <c r="BO490" i="1"/>
  <c r="BH491" i="1"/>
  <c r="BO491" i="1"/>
  <c r="BH492" i="1"/>
  <c r="BH493" i="1"/>
  <c r="BH494" i="1"/>
  <c r="BO494" i="1"/>
  <c r="BH495" i="1"/>
  <c r="BH496" i="1"/>
  <c r="BO496" i="1"/>
  <c r="BH497" i="1"/>
  <c r="BH498" i="1"/>
  <c r="BO498" i="1"/>
  <c r="BH499" i="1"/>
  <c r="BO499" i="1"/>
  <c r="BH500" i="1"/>
  <c r="BH501" i="1"/>
  <c r="BO501" i="1"/>
  <c r="BH502" i="1"/>
  <c r="BO502" i="1"/>
  <c r="BH503" i="1"/>
  <c r="BO503" i="1"/>
  <c r="BH504" i="1"/>
  <c r="BO504" i="1"/>
  <c r="BV454" i="1"/>
  <c r="BV455" i="1"/>
  <c r="BV456" i="1"/>
  <c r="BV457" i="1"/>
  <c r="BV458" i="1"/>
  <c r="BV460" i="1"/>
  <c r="BV461" i="1"/>
  <c r="BV462" i="1"/>
  <c r="BV463" i="1"/>
  <c r="BV464" i="1"/>
  <c r="BV465" i="1"/>
  <c r="BV466" i="1"/>
  <c r="BV467" i="1"/>
  <c r="BV468" i="1"/>
  <c r="BV469" i="1"/>
  <c r="BV470" i="1"/>
  <c r="BV471" i="1"/>
  <c r="BV472" i="1"/>
  <c r="BV473" i="1"/>
  <c r="BV474" i="1"/>
  <c r="BV475" i="1"/>
  <c r="BV476" i="1"/>
  <c r="BV477" i="1"/>
  <c r="BV478" i="1"/>
  <c r="BV479" i="1"/>
  <c r="BV480" i="1"/>
  <c r="BV481" i="1"/>
  <c r="BV482" i="1"/>
  <c r="BV483" i="1"/>
  <c r="BV484" i="1"/>
  <c r="BV485" i="1"/>
  <c r="BV486" i="1"/>
  <c r="BV487" i="1"/>
  <c r="BV488" i="1"/>
  <c r="BV489" i="1"/>
  <c r="BV490" i="1"/>
  <c r="BV491" i="1"/>
  <c r="BV492" i="1"/>
  <c r="BV493" i="1"/>
  <c r="BV494" i="1"/>
  <c r="BV495" i="1"/>
  <c r="BV496" i="1"/>
  <c r="BV497" i="1"/>
  <c r="BV498" i="1"/>
  <c r="BV499" i="1"/>
  <c r="BV500" i="1"/>
  <c r="BV501" i="1"/>
  <c r="BV502" i="1"/>
  <c r="BV503" i="1"/>
  <c r="BV504" i="1"/>
  <c r="CJ454" i="1"/>
  <c r="CJ455" i="1"/>
  <c r="CJ456" i="1"/>
  <c r="CJ457" i="1"/>
  <c r="CJ458" i="1"/>
  <c r="CJ460" i="1"/>
  <c r="CJ461" i="1"/>
  <c r="CJ462" i="1"/>
  <c r="CJ463" i="1"/>
  <c r="CJ464" i="1"/>
  <c r="CJ465" i="1"/>
  <c r="CJ466" i="1"/>
  <c r="CJ467" i="1"/>
  <c r="CJ468" i="1"/>
  <c r="CJ469" i="1"/>
  <c r="CJ470" i="1"/>
  <c r="CJ471" i="1"/>
  <c r="CJ472" i="1"/>
  <c r="CJ473" i="1"/>
  <c r="CJ474" i="1"/>
  <c r="CJ475" i="1"/>
  <c r="CJ476" i="1"/>
  <c r="CJ477" i="1"/>
  <c r="CJ478" i="1"/>
  <c r="CJ479" i="1"/>
  <c r="CJ480" i="1"/>
  <c r="CJ481" i="1"/>
  <c r="CJ482" i="1"/>
  <c r="CJ483" i="1"/>
  <c r="CJ484" i="1"/>
  <c r="CJ485" i="1"/>
  <c r="CJ486" i="1"/>
  <c r="CJ487" i="1"/>
  <c r="CJ488" i="1"/>
  <c r="CJ489" i="1"/>
  <c r="CJ490" i="1"/>
  <c r="CJ491" i="1"/>
  <c r="CJ492" i="1"/>
  <c r="CJ493" i="1"/>
  <c r="CJ494" i="1"/>
  <c r="CJ495" i="1"/>
  <c r="CJ496" i="1"/>
  <c r="CJ497" i="1"/>
  <c r="CJ498" i="1"/>
  <c r="CJ499" i="1"/>
  <c r="CJ500" i="1"/>
  <c r="CJ501" i="1"/>
  <c r="CJ502" i="1"/>
  <c r="CJ503" i="1"/>
  <c r="CJ504" i="1"/>
  <c r="BT379" i="1"/>
  <c r="CH379" i="1"/>
  <c r="CV379" i="1"/>
  <c r="BT380" i="1"/>
  <c r="CH380" i="1"/>
  <c r="CV380" i="1"/>
  <c r="BT381" i="1"/>
  <c r="CH381" i="1"/>
  <c r="CV381" i="1"/>
  <c r="J382" i="1"/>
  <c r="J386" i="1"/>
  <c r="J390" i="1"/>
  <c r="P382" i="1"/>
  <c r="AD382" i="1"/>
  <c r="AR382" i="1"/>
  <c r="BF382" i="1"/>
  <c r="BT382" i="1"/>
  <c r="CH382" i="1"/>
  <c r="CV382" i="1"/>
  <c r="J383" i="1"/>
  <c r="J387" i="1"/>
  <c r="J391" i="1"/>
  <c r="J395" i="1"/>
  <c r="J399" i="1"/>
  <c r="J403" i="1"/>
  <c r="J407" i="1"/>
  <c r="J411" i="1"/>
  <c r="BT383" i="1"/>
  <c r="CH383" i="1"/>
  <c r="CV383" i="1"/>
  <c r="J384" i="1"/>
  <c r="J388" i="1"/>
  <c r="J392" i="1"/>
  <c r="J396" i="1"/>
  <c r="J400" i="1"/>
  <c r="J404" i="1"/>
  <c r="J408" i="1"/>
  <c r="J412" i="1"/>
  <c r="BT384" i="1"/>
  <c r="CH384" i="1"/>
  <c r="CV384" i="1"/>
  <c r="J385" i="1"/>
  <c r="J389" i="1"/>
  <c r="J393" i="1"/>
  <c r="J397" i="1"/>
  <c r="J401" i="1"/>
  <c r="J405" i="1"/>
  <c r="J409" i="1"/>
  <c r="BT385" i="1"/>
  <c r="CH385" i="1"/>
  <c r="CV385" i="1"/>
  <c r="P386" i="1"/>
  <c r="AD386" i="1"/>
  <c r="AR386" i="1"/>
  <c r="BF386" i="1"/>
  <c r="P390" i="1"/>
  <c r="AD390" i="1"/>
  <c r="AR390" i="1"/>
  <c r="BF390" i="1"/>
  <c r="P394" i="1"/>
  <c r="AD394" i="1"/>
  <c r="AR394" i="1"/>
  <c r="BF394" i="1"/>
  <c r="CE397" i="1"/>
  <c r="CS397" i="1"/>
  <c r="J398" i="1"/>
  <c r="J402" i="1"/>
  <c r="J406" i="1"/>
  <c r="J410" i="1"/>
  <c r="P398" i="1"/>
  <c r="AD398" i="1"/>
  <c r="AR398" i="1"/>
  <c r="BF398" i="1"/>
  <c r="P401" i="1"/>
  <c r="AD401" i="1"/>
  <c r="AR401" i="1"/>
  <c r="P402" i="1"/>
  <c r="AD402" i="1"/>
  <c r="AR402" i="1"/>
  <c r="BF402" i="1"/>
  <c r="CS404" i="1"/>
  <c r="P406" i="1"/>
  <c r="AD406" i="1"/>
  <c r="AR406" i="1"/>
  <c r="BF406" i="1"/>
  <c r="CS408" i="1"/>
  <c r="AV410" i="1"/>
  <c r="BX410" i="1"/>
  <c r="CL410" i="1"/>
  <c r="CZ410" i="1"/>
  <c r="AV411" i="1"/>
  <c r="BX411" i="1"/>
  <c r="CL411" i="1"/>
  <c r="CZ411" i="1"/>
  <c r="DG411" i="1"/>
  <c r="AV412" i="1"/>
  <c r="AZ412" i="1"/>
  <c r="BX412" i="1"/>
  <c r="CL412" i="1"/>
  <c r="CZ412" i="1"/>
  <c r="AV413" i="1"/>
  <c r="AZ413" i="1"/>
  <c r="BN413" i="1"/>
  <c r="BX413" i="1"/>
  <c r="CL413" i="1"/>
  <c r="CZ413" i="1"/>
  <c r="BX414" i="1"/>
  <c r="CL414" i="1"/>
  <c r="CZ414" i="1"/>
  <c r="BX415" i="1"/>
  <c r="CL415" i="1"/>
  <c r="CZ415" i="1"/>
  <c r="BX416" i="1"/>
  <c r="CE416" i="1"/>
  <c r="CL416" i="1"/>
  <c r="CZ416" i="1"/>
  <c r="BX417" i="1"/>
  <c r="CE417" i="1"/>
  <c r="CL417" i="1"/>
  <c r="CZ417" i="1"/>
  <c r="J418" i="1"/>
  <c r="K418" i="1"/>
  <c r="M418" i="1"/>
  <c r="P418" i="1"/>
  <c r="X418" i="1"/>
  <c r="Y418" i="1"/>
  <c r="AD418" i="1"/>
  <c r="AL418" i="1"/>
  <c r="AV418" i="1"/>
  <c r="AZ418" i="1"/>
  <c r="BF418" i="1"/>
  <c r="BN418" i="1"/>
  <c r="BO418" i="1"/>
  <c r="BX418" i="1"/>
  <c r="CL418" i="1"/>
  <c r="CZ418" i="1"/>
  <c r="J419" i="1"/>
  <c r="X419" i="1"/>
  <c r="AL419" i="1"/>
  <c r="AV419" i="1"/>
  <c r="AZ419" i="1"/>
  <c r="BC419" i="1"/>
  <c r="BN419" i="1"/>
  <c r="BO419" i="1"/>
  <c r="BX419" i="1"/>
  <c r="CL419" i="1"/>
  <c r="CZ419" i="1"/>
  <c r="J420" i="1"/>
  <c r="K420" i="1"/>
  <c r="X420" i="1"/>
  <c r="AA420" i="1"/>
  <c r="AL420" i="1"/>
  <c r="AV420" i="1"/>
  <c r="AZ420" i="1"/>
  <c r="BN420" i="1"/>
  <c r="BO420" i="1"/>
  <c r="BX420" i="1"/>
  <c r="CE420" i="1"/>
  <c r="CL420" i="1"/>
  <c r="CZ420" i="1"/>
  <c r="J421" i="1"/>
  <c r="X421" i="1"/>
  <c r="Y421" i="1"/>
  <c r="AL421" i="1"/>
  <c r="AV421" i="1"/>
  <c r="AZ421" i="1"/>
  <c r="BN421" i="1"/>
  <c r="BX421" i="1"/>
  <c r="CL421" i="1"/>
  <c r="CZ421" i="1"/>
  <c r="J422" i="1"/>
  <c r="X422" i="1"/>
  <c r="AL422" i="1"/>
  <c r="AV422" i="1"/>
  <c r="AZ422" i="1"/>
  <c r="BN422" i="1"/>
  <c r="BX422" i="1"/>
  <c r="CL422" i="1"/>
  <c r="CZ422" i="1"/>
  <c r="J423" i="1"/>
  <c r="X423" i="1"/>
  <c r="AA423" i="1"/>
  <c r="AL423" i="1"/>
  <c r="AM423" i="1"/>
  <c r="AV423" i="1"/>
  <c r="AZ423" i="1"/>
  <c r="BC423" i="1"/>
  <c r="BN423" i="1"/>
  <c r="BX423" i="1"/>
  <c r="CL423" i="1"/>
  <c r="CZ423" i="1"/>
  <c r="J424" i="1"/>
  <c r="X424" i="1"/>
  <c r="AL424" i="1"/>
  <c r="AM424" i="1"/>
  <c r="AV424" i="1"/>
  <c r="AZ424" i="1"/>
  <c r="BN424" i="1"/>
  <c r="BO424" i="1"/>
  <c r="BX424" i="1"/>
  <c r="CL424" i="1"/>
  <c r="CS424" i="1"/>
  <c r="CZ424" i="1"/>
  <c r="J425" i="1"/>
  <c r="X425" i="1"/>
  <c r="AL425" i="1"/>
  <c r="AV425" i="1"/>
  <c r="AZ425" i="1"/>
  <c r="BA425" i="1"/>
  <c r="BN425" i="1"/>
  <c r="BQ425" i="1"/>
  <c r="BX425" i="1"/>
  <c r="CL425" i="1"/>
  <c r="CZ425" i="1"/>
  <c r="J426" i="1"/>
  <c r="K426" i="1"/>
  <c r="X426" i="1"/>
  <c r="AL426" i="1"/>
  <c r="AM426" i="1"/>
  <c r="AV426" i="1"/>
  <c r="AZ426" i="1"/>
  <c r="BN426" i="1"/>
  <c r="BX426" i="1"/>
  <c r="CL426" i="1"/>
  <c r="CZ426" i="1"/>
  <c r="J427" i="1"/>
  <c r="X427" i="1"/>
  <c r="Y427" i="1"/>
  <c r="AL427" i="1"/>
  <c r="AM427" i="1"/>
  <c r="AO427" i="1"/>
  <c r="AV427" i="1"/>
  <c r="AZ427" i="1"/>
  <c r="BN427" i="1"/>
  <c r="BX427" i="1"/>
  <c r="CE427" i="1"/>
  <c r="CL427" i="1"/>
  <c r="CZ427" i="1"/>
  <c r="J428" i="1"/>
  <c r="X428" i="1"/>
  <c r="AL428" i="1"/>
  <c r="AV428" i="1"/>
  <c r="AZ428" i="1"/>
  <c r="BC428" i="1"/>
  <c r="BN428" i="1"/>
  <c r="BX428" i="1"/>
  <c r="CE428" i="1"/>
  <c r="CL428" i="1"/>
  <c r="CS428" i="1"/>
  <c r="CZ428" i="1"/>
  <c r="J429" i="1"/>
  <c r="M429" i="1"/>
  <c r="X429" i="1"/>
  <c r="AL429" i="1"/>
  <c r="AM429" i="1"/>
  <c r="AV429" i="1"/>
  <c r="AZ429" i="1"/>
  <c r="BN429" i="1"/>
  <c r="BX429" i="1"/>
  <c r="CE429" i="1"/>
  <c r="CL429" i="1"/>
  <c r="CZ429" i="1"/>
  <c r="AV430" i="1"/>
  <c r="BX430" i="1"/>
  <c r="CL430" i="1"/>
  <c r="CZ430" i="1"/>
  <c r="DE454" i="1"/>
  <c r="DB458" i="1"/>
  <c r="CZ458" i="1"/>
  <c r="CV458" i="1"/>
  <c r="CN458" i="1"/>
  <c r="CL458" i="1"/>
  <c r="CH458" i="1"/>
  <c r="CC454" i="1"/>
  <c r="BZ458" i="1"/>
  <c r="BX458" i="1"/>
  <c r="BT458" i="1"/>
  <c r="CN454" i="1"/>
  <c r="CN455" i="1"/>
  <c r="CN456" i="1"/>
  <c r="CN457" i="1"/>
  <c r="CN460" i="1"/>
  <c r="CN461" i="1"/>
  <c r="CN462" i="1"/>
  <c r="CN463" i="1"/>
  <c r="CN464" i="1"/>
  <c r="CN465" i="1"/>
  <c r="CN466" i="1"/>
  <c r="CN467" i="1"/>
  <c r="CN468" i="1"/>
  <c r="CN469" i="1"/>
  <c r="CN470" i="1"/>
  <c r="CN471" i="1"/>
  <c r="CN472" i="1"/>
  <c r="CN473" i="1"/>
  <c r="CN474" i="1"/>
  <c r="CN475" i="1"/>
  <c r="CN476" i="1"/>
  <c r="CN477" i="1"/>
  <c r="CN478" i="1"/>
  <c r="CN479" i="1"/>
  <c r="CN480" i="1"/>
  <c r="CN481" i="1"/>
  <c r="CN482" i="1"/>
  <c r="CN483" i="1"/>
  <c r="CN484" i="1"/>
  <c r="CN485" i="1"/>
  <c r="CN486" i="1"/>
  <c r="CN487" i="1"/>
  <c r="CN488" i="1"/>
  <c r="CN489" i="1"/>
  <c r="CN490" i="1"/>
  <c r="CN491" i="1"/>
  <c r="CN492" i="1"/>
  <c r="CN493" i="1"/>
  <c r="CN494" i="1"/>
  <c r="CN495" i="1"/>
  <c r="CN496" i="1"/>
  <c r="CN497" i="1"/>
  <c r="CN498" i="1"/>
  <c r="CN499" i="1"/>
  <c r="CN500" i="1"/>
  <c r="CN501" i="1"/>
  <c r="CN502" i="1"/>
  <c r="CN503" i="1"/>
  <c r="CN504" i="1"/>
  <c r="CN505" i="1"/>
  <c r="CL454" i="1"/>
  <c r="CL455" i="1"/>
  <c r="CL456" i="1"/>
  <c r="CL457" i="1"/>
  <c r="CL460" i="1"/>
  <c r="CL461" i="1"/>
  <c r="CL462" i="1"/>
  <c r="CL463" i="1"/>
  <c r="CL464" i="1"/>
  <c r="CL465" i="1"/>
  <c r="CL466" i="1"/>
  <c r="CL467" i="1"/>
  <c r="CL468" i="1"/>
  <c r="CL469" i="1"/>
  <c r="CL470" i="1"/>
  <c r="CL471" i="1"/>
  <c r="CL472" i="1"/>
  <c r="CL473" i="1"/>
  <c r="CL474" i="1"/>
  <c r="CL475" i="1"/>
  <c r="CL476" i="1"/>
  <c r="CL477" i="1"/>
  <c r="CL478" i="1"/>
  <c r="CL479" i="1"/>
  <c r="CL480" i="1"/>
  <c r="CL481" i="1"/>
  <c r="CL482" i="1"/>
  <c r="CL483" i="1"/>
  <c r="CL484" i="1"/>
  <c r="BN460" i="1"/>
  <c r="BN464" i="1"/>
  <c r="BN468" i="1"/>
  <c r="BN472" i="1"/>
  <c r="BN476" i="1"/>
  <c r="BL476" i="1"/>
  <c r="BJ476" i="1"/>
  <c r="AZ468" i="1"/>
  <c r="AZ472" i="1"/>
  <c r="AZ476" i="1"/>
  <c r="AX476" i="1"/>
  <c r="AV476" i="1"/>
  <c r="AT476" i="1"/>
  <c r="AT472" i="1"/>
  <c r="AT468" i="1"/>
  <c r="AR476" i="1"/>
  <c r="AL460" i="1"/>
  <c r="AL464" i="1"/>
  <c r="AL468" i="1"/>
  <c r="AL472" i="1"/>
  <c r="AL476" i="1"/>
  <c r="AJ476" i="1"/>
  <c r="AH476" i="1"/>
  <c r="AD476" i="1"/>
  <c r="X460" i="1"/>
  <c r="X464" i="1"/>
  <c r="X468" i="1"/>
  <c r="X472" i="1"/>
  <c r="X476" i="1"/>
  <c r="V476" i="1"/>
  <c r="T476" i="1"/>
  <c r="P476" i="1"/>
  <c r="J460" i="1"/>
  <c r="J464" i="1"/>
  <c r="J468" i="1"/>
  <c r="J472" i="1"/>
  <c r="J476" i="1"/>
  <c r="H476" i="1"/>
  <c r="F47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9" i="1"/>
  <c r="BN459" i="1"/>
  <c r="BN463" i="1"/>
  <c r="BN467" i="1"/>
  <c r="BN471" i="1"/>
  <c r="BN475" i="1"/>
  <c r="BL475" i="1"/>
  <c r="BL459" i="1"/>
  <c r="BL463" i="1"/>
  <c r="BL467" i="1"/>
  <c r="BL471" i="1"/>
  <c r="BL483" i="1"/>
  <c r="BQ483" i="1"/>
  <c r="BL487" i="1"/>
  <c r="BQ487" i="1"/>
  <c r="BL491" i="1"/>
  <c r="BQ491" i="1"/>
  <c r="BL495" i="1"/>
  <c r="BQ495" i="1"/>
  <c r="BL499" i="1"/>
  <c r="BQ499" i="1"/>
  <c r="BL503" i="1"/>
  <c r="BJ475" i="1"/>
  <c r="AZ459" i="1"/>
  <c r="AZ463" i="1"/>
  <c r="AZ467" i="1"/>
  <c r="AZ471" i="1"/>
  <c r="AZ475" i="1"/>
  <c r="AX475" i="1"/>
  <c r="AV475" i="1"/>
  <c r="AT475" i="1"/>
  <c r="AJ475" i="1"/>
  <c r="AL459" i="1"/>
  <c r="AL463" i="1"/>
  <c r="AL467" i="1"/>
  <c r="AL471" i="1"/>
  <c r="AL475" i="1"/>
  <c r="AH475" i="1"/>
  <c r="X459" i="1"/>
  <c r="X463" i="1"/>
  <c r="X467" i="1"/>
  <c r="X471" i="1"/>
  <c r="X475" i="1"/>
  <c r="V475" i="1"/>
  <c r="T475" i="1"/>
  <c r="H475" i="1"/>
  <c r="J459" i="1"/>
  <c r="J463" i="1"/>
  <c r="J467" i="1"/>
  <c r="J471" i="1"/>
  <c r="J475" i="1"/>
  <c r="BN458" i="1"/>
  <c r="BN462" i="1"/>
  <c r="BN466" i="1"/>
  <c r="BN470" i="1"/>
  <c r="BN474" i="1"/>
  <c r="BL474" i="1"/>
  <c r="BJ474" i="1"/>
  <c r="AZ458" i="1"/>
  <c r="AZ462" i="1"/>
  <c r="AZ466" i="1"/>
  <c r="AZ470" i="1"/>
  <c r="AZ474" i="1"/>
  <c r="AX474" i="1"/>
  <c r="AV474" i="1"/>
  <c r="AT474" i="1"/>
  <c r="AT470" i="1"/>
  <c r="AT466" i="1"/>
  <c r="AT462" i="1"/>
  <c r="AT458" i="1"/>
  <c r="BA458" i="1"/>
  <c r="AJ474" i="1"/>
  <c r="AL474" i="1"/>
  <c r="AH474" i="1"/>
  <c r="X462" i="1"/>
  <c r="X466" i="1"/>
  <c r="X470" i="1"/>
  <c r="X474" i="1"/>
  <c r="T474" i="1"/>
  <c r="H458" i="1"/>
  <c r="J458" i="1"/>
  <c r="J462" i="1"/>
  <c r="J466" i="1"/>
  <c r="J470" i="1"/>
  <c r="J474" i="1"/>
  <c r="H474" i="1"/>
  <c r="BN457" i="1"/>
  <c r="BN461" i="1"/>
  <c r="BN465" i="1"/>
  <c r="BN469" i="1"/>
  <c r="BN473" i="1"/>
  <c r="BL473" i="1"/>
  <c r="BJ473" i="1"/>
  <c r="BF473" i="1"/>
  <c r="AZ457" i="1"/>
  <c r="AZ461" i="1"/>
  <c r="AZ465" i="1"/>
  <c r="AZ469" i="1"/>
  <c r="AZ473" i="1"/>
  <c r="AX473" i="1"/>
  <c r="AV473" i="1"/>
  <c r="AT473" i="1"/>
  <c r="AR473" i="1"/>
  <c r="AJ473" i="1"/>
  <c r="AL465" i="1"/>
  <c r="AL469" i="1"/>
  <c r="AL473" i="1"/>
  <c r="AH473" i="1"/>
  <c r="AD473" i="1"/>
  <c r="X457" i="1"/>
  <c r="X461" i="1"/>
  <c r="X465" i="1"/>
  <c r="X469" i="1"/>
  <c r="X473" i="1"/>
  <c r="V473" i="1"/>
  <c r="T473" i="1"/>
  <c r="P473" i="1"/>
  <c r="J457" i="1"/>
  <c r="J461" i="1"/>
  <c r="J465" i="1"/>
  <c r="J469" i="1"/>
  <c r="J473" i="1"/>
  <c r="H473" i="1"/>
  <c r="D544" i="1"/>
  <c r="D540" i="1"/>
  <c r="D536" i="1"/>
  <c r="D532" i="1"/>
  <c r="K532" i="1"/>
  <c r="D545" i="1"/>
  <c r="D541" i="1"/>
  <c r="D537" i="1"/>
  <c r="D533" i="1"/>
  <c r="D546" i="1"/>
  <c r="D542" i="1"/>
  <c r="D538" i="1"/>
  <c r="K538" i="1"/>
  <c r="D547" i="1"/>
  <c r="D543" i="1"/>
  <c r="D539" i="1"/>
  <c r="D535" i="1"/>
  <c r="K535" i="1"/>
  <c r="R544" i="1"/>
  <c r="Y544" i="1"/>
  <c r="V544" i="1"/>
  <c r="R545" i="1"/>
  <c r="R541" i="1"/>
  <c r="R537" i="1"/>
  <c r="Y537" i="1"/>
  <c r="R546" i="1"/>
  <c r="R542" i="1"/>
  <c r="R538" i="1"/>
  <c r="R534" i="1"/>
  <c r="Y534" i="1"/>
  <c r="R547" i="1"/>
  <c r="R543" i="1"/>
  <c r="R539" i="1"/>
  <c r="R535" i="1"/>
  <c r="Y535" i="1"/>
  <c r="AF544" i="1"/>
  <c r="AF540" i="1"/>
  <c r="AF532" i="1"/>
  <c r="AF533" i="1"/>
  <c r="AF534" i="1"/>
  <c r="AM534" i="1"/>
  <c r="AF535" i="1"/>
  <c r="AF536" i="1"/>
  <c r="AF537" i="1"/>
  <c r="AF538" i="1"/>
  <c r="AF539" i="1"/>
  <c r="AM539" i="1"/>
  <c r="AF541" i="1"/>
  <c r="AF542" i="1"/>
  <c r="AF543" i="1"/>
  <c r="AF545" i="1"/>
  <c r="AF546" i="1"/>
  <c r="AF547" i="1"/>
  <c r="AF552" i="1"/>
  <c r="AM552" i="1"/>
  <c r="AF553" i="1"/>
  <c r="AF554" i="1"/>
  <c r="AF555" i="1"/>
  <c r="AF556" i="1"/>
  <c r="AF557" i="1"/>
  <c r="AF558" i="1"/>
  <c r="AF559" i="1"/>
  <c r="AM559" i="1"/>
  <c r="AF560" i="1"/>
  <c r="AM560" i="1"/>
  <c r="AF561" i="1"/>
  <c r="AM561" i="1"/>
  <c r="AF562" i="1"/>
  <c r="AM562" i="1"/>
  <c r="AF563" i="1"/>
  <c r="AF564" i="1"/>
  <c r="AM564" i="1"/>
  <c r="AF565" i="1"/>
  <c r="AF566" i="1"/>
  <c r="AF567" i="1"/>
  <c r="AF568" i="1"/>
  <c r="AM568" i="1"/>
  <c r="AF569" i="1"/>
  <c r="AM569" i="1"/>
  <c r="AF570" i="1"/>
  <c r="AF571" i="1"/>
  <c r="AF572" i="1"/>
  <c r="AM572" i="1"/>
  <c r="AF573" i="1"/>
  <c r="AM573" i="1"/>
  <c r="AF574" i="1"/>
  <c r="AM574" i="1"/>
  <c r="AF575" i="1"/>
  <c r="AM575" i="1"/>
  <c r="AF576" i="1"/>
  <c r="AM576" i="1"/>
  <c r="AF577" i="1"/>
  <c r="AM577" i="1"/>
  <c r="AF578" i="1"/>
  <c r="AF579" i="1"/>
  <c r="AM553" i="1"/>
  <c r="AM556" i="1"/>
  <c r="AM557" i="1"/>
  <c r="AM558" i="1"/>
  <c r="AM563" i="1"/>
  <c r="AM565" i="1"/>
  <c r="AT544" i="1"/>
  <c r="AT540" i="1"/>
  <c r="AT536" i="1"/>
  <c r="AT532" i="1"/>
  <c r="BA532" i="1"/>
  <c r="AT545" i="1"/>
  <c r="AT541" i="1"/>
  <c r="AT537" i="1"/>
  <c r="AT533" i="1"/>
  <c r="BA533" i="1"/>
  <c r="AT546" i="1"/>
  <c r="AT542" i="1"/>
  <c r="AT538" i="1"/>
  <c r="AT534" i="1"/>
  <c r="BA534" i="1"/>
  <c r="BA538" i="1"/>
  <c r="AT547" i="1"/>
  <c r="AT543" i="1"/>
  <c r="BA543" i="1"/>
  <c r="CC529" i="1"/>
  <c r="CC530" i="1"/>
  <c r="CC531" i="1"/>
  <c r="CQ529" i="1"/>
  <c r="BH544" i="1"/>
  <c r="BH540" i="1"/>
  <c r="BH536" i="1"/>
  <c r="BH532" i="1"/>
  <c r="BO532" i="1"/>
  <c r="BH545" i="1"/>
  <c r="BH541" i="1"/>
  <c r="BH537" i="1"/>
  <c r="BH533" i="1"/>
  <c r="BO533" i="1"/>
  <c r="BH546" i="1"/>
  <c r="BH542" i="1"/>
  <c r="BH538" i="1"/>
  <c r="BH534" i="1"/>
  <c r="BO534" i="1"/>
  <c r="BH547" i="1"/>
  <c r="BH543" i="1"/>
  <c r="BH535" i="1"/>
  <c r="BO535" i="1"/>
  <c r="BH539" i="1"/>
  <c r="BH555" i="1"/>
  <c r="BH554" i="1"/>
  <c r="BH559" i="1"/>
  <c r="BH563" i="1"/>
  <c r="BH567" i="1"/>
  <c r="BO567" i="1"/>
  <c r="BH571" i="1"/>
  <c r="BO571" i="1"/>
  <c r="BH575" i="1"/>
  <c r="BH579" i="1"/>
  <c r="BO579" i="1"/>
  <c r="DE529" i="1"/>
  <c r="CZ454" i="1"/>
  <c r="DB454" i="1"/>
  <c r="CZ455" i="1"/>
  <c r="DB455" i="1"/>
  <c r="CZ456" i="1"/>
  <c r="DB456" i="1"/>
  <c r="CZ457" i="1"/>
  <c r="DB457" i="1"/>
  <c r="CZ460" i="1"/>
  <c r="DB460" i="1"/>
  <c r="DE460" i="1"/>
  <c r="DF460" i="1"/>
  <c r="DG460" i="1"/>
  <c r="CZ461" i="1"/>
  <c r="DB461" i="1"/>
  <c r="DE461" i="1"/>
  <c r="DF461" i="1"/>
  <c r="DG461" i="1"/>
  <c r="CQ454" i="1"/>
  <c r="CQ455" i="1"/>
  <c r="CQ460" i="1"/>
  <c r="CQ461" i="1"/>
  <c r="CR461" i="1"/>
  <c r="CS461" i="1"/>
  <c r="BX454" i="1"/>
  <c r="BZ454" i="1"/>
  <c r="BX455" i="1"/>
  <c r="BZ455" i="1"/>
  <c r="BX456" i="1"/>
  <c r="BZ456" i="1"/>
  <c r="BX457" i="1"/>
  <c r="BZ457" i="1"/>
  <c r="BX460" i="1"/>
  <c r="BZ460" i="1"/>
  <c r="CC460" i="1"/>
  <c r="CD460" i="1"/>
  <c r="CE460" i="1"/>
  <c r="BX461" i="1"/>
  <c r="BZ461" i="1"/>
  <c r="CC461" i="1"/>
  <c r="CD461" i="1"/>
  <c r="CE461" i="1"/>
  <c r="BJ457" i="1"/>
  <c r="BL457" i="1"/>
  <c r="BJ458" i="1"/>
  <c r="BL458" i="1"/>
  <c r="BJ459" i="1"/>
  <c r="BJ460" i="1"/>
  <c r="BL460" i="1"/>
  <c r="BJ461" i="1"/>
  <c r="BL461" i="1"/>
  <c r="BJ462" i="1"/>
  <c r="BL462" i="1"/>
  <c r="BJ463" i="1"/>
  <c r="BJ464" i="1"/>
  <c r="BL464" i="1"/>
  <c r="BJ465" i="1"/>
  <c r="BL465" i="1"/>
  <c r="BJ466" i="1"/>
  <c r="BL466" i="1"/>
  <c r="BL470" i="1"/>
  <c r="BL482" i="1"/>
  <c r="BL486" i="1"/>
  <c r="BQ486" i="1"/>
  <c r="BL490" i="1"/>
  <c r="BQ490" i="1"/>
  <c r="BL494" i="1"/>
  <c r="BL498" i="1"/>
  <c r="BQ498" i="1"/>
  <c r="BL502" i="1"/>
  <c r="BQ502" i="1"/>
  <c r="BJ467" i="1"/>
  <c r="BJ468" i="1"/>
  <c r="BL468" i="1"/>
  <c r="BJ469" i="1"/>
  <c r="BL469" i="1"/>
  <c r="BJ470" i="1"/>
  <c r="BJ471" i="1"/>
  <c r="BJ472" i="1"/>
  <c r="BL472" i="1"/>
  <c r="AT457" i="1"/>
  <c r="BA457" i="1"/>
  <c r="AV457" i="1"/>
  <c r="AX457" i="1"/>
  <c r="AV458" i="1"/>
  <c r="AX458" i="1"/>
  <c r="AT459" i="1"/>
  <c r="BA459" i="1"/>
  <c r="AV459" i="1"/>
  <c r="AX459" i="1"/>
  <c r="AT460" i="1"/>
  <c r="AV460" i="1"/>
  <c r="AX460" i="1"/>
  <c r="BB460" i="1"/>
  <c r="AT461" i="1"/>
  <c r="AV461" i="1"/>
  <c r="AX461" i="1"/>
  <c r="AV462" i="1"/>
  <c r="AX462" i="1"/>
  <c r="AT463" i="1"/>
  <c r="AV463" i="1"/>
  <c r="AX463" i="1"/>
  <c r="AT464" i="1"/>
  <c r="AV464" i="1"/>
  <c r="AX464" i="1"/>
  <c r="AT465" i="1"/>
  <c r="AV465" i="1"/>
  <c r="AX465" i="1"/>
  <c r="AV466" i="1"/>
  <c r="AX466" i="1"/>
  <c r="AT467" i="1"/>
  <c r="AV467" i="1"/>
  <c r="AX467" i="1"/>
  <c r="AV468" i="1"/>
  <c r="AX468" i="1"/>
  <c r="AT469" i="1"/>
  <c r="AV469" i="1"/>
  <c r="AX469" i="1"/>
  <c r="AV470" i="1"/>
  <c r="AX470" i="1"/>
  <c r="AT471" i="1"/>
  <c r="AV471" i="1"/>
  <c r="AX471" i="1"/>
  <c r="AV472" i="1"/>
  <c r="AX472" i="1"/>
  <c r="AH457" i="1"/>
  <c r="AJ457" i="1"/>
  <c r="AL457" i="1"/>
  <c r="AH458" i="1"/>
  <c r="AJ458" i="1"/>
  <c r="AL458" i="1"/>
  <c r="AL462" i="1"/>
  <c r="AL466" i="1"/>
  <c r="AH459" i="1"/>
  <c r="AJ459" i="1"/>
  <c r="AH460" i="1"/>
  <c r="AJ460" i="1"/>
  <c r="AH461" i="1"/>
  <c r="AJ461" i="1"/>
  <c r="AN461" i="1"/>
  <c r="AH462" i="1"/>
  <c r="AJ462" i="1"/>
  <c r="AH463" i="1"/>
  <c r="AJ463" i="1"/>
  <c r="AH464" i="1"/>
  <c r="AJ464" i="1"/>
  <c r="AH465" i="1"/>
  <c r="AJ465" i="1"/>
  <c r="AH466" i="1"/>
  <c r="AJ466" i="1"/>
  <c r="AH467" i="1"/>
  <c r="AJ467" i="1"/>
  <c r="AH468" i="1"/>
  <c r="AJ468" i="1"/>
  <c r="AH469" i="1"/>
  <c r="AJ469" i="1"/>
  <c r="AH470" i="1"/>
  <c r="AJ470" i="1"/>
  <c r="AN470" i="1"/>
  <c r="AH471" i="1"/>
  <c r="AJ471" i="1"/>
  <c r="AH472" i="1"/>
  <c r="AJ472" i="1"/>
  <c r="T457" i="1"/>
  <c r="V457" i="1"/>
  <c r="T458" i="1"/>
  <c r="V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V460" i="1"/>
  <c r="V461" i="1"/>
  <c r="V462" i="1"/>
  <c r="V463" i="1"/>
  <c r="V464" i="1"/>
  <c r="V465" i="1"/>
  <c r="V467" i="1"/>
  <c r="V468" i="1"/>
  <c r="V469" i="1"/>
  <c r="V470" i="1"/>
  <c r="V471" i="1"/>
  <c r="V472" i="1"/>
  <c r="H457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AT481" i="1"/>
  <c r="BA481" i="1"/>
  <c r="AT482" i="1"/>
  <c r="BA482" i="1"/>
  <c r="AT483" i="1"/>
  <c r="AT484" i="1"/>
  <c r="BA484" i="1"/>
  <c r="AT485" i="1"/>
  <c r="BA485" i="1"/>
  <c r="AT486" i="1"/>
  <c r="BA486" i="1"/>
  <c r="AT487" i="1"/>
  <c r="BA487" i="1"/>
  <c r="AT488" i="1"/>
  <c r="BA488" i="1"/>
  <c r="AT489" i="1"/>
  <c r="BA489" i="1"/>
  <c r="AT490" i="1"/>
  <c r="BA490" i="1"/>
  <c r="AT491" i="1"/>
  <c r="BA491" i="1"/>
  <c r="AT492" i="1"/>
  <c r="BA492" i="1"/>
  <c r="AT493" i="1"/>
  <c r="BA493" i="1"/>
  <c r="AT494" i="1"/>
  <c r="BA494" i="1"/>
  <c r="AT495" i="1"/>
  <c r="BA495" i="1"/>
  <c r="AT496" i="1"/>
  <c r="BA496" i="1"/>
  <c r="AT497" i="1"/>
  <c r="BA497" i="1"/>
  <c r="AT498" i="1"/>
  <c r="BA498" i="1"/>
  <c r="AT499" i="1"/>
  <c r="BA499" i="1"/>
  <c r="AT500" i="1"/>
  <c r="BA500" i="1"/>
  <c r="AT501" i="1"/>
  <c r="BA501" i="1"/>
  <c r="AT502" i="1"/>
  <c r="BA502" i="1"/>
  <c r="AT503" i="1"/>
  <c r="BA503" i="1"/>
  <c r="AT504" i="1"/>
  <c r="BA504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CC462" i="1"/>
  <c r="CD462" i="1"/>
  <c r="CE462" i="1"/>
  <c r="CC463" i="1"/>
  <c r="CD463" i="1"/>
  <c r="CE463" i="1"/>
  <c r="CC464" i="1"/>
  <c r="CD464" i="1"/>
  <c r="CE464" i="1"/>
  <c r="CC465" i="1"/>
  <c r="CD465" i="1"/>
  <c r="CE465" i="1"/>
  <c r="CC466" i="1"/>
  <c r="CD466" i="1"/>
  <c r="CE466" i="1"/>
  <c r="CC467" i="1"/>
  <c r="CD467" i="1"/>
  <c r="CE467" i="1"/>
  <c r="CC468" i="1"/>
  <c r="CD468" i="1"/>
  <c r="CE468" i="1"/>
  <c r="CC469" i="1"/>
  <c r="CD469" i="1"/>
  <c r="CE469" i="1"/>
  <c r="CD470" i="1"/>
  <c r="CE470" i="1"/>
  <c r="CD471" i="1"/>
  <c r="CE471" i="1"/>
  <c r="CD472" i="1"/>
  <c r="CE472" i="1"/>
  <c r="CD473" i="1"/>
  <c r="CE473" i="1"/>
  <c r="CD474" i="1"/>
  <c r="CE474" i="1"/>
  <c r="CD475" i="1"/>
  <c r="CE475" i="1"/>
  <c r="CD476" i="1"/>
  <c r="CE476" i="1"/>
  <c r="CD477" i="1"/>
  <c r="CE477" i="1"/>
  <c r="CD478" i="1"/>
  <c r="CE478" i="1"/>
  <c r="CD479" i="1"/>
  <c r="CE479" i="1"/>
  <c r="CD480" i="1"/>
  <c r="CD481" i="1"/>
  <c r="CE481" i="1"/>
  <c r="CD482" i="1"/>
  <c r="CE482" i="1"/>
  <c r="CD483" i="1"/>
  <c r="CE483" i="1"/>
  <c r="CD484" i="1"/>
  <c r="CE484" i="1"/>
  <c r="CD485" i="1"/>
  <c r="CE485" i="1"/>
  <c r="CD486" i="1"/>
  <c r="CE486" i="1"/>
  <c r="CD487" i="1"/>
  <c r="CE487" i="1"/>
  <c r="CD488" i="1"/>
  <c r="CE488" i="1"/>
  <c r="CD489" i="1"/>
  <c r="CE489" i="1"/>
  <c r="CD490" i="1"/>
  <c r="CE490" i="1"/>
  <c r="CD491" i="1"/>
  <c r="CE491" i="1"/>
  <c r="CD492" i="1"/>
  <c r="CE492" i="1"/>
  <c r="CD493" i="1"/>
  <c r="CD494" i="1"/>
  <c r="CD495" i="1"/>
  <c r="CE495" i="1"/>
  <c r="CD496" i="1"/>
  <c r="CE496" i="1"/>
  <c r="CD497" i="1"/>
  <c r="CE497" i="1"/>
  <c r="CD498" i="1"/>
  <c r="CE498" i="1"/>
  <c r="CD499" i="1"/>
  <c r="CD500" i="1"/>
  <c r="CE500" i="1"/>
  <c r="CD501" i="1"/>
  <c r="CE501" i="1"/>
  <c r="CD502" i="1"/>
  <c r="CE502" i="1"/>
  <c r="CD503" i="1"/>
  <c r="CE503" i="1"/>
  <c r="CD504" i="1"/>
  <c r="CE504" i="1"/>
  <c r="CD505" i="1"/>
  <c r="CE505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BB481" i="1"/>
  <c r="BB482" i="1"/>
  <c r="BB483" i="1"/>
  <c r="BB484" i="1"/>
  <c r="BB485" i="1"/>
  <c r="BB486" i="1"/>
  <c r="BB487" i="1"/>
  <c r="BB488" i="1"/>
  <c r="BB489" i="1"/>
  <c r="BB490" i="1"/>
  <c r="BB491" i="1"/>
  <c r="BB492" i="1"/>
  <c r="BB493" i="1"/>
  <c r="BB494" i="1"/>
  <c r="BB495" i="1"/>
  <c r="BB496" i="1"/>
  <c r="BB497" i="1"/>
  <c r="BB498" i="1"/>
  <c r="BB499" i="1"/>
  <c r="BB500" i="1"/>
  <c r="BB501" i="1"/>
  <c r="BB502" i="1"/>
  <c r="BB503" i="1"/>
  <c r="BB504" i="1"/>
  <c r="BB505" i="1"/>
  <c r="BC505" i="1"/>
  <c r="CQ462" i="1"/>
  <c r="CR462" i="1"/>
  <c r="CS462" i="1"/>
  <c r="CQ463" i="1"/>
  <c r="CR463" i="1"/>
  <c r="CS463" i="1"/>
  <c r="CQ464" i="1"/>
  <c r="CR464" i="1"/>
  <c r="CS464" i="1"/>
  <c r="CQ465" i="1"/>
  <c r="CR465" i="1"/>
  <c r="CS465" i="1"/>
  <c r="CQ466" i="1"/>
  <c r="CR466" i="1"/>
  <c r="CS466" i="1"/>
  <c r="CQ467" i="1"/>
  <c r="CR467" i="1"/>
  <c r="CS467" i="1"/>
  <c r="CQ468" i="1"/>
  <c r="CR468" i="1"/>
  <c r="CS468" i="1"/>
  <c r="CQ469" i="1"/>
  <c r="CR469" i="1"/>
  <c r="CS469" i="1"/>
  <c r="CR470" i="1"/>
  <c r="CS470" i="1"/>
  <c r="CR471" i="1"/>
  <c r="CS471" i="1"/>
  <c r="CR472" i="1"/>
  <c r="CS472" i="1"/>
  <c r="CR473" i="1"/>
  <c r="CS473" i="1"/>
  <c r="CR474" i="1"/>
  <c r="CS474" i="1"/>
  <c r="CR475" i="1"/>
  <c r="CS475" i="1"/>
  <c r="CR476" i="1"/>
  <c r="CS476" i="1"/>
  <c r="CR477" i="1"/>
  <c r="CS477" i="1"/>
  <c r="CR478" i="1"/>
  <c r="CS478" i="1"/>
  <c r="CR479" i="1"/>
  <c r="CS479" i="1"/>
  <c r="CR480" i="1"/>
  <c r="CS480" i="1"/>
  <c r="CR481" i="1"/>
  <c r="CS481" i="1"/>
  <c r="CR482" i="1"/>
  <c r="CS482" i="1"/>
  <c r="CR483" i="1"/>
  <c r="CS483" i="1"/>
  <c r="CR484" i="1"/>
  <c r="CS484" i="1"/>
  <c r="CR485" i="1"/>
  <c r="CS485" i="1"/>
  <c r="CR486" i="1"/>
  <c r="CS486" i="1"/>
  <c r="CR487" i="1"/>
  <c r="CS487" i="1"/>
  <c r="CR488" i="1"/>
  <c r="CS488" i="1"/>
  <c r="CR489" i="1"/>
  <c r="CS489" i="1"/>
  <c r="CR490" i="1"/>
  <c r="CR491" i="1"/>
  <c r="CS491" i="1"/>
  <c r="CR492" i="1"/>
  <c r="CS492" i="1"/>
  <c r="CR493" i="1"/>
  <c r="CR494" i="1"/>
  <c r="CS494" i="1"/>
  <c r="CR495" i="1"/>
  <c r="CS495" i="1"/>
  <c r="CR496" i="1"/>
  <c r="CS496" i="1"/>
  <c r="CR497" i="1"/>
  <c r="CS497" i="1"/>
  <c r="CR498" i="1"/>
  <c r="CS498" i="1"/>
  <c r="CR499" i="1"/>
  <c r="CR500" i="1"/>
  <c r="CS500" i="1"/>
  <c r="CR501" i="1"/>
  <c r="CS501" i="1"/>
  <c r="CR502" i="1"/>
  <c r="CS502" i="1"/>
  <c r="CR503" i="1"/>
  <c r="CS503" i="1"/>
  <c r="CR504" i="1"/>
  <c r="CR505" i="1"/>
  <c r="CS505" i="1"/>
  <c r="BA483" i="1"/>
  <c r="H481" i="1"/>
  <c r="M481" i="1"/>
  <c r="H485" i="1"/>
  <c r="M485" i="1"/>
  <c r="H489" i="1"/>
  <c r="M489" i="1"/>
  <c r="H493" i="1"/>
  <c r="H497" i="1"/>
  <c r="M497" i="1"/>
  <c r="H501" i="1"/>
  <c r="J515" i="1"/>
  <c r="K515" i="1"/>
  <c r="V481" i="1"/>
  <c r="AA481" i="1"/>
  <c r="V485" i="1"/>
  <c r="AA485" i="1"/>
  <c r="V489" i="1"/>
  <c r="AA489" i="1"/>
  <c r="V493" i="1"/>
  <c r="AA493" i="1"/>
  <c r="V497" i="1"/>
  <c r="V501" i="1"/>
  <c r="AA501" i="1"/>
  <c r="X515" i="1"/>
  <c r="Y515" i="1"/>
  <c r="AJ481" i="1"/>
  <c r="AO481" i="1"/>
  <c r="AJ485" i="1"/>
  <c r="AO485" i="1"/>
  <c r="AJ489" i="1"/>
  <c r="AO489" i="1"/>
  <c r="AJ493" i="1"/>
  <c r="AO493" i="1"/>
  <c r="AJ497" i="1"/>
  <c r="AJ501" i="1"/>
  <c r="AO501" i="1"/>
  <c r="AL515" i="1"/>
  <c r="AM515" i="1"/>
  <c r="AX481" i="1"/>
  <c r="AX485" i="1"/>
  <c r="BC485" i="1"/>
  <c r="AX489" i="1"/>
  <c r="BC489" i="1"/>
  <c r="AX493" i="1"/>
  <c r="BC493" i="1"/>
  <c r="AX497" i="1"/>
  <c r="BC497" i="1"/>
  <c r="AX501" i="1"/>
  <c r="AZ515" i="1"/>
  <c r="BA515" i="1"/>
  <c r="BL481" i="1"/>
  <c r="BL485" i="1"/>
  <c r="BQ485" i="1"/>
  <c r="BL489" i="1"/>
  <c r="BQ489" i="1"/>
  <c r="BL493" i="1"/>
  <c r="BQ493" i="1"/>
  <c r="BL497" i="1"/>
  <c r="BQ497" i="1"/>
  <c r="BL501" i="1"/>
  <c r="BQ501" i="1"/>
  <c r="BN515" i="1"/>
  <c r="BO515" i="1"/>
  <c r="BP481" i="1"/>
  <c r="BP485" i="1"/>
  <c r="BP489" i="1"/>
  <c r="BP493" i="1"/>
  <c r="BP497" i="1"/>
  <c r="BP501" i="1"/>
  <c r="H482" i="1"/>
  <c r="M482" i="1"/>
  <c r="H486" i="1"/>
  <c r="M486" i="1"/>
  <c r="H490" i="1"/>
  <c r="M490" i="1"/>
  <c r="H494" i="1"/>
  <c r="M494" i="1"/>
  <c r="H498" i="1"/>
  <c r="H502" i="1"/>
  <c r="M502" i="1"/>
  <c r="J516" i="1"/>
  <c r="K516" i="1"/>
  <c r="V482" i="1"/>
  <c r="AA482" i="1"/>
  <c r="V486" i="1"/>
  <c r="AA486" i="1"/>
  <c r="V490" i="1"/>
  <c r="V494" i="1"/>
  <c r="AA494" i="1"/>
  <c r="V498" i="1"/>
  <c r="AA498" i="1"/>
  <c r="V502" i="1"/>
  <c r="AA502" i="1"/>
  <c r="X516" i="1"/>
  <c r="Y516" i="1"/>
  <c r="AJ482" i="1"/>
  <c r="AO482" i="1"/>
  <c r="AJ486" i="1"/>
  <c r="AO486" i="1"/>
  <c r="AJ490" i="1"/>
  <c r="AO490" i="1"/>
  <c r="AJ494" i="1"/>
  <c r="AJ498" i="1"/>
  <c r="AO498" i="1"/>
  <c r="AJ502" i="1"/>
  <c r="AL516" i="1"/>
  <c r="AM516" i="1"/>
  <c r="AX482" i="1"/>
  <c r="BC482" i="1"/>
  <c r="AX486" i="1"/>
  <c r="BC486" i="1"/>
  <c r="AX490" i="1"/>
  <c r="BC490" i="1"/>
  <c r="AX494" i="1"/>
  <c r="BC494" i="1"/>
  <c r="AX498" i="1"/>
  <c r="BC498" i="1"/>
  <c r="AX502" i="1"/>
  <c r="BC502" i="1"/>
  <c r="AZ516" i="1"/>
  <c r="BA516" i="1"/>
  <c r="BQ482" i="1"/>
  <c r="BQ494" i="1"/>
  <c r="BN516" i="1"/>
  <c r="BO516" i="1"/>
  <c r="BP482" i="1"/>
  <c r="BP486" i="1"/>
  <c r="BP490" i="1"/>
  <c r="BP494" i="1"/>
  <c r="BP498" i="1"/>
  <c r="BP502" i="1"/>
  <c r="H483" i="1"/>
  <c r="M483" i="1"/>
  <c r="H487" i="1"/>
  <c r="M487" i="1"/>
  <c r="H491" i="1"/>
  <c r="M491" i="1"/>
  <c r="H495" i="1"/>
  <c r="M495" i="1"/>
  <c r="H499" i="1"/>
  <c r="M499" i="1"/>
  <c r="H503" i="1"/>
  <c r="M503" i="1"/>
  <c r="J517" i="1"/>
  <c r="K517" i="1"/>
  <c r="V483" i="1"/>
  <c r="AA483" i="1"/>
  <c r="V487" i="1"/>
  <c r="AA487" i="1"/>
  <c r="V491" i="1"/>
  <c r="AA491" i="1"/>
  <c r="V495" i="1"/>
  <c r="AA495" i="1"/>
  <c r="V499" i="1"/>
  <c r="AA499" i="1"/>
  <c r="V503" i="1"/>
  <c r="AA503" i="1"/>
  <c r="X517" i="1"/>
  <c r="Y517" i="1"/>
  <c r="AJ483" i="1"/>
  <c r="AO483" i="1"/>
  <c r="AJ487" i="1"/>
  <c r="AO487" i="1"/>
  <c r="AJ491" i="1"/>
  <c r="AO491" i="1"/>
  <c r="AJ495" i="1"/>
  <c r="AO495" i="1"/>
  <c r="AJ499" i="1"/>
  <c r="AO499" i="1"/>
  <c r="AJ503" i="1"/>
  <c r="AO503" i="1"/>
  <c r="AL517" i="1"/>
  <c r="AM517" i="1"/>
  <c r="AX483" i="1"/>
  <c r="BC483" i="1"/>
  <c r="AX487" i="1"/>
  <c r="BC487" i="1"/>
  <c r="AX491" i="1"/>
  <c r="BC491" i="1"/>
  <c r="AX495" i="1"/>
  <c r="BC495" i="1"/>
  <c r="AX499" i="1"/>
  <c r="BC499" i="1"/>
  <c r="AX503" i="1"/>
  <c r="BC503" i="1"/>
  <c r="AZ517" i="1"/>
  <c r="BA517" i="1"/>
  <c r="BN517" i="1"/>
  <c r="BO517" i="1"/>
  <c r="BP483" i="1"/>
  <c r="BP487" i="1"/>
  <c r="BP491" i="1"/>
  <c r="BP495" i="1"/>
  <c r="BP499" i="1"/>
  <c r="BP503" i="1"/>
  <c r="H484" i="1"/>
  <c r="M484" i="1"/>
  <c r="H488" i="1"/>
  <c r="M488" i="1"/>
  <c r="H492" i="1"/>
  <c r="M492" i="1"/>
  <c r="H496" i="1"/>
  <c r="M496" i="1"/>
  <c r="H500" i="1"/>
  <c r="M500" i="1"/>
  <c r="H504" i="1"/>
  <c r="M504" i="1"/>
  <c r="J518" i="1"/>
  <c r="K518" i="1"/>
  <c r="V484" i="1"/>
  <c r="AA484" i="1"/>
  <c r="V488" i="1"/>
  <c r="AA488" i="1"/>
  <c r="V492" i="1"/>
  <c r="V496" i="1"/>
  <c r="AA496" i="1"/>
  <c r="V500" i="1"/>
  <c r="AA500" i="1"/>
  <c r="V504" i="1"/>
  <c r="AA504" i="1"/>
  <c r="X518" i="1"/>
  <c r="Y518" i="1"/>
  <c r="AJ484" i="1"/>
  <c r="AJ488" i="1"/>
  <c r="AJ492" i="1"/>
  <c r="AO492" i="1"/>
  <c r="AJ496" i="1"/>
  <c r="AO496" i="1"/>
  <c r="AJ500" i="1"/>
  <c r="AO500" i="1"/>
  <c r="AJ504" i="1"/>
  <c r="AO504" i="1"/>
  <c r="AL518" i="1"/>
  <c r="AM518" i="1"/>
  <c r="AX484" i="1"/>
  <c r="BC484" i="1"/>
  <c r="AX488" i="1"/>
  <c r="BC488" i="1"/>
  <c r="AX492" i="1"/>
  <c r="BC492" i="1"/>
  <c r="AX496" i="1"/>
  <c r="BC496" i="1"/>
  <c r="AX500" i="1"/>
  <c r="BC500" i="1"/>
  <c r="AX504" i="1"/>
  <c r="BC504" i="1"/>
  <c r="AZ518" i="1"/>
  <c r="BA518" i="1"/>
  <c r="BL484" i="1"/>
  <c r="BQ484" i="1"/>
  <c r="BL488" i="1"/>
  <c r="BQ488" i="1"/>
  <c r="BL492" i="1"/>
  <c r="BQ492" i="1"/>
  <c r="BL496" i="1"/>
  <c r="BQ496" i="1"/>
  <c r="BL500" i="1"/>
  <c r="BQ500" i="1"/>
  <c r="BL504" i="1"/>
  <c r="BQ504" i="1"/>
  <c r="BN518" i="1"/>
  <c r="BO518" i="1"/>
  <c r="BP484" i="1"/>
  <c r="BP488" i="1"/>
  <c r="BP492" i="1"/>
  <c r="BP496" i="1"/>
  <c r="BP500" i="1"/>
  <c r="BP504" i="1"/>
  <c r="BO482" i="1"/>
  <c r="BO483" i="1"/>
  <c r="B468" i="1"/>
  <c r="B481" i="1"/>
  <c r="B485" i="1"/>
  <c r="B489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V481" i="1"/>
  <c r="AV482" i="1"/>
  <c r="AV483" i="1"/>
  <c r="AV484" i="1"/>
  <c r="AX505" i="1"/>
  <c r="BJ481" i="1"/>
  <c r="BJ482" i="1"/>
  <c r="BJ483" i="1"/>
  <c r="BJ484" i="1"/>
  <c r="BJ485" i="1"/>
  <c r="BJ486" i="1"/>
  <c r="BJ487" i="1"/>
  <c r="BJ488" i="1"/>
  <c r="BJ489" i="1"/>
  <c r="BJ490" i="1"/>
  <c r="BJ491" i="1"/>
  <c r="BJ492" i="1"/>
  <c r="BJ493" i="1"/>
  <c r="BJ494" i="1"/>
  <c r="BJ495" i="1"/>
  <c r="BJ496" i="1"/>
  <c r="BJ497" i="1"/>
  <c r="BJ498" i="1"/>
  <c r="BJ499" i="1"/>
  <c r="BJ500" i="1"/>
  <c r="BJ501" i="1"/>
  <c r="BJ502" i="1"/>
  <c r="BJ503" i="1"/>
  <c r="BJ504" i="1"/>
  <c r="BX462" i="1"/>
  <c r="BX463" i="1"/>
  <c r="BX464" i="1"/>
  <c r="BX465" i="1"/>
  <c r="BX466" i="1"/>
  <c r="BX467" i="1"/>
  <c r="BX468" i="1"/>
  <c r="BX469" i="1"/>
  <c r="BX470" i="1"/>
  <c r="BX471" i="1"/>
  <c r="BX472" i="1"/>
  <c r="BX473" i="1"/>
  <c r="BX474" i="1"/>
  <c r="BX475" i="1"/>
  <c r="BX476" i="1"/>
  <c r="BX477" i="1"/>
  <c r="BX478" i="1"/>
  <c r="BX479" i="1"/>
  <c r="BX480" i="1"/>
  <c r="BX481" i="1"/>
  <c r="BX482" i="1"/>
  <c r="BX483" i="1"/>
  <c r="BX484" i="1"/>
  <c r="BZ462" i="1"/>
  <c r="BZ463" i="1"/>
  <c r="BZ464" i="1"/>
  <c r="BZ465" i="1"/>
  <c r="BZ466" i="1"/>
  <c r="BZ467" i="1"/>
  <c r="BZ468" i="1"/>
  <c r="BZ469" i="1"/>
  <c r="BZ470" i="1"/>
  <c r="BZ471" i="1"/>
  <c r="BZ472" i="1"/>
  <c r="BZ473" i="1"/>
  <c r="BZ474" i="1"/>
  <c r="BZ475" i="1"/>
  <c r="BZ476" i="1"/>
  <c r="BZ477" i="1"/>
  <c r="BZ478" i="1"/>
  <c r="BZ479" i="1"/>
  <c r="BZ480" i="1"/>
  <c r="BZ481" i="1"/>
  <c r="BZ482" i="1"/>
  <c r="BZ483" i="1"/>
  <c r="BZ484" i="1"/>
  <c r="BZ485" i="1"/>
  <c r="BZ486" i="1"/>
  <c r="BZ487" i="1"/>
  <c r="BZ488" i="1"/>
  <c r="BZ489" i="1"/>
  <c r="BZ490" i="1"/>
  <c r="BZ491" i="1"/>
  <c r="BZ492" i="1"/>
  <c r="BZ493" i="1"/>
  <c r="BZ494" i="1"/>
  <c r="BZ495" i="1"/>
  <c r="BZ496" i="1"/>
  <c r="BZ497" i="1"/>
  <c r="BZ498" i="1"/>
  <c r="BZ499" i="1"/>
  <c r="BZ500" i="1"/>
  <c r="BZ501" i="1"/>
  <c r="BZ502" i="1"/>
  <c r="BZ503" i="1"/>
  <c r="BZ504" i="1"/>
  <c r="BZ505" i="1"/>
  <c r="CZ462" i="1"/>
  <c r="CZ463" i="1"/>
  <c r="CZ464" i="1"/>
  <c r="CZ465" i="1"/>
  <c r="CZ466" i="1"/>
  <c r="CZ467" i="1"/>
  <c r="CZ468" i="1"/>
  <c r="CZ469" i="1"/>
  <c r="CZ470" i="1"/>
  <c r="CZ471" i="1"/>
  <c r="CZ472" i="1"/>
  <c r="CZ473" i="1"/>
  <c r="CZ474" i="1"/>
  <c r="CZ475" i="1"/>
  <c r="CZ476" i="1"/>
  <c r="CZ477" i="1"/>
  <c r="CZ478" i="1"/>
  <c r="CZ479" i="1"/>
  <c r="CZ480" i="1"/>
  <c r="CZ481" i="1"/>
  <c r="CZ482" i="1"/>
  <c r="CZ483" i="1"/>
  <c r="CZ484" i="1"/>
  <c r="DB462" i="1"/>
  <c r="DB463" i="1"/>
  <c r="DB464" i="1"/>
  <c r="DB465" i="1"/>
  <c r="DB466" i="1"/>
  <c r="DB467" i="1"/>
  <c r="DB468" i="1"/>
  <c r="DB469" i="1"/>
  <c r="DB470" i="1"/>
  <c r="DB471" i="1"/>
  <c r="DB472" i="1"/>
  <c r="DB473" i="1"/>
  <c r="DB474" i="1"/>
  <c r="DB475" i="1"/>
  <c r="DB476" i="1"/>
  <c r="DB477" i="1"/>
  <c r="DB478" i="1"/>
  <c r="DB479" i="1"/>
  <c r="DB480" i="1"/>
  <c r="DB481" i="1"/>
  <c r="DB482" i="1"/>
  <c r="DB483" i="1"/>
  <c r="DB484" i="1"/>
  <c r="DB485" i="1"/>
  <c r="DB486" i="1"/>
  <c r="DB487" i="1"/>
  <c r="DB488" i="1"/>
  <c r="DB489" i="1"/>
  <c r="DB490" i="1"/>
  <c r="DB491" i="1"/>
  <c r="DB492" i="1"/>
  <c r="DB493" i="1"/>
  <c r="DB494" i="1"/>
  <c r="DB495" i="1"/>
  <c r="DB496" i="1"/>
  <c r="DB497" i="1"/>
  <c r="DB498" i="1"/>
  <c r="DB499" i="1"/>
  <c r="DB500" i="1"/>
  <c r="DB501" i="1"/>
  <c r="DB502" i="1"/>
  <c r="DB503" i="1"/>
  <c r="DB504" i="1"/>
  <c r="DB505" i="1"/>
  <c r="DE462" i="1"/>
  <c r="DF462" i="1"/>
  <c r="DG462" i="1"/>
  <c r="DE463" i="1"/>
  <c r="DF463" i="1"/>
  <c r="DG463" i="1"/>
  <c r="DE464" i="1"/>
  <c r="DF464" i="1"/>
  <c r="DG464" i="1"/>
  <c r="DE465" i="1"/>
  <c r="DF465" i="1"/>
  <c r="DG465" i="1"/>
  <c r="DE466" i="1"/>
  <c r="DF466" i="1"/>
  <c r="DG466" i="1"/>
  <c r="DE467" i="1"/>
  <c r="DF467" i="1"/>
  <c r="DG467" i="1"/>
  <c r="DE468" i="1"/>
  <c r="DF468" i="1"/>
  <c r="DG468" i="1"/>
  <c r="DE469" i="1"/>
  <c r="DF469" i="1"/>
  <c r="DG469" i="1"/>
  <c r="DF470" i="1"/>
  <c r="DG470" i="1"/>
  <c r="DF471" i="1"/>
  <c r="DG471" i="1"/>
  <c r="DF472" i="1"/>
  <c r="DG472" i="1"/>
  <c r="DF473" i="1"/>
  <c r="DG473" i="1"/>
  <c r="DF474" i="1"/>
  <c r="DG474" i="1"/>
  <c r="DF475" i="1"/>
  <c r="DG475" i="1"/>
  <c r="DF476" i="1"/>
  <c r="DG476" i="1"/>
  <c r="DF477" i="1"/>
  <c r="DG477" i="1"/>
  <c r="DF478" i="1"/>
  <c r="DG478" i="1"/>
  <c r="DF479" i="1"/>
  <c r="DG479" i="1"/>
  <c r="DF480" i="1"/>
  <c r="DF481" i="1"/>
  <c r="DG481" i="1"/>
  <c r="DF482" i="1"/>
  <c r="DG482" i="1"/>
  <c r="DF483" i="1"/>
  <c r="DG483" i="1"/>
  <c r="DF484" i="1"/>
  <c r="DG484" i="1"/>
  <c r="DF485" i="1"/>
  <c r="DF486" i="1"/>
  <c r="DG486" i="1"/>
  <c r="DF487" i="1"/>
  <c r="DG487" i="1"/>
  <c r="DF488" i="1"/>
  <c r="DG488" i="1"/>
  <c r="DF489" i="1"/>
  <c r="DG489" i="1"/>
  <c r="DF490" i="1"/>
  <c r="DG490" i="1"/>
  <c r="DF491" i="1"/>
  <c r="DG491" i="1"/>
  <c r="DF492" i="1"/>
  <c r="DG492" i="1"/>
  <c r="DF493" i="1"/>
  <c r="DG493" i="1"/>
  <c r="DF494" i="1"/>
  <c r="DG494" i="1"/>
  <c r="DF495" i="1"/>
  <c r="DG495" i="1"/>
  <c r="DF496" i="1"/>
  <c r="DG496" i="1"/>
  <c r="DF497" i="1"/>
  <c r="DG497" i="1"/>
  <c r="DF498" i="1"/>
  <c r="DG498" i="1"/>
  <c r="DF499" i="1"/>
  <c r="DG499" i="1"/>
  <c r="DF500" i="1"/>
  <c r="DG500" i="1"/>
  <c r="DF501" i="1"/>
  <c r="DG501" i="1"/>
  <c r="DF502" i="1"/>
  <c r="DG502" i="1"/>
  <c r="DF503" i="1"/>
  <c r="DG503" i="1"/>
  <c r="DF504" i="1"/>
  <c r="DG504" i="1"/>
  <c r="DF505" i="1"/>
  <c r="DG505" i="1"/>
  <c r="D534" i="1"/>
  <c r="D552" i="1"/>
  <c r="D553" i="1"/>
  <c r="D554" i="1"/>
  <c r="D555" i="1"/>
  <c r="D559" i="1"/>
  <c r="D563" i="1"/>
  <c r="D567" i="1"/>
  <c r="K567" i="1"/>
  <c r="D571" i="1"/>
  <c r="K571" i="1"/>
  <c r="D575" i="1"/>
  <c r="K575" i="1"/>
  <c r="D579" i="1"/>
  <c r="K579" i="1"/>
  <c r="A585" i="1"/>
  <c r="D556" i="1"/>
  <c r="D557" i="1"/>
  <c r="D558" i="1"/>
  <c r="D560" i="1"/>
  <c r="D561" i="1"/>
  <c r="D562" i="1"/>
  <c r="D564" i="1"/>
  <c r="K564" i="1"/>
  <c r="D565" i="1"/>
  <c r="K565" i="1"/>
  <c r="D566" i="1"/>
  <c r="K566" i="1"/>
  <c r="D568" i="1"/>
  <c r="D569" i="1"/>
  <c r="K569" i="1"/>
  <c r="D570" i="1"/>
  <c r="D572" i="1"/>
  <c r="K572" i="1"/>
  <c r="D573" i="1"/>
  <c r="K573" i="1"/>
  <c r="D574" i="1"/>
  <c r="K574" i="1"/>
  <c r="D576" i="1"/>
  <c r="K576" i="1"/>
  <c r="D577" i="1"/>
  <c r="K577" i="1"/>
  <c r="D578" i="1"/>
  <c r="K578" i="1"/>
  <c r="R532" i="1"/>
  <c r="R533" i="1"/>
  <c r="R536" i="1"/>
  <c r="R540" i="1"/>
  <c r="R552" i="1"/>
  <c r="Y552" i="1"/>
  <c r="R553" i="1"/>
  <c r="R554" i="1"/>
  <c r="Y554" i="1"/>
  <c r="R555" i="1"/>
  <c r="Y555" i="1"/>
  <c r="R556" i="1"/>
  <c r="Y556" i="1"/>
  <c r="R557" i="1"/>
  <c r="Y557" i="1"/>
  <c r="R558" i="1"/>
  <c r="Y558" i="1"/>
  <c r="R559" i="1"/>
  <c r="Y559" i="1"/>
  <c r="R560" i="1"/>
  <c r="R561" i="1"/>
  <c r="Y561" i="1"/>
  <c r="R562" i="1"/>
  <c r="Y562" i="1"/>
  <c r="R563" i="1"/>
  <c r="Y563" i="1"/>
  <c r="R564" i="1"/>
  <c r="Y564" i="1"/>
  <c r="R565" i="1"/>
  <c r="Y565" i="1"/>
  <c r="R566" i="1"/>
  <c r="Y566" i="1"/>
  <c r="R567" i="1"/>
  <c r="Y567" i="1"/>
  <c r="R568" i="1"/>
  <c r="Y568" i="1"/>
  <c r="R569" i="1"/>
  <c r="Y569" i="1"/>
  <c r="R570" i="1"/>
  <c r="Y570" i="1"/>
  <c r="R571" i="1"/>
  <c r="Y571" i="1"/>
  <c r="R572" i="1"/>
  <c r="R573" i="1"/>
  <c r="Y573" i="1"/>
  <c r="R574" i="1"/>
  <c r="Y574" i="1"/>
  <c r="R575" i="1"/>
  <c r="Y575" i="1"/>
  <c r="R576" i="1"/>
  <c r="Y576" i="1"/>
  <c r="R577" i="1"/>
  <c r="Y577" i="1"/>
  <c r="R578" i="1"/>
  <c r="Y578" i="1"/>
  <c r="R579" i="1"/>
  <c r="Y579" i="1"/>
  <c r="AM555" i="1"/>
  <c r="AM567" i="1"/>
  <c r="AM570" i="1"/>
  <c r="AM578" i="1"/>
  <c r="AM579" i="1"/>
  <c r="AT512" i="1"/>
  <c r="CX529" i="1"/>
  <c r="CX530" i="1"/>
  <c r="CX531" i="1"/>
  <c r="CX532" i="1"/>
  <c r="CX534" i="1"/>
  <c r="CX535" i="1"/>
  <c r="CX536" i="1"/>
  <c r="CX537" i="1"/>
  <c r="CX538" i="1"/>
  <c r="CX539" i="1"/>
  <c r="CX540" i="1"/>
  <c r="CX541" i="1"/>
  <c r="CX542" i="1"/>
  <c r="CX543" i="1"/>
  <c r="CX544" i="1"/>
  <c r="CX545" i="1"/>
  <c r="CX546" i="1"/>
  <c r="CX547" i="1"/>
  <c r="CX548" i="1"/>
  <c r="CX549" i="1"/>
  <c r="CX550" i="1"/>
  <c r="CX551" i="1"/>
  <c r="CX552" i="1"/>
  <c r="CX553" i="1"/>
  <c r="CX554" i="1"/>
  <c r="CX555" i="1"/>
  <c r="CX556" i="1"/>
  <c r="CX557" i="1"/>
  <c r="CX558" i="1"/>
  <c r="CX559" i="1"/>
  <c r="CX560" i="1"/>
  <c r="CX561" i="1"/>
  <c r="CX562" i="1"/>
  <c r="CX563" i="1"/>
  <c r="CX564" i="1"/>
  <c r="CX565" i="1"/>
  <c r="CX566" i="1"/>
  <c r="CX567" i="1"/>
  <c r="CX568" i="1"/>
  <c r="CX569" i="1"/>
  <c r="CX570" i="1"/>
  <c r="CX571" i="1"/>
  <c r="CX572" i="1"/>
  <c r="CX573" i="1"/>
  <c r="CX574" i="1"/>
  <c r="CX575" i="1"/>
  <c r="CX576" i="1"/>
  <c r="CX577" i="1"/>
  <c r="CX578" i="1"/>
  <c r="CX579" i="1"/>
  <c r="BH552" i="1"/>
  <c r="BO552" i="1"/>
  <c r="BH553" i="1"/>
  <c r="BO553" i="1"/>
  <c r="BH556" i="1"/>
  <c r="BO556" i="1"/>
  <c r="BH557" i="1"/>
  <c r="BO557" i="1"/>
  <c r="BH558" i="1"/>
  <c r="BO558" i="1"/>
  <c r="BO559" i="1"/>
  <c r="BH560" i="1"/>
  <c r="BO560" i="1"/>
  <c r="BH561" i="1"/>
  <c r="BO561" i="1"/>
  <c r="BH562" i="1"/>
  <c r="BO562" i="1"/>
  <c r="BH564" i="1"/>
  <c r="BO564" i="1"/>
  <c r="BH565" i="1"/>
  <c r="BO565" i="1"/>
  <c r="BH566" i="1"/>
  <c r="BO566" i="1"/>
  <c r="BH568" i="1"/>
  <c r="BO568" i="1"/>
  <c r="BH569" i="1"/>
  <c r="BO569" i="1"/>
  <c r="BH570" i="1"/>
  <c r="BO570" i="1"/>
  <c r="BH572" i="1"/>
  <c r="BO572" i="1"/>
  <c r="BH573" i="1"/>
  <c r="BO573" i="1"/>
  <c r="BH574" i="1"/>
  <c r="BO574" i="1"/>
  <c r="BH576" i="1"/>
  <c r="BO576" i="1"/>
  <c r="BH577" i="1"/>
  <c r="BO577" i="1"/>
  <c r="BH578" i="1"/>
  <c r="BO578" i="1"/>
  <c r="BV529" i="1"/>
  <c r="BV530" i="1"/>
  <c r="BV531" i="1"/>
  <c r="BV532" i="1"/>
  <c r="BV534" i="1"/>
  <c r="BV535" i="1"/>
  <c r="BV536" i="1"/>
  <c r="BV537" i="1"/>
  <c r="BV538" i="1"/>
  <c r="BV539" i="1"/>
  <c r="BV540" i="1"/>
  <c r="BV541" i="1"/>
  <c r="BV542" i="1"/>
  <c r="BV543" i="1"/>
  <c r="BV544" i="1"/>
  <c r="BV545" i="1"/>
  <c r="BV546" i="1"/>
  <c r="BV547" i="1"/>
  <c r="BV548" i="1"/>
  <c r="BV549" i="1"/>
  <c r="BV550" i="1"/>
  <c r="BV551" i="1"/>
  <c r="BV552" i="1"/>
  <c r="BV553" i="1"/>
  <c r="BV554" i="1"/>
  <c r="BV555" i="1"/>
  <c r="BV556" i="1"/>
  <c r="BV557" i="1"/>
  <c r="BV558" i="1"/>
  <c r="BV559" i="1"/>
  <c r="BV560" i="1"/>
  <c r="BV561" i="1"/>
  <c r="BV562" i="1"/>
  <c r="BV563" i="1"/>
  <c r="BV564" i="1"/>
  <c r="BV565" i="1"/>
  <c r="BV566" i="1"/>
  <c r="BV567" i="1"/>
  <c r="BV568" i="1"/>
  <c r="BV569" i="1"/>
  <c r="BV570" i="1"/>
  <c r="BV571" i="1"/>
  <c r="BV572" i="1"/>
  <c r="BV573" i="1"/>
  <c r="BV574" i="1"/>
  <c r="BV575" i="1"/>
  <c r="BV576" i="1"/>
  <c r="BV577" i="1"/>
  <c r="BV578" i="1"/>
  <c r="BV579" i="1"/>
  <c r="CJ529" i="1"/>
  <c r="CJ530" i="1"/>
  <c r="CJ531" i="1"/>
  <c r="CJ532" i="1"/>
  <c r="CJ534" i="1"/>
  <c r="CJ535" i="1"/>
  <c r="CJ536" i="1"/>
  <c r="CJ537" i="1"/>
  <c r="CJ538" i="1"/>
  <c r="CJ539" i="1"/>
  <c r="CJ540" i="1"/>
  <c r="CJ541" i="1"/>
  <c r="CJ542" i="1"/>
  <c r="CJ543" i="1"/>
  <c r="CJ544" i="1"/>
  <c r="CJ545" i="1"/>
  <c r="CJ546" i="1"/>
  <c r="CJ547" i="1"/>
  <c r="CJ548" i="1"/>
  <c r="CJ549" i="1"/>
  <c r="CJ550" i="1"/>
  <c r="CJ551" i="1"/>
  <c r="CJ552" i="1"/>
  <c r="CJ553" i="1"/>
  <c r="CJ554" i="1"/>
  <c r="CJ555" i="1"/>
  <c r="CJ556" i="1"/>
  <c r="CJ557" i="1"/>
  <c r="CJ558" i="1"/>
  <c r="CJ559" i="1"/>
  <c r="CJ560" i="1"/>
  <c r="CJ561" i="1"/>
  <c r="CJ562" i="1"/>
  <c r="CJ563" i="1"/>
  <c r="CJ564" i="1"/>
  <c r="CJ565" i="1"/>
  <c r="CJ566" i="1"/>
  <c r="CJ567" i="1"/>
  <c r="CJ568" i="1"/>
  <c r="CJ569" i="1"/>
  <c r="CJ570" i="1"/>
  <c r="CJ571" i="1"/>
  <c r="CJ572" i="1"/>
  <c r="CJ573" i="1"/>
  <c r="CJ574" i="1"/>
  <c r="CJ575" i="1"/>
  <c r="CJ576" i="1"/>
  <c r="CJ577" i="1"/>
  <c r="CJ578" i="1"/>
  <c r="CJ579" i="1"/>
  <c r="BT454" i="1"/>
  <c r="CH454" i="1"/>
  <c r="CV454" i="1"/>
  <c r="BT455" i="1"/>
  <c r="CH455" i="1"/>
  <c r="CV455" i="1"/>
  <c r="BT456" i="1"/>
  <c r="CH456" i="1"/>
  <c r="CV456" i="1"/>
  <c r="P457" i="1"/>
  <c r="AD457" i="1"/>
  <c r="AR457" i="1"/>
  <c r="BF457" i="1"/>
  <c r="BT457" i="1"/>
  <c r="CH457" i="1"/>
  <c r="CV457" i="1"/>
  <c r="BT459" i="1"/>
  <c r="BT460" i="1"/>
  <c r="CH460" i="1"/>
  <c r="CV460" i="1"/>
  <c r="P461" i="1"/>
  <c r="AD461" i="1"/>
  <c r="AR461" i="1"/>
  <c r="BF461" i="1"/>
  <c r="BT461" i="1"/>
  <c r="CH461" i="1"/>
  <c r="CV461" i="1"/>
  <c r="P465" i="1"/>
  <c r="AD465" i="1"/>
  <c r="AR465" i="1"/>
  <c r="BF465" i="1"/>
  <c r="P469" i="1"/>
  <c r="AD469" i="1"/>
  <c r="AR469" i="1"/>
  <c r="BF469" i="1"/>
  <c r="CE480" i="1"/>
  <c r="DG480" i="1"/>
  <c r="J481" i="1"/>
  <c r="P481" i="1"/>
  <c r="X481" i="1"/>
  <c r="AD481" i="1"/>
  <c r="AL481" i="1"/>
  <c r="AR481" i="1"/>
  <c r="AZ481" i="1"/>
  <c r="BC481" i="1"/>
  <c r="BF481" i="1"/>
  <c r="BN481" i="1"/>
  <c r="BQ481" i="1"/>
  <c r="J482" i="1"/>
  <c r="X482" i="1"/>
  <c r="AL482" i="1"/>
  <c r="AZ482" i="1"/>
  <c r="BN482" i="1"/>
  <c r="J483" i="1"/>
  <c r="X483" i="1"/>
  <c r="AL483" i="1"/>
  <c r="AZ483" i="1"/>
  <c r="BN483" i="1"/>
  <c r="J484" i="1"/>
  <c r="X484" i="1"/>
  <c r="AL484" i="1"/>
  <c r="AO484" i="1"/>
  <c r="AZ484" i="1"/>
  <c r="BN484" i="1"/>
  <c r="J485" i="1"/>
  <c r="K485" i="1"/>
  <c r="P485" i="1"/>
  <c r="X485" i="1"/>
  <c r="AD485" i="1"/>
  <c r="AL485" i="1"/>
  <c r="AR485" i="1"/>
  <c r="AV485" i="1"/>
  <c r="AZ485" i="1"/>
  <c r="BF485" i="1"/>
  <c r="BN485" i="1"/>
  <c r="BX485" i="1"/>
  <c r="CL485" i="1"/>
  <c r="CZ485" i="1"/>
  <c r="DG485" i="1"/>
  <c r="J486" i="1"/>
  <c r="K486" i="1"/>
  <c r="X486" i="1"/>
  <c r="AL486" i="1"/>
  <c r="AV486" i="1"/>
  <c r="AZ486" i="1"/>
  <c r="BN486" i="1"/>
  <c r="BX486" i="1"/>
  <c r="CL486" i="1"/>
  <c r="CZ486" i="1"/>
  <c r="J487" i="1"/>
  <c r="X487" i="1"/>
  <c r="Y487" i="1"/>
  <c r="AL487" i="1"/>
  <c r="AV487" i="1"/>
  <c r="AZ487" i="1"/>
  <c r="BN487" i="1"/>
  <c r="BO487" i="1"/>
  <c r="BX487" i="1"/>
  <c r="CL487" i="1"/>
  <c r="CZ487" i="1"/>
  <c r="J488" i="1"/>
  <c r="X488" i="1"/>
  <c r="Y488" i="1"/>
  <c r="AL488" i="1"/>
  <c r="AO488" i="1"/>
  <c r="AV488" i="1"/>
  <c r="AZ488" i="1"/>
  <c r="BN488" i="1"/>
  <c r="BX488" i="1"/>
  <c r="CL488" i="1"/>
  <c r="CZ488" i="1"/>
  <c r="J489" i="1"/>
  <c r="P489" i="1"/>
  <c r="X489" i="1"/>
  <c r="AD489" i="1"/>
  <c r="AL489" i="1"/>
  <c r="AV489" i="1"/>
  <c r="AZ489" i="1"/>
  <c r="BF489" i="1"/>
  <c r="BN489" i="1"/>
  <c r="BX489" i="1"/>
  <c r="CL489" i="1"/>
  <c r="CZ489" i="1"/>
  <c r="J490" i="1"/>
  <c r="X490" i="1"/>
  <c r="Y490" i="1"/>
  <c r="AA490" i="1"/>
  <c r="AL490" i="1"/>
  <c r="AV490" i="1"/>
  <c r="AZ490" i="1"/>
  <c r="BN490" i="1"/>
  <c r="BX490" i="1"/>
  <c r="CL490" i="1"/>
  <c r="CS490" i="1"/>
  <c r="CZ490" i="1"/>
  <c r="J491" i="1"/>
  <c r="K491" i="1"/>
  <c r="X491" i="1"/>
  <c r="Y491" i="1"/>
  <c r="AL491" i="1"/>
  <c r="AV491" i="1"/>
  <c r="AZ491" i="1"/>
  <c r="BN491" i="1"/>
  <c r="BX491" i="1"/>
  <c r="CL491" i="1"/>
  <c r="CZ491" i="1"/>
  <c r="J492" i="1"/>
  <c r="X492" i="1"/>
  <c r="AA492" i="1"/>
  <c r="AL492" i="1"/>
  <c r="AM492" i="1"/>
  <c r="AV492" i="1"/>
  <c r="AZ492" i="1"/>
  <c r="BN492" i="1"/>
  <c r="BO492" i="1"/>
  <c r="BX492" i="1"/>
  <c r="CL492" i="1"/>
  <c r="CZ492" i="1"/>
  <c r="J493" i="1"/>
  <c r="M493" i="1"/>
  <c r="P493" i="1"/>
  <c r="X493" i="1"/>
  <c r="AD493" i="1"/>
  <c r="AL493" i="1"/>
  <c r="AM493" i="1"/>
  <c r="AV493" i="1"/>
  <c r="AZ493" i="1"/>
  <c r="BF493" i="1"/>
  <c r="BN493" i="1"/>
  <c r="BO493" i="1"/>
  <c r="BX493" i="1"/>
  <c r="CE493" i="1"/>
  <c r="CL493" i="1"/>
  <c r="CS493" i="1"/>
  <c r="CZ493" i="1"/>
  <c r="J494" i="1"/>
  <c r="X494" i="1"/>
  <c r="AL494" i="1"/>
  <c r="AO494" i="1"/>
  <c r="AV494" i="1"/>
  <c r="AZ494" i="1"/>
  <c r="BN494" i="1"/>
  <c r="BX494" i="1"/>
  <c r="CE494" i="1"/>
  <c r="CL494" i="1"/>
  <c r="CZ494" i="1"/>
  <c r="J495" i="1"/>
  <c r="K495" i="1"/>
  <c r="X495" i="1"/>
  <c r="AL495" i="1"/>
  <c r="AV495" i="1"/>
  <c r="AZ495" i="1"/>
  <c r="BN495" i="1"/>
  <c r="BO495" i="1"/>
  <c r="BX495" i="1"/>
  <c r="CL495" i="1"/>
  <c r="CZ495" i="1"/>
  <c r="J496" i="1"/>
  <c r="K496" i="1"/>
  <c r="X496" i="1"/>
  <c r="AL496" i="1"/>
  <c r="AM496" i="1"/>
  <c r="AV496" i="1"/>
  <c r="AZ496" i="1"/>
  <c r="BN496" i="1"/>
  <c r="BX496" i="1"/>
  <c r="CL496" i="1"/>
  <c r="CZ496" i="1"/>
  <c r="J497" i="1"/>
  <c r="K497" i="1"/>
  <c r="X497" i="1"/>
  <c r="AA497" i="1"/>
  <c r="AL497" i="1"/>
  <c r="AM497" i="1"/>
  <c r="AV497" i="1"/>
  <c r="AZ497" i="1"/>
  <c r="BN497" i="1"/>
  <c r="BX497" i="1"/>
  <c r="CL497" i="1"/>
  <c r="CZ497" i="1"/>
  <c r="J498" i="1"/>
  <c r="X498" i="1"/>
  <c r="AL498" i="1"/>
  <c r="AV498" i="1"/>
  <c r="AZ498" i="1"/>
  <c r="BN498" i="1"/>
  <c r="BX498" i="1"/>
  <c r="CL498" i="1"/>
  <c r="CZ498" i="1"/>
  <c r="J499" i="1"/>
  <c r="X499" i="1"/>
  <c r="Y499" i="1"/>
  <c r="AL499" i="1"/>
  <c r="AV499" i="1"/>
  <c r="AZ499" i="1"/>
  <c r="BN499" i="1"/>
  <c r="BX499" i="1"/>
  <c r="CE499" i="1"/>
  <c r="CL499" i="1"/>
  <c r="CS499" i="1"/>
  <c r="CZ499" i="1"/>
  <c r="J500" i="1"/>
  <c r="X500" i="1"/>
  <c r="Y500" i="1"/>
  <c r="AL500" i="1"/>
  <c r="AV500" i="1"/>
  <c r="AZ500" i="1"/>
  <c r="BN500" i="1"/>
  <c r="BO500" i="1"/>
  <c r="BX500" i="1"/>
  <c r="CL500" i="1"/>
  <c r="CZ500" i="1"/>
  <c r="J501" i="1"/>
  <c r="X501" i="1"/>
  <c r="AL501" i="1"/>
  <c r="AV501" i="1"/>
  <c r="AZ501" i="1"/>
  <c r="BC501" i="1"/>
  <c r="BN501" i="1"/>
  <c r="BX501" i="1"/>
  <c r="CL501" i="1"/>
  <c r="CZ501" i="1"/>
  <c r="J502" i="1"/>
  <c r="X502" i="1"/>
  <c r="AL502" i="1"/>
  <c r="AO502" i="1"/>
  <c r="AV502" i="1"/>
  <c r="AZ502" i="1"/>
  <c r="BN502" i="1"/>
  <c r="BX502" i="1"/>
  <c r="CL502" i="1"/>
  <c r="CZ502" i="1"/>
  <c r="J503" i="1"/>
  <c r="X503" i="1"/>
  <c r="Y503" i="1"/>
  <c r="AL503" i="1"/>
  <c r="AM503" i="1"/>
  <c r="AV503" i="1"/>
  <c r="AZ503" i="1"/>
  <c r="BN503" i="1"/>
  <c r="BX503" i="1"/>
  <c r="CL503" i="1"/>
  <c r="CZ503" i="1"/>
  <c r="J504" i="1"/>
  <c r="X504" i="1"/>
  <c r="AL504" i="1"/>
  <c r="AV504" i="1"/>
  <c r="AZ504" i="1"/>
  <c r="BN504" i="1"/>
  <c r="BX504" i="1"/>
  <c r="CL504" i="1"/>
  <c r="CS504" i="1"/>
  <c r="CZ504" i="1"/>
  <c r="AV505" i="1"/>
  <c r="BX505" i="1"/>
  <c r="CL505" i="1"/>
  <c r="CZ505" i="1"/>
  <c r="T532" i="1"/>
  <c r="V532" i="1"/>
  <c r="T533" i="1"/>
  <c r="V533" i="1"/>
  <c r="T534" i="1"/>
  <c r="V534" i="1"/>
  <c r="Z534" i="1"/>
  <c r="X534" i="1"/>
  <c r="X538" i="1"/>
  <c r="X542" i="1"/>
  <c r="X546" i="1"/>
  <c r="T535" i="1"/>
  <c r="V535" i="1"/>
  <c r="X535" i="1"/>
  <c r="T536" i="1"/>
  <c r="V536" i="1"/>
  <c r="Z536" i="1"/>
  <c r="T537" i="1"/>
  <c r="V537" i="1"/>
  <c r="X537" i="1"/>
  <c r="X541" i="1"/>
  <c r="X545" i="1"/>
  <c r="T538" i="1"/>
  <c r="V538" i="1"/>
  <c r="T539" i="1"/>
  <c r="V539" i="1"/>
  <c r="X539" i="1"/>
  <c r="X543" i="1"/>
  <c r="X547" i="1"/>
  <c r="T540" i="1"/>
  <c r="V540" i="1"/>
  <c r="Z540" i="1"/>
  <c r="T541" i="1"/>
  <c r="V541" i="1"/>
  <c r="T542" i="1"/>
  <c r="V542" i="1"/>
  <c r="T543" i="1"/>
  <c r="V543" i="1"/>
  <c r="T544" i="1"/>
  <c r="X544" i="1"/>
  <c r="T545" i="1"/>
  <c r="V545" i="1"/>
  <c r="T546" i="1"/>
  <c r="V546" i="1"/>
  <c r="T547" i="1"/>
  <c r="V547" i="1"/>
  <c r="AH532" i="1"/>
  <c r="AJ532" i="1"/>
  <c r="AL532" i="1"/>
  <c r="AL536" i="1"/>
  <c r="AL540" i="1"/>
  <c r="AL544" i="1"/>
  <c r="AH533" i="1"/>
  <c r="AJ533" i="1"/>
  <c r="AN533" i="1"/>
  <c r="AH534" i="1"/>
  <c r="AJ534" i="1"/>
  <c r="AL534" i="1"/>
  <c r="AL538" i="1"/>
  <c r="AL542" i="1"/>
  <c r="AL546" i="1"/>
  <c r="AH535" i="1"/>
  <c r="AJ535" i="1"/>
  <c r="AH536" i="1"/>
  <c r="AJ536" i="1"/>
  <c r="AH537" i="1"/>
  <c r="AJ537" i="1"/>
  <c r="AL537" i="1"/>
  <c r="AL541" i="1"/>
  <c r="AH538" i="1"/>
  <c r="AJ538" i="1"/>
  <c r="AH539" i="1"/>
  <c r="AJ539" i="1"/>
  <c r="AL539" i="1"/>
  <c r="AL543" i="1"/>
  <c r="AL547" i="1"/>
  <c r="AH540" i="1"/>
  <c r="AJ540" i="1"/>
  <c r="AH541" i="1"/>
  <c r="AJ541" i="1"/>
  <c r="AH542" i="1"/>
  <c r="AJ542" i="1"/>
  <c r="AH543" i="1"/>
  <c r="AJ543" i="1"/>
  <c r="AH544" i="1"/>
  <c r="AJ544" i="1"/>
  <c r="AH545" i="1"/>
  <c r="AJ545" i="1"/>
  <c r="AN545" i="1"/>
  <c r="AH546" i="1"/>
  <c r="AJ546" i="1"/>
  <c r="AH547" i="1"/>
  <c r="AJ547" i="1"/>
  <c r="AV532" i="1"/>
  <c r="AX532" i="1"/>
  <c r="AZ532" i="1"/>
  <c r="AZ536" i="1"/>
  <c r="AZ540" i="1"/>
  <c r="AZ544" i="1"/>
  <c r="AV533" i="1"/>
  <c r="AX533" i="1"/>
  <c r="AZ533" i="1"/>
  <c r="AZ537" i="1"/>
  <c r="AZ541" i="1"/>
  <c r="AZ545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52" i="1"/>
  <c r="AV553" i="1"/>
  <c r="AV554" i="1"/>
  <c r="AV555" i="1"/>
  <c r="AV556" i="1"/>
  <c r="AV557" i="1"/>
  <c r="AV558" i="1"/>
  <c r="AV559" i="1"/>
  <c r="AV584" i="1"/>
  <c r="AX534" i="1"/>
  <c r="AZ534" i="1"/>
  <c r="AZ538" i="1"/>
  <c r="AZ542" i="1"/>
  <c r="AZ546" i="1"/>
  <c r="AT535" i="1"/>
  <c r="BA535" i="1"/>
  <c r="AX535" i="1"/>
  <c r="AZ535" i="1"/>
  <c r="AX536" i="1"/>
  <c r="AX537" i="1"/>
  <c r="AX538" i="1"/>
  <c r="AT539" i="1"/>
  <c r="AX539" i="1"/>
  <c r="BB539" i="1"/>
  <c r="AX540" i="1"/>
  <c r="AX541" i="1"/>
  <c r="AX542" i="1"/>
  <c r="AX543" i="1"/>
  <c r="AZ543" i="1"/>
  <c r="AZ547" i="1"/>
  <c r="AX544" i="1"/>
  <c r="AX545" i="1"/>
  <c r="AX546" i="1"/>
  <c r="AX547" i="1"/>
  <c r="BJ532" i="1"/>
  <c r="BL532" i="1"/>
  <c r="BN532" i="1"/>
  <c r="BN536" i="1"/>
  <c r="BN540" i="1"/>
  <c r="BN544" i="1"/>
  <c r="BJ533" i="1"/>
  <c r="BL533" i="1"/>
  <c r="BN533" i="1"/>
  <c r="BN537" i="1"/>
  <c r="BN541" i="1"/>
  <c r="BN545" i="1"/>
  <c r="BJ534" i="1"/>
  <c r="BL534" i="1"/>
  <c r="BN534" i="1"/>
  <c r="BN538" i="1"/>
  <c r="BN542" i="1"/>
  <c r="BN546" i="1"/>
  <c r="BJ535" i="1"/>
  <c r="BL535" i="1"/>
  <c r="BN535" i="1"/>
  <c r="BN539" i="1"/>
  <c r="BN543" i="1"/>
  <c r="BN547" i="1"/>
  <c r="BJ536" i="1"/>
  <c r="BJ537" i="1"/>
  <c r="BJ538" i="1"/>
  <c r="BJ539" i="1"/>
  <c r="BJ540" i="1"/>
  <c r="BJ541" i="1"/>
  <c r="BJ542" i="1"/>
  <c r="BJ543" i="1"/>
  <c r="BJ544" i="1"/>
  <c r="BJ545" i="1"/>
  <c r="BJ546" i="1"/>
  <c r="BJ547" i="1"/>
  <c r="BJ552" i="1"/>
  <c r="BJ553" i="1"/>
  <c r="BJ554" i="1"/>
  <c r="BJ555" i="1"/>
  <c r="BJ556" i="1"/>
  <c r="BJ557" i="1"/>
  <c r="BJ558" i="1"/>
  <c r="BJ559" i="1"/>
  <c r="BJ560" i="1"/>
  <c r="BJ561" i="1"/>
  <c r="BJ562" i="1"/>
  <c r="BJ563" i="1"/>
  <c r="BJ564" i="1"/>
  <c r="BJ565" i="1"/>
  <c r="BJ566" i="1"/>
  <c r="BJ567" i="1"/>
  <c r="BJ568" i="1"/>
  <c r="BJ569" i="1"/>
  <c r="BJ570" i="1"/>
  <c r="BJ571" i="1"/>
  <c r="BJ572" i="1"/>
  <c r="BJ573" i="1"/>
  <c r="BJ574" i="1"/>
  <c r="BJ575" i="1"/>
  <c r="BJ576" i="1"/>
  <c r="BJ577" i="1"/>
  <c r="BJ578" i="1"/>
  <c r="BJ579" i="1"/>
  <c r="BJ584" i="1"/>
  <c r="BL536" i="1"/>
  <c r="BL537" i="1"/>
  <c r="BL538" i="1"/>
  <c r="BL539" i="1"/>
  <c r="BL540" i="1"/>
  <c r="BL541" i="1"/>
  <c r="BL542" i="1"/>
  <c r="BL543" i="1"/>
  <c r="BL544" i="1"/>
  <c r="BL545" i="1"/>
  <c r="BL546" i="1"/>
  <c r="BL547" i="1"/>
  <c r="BX529" i="1"/>
  <c r="BX530" i="1"/>
  <c r="BX531" i="1"/>
  <c r="BX532" i="1"/>
  <c r="BX534" i="1"/>
  <c r="BX535" i="1"/>
  <c r="BX536" i="1"/>
  <c r="BX537" i="1"/>
  <c r="BX538" i="1"/>
  <c r="BX539" i="1"/>
  <c r="BX540" i="1"/>
  <c r="BX541" i="1"/>
  <c r="BX542" i="1"/>
  <c r="BX543" i="1"/>
  <c r="BX544" i="1"/>
  <c r="BX545" i="1"/>
  <c r="BX546" i="1"/>
  <c r="BX547" i="1"/>
  <c r="BX548" i="1"/>
  <c r="BX549" i="1"/>
  <c r="BX550" i="1"/>
  <c r="BX551" i="1"/>
  <c r="BX552" i="1"/>
  <c r="BX553" i="1"/>
  <c r="BX554" i="1"/>
  <c r="BX555" i="1"/>
  <c r="BX556" i="1"/>
  <c r="BX557" i="1"/>
  <c r="BX558" i="1"/>
  <c r="BX559" i="1"/>
  <c r="BX584" i="1"/>
  <c r="BZ529" i="1"/>
  <c r="CD529" i="1"/>
  <c r="BZ530" i="1"/>
  <c r="BZ531" i="1"/>
  <c r="BZ532" i="1"/>
  <c r="BZ534" i="1"/>
  <c r="CC534" i="1"/>
  <c r="CD534" i="1"/>
  <c r="CE534" i="1"/>
  <c r="BZ535" i="1"/>
  <c r="BZ536" i="1"/>
  <c r="BZ537" i="1"/>
  <c r="BZ538" i="1"/>
  <c r="BZ539" i="1"/>
  <c r="BZ540" i="1"/>
  <c r="BZ541" i="1"/>
  <c r="BZ542" i="1"/>
  <c r="BZ543" i="1"/>
  <c r="BZ544" i="1"/>
  <c r="BZ545" i="1"/>
  <c r="BZ546" i="1"/>
  <c r="BZ547" i="1"/>
  <c r="BZ548" i="1"/>
  <c r="BZ549" i="1"/>
  <c r="BZ550" i="1"/>
  <c r="BZ551" i="1"/>
  <c r="BZ552" i="1"/>
  <c r="BZ553" i="1"/>
  <c r="BZ554" i="1"/>
  <c r="BZ555" i="1"/>
  <c r="BZ556" i="1"/>
  <c r="BZ557" i="1"/>
  <c r="BZ558" i="1"/>
  <c r="BZ559" i="1"/>
  <c r="BZ560" i="1"/>
  <c r="BZ561" i="1"/>
  <c r="BZ562" i="1"/>
  <c r="BZ563" i="1"/>
  <c r="BZ564" i="1"/>
  <c r="BZ565" i="1"/>
  <c r="BZ566" i="1"/>
  <c r="BZ567" i="1"/>
  <c r="BZ568" i="1"/>
  <c r="BZ569" i="1"/>
  <c r="BZ570" i="1"/>
  <c r="BZ571" i="1"/>
  <c r="BZ572" i="1"/>
  <c r="BZ573" i="1"/>
  <c r="BZ574" i="1"/>
  <c r="BZ575" i="1"/>
  <c r="BZ576" i="1"/>
  <c r="BZ577" i="1"/>
  <c r="BZ578" i="1"/>
  <c r="BZ579" i="1"/>
  <c r="BZ580" i="1"/>
  <c r="BZ584" i="1"/>
  <c r="CC535" i="1"/>
  <c r="CD535" i="1"/>
  <c r="CE535" i="1"/>
  <c r="CC536" i="1"/>
  <c r="CD536" i="1"/>
  <c r="CE536" i="1"/>
  <c r="CC537" i="1"/>
  <c r="CD537" i="1"/>
  <c r="CE537" i="1"/>
  <c r="CL529" i="1"/>
  <c r="CN529" i="1"/>
  <c r="CL530" i="1"/>
  <c r="CL531" i="1"/>
  <c r="CL532" i="1"/>
  <c r="CL534" i="1"/>
  <c r="CL535" i="1"/>
  <c r="CL536" i="1"/>
  <c r="CL537" i="1"/>
  <c r="CL538" i="1"/>
  <c r="CL539" i="1"/>
  <c r="CL540" i="1"/>
  <c r="CL541" i="1"/>
  <c r="CL542" i="1"/>
  <c r="CL543" i="1"/>
  <c r="CL544" i="1"/>
  <c r="CL545" i="1"/>
  <c r="CL546" i="1"/>
  <c r="CL547" i="1"/>
  <c r="CL548" i="1"/>
  <c r="CL549" i="1"/>
  <c r="CL550" i="1"/>
  <c r="CL551" i="1"/>
  <c r="CL552" i="1"/>
  <c r="CL553" i="1"/>
  <c r="CL554" i="1"/>
  <c r="CL555" i="1"/>
  <c r="CL556" i="1"/>
  <c r="CL557" i="1"/>
  <c r="CL558" i="1"/>
  <c r="CL559" i="1"/>
  <c r="CL584" i="1"/>
  <c r="CN530" i="1"/>
  <c r="CN531" i="1"/>
  <c r="CN532" i="1"/>
  <c r="CN534" i="1"/>
  <c r="CQ534" i="1"/>
  <c r="CR534" i="1"/>
  <c r="CS534" i="1"/>
  <c r="CN535" i="1"/>
  <c r="CQ535" i="1"/>
  <c r="CR535" i="1"/>
  <c r="CS535" i="1"/>
  <c r="CN536" i="1"/>
  <c r="CQ536" i="1"/>
  <c r="CR536" i="1"/>
  <c r="CS536" i="1"/>
  <c r="CZ529" i="1"/>
  <c r="DB529" i="1"/>
  <c r="CZ530" i="1"/>
  <c r="DB530" i="1"/>
  <c r="CZ531" i="1"/>
  <c r="DB531" i="1"/>
  <c r="CZ532" i="1"/>
  <c r="DB532" i="1"/>
  <c r="CZ534" i="1"/>
  <c r="CZ535" i="1"/>
  <c r="CZ536" i="1"/>
  <c r="CZ537" i="1"/>
  <c r="CZ538" i="1"/>
  <c r="CZ539" i="1"/>
  <c r="CZ540" i="1"/>
  <c r="CZ541" i="1"/>
  <c r="CZ542" i="1"/>
  <c r="CZ543" i="1"/>
  <c r="CZ544" i="1"/>
  <c r="CZ545" i="1"/>
  <c r="CZ546" i="1"/>
  <c r="CZ547" i="1"/>
  <c r="CZ548" i="1"/>
  <c r="CZ549" i="1"/>
  <c r="CZ550" i="1"/>
  <c r="CZ551" i="1"/>
  <c r="CZ552" i="1"/>
  <c r="CZ553" i="1"/>
  <c r="CZ554" i="1"/>
  <c r="CZ555" i="1"/>
  <c r="CZ556" i="1"/>
  <c r="CZ557" i="1"/>
  <c r="CZ558" i="1"/>
  <c r="CZ559" i="1"/>
  <c r="CZ584" i="1"/>
  <c r="DB534" i="1"/>
  <c r="DE534" i="1"/>
  <c r="DF534" i="1"/>
  <c r="DG534" i="1"/>
  <c r="DB535" i="1"/>
  <c r="DE535" i="1"/>
  <c r="DF535" i="1"/>
  <c r="DG535" i="1"/>
  <c r="AT554" i="1"/>
  <c r="BA554" i="1"/>
  <c r="AZ554" i="1"/>
  <c r="AT552" i="1"/>
  <c r="BA552" i="1"/>
  <c r="AT553" i="1"/>
  <c r="BA553" i="1"/>
  <c r="AT555" i="1"/>
  <c r="B543" i="1"/>
  <c r="B552" i="1"/>
  <c r="CV536" i="1"/>
  <c r="CH536" i="1"/>
  <c r="BT536" i="1"/>
  <c r="BF560" i="1"/>
  <c r="AR560" i="1"/>
  <c r="AD560" i="1"/>
  <c r="P560" i="1"/>
  <c r="DE536" i="1"/>
  <c r="DF536" i="1"/>
  <c r="DG536" i="1"/>
  <c r="DB536" i="1"/>
  <c r="BP563" i="1"/>
  <c r="BN563" i="1"/>
  <c r="BL563" i="1"/>
  <c r="BQ563" i="1"/>
  <c r="BO563" i="1"/>
  <c r="BP562" i="1"/>
  <c r="BN562" i="1"/>
  <c r="BL562" i="1"/>
  <c r="BQ562" i="1"/>
  <c r="BP561" i="1"/>
  <c r="BN561" i="1"/>
  <c r="BL561" i="1"/>
  <c r="BQ561" i="1"/>
  <c r="BP560" i="1"/>
  <c r="BN560" i="1"/>
  <c r="BL560" i="1"/>
  <c r="BQ560" i="1"/>
  <c r="BP559" i="1"/>
  <c r="BN559" i="1"/>
  <c r="BL559" i="1"/>
  <c r="BQ559" i="1"/>
  <c r="BP558" i="1"/>
  <c r="BN558" i="1"/>
  <c r="BL558" i="1"/>
  <c r="BQ558" i="1"/>
  <c r="BP557" i="1"/>
  <c r="BN557" i="1"/>
  <c r="BL557" i="1"/>
  <c r="BQ557" i="1"/>
  <c r="BP556" i="1"/>
  <c r="BN556" i="1"/>
  <c r="BL556" i="1"/>
  <c r="BQ556" i="1"/>
  <c r="BP555" i="1"/>
  <c r="BN555" i="1"/>
  <c r="BL555" i="1"/>
  <c r="BQ555" i="1"/>
  <c r="BO555" i="1"/>
  <c r="BP554" i="1"/>
  <c r="BN554" i="1"/>
  <c r="BL554" i="1"/>
  <c r="BQ554" i="1"/>
  <c r="BO554" i="1"/>
  <c r="BP553" i="1"/>
  <c r="BN553" i="1"/>
  <c r="BL553" i="1"/>
  <c r="BP552" i="1"/>
  <c r="BN552" i="1"/>
  <c r="BL552" i="1"/>
  <c r="BQ552" i="1"/>
  <c r="BB563" i="1"/>
  <c r="AZ563" i="1"/>
  <c r="AX563" i="1"/>
  <c r="BC563" i="1"/>
  <c r="AV563" i="1"/>
  <c r="AT563" i="1"/>
  <c r="BA563" i="1"/>
  <c r="BB562" i="1"/>
  <c r="AZ562" i="1"/>
  <c r="AX562" i="1"/>
  <c r="BC562" i="1"/>
  <c r="AV562" i="1"/>
  <c r="AT562" i="1"/>
  <c r="BA562" i="1"/>
  <c r="BB561" i="1"/>
  <c r="AZ561" i="1"/>
  <c r="AX561" i="1"/>
  <c r="BC561" i="1"/>
  <c r="AV561" i="1"/>
  <c r="AT561" i="1"/>
  <c r="BA561" i="1"/>
  <c r="BB560" i="1"/>
  <c r="AZ560" i="1"/>
  <c r="AX560" i="1"/>
  <c r="AV560" i="1"/>
  <c r="AT560" i="1"/>
  <c r="BA560" i="1"/>
  <c r="BB559" i="1"/>
  <c r="AZ559" i="1"/>
  <c r="AX559" i="1"/>
  <c r="BC559" i="1"/>
  <c r="AT559" i="1"/>
  <c r="BA559" i="1"/>
  <c r="BB558" i="1"/>
  <c r="AT558" i="1"/>
  <c r="BA558" i="1"/>
  <c r="AZ558" i="1"/>
  <c r="AX558" i="1"/>
  <c r="AX553" i="1"/>
  <c r="AX566" i="1"/>
  <c r="AX570" i="1"/>
  <c r="AX574" i="1"/>
  <c r="AX578" i="1"/>
  <c r="AX592" i="1"/>
  <c r="BC558" i="1"/>
  <c r="BB557" i="1"/>
  <c r="AZ557" i="1"/>
  <c r="AX557" i="1"/>
  <c r="BC557" i="1"/>
  <c r="AT557" i="1"/>
  <c r="BA557" i="1"/>
  <c r="AX556" i="1"/>
  <c r="BC556" i="1"/>
  <c r="BB556" i="1"/>
  <c r="AZ556" i="1"/>
  <c r="AT556" i="1"/>
  <c r="AT564" i="1"/>
  <c r="AT568" i="1"/>
  <c r="AT572" i="1"/>
  <c r="AT576" i="1"/>
  <c r="AT590" i="1"/>
  <c r="BA556" i="1"/>
  <c r="BB555" i="1"/>
  <c r="AX555" i="1"/>
  <c r="BC555" i="1"/>
  <c r="BB554" i="1"/>
  <c r="AX554" i="1"/>
  <c r="BC554" i="1"/>
  <c r="BB553" i="1"/>
  <c r="AZ553" i="1"/>
  <c r="BC553" i="1"/>
  <c r="BB552" i="1"/>
  <c r="AZ552" i="1"/>
  <c r="AX552" i="1"/>
  <c r="BC552" i="1"/>
  <c r="AN563" i="1"/>
  <c r="AL563" i="1"/>
  <c r="AJ563" i="1"/>
  <c r="AO563" i="1"/>
  <c r="AH563" i="1"/>
  <c r="AN562" i="1"/>
  <c r="AL562" i="1"/>
  <c r="AJ562" i="1"/>
  <c r="AH562" i="1"/>
  <c r="AN561" i="1"/>
  <c r="AL561" i="1"/>
  <c r="AJ561" i="1"/>
  <c r="AO561" i="1"/>
  <c r="AH561" i="1"/>
  <c r="AN560" i="1"/>
  <c r="AL560" i="1"/>
  <c r="AJ560" i="1"/>
  <c r="AH560" i="1"/>
  <c r="AN559" i="1"/>
  <c r="AL559" i="1"/>
  <c r="AJ559" i="1"/>
  <c r="AH559" i="1"/>
  <c r="AH552" i="1"/>
  <c r="AH553" i="1"/>
  <c r="AH554" i="1"/>
  <c r="AH555" i="1"/>
  <c r="AH556" i="1"/>
  <c r="AH557" i="1"/>
  <c r="AH558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4" i="1"/>
  <c r="AJ558" i="1"/>
  <c r="AO558" i="1"/>
  <c r="AN558" i="1"/>
  <c r="AL558" i="1"/>
  <c r="AN557" i="1"/>
  <c r="AL557" i="1"/>
  <c r="AJ557" i="1"/>
  <c r="AO557" i="1"/>
  <c r="AN556" i="1"/>
  <c r="AL556" i="1"/>
  <c r="AJ556" i="1"/>
  <c r="AJ555" i="1"/>
  <c r="AO555" i="1"/>
  <c r="AN555" i="1"/>
  <c r="AL555" i="1"/>
  <c r="AN554" i="1"/>
  <c r="AL554" i="1"/>
  <c r="AJ554" i="1"/>
  <c r="AO554" i="1"/>
  <c r="AM554" i="1"/>
  <c r="AJ553" i="1"/>
  <c r="AO553" i="1"/>
  <c r="AN553" i="1"/>
  <c r="AL553" i="1"/>
  <c r="AN552" i="1"/>
  <c r="AL552" i="1"/>
  <c r="AJ552" i="1"/>
  <c r="AO552" i="1"/>
  <c r="Z563" i="1"/>
  <c r="X563" i="1"/>
  <c r="V563" i="1"/>
  <c r="AA563" i="1"/>
  <c r="T563" i="1"/>
  <c r="Z562" i="1"/>
  <c r="X562" i="1"/>
  <c r="V562" i="1"/>
  <c r="AA562" i="1"/>
  <c r="T562" i="1"/>
  <c r="Z561" i="1"/>
  <c r="X561" i="1"/>
  <c r="V561" i="1"/>
  <c r="AA561" i="1"/>
  <c r="T561" i="1"/>
  <c r="Z560" i="1"/>
  <c r="X560" i="1"/>
  <c r="V560" i="1"/>
  <c r="AA560" i="1"/>
  <c r="T560" i="1"/>
  <c r="Y560" i="1"/>
  <c r="Z559" i="1"/>
  <c r="X559" i="1"/>
  <c r="V559" i="1"/>
  <c r="AA559" i="1"/>
  <c r="T559" i="1"/>
  <c r="V558" i="1"/>
  <c r="AA558" i="1"/>
  <c r="Z558" i="1"/>
  <c r="X558" i="1"/>
  <c r="T558" i="1"/>
  <c r="Z557" i="1"/>
  <c r="X557" i="1"/>
  <c r="V557" i="1"/>
  <c r="AA557" i="1"/>
  <c r="T557" i="1"/>
  <c r="Z556" i="1"/>
  <c r="X556" i="1"/>
  <c r="V556" i="1"/>
  <c r="AA556" i="1"/>
  <c r="T556" i="1"/>
  <c r="Z555" i="1"/>
  <c r="X555" i="1"/>
  <c r="V555" i="1"/>
  <c r="AA555" i="1"/>
  <c r="T555" i="1"/>
  <c r="Z554" i="1"/>
  <c r="X554" i="1"/>
  <c r="V554" i="1"/>
  <c r="AA554" i="1"/>
  <c r="T554" i="1"/>
  <c r="Z553" i="1"/>
  <c r="Y553" i="1"/>
  <c r="X553" i="1"/>
  <c r="V553" i="1"/>
  <c r="AA553" i="1"/>
  <c r="T553" i="1"/>
  <c r="Z552" i="1"/>
  <c r="X552" i="1"/>
  <c r="V552" i="1"/>
  <c r="AA552" i="1"/>
  <c r="T552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4" i="1"/>
  <c r="BO593" i="1"/>
  <c r="BN593" i="1"/>
  <c r="BA593" i="1"/>
  <c r="AZ593" i="1"/>
  <c r="AM593" i="1"/>
  <c r="AL593" i="1"/>
  <c r="Y593" i="1"/>
  <c r="X593" i="1"/>
  <c r="K593" i="1"/>
  <c r="J593" i="1"/>
  <c r="BO592" i="1"/>
  <c r="BN592" i="1"/>
  <c r="BA592" i="1"/>
  <c r="AZ592" i="1"/>
  <c r="AM592" i="1"/>
  <c r="AL592" i="1"/>
  <c r="Y592" i="1"/>
  <c r="X592" i="1"/>
  <c r="K592" i="1"/>
  <c r="J592" i="1"/>
  <c r="BO591" i="1"/>
  <c r="BN591" i="1"/>
  <c r="BA591" i="1"/>
  <c r="AZ591" i="1"/>
  <c r="AM591" i="1"/>
  <c r="AL591" i="1"/>
  <c r="Y591" i="1"/>
  <c r="X591" i="1"/>
  <c r="K591" i="1"/>
  <c r="J591" i="1"/>
  <c r="BO590" i="1"/>
  <c r="BN590" i="1"/>
  <c r="BA590" i="1"/>
  <c r="AZ590" i="1"/>
  <c r="AM590" i="1"/>
  <c r="AL590" i="1"/>
  <c r="Y590" i="1"/>
  <c r="X590" i="1"/>
  <c r="K590" i="1"/>
  <c r="J590" i="1"/>
  <c r="AT587" i="1"/>
  <c r="E585" i="1"/>
  <c r="DF580" i="1"/>
  <c r="DG580" i="1"/>
  <c r="DB580" i="1"/>
  <c r="CZ580" i="1"/>
  <c r="CR580" i="1"/>
  <c r="CS580" i="1"/>
  <c r="CN580" i="1"/>
  <c r="CL580" i="1"/>
  <c r="CD580" i="1"/>
  <c r="CE580" i="1"/>
  <c r="BX580" i="1"/>
  <c r="BB580" i="1"/>
  <c r="BC580" i="1"/>
  <c r="AX580" i="1"/>
  <c r="AV580" i="1"/>
  <c r="DF579" i="1"/>
  <c r="DG579" i="1"/>
  <c r="DB579" i="1"/>
  <c r="CZ579" i="1"/>
  <c r="CR579" i="1"/>
  <c r="CS579" i="1"/>
  <c r="CN579" i="1"/>
  <c r="CL579" i="1"/>
  <c r="CD579" i="1"/>
  <c r="CE579" i="1"/>
  <c r="BX579" i="1"/>
  <c r="BP579" i="1"/>
  <c r="BN579" i="1"/>
  <c r="BL579" i="1"/>
  <c r="BQ579" i="1"/>
  <c r="BB579" i="1"/>
  <c r="AZ579" i="1"/>
  <c r="AX579" i="1"/>
  <c r="BC579" i="1"/>
  <c r="AV579" i="1"/>
  <c r="AT579" i="1"/>
  <c r="BA579" i="1"/>
  <c r="AJ579" i="1"/>
  <c r="AO579" i="1"/>
  <c r="AN579" i="1"/>
  <c r="AL579" i="1"/>
  <c r="Z579" i="1"/>
  <c r="X579" i="1"/>
  <c r="V579" i="1"/>
  <c r="AA579" i="1"/>
  <c r="L579" i="1"/>
  <c r="J579" i="1"/>
  <c r="H579" i="1"/>
  <c r="M579" i="1"/>
  <c r="F579" i="1"/>
  <c r="DF578" i="1"/>
  <c r="DG578" i="1"/>
  <c r="DB578" i="1"/>
  <c r="CZ578" i="1"/>
  <c r="CR578" i="1"/>
  <c r="CS578" i="1"/>
  <c r="CN578" i="1"/>
  <c r="CL578" i="1"/>
  <c r="CD578" i="1"/>
  <c r="CE578" i="1"/>
  <c r="BX578" i="1"/>
  <c r="BL578" i="1"/>
  <c r="BQ578" i="1"/>
  <c r="BP578" i="1"/>
  <c r="BN578" i="1"/>
  <c r="BB578" i="1"/>
  <c r="AZ578" i="1"/>
  <c r="BC578" i="1"/>
  <c r="AV578" i="1"/>
  <c r="AT578" i="1"/>
  <c r="BA578" i="1"/>
  <c r="AN578" i="1"/>
  <c r="AL578" i="1"/>
  <c r="AJ578" i="1"/>
  <c r="AO578" i="1"/>
  <c r="Z578" i="1"/>
  <c r="X578" i="1"/>
  <c r="V578" i="1"/>
  <c r="AA578" i="1"/>
  <c r="L578" i="1"/>
  <c r="J578" i="1"/>
  <c r="H578" i="1"/>
  <c r="M578" i="1"/>
  <c r="F578" i="1"/>
  <c r="DF577" i="1"/>
  <c r="DG577" i="1"/>
  <c r="DB577" i="1"/>
  <c r="CZ577" i="1"/>
  <c r="CR577" i="1"/>
  <c r="CS577" i="1"/>
  <c r="CN577" i="1"/>
  <c r="CL577" i="1"/>
  <c r="CD577" i="1"/>
  <c r="CE577" i="1"/>
  <c r="BX577" i="1"/>
  <c r="BP577" i="1"/>
  <c r="BN577" i="1"/>
  <c r="BL577" i="1"/>
  <c r="BQ577" i="1"/>
  <c r="BB577" i="1"/>
  <c r="AZ577" i="1"/>
  <c r="AX577" i="1"/>
  <c r="BC577" i="1"/>
  <c r="AV577" i="1"/>
  <c r="AT577" i="1"/>
  <c r="BA577" i="1"/>
  <c r="AN577" i="1"/>
  <c r="AL577" i="1"/>
  <c r="AJ577" i="1"/>
  <c r="AO577" i="1"/>
  <c r="Z577" i="1"/>
  <c r="X577" i="1"/>
  <c r="V577" i="1"/>
  <c r="AA577" i="1"/>
  <c r="L577" i="1"/>
  <c r="J577" i="1"/>
  <c r="H577" i="1"/>
  <c r="M577" i="1"/>
  <c r="F577" i="1"/>
  <c r="DF576" i="1"/>
  <c r="DG576" i="1"/>
  <c r="DB576" i="1"/>
  <c r="CZ576" i="1"/>
  <c r="CR576" i="1"/>
  <c r="CS576" i="1"/>
  <c r="CN576" i="1"/>
  <c r="CL576" i="1"/>
  <c r="CD576" i="1"/>
  <c r="CE576" i="1"/>
  <c r="BX576" i="1"/>
  <c r="BP576" i="1"/>
  <c r="BN576" i="1"/>
  <c r="BL576" i="1"/>
  <c r="BQ576" i="1"/>
  <c r="BB576" i="1"/>
  <c r="AZ576" i="1"/>
  <c r="AX576" i="1"/>
  <c r="BC576" i="1"/>
  <c r="AV576" i="1"/>
  <c r="BA576" i="1"/>
  <c r="AN576" i="1"/>
  <c r="AL576" i="1"/>
  <c r="AJ576" i="1"/>
  <c r="AO576" i="1"/>
  <c r="Z576" i="1"/>
  <c r="X576" i="1"/>
  <c r="V576" i="1"/>
  <c r="AA576" i="1"/>
  <c r="L576" i="1"/>
  <c r="J576" i="1"/>
  <c r="H576" i="1"/>
  <c r="M576" i="1"/>
  <c r="F576" i="1"/>
  <c r="DF575" i="1"/>
  <c r="DG575" i="1"/>
  <c r="DB575" i="1"/>
  <c r="CZ575" i="1"/>
  <c r="CR575" i="1"/>
  <c r="CS575" i="1"/>
  <c r="CN575" i="1"/>
  <c r="CL575" i="1"/>
  <c r="CD575" i="1"/>
  <c r="CE575" i="1"/>
  <c r="BX575" i="1"/>
  <c r="BP575" i="1"/>
  <c r="BN575" i="1"/>
  <c r="BL575" i="1"/>
  <c r="BQ575" i="1"/>
  <c r="BO575" i="1"/>
  <c r="BB575" i="1"/>
  <c r="AZ575" i="1"/>
  <c r="AX575" i="1"/>
  <c r="BC575" i="1"/>
  <c r="AV575" i="1"/>
  <c r="AT575" i="1"/>
  <c r="BA575" i="1"/>
  <c r="AN575" i="1"/>
  <c r="AL575" i="1"/>
  <c r="AJ575" i="1"/>
  <c r="AO575" i="1"/>
  <c r="Z575" i="1"/>
  <c r="X575" i="1"/>
  <c r="V575" i="1"/>
  <c r="AA575" i="1"/>
  <c r="L575" i="1"/>
  <c r="J575" i="1"/>
  <c r="H575" i="1"/>
  <c r="F575" i="1"/>
  <c r="DF574" i="1"/>
  <c r="DG574" i="1"/>
  <c r="DB574" i="1"/>
  <c r="CZ574" i="1"/>
  <c r="CR574" i="1"/>
  <c r="CS574" i="1"/>
  <c r="CN574" i="1"/>
  <c r="CL574" i="1"/>
  <c r="CD574" i="1"/>
  <c r="CE574" i="1"/>
  <c r="BX574" i="1"/>
  <c r="BP574" i="1"/>
  <c r="BN574" i="1"/>
  <c r="BL574" i="1"/>
  <c r="BQ574" i="1"/>
  <c r="BB574" i="1"/>
  <c r="AZ574" i="1"/>
  <c r="BC574" i="1"/>
  <c r="AV574" i="1"/>
  <c r="AT574" i="1"/>
  <c r="BA574" i="1"/>
  <c r="AJ574" i="1"/>
  <c r="AO574" i="1"/>
  <c r="AN574" i="1"/>
  <c r="AL574" i="1"/>
  <c r="Z574" i="1"/>
  <c r="X574" i="1"/>
  <c r="V574" i="1"/>
  <c r="AA574" i="1"/>
  <c r="H574" i="1"/>
  <c r="M574" i="1"/>
  <c r="L574" i="1"/>
  <c r="J574" i="1"/>
  <c r="F574" i="1"/>
  <c r="DF573" i="1"/>
  <c r="DG573" i="1"/>
  <c r="DB573" i="1"/>
  <c r="CZ573" i="1"/>
  <c r="CR573" i="1"/>
  <c r="CS573" i="1"/>
  <c r="CN573" i="1"/>
  <c r="CL573" i="1"/>
  <c r="CD573" i="1"/>
  <c r="CE573" i="1"/>
  <c r="BX573" i="1"/>
  <c r="BL573" i="1"/>
  <c r="BQ573" i="1"/>
  <c r="BP573" i="1"/>
  <c r="BN573" i="1"/>
  <c r="BB573" i="1"/>
  <c r="AZ573" i="1"/>
  <c r="AX573" i="1"/>
  <c r="BC573" i="1"/>
  <c r="AV573" i="1"/>
  <c r="AT573" i="1"/>
  <c r="BA573" i="1"/>
  <c r="AJ573" i="1"/>
  <c r="AO573" i="1"/>
  <c r="AN573" i="1"/>
  <c r="AL573" i="1"/>
  <c r="Z573" i="1"/>
  <c r="X573" i="1"/>
  <c r="V573" i="1"/>
  <c r="AA573" i="1"/>
  <c r="L573" i="1"/>
  <c r="J573" i="1"/>
  <c r="H573" i="1"/>
  <c r="F573" i="1"/>
  <c r="DF572" i="1"/>
  <c r="DG572" i="1"/>
  <c r="DB572" i="1"/>
  <c r="CZ572" i="1"/>
  <c r="CR572" i="1"/>
  <c r="CS572" i="1"/>
  <c r="CN572" i="1"/>
  <c r="CL572" i="1"/>
  <c r="CD572" i="1"/>
  <c r="CE572" i="1"/>
  <c r="BX572" i="1"/>
  <c r="BL572" i="1"/>
  <c r="BQ572" i="1"/>
  <c r="BP572" i="1"/>
  <c r="BN572" i="1"/>
  <c r="BB572" i="1"/>
  <c r="AZ572" i="1"/>
  <c r="AX572" i="1"/>
  <c r="BC572" i="1"/>
  <c r="AV572" i="1"/>
  <c r="BA572" i="1"/>
  <c r="AN572" i="1"/>
  <c r="AL572" i="1"/>
  <c r="AJ572" i="1"/>
  <c r="AO572" i="1"/>
  <c r="Z572" i="1"/>
  <c r="X572" i="1"/>
  <c r="V572" i="1"/>
  <c r="AA572" i="1"/>
  <c r="Y572" i="1"/>
  <c r="L572" i="1"/>
  <c r="J572" i="1"/>
  <c r="H572" i="1"/>
  <c r="M572" i="1"/>
  <c r="F572" i="1"/>
  <c r="DF571" i="1"/>
  <c r="DG571" i="1"/>
  <c r="DB571" i="1"/>
  <c r="CZ571" i="1"/>
  <c r="CR571" i="1"/>
  <c r="CS571" i="1"/>
  <c r="CN571" i="1"/>
  <c r="CL571" i="1"/>
  <c r="CD571" i="1"/>
  <c r="CE571" i="1"/>
  <c r="BX571" i="1"/>
  <c r="BP571" i="1"/>
  <c r="BN571" i="1"/>
  <c r="BL571" i="1"/>
  <c r="BQ571" i="1"/>
  <c r="BB571" i="1"/>
  <c r="AZ571" i="1"/>
  <c r="AX571" i="1"/>
  <c r="BC571" i="1"/>
  <c r="AV571" i="1"/>
  <c r="AT571" i="1"/>
  <c r="BA571" i="1"/>
  <c r="AN571" i="1"/>
  <c r="AL571" i="1"/>
  <c r="AJ571" i="1"/>
  <c r="AO571" i="1"/>
  <c r="AM571" i="1"/>
  <c r="Z571" i="1"/>
  <c r="X571" i="1"/>
  <c r="V571" i="1"/>
  <c r="AA571" i="1"/>
  <c r="L571" i="1"/>
  <c r="J571" i="1"/>
  <c r="H571" i="1"/>
  <c r="M571" i="1"/>
  <c r="F571" i="1"/>
  <c r="DF570" i="1"/>
  <c r="DG570" i="1"/>
  <c r="DB570" i="1"/>
  <c r="CZ570" i="1"/>
  <c r="CR570" i="1"/>
  <c r="CS570" i="1"/>
  <c r="CN570" i="1"/>
  <c r="CL570" i="1"/>
  <c r="CD570" i="1"/>
  <c r="CE570" i="1"/>
  <c r="BX570" i="1"/>
  <c r="BP570" i="1"/>
  <c r="BN570" i="1"/>
  <c r="BL570" i="1"/>
  <c r="BQ570" i="1"/>
  <c r="BB570" i="1"/>
  <c r="AT570" i="1"/>
  <c r="BA570" i="1"/>
  <c r="AZ570" i="1"/>
  <c r="BC570" i="1"/>
  <c r="AV570" i="1"/>
  <c r="AN570" i="1"/>
  <c r="AL570" i="1"/>
  <c r="AJ570" i="1"/>
  <c r="AO570" i="1"/>
  <c r="Z570" i="1"/>
  <c r="X570" i="1"/>
  <c r="V570" i="1"/>
  <c r="AA570" i="1"/>
  <c r="L570" i="1"/>
  <c r="J570" i="1"/>
  <c r="H570" i="1"/>
  <c r="M570" i="1"/>
  <c r="F570" i="1"/>
  <c r="K570" i="1"/>
  <c r="DF569" i="1"/>
  <c r="DG569" i="1"/>
  <c r="DB569" i="1"/>
  <c r="CZ569" i="1"/>
  <c r="CR569" i="1"/>
  <c r="CS569" i="1"/>
  <c r="CN569" i="1"/>
  <c r="CL569" i="1"/>
  <c r="CD569" i="1"/>
  <c r="CE569" i="1"/>
  <c r="BX569" i="1"/>
  <c r="BP569" i="1"/>
  <c r="BN569" i="1"/>
  <c r="BL569" i="1"/>
  <c r="BQ569" i="1"/>
  <c r="BB569" i="1"/>
  <c r="AZ569" i="1"/>
  <c r="AX569" i="1"/>
  <c r="BC569" i="1"/>
  <c r="AV569" i="1"/>
  <c r="AT569" i="1"/>
  <c r="BA569" i="1"/>
  <c r="AN569" i="1"/>
  <c r="AL569" i="1"/>
  <c r="AJ569" i="1"/>
  <c r="AO569" i="1"/>
  <c r="Z569" i="1"/>
  <c r="X569" i="1"/>
  <c r="V569" i="1"/>
  <c r="AA569" i="1"/>
  <c r="H569" i="1"/>
  <c r="M569" i="1"/>
  <c r="L569" i="1"/>
  <c r="J569" i="1"/>
  <c r="F569" i="1"/>
  <c r="DF568" i="1"/>
  <c r="DG568" i="1"/>
  <c r="DB568" i="1"/>
  <c r="CZ568" i="1"/>
  <c r="CR568" i="1"/>
  <c r="CS568" i="1"/>
  <c r="CN568" i="1"/>
  <c r="CL568" i="1"/>
  <c r="CD568" i="1"/>
  <c r="CE568" i="1"/>
  <c r="BX568" i="1"/>
  <c r="BP568" i="1"/>
  <c r="BN568" i="1"/>
  <c r="BL568" i="1"/>
  <c r="BQ568" i="1"/>
  <c r="BF568" i="1"/>
  <c r="BB568" i="1"/>
  <c r="AZ568" i="1"/>
  <c r="AX568" i="1"/>
  <c r="BC568" i="1"/>
  <c r="AV568" i="1"/>
  <c r="BA568" i="1"/>
  <c r="AJ568" i="1"/>
  <c r="AO568" i="1"/>
  <c r="AN568" i="1"/>
  <c r="AL568" i="1"/>
  <c r="AD568" i="1"/>
  <c r="Z568" i="1"/>
  <c r="X568" i="1"/>
  <c r="V568" i="1"/>
  <c r="AA568" i="1"/>
  <c r="P568" i="1"/>
  <c r="L568" i="1"/>
  <c r="J568" i="1"/>
  <c r="H568" i="1"/>
  <c r="M568" i="1"/>
  <c r="F568" i="1"/>
  <c r="K568" i="1"/>
  <c r="DF567" i="1"/>
  <c r="DG567" i="1"/>
  <c r="DB567" i="1"/>
  <c r="CZ567" i="1"/>
  <c r="CR567" i="1"/>
  <c r="CS567" i="1"/>
  <c r="CN567" i="1"/>
  <c r="CL567" i="1"/>
  <c r="CD567" i="1"/>
  <c r="CE567" i="1"/>
  <c r="BX567" i="1"/>
  <c r="BP567" i="1"/>
  <c r="BN567" i="1"/>
  <c r="BL567" i="1"/>
  <c r="BQ567" i="1"/>
  <c r="BB567" i="1"/>
  <c r="AZ567" i="1"/>
  <c r="AX567" i="1"/>
  <c r="BC567" i="1"/>
  <c r="AV567" i="1"/>
  <c r="AT567" i="1"/>
  <c r="AN567" i="1"/>
  <c r="AL567" i="1"/>
  <c r="AJ567" i="1"/>
  <c r="AO567" i="1"/>
  <c r="Z567" i="1"/>
  <c r="X567" i="1"/>
  <c r="V567" i="1"/>
  <c r="AA567" i="1"/>
  <c r="L567" i="1"/>
  <c r="J567" i="1"/>
  <c r="H567" i="1"/>
  <c r="M567" i="1"/>
  <c r="F567" i="1"/>
  <c r="DF566" i="1"/>
  <c r="DG566" i="1"/>
  <c r="DB566" i="1"/>
  <c r="CZ566" i="1"/>
  <c r="CR566" i="1"/>
  <c r="CS566" i="1"/>
  <c r="CN566" i="1"/>
  <c r="CL566" i="1"/>
  <c r="CD566" i="1"/>
  <c r="CE566" i="1"/>
  <c r="BX566" i="1"/>
  <c r="BP566" i="1"/>
  <c r="BN566" i="1"/>
  <c r="BL566" i="1"/>
  <c r="BB566" i="1"/>
  <c r="AZ566" i="1"/>
  <c r="BC566" i="1"/>
  <c r="AV566" i="1"/>
  <c r="AT566" i="1"/>
  <c r="BA566" i="1"/>
  <c r="AN566" i="1"/>
  <c r="AL566" i="1"/>
  <c r="AJ566" i="1"/>
  <c r="AO566" i="1"/>
  <c r="AM566" i="1"/>
  <c r="Z566" i="1"/>
  <c r="X566" i="1"/>
  <c r="V566" i="1"/>
  <c r="AA566" i="1"/>
  <c r="L566" i="1"/>
  <c r="J566" i="1"/>
  <c r="H566" i="1"/>
  <c r="M566" i="1"/>
  <c r="F566" i="1"/>
  <c r="DF565" i="1"/>
  <c r="DG565" i="1"/>
  <c r="DB565" i="1"/>
  <c r="CZ565" i="1"/>
  <c r="CR565" i="1"/>
  <c r="CS565" i="1"/>
  <c r="CN565" i="1"/>
  <c r="CL565" i="1"/>
  <c r="CD565" i="1"/>
  <c r="CE565" i="1"/>
  <c r="BX565" i="1"/>
  <c r="BP565" i="1"/>
  <c r="BN565" i="1"/>
  <c r="BL565" i="1"/>
  <c r="BQ565" i="1"/>
  <c r="BB565" i="1"/>
  <c r="AZ565" i="1"/>
  <c r="AX565" i="1"/>
  <c r="BC565" i="1"/>
  <c r="AV565" i="1"/>
  <c r="AT565" i="1"/>
  <c r="BA565" i="1"/>
  <c r="AN565" i="1"/>
  <c r="AL565" i="1"/>
  <c r="AJ565" i="1"/>
  <c r="AO565" i="1"/>
  <c r="Z565" i="1"/>
  <c r="X565" i="1"/>
  <c r="V565" i="1"/>
  <c r="AA565" i="1"/>
  <c r="L565" i="1"/>
  <c r="J565" i="1"/>
  <c r="H565" i="1"/>
  <c r="M565" i="1"/>
  <c r="F565" i="1"/>
  <c r="DF564" i="1"/>
  <c r="DG564" i="1"/>
  <c r="DB564" i="1"/>
  <c r="CZ564" i="1"/>
  <c r="CR564" i="1"/>
  <c r="CS564" i="1"/>
  <c r="CN564" i="1"/>
  <c r="CL564" i="1"/>
  <c r="CD564" i="1"/>
  <c r="CE564" i="1"/>
  <c r="BX564" i="1"/>
  <c r="BP564" i="1"/>
  <c r="BN564" i="1"/>
  <c r="BL564" i="1"/>
  <c r="BQ564" i="1"/>
  <c r="BF564" i="1"/>
  <c r="BB564" i="1"/>
  <c r="AZ564" i="1"/>
  <c r="AX564" i="1"/>
  <c r="BC564" i="1"/>
  <c r="AV564" i="1"/>
  <c r="BA564" i="1"/>
  <c r="AN564" i="1"/>
  <c r="AL564" i="1"/>
  <c r="AJ564" i="1"/>
  <c r="AO564" i="1"/>
  <c r="AD564" i="1"/>
  <c r="Z564" i="1"/>
  <c r="X564" i="1"/>
  <c r="V564" i="1"/>
  <c r="AA564" i="1"/>
  <c r="P564" i="1"/>
  <c r="L564" i="1"/>
  <c r="J564" i="1"/>
  <c r="H564" i="1"/>
  <c r="M564" i="1"/>
  <c r="F564" i="1"/>
  <c r="B564" i="1"/>
  <c r="DF563" i="1"/>
  <c r="DG563" i="1"/>
  <c r="DB563" i="1"/>
  <c r="CZ563" i="1"/>
  <c r="CR563" i="1"/>
  <c r="CS563" i="1"/>
  <c r="CN563" i="1"/>
  <c r="CL563" i="1"/>
  <c r="CD563" i="1"/>
  <c r="CE563" i="1"/>
  <c r="BX563" i="1"/>
  <c r="H563" i="1"/>
  <c r="F563" i="1"/>
  <c r="DF562" i="1"/>
  <c r="DG562" i="1"/>
  <c r="DB562" i="1"/>
  <c r="CZ562" i="1"/>
  <c r="CR562" i="1"/>
  <c r="CS562" i="1"/>
  <c r="CN562" i="1"/>
  <c r="CL562" i="1"/>
  <c r="CD562" i="1"/>
  <c r="CE562" i="1"/>
  <c r="BX562" i="1"/>
  <c r="J562" i="1"/>
  <c r="H562" i="1"/>
  <c r="F562" i="1"/>
  <c r="DF561" i="1"/>
  <c r="DG561" i="1"/>
  <c r="DB561" i="1"/>
  <c r="CZ561" i="1"/>
  <c r="CR561" i="1"/>
  <c r="CS561" i="1"/>
  <c r="CN561" i="1"/>
  <c r="CL561" i="1"/>
  <c r="CD561" i="1"/>
  <c r="CE561" i="1"/>
  <c r="BX561" i="1"/>
  <c r="H561" i="1"/>
  <c r="F561" i="1"/>
  <c r="DF560" i="1"/>
  <c r="DG560" i="1"/>
  <c r="DB560" i="1"/>
  <c r="CZ560" i="1"/>
  <c r="CR560" i="1"/>
  <c r="CS560" i="1"/>
  <c r="CN560" i="1"/>
  <c r="CL560" i="1"/>
  <c r="CD560" i="1"/>
  <c r="CE560" i="1"/>
  <c r="BX560" i="1"/>
  <c r="H560" i="1"/>
  <c r="F560" i="1"/>
  <c r="DF559" i="1"/>
  <c r="DG559" i="1"/>
  <c r="DB559" i="1"/>
  <c r="CR559" i="1"/>
  <c r="CS559" i="1"/>
  <c r="CN559" i="1"/>
  <c r="CD559" i="1"/>
  <c r="CE559" i="1"/>
  <c r="H559" i="1"/>
  <c r="F559" i="1"/>
  <c r="DF558" i="1"/>
  <c r="DG558" i="1"/>
  <c r="DB558" i="1"/>
  <c r="CR558" i="1"/>
  <c r="CS558" i="1"/>
  <c r="CN558" i="1"/>
  <c r="CD558" i="1"/>
  <c r="CE558" i="1"/>
  <c r="H558" i="1"/>
  <c r="F558" i="1"/>
  <c r="DF557" i="1"/>
  <c r="DG557" i="1"/>
  <c r="DB557" i="1"/>
  <c r="CR557" i="1"/>
  <c r="CS557" i="1"/>
  <c r="CN557" i="1"/>
  <c r="CD557" i="1"/>
  <c r="CE557" i="1"/>
  <c r="H557" i="1"/>
  <c r="F557" i="1"/>
  <c r="DF556" i="1"/>
  <c r="DG556" i="1"/>
  <c r="DB556" i="1"/>
  <c r="CR556" i="1"/>
  <c r="CS556" i="1"/>
  <c r="CN556" i="1"/>
  <c r="CD556" i="1"/>
  <c r="CE556" i="1"/>
  <c r="BF556" i="1"/>
  <c r="AR556" i="1"/>
  <c r="AD556" i="1"/>
  <c r="P556" i="1"/>
  <c r="H556" i="1"/>
  <c r="F556" i="1"/>
  <c r="DF555" i="1"/>
  <c r="DG555" i="1"/>
  <c r="DB555" i="1"/>
  <c r="CR555" i="1"/>
  <c r="CS555" i="1"/>
  <c r="CN555" i="1"/>
  <c r="CD555" i="1"/>
  <c r="CE555" i="1"/>
  <c r="H555" i="1"/>
  <c r="F555" i="1"/>
  <c r="DF554" i="1"/>
  <c r="DG554" i="1"/>
  <c r="DB554" i="1"/>
  <c r="CR554" i="1"/>
  <c r="CS554" i="1"/>
  <c r="CN554" i="1"/>
  <c r="CD554" i="1"/>
  <c r="CE554" i="1"/>
  <c r="H554" i="1"/>
  <c r="F554" i="1"/>
  <c r="DF553" i="1"/>
  <c r="DG553" i="1"/>
  <c r="DB553" i="1"/>
  <c r="CR553" i="1"/>
  <c r="CS553" i="1"/>
  <c r="CN553" i="1"/>
  <c r="CD553" i="1"/>
  <c r="CE553" i="1"/>
  <c r="H553" i="1"/>
  <c r="F553" i="1"/>
  <c r="DF552" i="1"/>
  <c r="DG552" i="1"/>
  <c r="DB552" i="1"/>
  <c r="CR552" i="1"/>
  <c r="CS552" i="1"/>
  <c r="CN552" i="1"/>
  <c r="CD552" i="1"/>
  <c r="CE552" i="1"/>
  <c r="BF552" i="1"/>
  <c r="AR552" i="1"/>
  <c r="AD552" i="1"/>
  <c r="P552" i="1"/>
  <c r="H552" i="1"/>
  <c r="F552" i="1"/>
  <c r="DF551" i="1"/>
  <c r="DG551" i="1"/>
  <c r="DB551" i="1"/>
  <c r="CR551" i="1"/>
  <c r="CS551" i="1"/>
  <c r="CN551" i="1"/>
  <c r="CD551" i="1"/>
  <c r="CE551" i="1"/>
  <c r="DF550" i="1"/>
  <c r="DG550" i="1"/>
  <c r="DB550" i="1"/>
  <c r="CR550" i="1"/>
  <c r="CS550" i="1"/>
  <c r="CN550" i="1"/>
  <c r="CD550" i="1"/>
  <c r="CE550" i="1"/>
  <c r="DF549" i="1"/>
  <c r="DG549" i="1"/>
  <c r="DB549" i="1"/>
  <c r="CR549" i="1"/>
  <c r="CS549" i="1"/>
  <c r="CN549" i="1"/>
  <c r="CD549" i="1"/>
  <c r="CE549" i="1"/>
  <c r="DF548" i="1"/>
  <c r="DG548" i="1"/>
  <c r="DB548" i="1"/>
  <c r="CR548" i="1"/>
  <c r="CS548" i="1"/>
  <c r="CN548" i="1"/>
  <c r="CD548" i="1"/>
  <c r="CE548" i="1"/>
  <c r="DF547" i="1"/>
  <c r="DG547" i="1"/>
  <c r="DB547" i="1"/>
  <c r="CR547" i="1"/>
  <c r="CS547" i="1"/>
  <c r="CN547" i="1"/>
  <c r="CD547" i="1"/>
  <c r="CE547" i="1"/>
  <c r="H547" i="1"/>
  <c r="F547" i="1"/>
  <c r="DF546" i="1"/>
  <c r="DG546" i="1"/>
  <c r="DB546" i="1"/>
  <c r="CR546" i="1"/>
  <c r="CS546" i="1"/>
  <c r="CN546" i="1"/>
  <c r="CD546" i="1"/>
  <c r="CE546" i="1"/>
  <c r="H546" i="1"/>
  <c r="F546" i="1"/>
  <c r="DF545" i="1"/>
  <c r="DG545" i="1"/>
  <c r="DB545" i="1"/>
  <c r="CR545" i="1"/>
  <c r="CS545" i="1"/>
  <c r="CN545" i="1"/>
  <c r="CN537" i="1"/>
  <c r="CN538" i="1"/>
  <c r="CN539" i="1"/>
  <c r="CN540" i="1"/>
  <c r="CN541" i="1"/>
  <c r="CN542" i="1"/>
  <c r="CN543" i="1"/>
  <c r="CN544" i="1"/>
  <c r="CN584" i="1"/>
  <c r="CD545" i="1"/>
  <c r="CE545" i="1"/>
  <c r="H545" i="1"/>
  <c r="F545" i="1"/>
  <c r="DE544" i="1"/>
  <c r="DF544" i="1"/>
  <c r="DG544" i="1"/>
  <c r="DB544" i="1"/>
  <c r="CQ544" i="1"/>
  <c r="CR544" i="1"/>
  <c r="CS544" i="1"/>
  <c r="CC544" i="1"/>
  <c r="CD544" i="1"/>
  <c r="CE544" i="1"/>
  <c r="BF544" i="1"/>
  <c r="AR544" i="1"/>
  <c r="AD544" i="1"/>
  <c r="P544" i="1"/>
  <c r="H544" i="1"/>
  <c r="F544" i="1"/>
  <c r="DE543" i="1"/>
  <c r="DF543" i="1"/>
  <c r="DG543" i="1"/>
  <c r="DB543" i="1"/>
  <c r="CQ543" i="1"/>
  <c r="CR543" i="1"/>
  <c r="CS543" i="1"/>
  <c r="CC543" i="1"/>
  <c r="CD543" i="1"/>
  <c r="CE543" i="1"/>
  <c r="H543" i="1"/>
  <c r="F543" i="1"/>
  <c r="DE542" i="1"/>
  <c r="DF542" i="1"/>
  <c r="DG542" i="1"/>
  <c r="DB542" i="1"/>
  <c r="CQ542" i="1"/>
  <c r="CR542" i="1"/>
  <c r="CS542" i="1"/>
  <c r="CC542" i="1"/>
  <c r="CD542" i="1"/>
  <c r="CE542" i="1"/>
  <c r="H542" i="1"/>
  <c r="F542" i="1"/>
  <c r="DE541" i="1"/>
  <c r="DF541" i="1"/>
  <c r="DG541" i="1"/>
  <c r="DB541" i="1"/>
  <c r="CQ541" i="1"/>
  <c r="CR541" i="1"/>
  <c r="CS541" i="1"/>
  <c r="CC541" i="1"/>
  <c r="CD541" i="1"/>
  <c r="CE541" i="1"/>
  <c r="H541" i="1"/>
  <c r="F541" i="1"/>
  <c r="DE540" i="1"/>
  <c r="DF540" i="1"/>
  <c r="DG540" i="1"/>
  <c r="DB540" i="1"/>
  <c r="CQ540" i="1"/>
  <c r="CR540" i="1"/>
  <c r="CS540" i="1"/>
  <c r="CC540" i="1"/>
  <c r="CD540" i="1"/>
  <c r="CE540" i="1"/>
  <c r="BF540" i="1"/>
  <c r="AR540" i="1"/>
  <c r="AD540" i="1"/>
  <c r="P540" i="1"/>
  <c r="H540" i="1"/>
  <c r="F540" i="1"/>
  <c r="DE539" i="1"/>
  <c r="DF539" i="1"/>
  <c r="DG539" i="1"/>
  <c r="DB539" i="1"/>
  <c r="DB537" i="1"/>
  <c r="DB538" i="1"/>
  <c r="DB584" i="1"/>
  <c r="CQ539" i="1"/>
  <c r="CR539" i="1"/>
  <c r="CS539" i="1"/>
  <c r="CC539" i="1"/>
  <c r="CD539" i="1"/>
  <c r="CE539" i="1"/>
  <c r="H539" i="1"/>
  <c r="F539" i="1"/>
  <c r="DE538" i="1"/>
  <c r="DF538" i="1"/>
  <c r="DG538" i="1"/>
  <c r="CQ538" i="1"/>
  <c r="CR538" i="1"/>
  <c r="CS538" i="1"/>
  <c r="CC538" i="1"/>
  <c r="CD538" i="1"/>
  <c r="CE538" i="1"/>
  <c r="J538" i="1"/>
  <c r="J542" i="1"/>
  <c r="J546" i="1"/>
  <c r="J554" i="1"/>
  <c r="J558" i="1"/>
  <c r="H538" i="1"/>
  <c r="F538" i="1"/>
  <c r="DE537" i="1"/>
  <c r="DF537" i="1"/>
  <c r="DG537" i="1"/>
  <c r="CQ537" i="1"/>
  <c r="CR537" i="1"/>
  <c r="CS537" i="1"/>
  <c r="H537" i="1"/>
  <c r="F537" i="1"/>
  <c r="BF536" i="1"/>
  <c r="AR536" i="1"/>
  <c r="AD536" i="1"/>
  <c r="P536" i="1"/>
  <c r="J532" i="1"/>
  <c r="J536" i="1"/>
  <c r="J540" i="1"/>
  <c r="J544" i="1"/>
  <c r="J552" i="1"/>
  <c r="J556" i="1"/>
  <c r="J560" i="1"/>
  <c r="H536" i="1"/>
  <c r="F536" i="1"/>
  <c r="CV535" i="1"/>
  <c r="CH535" i="1"/>
  <c r="BT535" i="1"/>
  <c r="J535" i="1"/>
  <c r="J539" i="1"/>
  <c r="J543" i="1"/>
  <c r="J547" i="1"/>
  <c r="J555" i="1"/>
  <c r="J559" i="1"/>
  <c r="J563" i="1"/>
  <c r="H535" i="1"/>
  <c r="F535" i="1"/>
  <c r="CV534" i="1"/>
  <c r="CH534" i="1"/>
  <c r="BT534" i="1"/>
  <c r="H534" i="1"/>
  <c r="F534" i="1"/>
  <c r="BT533" i="1"/>
  <c r="J533" i="1"/>
  <c r="J537" i="1"/>
  <c r="J541" i="1"/>
  <c r="J545" i="1"/>
  <c r="J553" i="1"/>
  <c r="J557" i="1"/>
  <c r="J561" i="1"/>
  <c r="H533" i="1"/>
  <c r="F533" i="1"/>
  <c r="CV532" i="1"/>
  <c r="CH532" i="1"/>
  <c r="BT532" i="1"/>
  <c r="BF532" i="1"/>
  <c r="AR532" i="1"/>
  <c r="AD532" i="1"/>
  <c r="P532" i="1"/>
  <c r="H532" i="1"/>
  <c r="F532" i="1"/>
  <c r="CV531" i="1"/>
  <c r="CH531" i="1"/>
  <c r="BT531" i="1"/>
  <c r="CV530" i="1"/>
  <c r="CH530" i="1"/>
  <c r="BT530" i="1"/>
  <c r="CV529" i="1"/>
  <c r="CH529" i="1"/>
  <c r="BT529" i="1"/>
  <c r="BT611" i="1"/>
  <c r="A660" i="1"/>
  <c r="CX612" i="1"/>
  <c r="CJ612" i="1"/>
  <c r="BV612" i="1"/>
  <c r="BH639" i="1"/>
  <c r="BO639" i="1"/>
  <c r="BH640" i="1"/>
  <c r="BO640" i="1"/>
  <c r="BH641" i="1"/>
  <c r="BO641" i="1"/>
  <c r="BH642" i="1"/>
  <c r="BO642" i="1"/>
  <c r="AT639" i="1"/>
  <c r="BA639" i="1"/>
  <c r="AT640" i="1"/>
  <c r="AT641" i="1"/>
  <c r="BA641" i="1"/>
  <c r="AT642" i="1"/>
  <c r="BA642" i="1"/>
  <c r="AF639" i="1"/>
  <c r="AM639" i="1"/>
  <c r="AF640" i="1"/>
  <c r="AM640" i="1"/>
  <c r="AF641" i="1"/>
  <c r="AM641" i="1"/>
  <c r="AF642" i="1"/>
  <c r="AM642" i="1"/>
  <c r="R639" i="1"/>
  <c r="Y639" i="1"/>
  <c r="R640" i="1"/>
  <c r="Y640" i="1"/>
  <c r="R641" i="1"/>
  <c r="Y641" i="1"/>
  <c r="R642" i="1"/>
  <c r="Y642" i="1"/>
  <c r="E660" i="1"/>
  <c r="D639" i="1"/>
  <c r="D640" i="1"/>
  <c r="K640" i="1"/>
  <c r="D641" i="1"/>
  <c r="K641" i="1"/>
  <c r="D642" i="1"/>
  <c r="K642" i="1"/>
  <c r="D633" i="1"/>
  <c r="CV610" i="1"/>
  <c r="CV609" i="1"/>
  <c r="D631" i="1"/>
  <c r="D632" i="1"/>
  <c r="D634" i="1"/>
  <c r="R631" i="1"/>
  <c r="R632" i="1"/>
  <c r="R633" i="1"/>
  <c r="R634" i="1"/>
  <c r="AF631" i="1"/>
  <c r="AF632" i="1"/>
  <c r="AF633" i="1"/>
  <c r="AF609" i="1"/>
  <c r="AF613" i="1"/>
  <c r="AF617" i="1"/>
  <c r="AF621" i="1"/>
  <c r="AF625" i="1"/>
  <c r="AF628" i="1"/>
  <c r="AM628" i="1"/>
  <c r="AF645" i="1"/>
  <c r="AM645" i="1"/>
  <c r="AF649" i="1"/>
  <c r="AM649" i="1"/>
  <c r="AF653" i="1"/>
  <c r="AF634" i="1"/>
  <c r="AT631" i="1"/>
  <c r="AT632" i="1"/>
  <c r="AT633" i="1"/>
  <c r="AT634" i="1"/>
  <c r="BV610" i="1"/>
  <c r="CJ610" i="1"/>
  <c r="CX610" i="1"/>
  <c r="BH631" i="1"/>
  <c r="BH632" i="1"/>
  <c r="BH633" i="1"/>
  <c r="BH634" i="1"/>
  <c r="D627" i="1"/>
  <c r="D628" i="1"/>
  <c r="D629" i="1"/>
  <c r="D630" i="1"/>
  <c r="R627" i="1"/>
  <c r="R628" i="1"/>
  <c r="R629" i="1"/>
  <c r="R630" i="1"/>
  <c r="AF627" i="1"/>
  <c r="AJ628" i="1"/>
  <c r="AF629" i="1"/>
  <c r="AF630" i="1"/>
  <c r="AT627" i="1"/>
  <c r="AT628" i="1"/>
  <c r="AT629" i="1"/>
  <c r="AT630" i="1"/>
  <c r="BV609" i="1"/>
  <c r="CJ609" i="1"/>
  <c r="CX609" i="1"/>
  <c r="BH627" i="1"/>
  <c r="BH628" i="1"/>
  <c r="BH629" i="1"/>
  <c r="BH630" i="1"/>
  <c r="D611" i="1"/>
  <c r="D615" i="1"/>
  <c r="D607" i="1"/>
  <c r="D619" i="1"/>
  <c r="D623" i="1"/>
  <c r="D626" i="1"/>
  <c r="D643" i="1"/>
  <c r="K643" i="1"/>
  <c r="D647" i="1"/>
  <c r="K647" i="1"/>
  <c r="D651" i="1"/>
  <c r="K651" i="1"/>
  <c r="D612" i="1"/>
  <c r="D616" i="1"/>
  <c r="D613" i="1"/>
  <c r="D614" i="1"/>
  <c r="D617" i="1"/>
  <c r="D618" i="1"/>
  <c r="D610" i="1"/>
  <c r="K610" i="1"/>
  <c r="D622" i="1"/>
  <c r="D646" i="1"/>
  <c r="K646" i="1"/>
  <c r="D650" i="1"/>
  <c r="K650" i="1"/>
  <c r="D654" i="1"/>
  <c r="K654" i="1"/>
  <c r="D620" i="1"/>
  <c r="D621" i="1"/>
  <c r="H610" i="1"/>
  <c r="H614" i="1"/>
  <c r="H618" i="1"/>
  <c r="H622" i="1"/>
  <c r="H630" i="1"/>
  <c r="H629" i="1"/>
  <c r="H634" i="1"/>
  <c r="H642" i="1"/>
  <c r="M642" i="1"/>
  <c r="H646" i="1"/>
  <c r="M646" i="1"/>
  <c r="H650" i="1"/>
  <c r="M650" i="1"/>
  <c r="H654" i="1"/>
  <c r="M654" i="1"/>
  <c r="D624" i="1"/>
  <c r="D625" i="1"/>
  <c r="BH611" i="1"/>
  <c r="BH612" i="1"/>
  <c r="BH608" i="1"/>
  <c r="BO608" i="1"/>
  <c r="BO612" i="1"/>
  <c r="BH616" i="1"/>
  <c r="BH613" i="1"/>
  <c r="BH614" i="1"/>
  <c r="BH610" i="1"/>
  <c r="BO610" i="1"/>
  <c r="BH618" i="1"/>
  <c r="BH622" i="1"/>
  <c r="BH646" i="1"/>
  <c r="BO646" i="1"/>
  <c r="BH650" i="1"/>
  <c r="BH654" i="1"/>
  <c r="BO654" i="1"/>
  <c r="BH615" i="1"/>
  <c r="BH617" i="1"/>
  <c r="BH619" i="1"/>
  <c r="BH620" i="1"/>
  <c r="BH621" i="1"/>
  <c r="BH623" i="1"/>
  <c r="BH624" i="1"/>
  <c r="BH625" i="1"/>
  <c r="BH626" i="1"/>
  <c r="CX604" i="1"/>
  <c r="CZ604" i="1"/>
  <c r="DB604" i="1"/>
  <c r="DE604" i="1"/>
  <c r="CX605" i="1"/>
  <c r="CX606" i="1"/>
  <c r="CX607" i="1"/>
  <c r="CX608" i="1"/>
  <c r="CX613" i="1"/>
  <c r="CX614" i="1"/>
  <c r="CX615" i="1"/>
  <c r="CX616" i="1"/>
  <c r="CX617" i="1"/>
  <c r="CX618" i="1"/>
  <c r="CX619" i="1"/>
  <c r="CX620" i="1"/>
  <c r="CX621" i="1"/>
  <c r="CX622" i="1"/>
  <c r="CX623" i="1"/>
  <c r="CX624" i="1"/>
  <c r="CX625" i="1"/>
  <c r="CX626" i="1"/>
  <c r="CX627" i="1"/>
  <c r="CX628" i="1"/>
  <c r="CX629" i="1"/>
  <c r="CX630" i="1"/>
  <c r="CX631" i="1"/>
  <c r="CX632" i="1"/>
  <c r="CX633" i="1"/>
  <c r="CX634" i="1"/>
  <c r="CX635" i="1"/>
  <c r="CX636" i="1"/>
  <c r="CX637" i="1"/>
  <c r="CX638" i="1"/>
  <c r="CX639" i="1"/>
  <c r="CX640" i="1"/>
  <c r="CX641" i="1"/>
  <c r="CX642" i="1"/>
  <c r="CX643" i="1"/>
  <c r="CX644" i="1"/>
  <c r="CX645" i="1"/>
  <c r="CX646" i="1"/>
  <c r="CX647" i="1"/>
  <c r="CX648" i="1"/>
  <c r="CX649" i="1"/>
  <c r="CX650" i="1"/>
  <c r="CX651" i="1"/>
  <c r="CX652" i="1"/>
  <c r="CX653" i="1"/>
  <c r="CX654" i="1"/>
  <c r="CZ605" i="1"/>
  <c r="DB605" i="1"/>
  <c r="CZ606" i="1"/>
  <c r="DB606" i="1"/>
  <c r="CZ607" i="1"/>
  <c r="DB607" i="1"/>
  <c r="CZ608" i="1"/>
  <c r="DB608" i="1"/>
  <c r="CZ609" i="1"/>
  <c r="DB609" i="1"/>
  <c r="CZ610" i="1"/>
  <c r="DB610" i="1"/>
  <c r="CZ612" i="1"/>
  <c r="DB612" i="1"/>
  <c r="DE612" i="1"/>
  <c r="DF612" i="1"/>
  <c r="DG612" i="1"/>
  <c r="CZ613" i="1"/>
  <c r="DB613" i="1"/>
  <c r="DE613" i="1"/>
  <c r="DF613" i="1"/>
  <c r="DG613" i="1"/>
  <c r="CZ614" i="1"/>
  <c r="DB614" i="1"/>
  <c r="DE614" i="1"/>
  <c r="DF614" i="1"/>
  <c r="DG614" i="1"/>
  <c r="CZ615" i="1"/>
  <c r="DB615" i="1"/>
  <c r="DE615" i="1"/>
  <c r="DF615" i="1"/>
  <c r="DG615" i="1"/>
  <c r="CZ616" i="1"/>
  <c r="DB616" i="1"/>
  <c r="DE616" i="1"/>
  <c r="DF616" i="1"/>
  <c r="DG616" i="1"/>
  <c r="CZ617" i="1"/>
  <c r="DB617" i="1"/>
  <c r="DE617" i="1"/>
  <c r="DF617" i="1"/>
  <c r="DG617" i="1"/>
  <c r="CZ618" i="1"/>
  <c r="DB618" i="1"/>
  <c r="DE618" i="1"/>
  <c r="DF618" i="1"/>
  <c r="DG618" i="1"/>
  <c r="CZ619" i="1"/>
  <c r="CZ620" i="1"/>
  <c r="CZ621" i="1"/>
  <c r="CZ622" i="1"/>
  <c r="CZ623" i="1"/>
  <c r="CZ624" i="1"/>
  <c r="CZ625" i="1"/>
  <c r="CZ626" i="1"/>
  <c r="CZ627" i="1"/>
  <c r="CZ628" i="1"/>
  <c r="CZ629" i="1"/>
  <c r="CZ630" i="1"/>
  <c r="CZ631" i="1"/>
  <c r="CZ632" i="1"/>
  <c r="CZ633" i="1"/>
  <c r="CZ634" i="1"/>
  <c r="DB619" i="1"/>
  <c r="DE619" i="1"/>
  <c r="DF619" i="1"/>
  <c r="DG619" i="1"/>
  <c r="DB620" i="1"/>
  <c r="DF620" i="1"/>
  <c r="DG620" i="1"/>
  <c r="DB621" i="1"/>
  <c r="DF621" i="1"/>
  <c r="DG621" i="1"/>
  <c r="DB622" i="1"/>
  <c r="DF622" i="1"/>
  <c r="DG622" i="1"/>
  <c r="DB623" i="1"/>
  <c r="DF623" i="1"/>
  <c r="DG623" i="1"/>
  <c r="DB624" i="1"/>
  <c r="DF624" i="1"/>
  <c r="DG624" i="1"/>
  <c r="DB625" i="1"/>
  <c r="DF625" i="1"/>
  <c r="DG625" i="1"/>
  <c r="DB626" i="1"/>
  <c r="DF626" i="1"/>
  <c r="DG626" i="1"/>
  <c r="DB627" i="1"/>
  <c r="DF627" i="1"/>
  <c r="DG627" i="1"/>
  <c r="DB628" i="1"/>
  <c r="DF628" i="1"/>
  <c r="DG628" i="1"/>
  <c r="DB629" i="1"/>
  <c r="DF629" i="1"/>
  <c r="DG629" i="1"/>
  <c r="DB630" i="1"/>
  <c r="DF630" i="1"/>
  <c r="DG630" i="1"/>
  <c r="DB631" i="1"/>
  <c r="DF631" i="1"/>
  <c r="DG631" i="1"/>
  <c r="DB632" i="1"/>
  <c r="DF632" i="1"/>
  <c r="DG632" i="1"/>
  <c r="DB633" i="1"/>
  <c r="DF633" i="1"/>
  <c r="DG633" i="1"/>
  <c r="DB634" i="1"/>
  <c r="DF634" i="1"/>
  <c r="DG634" i="1"/>
  <c r="CZ635" i="1"/>
  <c r="DB635" i="1"/>
  <c r="DF635" i="1"/>
  <c r="DG635" i="1"/>
  <c r="CZ636" i="1"/>
  <c r="DB636" i="1"/>
  <c r="DF636" i="1"/>
  <c r="DG636" i="1"/>
  <c r="CZ637" i="1"/>
  <c r="DB637" i="1"/>
  <c r="DF637" i="1"/>
  <c r="DG637" i="1"/>
  <c r="CZ638" i="1"/>
  <c r="DB638" i="1"/>
  <c r="DF638" i="1"/>
  <c r="DG638" i="1"/>
  <c r="CJ604" i="1"/>
  <c r="CL604" i="1"/>
  <c r="CN604" i="1"/>
  <c r="CQ604" i="1"/>
  <c r="CJ605" i="1"/>
  <c r="CL605" i="1"/>
  <c r="CN605" i="1"/>
  <c r="CJ606" i="1"/>
  <c r="CL606" i="1"/>
  <c r="CN606" i="1"/>
  <c r="CJ607" i="1"/>
  <c r="CL607" i="1"/>
  <c r="CN607" i="1"/>
  <c r="CJ608" i="1"/>
  <c r="CL608" i="1"/>
  <c r="CN608" i="1"/>
  <c r="CL609" i="1"/>
  <c r="CL610" i="1"/>
  <c r="CL612" i="1"/>
  <c r="CL613" i="1"/>
  <c r="CL614" i="1"/>
  <c r="CL615" i="1"/>
  <c r="CL616" i="1"/>
  <c r="CL617" i="1"/>
  <c r="CL618" i="1"/>
  <c r="CL619" i="1"/>
  <c r="CL620" i="1"/>
  <c r="CL621" i="1"/>
  <c r="CL622" i="1"/>
  <c r="CL623" i="1"/>
  <c r="CL624" i="1"/>
  <c r="CL625" i="1"/>
  <c r="CL626" i="1"/>
  <c r="CL627" i="1"/>
  <c r="CL628" i="1"/>
  <c r="CL629" i="1"/>
  <c r="CL630" i="1"/>
  <c r="CL631" i="1"/>
  <c r="CL632" i="1"/>
  <c r="CL633" i="1"/>
  <c r="CL634" i="1"/>
  <c r="CN609" i="1"/>
  <c r="CN610" i="1"/>
  <c r="CN612" i="1"/>
  <c r="CQ612" i="1"/>
  <c r="CR612" i="1"/>
  <c r="CS612" i="1"/>
  <c r="CJ613" i="1"/>
  <c r="CN613" i="1"/>
  <c r="CQ613" i="1"/>
  <c r="CR613" i="1"/>
  <c r="CS613" i="1"/>
  <c r="CJ614" i="1"/>
  <c r="CN614" i="1"/>
  <c r="CQ614" i="1"/>
  <c r="CR614" i="1"/>
  <c r="CS614" i="1"/>
  <c r="CJ615" i="1"/>
  <c r="CN615" i="1"/>
  <c r="CQ615" i="1"/>
  <c r="CR615" i="1"/>
  <c r="CS615" i="1"/>
  <c r="CJ616" i="1"/>
  <c r="CN616" i="1"/>
  <c r="CQ616" i="1"/>
  <c r="CR616" i="1"/>
  <c r="CS616" i="1"/>
  <c r="CJ617" i="1"/>
  <c r="CN617" i="1"/>
  <c r="CQ617" i="1"/>
  <c r="CR617" i="1"/>
  <c r="CS617" i="1"/>
  <c r="CJ618" i="1"/>
  <c r="CN618" i="1"/>
  <c r="CQ618" i="1"/>
  <c r="CR618" i="1"/>
  <c r="CS618" i="1"/>
  <c r="CJ619" i="1"/>
  <c r="CN619" i="1"/>
  <c r="CQ619" i="1"/>
  <c r="CR619" i="1"/>
  <c r="CS619" i="1"/>
  <c r="CJ620" i="1"/>
  <c r="CN620" i="1"/>
  <c r="CR620" i="1"/>
  <c r="CS620" i="1"/>
  <c r="CJ621" i="1"/>
  <c r="CN621" i="1"/>
  <c r="CR621" i="1"/>
  <c r="CS621" i="1"/>
  <c r="CJ622" i="1"/>
  <c r="CN622" i="1"/>
  <c r="CR622" i="1"/>
  <c r="CS622" i="1"/>
  <c r="CJ623" i="1"/>
  <c r="CN623" i="1"/>
  <c r="CR623" i="1"/>
  <c r="CS623" i="1"/>
  <c r="CJ624" i="1"/>
  <c r="CN624" i="1"/>
  <c r="CR624" i="1"/>
  <c r="CS624" i="1"/>
  <c r="CJ625" i="1"/>
  <c r="CN625" i="1"/>
  <c r="CR625" i="1"/>
  <c r="CS625" i="1"/>
  <c r="CJ626" i="1"/>
  <c r="CN626" i="1"/>
  <c r="CR626" i="1"/>
  <c r="CS626" i="1"/>
  <c r="CJ627" i="1"/>
  <c r="CN627" i="1"/>
  <c r="CR627" i="1"/>
  <c r="CS627" i="1"/>
  <c r="CJ628" i="1"/>
  <c r="CN628" i="1"/>
  <c r="CR628" i="1"/>
  <c r="CS628" i="1"/>
  <c r="CJ629" i="1"/>
  <c r="CN629" i="1"/>
  <c r="CN630" i="1"/>
  <c r="CN631" i="1"/>
  <c r="CN632" i="1"/>
  <c r="CN633" i="1"/>
  <c r="CN634" i="1"/>
  <c r="CN635" i="1"/>
  <c r="CN636" i="1"/>
  <c r="CN637" i="1"/>
  <c r="CN638" i="1"/>
  <c r="CN639" i="1"/>
  <c r="CN640" i="1"/>
  <c r="CN641" i="1"/>
  <c r="CN642" i="1"/>
  <c r="CN643" i="1"/>
  <c r="CN644" i="1"/>
  <c r="CN645" i="1"/>
  <c r="CN646" i="1"/>
  <c r="CN647" i="1"/>
  <c r="CN648" i="1"/>
  <c r="CN649" i="1"/>
  <c r="CN650" i="1"/>
  <c r="CN651" i="1"/>
  <c r="CN652" i="1"/>
  <c r="CN653" i="1"/>
  <c r="CN654" i="1"/>
  <c r="CN655" i="1"/>
  <c r="CR629" i="1"/>
  <c r="CS629" i="1"/>
  <c r="CJ630" i="1"/>
  <c r="CR630" i="1"/>
  <c r="CS630" i="1"/>
  <c r="CJ631" i="1"/>
  <c r="CR631" i="1"/>
  <c r="CS631" i="1"/>
  <c r="CJ632" i="1"/>
  <c r="CR632" i="1"/>
  <c r="CS632" i="1"/>
  <c r="CJ633" i="1"/>
  <c r="CR633" i="1"/>
  <c r="CS633" i="1"/>
  <c r="CJ634" i="1"/>
  <c r="CR634" i="1"/>
  <c r="CS634" i="1"/>
  <c r="CJ635" i="1"/>
  <c r="CL635" i="1"/>
  <c r="CR635" i="1"/>
  <c r="CS635" i="1"/>
  <c r="CJ636" i="1"/>
  <c r="CL636" i="1"/>
  <c r="CR636" i="1"/>
  <c r="CS636" i="1"/>
  <c r="CJ637" i="1"/>
  <c r="CL637" i="1"/>
  <c r="CR637" i="1"/>
  <c r="CS637" i="1"/>
  <c r="CJ638" i="1"/>
  <c r="CL638" i="1"/>
  <c r="CR638" i="1"/>
  <c r="CS638" i="1"/>
  <c r="BV604" i="1"/>
  <c r="BX604" i="1"/>
  <c r="BZ604" i="1"/>
  <c r="CC604" i="1"/>
  <c r="CC605" i="1"/>
  <c r="BV605" i="1"/>
  <c r="BX605" i="1"/>
  <c r="BZ605" i="1"/>
  <c r="BV606" i="1"/>
  <c r="BX606" i="1"/>
  <c r="BZ606" i="1"/>
  <c r="BV607" i="1"/>
  <c r="BX607" i="1"/>
  <c r="BZ607" i="1"/>
  <c r="BV608" i="1"/>
  <c r="BX608" i="1"/>
  <c r="BZ608" i="1"/>
  <c r="BX609" i="1"/>
  <c r="BZ609" i="1"/>
  <c r="BX610" i="1"/>
  <c r="BZ610" i="1"/>
  <c r="BX612" i="1"/>
  <c r="BZ612" i="1"/>
  <c r="CC612" i="1"/>
  <c r="CD612" i="1"/>
  <c r="CE612" i="1"/>
  <c r="BV613" i="1"/>
  <c r="BX613" i="1"/>
  <c r="BZ613" i="1"/>
  <c r="CC613" i="1"/>
  <c r="CD613" i="1"/>
  <c r="CE613" i="1"/>
  <c r="BV614" i="1"/>
  <c r="BX614" i="1"/>
  <c r="BZ614" i="1"/>
  <c r="CC614" i="1"/>
  <c r="CD614" i="1"/>
  <c r="CE614" i="1"/>
  <c r="BV615" i="1"/>
  <c r="BX615" i="1"/>
  <c r="BZ615" i="1"/>
  <c r="CC615" i="1"/>
  <c r="CD615" i="1"/>
  <c r="CE615" i="1"/>
  <c r="BV616" i="1"/>
  <c r="BX616" i="1"/>
  <c r="BZ616" i="1"/>
  <c r="CC616" i="1"/>
  <c r="CD616" i="1"/>
  <c r="CE616" i="1"/>
  <c r="BV617" i="1"/>
  <c r="BX617" i="1"/>
  <c r="BZ617" i="1"/>
  <c r="CC617" i="1"/>
  <c r="CD617" i="1"/>
  <c r="CE617" i="1"/>
  <c r="BV618" i="1"/>
  <c r="BX618" i="1"/>
  <c r="BZ618" i="1"/>
  <c r="CC618" i="1"/>
  <c r="CD618" i="1"/>
  <c r="CE618" i="1"/>
  <c r="BV619" i="1"/>
  <c r="BX619" i="1"/>
  <c r="BZ619" i="1"/>
  <c r="CC619" i="1"/>
  <c r="CD619" i="1"/>
  <c r="CE619" i="1"/>
  <c r="BV620" i="1"/>
  <c r="BX620" i="1"/>
  <c r="BZ620" i="1"/>
  <c r="CD620" i="1"/>
  <c r="CE620" i="1"/>
  <c r="BV621" i="1"/>
  <c r="BX621" i="1"/>
  <c r="BZ621" i="1"/>
  <c r="CD621" i="1"/>
  <c r="CE621" i="1"/>
  <c r="BV622" i="1"/>
  <c r="BX622" i="1"/>
  <c r="BZ622" i="1"/>
  <c r="CD622" i="1"/>
  <c r="CE622" i="1"/>
  <c r="BV623" i="1"/>
  <c r="BX623" i="1"/>
  <c r="BZ623" i="1"/>
  <c r="CD623" i="1"/>
  <c r="CE623" i="1"/>
  <c r="BV624" i="1"/>
  <c r="BX624" i="1"/>
  <c r="BZ624" i="1"/>
  <c r="CD624" i="1"/>
  <c r="CE624" i="1"/>
  <c r="BV625" i="1"/>
  <c r="BX625" i="1"/>
  <c r="BZ625" i="1"/>
  <c r="CD625" i="1"/>
  <c r="CE625" i="1"/>
  <c r="BV626" i="1"/>
  <c r="BX626" i="1"/>
  <c r="BZ626" i="1"/>
  <c r="CD626" i="1"/>
  <c r="CE626" i="1"/>
  <c r="BV627" i="1"/>
  <c r="BX627" i="1"/>
  <c r="BZ627" i="1"/>
  <c r="CD627" i="1"/>
  <c r="CE627" i="1"/>
  <c r="BV628" i="1"/>
  <c r="BX628" i="1"/>
  <c r="BZ628" i="1"/>
  <c r="CD628" i="1"/>
  <c r="CE628" i="1"/>
  <c r="BV629" i="1"/>
  <c r="BX629" i="1"/>
  <c r="BZ629" i="1"/>
  <c r="CD629" i="1"/>
  <c r="CE629" i="1"/>
  <c r="BV630" i="1"/>
  <c r="BX630" i="1"/>
  <c r="BZ630" i="1"/>
  <c r="CD630" i="1"/>
  <c r="CE630" i="1"/>
  <c r="BV631" i="1"/>
  <c r="BX631" i="1"/>
  <c r="BZ631" i="1"/>
  <c r="CD631" i="1"/>
  <c r="CE631" i="1"/>
  <c r="BV632" i="1"/>
  <c r="BX632" i="1"/>
  <c r="BX633" i="1"/>
  <c r="BX634" i="1"/>
  <c r="BZ632" i="1"/>
  <c r="CD632" i="1"/>
  <c r="CE632" i="1"/>
  <c r="BV633" i="1"/>
  <c r="BZ633" i="1"/>
  <c r="CD633" i="1"/>
  <c r="CE633" i="1"/>
  <c r="BV634" i="1"/>
  <c r="BZ634" i="1"/>
  <c r="CD634" i="1"/>
  <c r="CE634" i="1"/>
  <c r="BV635" i="1"/>
  <c r="BX635" i="1"/>
  <c r="BZ635" i="1"/>
  <c r="CD635" i="1"/>
  <c r="CE635" i="1"/>
  <c r="BV636" i="1"/>
  <c r="BX636" i="1"/>
  <c r="BZ636" i="1"/>
  <c r="CD636" i="1"/>
  <c r="CE636" i="1"/>
  <c r="BV637" i="1"/>
  <c r="BX637" i="1"/>
  <c r="BZ637" i="1"/>
  <c r="CD637" i="1"/>
  <c r="CE637" i="1"/>
  <c r="BV638" i="1"/>
  <c r="BX638" i="1"/>
  <c r="BZ638" i="1"/>
  <c r="CD638" i="1"/>
  <c r="CE638" i="1"/>
  <c r="BH607" i="1"/>
  <c r="BO607" i="1"/>
  <c r="BJ607" i="1"/>
  <c r="BJ608" i="1"/>
  <c r="BJ609" i="1"/>
  <c r="BJ610" i="1"/>
  <c r="BJ611" i="1"/>
  <c r="BJ612" i="1"/>
  <c r="BJ613" i="1"/>
  <c r="BJ614" i="1"/>
  <c r="BJ615" i="1"/>
  <c r="BJ616" i="1"/>
  <c r="BJ617" i="1"/>
  <c r="BJ618" i="1"/>
  <c r="BJ619" i="1"/>
  <c r="BJ620" i="1"/>
  <c r="BJ621" i="1"/>
  <c r="BJ622" i="1"/>
  <c r="BJ623" i="1"/>
  <c r="BJ624" i="1"/>
  <c r="BJ625" i="1"/>
  <c r="BJ626" i="1"/>
  <c r="BJ627" i="1"/>
  <c r="BJ628" i="1"/>
  <c r="BJ629" i="1"/>
  <c r="BJ630" i="1"/>
  <c r="BJ631" i="1"/>
  <c r="BJ632" i="1"/>
  <c r="BJ633" i="1"/>
  <c r="BJ634" i="1"/>
  <c r="BJ639" i="1"/>
  <c r="BJ640" i="1"/>
  <c r="BJ641" i="1"/>
  <c r="BJ642" i="1"/>
  <c r="BJ643" i="1"/>
  <c r="BJ644" i="1"/>
  <c r="BJ645" i="1"/>
  <c r="BJ646" i="1"/>
  <c r="BJ647" i="1"/>
  <c r="BJ648" i="1"/>
  <c r="BJ649" i="1"/>
  <c r="BJ650" i="1"/>
  <c r="BJ651" i="1"/>
  <c r="BJ652" i="1"/>
  <c r="BJ653" i="1"/>
  <c r="BJ654" i="1"/>
  <c r="BJ659" i="1"/>
  <c r="BL607" i="1"/>
  <c r="BN607" i="1"/>
  <c r="BN611" i="1"/>
  <c r="BN615" i="1"/>
  <c r="BN619" i="1"/>
  <c r="BN623" i="1"/>
  <c r="BN627" i="1"/>
  <c r="BN631" i="1"/>
  <c r="BL608" i="1"/>
  <c r="BN608" i="1"/>
  <c r="BN612" i="1"/>
  <c r="BN616" i="1"/>
  <c r="BN620" i="1"/>
  <c r="BN624" i="1"/>
  <c r="BN628" i="1"/>
  <c r="BN632" i="1"/>
  <c r="BH609" i="1"/>
  <c r="BL609" i="1"/>
  <c r="BN609" i="1"/>
  <c r="BN613" i="1"/>
  <c r="BN617" i="1"/>
  <c r="BN621" i="1"/>
  <c r="BN625" i="1"/>
  <c r="BN629" i="1"/>
  <c r="BN633" i="1"/>
  <c r="BL610" i="1"/>
  <c r="BN610" i="1"/>
  <c r="BN614" i="1"/>
  <c r="BN618" i="1"/>
  <c r="BN622" i="1"/>
  <c r="BN626" i="1"/>
  <c r="BN630" i="1"/>
  <c r="BN634" i="1"/>
  <c r="BL611" i="1"/>
  <c r="BL612" i="1"/>
  <c r="BL613" i="1"/>
  <c r="BL614" i="1"/>
  <c r="BL615" i="1"/>
  <c r="BL616" i="1"/>
  <c r="BL617" i="1"/>
  <c r="BL618" i="1"/>
  <c r="BL619" i="1"/>
  <c r="BL620" i="1"/>
  <c r="BL624" i="1"/>
  <c r="BL627" i="1"/>
  <c r="BL632" i="1"/>
  <c r="BL640" i="1"/>
  <c r="BQ640" i="1"/>
  <c r="BL644" i="1"/>
  <c r="BL648" i="1"/>
  <c r="BL652" i="1"/>
  <c r="BL621" i="1"/>
  <c r="BL622" i="1"/>
  <c r="BL623" i="1"/>
  <c r="BL625" i="1"/>
  <c r="BL626" i="1"/>
  <c r="BL628" i="1"/>
  <c r="BL629" i="1"/>
  <c r="BL630" i="1"/>
  <c r="BL631" i="1"/>
  <c r="BL633" i="1"/>
  <c r="BL634" i="1"/>
  <c r="BL639" i="1"/>
  <c r="BQ639" i="1"/>
  <c r="BN639" i="1"/>
  <c r="BP639" i="1"/>
  <c r="BN640" i="1"/>
  <c r="BP640" i="1"/>
  <c r="BL641" i="1"/>
  <c r="BQ641" i="1"/>
  <c r="BN641" i="1"/>
  <c r="BP641" i="1"/>
  <c r="BL642" i="1"/>
  <c r="BQ642" i="1"/>
  <c r="BN642" i="1"/>
  <c r="BP642" i="1"/>
  <c r="BH643" i="1"/>
  <c r="BO643" i="1"/>
  <c r="BL643" i="1"/>
  <c r="BQ643" i="1"/>
  <c r="BN643" i="1"/>
  <c r="BP643" i="1"/>
  <c r="BH644" i="1"/>
  <c r="BO644" i="1"/>
  <c r="BQ644" i="1"/>
  <c r="BN644" i="1"/>
  <c r="BP644" i="1"/>
  <c r="BH645" i="1"/>
  <c r="BO645" i="1"/>
  <c r="BL645" i="1"/>
  <c r="BQ645" i="1"/>
  <c r="BN645" i="1"/>
  <c r="BP645" i="1"/>
  <c r="BL646" i="1"/>
  <c r="BQ646" i="1"/>
  <c r="BN646" i="1"/>
  <c r="BP646" i="1"/>
  <c r="BH647" i="1"/>
  <c r="BO647" i="1"/>
  <c r="BL647" i="1"/>
  <c r="BQ647" i="1"/>
  <c r="BN647" i="1"/>
  <c r="BP647" i="1"/>
  <c r="BH648" i="1"/>
  <c r="BN648" i="1"/>
  <c r="BO648" i="1"/>
  <c r="BP648" i="1"/>
  <c r="BQ648" i="1"/>
  <c r="BH649" i="1"/>
  <c r="BO649" i="1"/>
  <c r="BL649" i="1"/>
  <c r="BQ649" i="1"/>
  <c r="BN649" i="1"/>
  <c r="BP649" i="1"/>
  <c r="BL650" i="1"/>
  <c r="BN650" i="1"/>
  <c r="BO650" i="1"/>
  <c r="BP650" i="1"/>
  <c r="BH651" i="1"/>
  <c r="BO651" i="1"/>
  <c r="BL651" i="1"/>
  <c r="BQ651" i="1"/>
  <c r="BN651" i="1"/>
  <c r="BP651" i="1"/>
  <c r="BH652" i="1"/>
  <c r="BO652" i="1"/>
  <c r="BQ652" i="1"/>
  <c r="BN652" i="1"/>
  <c r="BP652" i="1"/>
  <c r="BH653" i="1"/>
  <c r="BO653" i="1"/>
  <c r="BL653" i="1"/>
  <c r="BQ653" i="1"/>
  <c r="BN653" i="1"/>
  <c r="BP653" i="1"/>
  <c r="BL654" i="1"/>
  <c r="BQ654" i="1"/>
  <c r="BN654" i="1"/>
  <c r="BP654" i="1"/>
  <c r="AT607" i="1"/>
  <c r="AV607" i="1"/>
  <c r="AX607" i="1"/>
  <c r="AZ607" i="1"/>
  <c r="AZ611" i="1"/>
  <c r="AZ615" i="1"/>
  <c r="AZ619" i="1"/>
  <c r="AZ623" i="1"/>
  <c r="AZ627" i="1"/>
  <c r="AZ631" i="1"/>
  <c r="AT608" i="1"/>
  <c r="AV608" i="1"/>
  <c r="AX608" i="1"/>
  <c r="AZ608" i="1"/>
  <c r="AZ612" i="1"/>
  <c r="AZ616" i="1"/>
  <c r="AZ620" i="1"/>
  <c r="AZ624" i="1"/>
  <c r="AZ628" i="1"/>
  <c r="AZ632" i="1"/>
  <c r="AT609" i="1"/>
  <c r="AV609" i="1"/>
  <c r="AX609" i="1"/>
  <c r="AT610" i="1"/>
  <c r="BA610" i="1"/>
  <c r="AV610" i="1"/>
  <c r="AX610" i="1"/>
  <c r="AZ610" i="1"/>
  <c r="AZ614" i="1"/>
  <c r="AZ618" i="1"/>
  <c r="AZ622" i="1"/>
  <c r="AZ626" i="1"/>
  <c r="AZ630" i="1"/>
  <c r="AZ634" i="1"/>
  <c r="AT611" i="1"/>
  <c r="AV611" i="1"/>
  <c r="AX611" i="1"/>
  <c r="AT612" i="1"/>
  <c r="AV612" i="1"/>
  <c r="AX612" i="1"/>
  <c r="AT613" i="1"/>
  <c r="BA613" i="1"/>
  <c r="AV613" i="1"/>
  <c r="AX613" i="1"/>
  <c r="AZ613" i="1"/>
  <c r="AZ617" i="1"/>
  <c r="AT614" i="1"/>
  <c r="AV614" i="1"/>
  <c r="AX614" i="1"/>
  <c r="AT615" i="1"/>
  <c r="AV615" i="1"/>
  <c r="AX615" i="1"/>
  <c r="AT616" i="1"/>
  <c r="AV616" i="1"/>
  <c r="AX616" i="1"/>
  <c r="AT617" i="1"/>
  <c r="AV617" i="1"/>
  <c r="AX617" i="1"/>
  <c r="AT618" i="1"/>
  <c r="AV618" i="1"/>
  <c r="AX618" i="1"/>
  <c r="AT619" i="1"/>
  <c r="AV619" i="1"/>
  <c r="AX619" i="1"/>
  <c r="AT620" i="1"/>
  <c r="AV620" i="1"/>
  <c r="AX620" i="1"/>
  <c r="AT621" i="1"/>
  <c r="AV621" i="1"/>
  <c r="AX621" i="1"/>
  <c r="BB621" i="1"/>
  <c r="AT622" i="1"/>
  <c r="AV622" i="1"/>
  <c r="AX622" i="1"/>
  <c r="AT623" i="1"/>
  <c r="AV623" i="1"/>
  <c r="AX623" i="1"/>
  <c r="AT624" i="1"/>
  <c r="AV624" i="1"/>
  <c r="AX624" i="1"/>
  <c r="AT625" i="1"/>
  <c r="BA625" i="1"/>
  <c r="AV625" i="1"/>
  <c r="AX625" i="1"/>
  <c r="AZ625" i="1"/>
  <c r="AZ629" i="1"/>
  <c r="AZ633" i="1"/>
  <c r="AT626" i="1"/>
  <c r="AV626" i="1"/>
  <c r="AX626" i="1"/>
  <c r="AV627" i="1"/>
  <c r="AX627" i="1"/>
  <c r="AV628" i="1"/>
  <c r="AX628" i="1"/>
  <c r="AV629" i="1"/>
  <c r="AX629" i="1"/>
  <c r="AV630" i="1"/>
  <c r="AX630" i="1"/>
  <c r="AV631" i="1"/>
  <c r="AX631" i="1"/>
  <c r="AV632" i="1"/>
  <c r="AX632" i="1"/>
  <c r="AV633" i="1"/>
  <c r="AX633" i="1"/>
  <c r="AV634" i="1"/>
  <c r="AX634" i="1"/>
  <c r="AV639" i="1"/>
  <c r="AX639" i="1"/>
  <c r="BC639" i="1"/>
  <c r="AZ639" i="1"/>
  <c r="BB639" i="1"/>
  <c r="AV640" i="1"/>
  <c r="AX640" i="1"/>
  <c r="BC640" i="1"/>
  <c r="AZ640" i="1"/>
  <c r="BB640" i="1"/>
  <c r="AV641" i="1"/>
  <c r="AX641" i="1"/>
  <c r="BC641" i="1"/>
  <c r="AZ641" i="1"/>
  <c r="BB641" i="1"/>
  <c r="AV642" i="1"/>
  <c r="AX642" i="1"/>
  <c r="BC642" i="1"/>
  <c r="AZ642" i="1"/>
  <c r="BB642" i="1"/>
  <c r="AT643" i="1"/>
  <c r="BA643" i="1"/>
  <c r="AV643" i="1"/>
  <c r="AX643" i="1"/>
  <c r="BC643" i="1"/>
  <c r="AZ643" i="1"/>
  <c r="BB643" i="1"/>
  <c r="AT644" i="1"/>
  <c r="BA644" i="1"/>
  <c r="AV644" i="1"/>
  <c r="AX644" i="1"/>
  <c r="BC644" i="1"/>
  <c r="AZ644" i="1"/>
  <c r="BB644" i="1"/>
  <c r="AT645" i="1"/>
  <c r="AV645" i="1"/>
  <c r="AX645" i="1"/>
  <c r="BC645" i="1"/>
  <c r="AZ645" i="1"/>
  <c r="BB645" i="1"/>
  <c r="AT646" i="1"/>
  <c r="BA646" i="1"/>
  <c r="AV646" i="1"/>
  <c r="AX646" i="1"/>
  <c r="BC646" i="1"/>
  <c r="AZ646" i="1"/>
  <c r="BB646" i="1"/>
  <c r="AT647" i="1"/>
  <c r="BA647" i="1"/>
  <c r="AV647" i="1"/>
  <c r="AX647" i="1"/>
  <c r="BC647" i="1"/>
  <c r="AZ647" i="1"/>
  <c r="BB647" i="1"/>
  <c r="AT648" i="1"/>
  <c r="BA648" i="1"/>
  <c r="AV648" i="1"/>
  <c r="AX648" i="1"/>
  <c r="BC648" i="1"/>
  <c r="AZ648" i="1"/>
  <c r="BB648" i="1"/>
  <c r="AT649" i="1"/>
  <c r="BA649" i="1"/>
  <c r="AV649" i="1"/>
  <c r="AX649" i="1"/>
  <c r="BC649" i="1"/>
  <c r="AZ649" i="1"/>
  <c r="BB649" i="1"/>
  <c r="AT650" i="1"/>
  <c r="BA650" i="1"/>
  <c r="AV650" i="1"/>
  <c r="AX650" i="1"/>
  <c r="BC650" i="1"/>
  <c r="AZ650" i="1"/>
  <c r="BB650" i="1"/>
  <c r="AT651" i="1"/>
  <c r="BA651" i="1"/>
  <c r="AV651" i="1"/>
  <c r="AX651" i="1"/>
  <c r="BC651" i="1"/>
  <c r="AZ651" i="1"/>
  <c r="BB651" i="1"/>
  <c r="AT652" i="1"/>
  <c r="AV652" i="1"/>
  <c r="AX652" i="1"/>
  <c r="BC652" i="1"/>
  <c r="AZ652" i="1"/>
  <c r="BB652" i="1"/>
  <c r="AT653" i="1"/>
  <c r="BA653" i="1"/>
  <c r="AV653" i="1"/>
  <c r="AX653" i="1"/>
  <c r="BC653" i="1"/>
  <c r="AZ653" i="1"/>
  <c r="BB653" i="1"/>
  <c r="AT654" i="1"/>
  <c r="BA654" i="1"/>
  <c r="AV654" i="1"/>
  <c r="AX654" i="1"/>
  <c r="BC654" i="1"/>
  <c r="AZ654" i="1"/>
  <c r="BB654" i="1"/>
  <c r="AF607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J607" i="1"/>
  <c r="AF608" i="1"/>
  <c r="AJ608" i="1"/>
  <c r="AJ609" i="1"/>
  <c r="AF610" i="1"/>
  <c r="AM610" i="1"/>
  <c r="AJ610" i="1"/>
  <c r="AF611" i="1"/>
  <c r="AM611" i="1"/>
  <c r="AJ611" i="1"/>
  <c r="AL611" i="1"/>
  <c r="AL615" i="1"/>
  <c r="AF612" i="1"/>
  <c r="AJ612" i="1"/>
  <c r="AL612" i="1"/>
  <c r="AJ613" i="1"/>
  <c r="AL613" i="1"/>
  <c r="AL617" i="1"/>
  <c r="AL621" i="1"/>
  <c r="AL625" i="1"/>
  <c r="AL629" i="1"/>
  <c r="AL633" i="1"/>
  <c r="AF614" i="1"/>
  <c r="AJ614" i="1"/>
  <c r="AL614" i="1"/>
  <c r="AL618" i="1"/>
  <c r="AL622" i="1"/>
  <c r="AL626" i="1"/>
  <c r="AL630" i="1"/>
  <c r="AL634" i="1"/>
  <c r="AF615" i="1"/>
  <c r="AJ615" i="1"/>
  <c r="AF616" i="1"/>
  <c r="AJ616" i="1"/>
  <c r="AJ617" i="1"/>
  <c r="AF618" i="1"/>
  <c r="AJ618" i="1"/>
  <c r="AF619" i="1"/>
  <c r="AJ619" i="1"/>
  <c r="AF620" i="1"/>
  <c r="AM620" i="1"/>
  <c r="AJ620" i="1"/>
  <c r="AN620" i="1"/>
  <c r="AO620" i="1"/>
  <c r="AL620" i="1"/>
  <c r="AJ621" i="1"/>
  <c r="AF622" i="1"/>
  <c r="AJ622" i="1"/>
  <c r="AF623" i="1"/>
  <c r="AM623" i="1"/>
  <c r="AJ623" i="1"/>
  <c r="AL623" i="1"/>
  <c r="AL627" i="1"/>
  <c r="AL631" i="1"/>
  <c r="AF624" i="1"/>
  <c r="AJ624" i="1"/>
  <c r="AJ625" i="1"/>
  <c r="AF626" i="1"/>
  <c r="AJ626" i="1"/>
  <c r="AJ627" i="1"/>
  <c r="AL628" i="1"/>
  <c r="AJ629" i="1"/>
  <c r="AJ630" i="1"/>
  <c r="AJ631" i="1"/>
  <c r="AJ632" i="1"/>
  <c r="AN632" i="1"/>
  <c r="AJ633" i="1"/>
  <c r="AJ634" i="1"/>
  <c r="AJ639" i="1"/>
  <c r="AO639" i="1"/>
  <c r="AL639" i="1"/>
  <c r="AN639" i="1"/>
  <c r="AJ640" i="1"/>
  <c r="AL640" i="1"/>
  <c r="AN640" i="1"/>
  <c r="AJ641" i="1"/>
  <c r="AO641" i="1"/>
  <c r="AL641" i="1"/>
  <c r="AN641" i="1"/>
  <c r="AJ642" i="1"/>
  <c r="AO642" i="1"/>
  <c r="AL642" i="1"/>
  <c r="AN642" i="1"/>
  <c r="AF643" i="1"/>
  <c r="AM643" i="1"/>
  <c r="AJ643" i="1"/>
  <c r="AO643" i="1"/>
  <c r="AL643" i="1"/>
  <c r="AN643" i="1"/>
  <c r="AF644" i="1"/>
  <c r="AM644" i="1"/>
  <c r="AJ644" i="1"/>
  <c r="AO644" i="1"/>
  <c r="AL644" i="1"/>
  <c r="AN644" i="1"/>
  <c r="AJ645" i="1"/>
  <c r="AL645" i="1"/>
  <c r="AN645" i="1"/>
  <c r="AF646" i="1"/>
  <c r="AM646" i="1"/>
  <c r="AJ646" i="1"/>
  <c r="AO646" i="1"/>
  <c r="AL646" i="1"/>
  <c r="AN646" i="1"/>
  <c r="AF647" i="1"/>
  <c r="AM647" i="1"/>
  <c r="AJ647" i="1"/>
  <c r="AO647" i="1"/>
  <c r="AL647" i="1"/>
  <c r="AN647" i="1"/>
  <c r="AF648" i="1"/>
  <c r="AJ648" i="1"/>
  <c r="AO648" i="1"/>
  <c r="AL648" i="1"/>
  <c r="AN648" i="1"/>
  <c r="AJ649" i="1"/>
  <c r="AO649" i="1"/>
  <c r="AL649" i="1"/>
  <c r="AN649" i="1"/>
  <c r="AF650" i="1"/>
  <c r="AM650" i="1"/>
  <c r="AJ650" i="1"/>
  <c r="AO650" i="1"/>
  <c r="AL650" i="1"/>
  <c r="AN650" i="1"/>
  <c r="AF651" i="1"/>
  <c r="AM651" i="1"/>
  <c r="AJ651" i="1"/>
  <c r="AO651" i="1"/>
  <c r="AL651" i="1"/>
  <c r="AN651" i="1"/>
  <c r="AF652" i="1"/>
  <c r="AM652" i="1"/>
  <c r="AJ652" i="1"/>
  <c r="AO652" i="1"/>
  <c r="AL652" i="1"/>
  <c r="AN652" i="1"/>
  <c r="AM653" i="1"/>
  <c r="AJ653" i="1"/>
  <c r="AO653" i="1"/>
  <c r="AL653" i="1"/>
  <c r="AN653" i="1"/>
  <c r="AF654" i="1"/>
  <c r="AM654" i="1"/>
  <c r="AJ654" i="1"/>
  <c r="AO654" i="1"/>
  <c r="AL654" i="1"/>
  <c r="AN654" i="1"/>
  <c r="R607" i="1"/>
  <c r="T607" i="1"/>
  <c r="V607" i="1"/>
  <c r="X607" i="1"/>
  <c r="X611" i="1"/>
  <c r="X615" i="1"/>
  <c r="X619" i="1"/>
  <c r="X623" i="1"/>
  <c r="X627" i="1"/>
  <c r="X631" i="1"/>
  <c r="R608" i="1"/>
  <c r="Y608" i="1"/>
  <c r="T608" i="1"/>
  <c r="V608" i="1"/>
  <c r="X608" i="1"/>
  <c r="X612" i="1"/>
  <c r="X616" i="1"/>
  <c r="X620" i="1"/>
  <c r="X624" i="1"/>
  <c r="X628" i="1"/>
  <c r="X632" i="1"/>
  <c r="R609" i="1"/>
  <c r="Y609" i="1"/>
  <c r="T609" i="1"/>
  <c r="V609" i="1"/>
  <c r="X609" i="1"/>
  <c r="X613" i="1"/>
  <c r="X617" i="1"/>
  <c r="X621" i="1"/>
  <c r="X625" i="1"/>
  <c r="X629" i="1"/>
  <c r="X633" i="1"/>
  <c r="R610" i="1"/>
  <c r="Y610" i="1"/>
  <c r="T610" i="1"/>
  <c r="V610" i="1"/>
  <c r="X610" i="1"/>
  <c r="X614" i="1"/>
  <c r="X618" i="1"/>
  <c r="X622" i="1"/>
  <c r="X626" i="1"/>
  <c r="X630" i="1"/>
  <c r="X634" i="1"/>
  <c r="R614" i="1"/>
  <c r="R611" i="1"/>
  <c r="T611" i="1"/>
  <c r="V611" i="1"/>
  <c r="R612" i="1"/>
  <c r="R616" i="1"/>
  <c r="R620" i="1"/>
  <c r="R624" i="1"/>
  <c r="R644" i="1"/>
  <c r="Y644" i="1"/>
  <c r="R648" i="1"/>
  <c r="Y648" i="1"/>
  <c r="R652" i="1"/>
  <c r="T612" i="1"/>
  <c r="V612" i="1"/>
  <c r="R613" i="1"/>
  <c r="Y613" i="1"/>
  <c r="T613" i="1"/>
  <c r="V613" i="1"/>
  <c r="T614" i="1"/>
  <c r="V614" i="1"/>
  <c r="R615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V615" i="1"/>
  <c r="V616" i="1"/>
  <c r="R617" i="1"/>
  <c r="V617" i="1"/>
  <c r="R618" i="1"/>
  <c r="V618" i="1"/>
  <c r="R619" i="1"/>
  <c r="V619" i="1"/>
  <c r="V623" i="1"/>
  <c r="V626" i="1"/>
  <c r="V631" i="1"/>
  <c r="V639" i="1"/>
  <c r="AA639" i="1"/>
  <c r="V643" i="1"/>
  <c r="AA643" i="1"/>
  <c r="V647" i="1"/>
  <c r="AA647" i="1"/>
  <c r="V651" i="1"/>
  <c r="AA651" i="1"/>
  <c r="R623" i="1"/>
  <c r="R626" i="1"/>
  <c r="R643" i="1"/>
  <c r="Y643" i="1"/>
  <c r="R647" i="1"/>
  <c r="Y647" i="1"/>
  <c r="R651" i="1"/>
  <c r="Y651" i="1"/>
  <c r="V620" i="1"/>
  <c r="R621" i="1"/>
  <c r="V621" i="1"/>
  <c r="R622" i="1"/>
  <c r="V622" i="1"/>
  <c r="V624" i="1"/>
  <c r="R625" i="1"/>
  <c r="V625" i="1"/>
  <c r="V627" i="1"/>
  <c r="V628" i="1"/>
  <c r="V633" i="1"/>
  <c r="V641" i="1"/>
  <c r="AA641" i="1"/>
  <c r="V645" i="1"/>
  <c r="AA645" i="1"/>
  <c r="V649" i="1"/>
  <c r="V653" i="1"/>
  <c r="V629" i="1"/>
  <c r="V630" i="1"/>
  <c r="V632" i="1"/>
  <c r="V634" i="1"/>
  <c r="V642" i="1"/>
  <c r="V646" i="1"/>
  <c r="V650" i="1"/>
  <c r="AA650" i="1"/>
  <c r="V654" i="1"/>
  <c r="AA654" i="1"/>
  <c r="X639" i="1"/>
  <c r="Z639" i="1"/>
  <c r="V640" i="1"/>
  <c r="AA640" i="1"/>
  <c r="X640" i="1"/>
  <c r="Z640" i="1"/>
  <c r="X641" i="1"/>
  <c r="Z641" i="1"/>
  <c r="AA642" i="1"/>
  <c r="X642" i="1"/>
  <c r="Z642" i="1"/>
  <c r="X643" i="1"/>
  <c r="Z643" i="1"/>
  <c r="V644" i="1"/>
  <c r="AA644" i="1"/>
  <c r="X644" i="1"/>
  <c r="Z644" i="1"/>
  <c r="R645" i="1"/>
  <c r="Y645" i="1"/>
  <c r="X645" i="1"/>
  <c r="Z645" i="1"/>
  <c r="R646" i="1"/>
  <c r="Y646" i="1"/>
  <c r="AA646" i="1"/>
  <c r="X646" i="1"/>
  <c r="Z646" i="1"/>
  <c r="X647" i="1"/>
  <c r="Z647" i="1"/>
  <c r="V648" i="1"/>
  <c r="AA648" i="1"/>
  <c r="X648" i="1"/>
  <c r="Z648" i="1"/>
  <c r="R649" i="1"/>
  <c r="Y649" i="1"/>
  <c r="X649" i="1"/>
  <c r="Z649" i="1"/>
  <c r="R650" i="1"/>
  <c r="Y650" i="1"/>
  <c r="X650" i="1"/>
  <c r="Z650" i="1"/>
  <c r="X651" i="1"/>
  <c r="Z651" i="1"/>
  <c r="Y652" i="1"/>
  <c r="V652" i="1"/>
  <c r="AA652" i="1"/>
  <c r="X652" i="1"/>
  <c r="Z652" i="1"/>
  <c r="R653" i="1"/>
  <c r="Y653" i="1"/>
  <c r="AA653" i="1"/>
  <c r="X653" i="1"/>
  <c r="Z653" i="1"/>
  <c r="R654" i="1"/>
  <c r="Y654" i="1"/>
  <c r="X654" i="1"/>
  <c r="Z654" i="1"/>
  <c r="F607" i="1"/>
  <c r="H607" i="1"/>
  <c r="J607" i="1"/>
  <c r="J611" i="1"/>
  <c r="J615" i="1"/>
  <c r="J619" i="1"/>
  <c r="J623" i="1"/>
  <c r="J627" i="1"/>
  <c r="J631" i="1"/>
  <c r="D608" i="1"/>
  <c r="K608" i="1"/>
  <c r="H608" i="1"/>
  <c r="F608" i="1"/>
  <c r="J608" i="1"/>
  <c r="J612" i="1"/>
  <c r="J616" i="1"/>
  <c r="J620" i="1"/>
  <c r="J624" i="1"/>
  <c r="J628" i="1"/>
  <c r="J632" i="1"/>
  <c r="D609" i="1"/>
  <c r="K609" i="1"/>
  <c r="F609" i="1"/>
  <c r="H609" i="1"/>
  <c r="J609" i="1"/>
  <c r="J613" i="1"/>
  <c r="J617" i="1"/>
  <c r="J621" i="1"/>
  <c r="J625" i="1"/>
  <c r="J629" i="1"/>
  <c r="J633" i="1"/>
  <c r="F610" i="1"/>
  <c r="J610" i="1"/>
  <c r="J614" i="1"/>
  <c r="J618" i="1"/>
  <c r="J622" i="1"/>
  <c r="J626" i="1"/>
  <c r="J630" i="1"/>
  <c r="J634" i="1"/>
  <c r="F611" i="1"/>
  <c r="H611" i="1"/>
  <c r="F612" i="1"/>
  <c r="H612" i="1"/>
  <c r="F613" i="1"/>
  <c r="H613" i="1"/>
  <c r="F614" i="1"/>
  <c r="F615" i="1"/>
  <c r="H615" i="1"/>
  <c r="F616" i="1"/>
  <c r="H616" i="1"/>
  <c r="F617" i="1"/>
  <c r="H617" i="1"/>
  <c r="H621" i="1"/>
  <c r="H625" i="1"/>
  <c r="H628" i="1"/>
  <c r="H633" i="1"/>
  <c r="H641" i="1"/>
  <c r="M641" i="1"/>
  <c r="H645" i="1"/>
  <c r="M645" i="1"/>
  <c r="H649" i="1"/>
  <c r="M649" i="1"/>
  <c r="H653" i="1"/>
  <c r="M653" i="1"/>
  <c r="F618" i="1"/>
  <c r="F619" i="1"/>
  <c r="H619" i="1"/>
  <c r="F620" i="1"/>
  <c r="H620" i="1"/>
  <c r="F621" i="1"/>
  <c r="F622" i="1"/>
  <c r="F623" i="1"/>
  <c r="H623" i="1"/>
  <c r="F624" i="1"/>
  <c r="H624" i="1"/>
  <c r="F625" i="1"/>
  <c r="F626" i="1"/>
  <c r="H626" i="1"/>
  <c r="F627" i="1"/>
  <c r="H627" i="1"/>
  <c r="F628" i="1"/>
  <c r="F629" i="1"/>
  <c r="F630" i="1"/>
  <c r="F631" i="1"/>
  <c r="H631" i="1"/>
  <c r="F632" i="1"/>
  <c r="H632" i="1"/>
  <c r="F633" i="1"/>
  <c r="F634" i="1"/>
  <c r="F639" i="1"/>
  <c r="H639" i="1"/>
  <c r="M639" i="1"/>
  <c r="J639" i="1"/>
  <c r="L639" i="1"/>
  <c r="F640" i="1"/>
  <c r="H640" i="1"/>
  <c r="M640" i="1"/>
  <c r="J640" i="1"/>
  <c r="L640" i="1"/>
  <c r="F641" i="1"/>
  <c r="J641" i="1"/>
  <c r="L641" i="1"/>
  <c r="F642" i="1"/>
  <c r="J642" i="1"/>
  <c r="L642" i="1"/>
  <c r="F643" i="1"/>
  <c r="H643" i="1"/>
  <c r="J643" i="1"/>
  <c r="L643" i="1"/>
  <c r="D644" i="1"/>
  <c r="K644" i="1"/>
  <c r="F644" i="1"/>
  <c r="H644" i="1"/>
  <c r="M644" i="1"/>
  <c r="J644" i="1"/>
  <c r="L644" i="1"/>
  <c r="D645" i="1"/>
  <c r="K645" i="1"/>
  <c r="F645" i="1"/>
  <c r="J645" i="1"/>
  <c r="L645" i="1"/>
  <c r="F646" i="1"/>
  <c r="J646" i="1"/>
  <c r="L646" i="1"/>
  <c r="F647" i="1"/>
  <c r="H647" i="1"/>
  <c r="M647" i="1"/>
  <c r="J647" i="1"/>
  <c r="L647" i="1"/>
  <c r="D648" i="1"/>
  <c r="K648" i="1"/>
  <c r="F648" i="1"/>
  <c r="H648" i="1"/>
  <c r="M648" i="1"/>
  <c r="J648" i="1"/>
  <c r="L648" i="1"/>
  <c r="D649" i="1"/>
  <c r="K649" i="1"/>
  <c r="F649" i="1"/>
  <c r="J649" i="1"/>
  <c r="L649" i="1"/>
  <c r="F650" i="1"/>
  <c r="J650" i="1"/>
  <c r="L650" i="1"/>
  <c r="F651" i="1"/>
  <c r="H651" i="1"/>
  <c r="M651" i="1"/>
  <c r="J651" i="1"/>
  <c r="L651" i="1"/>
  <c r="D652" i="1"/>
  <c r="K652" i="1"/>
  <c r="F652" i="1"/>
  <c r="H652" i="1"/>
  <c r="M652" i="1"/>
  <c r="J652" i="1"/>
  <c r="L652" i="1"/>
  <c r="D653" i="1"/>
  <c r="K653" i="1"/>
  <c r="F653" i="1"/>
  <c r="J653" i="1"/>
  <c r="L653" i="1"/>
  <c r="F654" i="1"/>
  <c r="J654" i="1"/>
  <c r="L654" i="1"/>
  <c r="BV639" i="1"/>
  <c r="BV640" i="1"/>
  <c r="BV641" i="1"/>
  <c r="BV642" i="1"/>
  <c r="BV643" i="1"/>
  <c r="BV644" i="1"/>
  <c r="BV645" i="1"/>
  <c r="BV646" i="1"/>
  <c r="BV647" i="1"/>
  <c r="BV648" i="1"/>
  <c r="BV649" i="1"/>
  <c r="BV650" i="1"/>
  <c r="BV651" i="1"/>
  <c r="BV652" i="1"/>
  <c r="BV653" i="1"/>
  <c r="BV654" i="1"/>
  <c r="CJ639" i="1"/>
  <c r="CJ640" i="1"/>
  <c r="CJ641" i="1"/>
  <c r="CJ642" i="1"/>
  <c r="CJ643" i="1"/>
  <c r="CJ644" i="1"/>
  <c r="CJ645" i="1"/>
  <c r="CJ646" i="1"/>
  <c r="CJ647" i="1"/>
  <c r="CJ648" i="1"/>
  <c r="CJ649" i="1"/>
  <c r="CJ650" i="1"/>
  <c r="CJ651" i="1"/>
  <c r="CJ652" i="1"/>
  <c r="CJ653" i="1"/>
  <c r="CJ654" i="1"/>
  <c r="CD639" i="1"/>
  <c r="CE639" i="1"/>
  <c r="CD640" i="1"/>
  <c r="CE640" i="1"/>
  <c r="CD641" i="1"/>
  <c r="CE641" i="1"/>
  <c r="CD642" i="1"/>
  <c r="CE642" i="1"/>
  <c r="CD643" i="1"/>
  <c r="CE643" i="1"/>
  <c r="CD644" i="1"/>
  <c r="CE644" i="1"/>
  <c r="CD645" i="1"/>
  <c r="CE645" i="1"/>
  <c r="CD646" i="1"/>
  <c r="CE646" i="1"/>
  <c r="CD647" i="1"/>
  <c r="CE647" i="1"/>
  <c r="CD648" i="1"/>
  <c r="CE648" i="1"/>
  <c r="CD649" i="1"/>
  <c r="CE649" i="1"/>
  <c r="CD650" i="1"/>
  <c r="CE650" i="1"/>
  <c r="CD651" i="1"/>
  <c r="CE651" i="1"/>
  <c r="CD652" i="1"/>
  <c r="CE652" i="1"/>
  <c r="CD653" i="1"/>
  <c r="CE653" i="1"/>
  <c r="CD654" i="1"/>
  <c r="CE654" i="1"/>
  <c r="CD655" i="1"/>
  <c r="CE655" i="1"/>
  <c r="BB655" i="1"/>
  <c r="BC655" i="1"/>
  <c r="CR639" i="1"/>
  <c r="CS639" i="1"/>
  <c r="CR640" i="1"/>
  <c r="CS640" i="1"/>
  <c r="CR641" i="1"/>
  <c r="CS641" i="1"/>
  <c r="CR642" i="1"/>
  <c r="CS642" i="1"/>
  <c r="CR643" i="1"/>
  <c r="CS643" i="1"/>
  <c r="CR644" i="1"/>
  <c r="CS644" i="1"/>
  <c r="CR645" i="1"/>
  <c r="CS645" i="1"/>
  <c r="CR646" i="1"/>
  <c r="CS646" i="1"/>
  <c r="CR647" i="1"/>
  <c r="CS647" i="1"/>
  <c r="CR648" i="1"/>
  <c r="CS648" i="1"/>
  <c r="CR649" i="1"/>
  <c r="CS649" i="1"/>
  <c r="CR650" i="1"/>
  <c r="CS650" i="1"/>
  <c r="CR651" i="1"/>
  <c r="CS651" i="1"/>
  <c r="CR652" i="1"/>
  <c r="CS652" i="1"/>
  <c r="CR653" i="1"/>
  <c r="CS653" i="1"/>
  <c r="CR654" i="1"/>
  <c r="CS654" i="1"/>
  <c r="CR655" i="1"/>
  <c r="CS655" i="1"/>
  <c r="J665" i="1"/>
  <c r="K665" i="1"/>
  <c r="X665" i="1"/>
  <c r="Y665" i="1"/>
  <c r="AL665" i="1"/>
  <c r="AM665" i="1"/>
  <c r="AZ665" i="1"/>
  <c r="BA665" i="1"/>
  <c r="BN665" i="1"/>
  <c r="BO665" i="1"/>
  <c r="J666" i="1"/>
  <c r="K666" i="1"/>
  <c r="X666" i="1"/>
  <c r="Y666" i="1"/>
  <c r="AL666" i="1"/>
  <c r="AM666" i="1"/>
  <c r="AZ666" i="1"/>
  <c r="BA666" i="1"/>
  <c r="BN666" i="1"/>
  <c r="BO666" i="1"/>
  <c r="J667" i="1"/>
  <c r="K667" i="1"/>
  <c r="X667" i="1"/>
  <c r="Y667" i="1"/>
  <c r="AL667" i="1"/>
  <c r="AM667" i="1"/>
  <c r="AZ667" i="1"/>
  <c r="BA667" i="1"/>
  <c r="BN667" i="1"/>
  <c r="BO667" i="1"/>
  <c r="J668" i="1"/>
  <c r="K668" i="1"/>
  <c r="X668" i="1"/>
  <c r="Y668" i="1"/>
  <c r="AL668" i="1"/>
  <c r="AM668" i="1"/>
  <c r="AZ668" i="1"/>
  <c r="BA668" i="1"/>
  <c r="BN668" i="1"/>
  <c r="BO668" i="1"/>
  <c r="B618" i="1"/>
  <c r="B639" i="1"/>
  <c r="AX655" i="1"/>
  <c r="BZ639" i="1"/>
  <c r="BZ640" i="1"/>
  <c r="BZ641" i="1"/>
  <c r="BZ642" i="1"/>
  <c r="BZ643" i="1"/>
  <c r="BZ644" i="1"/>
  <c r="BZ645" i="1"/>
  <c r="BZ646" i="1"/>
  <c r="BZ647" i="1"/>
  <c r="BZ648" i="1"/>
  <c r="BZ649" i="1"/>
  <c r="BZ650" i="1"/>
  <c r="BZ651" i="1"/>
  <c r="BZ652" i="1"/>
  <c r="BZ653" i="1"/>
  <c r="BZ654" i="1"/>
  <c r="BZ655" i="1"/>
  <c r="DB639" i="1"/>
  <c r="DB640" i="1"/>
  <c r="DB641" i="1"/>
  <c r="DB642" i="1"/>
  <c r="DB643" i="1"/>
  <c r="DB644" i="1"/>
  <c r="DB645" i="1"/>
  <c r="DB646" i="1"/>
  <c r="DB647" i="1"/>
  <c r="DB648" i="1"/>
  <c r="DB649" i="1"/>
  <c r="DB650" i="1"/>
  <c r="DB651" i="1"/>
  <c r="DB652" i="1"/>
  <c r="DB653" i="1"/>
  <c r="DB654" i="1"/>
  <c r="DB655" i="1"/>
  <c r="DF639" i="1"/>
  <c r="DG639" i="1"/>
  <c r="DF640" i="1"/>
  <c r="DG640" i="1"/>
  <c r="DF641" i="1"/>
  <c r="DG641" i="1"/>
  <c r="DF642" i="1"/>
  <c r="DG642" i="1"/>
  <c r="DF643" i="1"/>
  <c r="DG643" i="1"/>
  <c r="DF644" i="1"/>
  <c r="DG644" i="1"/>
  <c r="DF645" i="1"/>
  <c r="DG645" i="1"/>
  <c r="DF646" i="1"/>
  <c r="DG646" i="1"/>
  <c r="DF647" i="1"/>
  <c r="DG647" i="1"/>
  <c r="DF648" i="1"/>
  <c r="DG648" i="1"/>
  <c r="DF649" i="1"/>
  <c r="DG649" i="1"/>
  <c r="DF650" i="1"/>
  <c r="DG650" i="1"/>
  <c r="DF651" i="1"/>
  <c r="DG651" i="1"/>
  <c r="DF652" i="1"/>
  <c r="DG652" i="1"/>
  <c r="DF653" i="1"/>
  <c r="DG653" i="1"/>
  <c r="DF654" i="1"/>
  <c r="DG654" i="1"/>
  <c r="DF655" i="1"/>
  <c r="DG655" i="1"/>
  <c r="D682" i="1"/>
  <c r="K682" i="1"/>
  <c r="D683" i="1"/>
  <c r="K683" i="1"/>
  <c r="D684" i="1"/>
  <c r="D688" i="1"/>
  <c r="D685" i="1"/>
  <c r="D686" i="1"/>
  <c r="H686" i="1"/>
  <c r="D687" i="1"/>
  <c r="D689" i="1"/>
  <c r="D690" i="1"/>
  <c r="D691" i="1"/>
  <c r="D692" i="1"/>
  <c r="D693" i="1"/>
  <c r="D694" i="1"/>
  <c r="D695" i="1"/>
  <c r="D696" i="1"/>
  <c r="D697" i="1"/>
  <c r="D702" i="1"/>
  <c r="K702" i="1"/>
  <c r="D703" i="1"/>
  <c r="K703" i="1"/>
  <c r="D704" i="1"/>
  <c r="K704" i="1"/>
  <c r="D705" i="1"/>
  <c r="K705" i="1"/>
  <c r="D706" i="1"/>
  <c r="K706" i="1"/>
  <c r="D707" i="1"/>
  <c r="K707" i="1"/>
  <c r="D708" i="1"/>
  <c r="K708" i="1"/>
  <c r="D709" i="1"/>
  <c r="K709" i="1"/>
  <c r="D710" i="1"/>
  <c r="K710" i="1"/>
  <c r="D711" i="1"/>
  <c r="K711" i="1"/>
  <c r="D712" i="1"/>
  <c r="K712" i="1"/>
  <c r="D713" i="1"/>
  <c r="K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R682" i="1"/>
  <c r="R683" i="1"/>
  <c r="R684" i="1"/>
  <c r="Y684" i="1"/>
  <c r="V684" i="1"/>
  <c r="R685" i="1"/>
  <c r="Y685" i="1"/>
  <c r="V685" i="1"/>
  <c r="R686" i="1"/>
  <c r="Y686" i="1"/>
  <c r="R687" i="1"/>
  <c r="R688" i="1"/>
  <c r="R689" i="1"/>
  <c r="R690" i="1"/>
  <c r="R691" i="1"/>
  <c r="R692" i="1"/>
  <c r="R693" i="1"/>
  <c r="R694" i="1"/>
  <c r="R695" i="1"/>
  <c r="R696" i="1"/>
  <c r="R697" i="1"/>
  <c r="R702" i="1"/>
  <c r="Y702" i="1"/>
  <c r="R703" i="1"/>
  <c r="R704" i="1"/>
  <c r="Y704" i="1"/>
  <c r="R705" i="1"/>
  <c r="Y705" i="1"/>
  <c r="R706" i="1"/>
  <c r="Y706" i="1"/>
  <c r="R707" i="1"/>
  <c r="Y707" i="1"/>
  <c r="R708" i="1"/>
  <c r="Y708" i="1"/>
  <c r="R709" i="1"/>
  <c r="Y709" i="1"/>
  <c r="R710" i="1"/>
  <c r="Y710" i="1"/>
  <c r="R711" i="1"/>
  <c r="Y711" i="1"/>
  <c r="R712" i="1"/>
  <c r="Y712" i="1"/>
  <c r="R713" i="1"/>
  <c r="Y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AF682" i="1"/>
  <c r="AF683" i="1"/>
  <c r="AM683" i="1"/>
  <c r="AF684" i="1"/>
  <c r="AM684" i="1"/>
  <c r="AF685" i="1"/>
  <c r="AM685" i="1"/>
  <c r="AJ685" i="1"/>
  <c r="AF686" i="1"/>
  <c r="AF687" i="1"/>
  <c r="AF688" i="1"/>
  <c r="AF689" i="1"/>
  <c r="AF690" i="1"/>
  <c r="AF691" i="1"/>
  <c r="AF692" i="1"/>
  <c r="AF693" i="1"/>
  <c r="AF694" i="1"/>
  <c r="AM694" i="1"/>
  <c r="AF695" i="1"/>
  <c r="AM695" i="1"/>
  <c r="AF697" i="1"/>
  <c r="AM697" i="1"/>
  <c r="AF696" i="1"/>
  <c r="AF706" i="1"/>
  <c r="AF707" i="1"/>
  <c r="AM707" i="1"/>
  <c r="AF708" i="1"/>
  <c r="AM708" i="1"/>
  <c r="AF709" i="1"/>
  <c r="AM709" i="1"/>
  <c r="AF710" i="1"/>
  <c r="AM710" i="1"/>
  <c r="AF711" i="1"/>
  <c r="AM711" i="1"/>
  <c r="AF712" i="1"/>
  <c r="AF713" i="1"/>
  <c r="AM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735" i="1"/>
  <c r="AJ695" i="1"/>
  <c r="AT662" i="1"/>
  <c r="CX679" i="1"/>
  <c r="CX680" i="1"/>
  <c r="CX681" i="1"/>
  <c r="CX682" i="1"/>
  <c r="CX684" i="1"/>
  <c r="CX685" i="1"/>
  <c r="CX686" i="1"/>
  <c r="CX688" i="1"/>
  <c r="CX689" i="1"/>
  <c r="CX690" i="1"/>
  <c r="CX691" i="1"/>
  <c r="CX692" i="1"/>
  <c r="CX693" i="1"/>
  <c r="CX694" i="1"/>
  <c r="CX695" i="1"/>
  <c r="CX696" i="1"/>
  <c r="CX697" i="1"/>
  <c r="CX698" i="1"/>
  <c r="CX699" i="1"/>
  <c r="CX700" i="1"/>
  <c r="CX701" i="1"/>
  <c r="CX702" i="1"/>
  <c r="CX703" i="1"/>
  <c r="CX704" i="1"/>
  <c r="CX705" i="1"/>
  <c r="CX706" i="1"/>
  <c r="CX707" i="1"/>
  <c r="CX708" i="1"/>
  <c r="CX709" i="1"/>
  <c r="CX710" i="1"/>
  <c r="CX711" i="1"/>
  <c r="CX712" i="1"/>
  <c r="CX713" i="1"/>
  <c r="CX714" i="1"/>
  <c r="CX715" i="1"/>
  <c r="CX716" i="1"/>
  <c r="CX717" i="1"/>
  <c r="CX718" i="1"/>
  <c r="CX719" i="1"/>
  <c r="CX720" i="1"/>
  <c r="CX721" i="1"/>
  <c r="CX722" i="1"/>
  <c r="CX723" i="1"/>
  <c r="CX724" i="1"/>
  <c r="CX725" i="1"/>
  <c r="CX726" i="1"/>
  <c r="CX727" i="1"/>
  <c r="CX728" i="1"/>
  <c r="CX729" i="1"/>
  <c r="BH682" i="1"/>
  <c r="BH683" i="1"/>
  <c r="BO683" i="1"/>
  <c r="BH684" i="1"/>
  <c r="BH685" i="1"/>
  <c r="BO685" i="1"/>
  <c r="BH689" i="1"/>
  <c r="BH693" i="1"/>
  <c r="BH697" i="1"/>
  <c r="BH709" i="1"/>
  <c r="BH713" i="1"/>
  <c r="BH717" i="1"/>
  <c r="BH721" i="1"/>
  <c r="BH725" i="1"/>
  <c r="BH729" i="1"/>
  <c r="BH686" i="1"/>
  <c r="BH687" i="1"/>
  <c r="BH688" i="1"/>
  <c r="BH692" i="1"/>
  <c r="BH696" i="1"/>
  <c r="BH708" i="1"/>
  <c r="BO708" i="1"/>
  <c r="BH712" i="1"/>
  <c r="BO712" i="1"/>
  <c r="BH716" i="1"/>
  <c r="BH720" i="1"/>
  <c r="BH724" i="1"/>
  <c r="BH728" i="1"/>
  <c r="BO693" i="1"/>
  <c r="BO709" i="1"/>
  <c r="BO713" i="1"/>
  <c r="BH690" i="1"/>
  <c r="BH691" i="1"/>
  <c r="BL693" i="1"/>
  <c r="BH694" i="1"/>
  <c r="BH695" i="1"/>
  <c r="BH706" i="1"/>
  <c r="BH707" i="1"/>
  <c r="BO707" i="1"/>
  <c r="BH710" i="1"/>
  <c r="BO710" i="1"/>
  <c r="BH711" i="1"/>
  <c r="BO711" i="1"/>
  <c r="BH714" i="1"/>
  <c r="BH715" i="1"/>
  <c r="BH718" i="1"/>
  <c r="BH719" i="1"/>
  <c r="BH722" i="1"/>
  <c r="BH723" i="1"/>
  <c r="BH726" i="1"/>
  <c r="BH727" i="1"/>
  <c r="BV679" i="1"/>
  <c r="BV680" i="1"/>
  <c r="BV681" i="1"/>
  <c r="BV682" i="1"/>
  <c r="BV684" i="1"/>
  <c r="BV685" i="1"/>
  <c r="BV686" i="1"/>
  <c r="BV688" i="1"/>
  <c r="BV689" i="1"/>
  <c r="BV690" i="1"/>
  <c r="BV691" i="1"/>
  <c r="BV692" i="1"/>
  <c r="BV693" i="1"/>
  <c r="BV694" i="1"/>
  <c r="BV695" i="1"/>
  <c r="BV696" i="1"/>
  <c r="BV697" i="1"/>
  <c r="BV702" i="1"/>
  <c r="BV703" i="1"/>
  <c r="BV704" i="1"/>
  <c r="BV705" i="1"/>
  <c r="BV706" i="1"/>
  <c r="BV707" i="1"/>
  <c r="BV708" i="1"/>
  <c r="BV709" i="1"/>
  <c r="BV710" i="1"/>
  <c r="BV711" i="1"/>
  <c r="BV712" i="1"/>
  <c r="BV713" i="1"/>
  <c r="BV714" i="1"/>
  <c r="BV715" i="1"/>
  <c r="BV716" i="1"/>
  <c r="BV717" i="1"/>
  <c r="BV718" i="1"/>
  <c r="BV719" i="1"/>
  <c r="BV720" i="1"/>
  <c r="BV721" i="1"/>
  <c r="BV722" i="1"/>
  <c r="BV723" i="1"/>
  <c r="BV724" i="1"/>
  <c r="BV725" i="1"/>
  <c r="BV726" i="1"/>
  <c r="BV727" i="1"/>
  <c r="BV728" i="1"/>
  <c r="BV729" i="1"/>
  <c r="CJ679" i="1"/>
  <c r="CJ680" i="1"/>
  <c r="CJ681" i="1"/>
  <c r="CJ682" i="1"/>
  <c r="CJ684" i="1"/>
  <c r="CJ685" i="1"/>
  <c r="CJ686" i="1"/>
  <c r="CJ688" i="1"/>
  <c r="CJ689" i="1"/>
  <c r="CJ690" i="1"/>
  <c r="CJ691" i="1"/>
  <c r="CJ692" i="1"/>
  <c r="CJ693" i="1"/>
  <c r="CJ694" i="1"/>
  <c r="CJ695" i="1"/>
  <c r="CJ696" i="1"/>
  <c r="CJ697" i="1"/>
  <c r="CJ698" i="1"/>
  <c r="CJ699" i="1"/>
  <c r="CJ700" i="1"/>
  <c r="CJ701" i="1"/>
  <c r="CJ702" i="1"/>
  <c r="CJ703" i="1"/>
  <c r="CJ704" i="1"/>
  <c r="CJ705" i="1"/>
  <c r="CJ706" i="1"/>
  <c r="CJ707" i="1"/>
  <c r="CJ708" i="1"/>
  <c r="CJ709" i="1"/>
  <c r="CJ710" i="1"/>
  <c r="CJ711" i="1"/>
  <c r="CJ712" i="1"/>
  <c r="CJ713" i="1"/>
  <c r="CJ714" i="1"/>
  <c r="CJ715" i="1"/>
  <c r="CJ716" i="1"/>
  <c r="CJ717" i="1"/>
  <c r="CJ718" i="1"/>
  <c r="CJ719" i="1"/>
  <c r="CJ720" i="1"/>
  <c r="CJ721" i="1"/>
  <c r="CJ722" i="1"/>
  <c r="CJ723" i="1"/>
  <c r="CJ724" i="1"/>
  <c r="CJ725" i="1"/>
  <c r="CJ726" i="1"/>
  <c r="CJ727" i="1"/>
  <c r="CJ728" i="1"/>
  <c r="CJ729" i="1"/>
  <c r="BT604" i="1"/>
  <c r="CH604" i="1"/>
  <c r="CV604" i="1"/>
  <c r="BT605" i="1"/>
  <c r="CH605" i="1"/>
  <c r="CV605" i="1"/>
  <c r="BT606" i="1"/>
  <c r="CH606" i="1"/>
  <c r="CV606" i="1"/>
  <c r="P607" i="1"/>
  <c r="AD607" i="1"/>
  <c r="AR607" i="1"/>
  <c r="BF607" i="1"/>
  <c r="BT607" i="1"/>
  <c r="CH607" i="1"/>
  <c r="CV607" i="1"/>
  <c r="BT608" i="1"/>
  <c r="CH608" i="1"/>
  <c r="CV608" i="1"/>
  <c r="BT609" i="1"/>
  <c r="CH609" i="1"/>
  <c r="BT610" i="1"/>
  <c r="CH610" i="1"/>
  <c r="P611" i="1"/>
  <c r="AD611" i="1"/>
  <c r="AR611" i="1"/>
  <c r="BF611" i="1"/>
  <c r="P615" i="1"/>
  <c r="AD615" i="1"/>
  <c r="AR615" i="1"/>
  <c r="BF615" i="1"/>
  <c r="P619" i="1"/>
  <c r="AD619" i="1"/>
  <c r="AR619" i="1"/>
  <c r="BF619" i="1"/>
  <c r="P623" i="1"/>
  <c r="AD623" i="1"/>
  <c r="AR623" i="1"/>
  <c r="BF623" i="1"/>
  <c r="P626" i="1"/>
  <c r="AD626" i="1"/>
  <c r="AR626" i="1"/>
  <c r="P627" i="1"/>
  <c r="AD627" i="1"/>
  <c r="AR627" i="1"/>
  <c r="BF627" i="1"/>
  <c r="P631" i="1"/>
  <c r="AD631" i="1"/>
  <c r="AR631" i="1"/>
  <c r="BF631" i="1"/>
  <c r="P639" i="1"/>
  <c r="AD639" i="1"/>
  <c r="BF639" i="1"/>
  <c r="BX639" i="1"/>
  <c r="CL639" i="1"/>
  <c r="CZ639" i="1"/>
  <c r="BX640" i="1"/>
  <c r="CL640" i="1"/>
  <c r="CZ640" i="1"/>
  <c r="BX641" i="1"/>
  <c r="CL641" i="1"/>
  <c r="CZ641" i="1"/>
  <c r="BX642" i="1"/>
  <c r="CL642" i="1"/>
  <c r="CZ642" i="1"/>
  <c r="P643" i="1"/>
  <c r="AD643" i="1"/>
  <c r="BF643" i="1"/>
  <c r="BX643" i="1"/>
  <c r="CL643" i="1"/>
  <c r="CZ643" i="1"/>
  <c r="BX644" i="1"/>
  <c r="CL644" i="1"/>
  <c r="CZ644" i="1"/>
  <c r="BX645" i="1"/>
  <c r="CL645" i="1"/>
  <c r="CZ645" i="1"/>
  <c r="BX646" i="1"/>
  <c r="CL646" i="1"/>
  <c r="CZ646" i="1"/>
  <c r="BX647" i="1"/>
  <c r="CL647" i="1"/>
  <c r="CZ647" i="1"/>
  <c r="BX648" i="1"/>
  <c r="CL648" i="1"/>
  <c r="CZ648" i="1"/>
  <c r="BX649" i="1"/>
  <c r="CL649" i="1"/>
  <c r="CZ649" i="1"/>
  <c r="BX650" i="1"/>
  <c r="CL650" i="1"/>
  <c r="CZ650" i="1"/>
  <c r="BX651" i="1"/>
  <c r="CL651" i="1"/>
  <c r="CZ651" i="1"/>
  <c r="BX652" i="1"/>
  <c r="CL652" i="1"/>
  <c r="CZ652" i="1"/>
  <c r="BX653" i="1"/>
  <c r="CL653" i="1"/>
  <c r="CZ653" i="1"/>
  <c r="BX654" i="1"/>
  <c r="CL654" i="1"/>
  <c r="CZ654" i="1"/>
  <c r="AV655" i="1"/>
  <c r="BX655" i="1"/>
  <c r="CL655" i="1"/>
  <c r="CZ655" i="1"/>
  <c r="A810" i="1"/>
  <c r="AT682" i="1"/>
  <c r="BA682" i="1"/>
  <c r="AT683" i="1"/>
  <c r="BA683" i="1"/>
  <c r="AT684" i="1"/>
  <c r="AT685" i="1"/>
  <c r="BA685" i="1"/>
  <c r="BL697" i="1"/>
  <c r="BJ697" i="1"/>
  <c r="BL696" i="1"/>
  <c r="BP696" i="1"/>
  <c r="BJ696" i="1"/>
  <c r="BL695" i="1"/>
  <c r="BN683" i="1"/>
  <c r="BN687" i="1"/>
  <c r="BN691" i="1"/>
  <c r="BN695" i="1"/>
  <c r="BJ695" i="1"/>
  <c r="BL694" i="1"/>
  <c r="BN682" i="1"/>
  <c r="BN686" i="1"/>
  <c r="BN690" i="1"/>
  <c r="BN694" i="1"/>
  <c r="BJ694" i="1"/>
  <c r="BN693" i="1"/>
  <c r="BJ693" i="1"/>
  <c r="BL692" i="1"/>
  <c r="BN684" i="1"/>
  <c r="BN688" i="1"/>
  <c r="BN692" i="1"/>
  <c r="BJ692" i="1"/>
  <c r="BL691" i="1"/>
  <c r="BJ691" i="1"/>
  <c r="BL690" i="1"/>
  <c r="BJ690" i="1"/>
  <c r="BL689" i="1"/>
  <c r="BJ689" i="1"/>
  <c r="BL688" i="1"/>
  <c r="BJ688" i="1"/>
  <c r="BL687" i="1"/>
  <c r="BJ687" i="1"/>
  <c r="BL686" i="1"/>
  <c r="BJ686" i="1"/>
  <c r="BL685" i="1"/>
  <c r="BN685" i="1"/>
  <c r="BJ685" i="1"/>
  <c r="BL684" i="1"/>
  <c r="BL708" i="1"/>
  <c r="BQ708" i="1"/>
  <c r="BL712" i="1"/>
  <c r="BQ712" i="1"/>
  <c r="BL716" i="1"/>
  <c r="BQ716" i="1"/>
  <c r="BL720" i="1"/>
  <c r="BQ720" i="1"/>
  <c r="BL724" i="1"/>
  <c r="BL728" i="1"/>
  <c r="BJ684" i="1"/>
  <c r="BJ682" i="1"/>
  <c r="BJ683" i="1"/>
  <c r="BJ706" i="1"/>
  <c r="BJ707" i="1"/>
  <c r="BJ708" i="1"/>
  <c r="BJ709" i="1"/>
  <c r="BJ710" i="1"/>
  <c r="BJ711" i="1"/>
  <c r="BJ712" i="1"/>
  <c r="BJ713" i="1"/>
  <c r="BJ714" i="1"/>
  <c r="BJ715" i="1"/>
  <c r="BJ716" i="1"/>
  <c r="BJ717" i="1"/>
  <c r="BJ718" i="1"/>
  <c r="BJ719" i="1"/>
  <c r="BJ720" i="1"/>
  <c r="BJ721" i="1"/>
  <c r="BJ722" i="1"/>
  <c r="BJ723" i="1"/>
  <c r="BJ724" i="1"/>
  <c r="BJ725" i="1"/>
  <c r="BJ726" i="1"/>
  <c r="BJ727" i="1"/>
  <c r="BJ728" i="1"/>
  <c r="BJ729" i="1"/>
  <c r="BL683" i="1"/>
  <c r="BL682" i="1"/>
  <c r="AX697" i="1"/>
  <c r="AT697" i="1"/>
  <c r="AT693" i="1"/>
  <c r="AT689" i="1"/>
  <c r="AZ685" i="1"/>
  <c r="AZ689" i="1"/>
  <c r="AZ693" i="1"/>
  <c r="AZ697" i="1"/>
  <c r="AV697" i="1"/>
  <c r="AX696" i="1"/>
  <c r="AT696" i="1"/>
  <c r="AT694" i="1"/>
  <c r="AT695" i="1"/>
  <c r="AT692" i="1"/>
  <c r="AT688" i="1"/>
  <c r="AZ684" i="1"/>
  <c r="AZ688" i="1"/>
  <c r="AZ692" i="1"/>
  <c r="AZ696" i="1"/>
  <c r="AV696" i="1"/>
  <c r="AX695" i="1"/>
  <c r="AT691" i="1"/>
  <c r="AT687" i="1"/>
  <c r="AZ683" i="1"/>
  <c r="AZ687" i="1"/>
  <c r="AZ691" i="1"/>
  <c r="AZ695" i="1"/>
  <c r="AV695" i="1"/>
  <c r="AX694" i="1"/>
  <c r="AT690" i="1"/>
  <c r="AT686" i="1"/>
  <c r="AX682" i="1"/>
  <c r="AZ682" i="1"/>
  <c r="AZ686" i="1"/>
  <c r="AZ690" i="1"/>
  <c r="AZ694" i="1"/>
  <c r="AV694" i="1"/>
  <c r="AX693" i="1"/>
  <c r="AV693" i="1"/>
  <c r="AX692" i="1"/>
  <c r="AV692" i="1"/>
  <c r="AX691" i="1"/>
  <c r="AV691" i="1"/>
  <c r="AX690" i="1"/>
  <c r="AV690" i="1"/>
  <c r="AX689" i="1"/>
  <c r="AV689" i="1"/>
  <c r="AX688" i="1"/>
  <c r="AV688" i="1"/>
  <c r="AX687" i="1"/>
  <c r="AV687" i="1"/>
  <c r="AX686" i="1"/>
  <c r="AV686" i="1"/>
  <c r="AX685" i="1"/>
  <c r="AV685" i="1"/>
  <c r="AX684" i="1"/>
  <c r="AV684" i="1"/>
  <c r="AX683" i="1"/>
  <c r="AV683" i="1"/>
  <c r="AV682" i="1"/>
  <c r="AV706" i="1"/>
  <c r="AV707" i="1"/>
  <c r="AV708" i="1"/>
  <c r="AV709" i="1"/>
  <c r="AV734" i="1"/>
  <c r="AJ697" i="1"/>
  <c r="AL697" i="1"/>
  <c r="AH697" i="1"/>
  <c r="AJ696" i="1"/>
  <c r="AN696" i="1"/>
  <c r="AH696" i="1"/>
  <c r="AL695" i="1"/>
  <c r="AH695" i="1"/>
  <c r="AJ694" i="1"/>
  <c r="AL694" i="1"/>
  <c r="AH694" i="1"/>
  <c r="AJ693" i="1"/>
  <c r="AH693" i="1"/>
  <c r="AJ692" i="1"/>
  <c r="AL684" i="1"/>
  <c r="AL688" i="1"/>
  <c r="AL692" i="1"/>
  <c r="AH692" i="1"/>
  <c r="AJ691" i="1"/>
  <c r="AN691" i="1"/>
  <c r="AH691" i="1"/>
  <c r="AJ690" i="1"/>
  <c r="AN690" i="1"/>
  <c r="AH690" i="1"/>
  <c r="AJ689" i="1"/>
  <c r="AL685" i="1"/>
  <c r="AL689" i="1"/>
  <c r="AH689" i="1"/>
  <c r="AJ688" i="1"/>
  <c r="AH688" i="1"/>
  <c r="AJ687" i="1"/>
  <c r="AL683" i="1"/>
  <c r="AL687" i="1"/>
  <c r="AH687" i="1"/>
  <c r="AJ686" i="1"/>
  <c r="AL682" i="1"/>
  <c r="AL686" i="1"/>
  <c r="AH686" i="1"/>
  <c r="AH685" i="1"/>
  <c r="AH682" i="1"/>
  <c r="AH683" i="1"/>
  <c r="AH684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J684" i="1"/>
  <c r="AJ683" i="1"/>
  <c r="AJ682" i="1"/>
  <c r="V697" i="1"/>
  <c r="X685" i="1"/>
  <c r="X689" i="1"/>
  <c r="X693" i="1"/>
  <c r="X697" i="1"/>
  <c r="T697" i="1"/>
  <c r="V696" i="1"/>
  <c r="X684" i="1"/>
  <c r="X688" i="1"/>
  <c r="X692" i="1"/>
  <c r="X696" i="1"/>
  <c r="T696" i="1"/>
  <c r="V695" i="1"/>
  <c r="X683" i="1"/>
  <c r="X687" i="1"/>
  <c r="X691" i="1"/>
  <c r="X695" i="1"/>
  <c r="T695" i="1"/>
  <c r="V694" i="1"/>
  <c r="X686" i="1"/>
  <c r="X690" i="1"/>
  <c r="X694" i="1"/>
  <c r="T694" i="1"/>
  <c r="V693" i="1"/>
  <c r="T693" i="1"/>
  <c r="V692" i="1"/>
  <c r="T692" i="1"/>
  <c r="V691" i="1"/>
  <c r="T691" i="1"/>
  <c r="V690" i="1"/>
  <c r="T690" i="1"/>
  <c r="V689" i="1"/>
  <c r="T689" i="1"/>
  <c r="V688" i="1"/>
  <c r="T688" i="1"/>
  <c r="V687" i="1"/>
  <c r="T687" i="1"/>
  <c r="T682" i="1"/>
  <c r="T683" i="1"/>
  <c r="T684" i="1"/>
  <c r="T685" i="1"/>
  <c r="T686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V686" i="1"/>
  <c r="V683" i="1"/>
  <c r="V682" i="1"/>
  <c r="Z682" i="1"/>
  <c r="V702" i="1"/>
  <c r="AA702" i="1"/>
  <c r="V703" i="1"/>
  <c r="V704" i="1"/>
  <c r="AA704" i="1"/>
  <c r="V705" i="1"/>
  <c r="AA705" i="1"/>
  <c r="V706" i="1"/>
  <c r="AA706" i="1"/>
  <c r="V707" i="1"/>
  <c r="AA707" i="1"/>
  <c r="V708" i="1"/>
  <c r="AA708" i="1"/>
  <c r="V709" i="1"/>
  <c r="AA709" i="1"/>
  <c r="X702" i="1"/>
  <c r="Z702" i="1"/>
  <c r="X703" i="1"/>
  <c r="Y703" i="1"/>
  <c r="Z703" i="1"/>
  <c r="X704" i="1"/>
  <c r="Z704" i="1"/>
  <c r="X705" i="1"/>
  <c r="Z705" i="1"/>
  <c r="DE754" i="1"/>
  <c r="DE755" i="1"/>
  <c r="DE756" i="1"/>
  <c r="DG809" i="1"/>
  <c r="CQ754" i="1"/>
  <c r="CQ755" i="1"/>
  <c r="CQ756" i="1"/>
  <c r="CS809" i="1"/>
  <c r="CE809" i="1"/>
  <c r="BH765" i="1"/>
  <c r="BH761" i="1"/>
  <c r="BH757" i="1"/>
  <c r="BO757" i="1"/>
  <c r="BH766" i="1"/>
  <c r="BH762" i="1"/>
  <c r="BH758" i="1"/>
  <c r="BO758" i="1"/>
  <c r="BH767" i="1"/>
  <c r="BH763" i="1"/>
  <c r="BH759" i="1"/>
  <c r="BO759" i="1"/>
  <c r="BH768" i="1"/>
  <c r="BO768" i="1"/>
  <c r="AT765" i="1"/>
  <c r="AT761" i="1"/>
  <c r="AT757" i="1"/>
  <c r="BA757" i="1"/>
  <c r="AT766" i="1"/>
  <c r="AT762" i="1"/>
  <c r="AT758" i="1"/>
  <c r="BA758" i="1"/>
  <c r="AT767" i="1"/>
  <c r="AT763" i="1"/>
  <c r="AT759" i="1"/>
  <c r="AT768" i="1"/>
  <c r="AT764" i="1"/>
  <c r="AT760" i="1"/>
  <c r="BA760" i="1"/>
  <c r="AF765" i="1"/>
  <c r="AF761" i="1"/>
  <c r="AF757" i="1"/>
  <c r="AF767" i="1"/>
  <c r="AF763" i="1"/>
  <c r="AF759" i="1"/>
  <c r="AF768" i="1"/>
  <c r="AF764" i="1"/>
  <c r="AF760" i="1"/>
  <c r="AM760" i="1"/>
  <c r="R765" i="1"/>
  <c r="R761" i="1"/>
  <c r="R757" i="1"/>
  <c r="Y757" i="1"/>
  <c r="R773" i="1"/>
  <c r="R776" i="1"/>
  <c r="R781" i="1"/>
  <c r="R785" i="1"/>
  <c r="Y785" i="1"/>
  <c r="R789" i="1"/>
  <c r="R793" i="1"/>
  <c r="R797" i="1"/>
  <c r="R801" i="1"/>
  <c r="R766" i="1"/>
  <c r="R762" i="1"/>
  <c r="R758" i="1"/>
  <c r="Y758" i="1"/>
  <c r="R767" i="1"/>
  <c r="R763" i="1"/>
  <c r="R759" i="1"/>
  <c r="Y759" i="1"/>
  <c r="R768" i="1"/>
  <c r="R764" i="1"/>
  <c r="R760" i="1"/>
  <c r="D765" i="1"/>
  <c r="D761" i="1"/>
  <c r="D757" i="1"/>
  <c r="K757" i="1"/>
  <c r="D766" i="1"/>
  <c r="D762" i="1"/>
  <c r="D758" i="1"/>
  <c r="K758" i="1"/>
  <c r="D768" i="1"/>
  <c r="D764" i="1"/>
  <c r="D760" i="1"/>
  <c r="K760" i="1"/>
  <c r="D759" i="1"/>
  <c r="H759" i="1"/>
  <c r="D763" i="1"/>
  <c r="D767" i="1"/>
  <c r="H767" i="1"/>
  <c r="L767" i="1"/>
  <c r="D773" i="1"/>
  <c r="D774" i="1"/>
  <c r="K774" i="1"/>
  <c r="D775" i="1"/>
  <c r="K775" i="1"/>
  <c r="D776" i="1"/>
  <c r="K776" i="1"/>
  <c r="D777" i="1"/>
  <c r="K777" i="1"/>
  <c r="D778" i="1"/>
  <c r="K778" i="1"/>
  <c r="D779" i="1"/>
  <c r="K779" i="1"/>
  <c r="D780" i="1"/>
  <c r="K780" i="1"/>
  <c r="D781" i="1"/>
  <c r="K781" i="1"/>
  <c r="D782" i="1"/>
  <c r="K782" i="1"/>
  <c r="D783" i="1"/>
  <c r="K783" i="1"/>
  <c r="D784" i="1"/>
  <c r="K784" i="1"/>
  <c r="D785" i="1"/>
  <c r="K785" i="1"/>
  <c r="D786" i="1"/>
  <c r="K786" i="1"/>
  <c r="D787" i="1"/>
  <c r="K787" i="1"/>
  <c r="D788" i="1"/>
  <c r="D789" i="1"/>
  <c r="D790" i="1"/>
  <c r="D791" i="1"/>
  <c r="D792" i="1"/>
  <c r="D793" i="1"/>
  <c r="D794" i="1"/>
  <c r="D795" i="1"/>
  <c r="D796" i="1"/>
  <c r="D797" i="1"/>
  <c r="D801" i="1"/>
  <c r="D798" i="1"/>
  <c r="D799" i="1"/>
  <c r="D800" i="1"/>
  <c r="D802" i="1"/>
  <c r="D803" i="1"/>
  <c r="D804" i="1"/>
  <c r="Y773" i="1"/>
  <c r="R774" i="1"/>
  <c r="R775" i="1"/>
  <c r="Y775" i="1"/>
  <c r="R777" i="1"/>
  <c r="Y777" i="1"/>
  <c r="R778" i="1"/>
  <c r="R779" i="1"/>
  <c r="Y779" i="1"/>
  <c r="R780" i="1"/>
  <c r="Y780" i="1"/>
  <c r="Y781" i="1"/>
  <c r="R782" i="1"/>
  <c r="Y782" i="1"/>
  <c r="R783" i="1"/>
  <c r="Y783" i="1"/>
  <c r="R784" i="1"/>
  <c r="Y784" i="1"/>
  <c r="R786" i="1"/>
  <c r="Y786" i="1"/>
  <c r="R787" i="1"/>
  <c r="Y787" i="1"/>
  <c r="R788" i="1"/>
  <c r="Y788" i="1"/>
  <c r="R790" i="1"/>
  <c r="R791" i="1"/>
  <c r="R792" i="1"/>
  <c r="R794" i="1"/>
  <c r="R798" i="1"/>
  <c r="R802" i="1"/>
  <c r="R795" i="1"/>
  <c r="R796" i="1"/>
  <c r="R799" i="1"/>
  <c r="R800" i="1"/>
  <c r="R803" i="1"/>
  <c r="R804" i="1"/>
  <c r="BV754" i="1"/>
  <c r="BV755" i="1"/>
  <c r="BV756" i="1"/>
  <c r="BV758" i="1"/>
  <c r="BV759" i="1"/>
  <c r="BV760" i="1"/>
  <c r="BV761" i="1"/>
  <c r="BV763" i="1"/>
  <c r="BV764" i="1"/>
  <c r="BV765" i="1"/>
  <c r="BV766" i="1"/>
  <c r="BV767" i="1"/>
  <c r="BV768" i="1"/>
  <c r="BV769" i="1"/>
  <c r="BV770" i="1"/>
  <c r="BV771" i="1"/>
  <c r="BV772" i="1"/>
  <c r="BV773" i="1"/>
  <c r="BV774" i="1"/>
  <c r="BV775" i="1"/>
  <c r="BV776" i="1"/>
  <c r="BV777" i="1"/>
  <c r="BV778" i="1"/>
  <c r="BV779" i="1"/>
  <c r="BV780" i="1"/>
  <c r="BV781" i="1"/>
  <c r="BV782" i="1"/>
  <c r="BV783" i="1"/>
  <c r="BV784" i="1"/>
  <c r="BV785" i="1"/>
  <c r="BV786" i="1"/>
  <c r="BV787" i="1"/>
  <c r="BV788" i="1"/>
  <c r="BV789" i="1"/>
  <c r="BV790" i="1"/>
  <c r="BV791" i="1"/>
  <c r="BV792" i="1"/>
  <c r="BV793" i="1"/>
  <c r="BV794" i="1"/>
  <c r="BV795" i="1"/>
  <c r="BV796" i="1"/>
  <c r="BV797" i="1"/>
  <c r="BV798" i="1"/>
  <c r="BV799" i="1"/>
  <c r="BV800" i="1"/>
  <c r="BV801" i="1"/>
  <c r="BV802" i="1"/>
  <c r="BV803" i="1"/>
  <c r="BV804" i="1"/>
  <c r="CJ754" i="1"/>
  <c r="CJ755" i="1"/>
  <c r="CJ756" i="1"/>
  <c r="CJ758" i="1"/>
  <c r="CJ759" i="1"/>
  <c r="CJ760" i="1"/>
  <c r="CJ761" i="1"/>
  <c r="CJ763" i="1"/>
  <c r="CJ764" i="1"/>
  <c r="CJ765" i="1"/>
  <c r="CJ766" i="1"/>
  <c r="CJ767" i="1"/>
  <c r="CJ768" i="1"/>
  <c r="CJ769" i="1"/>
  <c r="CJ770" i="1"/>
  <c r="CJ771" i="1"/>
  <c r="CJ772" i="1"/>
  <c r="CJ773" i="1"/>
  <c r="CJ774" i="1"/>
  <c r="CJ775" i="1"/>
  <c r="CJ776" i="1"/>
  <c r="CJ777" i="1"/>
  <c r="CJ778" i="1"/>
  <c r="CJ779" i="1"/>
  <c r="CJ780" i="1"/>
  <c r="CJ781" i="1"/>
  <c r="CJ782" i="1"/>
  <c r="CJ783" i="1"/>
  <c r="CJ784" i="1"/>
  <c r="CJ785" i="1"/>
  <c r="CJ786" i="1"/>
  <c r="CJ787" i="1"/>
  <c r="CJ788" i="1"/>
  <c r="CJ789" i="1"/>
  <c r="CJ790" i="1"/>
  <c r="CJ791" i="1"/>
  <c r="CJ792" i="1"/>
  <c r="CJ793" i="1"/>
  <c r="CJ794" i="1"/>
  <c r="CJ795" i="1"/>
  <c r="CJ796" i="1"/>
  <c r="CJ797" i="1"/>
  <c r="CJ798" i="1"/>
  <c r="CJ799" i="1"/>
  <c r="CJ800" i="1"/>
  <c r="CJ801" i="1"/>
  <c r="CJ802" i="1"/>
  <c r="CJ803" i="1"/>
  <c r="CJ804" i="1"/>
  <c r="AF758" i="1"/>
  <c r="AM758" i="1"/>
  <c r="AF762" i="1"/>
  <c r="AF766" i="1"/>
  <c r="AF773" i="1"/>
  <c r="AM773" i="1"/>
  <c r="AF774" i="1"/>
  <c r="AM774" i="1"/>
  <c r="AF775" i="1"/>
  <c r="AM775" i="1"/>
  <c r="AF776" i="1"/>
  <c r="AM776" i="1"/>
  <c r="AF777" i="1"/>
  <c r="AM777" i="1"/>
  <c r="AF778" i="1"/>
  <c r="AM778" i="1"/>
  <c r="AF779" i="1"/>
  <c r="AF780" i="1"/>
  <c r="AM780" i="1"/>
  <c r="AF781" i="1"/>
  <c r="AF782" i="1"/>
  <c r="AM782" i="1"/>
  <c r="AF783" i="1"/>
  <c r="AM783" i="1"/>
  <c r="AF784" i="1"/>
  <c r="AM784" i="1"/>
  <c r="AF785" i="1"/>
  <c r="AM785" i="1"/>
  <c r="AF786" i="1"/>
  <c r="AM786" i="1"/>
  <c r="AF787" i="1"/>
  <c r="AM787" i="1"/>
  <c r="AF788" i="1"/>
  <c r="AM788" i="1"/>
  <c r="AF789" i="1"/>
  <c r="AF790" i="1"/>
  <c r="AF791" i="1"/>
  <c r="AF792" i="1"/>
  <c r="AF793" i="1"/>
  <c r="AF794" i="1"/>
  <c r="AF795" i="1"/>
  <c r="AF796" i="1"/>
  <c r="AF797" i="1"/>
  <c r="AF798" i="1"/>
  <c r="AF802" i="1"/>
  <c r="AF816" i="1"/>
  <c r="AF799" i="1"/>
  <c r="AF800" i="1"/>
  <c r="AF801" i="1"/>
  <c r="AF803" i="1"/>
  <c r="AF804" i="1"/>
  <c r="AT773" i="1"/>
  <c r="AT774" i="1"/>
  <c r="AT775" i="1"/>
  <c r="AT776" i="1"/>
  <c r="BA776" i="1"/>
  <c r="AT777" i="1"/>
  <c r="BA777" i="1"/>
  <c r="AT778" i="1"/>
  <c r="BA778" i="1"/>
  <c r="AT779" i="1"/>
  <c r="AT780" i="1"/>
  <c r="BA780" i="1"/>
  <c r="AT781" i="1"/>
  <c r="BA781" i="1"/>
  <c r="AT782" i="1"/>
  <c r="BA782" i="1"/>
  <c r="AT783" i="1"/>
  <c r="AT784" i="1"/>
  <c r="BA784" i="1"/>
  <c r="AT785" i="1"/>
  <c r="BA785" i="1"/>
  <c r="AT786" i="1"/>
  <c r="BA786" i="1"/>
  <c r="AT787" i="1"/>
  <c r="BA787" i="1"/>
  <c r="AT788" i="1"/>
  <c r="BA788" i="1"/>
  <c r="AT789" i="1"/>
  <c r="AT790" i="1"/>
  <c r="AT791" i="1"/>
  <c r="AT792" i="1"/>
  <c r="AT793" i="1"/>
  <c r="AT794" i="1"/>
  <c r="AT795" i="1"/>
  <c r="AT796" i="1"/>
  <c r="AT797" i="1"/>
  <c r="AT798" i="1"/>
  <c r="AT799" i="1"/>
  <c r="AT800" i="1"/>
  <c r="AT801" i="1"/>
  <c r="AT802" i="1"/>
  <c r="AT803" i="1"/>
  <c r="AT804" i="1"/>
  <c r="CX754" i="1"/>
  <c r="CX755" i="1"/>
  <c r="CX756" i="1"/>
  <c r="CX758" i="1"/>
  <c r="CX759" i="1"/>
  <c r="CX760" i="1"/>
  <c r="CX761" i="1"/>
  <c r="CX763" i="1"/>
  <c r="CX764" i="1"/>
  <c r="CX765" i="1"/>
  <c r="CX766" i="1"/>
  <c r="CX767" i="1"/>
  <c r="CX768" i="1"/>
  <c r="CX769" i="1"/>
  <c r="CX770" i="1"/>
  <c r="CX771" i="1"/>
  <c r="CX772" i="1"/>
  <c r="CX773" i="1"/>
  <c r="CX774" i="1"/>
  <c r="CX775" i="1"/>
  <c r="CX776" i="1"/>
  <c r="CX777" i="1"/>
  <c r="CX778" i="1"/>
  <c r="CX779" i="1"/>
  <c r="CX780" i="1"/>
  <c r="CX781" i="1"/>
  <c r="CX782" i="1"/>
  <c r="CX783" i="1"/>
  <c r="CX784" i="1"/>
  <c r="CX785" i="1"/>
  <c r="CX786" i="1"/>
  <c r="CX787" i="1"/>
  <c r="CX788" i="1"/>
  <c r="CX789" i="1"/>
  <c r="CX790" i="1"/>
  <c r="CX791" i="1"/>
  <c r="CX792" i="1"/>
  <c r="CX793" i="1"/>
  <c r="CX794" i="1"/>
  <c r="CX795" i="1"/>
  <c r="CX796" i="1"/>
  <c r="CX797" i="1"/>
  <c r="CX798" i="1"/>
  <c r="CX799" i="1"/>
  <c r="CX800" i="1"/>
  <c r="CX801" i="1"/>
  <c r="CX802" i="1"/>
  <c r="CX803" i="1"/>
  <c r="CX804" i="1"/>
  <c r="AT706" i="1"/>
  <c r="BA706" i="1"/>
  <c r="AT707" i="1"/>
  <c r="BA707" i="1"/>
  <c r="AT708" i="1"/>
  <c r="BA708" i="1"/>
  <c r="AT709" i="1"/>
  <c r="AT710" i="1"/>
  <c r="BA710" i="1"/>
  <c r="AT711" i="1"/>
  <c r="BA711" i="1"/>
  <c r="AT712" i="1"/>
  <c r="BA712" i="1"/>
  <c r="AT713" i="1"/>
  <c r="BA713" i="1"/>
  <c r="AT714" i="1"/>
  <c r="AT715" i="1"/>
  <c r="AT716" i="1"/>
  <c r="AT717" i="1"/>
  <c r="AT718" i="1"/>
  <c r="AT719" i="1"/>
  <c r="AT723" i="1"/>
  <c r="AT727" i="1"/>
  <c r="AT720" i="1"/>
  <c r="AT724" i="1"/>
  <c r="AT728" i="1"/>
  <c r="AT721" i="1"/>
  <c r="AT722" i="1"/>
  <c r="AT726" i="1"/>
  <c r="AT725" i="1"/>
  <c r="AT729" i="1"/>
  <c r="B692" i="1"/>
  <c r="B693" i="1"/>
  <c r="B702" i="1"/>
  <c r="B706" i="1"/>
  <c r="B714" i="1"/>
  <c r="BQ705" i="1"/>
  <c r="BO705" i="1"/>
  <c r="BM705" i="1"/>
  <c r="BR705" i="1"/>
  <c r="BK705" i="1"/>
  <c r="BI705" i="1"/>
  <c r="BP705" i="1"/>
  <c r="BQ704" i="1"/>
  <c r="BI704" i="1"/>
  <c r="BP704" i="1"/>
  <c r="BO704" i="1"/>
  <c r="BM704" i="1"/>
  <c r="BR704" i="1"/>
  <c r="BK704" i="1"/>
  <c r="BQ703" i="1"/>
  <c r="BI703" i="1"/>
  <c r="BP703" i="1"/>
  <c r="BO703" i="1"/>
  <c r="BM703" i="1"/>
  <c r="BR703" i="1"/>
  <c r="BK703" i="1"/>
  <c r="BM702" i="1"/>
  <c r="BR702" i="1"/>
  <c r="BQ702" i="1"/>
  <c r="BI702" i="1"/>
  <c r="BP702" i="1"/>
  <c r="BO702" i="1"/>
  <c r="BK702" i="1"/>
  <c r="BF702" i="1"/>
  <c r="BG702" i="1"/>
  <c r="BF682" i="1"/>
  <c r="BC705" i="1"/>
  <c r="BA705" i="1"/>
  <c r="AY705" i="1"/>
  <c r="BD705" i="1"/>
  <c r="AW705" i="1"/>
  <c r="AU705" i="1"/>
  <c r="BB705" i="1"/>
  <c r="BC704" i="1"/>
  <c r="AU704" i="1"/>
  <c r="BB704" i="1"/>
  <c r="BA704" i="1"/>
  <c r="AY704" i="1"/>
  <c r="BD704" i="1"/>
  <c r="AW704" i="1"/>
  <c r="BC703" i="1"/>
  <c r="BA703" i="1"/>
  <c r="AY703" i="1"/>
  <c r="BD703" i="1"/>
  <c r="AW703" i="1"/>
  <c r="AU703" i="1"/>
  <c r="BB703" i="1"/>
  <c r="AY702" i="1"/>
  <c r="BD702" i="1"/>
  <c r="BC702" i="1"/>
  <c r="AU702" i="1"/>
  <c r="BB702" i="1"/>
  <c r="BA702" i="1"/>
  <c r="AW702" i="1"/>
  <c r="AR702" i="1"/>
  <c r="AS702" i="1"/>
  <c r="AR682" i="1"/>
  <c r="AO705" i="1"/>
  <c r="AG705" i="1"/>
  <c r="AN705" i="1"/>
  <c r="AM705" i="1"/>
  <c r="AK705" i="1"/>
  <c r="AP705" i="1"/>
  <c r="AI705" i="1"/>
  <c r="AO704" i="1"/>
  <c r="AG704" i="1"/>
  <c r="AN704" i="1"/>
  <c r="AM704" i="1"/>
  <c r="AK704" i="1"/>
  <c r="AP704" i="1"/>
  <c r="AI704" i="1"/>
  <c r="AK703" i="1"/>
  <c r="AP703" i="1"/>
  <c r="AO703" i="1"/>
  <c r="AM703" i="1"/>
  <c r="AI703" i="1"/>
  <c r="AG703" i="1"/>
  <c r="AN703" i="1"/>
  <c r="AK702" i="1"/>
  <c r="AP702" i="1"/>
  <c r="AO702" i="1"/>
  <c r="AG702" i="1"/>
  <c r="AN702" i="1"/>
  <c r="AM702" i="1"/>
  <c r="AI702" i="1"/>
  <c r="AD702" i="1"/>
  <c r="AE702" i="1"/>
  <c r="AD682" i="1"/>
  <c r="P682" i="1"/>
  <c r="J684" i="1"/>
  <c r="J688" i="1"/>
  <c r="J692" i="1"/>
  <c r="J696" i="1"/>
  <c r="F682" i="1"/>
  <c r="H682" i="1"/>
  <c r="J682" i="1"/>
  <c r="J686" i="1"/>
  <c r="J690" i="1"/>
  <c r="J694" i="1"/>
  <c r="F683" i="1"/>
  <c r="H683" i="1"/>
  <c r="J683" i="1"/>
  <c r="J687" i="1"/>
  <c r="J691" i="1"/>
  <c r="J695" i="1"/>
  <c r="H684" i="1"/>
  <c r="H688" i="1"/>
  <c r="H692" i="1"/>
  <c r="H696" i="1"/>
  <c r="H703" i="1"/>
  <c r="M703" i="1"/>
  <c r="H708" i="1"/>
  <c r="H712" i="1"/>
  <c r="H716" i="1"/>
  <c r="H720" i="1"/>
  <c r="H724" i="1"/>
  <c r="M724" i="1"/>
  <c r="H728" i="1"/>
  <c r="F684" i="1"/>
  <c r="F685" i="1"/>
  <c r="H685" i="1"/>
  <c r="F686" i="1"/>
  <c r="F687" i="1"/>
  <c r="H687" i="1"/>
  <c r="F688" i="1"/>
  <c r="F689" i="1"/>
  <c r="H689" i="1"/>
  <c r="J689" i="1"/>
  <c r="J693" i="1"/>
  <c r="J697" i="1"/>
  <c r="F690" i="1"/>
  <c r="H690" i="1"/>
  <c r="F691" i="1"/>
  <c r="H691" i="1"/>
  <c r="F692" i="1"/>
  <c r="F693" i="1"/>
  <c r="H693" i="1"/>
  <c r="F694" i="1"/>
  <c r="H694" i="1"/>
  <c r="F695" i="1"/>
  <c r="H695" i="1"/>
  <c r="F696" i="1"/>
  <c r="F697" i="1"/>
  <c r="H697" i="1"/>
  <c r="DE679" i="1"/>
  <c r="DB682" i="1"/>
  <c r="CZ682" i="1"/>
  <c r="DB681" i="1"/>
  <c r="CZ681" i="1"/>
  <c r="DB680" i="1"/>
  <c r="CZ680" i="1"/>
  <c r="DB679" i="1"/>
  <c r="CZ679" i="1"/>
  <c r="CQ679" i="1"/>
  <c r="CQ680" i="1"/>
  <c r="CN682" i="1"/>
  <c r="CL682" i="1"/>
  <c r="CN681" i="1"/>
  <c r="CL681" i="1"/>
  <c r="CN680" i="1"/>
  <c r="CL680" i="1"/>
  <c r="CN679" i="1"/>
  <c r="CL679" i="1"/>
  <c r="CC679" i="1"/>
  <c r="BX688" i="1"/>
  <c r="BO743" i="1"/>
  <c r="BN743" i="1"/>
  <c r="BA743" i="1"/>
  <c r="AZ743" i="1"/>
  <c r="AM743" i="1"/>
  <c r="AL743" i="1"/>
  <c r="Y743" i="1"/>
  <c r="X743" i="1"/>
  <c r="K743" i="1"/>
  <c r="J743" i="1"/>
  <c r="BO742" i="1"/>
  <c r="BN742" i="1"/>
  <c r="BA742" i="1"/>
  <c r="AZ742" i="1"/>
  <c r="AM742" i="1"/>
  <c r="AL742" i="1"/>
  <c r="Y742" i="1"/>
  <c r="X742" i="1"/>
  <c r="K742" i="1"/>
  <c r="J742" i="1"/>
  <c r="BO741" i="1"/>
  <c r="BN741" i="1"/>
  <c r="BA741" i="1"/>
  <c r="AZ741" i="1"/>
  <c r="AM741" i="1"/>
  <c r="AL741" i="1"/>
  <c r="Y741" i="1"/>
  <c r="X741" i="1"/>
  <c r="K741" i="1"/>
  <c r="J741" i="1"/>
  <c r="BO740" i="1"/>
  <c r="BN740" i="1"/>
  <c r="BA740" i="1"/>
  <c r="AZ740" i="1"/>
  <c r="AM740" i="1"/>
  <c r="AL740" i="1"/>
  <c r="Y740" i="1"/>
  <c r="X740" i="1"/>
  <c r="K740" i="1"/>
  <c r="J740" i="1"/>
  <c r="AT737" i="1"/>
  <c r="DF730" i="1"/>
  <c r="DG730" i="1"/>
  <c r="DB730" i="1"/>
  <c r="CZ730" i="1"/>
  <c r="CR730" i="1"/>
  <c r="CS730" i="1"/>
  <c r="CN730" i="1"/>
  <c r="CL730" i="1"/>
  <c r="CD730" i="1"/>
  <c r="CE730" i="1"/>
  <c r="BZ730" i="1"/>
  <c r="BX730" i="1"/>
  <c r="BB730" i="1"/>
  <c r="BC730" i="1"/>
  <c r="AX730" i="1"/>
  <c r="AV730" i="1"/>
  <c r="DF729" i="1"/>
  <c r="DG729" i="1"/>
  <c r="DB729" i="1"/>
  <c r="CZ729" i="1"/>
  <c r="CR729" i="1"/>
  <c r="CS729" i="1"/>
  <c r="CN729" i="1"/>
  <c r="CL729" i="1"/>
  <c r="CD729" i="1"/>
  <c r="CE729" i="1"/>
  <c r="BZ729" i="1"/>
  <c r="BX729" i="1"/>
  <c r="BL729" i="1"/>
  <c r="BQ729" i="1"/>
  <c r="AX729" i="1"/>
  <c r="BC729" i="1"/>
  <c r="AV729" i="1"/>
  <c r="AJ729" i="1"/>
  <c r="AO729" i="1"/>
  <c r="V729" i="1"/>
  <c r="AA729" i="1"/>
  <c r="H729" i="1"/>
  <c r="M729" i="1"/>
  <c r="F729" i="1"/>
  <c r="DF728" i="1"/>
  <c r="DG728" i="1"/>
  <c r="DB728" i="1"/>
  <c r="CZ728" i="1"/>
  <c r="CR728" i="1"/>
  <c r="CS728" i="1"/>
  <c r="CN728" i="1"/>
  <c r="CL728" i="1"/>
  <c r="CD728" i="1"/>
  <c r="CE728" i="1"/>
  <c r="BZ728" i="1"/>
  <c r="BX728" i="1"/>
  <c r="BQ728" i="1"/>
  <c r="AX728" i="1"/>
  <c r="BC728" i="1"/>
  <c r="AV728" i="1"/>
  <c r="AJ728" i="1"/>
  <c r="AO728" i="1"/>
  <c r="V728" i="1"/>
  <c r="AA728" i="1"/>
  <c r="M728" i="1"/>
  <c r="F728" i="1"/>
  <c r="DF727" i="1"/>
  <c r="DG727" i="1"/>
  <c r="DB727" i="1"/>
  <c r="CZ727" i="1"/>
  <c r="CR727" i="1"/>
  <c r="CS727" i="1"/>
  <c r="CN727" i="1"/>
  <c r="CL727" i="1"/>
  <c r="CD727" i="1"/>
  <c r="CE727" i="1"/>
  <c r="BZ727" i="1"/>
  <c r="BX727" i="1"/>
  <c r="BL727" i="1"/>
  <c r="BQ727" i="1"/>
  <c r="AX727" i="1"/>
  <c r="BC727" i="1"/>
  <c r="AV727" i="1"/>
  <c r="AJ727" i="1"/>
  <c r="AO727" i="1"/>
  <c r="V727" i="1"/>
  <c r="AA727" i="1"/>
  <c r="H727" i="1"/>
  <c r="M727" i="1"/>
  <c r="F727" i="1"/>
  <c r="DF726" i="1"/>
  <c r="DG726" i="1"/>
  <c r="DB726" i="1"/>
  <c r="CZ726" i="1"/>
  <c r="CR726" i="1"/>
  <c r="CS726" i="1"/>
  <c r="CN726" i="1"/>
  <c r="CL726" i="1"/>
  <c r="CD726" i="1"/>
  <c r="CE726" i="1"/>
  <c r="BZ726" i="1"/>
  <c r="BX726" i="1"/>
  <c r="BL726" i="1"/>
  <c r="BQ726" i="1"/>
  <c r="AX726" i="1"/>
  <c r="BC726" i="1"/>
  <c r="AV726" i="1"/>
  <c r="AJ726" i="1"/>
  <c r="AO726" i="1"/>
  <c r="V726" i="1"/>
  <c r="AA726" i="1"/>
  <c r="H726" i="1"/>
  <c r="M726" i="1"/>
  <c r="F726" i="1"/>
  <c r="DF725" i="1"/>
  <c r="DG725" i="1"/>
  <c r="DB725" i="1"/>
  <c r="CZ725" i="1"/>
  <c r="CR725" i="1"/>
  <c r="CS725" i="1"/>
  <c r="CN725" i="1"/>
  <c r="CL725" i="1"/>
  <c r="CD725" i="1"/>
  <c r="CE725" i="1"/>
  <c r="BZ725" i="1"/>
  <c r="BX725" i="1"/>
  <c r="BL725" i="1"/>
  <c r="BQ725" i="1"/>
  <c r="BP725" i="1"/>
  <c r="BB725" i="1"/>
  <c r="AX725" i="1"/>
  <c r="BC725" i="1"/>
  <c r="AV725" i="1"/>
  <c r="AN725" i="1"/>
  <c r="AJ725" i="1"/>
  <c r="AO725" i="1"/>
  <c r="V725" i="1"/>
  <c r="AA725" i="1"/>
  <c r="Z725" i="1"/>
  <c r="H725" i="1"/>
  <c r="M725" i="1"/>
  <c r="L725" i="1"/>
  <c r="F725" i="1"/>
  <c r="DF724" i="1"/>
  <c r="DG724" i="1"/>
  <c r="DB724" i="1"/>
  <c r="CZ724" i="1"/>
  <c r="CR724" i="1"/>
  <c r="CS724" i="1"/>
  <c r="CN724" i="1"/>
  <c r="CL724" i="1"/>
  <c r="CD724" i="1"/>
  <c r="CE724" i="1"/>
  <c r="BZ724" i="1"/>
  <c r="BX724" i="1"/>
  <c r="BP724" i="1"/>
  <c r="BQ724" i="1"/>
  <c r="BB724" i="1"/>
  <c r="AX724" i="1"/>
  <c r="BC724" i="1"/>
  <c r="AV724" i="1"/>
  <c r="AN724" i="1"/>
  <c r="AJ724" i="1"/>
  <c r="AO724" i="1"/>
  <c r="V724" i="1"/>
  <c r="AA724" i="1"/>
  <c r="Z724" i="1"/>
  <c r="L724" i="1"/>
  <c r="F724" i="1"/>
  <c r="DF723" i="1"/>
  <c r="DG723" i="1"/>
  <c r="DB723" i="1"/>
  <c r="CZ723" i="1"/>
  <c r="CR723" i="1"/>
  <c r="CS723" i="1"/>
  <c r="CN723" i="1"/>
  <c r="CL723" i="1"/>
  <c r="CD723" i="1"/>
  <c r="CE723" i="1"/>
  <c r="BZ723" i="1"/>
  <c r="BX723" i="1"/>
  <c r="BL723" i="1"/>
  <c r="BQ723" i="1"/>
  <c r="BP723" i="1"/>
  <c r="AX723" i="1"/>
  <c r="BC723" i="1"/>
  <c r="BB723" i="1"/>
  <c r="AV723" i="1"/>
  <c r="AN723" i="1"/>
  <c r="AJ723" i="1"/>
  <c r="AO723" i="1"/>
  <c r="Z723" i="1"/>
  <c r="V723" i="1"/>
  <c r="AA723" i="1"/>
  <c r="H723" i="1"/>
  <c r="M723" i="1"/>
  <c r="L723" i="1"/>
  <c r="F723" i="1"/>
  <c r="DF722" i="1"/>
  <c r="DG722" i="1"/>
  <c r="DB722" i="1"/>
  <c r="CZ722" i="1"/>
  <c r="CR722" i="1"/>
  <c r="CS722" i="1"/>
  <c r="CN722" i="1"/>
  <c r="CL722" i="1"/>
  <c r="CD722" i="1"/>
  <c r="CE722" i="1"/>
  <c r="BZ722" i="1"/>
  <c r="BX722" i="1"/>
  <c r="BP722" i="1"/>
  <c r="BL722" i="1"/>
  <c r="BQ722" i="1"/>
  <c r="AX722" i="1"/>
  <c r="BC722" i="1"/>
  <c r="BB722" i="1"/>
  <c r="AV722" i="1"/>
  <c r="AJ722" i="1"/>
  <c r="AO722" i="1"/>
  <c r="AN722" i="1"/>
  <c r="Z722" i="1"/>
  <c r="V722" i="1"/>
  <c r="L722" i="1"/>
  <c r="H722" i="1"/>
  <c r="M722" i="1"/>
  <c r="F722" i="1"/>
  <c r="DF721" i="1"/>
  <c r="DG721" i="1"/>
  <c r="DB721" i="1"/>
  <c r="CZ721" i="1"/>
  <c r="CR721" i="1"/>
  <c r="CS721" i="1"/>
  <c r="CN721" i="1"/>
  <c r="CL721" i="1"/>
  <c r="CD721" i="1"/>
  <c r="CE721" i="1"/>
  <c r="BZ721" i="1"/>
  <c r="BX721" i="1"/>
  <c r="BP721" i="1"/>
  <c r="BL721" i="1"/>
  <c r="BQ721" i="1"/>
  <c r="BB721" i="1"/>
  <c r="AX721" i="1"/>
  <c r="BC721" i="1"/>
  <c r="AV721" i="1"/>
  <c r="AN721" i="1"/>
  <c r="AJ721" i="1"/>
  <c r="AO721" i="1"/>
  <c r="V721" i="1"/>
  <c r="Z721" i="1"/>
  <c r="H721" i="1"/>
  <c r="M721" i="1"/>
  <c r="L721" i="1"/>
  <c r="F721" i="1"/>
  <c r="DF720" i="1"/>
  <c r="DG720" i="1"/>
  <c r="DB720" i="1"/>
  <c r="CZ720" i="1"/>
  <c r="CR720" i="1"/>
  <c r="CS720" i="1"/>
  <c r="CN720" i="1"/>
  <c r="CL720" i="1"/>
  <c r="CD720" i="1"/>
  <c r="CE720" i="1"/>
  <c r="BZ720" i="1"/>
  <c r="BX720" i="1"/>
  <c r="BP720" i="1"/>
  <c r="AX720" i="1"/>
  <c r="BC720" i="1"/>
  <c r="BB720" i="1"/>
  <c r="AV720" i="1"/>
  <c r="AN720" i="1"/>
  <c r="AJ720" i="1"/>
  <c r="V720" i="1"/>
  <c r="AA720" i="1"/>
  <c r="Z720" i="1"/>
  <c r="M720" i="1"/>
  <c r="L720" i="1"/>
  <c r="F720" i="1"/>
  <c r="DF719" i="1"/>
  <c r="DG719" i="1"/>
  <c r="DB719" i="1"/>
  <c r="CZ719" i="1"/>
  <c r="CR719" i="1"/>
  <c r="CS719" i="1"/>
  <c r="CN719" i="1"/>
  <c r="CL719" i="1"/>
  <c r="CD719" i="1"/>
  <c r="CE719" i="1"/>
  <c r="BZ719" i="1"/>
  <c r="BX719" i="1"/>
  <c r="BP719" i="1"/>
  <c r="BL719" i="1"/>
  <c r="BQ719" i="1"/>
  <c r="AX719" i="1"/>
  <c r="BC719" i="1"/>
  <c r="BB719" i="1"/>
  <c r="AV719" i="1"/>
  <c r="AJ719" i="1"/>
  <c r="AO719" i="1"/>
  <c r="AN719" i="1"/>
  <c r="Z719" i="1"/>
  <c r="V719" i="1"/>
  <c r="AA719" i="1"/>
  <c r="L719" i="1"/>
  <c r="H719" i="1"/>
  <c r="M719" i="1"/>
  <c r="F719" i="1"/>
  <c r="DF718" i="1"/>
  <c r="DG718" i="1"/>
  <c r="DB718" i="1"/>
  <c r="CZ718" i="1"/>
  <c r="CR718" i="1"/>
  <c r="CS718" i="1"/>
  <c r="CN718" i="1"/>
  <c r="CL718" i="1"/>
  <c r="CD718" i="1"/>
  <c r="CE718" i="1"/>
  <c r="BZ718" i="1"/>
  <c r="BX718" i="1"/>
  <c r="BL718" i="1"/>
  <c r="BP718" i="1"/>
  <c r="BF718" i="1"/>
  <c r="AX718" i="1"/>
  <c r="BC718" i="1"/>
  <c r="BB718" i="1"/>
  <c r="AV718" i="1"/>
  <c r="AJ718" i="1"/>
  <c r="AO718" i="1"/>
  <c r="AN718" i="1"/>
  <c r="AD718" i="1"/>
  <c r="V718" i="1"/>
  <c r="AA718" i="1"/>
  <c r="Z718" i="1"/>
  <c r="P718" i="1"/>
  <c r="H718" i="1"/>
  <c r="M718" i="1"/>
  <c r="L718" i="1"/>
  <c r="F718" i="1"/>
  <c r="DF717" i="1"/>
  <c r="DG717" i="1"/>
  <c r="DB717" i="1"/>
  <c r="CZ717" i="1"/>
  <c r="CR717" i="1"/>
  <c r="CS717" i="1"/>
  <c r="CN717" i="1"/>
  <c r="CL717" i="1"/>
  <c r="CD717" i="1"/>
  <c r="CE717" i="1"/>
  <c r="BZ717" i="1"/>
  <c r="BX717" i="1"/>
  <c r="BP717" i="1"/>
  <c r="BL717" i="1"/>
  <c r="BQ717" i="1"/>
  <c r="AX717" i="1"/>
  <c r="BC717" i="1"/>
  <c r="BB717" i="1"/>
  <c r="AV717" i="1"/>
  <c r="AJ717" i="1"/>
  <c r="AN717" i="1"/>
  <c r="Z717" i="1"/>
  <c r="V717" i="1"/>
  <c r="AA717" i="1"/>
  <c r="L717" i="1"/>
  <c r="H717" i="1"/>
  <c r="M717" i="1"/>
  <c r="F717" i="1"/>
  <c r="DF716" i="1"/>
  <c r="DG716" i="1"/>
  <c r="DB716" i="1"/>
  <c r="CZ716" i="1"/>
  <c r="CR716" i="1"/>
  <c r="CS716" i="1"/>
  <c r="CN716" i="1"/>
  <c r="CL716" i="1"/>
  <c r="CD716" i="1"/>
  <c r="CE716" i="1"/>
  <c r="BZ716" i="1"/>
  <c r="BX716" i="1"/>
  <c r="BP716" i="1"/>
  <c r="BB716" i="1"/>
  <c r="AX716" i="1"/>
  <c r="BC716" i="1"/>
  <c r="AV716" i="1"/>
  <c r="AN716" i="1"/>
  <c r="AJ716" i="1"/>
  <c r="AO716" i="1"/>
  <c r="V716" i="1"/>
  <c r="AA716" i="1"/>
  <c r="Z716" i="1"/>
  <c r="L716" i="1"/>
  <c r="M716" i="1"/>
  <c r="F716" i="1"/>
  <c r="DF715" i="1"/>
  <c r="DG715" i="1"/>
  <c r="DB715" i="1"/>
  <c r="CZ715" i="1"/>
  <c r="CR715" i="1"/>
  <c r="CS715" i="1"/>
  <c r="CN715" i="1"/>
  <c r="CL715" i="1"/>
  <c r="CD715" i="1"/>
  <c r="CE715" i="1"/>
  <c r="BZ715" i="1"/>
  <c r="BX715" i="1"/>
  <c r="BP715" i="1"/>
  <c r="BL715" i="1"/>
  <c r="BQ715" i="1"/>
  <c r="BB715" i="1"/>
  <c r="AX715" i="1"/>
  <c r="BC715" i="1"/>
  <c r="AV715" i="1"/>
  <c r="AN715" i="1"/>
  <c r="AJ715" i="1"/>
  <c r="AO715" i="1"/>
  <c r="V715" i="1"/>
  <c r="AA715" i="1"/>
  <c r="Z715" i="1"/>
  <c r="H715" i="1"/>
  <c r="M715" i="1"/>
  <c r="L715" i="1"/>
  <c r="F715" i="1"/>
  <c r="DF714" i="1"/>
  <c r="DG714" i="1"/>
  <c r="DB714" i="1"/>
  <c r="CZ714" i="1"/>
  <c r="CR714" i="1"/>
  <c r="CS714" i="1"/>
  <c r="CN714" i="1"/>
  <c r="CL714" i="1"/>
  <c r="CD714" i="1"/>
  <c r="CE714" i="1"/>
  <c r="BZ714" i="1"/>
  <c r="BX714" i="1"/>
  <c r="BP714" i="1"/>
  <c r="BL714" i="1"/>
  <c r="BQ714" i="1"/>
  <c r="BF714" i="1"/>
  <c r="BB714" i="1"/>
  <c r="AX714" i="1"/>
  <c r="BC714" i="1"/>
  <c r="AV714" i="1"/>
  <c r="AN714" i="1"/>
  <c r="AJ714" i="1"/>
  <c r="AO714" i="1"/>
  <c r="AD714" i="1"/>
  <c r="V714" i="1"/>
  <c r="Z714" i="1"/>
  <c r="P714" i="1"/>
  <c r="L714" i="1"/>
  <c r="H714" i="1"/>
  <c r="M714" i="1"/>
  <c r="F714" i="1"/>
  <c r="DF713" i="1"/>
  <c r="DG713" i="1"/>
  <c r="DB713" i="1"/>
  <c r="CZ713" i="1"/>
  <c r="CR713" i="1"/>
  <c r="CS713" i="1"/>
  <c r="CN713" i="1"/>
  <c r="CL713" i="1"/>
  <c r="CD713" i="1"/>
  <c r="CE713" i="1"/>
  <c r="BZ713" i="1"/>
  <c r="BX713" i="1"/>
  <c r="BP713" i="1"/>
  <c r="BP685" i="1"/>
  <c r="BP689" i="1"/>
  <c r="BP693" i="1"/>
  <c r="BP697" i="1"/>
  <c r="BP709" i="1"/>
  <c r="BP743" i="1"/>
  <c r="BH743" i="1"/>
  <c r="BQ743" i="1"/>
  <c r="BN713" i="1"/>
  <c r="BL713" i="1"/>
  <c r="BQ713" i="1"/>
  <c r="AX713" i="1"/>
  <c r="BB713" i="1"/>
  <c r="AZ713" i="1"/>
  <c r="AV713" i="1"/>
  <c r="AN713" i="1"/>
  <c r="AL713" i="1"/>
  <c r="AJ713" i="1"/>
  <c r="AO713" i="1"/>
  <c r="V713" i="1"/>
  <c r="AA713" i="1"/>
  <c r="Z713" i="1"/>
  <c r="X713" i="1"/>
  <c r="H713" i="1"/>
  <c r="M713" i="1"/>
  <c r="L713" i="1"/>
  <c r="J713" i="1"/>
  <c r="F713" i="1"/>
  <c r="DF712" i="1"/>
  <c r="DG712" i="1"/>
  <c r="DB712" i="1"/>
  <c r="CZ712" i="1"/>
  <c r="CR712" i="1"/>
  <c r="CS712" i="1"/>
  <c r="CN712" i="1"/>
  <c r="CL712" i="1"/>
  <c r="CD712" i="1"/>
  <c r="CE712" i="1"/>
  <c r="BZ712" i="1"/>
  <c r="BX712" i="1"/>
  <c r="BP712" i="1"/>
  <c r="BN712" i="1"/>
  <c r="AX712" i="1"/>
  <c r="BC712" i="1"/>
  <c r="BB712" i="1"/>
  <c r="AZ712" i="1"/>
  <c r="AV712" i="1"/>
  <c r="AJ712" i="1"/>
  <c r="AO712" i="1"/>
  <c r="AN712" i="1"/>
  <c r="AL712" i="1"/>
  <c r="AM712" i="1"/>
  <c r="Z712" i="1"/>
  <c r="X712" i="1"/>
  <c r="V712" i="1"/>
  <c r="AA712" i="1"/>
  <c r="L712" i="1"/>
  <c r="J712" i="1"/>
  <c r="M712" i="1"/>
  <c r="F712" i="1"/>
  <c r="DF711" i="1"/>
  <c r="DG711" i="1"/>
  <c r="DB711" i="1"/>
  <c r="CZ711" i="1"/>
  <c r="CR711" i="1"/>
  <c r="CS711" i="1"/>
  <c r="CN711" i="1"/>
  <c r="CL711" i="1"/>
  <c r="CD711" i="1"/>
  <c r="CE711" i="1"/>
  <c r="BZ711" i="1"/>
  <c r="BX711" i="1"/>
  <c r="BP711" i="1"/>
  <c r="BN711" i="1"/>
  <c r="BL711" i="1"/>
  <c r="BQ711" i="1"/>
  <c r="BB711" i="1"/>
  <c r="AZ711" i="1"/>
  <c r="AX711" i="1"/>
  <c r="AV711" i="1"/>
  <c r="AN711" i="1"/>
  <c r="AL711" i="1"/>
  <c r="AJ711" i="1"/>
  <c r="AO711" i="1"/>
  <c r="Z711" i="1"/>
  <c r="X711" i="1"/>
  <c r="V711" i="1"/>
  <c r="AA711" i="1"/>
  <c r="H711" i="1"/>
  <c r="M711" i="1"/>
  <c r="L711" i="1"/>
  <c r="J711" i="1"/>
  <c r="F711" i="1"/>
  <c r="DF710" i="1"/>
  <c r="DG710" i="1"/>
  <c r="DB710" i="1"/>
  <c r="CZ710" i="1"/>
  <c r="CR710" i="1"/>
  <c r="CS710" i="1"/>
  <c r="CN710" i="1"/>
  <c r="CL710" i="1"/>
  <c r="CD710" i="1"/>
  <c r="CE710" i="1"/>
  <c r="BZ710" i="1"/>
  <c r="BX710" i="1"/>
  <c r="BL710" i="1"/>
  <c r="BQ710" i="1"/>
  <c r="BP710" i="1"/>
  <c r="BN710" i="1"/>
  <c r="BF710" i="1"/>
  <c r="BB710" i="1"/>
  <c r="AZ710" i="1"/>
  <c r="AX710" i="1"/>
  <c r="BC710" i="1"/>
  <c r="AV710" i="1"/>
  <c r="AN710" i="1"/>
  <c r="AL710" i="1"/>
  <c r="AJ710" i="1"/>
  <c r="AO710" i="1"/>
  <c r="AD710" i="1"/>
  <c r="V710" i="1"/>
  <c r="AA710" i="1"/>
  <c r="Z710" i="1"/>
  <c r="X710" i="1"/>
  <c r="P710" i="1"/>
  <c r="L710" i="1"/>
  <c r="J710" i="1"/>
  <c r="H710" i="1"/>
  <c r="M710" i="1"/>
  <c r="F710" i="1"/>
  <c r="DF709" i="1"/>
  <c r="DG709" i="1"/>
  <c r="DB709" i="1"/>
  <c r="CZ709" i="1"/>
  <c r="CZ684" i="1"/>
  <c r="CZ685" i="1"/>
  <c r="CZ686" i="1"/>
  <c r="CZ688" i="1"/>
  <c r="CZ689" i="1"/>
  <c r="CZ690" i="1"/>
  <c r="CZ691" i="1"/>
  <c r="CZ692" i="1"/>
  <c r="CZ693" i="1"/>
  <c r="CZ694" i="1"/>
  <c r="CZ695" i="1"/>
  <c r="CZ696" i="1"/>
  <c r="CZ697" i="1"/>
  <c r="CZ698" i="1"/>
  <c r="CZ699" i="1"/>
  <c r="CZ700" i="1"/>
  <c r="CZ701" i="1"/>
  <c r="CZ702" i="1"/>
  <c r="CZ703" i="1"/>
  <c r="CZ704" i="1"/>
  <c r="CZ705" i="1"/>
  <c r="CZ706" i="1"/>
  <c r="CZ707" i="1"/>
  <c r="CZ708" i="1"/>
  <c r="CZ734" i="1"/>
  <c r="CR709" i="1"/>
  <c r="CS709" i="1"/>
  <c r="CN709" i="1"/>
  <c r="CL709" i="1"/>
  <c r="CD709" i="1"/>
  <c r="CE709" i="1"/>
  <c r="BZ709" i="1"/>
  <c r="BX709" i="1"/>
  <c r="BN709" i="1"/>
  <c r="BL709" i="1"/>
  <c r="BQ709" i="1"/>
  <c r="BB709" i="1"/>
  <c r="AZ709" i="1"/>
  <c r="AX709" i="1"/>
  <c r="BC709" i="1"/>
  <c r="AN709" i="1"/>
  <c r="AL709" i="1"/>
  <c r="AJ709" i="1"/>
  <c r="AO709" i="1"/>
  <c r="Z709" i="1"/>
  <c r="X709" i="1"/>
  <c r="L709" i="1"/>
  <c r="J709" i="1"/>
  <c r="H709" i="1"/>
  <c r="M709" i="1"/>
  <c r="F709" i="1"/>
  <c r="DF708" i="1"/>
  <c r="DG708" i="1"/>
  <c r="DB708" i="1"/>
  <c r="CR708" i="1"/>
  <c r="CS708" i="1"/>
  <c r="CN708" i="1"/>
  <c r="CL708" i="1"/>
  <c r="CD708" i="1"/>
  <c r="CE708" i="1"/>
  <c r="BZ708" i="1"/>
  <c r="BX708" i="1"/>
  <c r="BP708" i="1"/>
  <c r="BN708" i="1"/>
  <c r="BB708" i="1"/>
  <c r="AZ708" i="1"/>
  <c r="AX708" i="1"/>
  <c r="BC708" i="1"/>
  <c r="AN708" i="1"/>
  <c r="AL708" i="1"/>
  <c r="AJ708" i="1"/>
  <c r="AO708" i="1"/>
  <c r="Z708" i="1"/>
  <c r="X708" i="1"/>
  <c r="M708" i="1"/>
  <c r="L708" i="1"/>
  <c r="J708" i="1"/>
  <c r="F708" i="1"/>
  <c r="DF707" i="1"/>
  <c r="DG707" i="1"/>
  <c r="DB707" i="1"/>
  <c r="CR707" i="1"/>
  <c r="CS707" i="1"/>
  <c r="CN707" i="1"/>
  <c r="CL707" i="1"/>
  <c r="CD707" i="1"/>
  <c r="CE707" i="1"/>
  <c r="BZ707" i="1"/>
  <c r="BX707" i="1"/>
  <c r="BL707" i="1"/>
  <c r="BP707" i="1"/>
  <c r="BN707" i="1"/>
  <c r="BB707" i="1"/>
  <c r="AZ707" i="1"/>
  <c r="AX707" i="1"/>
  <c r="BC707" i="1"/>
  <c r="AJ707" i="1"/>
  <c r="AO707" i="1"/>
  <c r="AN707" i="1"/>
  <c r="AL707" i="1"/>
  <c r="Z707" i="1"/>
  <c r="X707" i="1"/>
  <c r="H707" i="1"/>
  <c r="M707" i="1"/>
  <c r="L707" i="1"/>
  <c r="J707" i="1"/>
  <c r="F707" i="1"/>
  <c r="DF706" i="1"/>
  <c r="DG706" i="1"/>
  <c r="DB706" i="1"/>
  <c r="CR706" i="1"/>
  <c r="CS706" i="1"/>
  <c r="CN706" i="1"/>
  <c r="CL706" i="1"/>
  <c r="CD706" i="1"/>
  <c r="CE706" i="1"/>
  <c r="BZ706" i="1"/>
  <c r="BX706" i="1"/>
  <c r="BP706" i="1"/>
  <c r="BN706" i="1"/>
  <c r="BL706" i="1"/>
  <c r="BQ706" i="1"/>
  <c r="BF706" i="1"/>
  <c r="BB706" i="1"/>
  <c r="AZ706" i="1"/>
  <c r="AX706" i="1"/>
  <c r="AR706" i="1"/>
  <c r="AJ706" i="1"/>
  <c r="AO706" i="1"/>
  <c r="AN706" i="1"/>
  <c r="AL706" i="1"/>
  <c r="AD706" i="1"/>
  <c r="Z706" i="1"/>
  <c r="X706" i="1"/>
  <c r="P706" i="1"/>
  <c r="L706" i="1"/>
  <c r="J706" i="1"/>
  <c r="H706" i="1"/>
  <c r="M706" i="1"/>
  <c r="F706" i="1"/>
  <c r="DF705" i="1"/>
  <c r="DG705" i="1"/>
  <c r="DB705" i="1"/>
  <c r="CR705" i="1"/>
  <c r="CS705" i="1"/>
  <c r="CN705" i="1"/>
  <c r="CL705" i="1"/>
  <c r="CD705" i="1"/>
  <c r="CE705" i="1"/>
  <c r="BZ705" i="1"/>
  <c r="BX705" i="1"/>
  <c r="H705" i="1"/>
  <c r="M705" i="1"/>
  <c r="L705" i="1"/>
  <c r="J705" i="1"/>
  <c r="F705" i="1"/>
  <c r="F702" i="1"/>
  <c r="F703" i="1"/>
  <c r="F704" i="1"/>
  <c r="DF704" i="1"/>
  <c r="DG704" i="1"/>
  <c r="DB704" i="1"/>
  <c r="CR704" i="1"/>
  <c r="CS704" i="1"/>
  <c r="CN704" i="1"/>
  <c r="CL704" i="1"/>
  <c r="CD704" i="1"/>
  <c r="CE704" i="1"/>
  <c r="BZ704" i="1"/>
  <c r="BX704" i="1"/>
  <c r="L704" i="1"/>
  <c r="J704" i="1"/>
  <c r="H704" i="1"/>
  <c r="M704" i="1"/>
  <c r="DF703" i="1"/>
  <c r="DG703" i="1"/>
  <c r="DB703" i="1"/>
  <c r="CR703" i="1"/>
  <c r="CS703" i="1"/>
  <c r="CN703" i="1"/>
  <c r="CL703" i="1"/>
  <c r="CD703" i="1"/>
  <c r="CE703" i="1"/>
  <c r="BZ703" i="1"/>
  <c r="BX703" i="1"/>
  <c r="BX679" i="1"/>
  <c r="BX680" i="1"/>
  <c r="BX681" i="1"/>
  <c r="BX682" i="1"/>
  <c r="BX684" i="1"/>
  <c r="BX685" i="1"/>
  <c r="BX686" i="1"/>
  <c r="BX689" i="1"/>
  <c r="BX690" i="1"/>
  <c r="BX691" i="1"/>
  <c r="BX692" i="1"/>
  <c r="BX693" i="1"/>
  <c r="BX694" i="1"/>
  <c r="BX695" i="1"/>
  <c r="BX696" i="1"/>
  <c r="BX697" i="1"/>
  <c r="BX702" i="1"/>
  <c r="L703" i="1"/>
  <c r="J703" i="1"/>
  <c r="DF702" i="1"/>
  <c r="DG702" i="1"/>
  <c r="DB702" i="1"/>
  <c r="CR702" i="1"/>
  <c r="CS702" i="1"/>
  <c r="CN702" i="1"/>
  <c r="CL702" i="1"/>
  <c r="CD702" i="1"/>
  <c r="CE702" i="1"/>
  <c r="BZ702" i="1"/>
  <c r="P702" i="1"/>
  <c r="H702" i="1"/>
  <c r="M702" i="1"/>
  <c r="L702" i="1"/>
  <c r="J702" i="1"/>
  <c r="DF701" i="1"/>
  <c r="DG701" i="1"/>
  <c r="DB701" i="1"/>
  <c r="CR701" i="1"/>
  <c r="CS701" i="1"/>
  <c r="CN701" i="1"/>
  <c r="CL701" i="1"/>
  <c r="CD701" i="1"/>
  <c r="CE701" i="1"/>
  <c r="BZ701" i="1"/>
  <c r="DF700" i="1"/>
  <c r="DG700" i="1"/>
  <c r="DB700" i="1"/>
  <c r="CR700" i="1"/>
  <c r="CS700" i="1"/>
  <c r="CN700" i="1"/>
  <c r="CL700" i="1"/>
  <c r="CD700" i="1"/>
  <c r="CE700" i="1"/>
  <c r="BZ700" i="1"/>
  <c r="BZ679" i="1"/>
  <c r="BZ680" i="1"/>
  <c r="BZ681" i="1"/>
  <c r="BZ682" i="1"/>
  <c r="BZ684" i="1"/>
  <c r="BZ685" i="1"/>
  <c r="BZ686" i="1"/>
  <c r="BZ688" i="1"/>
  <c r="BZ689" i="1"/>
  <c r="BZ690" i="1"/>
  <c r="BZ691" i="1"/>
  <c r="BZ692" i="1"/>
  <c r="BZ693" i="1"/>
  <c r="BZ694" i="1"/>
  <c r="BZ695" i="1"/>
  <c r="BZ696" i="1"/>
  <c r="BZ697" i="1"/>
  <c r="BZ698" i="1"/>
  <c r="BZ699" i="1"/>
  <c r="DF699" i="1"/>
  <c r="DG699" i="1"/>
  <c r="DB699" i="1"/>
  <c r="CR699" i="1"/>
  <c r="CS699" i="1"/>
  <c r="CN699" i="1"/>
  <c r="CL699" i="1"/>
  <c r="CD699" i="1"/>
  <c r="CE699" i="1"/>
  <c r="DF698" i="1"/>
  <c r="DG698" i="1"/>
  <c r="DB698" i="1"/>
  <c r="CR698" i="1"/>
  <c r="CS698" i="1"/>
  <c r="CN698" i="1"/>
  <c r="CL698" i="1"/>
  <c r="CD698" i="1"/>
  <c r="CE698" i="1"/>
  <c r="DF697" i="1"/>
  <c r="DG697" i="1"/>
  <c r="DB697" i="1"/>
  <c r="CR697" i="1"/>
  <c r="CS697" i="1"/>
  <c r="CN697" i="1"/>
  <c r="CL697" i="1"/>
  <c r="CD697" i="1"/>
  <c r="CE697" i="1"/>
  <c r="DF696" i="1"/>
  <c r="DG696" i="1"/>
  <c r="DB696" i="1"/>
  <c r="CR696" i="1"/>
  <c r="CS696" i="1"/>
  <c r="CN696" i="1"/>
  <c r="CL696" i="1"/>
  <c r="CD696" i="1"/>
  <c r="CE696" i="1"/>
  <c r="DF695" i="1"/>
  <c r="DG695" i="1"/>
  <c r="DB695" i="1"/>
  <c r="CR695" i="1"/>
  <c r="CS695" i="1"/>
  <c r="CN695" i="1"/>
  <c r="CL695" i="1"/>
  <c r="CD695" i="1"/>
  <c r="CE695" i="1"/>
  <c r="DE694" i="1"/>
  <c r="DF694" i="1"/>
  <c r="DG694" i="1"/>
  <c r="DB694" i="1"/>
  <c r="CQ694" i="1"/>
  <c r="CR694" i="1"/>
  <c r="CS694" i="1"/>
  <c r="CN694" i="1"/>
  <c r="CL694" i="1"/>
  <c r="CC694" i="1"/>
  <c r="CD694" i="1"/>
  <c r="CE694" i="1"/>
  <c r="BF694" i="1"/>
  <c r="AR694" i="1"/>
  <c r="AD694" i="1"/>
  <c r="P694" i="1"/>
  <c r="DE693" i="1"/>
  <c r="DF693" i="1"/>
  <c r="DG693" i="1"/>
  <c r="DB693" i="1"/>
  <c r="CQ693" i="1"/>
  <c r="CR693" i="1"/>
  <c r="CS693" i="1"/>
  <c r="CN693" i="1"/>
  <c r="CL693" i="1"/>
  <c r="CC693" i="1"/>
  <c r="CD693" i="1"/>
  <c r="CE693" i="1"/>
  <c r="DE692" i="1"/>
  <c r="DF692" i="1"/>
  <c r="DG692" i="1"/>
  <c r="DB692" i="1"/>
  <c r="CQ692" i="1"/>
  <c r="CR692" i="1"/>
  <c r="CS692" i="1"/>
  <c r="CN692" i="1"/>
  <c r="CL692" i="1"/>
  <c r="CC692" i="1"/>
  <c r="CD692" i="1"/>
  <c r="CE692" i="1"/>
  <c r="DE691" i="1"/>
  <c r="DF691" i="1"/>
  <c r="DG691" i="1"/>
  <c r="DB691" i="1"/>
  <c r="CQ691" i="1"/>
  <c r="CR691" i="1"/>
  <c r="CS691" i="1"/>
  <c r="CN691" i="1"/>
  <c r="CL691" i="1"/>
  <c r="CC691" i="1"/>
  <c r="CD691" i="1"/>
  <c r="CE691" i="1"/>
  <c r="DE690" i="1"/>
  <c r="DF690" i="1"/>
  <c r="DB690" i="1"/>
  <c r="DB684" i="1"/>
  <c r="DB685" i="1"/>
  <c r="DB686" i="1"/>
  <c r="DB688" i="1"/>
  <c r="DB689" i="1"/>
  <c r="DB734" i="1"/>
  <c r="CQ690" i="1"/>
  <c r="CR690" i="1"/>
  <c r="CS690" i="1"/>
  <c r="CN690" i="1"/>
  <c r="CL690" i="1"/>
  <c r="CC690" i="1"/>
  <c r="CD690" i="1"/>
  <c r="CE690" i="1"/>
  <c r="BF690" i="1"/>
  <c r="AR690" i="1"/>
  <c r="AD690" i="1"/>
  <c r="P690" i="1"/>
  <c r="DE689" i="1"/>
  <c r="DF689" i="1"/>
  <c r="DG689" i="1"/>
  <c r="CQ689" i="1"/>
  <c r="CR689" i="1"/>
  <c r="CS689" i="1"/>
  <c r="CN689" i="1"/>
  <c r="CL689" i="1"/>
  <c r="CC689" i="1"/>
  <c r="CD689" i="1"/>
  <c r="CE689" i="1"/>
  <c r="DE688" i="1"/>
  <c r="DF688" i="1"/>
  <c r="DG688" i="1"/>
  <c r="CQ688" i="1"/>
  <c r="CR688" i="1"/>
  <c r="CS688" i="1"/>
  <c r="CN688" i="1"/>
  <c r="CL688" i="1"/>
  <c r="CC688" i="1"/>
  <c r="CD688" i="1"/>
  <c r="CE688" i="1"/>
  <c r="DE687" i="1"/>
  <c r="CQ687" i="1"/>
  <c r="CC687" i="1"/>
  <c r="DE686" i="1"/>
  <c r="DF686" i="1"/>
  <c r="DG686" i="1"/>
  <c r="CQ686" i="1"/>
  <c r="CR686" i="1"/>
  <c r="CS686" i="1"/>
  <c r="CN686" i="1"/>
  <c r="CL686" i="1"/>
  <c r="CC686" i="1"/>
  <c r="CD686" i="1"/>
  <c r="CE686" i="1"/>
  <c r="BF686" i="1"/>
  <c r="AR686" i="1"/>
  <c r="AD686" i="1"/>
  <c r="P686" i="1"/>
  <c r="DE685" i="1"/>
  <c r="DF685" i="1"/>
  <c r="DG685" i="1"/>
  <c r="CV685" i="1"/>
  <c r="CQ685" i="1"/>
  <c r="CR685" i="1"/>
  <c r="CS685" i="1"/>
  <c r="CN685" i="1"/>
  <c r="CL685" i="1"/>
  <c r="CH685" i="1"/>
  <c r="CC685" i="1"/>
  <c r="CD685" i="1"/>
  <c r="CE685" i="1"/>
  <c r="BT685" i="1"/>
  <c r="DE684" i="1"/>
  <c r="DF684" i="1"/>
  <c r="DG684" i="1"/>
  <c r="CV684" i="1"/>
  <c r="CQ684" i="1"/>
  <c r="CR684" i="1"/>
  <c r="CS684" i="1"/>
  <c r="CN684" i="1"/>
  <c r="CL684" i="1"/>
  <c r="CH684" i="1"/>
  <c r="CC684" i="1"/>
  <c r="CD684" i="1"/>
  <c r="CE684" i="1"/>
  <c r="BT684" i="1"/>
  <c r="BT683" i="1"/>
  <c r="CV682" i="1"/>
  <c r="CH682" i="1"/>
  <c r="BT682" i="1"/>
  <c r="CV681" i="1"/>
  <c r="CH681" i="1"/>
  <c r="BT681" i="1"/>
  <c r="CV680" i="1"/>
  <c r="CH680" i="1"/>
  <c r="BT680" i="1"/>
  <c r="CV679" i="1"/>
  <c r="CH679" i="1"/>
  <c r="BT679" i="1"/>
  <c r="CV758" i="1"/>
  <c r="CV759" i="1"/>
  <c r="CV760" i="1"/>
  <c r="CV756" i="1"/>
  <c r="CV755" i="1"/>
  <c r="AX760" i="1"/>
  <c r="CV754" i="1"/>
  <c r="BL762" i="1"/>
  <c r="BH760" i="1"/>
  <c r="CZ754" i="1"/>
  <c r="CZ755" i="1"/>
  <c r="CZ756" i="1"/>
  <c r="CZ758" i="1"/>
  <c r="CZ759" i="1"/>
  <c r="CZ760" i="1"/>
  <c r="CZ761" i="1"/>
  <c r="CZ763" i="1"/>
  <c r="CZ764" i="1"/>
  <c r="CZ765" i="1"/>
  <c r="CZ766" i="1"/>
  <c r="CZ767" i="1"/>
  <c r="CZ768" i="1"/>
  <c r="CZ769" i="1"/>
  <c r="CZ770" i="1"/>
  <c r="CZ771" i="1"/>
  <c r="CZ772" i="1"/>
  <c r="CZ773" i="1"/>
  <c r="CZ774" i="1"/>
  <c r="CZ775" i="1"/>
  <c r="CZ776" i="1"/>
  <c r="CZ777" i="1"/>
  <c r="CZ778" i="1"/>
  <c r="CZ779" i="1"/>
  <c r="CZ780" i="1"/>
  <c r="CZ781" i="1"/>
  <c r="CZ782" i="1"/>
  <c r="CZ783" i="1"/>
  <c r="CZ784" i="1"/>
  <c r="DB754" i="1"/>
  <c r="DB755" i="1"/>
  <c r="DB756" i="1"/>
  <c r="DB758" i="1"/>
  <c r="DB759" i="1"/>
  <c r="DB760" i="1"/>
  <c r="DB761" i="1"/>
  <c r="DB763" i="1"/>
  <c r="DB764" i="1"/>
  <c r="DB765" i="1"/>
  <c r="DB766" i="1"/>
  <c r="DB767" i="1"/>
  <c r="DB768" i="1"/>
  <c r="DB769" i="1"/>
  <c r="DB770" i="1"/>
  <c r="DB771" i="1"/>
  <c r="DB772" i="1"/>
  <c r="DB773" i="1"/>
  <c r="DB774" i="1"/>
  <c r="DB775" i="1"/>
  <c r="DB776" i="1"/>
  <c r="DB777" i="1"/>
  <c r="DB778" i="1"/>
  <c r="DB779" i="1"/>
  <c r="DB780" i="1"/>
  <c r="DB781" i="1"/>
  <c r="DB782" i="1"/>
  <c r="DB783" i="1"/>
  <c r="DB784" i="1"/>
  <c r="DB785" i="1"/>
  <c r="DB786" i="1"/>
  <c r="DB787" i="1"/>
  <c r="DB788" i="1"/>
  <c r="DB789" i="1"/>
  <c r="DB790" i="1"/>
  <c r="DB791" i="1"/>
  <c r="DB792" i="1"/>
  <c r="DB793" i="1"/>
  <c r="DB794" i="1"/>
  <c r="DB795" i="1"/>
  <c r="DB796" i="1"/>
  <c r="DB797" i="1"/>
  <c r="DB798" i="1"/>
  <c r="DB799" i="1"/>
  <c r="DB800" i="1"/>
  <c r="DB801" i="1"/>
  <c r="DB802" i="1"/>
  <c r="DB803" i="1"/>
  <c r="DB804" i="1"/>
  <c r="DB805" i="1"/>
  <c r="DE758" i="1"/>
  <c r="DF758" i="1"/>
  <c r="DG758" i="1"/>
  <c r="DE759" i="1"/>
  <c r="DF759" i="1"/>
  <c r="DG759" i="1"/>
  <c r="DE760" i="1"/>
  <c r="DF760" i="1"/>
  <c r="DG760" i="1"/>
  <c r="DE761" i="1"/>
  <c r="DF761" i="1"/>
  <c r="DG761" i="1"/>
  <c r="DE763" i="1"/>
  <c r="DF763" i="1"/>
  <c r="DG763" i="1"/>
  <c r="DE764" i="1"/>
  <c r="DF764" i="1"/>
  <c r="DG764" i="1"/>
  <c r="DE765" i="1"/>
  <c r="DF765" i="1"/>
  <c r="DG765" i="1"/>
  <c r="DE766" i="1"/>
  <c r="DF766" i="1"/>
  <c r="DG766" i="1"/>
  <c r="DE767" i="1"/>
  <c r="DF767" i="1"/>
  <c r="DG767" i="1"/>
  <c r="DE768" i="1"/>
  <c r="DF768" i="1"/>
  <c r="DG768" i="1"/>
  <c r="DE769" i="1"/>
  <c r="DF769" i="1"/>
  <c r="DG769" i="1"/>
  <c r="DF770" i="1"/>
  <c r="DG770" i="1"/>
  <c r="DF771" i="1"/>
  <c r="DG771" i="1"/>
  <c r="DF772" i="1"/>
  <c r="DG772" i="1"/>
  <c r="DF773" i="1"/>
  <c r="DG773" i="1"/>
  <c r="DF774" i="1"/>
  <c r="DG774" i="1"/>
  <c r="DF775" i="1"/>
  <c r="DG775" i="1"/>
  <c r="DF776" i="1"/>
  <c r="DG776" i="1"/>
  <c r="DF777" i="1"/>
  <c r="DG777" i="1"/>
  <c r="DF778" i="1"/>
  <c r="DG778" i="1"/>
  <c r="DF779" i="1"/>
  <c r="DG779" i="1"/>
  <c r="DF780" i="1"/>
  <c r="DG780" i="1"/>
  <c r="DF781" i="1"/>
  <c r="DG781" i="1"/>
  <c r="DF782" i="1"/>
  <c r="DG782" i="1"/>
  <c r="DF783" i="1"/>
  <c r="DG783" i="1"/>
  <c r="DF784" i="1"/>
  <c r="DG784" i="1"/>
  <c r="DF785" i="1"/>
  <c r="DG785" i="1"/>
  <c r="DF786" i="1"/>
  <c r="DG786" i="1"/>
  <c r="DF787" i="1"/>
  <c r="DG787" i="1"/>
  <c r="DF788" i="1"/>
  <c r="DG788" i="1"/>
  <c r="DF789" i="1"/>
  <c r="DG789" i="1"/>
  <c r="DF790" i="1"/>
  <c r="DG790" i="1"/>
  <c r="DF791" i="1"/>
  <c r="DG791" i="1"/>
  <c r="DF792" i="1"/>
  <c r="DG792" i="1"/>
  <c r="DF793" i="1"/>
  <c r="DG793" i="1"/>
  <c r="DF794" i="1"/>
  <c r="DG794" i="1"/>
  <c r="DF795" i="1"/>
  <c r="DG795" i="1"/>
  <c r="DF796" i="1"/>
  <c r="DG796" i="1"/>
  <c r="DF797" i="1"/>
  <c r="DG797" i="1"/>
  <c r="DF798" i="1"/>
  <c r="DG798" i="1"/>
  <c r="DF799" i="1"/>
  <c r="DG799" i="1"/>
  <c r="DF800" i="1"/>
  <c r="DG800" i="1"/>
  <c r="DF801" i="1"/>
  <c r="DG801" i="1"/>
  <c r="DF802" i="1"/>
  <c r="DG802" i="1"/>
  <c r="DF803" i="1"/>
  <c r="DG803" i="1"/>
  <c r="DF804" i="1"/>
  <c r="DG804" i="1"/>
  <c r="DF805" i="1"/>
  <c r="DG805" i="1"/>
  <c r="DE762" i="1"/>
  <c r="CZ785" i="1"/>
  <c r="CZ786" i="1"/>
  <c r="CZ787" i="1"/>
  <c r="CZ788" i="1"/>
  <c r="CZ789" i="1"/>
  <c r="CZ790" i="1"/>
  <c r="CZ791" i="1"/>
  <c r="CZ792" i="1"/>
  <c r="CZ793" i="1"/>
  <c r="CZ794" i="1"/>
  <c r="CZ795" i="1"/>
  <c r="CZ796" i="1"/>
  <c r="CZ797" i="1"/>
  <c r="CZ798" i="1"/>
  <c r="CZ799" i="1"/>
  <c r="CZ800" i="1"/>
  <c r="CZ801" i="1"/>
  <c r="CZ802" i="1"/>
  <c r="CZ803" i="1"/>
  <c r="CZ804" i="1"/>
  <c r="CZ805" i="1"/>
  <c r="BL780" i="1"/>
  <c r="BQ780" i="1"/>
  <c r="BP780" i="1"/>
  <c r="BN780" i="1"/>
  <c r="BJ780" i="1"/>
  <c r="BH780" i="1"/>
  <c r="BO780" i="1"/>
  <c r="BP779" i="1"/>
  <c r="BH779" i="1"/>
  <c r="BO779" i="1"/>
  <c r="BN779" i="1"/>
  <c r="BL779" i="1"/>
  <c r="BJ779" i="1"/>
  <c r="BP778" i="1"/>
  <c r="BN778" i="1"/>
  <c r="BL778" i="1"/>
  <c r="BQ778" i="1"/>
  <c r="BJ778" i="1"/>
  <c r="BH778" i="1"/>
  <c r="BO778" i="1"/>
  <c r="BH775" i="1"/>
  <c r="BH783" i="1"/>
  <c r="BO783" i="1"/>
  <c r="BH787" i="1"/>
  <c r="BO787" i="1"/>
  <c r="BH791" i="1"/>
  <c r="BH795" i="1"/>
  <c r="BH799" i="1"/>
  <c r="BH803" i="1"/>
  <c r="BL777" i="1"/>
  <c r="BQ777" i="1"/>
  <c r="BP777" i="1"/>
  <c r="BH777" i="1"/>
  <c r="BO777" i="1"/>
  <c r="BN777" i="1"/>
  <c r="BJ777" i="1"/>
  <c r="BP776" i="1"/>
  <c r="BN776" i="1"/>
  <c r="BL776" i="1"/>
  <c r="BQ776" i="1"/>
  <c r="BJ776" i="1"/>
  <c r="BH776" i="1"/>
  <c r="BO776" i="1"/>
  <c r="BL775" i="1"/>
  <c r="BQ775" i="1"/>
  <c r="BP775" i="1"/>
  <c r="BN775" i="1"/>
  <c r="BJ775" i="1"/>
  <c r="BP774" i="1"/>
  <c r="BH774" i="1"/>
  <c r="BO774" i="1"/>
  <c r="BH782" i="1"/>
  <c r="BO782" i="1"/>
  <c r="BH786" i="1"/>
  <c r="BO786" i="1"/>
  <c r="BH790" i="1"/>
  <c r="BH794" i="1"/>
  <c r="BH798" i="1"/>
  <c r="BH802" i="1"/>
  <c r="BN774" i="1"/>
  <c r="BL774" i="1"/>
  <c r="BJ774" i="1"/>
  <c r="BJ757" i="1"/>
  <c r="BJ758" i="1"/>
  <c r="BJ759" i="1"/>
  <c r="BJ760" i="1"/>
  <c r="BJ761" i="1"/>
  <c r="BJ762" i="1"/>
  <c r="BJ763" i="1"/>
  <c r="BJ764" i="1"/>
  <c r="BJ765" i="1"/>
  <c r="BJ766" i="1"/>
  <c r="BJ767" i="1"/>
  <c r="BJ768" i="1"/>
  <c r="BJ773" i="1"/>
  <c r="BJ781" i="1"/>
  <c r="BJ782" i="1"/>
  <c r="BJ783" i="1"/>
  <c r="BJ784" i="1"/>
  <c r="BJ785" i="1"/>
  <c r="BJ786" i="1"/>
  <c r="BJ787" i="1"/>
  <c r="BJ788" i="1"/>
  <c r="BJ789" i="1"/>
  <c r="BJ790" i="1"/>
  <c r="BJ791" i="1"/>
  <c r="BJ792" i="1"/>
  <c r="BJ793" i="1"/>
  <c r="BJ794" i="1"/>
  <c r="BJ795" i="1"/>
  <c r="BJ796" i="1"/>
  <c r="BJ797" i="1"/>
  <c r="BJ798" i="1"/>
  <c r="BJ799" i="1"/>
  <c r="BJ800" i="1"/>
  <c r="BJ801" i="1"/>
  <c r="BJ802" i="1"/>
  <c r="BJ803" i="1"/>
  <c r="BJ804" i="1"/>
  <c r="BP773" i="1"/>
  <c r="BN773" i="1"/>
  <c r="BL773" i="1"/>
  <c r="BQ773" i="1"/>
  <c r="BH773" i="1"/>
  <c r="BO773" i="1"/>
  <c r="BL768" i="1"/>
  <c r="BN768" i="1"/>
  <c r="BL767" i="1"/>
  <c r="BL766" i="1"/>
  <c r="BL765" i="1"/>
  <c r="BL764" i="1"/>
  <c r="BP764" i="1"/>
  <c r="BH764" i="1"/>
  <c r="BL763" i="1"/>
  <c r="BN758" i="1"/>
  <c r="BN762" i="1"/>
  <c r="BN766" i="1"/>
  <c r="BL761" i="1"/>
  <c r="BL760" i="1"/>
  <c r="BL759" i="1"/>
  <c r="BN759" i="1"/>
  <c r="BN763" i="1"/>
  <c r="BN767" i="1"/>
  <c r="BL758" i="1"/>
  <c r="BL757" i="1"/>
  <c r="BN757" i="1"/>
  <c r="BN761" i="1"/>
  <c r="BN765" i="1"/>
  <c r="BB780" i="1"/>
  <c r="AZ780" i="1"/>
  <c r="AX780" i="1"/>
  <c r="BC780" i="1"/>
  <c r="AV780" i="1"/>
  <c r="BB779" i="1"/>
  <c r="AZ779" i="1"/>
  <c r="AX779" i="1"/>
  <c r="BC779" i="1"/>
  <c r="AV779" i="1"/>
  <c r="BB778" i="1"/>
  <c r="AZ778" i="1"/>
  <c r="AX778" i="1"/>
  <c r="BC778" i="1"/>
  <c r="AV778" i="1"/>
  <c r="AX777" i="1"/>
  <c r="BC777" i="1"/>
  <c r="BB777" i="1"/>
  <c r="AZ777" i="1"/>
  <c r="AV777" i="1"/>
  <c r="AX776" i="1"/>
  <c r="BC776" i="1"/>
  <c r="BB776" i="1"/>
  <c r="BF776" i="1"/>
  <c r="AZ776" i="1"/>
  <c r="AV776" i="1"/>
  <c r="AX775" i="1"/>
  <c r="BC775" i="1"/>
  <c r="BB775" i="1"/>
  <c r="AZ775" i="1"/>
  <c r="AV775" i="1"/>
  <c r="BB774" i="1"/>
  <c r="AZ774" i="1"/>
  <c r="AX774" i="1"/>
  <c r="BC774" i="1"/>
  <c r="AV774" i="1"/>
  <c r="AX773" i="1"/>
  <c r="BB773" i="1"/>
  <c r="BA773" i="1"/>
  <c r="AZ773" i="1"/>
  <c r="AV773" i="1"/>
  <c r="AX768" i="1"/>
  <c r="AV768" i="1"/>
  <c r="AX767" i="1"/>
  <c r="AV767" i="1"/>
  <c r="AX766" i="1"/>
  <c r="AV766" i="1"/>
  <c r="AX765" i="1"/>
  <c r="AV765" i="1"/>
  <c r="AX764" i="1"/>
  <c r="AV764" i="1"/>
  <c r="AX763" i="1"/>
  <c r="AZ759" i="1"/>
  <c r="AZ763" i="1"/>
  <c r="AZ767" i="1"/>
  <c r="AV763" i="1"/>
  <c r="AX762" i="1"/>
  <c r="AV762" i="1"/>
  <c r="AX761" i="1"/>
  <c r="AV761" i="1"/>
  <c r="AZ760" i="1"/>
  <c r="AZ764" i="1"/>
  <c r="AZ768" i="1"/>
  <c r="AV760" i="1"/>
  <c r="AX759" i="1"/>
  <c r="AV759" i="1"/>
  <c r="AX758" i="1"/>
  <c r="AZ758" i="1"/>
  <c r="AZ762" i="1"/>
  <c r="AV758" i="1"/>
  <c r="AX757" i="1"/>
  <c r="BB757" i="1"/>
  <c r="AZ757" i="1"/>
  <c r="AZ761" i="1"/>
  <c r="AZ765" i="1"/>
  <c r="AV757" i="1"/>
  <c r="AN780" i="1"/>
  <c r="AL780" i="1"/>
  <c r="AJ780" i="1"/>
  <c r="AO780" i="1"/>
  <c r="AH780" i="1"/>
  <c r="AN779" i="1"/>
  <c r="AL779" i="1"/>
  <c r="AJ779" i="1"/>
  <c r="AH779" i="1"/>
  <c r="AN778" i="1"/>
  <c r="AL778" i="1"/>
  <c r="AJ778" i="1"/>
  <c r="AO778" i="1"/>
  <c r="AH778" i="1"/>
  <c r="AN777" i="1"/>
  <c r="AL777" i="1"/>
  <c r="AJ777" i="1"/>
  <c r="AO777" i="1"/>
  <c r="AH777" i="1"/>
  <c r="AN776" i="1"/>
  <c r="AL776" i="1"/>
  <c r="AJ776" i="1"/>
  <c r="AO776" i="1"/>
  <c r="AH776" i="1"/>
  <c r="AJ775" i="1"/>
  <c r="AO775" i="1"/>
  <c r="AN775" i="1"/>
  <c r="AL775" i="1"/>
  <c r="AH775" i="1"/>
  <c r="AN774" i="1"/>
  <c r="AL774" i="1"/>
  <c r="AJ774" i="1"/>
  <c r="AO774" i="1"/>
  <c r="AJ758" i="1"/>
  <c r="AJ762" i="1"/>
  <c r="AJ766" i="1"/>
  <c r="AN766" i="1"/>
  <c r="AJ782" i="1"/>
  <c r="AO782" i="1"/>
  <c r="AJ786" i="1"/>
  <c r="AJ790" i="1"/>
  <c r="AO790" i="1"/>
  <c r="AJ794" i="1"/>
  <c r="AJ798" i="1"/>
  <c r="AO798" i="1"/>
  <c r="AJ802" i="1"/>
  <c r="AO802" i="1"/>
  <c r="AH774" i="1"/>
  <c r="AN773" i="1"/>
  <c r="AL773" i="1"/>
  <c r="AJ773" i="1"/>
  <c r="AH773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J768" i="1"/>
  <c r="AJ767" i="1"/>
  <c r="AJ765" i="1"/>
  <c r="AJ764" i="1"/>
  <c r="AJ763" i="1"/>
  <c r="AL759" i="1"/>
  <c r="AL763" i="1"/>
  <c r="AL767" i="1"/>
  <c r="AJ761" i="1"/>
  <c r="AJ760" i="1"/>
  <c r="AL760" i="1"/>
  <c r="AL764" i="1"/>
  <c r="AL768" i="1"/>
  <c r="AJ759" i="1"/>
  <c r="AL758" i="1"/>
  <c r="AJ757" i="1"/>
  <c r="AL757" i="1"/>
  <c r="AL761" i="1"/>
  <c r="AL765" i="1"/>
  <c r="V780" i="1"/>
  <c r="AA780" i="1"/>
  <c r="Z780" i="1"/>
  <c r="X780" i="1"/>
  <c r="T780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73" i="1"/>
  <c r="T774" i="1"/>
  <c r="T775" i="1"/>
  <c r="T776" i="1"/>
  <c r="T777" i="1"/>
  <c r="T778" i="1"/>
  <c r="T779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9" i="1"/>
  <c r="Z779" i="1"/>
  <c r="X779" i="1"/>
  <c r="V779" i="1"/>
  <c r="Z778" i="1"/>
  <c r="X778" i="1"/>
  <c r="V778" i="1"/>
  <c r="AA778" i="1"/>
  <c r="V777" i="1"/>
  <c r="AA777" i="1"/>
  <c r="Z777" i="1"/>
  <c r="X777" i="1"/>
  <c r="Z776" i="1"/>
  <c r="X776" i="1"/>
  <c r="V776" i="1"/>
  <c r="V775" i="1"/>
  <c r="AA775" i="1"/>
  <c r="Z775" i="1"/>
  <c r="X775" i="1"/>
  <c r="Z774" i="1"/>
  <c r="X774" i="1"/>
  <c r="V774" i="1"/>
  <c r="AA774" i="1"/>
  <c r="V758" i="1"/>
  <c r="V762" i="1"/>
  <c r="V766" i="1"/>
  <c r="V782" i="1"/>
  <c r="AA782" i="1"/>
  <c r="V786" i="1"/>
  <c r="AA786" i="1"/>
  <c r="V790" i="1"/>
  <c r="V794" i="1"/>
  <c r="AA794" i="1"/>
  <c r="V798" i="1"/>
  <c r="AA798" i="1"/>
  <c r="V802" i="1"/>
  <c r="AA802" i="1"/>
  <c r="V773" i="1"/>
  <c r="Z773" i="1"/>
  <c r="X773" i="1"/>
  <c r="V768" i="1"/>
  <c r="V760" i="1"/>
  <c r="V764" i="1"/>
  <c r="V784" i="1"/>
  <c r="AA784" i="1"/>
  <c r="V788" i="1"/>
  <c r="AA788" i="1"/>
  <c r="V792" i="1"/>
  <c r="AA792" i="1"/>
  <c r="V796" i="1"/>
  <c r="AA796" i="1"/>
  <c r="V800" i="1"/>
  <c r="AA800" i="1"/>
  <c r="V804" i="1"/>
  <c r="AA804" i="1"/>
  <c r="V767" i="1"/>
  <c r="V765" i="1"/>
  <c r="X765" i="1"/>
  <c r="V763" i="1"/>
  <c r="V761" i="1"/>
  <c r="X760" i="1"/>
  <c r="X764" i="1"/>
  <c r="X768" i="1"/>
  <c r="V759" i="1"/>
  <c r="X759" i="1"/>
  <c r="X763" i="1"/>
  <c r="X767" i="1"/>
  <c r="X758" i="1"/>
  <c r="X762" i="1"/>
  <c r="X766" i="1"/>
  <c r="V757" i="1"/>
  <c r="X757" i="1"/>
  <c r="BO818" i="1"/>
  <c r="BN818" i="1"/>
  <c r="BA818" i="1"/>
  <c r="AZ818" i="1"/>
  <c r="AM818" i="1"/>
  <c r="AL818" i="1"/>
  <c r="Y818" i="1"/>
  <c r="X818" i="1"/>
  <c r="K818" i="1"/>
  <c r="J818" i="1"/>
  <c r="BO817" i="1"/>
  <c r="BN817" i="1"/>
  <c r="BA817" i="1"/>
  <c r="AZ817" i="1"/>
  <c r="AM817" i="1"/>
  <c r="AL817" i="1"/>
  <c r="Y817" i="1"/>
  <c r="X817" i="1"/>
  <c r="K817" i="1"/>
  <c r="J817" i="1"/>
  <c r="BO816" i="1"/>
  <c r="BN816" i="1"/>
  <c r="BA816" i="1"/>
  <c r="AZ816" i="1"/>
  <c r="AM816" i="1"/>
  <c r="AL816" i="1"/>
  <c r="Y816" i="1"/>
  <c r="X816" i="1"/>
  <c r="K816" i="1"/>
  <c r="J816" i="1"/>
  <c r="BO815" i="1"/>
  <c r="BN815" i="1"/>
  <c r="BA815" i="1"/>
  <c r="AZ815" i="1"/>
  <c r="AM815" i="1"/>
  <c r="AL815" i="1"/>
  <c r="Y815" i="1"/>
  <c r="X815" i="1"/>
  <c r="K815" i="1"/>
  <c r="J815" i="1"/>
  <c r="BH812" i="1"/>
  <c r="AT812" i="1"/>
  <c r="CR805" i="1"/>
  <c r="CS805" i="1"/>
  <c r="CN805" i="1"/>
  <c r="CL805" i="1"/>
  <c r="CD805" i="1"/>
  <c r="CE805" i="1"/>
  <c r="BZ805" i="1"/>
  <c r="BX805" i="1"/>
  <c r="BB805" i="1"/>
  <c r="BC805" i="1"/>
  <c r="AX805" i="1"/>
  <c r="AV805" i="1"/>
  <c r="CR804" i="1"/>
  <c r="CS804" i="1"/>
  <c r="CN804" i="1"/>
  <c r="CL804" i="1"/>
  <c r="CD804" i="1"/>
  <c r="CE804" i="1"/>
  <c r="BZ804" i="1"/>
  <c r="BX804" i="1"/>
  <c r="BL804" i="1"/>
  <c r="BQ804" i="1"/>
  <c r="BH804" i="1"/>
  <c r="AX804" i="1"/>
  <c r="BC804" i="1"/>
  <c r="AV804" i="1"/>
  <c r="AJ804" i="1"/>
  <c r="AO804" i="1"/>
  <c r="H804" i="1"/>
  <c r="M804" i="1"/>
  <c r="F804" i="1"/>
  <c r="CR803" i="1"/>
  <c r="CS803" i="1"/>
  <c r="CN803" i="1"/>
  <c r="CL803" i="1"/>
  <c r="CD803" i="1"/>
  <c r="CE803" i="1"/>
  <c r="BZ803" i="1"/>
  <c r="BX803" i="1"/>
  <c r="BL803" i="1"/>
  <c r="BQ803" i="1"/>
  <c r="AX803" i="1"/>
  <c r="AV803" i="1"/>
  <c r="AJ803" i="1"/>
  <c r="AO803" i="1"/>
  <c r="V803" i="1"/>
  <c r="AA803" i="1"/>
  <c r="H803" i="1"/>
  <c r="M803" i="1"/>
  <c r="F803" i="1"/>
  <c r="CR802" i="1"/>
  <c r="CS802" i="1"/>
  <c r="CN802" i="1"/>
  <c r="CL802" i="1"/>
  <c r="CD802" i="1"/>
  <c r="CE802" i="1"/>
  <c r="BZ802" i="1"/>
  <c r="BX802" i="1"/>
  <c r="BL802" i="1"/>
  <c r="AX802" i="1"/>
  <c r="BC802" i="1"/>
  <c r="AV802" i="1"/>
  <c r="H802" i="1"/>
  <c r="M802" i="1"/>
  <c r="F802" i="1"/>
  <c r="CR801" i="1"/>
  <c r="CS801" i="1"/>
  <c r="CN801" i="1"/>
  <c r="CL801" i="1"/>
  <c r="CD801" i="1"/>
  <c r="CE801" i="1"/>
  <c r="BZ801" i="1"/>
  <c r="BX801" i="1"/>
  <c r="BL801" i="1"/>
  <c r="BQ801" i="1"/>
  <c r="BH801" i="1"/>
  <c r="AX801" i="1"/>
  <c r="BC801" i="1"/>
  <c r="AV801" i="1"/>
  <c r="AJ801" i="1"/>
  <c r="AO801" i="1"/>
  <c r="V801" i="1"/>
  <c r="AA801" i="1"/>
  <c r="H801" i="1"/>
  <c r="M801" i="1"/>
  <c r="F801" i="1"/>
  <c r="CR800" i="1"/>
  <c r="CS800" i="1"/>
  <c r="CN800" i="1"/>
  <c r="CL800" i="1"/>
  <c r="CD800" i="1"/>
  <c r="CE800" i="1"/>
  <c r="BZ800" i="1"/>
  <c r="BX800" i="1"/>
  <c r="BP800" i="1"/>
  <c r="BL800" i="1"/>
  <c r="BQ800" i="1"/>
  <c r="BH800" i="1"/>
  <c r="BB800" i="1"/>
  <c r="AX800" i="1"/>
  <c r="BC800" i="1"/>
  <c r="AV800" i="1"/>
  <c r="AJ800" i="1"/>
  <c r="AO800" i="1"/>
  <c r="AN800" i="1"/>
  <c r="Z800" i="1"/>
  <c r="L800" i="1"/>
  <c r="H800" i="1"/>
  <c r="M800" i="1"/>
  <c r="F800" i="1"/>
  <c r="CR799" i="1"/>
  <c r="CS799" i="1"/>
  <c r="CN799" i="1"/>
  <c r="CL799" i="1"/>
  <c r="CD799" i="1"/>
  <c r="CE799" i="1"/>
  <c r="BZ799" i="1"/>
  <c r="BX799" i="1"/>
  <c r="BP799" i="1"/>
  <c r="BL799" i="1"/>
  <c r="BQ799" i="1"/>
  <c r="BB799" i="1"/>
  <c r="AX799" i="1"/>
  <c r="BC799" i="1"/>
  <c r="AV799" i="1"/>
  <c r="AN799" i="1"/>
  <c r="AJ799" i="1"/>
  <c r="AO799" i="1"/>
  <c r="Z799" i="1"/>
  <c r="V799" i="1"/>
  <c r="AA799" i="1"/>
  <c r="L799" i="1"/>
  <c r="H799" i="1"/>
  <c r="M799" i="1"/>
  <c r="F799" i="1"/>
  <c r="CR798" i="1"/>
  <c r="CS798" i="1"/>
  <c r="CN798" i="1"/>
  <c r="CL798" i="1"/>
  <c r="CD798" i="1"/>
  <c r="CE798" i="1"/>
  <c r="BZ798" i="1"/>
  <c r="BX798" i="1"/>
  <c r="BL798" i="1"/>
  <c r="BQ798" i="1"/>
  <c r="BP798" i="1"/>
  <c r="BB798" i="1"/>
  <c r="AX798" i="1"/>
  <c r="BC798" i="1"/>
  <c r="AV798" i="1"/>
  <c r="AN798" i="1"/>
  <c r="Z798" i="1"/>
  <c r="L798" i="1"/>
  <c r="H798" i="1"/>
  <c r="M798" i="1"/>
  <c r="F798" i="1"/>
  <c r="CR797" i="1"/>
  <c r="CS797" i="1"/>
  <c r="CN797" i="1"/>
  <c r="CL797" i="1"/>
  <c r="CD797" i="1"/>
  <c r="CE797" i="1"/>
  <c r="BZ797" i="1"/>
  <c r="BX797" i="1"/>
  <c r="BP797" i="1"/>
  <c r="BL797" i="1"/>
  <c r="BQ797" i="1"/>
  <c r="BH797" i="1"/>
  <c r="BB797" i="1"/>
  <c r="AX797" i="1"/>
  <c r="BC797" i="1"/>
  <c r="AV797" i="1"/>
  <c r="AN797" i="1"/>
  <c r="AJ797" i="1"/>
  <c r="AO797" i="1"/>
  <c r="Z797" i="1"/>
  <c r="V797" i="1"/>
  <c r="AA797" i="1"/>
  <c r="L797" i="1"/>
  <c r="H797" i="1"/>
  <c r="M797" i="1"/>
  <c r="F797" i="1"/>
  <c r="CR796" i="1"/>
  <c r="CS796" i="1"/>
  <c r="CN796" i="1"/>
  <c r="CL796" i="1"/>
  <c r="CD796" i="1"/>
  <c r="CE796" i="1"/>
  <c r="BZ796" i="1"/>
  <c r="BX796" i="1"/>
  <c r="BL796" i="1"/>
  <c r="BQ796" i="1"/>
  <c r="BP796" i="1"/>
  <c r="BH796" i="1"/>
  <c r="BB796" i="1"/>
  <c r="AX796" i="1"/>
  <c r="BC796" i="1"/>
  <c r="AV796" i="1"/>
  <c r="AN796" i="1"/>
  <c r="AJ796" i="1"/>
  <c r="AO796" i="1"/>
  <c r="Z796" i="1"/>
  <c r="L796" i="1"/>
  <c r="H796" i="1"/>
  <c r="M796" i="1"/>
  <c r="F796" i="1"/>
  <c r="CR795" i="1"/>
  <c r="CS795" i="1"/>
  <c r="CN795" i="1"/>
  <c r="CL795" i="1"/>
  <c r="CD795" i="1"/>
  <c r="CE795" i="1"/>
  <c r="BZ795" i="1"/>
  <c r="BX795" i="1"/>
  <c r="BP795" i="1"/>
  <c r="BL795" i="1"/>
  <c r="BQ795" i="1"/>
  <c r="BB795" i="1"/>
  <c r="AX795" i="1"/>
  <c r="BC795" i="1"/>
  <c r="AV795" i="1"/>
  <c r="AN795" i="1"/>
  <c r="AJ795" i="1"/>
  <c r="AO795" i="1"/>
  <c r="V795" i="1"/>
  <c r="AA795" i="1"/>
  <c r="Z795" i="1"/>
  <c r="L795" i="1"/>
  <c r="H795" i="1"/>
  <c r="M795" i="1"/>
  <c r="F795" i="1"/>
  <c r="CR794" i="1"/>
  <c r="CS794" i="1"/>
  <c r="CN794" i="1"/>
  <c r="CL794" i="1"/>
  <c r="CD794" i="1"/>
  <c r="CE794" i="1"/>
  <c r="BZ794" i="1"/>
  <c r="BX794" i="1"/>
  <c r="BP794" i="1"/>
  <c r="BL794" i="1"/>
  <c r="BQ794" i="1"/>
  <c r="BB794" i="1"/>
  <c r="AX794" i="1"/>
  <c r="BC794" i="1"/>
  <c r="AV794" i="1"/>
  <c r="AN794" i="1"/>
  <c r="Z794" i="1"/>
  <c r="L794" i="1"/>
  <c r="H794" i="1"/>
  <c r="F794" i="1"/>
  <c r="CR793" i="1"/>
  <c r="CS793" i="1"/>
  <c r="CN793" i="1"/>
  <c r="CL793" i="1"/>
  <c r="CD793" i="1"/>
  <c r="CE793" i="1"/>
  <c r="BZ793" i="1"/>
  <c r="BX793" i="1"/>
  <c r="BP793" i="1"/>
  <c r="BL793" i="1"/>
  <c r="BQ793" i="1"/>
  <c r="BH793" i="1"/>
  <c r="BF793" i="1"/>
  <c r="BB793" i="1"/>
  <c r="AX793" i="1"/>
  <c r="BC793" i="1"/>
  <c r="AV793" i="1"/>
  <c r="AN793" i="1"/>
  <c r="AJ793" i="1"/>
  <c r="AO793" i="1"/>
  <c r="AD793" i="1"/>
  <c r="Z793" i="1"/>
  <c r="V793" i="1"/>
  <c r="AA793" i="1"/>
  <c r="P793" i="1"/>
  <c r="L793" i="1"/>
  <c r="H793" i="1"/>
  <c r="M793" i="1"/>
  <c r="F793" i="1"/>
  <c r="CR792" i="1"/>
  <c r="CS792" i="1"/>
  <c r="CN792" i="1"/>
  <c r="CL792" i="1"/>
  <c r="CD792" i="1"/>
  <c r="CE792" i="1"/>
  <c r="BZ792" i="1"/>
  <c r="BX792" i="1"/>
  <c r="BP792" i="1"/>
  <c r="BL792" i="1"/>
  <c r="BQ792" i="1"/>
  <c r="BH792" i="1"/>
  <c r="BB792" i="1"/>
  <c r="AX792" i="1"/>
  <c r="AV792" i="1"/>
  <c r="AN792" i="1"/>
  <c r="AJ792" i="1"/>
  <c r="Z792" i="1"/>
  <c r="L792" i="1"/>
  <c r="H792" i="1"/>
  <c r="F792" i="1"/>
  <c r="CR791" i="1"/>
  <c r="CS791" i="1"/>
  <c r="CN791" i="1"/>
  <c r="CL791" i="1"/>
  <c r="CD791" i="1"/>
  <c r="CE791" i="1"/>
  <c r="BZ791" i="1"/>
  <c r="BX791" i="1"/>
  <c r="BL791" i="1"/>
  <c r="BP791" i="1"/>
  <c r="BB791" i="1"/>
  <c r="AX791" i="1"/>
  <c r="AV791" i="1"/>
  <c r="AN791" i="1"/>
  <c r="AJ791" i="1"/>
  <c r="AO791" i="1"/>
  <c r="Z791" i="1"/>
  <c r="V791" i="1"/>
  <c r="AA791" i="1"/>
  <c r="L791" i="1"/>
  <c r="H791" i="1"/>
  <c r="M791" i="1"/>
  <c r="F791" i="1"/>
  <c r="CR790" i="1"/>
  <c r="CS790" i="1"/>
  <c r="CN790" i="1"/>
  <c r="CL790" i="1"/>
  <c r="CD790" i="1"/>
  <c r="CE790" i="1"/>
  <c r="BZ790" i="1"/>
  <c r="BX790" i="1"/>
  <c r="BP790" i="1"/>
  <c r="BL790" i="1"/>
  <c r="BQ790" i="1"/>
  <c r="BB790" i="1"/>
  <c r="AX790" i="1"/>
  <c r="BC790" i="1"/>
  <c r="AV790" i="1"/>
  <c r="AN790" i="1"/>
  <c r="Z790" i="1"/>
  <c r="L790" i="1"/>
  <c r="H790" i="1"/>
  <c r="M790" i="1"/>
  <c r="F790" i="1"/>
  <c r="CR789" i="1"/>
  <c r="CS789" i="1"/>
  <c r="CN789" i="1"/>
  <c r="CL789" i="1"/>
  <c r="CD789" i="1"/>
  <c r="CE789" i="1"/>
  <c r="BZ789" i="1"/>
  <c r="BX789" i="1"/>
  <c r="BP789" i="1"/>
  <c r="BL789" i="1"/>
  <c r="BQ789" i="1"/>
  <c r="BH789" i="1"/>
  <c r="BH781" i="1"/>
  <c r="BH785" i="1"/>
  <c r="BO785" i="1"/>
  <c r="BF789" i="1"/>
  <c r="BB789" i="1"/>
  <c r="AX789" i="1"/>
  <c r="BC789" i="1"/>
  <c r="AV789" i="1"/>
  <c r="AN789" i="1"/>
  <c r="AJ789" i="1"/>
  <c r="AO789" i="1"/>
  <c r="AD789" i="1"/>
  <c r="Z789" i="1"/>
  <c r="V789" i="1"/>
  <c r="AA789" i="1"/>
  <c r="P789" i="1"/>
  <c r="L789" i="1"/>
  <c r="H789" i="1"/>
  <c r="F789" i="1"/>
  <c r="B789" i="1"/>
  <c r="CR788" i="1"/>
  <c r="CS788" i="1"/>
  <c r="CN788" i="1"/>
  <c r="CL788" i="1"/>
  <c r="CD788" i="1"/>
  <c r="CE788" i="1"/>
  <c r="BZ788" i="1"/>
  <c r="BX788" i="1"/>
  <c r="BP788" i="1"/>
  <c r="BN788" i="1"/>
  <c r="BL788" i="1"/>
  <c r="BQ788" i="1"/>
  <c r="BH788" i="1"/>
  <c r="BO788" i="1"/>
  <c r="BB788" i="1"/>
  <c r="AZ788" i="1"/>
  <c r="AX788" i="1"/>
  <c r="BC788" i="1"/>
  <c r="AV788" i="1"/>
  <c r="AN788" i="1"/>
  <c r="AL788" i="1"/>
  <c r="AJ788" i="1"/>
  <c r="AO788" i="1"/>
  <c r="Z788" i="1"/>
  <c r="X788" i="1"/>
  <c r="L788" i="1"/>
  <c r="J788" i="1"/>
  <c r="H788" i="1"/>
  <c r="M788" i="1"/>
  <c r="F788" i="1"/>
  <c r="CR787" i="1"/>
  <c r="CS787" i="1"/>
  <c r="CN787" i="1"/>
  <c r="CL787" i="1"/>
  <c r="CD787" i="1"/>
  <c r="CE787" i="1"/>
  <c r="BZ787" i="1"/>
  <c r="BX787" i="1"/>
  <c r="BP787" i="1"/>
  <c r="BN787" i="1"/>
  <c r="BL787" i="1"/>
  <c r="BQ787" i="1"/>
  <c r="BB787" i="1"/>
  <c r="AZ787" i="1"/>
  <c r="AX787" i="1"/>
  <c r="BC787" i="1"/>
  <c r="AV787" i="1"/>
  <c r="AJ787" i="1"/>
  <c r="AO787" i="1"/>
  <c r="AN787" i="1"/>
  <c r="AL787" i="1"/>
  <c r="V787" i="1"/>
  <c r="AA787" i="1"/>
  <c r="Z787" i="1"/>
  <c r="X787" i="1"/>
  <c r="L787" i="1"/>
  <c r="J787" i="1"/>
  <c r="H787" i="1"/>
  <c r="M787" i="1"/>
  <c r="F787" i="1"/>
  <c r="CR786" i="1"/>
  <c r="CS786" i="1"/>
  <c r="CN786" i="1"/>
  <c r="CL786" i="1"/>
  <c r="CD786" i="1"/>
  <c r="CE786" i="1"/>
  <c r="BZ786" i="1"/>
  <c r="BX786" i="1"/>
  <c r="BP786" i="1"/>
  <c r="BN786" i="1"/>
  <c r="BL786" i="1"/>
  <c r="BQ786" i="1"/>
  <c r="BB786" i="1"/>
  <c r="AZ786" i="1"/>
  <c r="AX786" i="1"/>
  <c r="BC786" i="1"/>
  <c r="AV786" i="1"/>
  <c r="AN786" i="1"/>
  <c r="AL786" i="1"/>
  <c r="Z786" i="1"/>
  <c r="X786" i="1"/>
  <c r="H786" i="1"/>
  <c r="M786" i="1"/>
  <c r="L786" i="1"/>
  <c r="J786" i="1"/>
  <c r="F786" i="1"/>
  <c r="CR785" i="1"/>
  <c r="CS785" i="1"/>
  <c r="CN785" i="1"/>
  <c r="CL785" i="1"/>
  <c r="CD785" i="1"/>
  <c r="CE785" i="1"/>
  <c r="BZ785" i="1"/>
  <c r="BX785" i="1"/>
  <c r="BL785" i="1"/>
  <c r="BQ785" i="1"/>
  <c r="BP785" i="1"/>
  <c r="BN785" i="1"/>
  <c r="BF785" i="1"/>
  <c r="BB785" i="1"/>
  <c r="AZ785" i="1"/>
  <c r="AX785" i="1"/>
  <c r="BC785" i="1"/>
  <c r="AV785" i="1"/>
  <c r="AN785" i="1"/>
  <c r="AL785" i="1"/>
  <c r="AJ785" i="1"/>
  <c r="AO785" i="1"/>
  <c r="AD785" i="1"/>
  <c r="V785" i="1"/>
  <c r="AA785" i="1"/>
  <c r="Z785" i="1"/>
  <c r="X785" i="1"/>
  <c r="P785" i="1"/>
  <c r="L785" i="1"/>
  <c r="J785" i="1"/>
  <c r="H785" i="1"/>
  <c r="M785" i="1"/>
  <c r="F785" i="1"/>
  <c r="CR784" i="1"/>
  <c r="CS784" i="1"/>
  <c r="CN784" i="1"/>
  <c r="CL784" i="1"/>
  <c r="CD784" i="1"/>
  <c r="CE784" i="1"/>
  <c r="BZ784" i="1"/>
  <c r="BX784" i="1"/>
  <c r="BP784" i="1"/>
  <c r="BN784" i="1"/>
  <c r="BL784" i="1"/>
  <c r="BQ784" i="1"/>
  <c r="BH784" i="1"/>
  <c r="BO784" i="1"/>
  <c r="BB784" i="1"/>
  <c r="AZ784" i="1"/>
  <c r="AX784" i="1"/>
  <c r="BC784" i="1"/>
  <c r="AV784" i="1"/>
  <c r="AN784" i="1"/>
  <c r="AL784" i="1"/>
  <c r="AJ784" i="1"/>
  <c r="AO784" i="1"/>
  <c r="Z784" i="1"/>
  <c r="X784" i="1"/>
  <c r="L784" i="1"/>
  <c r="J784" i="1"/>
  <c r="H784" i="1"/>
  <c r="M784" i="1"/>
  <c r="F784" i="1"/>
  <c r="CR783" i="1"/>
  <c r="CS783" i="1"/>
  <c r="CN783" i="1"/>
  <c r="CL783" i="1"/>
  <c r="CD783" i="1"/>
  <c r="CE783" i="1"/>
  <c r="BZ783" i="1"/>
  <c r="BX783" i="1"/>
  <c r="BX754" i="1"/>
  <c r="BX755" i="1"/>
  <c r="BX756" i="1"/>
  <c r="BX758" i="1"/>
  <c r="BX759" i="1"/>
  <c r="BX760" i="1"/>
  <c r="BX761" i="1"/>
  <c r="BX763" i="1"/>
  <c r="BX764" i="1"/>
  <c r="BX765" i="1"/>
  <c r="BX766" i="1"/>
  <c r="BX767" i="1"/>
  <c r="BX768" i="1"/>
  <c r="BX769" i="1"/>
  <c r="BX770" i="1"/>
  <c r="BX771" i="1"/>
  <c r="BX772" i="1"/>
  <c r="BX773" i="1"/>
  <c r="BX774" i="1"/>
  <c r="BX775" i="1"/>
  <c r="BX776" i="1"/>
  <c r="BX777" i="1"/>
  <c r="BX778" i="1"/>
  <c r="BX779" i="1"/>
  <c r="BX780" i="1"/>
  <c r="BX781" i="1"/>
  <c r="BX782" i="1"/>
  <c r="BP783" i="1"/>
  <c r="BN783" i="1"/>
  <c r="BL783" i="1"/>
  <c r="BB783" i="1"/>
  <c r="AZ783" i="1"/>
  <c r="AX783" i="1"/>
  <c r="BC783" i="1"/>
  <c r="AV783" i="1"/>
  <c r="AN783" i="1"/>
  <c r="AL783" i="1"/>
  <c r="AJ783" i="1"/>
  <c r="AO783" i="1"/>
  <c r="Z783" i="1"/>
  <c r="X783" i="1"/>
  <c r="V783" i="1"/>
  <c r="AA783" i="1"/>
  <c r="H783" i="1"/>
  <c r="M783" i="1"/>
  <c r="L783" i="1"/>
  <c r="J783" i="1"/>
  <c r="F783" i="1"/>
  <c r="CR782" i="1"/>
  <c r="CS782" i="1"/>
  <c r="CN782" i="1"/>
  <c r="CL782" i="1"/>
  <c r="CD782" i="1"/>
  <c r="CE782" i="1"/>
  <c r="BZ782" i="1"/>
  <c r="BP782" i="1"/>
  <c r="BN782" i="1"/>
  <c r="BL782" i="1"/>
  <c r="BQ782" i="1"/>
  <c r="BB782" i="1"/>
  <c r="AZ782" i="1"/>
  <c r="AX782" i="1"/>
  <c r="BC782" i="1"/>
  <c r="AV782" i="1"/>
  <c r="AV781" i="1"/>
  <c r="AN782" i="1"/>
  <c r="AL782" i="1"/>
  <c r="Z782" i="1"/>
  <c r="X782" i="1"/>
  <c r="H782" i="1"/>
  <c r="M782" i="1"/>
  <c r="L782" i="1"/>
  <c r="J782" i="1"/>
  <c r="F782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73" i="1"/>
  <c r="F774" i="1"/>
  <c r="F775" i="1"/>
  <c r="F776" i="1"/>
  <c r="F777" i="1"/>
  <c r="F778" i="1"/>
  <c r="F779" i="1"/>
  <c r="F780" i="1"/>
  <c r="F781" i="1"/>
  <c r="CR781" i="1"/>
  <c r="CS781" i="1"/>
  <c r="CN781" i="1"/>
  <c r="CL781" i="1"/>
  <c r="CD781" i="1"/>
  <c r="CE781" i="1"/>
  <c r="BZ781" i="1"/>
  <c r="BP781" i="1"/>
  <c r="BO781" i="1"/>
  <c r="BN781" i="1"/>
  <c r="BL781" i="1"/>
  <c r="BF781" i="1"/>
  <c r="BB781" i="1"/>
  <c r="AZ781" i="1"/>
  <c r="AX781" i="1"/>
  <c r="BC781" i="1"/>
  <c r="AR781" i="1"/>
  <c r="AN781" i="1"/>
  <c r="AL781" i="1"/>
  <c r="AJ781" i="1"/>
  <c r="AO781" i="1"/>
  <c r="AD781" i="1"/>
  <c r="Z781" i="1"/>
  <c r="X781" i="1"/>
  <c r="V781" i="1"/>
  <c r="AA781" i="1"/>
  <c r="P781" i="1"/>
  <c r="L781" i="1"/>
  <c r="J781" i="1"/>
  <c r="H781" i="1"/>
  <c r="M781" i="1"/>
  <c r="B781" i="1"/>
  <c r="CR780" i="1"/>
  <c r="CS780" i="1"/>
  <c r="CN780" i="1"/>
  <c r="CN754" i="1"/>
  <c r="CN755" i="1"/>
  <c r="CN756" i="1"/>
  <c r="CN758" i="1"/>
  <c r="CN759" i="1"/>
  <c r="CN760" i="1"/>
  <c r="CN761" i="1"/>
  <c r="CN763" i="1"/>
  <c r="CN764" i="1"/>
  <c r="CN765" i="1"/>
  <c r="CN766" i="1"/>
  <c r="CN767" i="1"/>
  <c r="CN768" i="1"/>
  <c r="CN769" i="1"/>
  <c r="CN770" i="1"/>
  <c r="CN771" i="1"/>
  <c r="CN772" i="1"/>
  <c r="CN773" i="1"/>
  <c r="CN774" i="1"/>
  <c r="CN775" i="1"/>
  <c r="CN776" i="1"/>
  <c r="CN777" i="1"/>
  <c r="CN778" i="1"/>
  <c r="CN779" i="1"/>
  <c r="CN809" i="1"/>
  <c r="CL780" i="1"/>
  <c r="CD780" i="1"/>
  <c r="CE780" i="1"/>
  <c r="BZ780" i="1"/>
  <c r="H780" i="1"/>
  <c r="M780" i="1"/>
  <c r="L780" i="1"/>
  <c r="J780" i="1"/>
  <c r="CR779" i="1"/>
  <c r="CS779" i="1"/>
  <c r="CL779" i="1"/>
  <c r="CD779" i="1"/>
  <c r="CE779" i="1"/>
  <c r="BZ779" i="1"/>
  <c r="L779" i="1"/>
  <c r="J779" i="1"/>
  <c r="H779" i="1"/>
  <c r="M779" i="1"/>
  <c r="CR778" i="1"/>
  <c r="CS778" i="1"/>
  <c r="CL778" i="1"/>
  <c r="CD778" i="1"/>
  <c r="CE778" i="1"/>
  <c r="BZ778" i="1"/>
  <c r="L778" i="1"/>
  <c r="J778" i="1"/>
  <c r="H778" i="1"/>
  <c r="M778" i="1"/>
  <c r="CR777" i="1"/>
  <c r="CS777" i="1"/>
  <c r="CL777" i="1"/>
  <c r="CD777" i="1"/>
  <c r="CE777" i="1"/>
  <c r="BZ777" i="1"/>
  <c r="BF777" i="1"/>
  <c r="AR777" i="1"/>
  <c r="AD777" i="1"/>
  <c r="P777" i="1"/>
  <c r="H777" i="1"/>
  <c r="M777" i="1"/>
  <c r="L777" i="1"/>
  <c r="J777" i="1"/>
  <c r="B777" i="1"/>
  <c r="CR776" i="1"/>
  <c r="CS776" i="1"/>
  <c r="CL776" i="1"/>
  <c r="CD776" i="1"/>
  <c r="CE776" i="1"/>
  <c r="BZ776" i="1"/>
  <c r="AR776" i="1"/>
  <c r="AD776" i="1"/>
  <c r="P776" i="1"/>
  <c r="L776" i="1"/>
  <c r="J776" i="1"/>
  <c r="H776" i="1"/>
  <c r="CR775" i="1"/>
  <c r="CS775" i="1"/>
  <c r="CL775" i="1"/>
  <c r="CD775" i="1"/>
  <c r="CE775" i="1"/>
  <c r="BZ775" i="1"/>
  <c r="L775" i="1"/>
  <c r="J775" i="1"/>
  <c r="H775" i="1"/>
  <c r="M775" i="1"/>
  <c r="CR774" i="1"/>
  <c r="CS774" i="1"/>
  <c r="CL774" i="1"/>
  <c r="CD774" i="1"/>
  <c r="CE774" i="1"/>
  <c r="BZ774" i="1"/>
  <c r="L774" i="1"/>
  <c r="J774" i="1"/>
  <c r="H774" i="1"/>
  <c r="M774" i="1"/>
  <c r="CR773" i="1"/>
  <c r="CS773" i="1"/>
  <c r="CL773" i="1"/>
  <c r="CL754" i="1"/>
  <c r="CL755" i="1"/>
  <c r="CL756" i="1"/>
  <c r="CL758" i="1"/>
  <c r="CL759" i="1"/>
  <c r="CL760" i="1"/>
  <c r="CL761" i="1"/>
  <c r="CL763" i="1"/>
  <c r="CL764" i="1"/>
  <c r="CL765" i="1"/>
  <c r="CL766" i="1"/>
  <c r="CL767" i="1"/>
  <c r="CL768" i="1"/>
  <c r="CL769" i="1"/>
  <c r="CL770" i="1"/>
  <c r="CL771" i="1"/>
  <c r="CL772" i="1"/>
  <c r="CL809" i="1"/>
  <c r="CD773" i="1"/>
  <c r="CE773" i="1"/>
  <c r="BZ773" i="1"/>
  <c r="BF773" i="1"/>
  <c r="AR773" i="1"/>
  <c r="AD773" i="1"/>
  <c r="P773" i="1"/>
  <c r="L773" i="1"/>
  <c r="J773" i="1"/>
  <c r="H773" i="1"/>
  <c r="H757" i="1"/>
  <c r="L757" i="1"/>
  <c r="H761" i="1"/>
  <c r="H765" i="1"/>
  <c r="K773" i="1"/>
  <c r="B773" i="1"/>
  <c r="CR772" i="1"/>
  <c r="CS772" i="1"/>
  <c r="CD772" i="1"/>
  <c r="CE772" i="1"/>
  <c r="BZ772" i="1"/>
  <c r="CR771" i="1"/>
  <c r="CS771" i="1"/>
  <c r="CD771" i="1"/>
  <c r="CE771" i="1"/>
  <c r="BZ771" i="1"/>
  <c r="CR770" i="1"/>
  <c r="CS770" i="1"/>
  <c r="CD770" i="1"/>
  <c r="CE770" i="1"/>
  <c r="BZ770" i="1"/>
  <c r="CQ769" i="1"/>
  <c r="CR769" i="1"/>
  <c r="CS769" i="1"/>
  <c r="CC769" i="1"/>
  <c r="CD769" i="1"/>
  <c r="CE769" i="1"/>
  <c r="BZ769" i="1"/>
  <c r="CQ768" i="1"/>
  <c r="CR768" i="1"/>
  <c r="CS768" i="1"/>
  <c r="CC768" i="1"/>
  <c r="CD768" i="1"/>
  <c r="CE768" i="1"/>
  <c r="BZ768" i="1"/>
  <c r="H768" i="1"/>
  <c r="B768" i="1"/>
  <c r="CQ767" i="1"/>
  <c r="CR767" i="1"/>
  <c r="CS767" i="1"/>
  <c r="CC767" i="1"/>
  <c r="CD767" i="1"/>
  <c r="CE767" i="1"/>
  <c r="BZ767" i="1"/>
  <c r="B767" i="1"/>
  <c r="CQ766" i="1"/>
  <c r="CR766" i="1"/>
  <c r="CS766" i="1"/>
  <c r="CC766" i="1"/>
  <c r="CD766" i="1"/>
  <c r="CE766" i="1"/>
  <c r="BZ766" i="1"/>
  <c r="H766" i="1"/>
  <c r="CQ765" i="1"/>
  <c r="CR765" i="1"/>
  <c r="CS765" i="1"/>
  <c r="CC765" i="1"/>
  <c r="CD765" i="1"/>
  <c r="CE765" i="1"/>
  <c r="BZ765" i="1"/>
  <c r="BF765" i="1"/>
  <c r="AR765" i="1"/>
  <c r="AD765" i="1"/>
  <c r="P765" i="1"/>
  <c r="CQ764" i="1"/>
  <c r="CR764" i="1"/>
  <c r="CC764" i="1"/>
  <c r="CD764" i="1"/>
  <c r="CE764" i="1"/>
  <c r="BZ764" i="1"/>
  <c r="J760" i="1"/>
  <c r="J764" i="1"/>
  <c r="J768" i="1"/>
  <c r="H764" i="1"/>
  <c r="CQ763" i="1"/>
  <c r="CR763" i="1"/>
  <c r="CS763" i="1"/>
  <c r="CC763" i="1"/>
  <c r="CD763" i="1"/>
  <c r="CE763" i="1"/>
  <c r="BZ763" i="1"/>
  <c r="H763" i="1"/>
  <c r="CQ762" i="1"/>
  <c r="CC762" i="1"/>
  <c r="J758" i="1"/>
  <c r="J762" i="1"/>
  <c r="J766" i="1"/>
  <c r="H762" i="1"/>
  <c r="CQ761" i="1"/>
  <c r="CR761" i="1"/>
  <c r="CS761" i="1"/>
  <c r="CC761" i="1"/>
  <c r="CD761" i="1"/>
  <c r="CE761" i="1"/>
  <c r="BZ761" i="1"/>
  <c r="BF761" i="1"/>
  <c r="AR761" i="1"/>
  <c r="AD761" i="1"/>
  <c r="P761" i="1"/>
  <c r="CQ760" i="1"/>
  <c r="CR760" i="1"/>
  <c r="CS760" i="1"/>
  <c r="CH760" i="1"/>
  <c r="CC760" i="1"/>
  <c r="CD760" i="1"/>
  <c r="CE760" i="1"/>
  <c r="BZ760" i="1"/>
  <c r="BT760" i="1"/>
  <c r="H760" i="1"/>
  <c r="CQ759" i="1"/>
  <c r="CR759" i="1"/>
  <c r="CS759" i="1"/>
  <c r="CH759" i="1"/>
  <c r="CC759" i="1"/>
  <c r="CD759" i="1"/>
  <c r="CE759" i="1"/>
  <c r="BZ759" i="1"/>
  <c r="BT759" i="1"/>
  <c r="J759" i="1"/>
  <c r="J763" i="1"/>
  <c r="CQ758" i="1"/>
  <c r="CR758" i="1"/>
  <c r="CS758" i="1"/>
  <c r="CH758" i="1"/>
  <c r="CC758" i="1"/>
  <c r="CD758" i="1"/>
  <c r="CE758" i="1"/>
  <c r="BZ758" i="1"/>
  <c r="BT758" i="1"/>
  <c r="H758" i="1"/>
  <c r="BT757" i="1"/>
  <c r="BF757" i="1"/>
  <c r="AR757" i="1"/>
  <c r="AD757" i="1"/>
  <c r="P757" i="1"/>
  <c r="J757" i="1"/>
  <c r="J761" i="1"/>
  <c r="J765" i="1"/>
  <c r="CH756" i="1"/>
  <c r="BZ756" i="1"/>
  <c r="BT756" i="1"/>
  <c r="CH755" i="1"/>
  <c r="BZ755" i="1"/>
  <c r="BT755" i="1"/>
  <c r="CH754" i="1"/>
  <c r="CC754" i="1"/>
  <c r="CC755" i="1"/>
  <c r="BZ754" i="1"/>
  <c r="BT754" i="1"/>
  <c r="A885" i="1"/>
  <c r="CJ832" i="1"/>
  <c r="BH844" i="1"/>
  <c r="BH845" i="1"/>
  <c r="BH846" i="1"/>
  <c r="BH847" i="1"/>
  <c r="AT844" i="1"/>
  <c r="AT845" i="1"/>
  <c r="AT846" i="1"/>
  <c r="AT847" i="1"/>
  <c r="AT832" i="1"/>
  <c r="AT833" i="1"/>
  <c r="AT834" i="1"/>
  <c r="AT835" i="1"/>
  <c r="BA835" i="1"/>
  <c r="AT836" i="1"/>
  <c r="AT837" i="1"/>
  <c r="AT838" i="1"/>
  <c r="AT839" i="1"/>
  <c r="AT840" i="1"/>
  <c r="AT841" i="1"/>
  <c r="AT842" i="1"/>
  <c r="AT843" i="1"/>
  <c r="AT852" i="1"/>
  <c r="AT853" i="1"/>
  <c r="BA853" i="1"/>
  <c r="AT854" i="1"/>
  <c r="BA854" i="1"/>
  <c r="AT855" i="1"/>
  <c r="BA855" i="1"/>
  <c r="AT856" i="1"/>
  <c r="AT857" i="1"/>
  <c r="BA857" i="1"/>
  <c r="AT858" i="1"/>
  <c r="BA858" i="1"/>
  <c r="AT859" i="1"/>
  <c r="BA859" i="1"/>
  <c r="AT860" i="1"/>
  <c r="BA860" i="1"/>
  <c r="AT861" i="1"/>
  <c r="AT862" i="1"/>
  <c r="AT863" i="1"/>
  <c r="BA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T876" i="1"/>
  <c r="AT877" i="1"/>
  <c r="AT878" i="1"/>
  <c r="AT879" i="1"/>
  <c r="AF844" i="1"/>
  <c r="AF845" i="1"/>
  <c r="AF846" i="1"/>
  <c r="AF847" i="1"/>
  <c r="R844" i="1"/>
  <c r="R845" i="1"/>
  <c r="R846" i="1"/>
  <c r="R842" i="1"/>
  <c r="R838" i="1"/>
  <c r="Y838" i="1"/>
  <c r="V846" i="1"/>
  <c r="R847" i="1"/>
  <c r="Y847" i="1"/>
  <c r="V847" i="1"/>
  <c r="D844" i="1"/>
  <c r="D845" i="1"/>
  <c r="D846" i="1"/>
  <c r="D834" i="1"/>
  <c r="K834" i="1"/>
  <c r="D838" i="1"/>
  <c r="D842" i="1"/>
  <c r="D853" i="1"/>
  <c r="D858" i="1"/>
  <c r="K858" i="1"/>
  <c r="D862" i="1"/>
  <c r="D866" i="1"/>
  <c r="D870" i="1"/>
  <c r="D874" i="1"/>
  <c r="D878" i="1"/>
  <c r="D847" i="1"/>
  <c r="BJ835" i="1"/>
  <c r="BH832" i="1"/>
  <c r="BO832" i="1"/>
  <c r="BH836" i="1"/>
  <c r="BO836" i="1"/>
  <c r="BH840" i="1"/>
  <c r="BH856" i="1"/>
  <c r="BO856" i="1"/>
  <c r="BH860" i="1"/>
  <c r="BO860" i="1"/>
  <c r="BH864" i="1"/>
  <c r="BH868" i="1"/>
  <c r="BH872" i="1"/>
  <c r="BH876" i="1"/>
  <c r="BL836" i="1"/>
  <c r="BL832" i="1"/>
  <c r="BH833" i="1"/>
  <c r="BO833" i="1"/>
  <c r="BH834" i="1"/>
  <c r="BH835" i="1"/>
  <c r="BO835" i="1"/>
  <c r="A960" i="1"/>
  <c r="D907" i="1"/>
  <c r="K907" i="1"/>
  <c r="D908" i="1"/>
  <c r="K908" i="1"/>
  <c r="D909" i="1"/>
  <c r="D910" i="1"/>
  <c r="K910" i="1"/>
  <c r="D911" i="1"/>
  <c r="D915" i="1"/>
  <c r="D919" i="1"/>
  <c r="H919" i="1"/>
  <c r="D912" i="1"/>
  <c r="D913" i="1"/>
  <c r="D914" i="1"/>
  <c r="D916" i="1"/>
  <c r="D917" i="1"/>
  <c r="D918" i="1"/>
  <c r="D920" i="1"/>
  <c r="D921" i="1"/>
  <c r="D922" i="1"/>
  <c r="D931" i="1"/>
  <c r="K931" i="1"/>
  <c r="D932" i="1"/>
  <c r="D933" i="1"/>
  <c r="K933" i="1"/>
  <c r="D934" i="1"/>
  <c r="K934" i="1"/>
  <c r="D935" i="1"/>
  <c r="K935" i="1"/>
  <c r="D936" i="1"/>
  <c r="K936" i="1"/>
  <c r="D937" i="1"/>
  <c r="K937" i="1"/>
  <c r="D938" i="1"/>
  <c r="K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R907" i="1"/>
  <c r="R911" i="1"/>
  <c r="R908" i="1"/>
  <c r="Y908" i="1"/>
  <c r="R909" i="1"/>
  <c r="R913" i="1"/>
  <c r="R910" i="1"/>
  <c r="R912" i="1"/>
  <c r="R914" i="1"/>
  <c r="Y914" i="1"/>
  <c r="V914" i="1"/>
  <c r="Z914" i="1"/>
  <c r="R915" i="1"/>
  <c r="R916" i="1"/>
  <c r="R917" i="1"/>
  <c r="R918" i="1"/>
  <c r="AF915" i="1"/>
  <c r="AF916" i="1"/>
  <c r="AF917" i="1"/>
  <c r="AF918" i="1"/>
  <c r="AF907" i="1"/>
  <c r="AF908" i="1"/>
  <c r="AF909" i="1"/>
  <c r="AF910" i="1"/>
  <c r="AF911" i="1"/>
  <c r="AF912" i="1"/>
  <c r="AF913" i="1"/>
  <c r="AF914" i="1"/>
  <c r="AF919" i="1"/>
  <c r="AF920" i="1"/>
  <c r="AF921" i="1"/>
  <c r="AF922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9" i="1"/>
  <c r="AT915" i="1"/>
  <c r="AT916" i="1"/>
  <c r="AT917" i="1"/>
  <c r="AT918" i="1"/>
  <c r="BV906" i="1"/>
  <c r="CJ906" i="1"/>
  <c r="BH915" i="1"/>
  <c r="BH907" i="1"/>
  <c r="BH911" i="1"/>
  <c r="BH919" i="1"/>
  <c r="BH931" i="1"/>
  <c r="BH935" i="1"/>
  <c r="BH939" i="1"/>
  <c r="BH943" i="1"/>
  <c r="BH947" i="1"/>
  <c r="BH951" i="1"/>
  <c r="BH965" i="1"/>
  <c r="BH916" i="1"/>
  <c r="BH917" i="1"/>
  <c r="BH918" i="1"/>
  <c r="R919" i="1"/>
  <c r="R920" i="1"/>
  <c r="V920" i="1"/>
  <c r="R921" i="1"/>
  <c r="R922" i="1"/>
  <c r="R931" i="1"/>
  <c r="Y931" i="1"/>
  <c r="R932" i="1"/>
  <c r="Y932" i="1"/>
  <c r="R933" i="1"/>
  <c r="R934" i="1"/>
  <c r="R935" i="1"/>
  <c r="Y935" i="1"/>
  <c r="R936" i="1"/>
  <c r="Y936" i="1"/>
  <c r="R937" i="1"/>
  <c r="Y937" i="1"/>
  <c r="R938" i="1"/>
  <c r="Y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BV904" i="1"/>
  <c r="BV905" i="1"/>
  <c r="BV907" i="1"/>
  <c r="BV908" i="1"/>
  <c r="BV909" i="1"/>
  <c r="BV910" i="1"/>
  <c r="BV911" i="1"/>
  <c r="BV913" i="1"/>
  <c r="BV914" i="1"/>
  <c r="BV915" i="1"/>
  <c r="BV916" i="1"/>
  <c r="BV917" i="1"/>
  <c r="BV918" i="1"/>
  <c r="BV919" i="1"/>
  <c r="BV920" i="1"/>
  <c r="BV921" i="1"/>
  <c r="BV922" i="1"/>
  <c r="BV923" i="1"/>
  <c r="BV924" i="1"/>
  <c r="BV925" i="1"/>
  <c r="BV926" i="1"/>
  <c r="BV927" i="1"/>
  <c r="BV928" i="1"/>
  <c r="BV929" i="1"/>
  <c r="BV930" i="1"/>
  <c r="BV931" i="1"/>
  <c r="BV932" i="1"/>
  <c r="BV933" i="1"/>
  <c r="BV934" i="1"/>
  <c r="BV935" i="1"/>
  <c r="BV936" i="1"/>
  <c r="BV937" i="1"/>
  <c r="BV938" i="1"/>
  <c r="BV939" i="1"/>
  <c r="BV940" i="1"/>
  <c r="BV941" i="1"/>
  <c r="BV942" i="1"/>
  <c r="BV943" i="1"/>
  <c r="BV944" i="1"/>
  <c r="BV945" i="1"/>
  <c r="BV946" i="1"/>
  <c r="BV947" i="1"/>
  <c r="BV948" i="1"/>
  <c r="BV949" i="1"/>
  <c r="BV950" i="1"/>
  <c r="BV951" i="1"/>
  <c r="BV952" i="1"/>
  <c r="BV953" i="1"/>
  <c r="BV954" i="1"/>
  <c r="CJ904" i="1"/>
  <c r="CJ905" i="1"/>
  <c r="CJ907" i="1"/>
  <c r="CJ908" i="1"/>
  <c r="CJ909" i="1"/>
  <c r="CJ910" i="1"/>
  <c r="CJ911" i="1"/>
  <c r="CJ913" i="1"/>
  <c r="CJ914" i="1"/>
  <c r="CJ915" i="1"/>
  <c r="CJ916" i="1"/>
  <c r="CJ917" i="1"/>
  <c r="CJ918" i="1"/>
  <c r="CJ919" i="1"/>
  <c r="CJ920" i="1"/>
  <c r="CJ921" i="1"/>
  <c r="CJ922" i="1"/>
  <c r="CJ923" i="1"/>
  <c r="CJ924" i="1"/>
  <c r="CJ925" i="1"/>
  <c r="CJ926" i="1"/>
  <c r="CJ927" i="1"/>
  <c r="CJ928" i="1"/>
  <c r="CJ929" i="1"/>
  <c r="CJ930" i="1"/>
  <c r="CJ931" i="1"/>
  <c r="CJ932" i="1"/>
  <c r="CJ933" i="1"/>
  <c r="CJ934" i="1"/>
  <c r="CJ935" i="1"/>
  <c r="CJ936" i="1"/>
  <c r="CJ937" i="1"/>
  <c r="CJ938" i="1"/>
  <c r="CJ939" i="1"/>
  <c r="CJ940" i="1"/>
  <c r="CJ941" i="1"/>
  <c r="CJ942" i="1"/>
  <c r="CJ943" i="1"/>
  <c r="CJ944" i="1"/>
  <c r="CJ945" i="1"/>
  <c r="CJ946" i="1"/>
  <c r="CJ947" i="1"/>
  <c r="CJ948" i="1"/>
  <c r="CJ949" i="1"/>
  <c r="CJ950" i="1"/>
  <c r="CJ951" i="1"/>
  <c r="CJ952" i="1"/>
  <c r="CJ953" i="1"/>
  <c r="CJ954" i="1"/>
  <c r="AM907" i="1"/>
  <c r="AM908" i="1"/>
  <c r="AM912" i="1"/>
  <c r="AM909" i="1"/>
  <c r="AM931" i="1"/>
  <c r="AM933" i="1"/>
  <c r="AM934" i="1"/>
  <c r="AM937" i="1"/>
  <c r="AM938" i="1"/>
  <c r="AT907" i="1"/>
  <c r="AT908" i="1"/>
  <c r="AT909" i="1"/>
  <c r="BA909" i="1"/>
  <c r="AT910" i="1"/>
  <c r="AX910" i="1"/>
  <c r="AT911" i="1"/>
  <c r="AT912" i="1"/>
  <c r="AT913" i="1"/>
  <c r="AT914" i="1"/>
  <c r="AT922" i="1"/>
  <c r="AT934" i="1"/>
  <c r="BA934" i="1"/>
  <c r="AT938" i="1"/>
  <c r="AT942" i="1"/>
  <c r="AT946" i="1"/>
  <c r="AT950" i="1"/>
  <c r="AT954" i="1"/>
  <c r="AT919" i="1"/>
  <c r="AT920" i="1"/>
  <c r="AT921" i="1"/>
  <c r="BA921" i="1"/>
  <c r="AT931" i="1"/>
  <c r="BA931" i="1"/>
  <c r="AT932" i="1"/>
  <c r="BA932" i="1"/>
  <c r="AT933" i="1"/>
  <c r="BA933" i="1"/>
  <c r="AT935" i="1"/>
  <c r="BA935" i="1"/>
  <c r="AT936" i="1"/>
  <c r="BA936" i="1"/>
  <c r="AT937" i="1"/>
  <c r="BA937" i="1"/>
  <c r="AT939" i="1"/>
  <c r="AT940" i="1"/>
  <c r="AT941" i="1"/>
  <c r="AT943" i="1"/>
  <c r="AT944" i="1"/>
  <c r="AT945" i="1"/>
  <c r="AT947" i="1"/>
  <c r="AT948" i="1"/>
  <c r="AT949" i="1"/>
  <c r="AT951" i="1"/>
  <c r="AT952" i="1"/>
  <c r="AT953" i="1"/>
  <c r="BT908" i="1"/>
  <c r="BJ832" i="1"/>
  <c r="BN832" i="1"/>
  <c r="BN836" i="1"/>
  <c r="BN840" i="1"/>
  <c r="BN844" i="1"/>
  <c r="BJ833" i="1"/>
  <c r="BL833" i="1"/>
  <c r="BN833" i="1"/>
  <c r="BN837" i="1"/>
  <c r="BN841" i="1"/>
  <c r="BN845" i="1"/>
  <c r="BJ834" i="1"/>
  <c r="BL834" i="1"/>
  <c r="BN834" i="1"/>
  <c r="BN838" i="1"/>
  <c r="BN842" i="1"/>
  <c r="BN846" i="1"/>
  <c r="BL835" i="1"/>
  <c r="BL839" i="1"/>
  <c r="BL843" i="1"/>
  <c r="BL847" i="1"/>
  <c r="BL855" i="1"/>
  <c r="BQ855" i="1"/>
  <c r="BL854" i="1"/>
  <c r="BQ854" i="1"/>
  <c r="BL859" i="1"/>
  <c r="BQ859" i="1"/>
  <c r="BL863" i="1"/>
  <c r="BQ863" i="1"/>
  <c r="BL867" i="1"/>
  <c r="BQ867" i="1"/>
  <c r="BL871" i="1"/>
  <c r="BL875" i="1"/>
  <c r="BL879" i="1"/>
  <c r="BQ879" i="1"/>
  <c r="BN835" i="1"/>
  <c r="BN839" i="1"/>
  <c r="BN843" i="1"/>
  <c r="BN847" i="1"/>
  <c r="BJ836" i="1"/>
  <c r="BH837" i="1"/>
  <c r="BJ837" i="1"/>
  <c r="BL837" i="1"/>
  <c r="BL841" i="1"/>
  <c r="BL845" i="1"/>
  <c r="BL852" i="1"/>
  <c r="BL857" i="1"/>
  <c r="BL861" i="1"/>
  <c r="BL865" i="1"/>
  <c r="BL869" i="1"/>
  <c r="BL873" i="1"/>
  <c r="BL877" i="1"/>
  <c r="BL891" i="1"/>
  <c r="BH841" i="1"/>
  <c r="BH852" i="1"/>
  <c r="BH857" i="1"/>
  <c r="BH861" i="1"/>
  <c r="BH865" i="1"/>
  <c r="BH869" i="1"/>
  <c r="BH873" i="1"/>
  <c r="BH877" i="1"/>
  <c r="BH891" i="1"/>
  <c r="BK891" i="1"/>
  <c r="BL838" i="1"/>
  <c r="BL840" i="1"/>
  <c r="BL842" i="1"/>
  <c r="BL844" i="1"/>
  <c r="BL846" i="1"/>
  <c r="BQ852" i="1"/>
  <c r="BL853" i="1"/>
  <c r="BL856" i="1"/>
  <c r="BQ857" i="1"/>
  <c r="BL858" i="1"/>
  <c r="BQ858" i="1"/>
  <c r="BL860" i="1"/>
  <c r="BL862" i="1"/>
  <c r="BQ862" i="1"/>
  <c r="BL864" i="1"/>
  <c r="BQ864" i="1"/>
  <c r="BL866" i="1"/>
  <c r="BQ866" i="1"/>
  <c r="BL868" i="1"/>
  <c r="BQ868" i="1"/>
  <c r="BL870" i="1"/>
  <c r="BQ870" i="1"/>
  <c r="BL872" i="1"/>
  <c r="BQ872" i="1"/>
  <c r="BQ873" i="1"/>
  <c r="BL874" i="1"/>
  <c r="BL876" i="1"/>
  <c r="BQ876" i="1"/>
  <c r="BL878" i="1"/>
  <c r="BH838" i="1"/>
  <c r="BJ838" i="1"/>
  <c r="BH839" i="1"/>
  <c r="BJ839" i="1"/>
  <c r="BJ840" i="1"/>
  <c r="BJ841" i="1"/>
  <c r="BJ842" i="1"/>
  <c r="BJ843" i="1"/>
  <c r="BJ844" i="1"/>
  <c r="BJ845" i="1"/>
  <c r="BJ846" i="1"/>
  <c r="BJ847" i="1"/>
  <c r="BJ852" i="1"/>
  <c r="BJ853" i="1"/>
  <c r="BJ854" i="1"/>
  <c r="BJ855" i="1"/>
  <c r="BJ856" i="1"/>
  <c r="BJ857" i="1"/>
  <c r="BJ858" i="1"/>
  <c r="BJ859" i="1"/>
  <c r="BJ860" i="1"/>
  <c r="BJ861" i="1"/>
  <c r="BJ862" i="1"/>
  <c r="BJ863" i="1"/>
  <c r="BJ864" i="1"/>
  <c r="BJ865" i="1"/>
  <c r="BJ866" i="1"/>
  <c r="BJ867" i="1"/>
  <c r="BJ868" i="1"/>
  <c r="BJ869" i="1"/>
  <c r="BJ870" i="1"/>
  <c r="BJ871" i="1"/>
  <c r="BJ872" i="1"/>
  <c r="BJ873" i="1"/>
  <c r="BJ874" i="1"/>
  <c r="BJ875" i="1"/>
  <c r="BJ876" i="1"/>
  <c r="BJ877" i="1"/>
  <c r="BJ878" i="1"/>
  <c r="BJ879" i="1"/>
  <c r="BJ884" i="1"/>
  <c r="BH842" i="1"/>
  <c r="BH853" i="1"/>
  <c r="BH858" i="1"/>
  <c r="BO858" i="1"/>
  <c r="BH862" i="1"/>
  <c r="BO862" i="1"/>
  <c r="BH866" i="1"/>
  <c r="BH870" i="1"/>
  <c r="BH874" i="1"/>
  <c r="BH878" i="1"/>
  <c r="BH843" i="1"/>
  <c r="BO852" i="1"/>
  <c r="BN852" i="1"/>
  <c r="BP852" i="1"/>
  <c r="BO853" i="1"/>
  <c r="BQ853" i="1"/>
  <c r="BN853" i="1"/>
  <c r="BP853" i="1"/>
  <c r="BH854" i="1"/>
  <c r="BO854" i="1"/>
  <c r="BN854" i="1"/>
  <c r="BP854" i="1"/>
  <c r="BH855" i="1"/>
  <c r="BO855" i="1"/>
  <c r="BN855" i="1"/>
  <c r="BP855" i="1"/>
  <c r="BQ856" i="1"/>
  <c r="BN856" i="1"/>
  <c r="BP856" i="1"/>
  <c r="BO857" i="1"/>
  <c r="BN857" i="1"/>
  <c r="BP857" i="1"/>
  <c r="BN858" i="1"/>
  <c r="BP858" i="1"/>
  <c r="BH859" i="1"/>
  <c r="BO859" i="1"/>
  <c r="BN859" i="1"/>
  <c r="BP859" i="1"/>
  <c r="AV832" i="1"/>
  <c r="AX832" i="1"/>
  <c r="AZ832" i="1"/>
  <c r="AZ836" i="1"/>
  <c r="AZ840" i="1"/>
  <c r="AZ844" i="1"/>
  <c r="AV833" i="1"/>
  <c r="AX833" i="1"/>
  <c r="AZ833" i="1"/>
  <c r="AZ837" i="1"/>
  <c r="AZ841" i="1"/>
  <c r="AZ845" i="1"/>
  <c r="AV834" i="1"/>
  <c r="AX834" i="1"/>
  <c r="AZ834" i="1"/>
  <c r="AZ838" i="1"/>
  <c r="AZ842" i="1"/>
  <c r="AZ846" i="1"/>
  <c r="AV835" i="1"/>
  <c r="AV836" i="1"/>
  <c r="AV837" i="1"/>
  <c r="AV838" i="1"/>
  <c r="AV839" i="1"/>
  <c r="AV840" i="1"/>
  <c r="AV841" i="1"/>
  <c r="AV842" i="1"/>
  <c r="AV843" i="1"/>
  <c r="AV844" i="1"/>
  <c r="AV845" i="1"/>
  <c r="AV846" i="1"/>
  <c r="AV847" i="1"/>
  <c r="AV852" i="1"/>
  <c r="AV853" i="1"/>
  <c r="AV854" i="1"/>
  <c r="AV855" i="1"/>
  <c r="AV856" i="1"/>
  <c r="AV857" i="1"/>
  <c r="AV858" i="1"/>
  <c r="AV859" i="1"/>
  <c r="AX835" i="1"/>
  <c r="AX836" i="1"/>
  <c r="AX837" i="1"/>
  <c r="AX838" i="1"/>
  <c r="AX839" i="1"/>
  <c r="AX840" i="1"/>
  <c r="AX841" i="1"/>
  <c r="AX842" i="1"/>
  <c r="AX843" i="1"/>
  <c r="AX844" i="1"/>
  <c r="AX845" i="1"/>
  <c r="AX846" i="1"/>
  <c r="AX847" i="1"/>
  <c r="AX852" i="1"/>
  <c r="BC852" i="1"/>
  <c r="AX853" i="1"/>
  <c r="BC853" i="1"/>
  <c r="AX854" i="1"/>
  <c r="BC854" i="1"/>
  <c r="AX855" i="1"/>
  <c r="BC855" i="1"/>
  <c r="AX856" i="1"/>
  <c r="AX857" i="1"/>
  <c r="BC857" i="1"/>
  <c r="AX858" i="1"/>
  <c r="BC858" i="1"/>
  <c r="AX859" i="1"/>
  <c r="BC859" i="1"/>
  <c r="AX860" i="1"/>
  <c r="BC860" i="1"/>
  <c r="AX861" i="1"/>
  <c r="BC861" i="1"/>
  <c r="AX862" i="1"/>
  <c r="AX863" i="1"/>
  <c r="BC863" i="1"/>
  <c r="AX864" i="1"/>
  <c r="BC864" i="1"/>
  <c r="AX865" i="1"/>
  <c r="BC865" i="1"/>
  <c r="AX866" i="1"/>
  <c r="BC866" i="1"/>
  <c r="AX867" i="1"/>
  <c r="BC867" i="1"/>
  <c r="AX868" i="1"/>
  <c r="BC868" i="1"/>
  <c r="AX869" i="1"/>
  <c r="BC869" i="1"/>
  <c r="AX870" i="1"/>
  <c r="BC870" i="1"/>
  <c r="AX871" i="1"/>
  <c r="BC871" i="1"/>
  <c r="AX872" i="1"/>
  <c r="BC872" i="1"/>
  <c r="AX873" i="1"/>
  <c r="BC873" i="1"/>
  <c r="AX874" i="1"/>
  <c r="BC874" i="1"/>
  <c r="AX875" i="1"/>
  <c r="BC875" i="1"/>
  <c r="AX876" i="1"/>
  <c r="BC876" i="1"/>
  <c r="AX877" i="1"/>
  <c r="BC877" i="1"/>
  <c r="AX878" i="1"/>
  <c r="AX879" i="1"/>
  <c r="BC879" i="1"/>
  <c r="AX880" i="1"/>
  <c r="AZ835" i="1"/>
  <c r="AZ839" i="1"/>
  <c r="AZ843" i="1"/>
  <c r="AZ847" i="1"/>
  <c r="BA852" i="1"/>
  <c r="AZ852" i="1"/>
  <c r="BB852" i="1"/>
  <c r="AZ853" i="1"/>
  <c r="BB853" i="1"/>
  <c r="AZ854" i="1"/>
  <c r="BB854" i="1"/>
  <c r="AZ855" i="1"/>
  <c r="BB855" i="1"/>
  <c r="BA856" i="1"/>
  <c r="AZ856" i="1"/>
  <c r="BB856" i="1"/>
  <c r="AZ857" i="1"/>
  <c r="BB857" i="1"/>
  <c r="AZ858" i="1"/>
  <c r="BB858" i="1"/>
  <c r="AZ859" i="1"/>
  <c r="BB859" i="1"/>
  <c r="AF832" i="1"/>
  <c r="AM832" i="1"/>
  <c r="AH832" i="1"/>
  <c r="AJ832" i="1"/>
  <c r="AL832" i="1"/>
  <c r="AL836" i="1"/>
  <c r="AL840" i="1"/>
  <c r="AL844" i="1"/>
  <c r="AF833" i="1"/>
  <c r="AM833" i="1"/>
  <c r="AF837" i="1"/>
  <c r="AH833" i="1"/>
  <c r="AJ833" i="1"/>
  <c r="AL833" i="1"/>
  <c r="AL837" i="1"/>
  <c r="AL841" i="1"/>
  <c r="AL845" i="1"/>
  <c r="AF834" i="1"/>
  <c r="AH834" i="1"/>
  <c r="AJ834" i="1"/>
  <c r="AL834" i="1"/>
  <c r="AL838" i="1"/>
  <c r="AL842" i="1"/>
  <c r="AL846" i="1"/>
  <c r="AF835" i="1"/>
  <c r="AM835" i="1"/>
  <c r="AH835" i="1"/>
  <c r="AJ835" i="1"/>
  <c r="AL835" i="1"/>
  <c r="AL839" i="1"/>
  <c r="AL843" i="1"/>
  <c r="AL847" i="1"/>
  <c r="AF839" i="1"/>
  <c r="AF836" i="1"/>
  <c r="AH836" i="1"/>
  <c r="AJ836" i="1"/>
  <c r="AH837" i="1"/>
  <c r="AJ837" i="1"/>
  <c r="AF838" i="1"/>
  <c r="AH838" i="1"/>
  <c r="AJ838" i="1"/>
  <c r="AH839" i="1"/>
  <c r="AJ839" i="1"/>
  <c r="AF840" i="1"/>
  <c r="AF856" i="1"/>
  <c r="AF860" i="1"/>
  <c r="AF864" i="1"/>
  <c r="AF868" i="1"/>
  <c r="AF872" i="1"/>
  <c r="AF876" i="1"/>
  <c r="AF890" i="1"/>
  <c r="AH840" i="1"/>
  <c r="AJ840" i="1"/>
  <c r="AF841" i="1"/>
  <c r="AH841" i="1"/>
  <c r="AJ841" i="1"/>
  <c r="AF842" i="1"/>
  <c r="AH842" i="1"/>
  <c r="AJ842" i="1"/>
  <c r="AF843" i="1"/>
  <c r="AH843" i="1"/>
  <c r="AJ843" i="1"/>
  <c r="AH844" i="1"/>
  <c r="AJ844" i="1"/>
  <c r="AH845" i="1"/>
  <c r="AJ845" i="1"/>
  <c r="AH846" i="1"/>
  <c r="AJ846" i="1"/>
  <c r="AH847" i="1"/>
  <c r="AJ847" i="1"/>
  <c r="AF852" i="1"/>
  <c r="AM852" i="1"/>
  <c r="AH852" i="1"/>
  <c r="AJ852" i="1"/>
  <c r="AO852" i="1"/>
  <c r="AL852" i="1"/>
  <c r="AN852" i="1"/>
  <c r="AF853" i="1"/>
  <c r="AM853" i="1"/>
  <c r="AH853" i="1"/>
  <c r="AJ853" i="1"/>
  <c r="AO853" i="1"/>
  <c r="AL853" i="1"/>
  <c r="AN853" i="1"/>
  <c r="AF854" i="1"/>
  <c r="AM854" i="1"/>
  <c r="AH854" i="1"/>
  <c r="AJ854" i="1"/>
  <c r="AL854" i="1"/>
  <c r="AN854" i="1"/>
  <c r="AF855" i="1"/>
  <c r="AM855" i="1"/>
  <c r="AH855" i="1"/>
  <c r="AJ855" i="1"/>
  <c r="AO855" i="1"/>
  <c r="AL855" i="1"/>
  <c r="AN855" i="1"/>
  <c r="AH856" i="1"/>
  <c r="AJ856" i="1"/>
  <c r="AL856" i="1"/>
  <c r="AN856" i="1"/>
  <c r="AF857" i="1"/>
  <c r="AM857" i="1"/>
  <c r="AH857" i="1"/>
  <c r="AJ857" i="1"/>
  <c r="AO857" i="1"/>
  <c r="AL857" i="1"/>
  <c r="AN857" i="1"/>
  <c r="AF858" i="1"/>
  <c r="AM858" i="1"/>
  <c r="AH858" i="1"/>
  <c r="AJ858" i="1"/>
  <c r="AO858" i="1"/>
  <c r="AL858" i="1"/>
  <c r="AN858" i="1"/>
  <c r="AF859" i="1"/>
  <c r="AM859" i="1"/>
  <c r="AH859" i="1"/>
  <c r="AJ859" i="1"/>
  <c r="AO859" i="1"/>
  <c r="AL859" i="1"/>
  <c r="AN859" i="1"/>
  <c r="R832" i="1"/>
  <c r="Y832" i="1"/>
  <c r="V832" i="1"/>
  <c r="T832" i="1"/>
  <c r="X832" i="1"/>
  <c r="X836" i="1"/>
  <c r="X840" i="1"/>
  <c r="X844" i="1"/>
  <c r="R833" i="1"/>
  <c r="Y833" i="1"/>
  <c r="T833" i="1"/>
  <c r="V833" i="1"/>
  <c r="X833" i="1"/>
  <c r="X837" i="1"/>
  <c r="X841" i="1"/>
  <c r="X845" i="1"/>
  <c r="R837" i="1"/>
  <c r="R834" i="1"/>
  <c r="T834" i="1"/>
  <c r="V834" i="1"/>
  <c r="R835" i="1"/>
  <c r="T835" i="1"/>
  <c r="V835" i="1"/>
  <c r="X835" i="1"/>
  <c r="X839" i="1"/>
  <c r="R836" i="1"/>
  <c r="T836" i="1"/>
  <c r="V836" i="1"/>
  <c r="T837" i="1"/>
  <c r="V837" i="1"/>
  <c r="V841" i="1"/>
  <c r="V845" i="1"/>
  <c r="V852" i="1"/>
  <c r="V857" i="1"/>
  <c r="V861" i="1"/>
  <c r="V865" i="1"/>
  <c r="V869" i="1"/>
  <c r="V873" i="1"/>
  <c r="V877" i="1"/>
  <c r="V891" i="1"/>
  <c r="T838" i="1"/>
  <c r="V838" i="1"/>
  <c r="X838" i="1"/>
  <c r="X842" i="1"/>
  <c r="X846" i="1"/>
  <c r="R839" i="1"/>
  <c r="T839" i="1"/>
  <c r="V839" i="1"/>
  <c r="R840" i="1"/>
  <c r="T840" i="1"/>
  <c r="V840" i="1"/>
  <c r="R841" i="1"/>
  <c r="T841" i="1"/>
  <c r="T842" i="1"/>
  <c r="V842" i="1"/>
  <c r="R843" i="1"/>
  <c r="T843" i="1"/>
  <c r="V843" i="1"/>
  <c r="T844" i="1"/>
  <c r="V844" i="1"/>
  <c r="T845" i="1"/>
  <c r="T846" i="1"/>
  <c r="T847" i="1"/>
  <c r="X847" i="1"/>
  <c r="V856" i="1"/>
  <c r="AA856" i="1"/>
  <c r="V860" i="1"/>
  <c r="AA860" i="1"/>
  <c r="V864" i="1"/>
  <c r="AA864" i="1"/>
  <c r="V868" i="1"/>
  <c r="AA868" i="1"/>
  <c r="V872" i="1"/>
  <c r="AA872" i="1"/>
  <c r="V876" i="1"/>
  <c r="AA876" i="1"/>
  <c r="R852" i="1"/>
  <c r="Y852" i="1"/>
  <c r="T852" i="1"/>
  <c r="AA852" i="1"/>
  <c r="X852" i="1"/>
  <c r="Z852" i="1"/>
  <c r="R853" i="1"/>
  <c r="Y853" i="1"/>
  <c r="T853" i="1"/>
  <c r="V853" i="1"/>
  <c r="AA853" i="1"/>
  <c r="X853" i="1"/>
  <c r="Z853" i="1"/>
  <c r="R854" i="1"/>
  <c r="Y854" i="1"/>
  <c r="T854" i="1"/>
  <c r="V854" i="1"/>
  <c r="AA854" i="1"/>
  <c r="X854" i="1"/>
  <c r="Z854" i="1"/>
  <c r="R855" i="1"/>
  <c r="Y855" i="1"/>
  <c r="T855" i="1"/>
  <c r="V855" i="1"/>
  <c r="AA855" i="1"/>
  <c r="X855" i="1"/>
  <c r="Z855" i="1"/>
  <c r="H844" i="1"/>
  <c r="H845" i="1"/>
  <c r="H846" i="1"/>
  <c r="H847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20" i="1"/>
  <c r="H921" i="1"/>
  <c r="H922" i="1"/>
  <c r="L922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V907" i="1"/>
  <c r="V908" i="1"/>
  <c r="V909" i="1"/>
  <c r="V910" i="1"/>
  <c r="Z910" i="1"/>
  <c r="V911" i="1"/>
  <c r="V912" i="1"/>
  <c r="V913" i="1"/>
  <c r="V915" i="1"/>
  <c r="V916" i="1"/>
  <c r="V917" i="1"/>
  <c r="V918" i="1"/>
  <c r="V919" i="1"/>
  <c r="V921" i="1"/>
  <c r="V922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CC904" i="1"/>
  <c r="CC905" i="1"/>
  <c r="BZ904" i="1"/>
  <c r="BZ905" i="1"/>
  <c r="BZ906" i="1"/>
  <c r="BZ907" i="1"/>
  <c r="BZ908" i="1"/>
  <c r="CC909" i="1"/>
  <c r="CD909" i="1"/>
  <c r="CE909" i="1"/>
  <c r="CC910" i="1"/>
  <c r="CD910" i="1"/>
  <c r="CE910" i="1"/>
  <c r="CC911" i="1"/>
  <c r="CD911" i="1"/>
  <c r="CE911" i="1"/>
  <c r="CC913" i="1"/>
  <c r="CD913" i="1"/>
  <c r="CE913" i="1"/>
  <c r="CC914" i="1"/>
  <c r="CD914" i="1"/>
  <c r="CE914" i="1"/>
  <c r="CC915" i="1"/>
  <c r="CD915" i="1"/>
  <c r="CE915" i="1"/>
  <c r="CC916" i="1"/>
  <c r="CD916" i="1"/>
  <c r="CE916" i="1"/>
  <c r="CC917" i="1"/>
  <c r="CD917" i="1"/>
  <c r="CE917" i="1"/>
  <c r="CC918" i="1"/>
  <c r="CD918" i="1"/>
  <c r="CE918" i="1"/>
  <c r="CC919" i="1"/>
  <c r="CD919" i="1"/>
  <c r="CE919" i="1"/>
  <c r="CD920" i="1"/>
  <c r="CE920" i="1"/>
  <c r="CD921" i="1"/>
  <c r="CE921" i="1"/>
  <c r="CD922" i="1"/>
  <c r="CE922" i="1"/>
  <c r="CD923" i="1"/>
  <c r="CE923" i="1"/>
  <c r="CD924" i="1"/>
  <c r="CE924" i="1"/>
  <c r="CD925" i="1"/>
  <c r="CE925" i="1"/>
  <c r="CD926" i="1"/>
  <c r="CE926" i="1"/>
  <c r="CD927" i="1"/>
  <c r="CE927" i="1"/>
  <c r="CD928" i="1"/>
  <c r="CE928" i="1"/>
  <c r="CD929" i="1"/>
  <c r="CE929" i="1"/>
  <c r="CD930" i="1"/>
  <c r="CE930" i="1"/>
  <c r="CD931" i="1"/>
  <c r="CE931" i="1"/>
  <c r="CD932" i="1"/>
  <c r="CE932" i="1"/>
  <c r="CD933" i="1"/>
  <c r="CE933" i="1"/>
  <c r="CD934" i="1"/>
  <c r="CE934" i="1"/>
  <c r="CD935" i="1"/>
  <c r="CE935" i="1"/>
  <c r="CD936" i="1"/>
  <c r="CE936" i="1"/>
  <c r="CD937" i="1"/>
  <c r="CE937" i="1"/>
  <c r="CD938" i="1"/>
  <c r="CE938" i="1"/>
  <c r="CD939" i="1"/>
  <c r="CE939" i="1"/>
  <c r="CD940" i="1"/>
  <c r="CE940" i="1"/>
  <c r="CD941" i="1"/>
  <c r="CE941" i="1"/>
  <c r="CD942" i="1"/>
  <c r="CE942" i="1"/>
  <c r="CD943" i="1"/>
  <c r="CE943" i="1"/>
  <c r="CD944" i="1"/>
  <c r="CE944" i="1"/>
  <c r="CD945" i="1"/>
  <c r="CE945" i="1"/>
  <c r="CD946" i="1"/>
  <c r="CE946" i="1"/>
  <c r="CD947" i="1"/>
  <c r="CD948" i="1"/>
  <c r="CE948" i="1"/>
  <c r="CD949" i="1"/>
  <c r="CE949" i="1"/>
  <c r="CD950" i="1"/>
  <c r="CE950" i="1"/>
  <c r="CD951" i="1"/>
  <c r="CE951" i="1"/>
  <c r="CD952" i="1"/>
  <c r="CE952" i="1"/>
  <c r="CD953" i="1"/>
  <c r="CE953" i="1"/>
  <c r="CD954" i="1"/>
  <c r="CE954" i="1"/>
  <c r="CD955" i="1"/>
  <c r="CE955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N922" i="1"/>
  <c r="AO922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X907" i="1"/>
  <c r="AX908" i="1"/>
  <c r="AX909" i="1"/>
  <c r="AX911" i="1"/>
  <c r="AX915" i="1"/>
  <c r="AX919" i="1"/>
  <c r="AX931" i="1"/>
  <c r="BC931" i="1"/>
  <c r="AX935" i="1"/>
  <c r="AX939" i="1"/>
  <c r="BC939" i="1"/>
  <c r="AX943" i="1"/>
  <c r="BC943" i="1"/>
  <c r="AX947" i="1"/>
  <c r="BC947" i="1"/>
  <c r="AX951" i="1"/>
  <c r="BC951" i="1"/>
  <c r="AX912" i="1"/>
  <c r="AX913" i="1"/>
  <c r="AX914" i="1"/>
  <c r="AX916" i="1"/>
  <c r="AX917" i="1"/>
  <c r="AX918" i="1"/>
  <c r="AX920" i="1"/>
  <c r="AX921" i="1"/>
  <c r="AX922" i="1"/>
  <c r="AX932" i="1"/>
  <c r="AX933" i="1"/>
  <c r="AX934" i="1"/>
  <c r="AX936" i="1"/>
  <c r="AX937" i="1"/>
  <c r="AX938" i="1"/>
  <c r="AX940" i="1"/>
  <c r="AX941" i="1"/>
  <c r="AX942" i="1"/>
  <c r="AX944" i="1"/>
  <c r="AX945" i="1"/>
  <c r="AX946" i="1"/>
  <c r="AX948" i="1"/>
  <c r="AX949" i="1"/>
  <c r="AX950" i="1"/>
  <c r="AX952" i="1"/>
  <c r="AX953" i="1"/>
  <c r="AX954" i="1"/>
  <c r="AX955" i="1"/>
  <c r="AX959" i="1"/>
  <c r="BB922" i="1"/>
  <c r="BC934" i="1"/>
  <c r="BC938" i="1"/>
  <c r="BC946" i="1"/>
  <c r="BC950" i="1"/>
  <c r="BB931" i="1"/>
  <c r="BB932" i="1"/>
  <c r="BB933" i="1"/>
  <c r="BB934" i="1"/>
  <c r="BB935" i="1"/>
  <c r="BB936" i="1"/>
  <c r="BB937" i="1"/>
  <c r="BB938" i="1"/>
  <c r="BB939" i="1"/>
  <c r="BB940" i="1"/>
  <c r="BB941" i="1"/>
  <c r="BB942" i="1"/>
  <c r="BB943" i="1"/>
  <c r="BB944" i="1"/>
  <c r="BB945" i="1"/>
  <c r="BB946" i="1"/>
  <c r="BB947" i="1"/>
  <c r="BB948" i="1"/>
  <c r="BB949" i="1"/>
  <c r="BB950" i="1"/>
  <c r="BB955" i="1"/>
  <c r="BC955" i="1"/>
  <c r="CQ904" i="1"/>
  <c r="CN904" i="1"/>
  <c r="CN905" i="1"/>
  <c r="CN906" i="1"/>
  <c r="CN907" i="1"/>
  <c r="CN908" i="1"/>
  <c r="CN909" i="1"/>
  <c r="CN910" i="1"/>
  <c r="CN911" i="1"/>
  <c r="CN913" i="1"/>
  <c r="CN914" i="1"/>
  <c r="CN915" i="1"/>
  <c r="CN916" i="1"/>
  <c r="CN917" i="1"/>
  <c r="CN918" i="1"/>
  <c r="CN919" i="1"/>
  <c r="CN920" i="1"/>
  <c r="CN921" i="1"/>
  <c r="CN922" i="1"/>
  <c r="CN923" i="1"/>
  <c r="CN924" i="1"/>
  <c r="CN925" i="1"/>
  <c r="CN926" i="1"/>
  <c r="CN927" i="1"/>
  <c r="CN928" i="1"/>
  <c r="CN929" i="1"/>
  <c r="CN930" i="1"/>
  <c r="CN931" i="1"/>
  <c r="CN932" i="1"/>
  <c r="CN933" i="1"/>
  <c r="CN934" i="1"/>
  <c r="CN935" i="1"/>
  <c r="CN936" i="1"/>
  <c r="CN937" i="1"/>
  <c r="CN938" i="1"/>
  <c r="CN939" i="1"/>
  <c r="CN940" i="1"/>
  <c r="CN941" i="1"/>
  <c r="CN942" i="1"/>
  <c r="CN943" i="1"/>
  <c r="CN944" i="1"/>
  <c r="CN945" i="1"/>
  <c r="CN946" i="1"/>
  <c r="CN947" i="1"/>
  <c r="CN948" i="1"/>
  <c r="CN949" i="1"/>
  <c r="CN950" i="1"/>
  <c r="CN951" i="1"/>
  <c r="CN952" i="1"/>
  <c r="CN953" i="1"/>
  <c r="CN954" i="1"/>
  <c r="CN955" i="1"/>
  <c r="CN959" i="1"/>
  <c r="CQ909" i="1"/>
  <c r="CR909" i="1"/>
  <c r="CS909" i="1"/>
  <c r="CQ910" i="1"/>
  <c r="CR910" i="1"/>
  <c r="CS910" i="1"/>
  <c r="CQ911" i="1"/>
  <c r="CR911" i="1"/>
  <c r="CS911" i="1"/>
  <c r="CQ913" i="1"/>
  <c r="CR913" i="1"/>
  <c r="CS913" i="1"/>
  <c r="CQ914" i="1"/>
  <c r="CR914" i="1"/>
  <c r="CS914" i="1"/>
  <c r="CQ915" i="1"/>
  <c r="CR915" i="1"/>
  <c r="CS915" i="1"/>
  <c r="CQ916" i="1"/>
  <c r="CR916" i="1"/>
  <c r="CS916" i="1"/>
  <c r="CQ917" i="1"/>
  <c r="CR917" i="1"/>
  <c r="CS917" i="1"/>
  <c r="CQ918" i="1"/>
  <c r="CR918" i="1"/>
  <c r="CS918" i="1"/>
  <c r="CQ919" i="1"/>
  <c r="CR919" i="1"/>
  <c r="CS919" i="1"/>
  <c r="CR920" i="1"/>
  <c r="CS920" i="1"/>
  <c r="CR921" i="1"/>
  <c r="CS921" i="1"/>
  <c r="CR922" i="1"/>
  <c r="CS922" i="1"/>
  <c r="CR923" i="1"/>
  <c r="CS923" i="1"/>
  <c r="CR924" i="1"/>
  <c r="CS924" i="1"/>
  <c r="CR925" i="1"/>
  <c r="CS925" i="1"/>
  <c r="CR926" i="1"/>
  <c r="CS926" i="1"/>
  <c r="CR927" i="1"/>
  <c r="CS927" i="1"/>
  <c r="CR928" i="1"/>
  <c r="CS928" i="1"/>
  <c r="CR929" i="1"/>
  <c r="CS929" i="1"/>
  <c r="CR930" i="1"/>
  <c r="CS930" i="1"/>
  <c r="CR931" i="1"/>
  <c r="CS931" i="1"/>
  <c r="CR932" i="1"/>
  <c r="CS932" i="1"/>
  <c r="CR933" i="1"/>
  <c r="CS933" i="1"/>
  <c r="CR934" i="1"/>
  <c r="CS934" i="1"/>
  <c r="CR935" i="1"/>
  <c r="CS935" i="1"/>
  <c r="CR936" i="1"/>
  <c r="CS936" i="1"/>
  <c r="CR937" i="1"/>
  <c r="CS937" i="1"/>
  <c r="CR938" i="1"/>
  <c r="CS938" i="1"/>
  <c r="CR939" i="1"/>
  <c r="CS939" i="1"/>
  <c r="CR940" i="1"/>
  <c r="CS940" i="1"/>
  <c r="CR941" i="1"/>
  <c r="CS941" i="1"/>
  <c r="CR942" i="1"/>
  <c r="CS942" i="1"/>
  <c r="CR943" i="1"/>
  <c r="CS943" i="1"/>
  <c r="CR944" i="1"/>
  <c r="CS944" i="1"/>
  <c r="CR945" i="1"/>
  <c r="CS945" i="1"/>
  <c r="CR946" i="1"/>
  <c r="CS946" i="1"/>
  <c r="CR947" i="1"/>
  <c r="CS947" i="1"/>
  <c r="CR948" i="1"/>
  <c r="CS948" i="1"/>
  <c r="CR949" i="1"/>
  <c r="CS949" i="1"/>
  <c r="CR950" i="1"/>
  <c r="CS950" i="1"/>
  <c r="CR951" i="1"/>
  <c r="CS951" i="1"/>
  <c r="CR952" i="1"/>
  <c r="CS952" i="1"/>
  <c r="CR953" i="1"/>
  <c r="CS953" i="1"/>
  <c r="CR954" i="1"/>
  <c r="CS954" i="1"/>
  <c r="CR955" i="1"/>
  <c r="CS955" i="1"/>
  <c r="L958" i="1"/>
  <c r="Z958" i="1"/>
  <c r="AN958" i="1"/>
  <c r="BB958" i="1"/>
  <c r="H931" i="1"/>
  <c r="M931" i="1"/>
  <c r="H935" i="1"/>
  <c r="M935" i="1"/>
  <c r="H939" i="1"/>
  <c r="M939" i="1"/>
  <c r="H943" i="1"/>
  <c r="M943" i="1"/>
  <c r="H947" i="1"/>
  <c r="M947" i="1"/>
  <c r="H951" i="1"/>
  <c r="M951" i="1"/>
  <c r="J965" i="1"/>
  <c r="K965" i="1"/>
  <c r="V931" i="1"/>
  <c r="AA931" i="1"/>
  <c r="V935" i="1"/>
  <c r="AA935" i="1"/>
  <c r="V939" i="1"/>
  <c r="AA939" i="1"/>
  <c r="V943" i="1"/>
  <c r="AA943" i="1"/>
  <c r="V947" i="1"/>
  <c r="AA947" i="1"/>
  <c r="V951" i="1"/>
  <c r="AA951" i="1"/>
  <c r="X965" i="1"/>
  <c r="Y965" i="1"/>
  <c r="AJ931" i="1"/>
  <c r="AJ935" i="1"/>
  <c r="AJ939" i="1"/>
  <c r="AO939" i="1"/>
  <c r="AJ943" i="1"/>
  <c r="AO943" i="1"/>
  <c r="AJ947" i="1"/>
  <c r="AO947" i="1"/>
  <c r="AJ951" i="1"/>
  <c r="AL965" i="1"/>
  <c r="AM965" i="1"/>
  <c r="BC935" i="1"/>
  <c r="AZ965" i="1"/>
  <c r="BA965" i="1"/>
  <c r="BO931" i="1"/>
  <c r="BL907" i="1"/>
  <c r="BL911" i="1"/>
  <c r="BL915" i="1"/>
  <c r="BL919" i="1"/>
  <c r="BL931" i="1"/>
  <c r="BQ931" i="1"/>
  <c r="BL935" i="1"/>
  <c r="BQ935" i="1"/>
  <c r="BL939" i="1"/>
  <c r="BQ939" i="1"/>
  <c r="BL943" i="1"/>
  <c r="BQ943" i="1"/>
  <c r="BL947" i="1"/>
  <c r="BQ947" i="1"/>
  <c r="BL951" i="1"/>
  <c r="BQ951" i="1"/>
  <c r="BN965" i="1"/>
  <c r="BO965" i="1"/>
  <c r="BP931" i="1"/>
  <c r="BP935" i="1"/>
  <c r="BP939" i="1"/>
  <c r="BP943" i="1"/>
  <c r="BP947" i="1"/>
  <c r="H932" i="1"/>
  <c r="H936" i="1"/>
  <c r="M936" i="1"/>
  <c r="H940" i="1"/>
  <c r="M940" i="1"/>
  <c r="H944" i="1"/>
  <c r="M944" i="1"/>
  <c r="H948" i="1"/>
  <c r="M948" i="1"/>
  <c r="H952" i="1"/>
  <c r="M952" i="1"/>
  <c r="J966" i="1"/>
  <c r="K966" i="1"/>
  <c r="V932" i="1"/>
  <c r="AA932" i="1"/>
  <c r="V936" i="1"/>
  <c r="AA936" i="1"/>
  <c r="V940" i="1"/>
  <c r="AA940" i="1"/>
  <c r="V944" i="1"/>
  <c r="AA944" i="1"/>
  <c r="V948" i="1"/>
  <c r="AA948" i="1"/>
  <c r="V952" i="1"/>
  <c r="AA952" i="1"/>
  <c r="X966" i="1"/>
  <c r="Y966" i="1"/>
  <c r="AJ932" i="1"/>
  <c r="AO932" i="1"/>
  <c r="AJ936" i="1"/>
  <c r="AO936" i="1"/>
  <c r="AJ940" i="1"/>
  <c r="AO940" i="1"/>
  <c r="AJ944" i="1"/>
  <c r="AO944" i="1"/>
  <c r="AJ948" i="1"/>
  <c r="AO948" i="1"/>
  <c r="AJ952" i="1"/>
  <c r="AO952" i="1"/>
  <c r="AL966" i="1"/>
  <c r="AM966" i="1"/>
  <c r="BC932" i="1"/>
  <c r="BC936" i="1"/>
  <c r="BC940" i="1"/>
  <c r="BC944" i="1"/>
  <c r="BC948" i="1"/>
  <c r="BC952" i="1"/>
  <c r="AZ966" i="1"/>
  <c r="BA966" i="1"/>
  <c r="BH908" i="1"/>
  <c r="BO908" i="1"/>
  <c r="BH912" i="1"/>
  <c r="BH920" i="1"/>
  <c r="BO920" i="1"/>
  <c r="BL920" i="1"/>
  <c r="BH932" i="1"/>
  <c r="BO932" i="1"/>
  <c r="BH936" i="1"/>
  <c r="BO936" i="1"/>
  <c r="BH940" i="1"/>
  <c r="BH944" i="1"/>
  <c r="BH948" i="1"/>
  <c r="BH952" i="1"/>
  <c r="BL908" i="1"/>
  <c r="BL912" i="1"/>
  <c r="BL916" i="1"/>
  <c r="BL932" i="1"/>
  <c r="BQ932" i="1"/>
  <c r="BL936" i="1"/>
  <c r="BQ936" i="1"/>
  <c r="BL940" i="1"/>
  <c r="BQ940" i="1"/>
  <c r="BL944" i="1"/>
  <c r="BQ944" i="1"/>
  <c r="BL948" i="1"/>
  <c r="BQ948" i="1"/>
  <c r="BL952" i="1"/>
  <c r="BQ952" i="1"/>
  <c r="BN966" i="1"/>
  <c r="BO966" i="1"/>
  <c r="BP932" i="1"/>
  <c r="BP936" i="1"/>
  <c r="BP940" i="1"/>
  <c r="BP944" i="1"/>
  <c r="BP948" i="1"/>
  <c r="H933" i="1"/>
  <c r="H937" i="1"/>
  <c r="M937" i="1"/>
  <c r="H941" i="1"/>
  <c r="M941" i="1"/>
  <c r="H945" i="1"/>
  <c r="M945" i="1"/>
  <c r="H949" i="1"/>
  <c r="M949" i="1"/>
  <c r="H953" i="1"/>
  <c r="M953" i="1"/>
  <c r="J967" i="1"/>
  <c r="K967" i="1"/>
  <c r="V933" i="1"/>
  <c r="V937" i="1"/>
  <c r="AA937" i="1"/>
  <c r="V941" i="1"/>
  <c r="AA941" i="1"/>
  <c r="V945" i="1"/>
  <c r="V949" i="1"/>
  <c r="AA949" i="1"/>
  <c r="V953" i="1"/>
  <c r="AA953" i="1"/>
  <c r="X967" i="1"/>
  <c r="Y967" i="1"/>
  <c r="AJ933" i="1"/>
  <c r="AO933" i="1"/>
  <c r="AJ937" i="1"/>
  <c r="AO937" i="1"/>
  <c r="AJ941" i="1"/>
  <c r="AJ945" i="1"/>
  <c r="AO945" i="1"/>
  <c r="AJ949" i="1"/>
  <c r="AO949" i="1"/>
  <c r="AJ953" i="1"/>
  <c r="AO953" i="1"/>
  <c r="AL967" i="1"/>
  <c r="AM967" i="1"/>
  <c r="BC933" i="1"/>
  <c r="BC937" i="1"/>
  <c r="BC941" i="1"/>
  <c r="BC945" i="1"/>
  <c r="BC949" i="1"/>
  <c r="BC953" i="1"/>
  <c r="AZ967" i="1"/>
  <c r="BA967" i="1"/>
  <c r="BH909" i="1"/>
  <c r="BO909" i="1"/>
  <c r="BH913" i="1"/>
  <c r="BH921" i="1"/>
  <c r="BH933" i="1"/>
  <c r="BO933" i="1"/>
  <c r="BH937" i="1"/>
  <c r="BO937" i="1"/>
  <c r="BH941" i="1"/>
  <c r="BH945" i="1"/>
  <c r="BH949" i="1"/>
  <c r="BH953" i="1"/>
  <c r="BL909" i="1"/>
  <c r="BL913" i="1"/>
  <c r="BL917" i="1"/>
  <c r="BL921" i="1"/>
  <c r="BL933" i="1"/>
  <c r="BQ933" i="1"/>
  <c r="BL937" i="1"/>
  <c r="BQ937" i="1"/>
  <c r="BL941" i="1"/>
  <c r="BQ941" i="1"/>
  <c r="BL945" i="1"/>
  <c r="BQ945" i="1"/>
  <c r="BL949" i="1"/>
  <c r="BQ949" i="1"/>
  <c r="BL953" i="1"/>
  <c r="BQ953" i="1"/>
  <c r="BN967" i="1"/>
  <c r="BO967" i="1"/>
  <c r="BP933" i="1"/>
  <c r="BP937" i="1"/>
  <c r="BP941" i="1"/>
  <c r="BP945" i="1"/>
  <c r="BP949" i="1"/>
  <c r="H934" i="1"/>
  <c r="H938" i="1"/>
  <c r="H942" i="1"/>
  <c r="M942" i="1"/>
  <c r="H946" i="1"/>
  <c r="M946" i="1"/>
  <c r="H950" i="1"/>
  <c r="M950" i="1"/>
  <c r="H954" i="1"/>
  <c r="M954" i="1"/>
  <c r="J968" i="1"/>
  <c r="K968" i="1"/>
  <c r="V934" i="1"/>
  <c r="AA934" i="1"/>
  <c r="V938" i="1"/>
  <c r="AA938" i="1"/>
  <c r="V942" i="1"/>
  <c r="AA942" i="1"/>
  <c r="V946" i="1"/>
  <c r="V950" i="1"/>
  <c r="AA950" i="1"/>
  <c r="V954" i="1"/>
  <c r="AA954" i="1"/>
  <c r="X968" i="1"/>
  <c r="Y968" i="1"/>
  <c r="AJ934" i="1"/>
  <c r="AO934" i="1"/>
  <c r="AJ938" i="1"/>
  <c r="AO938" i="1"/>
  <c r="AJ942" i="1"/>
  <c r="AO942" i="1"/>
  <c r="AJ946" i="1"/>
  <c r="AO946" i="1"/>
  <c r="AJ950" i="1"/>
  <c r="AO950" i="1"/>
  <c r="AJ954" i="1"/>
  <c r="AO954" i="1"/>
  <c r="AL968" i="1"/>
  <c r="AM968" i="1"/>
  <c r="AZ968" i="1"/>
  <c r="BA968" i="1"/>
  <c r="BH910" i="1"/>
  <c r="BO910" i="1"/>
  <c r="BH914" i="1"/>
  <c r="BH922" i="1"/>
  <c r="BH934" i="1"/>
  <c r="BO934" i="1"/>
  <c r="BH938" i="1"/>
  <c r="BO938" i="1"/>
  <c r="BH942" i="1"/>
  <c r="BH946" i="1"/>
  <c r="BH950" i="1"/>
  <c r="BH954" i="1"/>
  <c r="BL910" i="1"/>
  <c r="BL914" i="1"/>
  <c r="BL918" i="1"/>
  <c r="BL922" i="1"/>
  <c r="BL934" i="1"/>
  <c r="BQ934" i="1"/>
  <c r="BL938" i="1"/>
  <c r="BQ938" i="1"/>
  <c r="BL942" i="1"/>
  <c r="BQ942" i="1"/>
  <c r="BL946" i="1"/>
  <c r="BQ946" i="1"/>
  <c r="BL950" i="1"/>
  <c r="BQ950" i="1"/>
  <c r="BL954" i="1"/>
  <c r="BQ954" i="1"/>
  <c r="BN968" i="1"/>
  <c r="BO968" i="1"/>
  <c r="BP934" i="1"/>
  <c r="BP938" i="1"/>
  <c r="BP942" i="1"/>
  <c r="BP946" i="1"/>
  <c r="BP950" i="1"/>
  <c r="BP958" i="1"/>
  <c r="B916" i="1"/>
  <c r="B917" i="1"/>
  <c r="B918" i="1"/>
  <c r="B931" i="1"/>
  <c r="B939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V907" i="1"/>
  <c r="AV908" i="1"/>
  <c r="AV909" i="1"/>
  <c r="AV910" i="1"/>
  <c r="AV911" i="1"/>
  <c r="AV912" i="1"/>
  <c r="AV913" i="1"/>
  <c r="AV914" i="1"/>
  <c r="AV915" i="1"/>
  <c r="AV916" i="1"/>
  <c r="AV917" i="1"/>
  <c r="AV918" i="1"/>
  <c r="AV919" i="1"/>
  <c r="AV920" i="1"/>
  <c r="AV921" i="1"/>
  <c r="AV922" i="1"/>
  <c r="AV931" i="1"/>
  <c r="AV932" i="1"/>
  <c r="AV933" i="1"/>
  <c r="AV934" i="1"/>
  <c r="BJ907" i="1"/>
  <c r="BJ908" i="1"/>
  <c r="BJ909" i="1"/>
  <c r="BJ910" i="1"/>
  <c r="BJ911" i="1"/>
  <c r="BJ912" i="1"/>
  <c r="BJ913" i="1"/>
  <c r="BJ914" i="1"/>
  <c r="BJ915" i="1"/>
  <c r="BJ916" i="1"/>
  <c r="BJ917" i="1"/>
  <c r="BJ918" i="1"/>
  <c r="BJ919" i="1"/>
  <c r="BJ920" i="1"/>
  <c r="BJ921" i="1"/>
  <c r="BJ922" i="1"/>
  <c r="BJ931" i="1"/>
  <c r="BJ932" i="1"/>
  <c r="BJ933" i="1"/>
  <c r="BJ934" i="1"/>
  <c r="BJ935" i="1"/>
  <c r="BJ936" i="1"/>
  <c r="BJ937" i="1"/>
  <c r="BJ938" i="1"/>
  <c r="BJ939" i="1"/>
  <c r="BJ940" i="1"/>
  <c r="BJ941" i="1"/>
  <c r="BJ942" i="1"/>
  <c r="BJ943" i="1"/>
  <c r="BJ944" i="1"/>
  <c r="BJ945" i="1"/>
  <c r="BJ946" i="1"/>
  <c r="BJ947" i="1"/>
  <c r="BJ948" i="1"/>
  <c r="BJ949" i="1"/>
  <c r="BJ950" i="1"/>
  <c r="BJ951" i="1"/>
  <c r="BJ952" i="1"/>
  <c r="BJ953" i="1"/>
  <c r="BJ954" i="1"/>
  <c r="BX904" i="1"/>
  <c r="BX905" i="1"/>
  <c r="BX906" i="1"/>
  <c r="BX907" i="1"/>
  <c r="BX908" i="1"/>
  <c r="BX909" i="1"/>
  <c r="BX910" i="1"/>
  <c r="BX911" i="1"/>
  <c r="BX913" i="1"/>
  <c r="BX914" i="1"/>
  <c r="BX915" i="1"/>
  <c r="BX916" i="1"/>
  <c r="BX917" i="1"/>
  <c r="BX918" i="1"/>
  <c r="BX919" i="1"/>
  <c r="BX920" i="1"/>
  <c r="BX921" i="1"/>
  <c r="BX922" i="1"/>
  <c r="BX923" i="1"/>
  <c r="BX924" i="1"/>
  <c r="BX925" i="1"/>
  <c r="BX926" i="1"/>
  <c r="BX927" i="1"/>
  <c r="BX928" i="1"/>
  <c r="BX929" i="1"/>
  <c r="BX930" i="1"/>
  <c r="BX931" i="1"/>
  <c r="BX932" i="1"/>
  <c r="BX933" i="1"/>
  <c r="BX934" i="1"/>
  <c r="BZ909" i="1"/>
  <c r="BZ910" i="1"/>
  <c r="BZ911" i="1"/>
  <c r="BZ913" i="1"/>
  <c r="BZ914" i="1"/>
  <c r="BZ915" i="1"/>
  <c r="BZ916" i="1"/>
  <c r="BZ917" i="1"/>
  <c r="BZ918" i="1"/>
  <c r="BZ919" i="1"/>
  <c r="BZ920" i="1"/>
  <c r="BZ921" i="1"/>
  <c r="BZ922" i="1"/>
  <c r="BZ923" i="1"/>
  <c r="BZ924" i="1"/>
  <c r="BZ925" i="1"/>
  <c r="BZ926" i="1"/>
  <c r="BZ927" i="1"/>
  <c r="BZ928" i="1"/>
  <c r="BZ929" i="1"/>
  <c r="BZ930" i="1"/>
  <c r="BZ931" i="1"/>
  <c r="BZ932" i="1"/>
  <c r="BZ933" i="1"/>
  <c r="BZ934" i="1"/>
  <c r="BZ935" i="1"/>
  <c r="BZ936" i="1"/>
  <c r="BZ937" i="1"/>
  <c r="BZ938" i="1"/>
  <c r="BZ939" i="1"/>
  <c r="BZ940" i="1"/>
  <c r="BZ941" i="1"/>
  <c r="BZ942" i="1"/>
  <c r="BZ943" i="1"/>
  <c r="BZ944" i="1"/>
  <c r="BZ945" i="1"/>
  <c r="BZ946" i="1"/>
  <c r="BZ947" i="1"/>
  <c r="BZ948" i="1"/>
  <c r="BZ949" i="1"/>
  <c r="BZ950" i="1"/>
  <c r="BZ951" i="1"/>
  <c r="BZ952" i="1"/>
  <c r="BZ953" i="1"/>
  <c r="BZ954" i="1"/>
  <c r="BZ955" i="1"/>
  <c r="CL904" i="1"/>
  <c r="CL905" i="1"/>
  <c r="CL906" i="1"/>
  <c r="CL907" i="1"/>
  <c r="CL908" i="1"/>
  <c r="CL909" i="1"/>
  <c r="CL910" i="1"/>
  <c r="CL911" i="1"/>
  <c r="CL913" i="1"/>
  <c r="CL914" i="1"/>
  <c r="CL915" i="1"/>
  <c r="CL916" i="1"/>
  <c r="CL917" i="1"/>
  <c r="CL918" i="1"/>
  <c r="CL919" i="1"/>
  <c r="CL920" i="1"/>
  <c r="CL921" i="1"/>
  <c r="CL922" i="1"/>
  <c r="CL923" i="1"/>
  <c r="CL924" i="1"/>
  <c r="CL925" i="1"/>
  <c r="CL926" i="1"/>
  <c r="CL927" i="1"/>
  <c r="CL928" i="1"/>
  <c r="CL929" i="1"/>
  <c r="CL930" i="1"/>
  <c r="CL931" i="1"/>
  <c r="CL932" i="1"/>
  <c r="CL933" i="1"/>
  <c r="CL934" i="1"/>
  <c r="D962" i="1"/>
  <c r="R962" i="1"/>
  <c r="AF962" i="1"/>
  <c r="AT962" i="1"/>
  <c r="BH962" i="1"/>
  <c r="BV962" i="1"/>
  <c r="CJ962" i="1"/>
  <c r="BT904" i="1"/>
  <c r="CH904" i="1"/>
  <c r="BT905" i="1"/>
  <c r="CH905" i="1"/>
  <c r="BT906" i="1"/>
  <c r="CH906" i="1"/>
  <c r="J907" i="1"/>
  <c r="J911" i="1"/>
  <c r="J915" i="1"/>
  <c r="J919" i="1"/>
  <c r="P907" i="1"/>
  <c r="X907" i="1"/>
  <c r="X911" i="1"/>
  <c r="X915" i="1"/>
  <c r="X919" i="1"/>
  <c r="AD907" i="1"/>
  <c r="AL907" i="1"/>
  <c r="AL911" i="1"/>
  <c r="AL915" i="1"/>
  <c r="AL919" i="1"/>
  <c r="AR907" i="1"/>
  <c r="AZ907" i="1"/>
  <c r="AZ911" i="1"/>
  <c r="AZ915" i="1"/>
  <c r="AZ919" i="1"/>
  <c r="BF907" i="1"/>
  <c r="BN907" i="1"/>
  <c r="BN911" i="1"/>
  <c r="BN915" i="1"/>
  <c r="BT907" i="1"/>
  <c r="CH907" i="1"/>
  <c r="J908" i="1"/>
  <c r="J912" i="1"/>
  <c r="J916" i="1"/>
  <c r="J920" i="1"/>
  <c r="X908" i="1"/>
  <c r="X912" i="1"/>
  <c r="X916" i="1"/>
  <c r="AL908" i="1"/>
  <c r="AL912" i="1"/>
  <c r="AZ908" i="1"/>
  <c r="AZ912" i="1"/>
  <c r="AZ916" i="1"/>
  <c r="AZ920" i="1"/>
  <c r="BN908" i="1"/>
  <c r="BN912" i="1"/>
  <c r="CH908" i="1"/>
  <c r="J909" i="1"/>
  <c r="J913" i="1"/>
  <c r="J917" i="1"/>
  <c r="J921" i="1"/>
  <c r="X909" i="1"/>
  <c r="X913" i="1"/>
  <c r="X917" i="1"/>
  <c r="X921" i="1"/>
  <c r="AL909" i="1"/>
  <c r="AL913" i="1"/>
  <c r="AL917" i="1"/>
  <c r="AL921" i="1"/>
  <c r="AZ909" i="1"/>
  <c r="AZ913" i="1"/>
  <c r="BN909" i="1"/>
  <c r="BN913" i="1"/>
  <c r="BN917" i="1"/>
  <c r="BN921" i="1"/>
  <c r="BT909" i="1"/>
  <c r="CH909" i="1"/>
  <c r="J910" i="1"/>
  <c r="J914" i="1"/>
  <c r="J918" i="1"/>
  <c r="AL910" i="1"/>
  <c r="AL914" i="1"/>
  <c r="AL918" i="1"/>
  <c r="BN910" i="1"/>
  <c r="BN914" i="1"/>
  <c r="BN918" i="1"/>
  <c r="BN922" i="1"/>
  <c r="BT910" i="1"/>
  <c r="CH910" i="1"/>
  <c r="P911" i="1"/>
  <c r="AD911" i="1"/>
  <c r="AR911" i="1"/>
  <c r="BF911" i="1"/>
  <c r="CC912" i="1"/>
  <c r="CQ912" i="1"/>
  <c r="X914" i="1"/>
  <c r="X918" i="1"/>
  <c r="X922" i="1"/>
  <c r="AZ914" i="1"/>
  <c r="AZ918" i="1"/>
  <c r="P915" i="1"/>
  <c r="AD915" i="1"/>
  <c r="AR915" i="1"/>
  <c r="BF915" i="1"/>
  <c r="P919" i="1"/>
  <c r="AD919" i="1"/>
  <c r="AR919" i="1"/>
  <c r="BF919" i="1"/>
  <c r="AL920" i="1"/>
  <c r="BN920" i="1"/>
  <c r="AZ921" i="1"/>
  <c r="J931" i="1"/>
  <c r="P931" i="1"/>
  <c r="X931" i="1"/>
  <c r="AD931" i="1"/>
  <c r="AL931" i="1"/>
  <c r="AR931" i="1"/>
  <c r="AZ931" i="1"/>
  <c r="BF931" i="1"/>
  <c r="BN931" i="1"/>
  <c r="J932" i="1"/>
  <c r="X932" i="1"/>
  <c r="AL932" i="1"/>
  <c r="AZ932" i="1"/>
  <c r="BN932" i="1"/>
  <c r="J933" i="1"/>
  <c r="X933" i="1"/>
  <c r="AL933" i="1"/>
  <c r="AZ933" i="1"/>
  <c r="BN933" i="1"/>
  <c r="J934" i="1"/>
  <c r="X934" i="1"/>
  <c r="AL934" i="1"/>
  <c r="AZ934" i="1"/>
  <c r="BN934" i="1"/>
  <c r="J935" i="1"/>
  <c r="P935" i="1"/>
  <c r="X935" i="1"/>
  <c r="AD935" i="1"/>
  <c r="AL935" i="1"/>
  <c r="AM935" i="1"/>
  <c r="AV935" i="1"/>
  <c r="AZ935" i="1"/>
  <c r="BF935" i="1"/>
  <c r="BN935" i="1"/>
  <c r="BX935" i="1"/>
  <c r="CL935" i="1"/>
  <c r="J936" i="1"/>
  <c r="X936" i="1"/>
  <c r="AL936" i="1"/>
  <c r="AV936" i="1"/>
  <c r="AZ936" i="1"/>
  <c r="BN936" i="1"/>
  <c r="BX936" i="1"/>
  <c r="CL936" i="1"/>
  <c r="J937" i="1"/>
  <c r="X937" i="1"/>
  <c r="AL937" i="1"/>
  <c r="AV937" i="1"/>
  <c r="AZ937" i="1"/>
  <c r="BN937" i="1"/>
  <c r="BX937" i="1"/>
  <c r="CL937" i="1"/>
  <c r="J938" i="1"/>
  <c r="X938" i="1"/>
  <c r="AL938" i="1"/>
  <c r="AV938" i="1"/>
  <c r="AZ938" i="1"/>
  <c r="BN938" i="1"/>
  <c r="BX938" i="1"/>
  <c r="CL938" i="1"/>
  <c r="P939" i="1"/>
  <c r="AD939" i="1"/>
  <c r="AV939" i="1"/>
  <c r="BF939" i="1"/>
  <c r="BX939" i="1"/>
  <c r="CL939" i="1"/>
  <c r="AV940" i="1"/>
  <c r="BX940" i="1"/>
  <c r="CL940" i="1"/>
  <c r="AV941" i="1"/>
  <c r="BX941" i="1"/>
  <c r="CL941" i="1"/>
  <c r="AV942" i="1"/>
  <c r="BX942" i="1"/>
  <c r="CL942" i="1"/>
  <c r="P943" i="1"/>
  <c r="AD943" i="1"/>
  <c r="AV943" i="1"/>
  <c r="BF943" i="1"/>
  <c r="BX943" i="1"/>
  <c r="CL943" i="1"/>
  <c r="AV944" i="1"/>
  <c r="BX944" i="1"/>
  <c r="CL944" i="1"/>
  <c r="AV945" i="1"/>
  <c r="BX945" i="1"/>
  <c r="CL945" i="1"/>
  <c r="AV946" i="1"/>
  <c r="BX946" i="1"/>
  <c r="CL946" i="1"/>
  <c r="AV947" i="1"/>
  <c r="BX947" i="1"/>
  <c r="CE947" i="1"/>
  <c r="CL947" i="1"/>
  <c r="AV948" i="1"/>
  <c r="BX948" i="1"/>
  <c r="CL948" i="1"/>
  <c r="AV949" i="1"/>
  <c r="BX949" i="1"/>
  <c r="CL949" i="1"/>
  <c r="AV950" i="1"/>
  <c r="BX950" i="1"/>
  <c r="CL950" i="1"/>
  <c r="AO951" i="1"/>
  <c r="AV951" i="1"/>
  <c r="BX951" i="1"/>
  <c r="CL951" i="1"/>
  <c r="AV952" i="1"/>
  <c r="BX952" i="1"/>
  <c r="CL952" i="1"/>
  <c r="AV953" i="1"/>
  <c r="BX953" i="1"/>
  <c r="CL953" i="1"/>
  <c r="AV954" i="1"/>
  <c r="BX954" i="1"/>
  <c r="CL954" i="1"/>
  <c r="AV955" i="1"/>
  <c r="BX955" i="1"/>
  <c r="CL955" i="1"/>
  <c r="D832" i="1"/>
  <c r="K832" i="1"/>
  <c r="D836" i="1"/>
  <c r="D840" i="1"/>
  <c r="D856" i="1"/>
  <c r="D860" i="1"/>
  <c r="D864" i="1"/>
  <c r="D868" i="1"/>
  <c r="D872" i="1"/>
  <c r="D876" i="1"/>
  <c r="D833" i="1"/>
  <c r="K833" i="1"/>
  <c r="D835" i="1"/>
  <c r="K835" i="1"/>
  <c r="D837" i="1"/>
  <c r="D839" i="1"/>
  <c r="D841" i="1"/>
  <c r="D843" i="1"/>
  <c r="D852" i="1"/>
  <c r="K852" i="1"/>
  <c r="K853" i="1"/>
  <c r="D854" i="1"/>
  <c r="K854" i="1"/>
  <c r="D855" i="1"/>
  <c r="K855" i="1"/>
  <c r="K856" i="1"/>
  <c r="D857" i="1"/>
  <c r="K857" i="1"/>
  <c r="D859" i="1"/>
  <c r="K859" i="1"/>
  <c r="K860" i="1"/>
  <c r="D861" i="1"/>
  <c r="K861" i="1"/>
  <c r="K862" i="1"/>
  <c r="D863" i="1"/>
  <c r="K863" i="1"/>
  <c r="D865" i="1"/>
  <c r="D867" i="1"/>
  <c r="D869" i="1"/>
  <c r="D871" i="1"/>
  <c r="D873" i="1"/>
  <c r="D875" i="1"/>
  <c r="D877" i="1"/>
  <c r="D891" i="1"/>
  <c r="E891" i="1"/>
  <c r="D879" i="1"/>
  <c r="R856" i="1"/>
  <c r="Y856" i="1"/>
  <c r="R857" i="1"/>
  <c r="Y857" i="1"/>
  <c r="R858" i="1"/>
  <c r="Y858" i="1"/>
  <c r="R859" i="1"/>
  <c r="Y859" i="1"/>
  <c r="R860" i="1"/>
  <c r="Y860" i="1"/>
  <c r="R861" i="1"/>
  <c r="Y861" i="1"/>
  <c r="R862" i="1"/>
  <c r="Y862" i="1"/>
  <c r="R863" i="1"/>
  <c r="Y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BV829" i="1"/>
  <c r="BV830" i="1"/>
  <c r="BV831" i="1"/>
  <c r="BV832" i="1"/>
  <c r="BV834" i="1"/>
  <c r="BV835" i="1"/>
  <c r="BV836" i="1"/>
  <c r="BV838" i="1"/>
  <c r="BV839" i="1"/>
  <c r="BV840" i="1"/>
  <c r="BV841" i="1"/>
  <c r="BV842" i="1"/>
  <c r="BV843" i="1"/>
  <c r="BV844" i="1"/>
  <c r="BV845" i="1"/>
  <c r="BV846" i="1"/>
  <c r="BV847" i="1"/>
  <c r="BV848" i="1"/>
  <c r="BV849" i="1"/>
  <c r="BV850" i="1"/>
  <c r="BV851" i="1"/>
  <c r="BV852" i="1"/>
  <c r="BV853" i="1"/>
  <c r="BV854" i="1"/>
  <c r="BV855" i="1"/>
  <c r="BV856" i="1"/>
  <c r="BV857" i="1"/>
  <c r="BV858" i="1"/>
  <c r="BV859" i="1"/>
  <c r="BV860" i="1"/>
  <c r="BV861" i="1"/>
  <c r="BV862" i="1"/>
  <c r="BV863" i="1"/>
  <c r="BV864" i="1"/>
  <c r="BV865" i="1"/>
  <c r="BV866" i="1"/>
  <c r="BV867" i="1"/>
  <c r="BV868" i="1"/>
  <c r="BV869" i="1"/>
  <c r="BV870" i="1"/>
  <c r="BV871" i="1"/>
  <c r="BV872" i="1"/>
  <c r="BV873" i="1"/>
  <c r="BV874" i="1"/>
  <c r="BV875" i="1"/>
  <c r="BV876" i="1"/>
  <c r="BV877" i="1"/>
  <c r="BV878" i="1"/>
  <c r="BV879" i="1"/>
  <c r="CJ829" i="1"/>
  <c r="CJ830" i="1"/>
  <c r="CJ831" i="1"/>
  <c r="CJ834" i="1"/>
  <c r="CJ835" i="1"/>
  <c r="CJ836" i="1"/>
  <c r="CJ838" i="1"/>
  <c r="CJ839" i="1"/>
  <c r="CJ840" i="1"/>
  <c r="CJ841" i="1"/>
  <c r="CJ842" i="1"/>
  <c r="CJ843" i="1"/>
  <c r="CJ844" i="1"/>
  <c r="CJ845" i="1"/>
  <c r="CJ846" i="1"/>
  <c r="CJ847" i="1"/>
  <c r="CJ848" i="1"/>
  <c r="CJ849" i="1"/>
  <c r="CJ850" i="1"/>
  <c r="CJ851" i="1"/>
  <c r="CJ852" i="1"/>
  <c r="CJ853" i="1"/>
  <c r="CJ854" i="1"/>
  <c r="CJ855" i="1"/>
  <c r="CJ856" i="1"/>
  <c r="CJ857" i="1"/>
  <c r="CJ858" i="1"/>
  <c r="CJ859" i="1"/>
  <c r="CJ860" i="1"/>
  <c r="CJ861" i="1"/>
  <c r="CJ862" i="1"/>
  <c r="CJ863" i="1"/>
  <c r="CJ864" i="1"/>
  <c r="CJ865" i="1"/>
  <c r="CJ866" i="1"/>
  <c r="CJ867" i="1"/>
  <c r="CJ868" i="1"/>
  <c r="CJ869" i="1"/>
  <c r="CJ870" i="1"/>
  <c r="CJ871" i="1"/>
  <c r="CJ872" i="1"/>
  <c r="CJ873" i="1"/>
  <c r="CJ874" i="1"/>
  <c r="CJ875" i="1"/>
  <c r="CJ876" i="1"/>
  <c r="CJ877" i="1"/>
  <c r="CJ878" i="1"/>
  <c r="CJ879" i="1"/>
  <c r="AF861" i="1"/>
  <c r="AM861" i="1"/>
  <c r="AF862" i="1"/>
  <c r="AM862" i="1"/>
  <c r="AF863" i="1"/>
  <c r="AM863" i="1"/>
  <c r="AF865" i="1"/>
  <c r="AF866" i="1"/>
  <c r="AF867" i="1"/>
  <c r="AF869" i="1"/>
  <c r="AF870" i="1"/>
  <c r="AF871" i="1"/>
  <c r="AF873" i="1"/>
  <c r="AF874" i="1"/>
  <c r="AF875" i="1"/>
  <c r="AF877" i="1"/>
  <c r="AF878" i="1"/>
  <c r="AF879" i="1"/>
  <c r="H832" i="1"/>
  <c r="H833" i="1"/>
  <c r="H834" i="1"/>
  <c r="H835" i="1"/>
  <c r="H836" i="1"/>
  <c r="H837" i="1"/>
  <c r="H838" i="1"/>
  <c r="H839" i="1"/>
  <c r="H840" i="1"/>
  <c r="H841" i="1"/>
  <c r="H852" i="1"/>
  <c r="M852" i="1"/>
  <c r="H857" i="1"/>
  <c r="H861" i="1"/>
  <c r="M861" i="1"/>
  <c r="H865" i="1"/>
  <c r="M865" i="1"/>
  <c r="H869" i="1"/>
  <c r="M869" i="1"/>
  <c r="H873" i="1"/>
  <c r="M873" i="1"/>
  <c r="H877" i="1"/>
  <c r="M877" i="1"/>
  <c r="H842" i="1"/>
  <c r="H843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CC829" i="1"/>
  <c r="CC830" i="1"/>
  <c r="BZ829" i="1"/>
  <c r="BZ830" i="1"/>
  <c r="BZ831" i="1"/>
  <c r="CC834" i="1"/>
  <c r="CD834" i="1"/>
  <c r="CC835" i="1"/>
  <c r="CD835" i="1"/>
  <c r="CE835" i="1"/>
  <c r="CC836" i="1"/>
  <c r="CD836" i="1"/>
  <c r="CE836" i="1"/>
  <c r="CC838" i="1"/>
  <c r="CD838" i="1"/>
  <c r="CE838" i="1"/>
  <c r="CC839" i="1"/>
  <c r="CD839" i="1"/>
  <c r="CE839" i="1"/>
  <c r="CC840" i="1"/>
  <c r="CD840" i="1"/>
  <c r="CE840" i="1"/>
  <c r="CC841" i="1"/>
  <c r="CD841" i="1"/>
  <c r="CE841" i="1"/>
  <c r="CC842" i="1"/>
  <c r="CD842" i="1"/>
  <c r="CE842" i="1"/>
  <c r="CC843" i="1"/>
  <c r="CD843" i="1"/>
  <c r="CE843" i="1"/>
  <c r="CC844" i="1"/>
  <c r="CD844" i="1"/>
  <c r="CE844" i="1"/>
  <c r="CD845" i="1"/>
  <c r="CE845" i="1"/>
  <c r="CD846" i="1"/>
  <c r="CE846" i="1"/>
  <c r="CD847" i="1"/>
  <c r="CE847" i="1"/>
  <c r="CD848" i="1"/>
  <c r="CE848" i="1"/>
  <c r="CD849" i="1"/>
  <c r="CE849" i="1"/>
  <c r="CD850" i="1"/>
  <c r="CE850" i="1"/>
  <c r="CD851" i="1"/>
  <c r="CE851" i="1"/>
  <c r="CD852" i="1"/>
  <c r="CE852" i="1"/>
  <c r="CD853" i="1"/>
  <c r="CE853" i="1"/>
  <c r="CD854" i="1"/>
  <c r="CE854" i="1"/>
  <c r="CD855" i="1"/>
  <c r="CE855" i="1"/>
  <c r="CD856" i="1"/>
  <c r="CE856" i="1"/>
  <c r="CD857" i="1"/>
  <c r="CE857" i="1"/>
  <c r="CD858" i="1"/>
  <c r="CE858" i="1"/>
  <c r="CD859" i="1"/>
  <c r="CE859" i="1"/>
  <c r="CD860" i="1"/>
  <c r="CE860" i="1"/>
  <c r="CD861" i="1"/>
  <c r="CE861" i="1"/>
  <c r="CD862" i="1"/>
  <c r="CE862" i="1"/>
  <c r="CD863" i="1"/>
  <c r="CE863" i="1"/>
  <c r="CD864" i="1"/>
  <c r="CE864" i="1"/>
  <c r="CD865" i="1"/>
  <c r="CE865" i="1"/>
  <c r="CD866" i="1"/>
  <c r="CE866" i="1"/>
  <c r="CD867" i="1"/>
  <c r="CE867" i="1"/>
  <c r="CD868" i="1"/>
  <c r="CE868" i="1"/>
  <c r="CD869" i="1"/>
  <c r="CE869" i="1"/>
  <c r="CD870" i="1"/>
  <c r="CE870" i="1"/>
  <c r="CD871" i="1"/>
  <c r="CE871" i="1"/>
  <c r="CD872" i="1"/>
  <c r="CE872" i="1"/>
  <c r="CD873" i="1"/>
  <c r="CE873" i="1"/>
  <c r="CD874" i="1"/>
  <c r="CE874" i="1"/>
  <c r="CD875" i="1"/>
  <c r="CE875" i="1"/>
  <c r="CD876" i="1"/>
  <c r="CE876" i="1"/>
  <c r="CD877" i="1"/>
  <c r="CE877" i="1"/>
  <c r="CD878" i="1"/>
  <c r="CE878" i="1"/>
  <c r="CD879" i="1"/>
  <c r="CE879" i="1"/>
  <c r="CD880" i="1"/>
  <c r="CE880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BB860" i="1"/>
  <c r="BB861" i="1"/>
  <c r="BB862" i="1"/>
  <c r="BB863" i="1"/>
  <c r="BB864" i="1"/>
  <c r="BB865" i="1"/>
  <c r="BB866" i="1"/>
  <c r="BB867" i="1"/>
  <c r="BB868" i="1"/>
  <c r="BB869" i="1"/>
  <c r="BB870" i="1"/>
  <c r="BB871" i="1"/>
  <c r="BB872" i="1"/>
  <c r="BB873" i="1"/>
  <c r="BB874" i="1"/>
  <c r="BB875" i="1"/>
  <c r="BB880" i="1"/>
  <c r="BC880" i="1"/>
  <c r="CQ829" i="1"/>
  <c r="CN829" i="1"/>
  <c r="CR829" i="1"/>
  <c r="CN830" i="1"/>
  <c r="CN831" i="1"/>
  <c r="CQ834" i="1"/>
  <c r="CR834" i="1"/>
  <c r="CS834" i="1"/>
  <c r="CQ835" i="1"/>
  <c r="CR835" i="1"/>
  <c r="CS835" i="1"/>
  <c r="CQ836" i="1"/>
  <c r="CR836" i="1"/>
  <c r="CS836" i="1"/>
  <c r="CQ838" i="1"/>
  <c r="CR838" i="1"/>
  <c r="CS838" i="1"/>
  <c r="CQ839" i="1"/>
  <c r="CR839" i="1"/>
  <c r="CS839" i="1"/>
  <c r="CQ840" i="1"/>
  <c r="CR840" i="1"/>
  <c r="CS840" i="1"/>
  <c r="CQ841" i="1"/>
  <c r="CR841" i="1"/>
  <c r="CS841" i="1"/>
  <c r="CQ842" i="1"/>
  <c r="CR842" i="1"/>
  <c r="CS842" i="1"/>
  <c r="CQ843" i="1"/>
  <c r="CR843" i="1"/>
  <c r="CS843" i="1"/>
  <c r="CQ844" i="1"/>
  <c r="CR844" i="1"/>
  <c r="CS844" i="1"/>
  <c r="CR845" i="1"/>
  <c r="CS845" i="1"/>
  <c r="CR846" i="1"/>
  <c r="CS846" i="1"/>
  <c r="CR847" i="1"/>
  <c r="CS847" i="1"/>
  <c r="CR848" i="1"/>
  <c r="CS848" i="1"/>
  <c r="CR849" i="1"/>
  <c r="CS849" i="1"/>
  <c r="CR850" i="1"/>
  <c r="CS850" i="1"/>
  <c r="CR851" i="1"/>
  <c r="CS851" i="1"/>
  <c r="CR852" i="1"/>
  <c r="CS852" i="1"/>
  <c r="CR853" i="1"/>
  <c r="CS853" i="1"/>
  <c r="CR854" i="1"/>
  <c r="CS854" i="1"/>
  <c r="CR855" i="1"/>
  <c r="CS855" i="1"/>
  <c r="CR856" i="1"/>
  <c r="CS856" i="1"/>
  <c r="CR857" i="1"/>
  <c r="CS857" i="1"/>
  <c r="CR858" i="1"/>
  <c r="CS858" i="1"/>
  <c r="CR859" i="1"/>
  <c r="CS859" i="1"/>
  <c r="CR860" i="1"/>
  <c r="CS860" i="1"/>
  <c r="CR861" i="1"/>
  <c r="CS861" i="1"/>
  <c r="CR862" i="1"/>
  <c r="CS862" i="1"/>
  <c r="CR863" i="1"/>
  <c r="CS863" i="1"/>
  <c r="CR864" i="1"/>
  <c r="CS864" i="1"/>
  <c r="CR865" i="1"/>
  <c r="CS865" i="1"/>
  <c r="CR866" i="1"/>
  <c r="CS866" i="1"/>
  <c r="CR867" i="1"/>
  <c r="CS867" i="1"/>
  <c r="CR868" i="1"/>
  <c r="CS868" i="1"/>
  <c r="CR869" i="1"/>
  <c r="CS869" i="1"/>
  <c r="CR870" i="1"/>
  <c r="CS870" i="1"/>
  <c r="CR871" i="1"/>
  <c r="CS871" i="1"/>
  <c r="CR872" i="1"/>
  <c r="CS872" i="1"/>
  <c r="CR873" i="1"/>
  <c r="CS873" i="1"/>
  <c r="CR874" i="1"/>
  <c r="CS874" i="1"/>
  <c r="CR875" i="1"/>
  <c r="CS875" i="1"/>
  <c r="CR876" i="1"/>
  <c r="CS876" i="1"/>
  <c r="CR877" i="1"/>
  <c r="CS877" i="1"/>
  <c r="CR878" i="1"/>
  <c r="CS878" i="1"/>
  <c r="CR879" i="1"/>
  <c r="CS879" i="1"/>
  <c r="CR880" i="1"/>
  <c r="CS880" i="1"/>
  <c r="H856" i="1"/>
  <c r="M856" i="1"/>
  <c r="H860" i="1"/>
  <c r="M860" i="1"/>
  <c r="H864" i="1"/>
  <c r="M864" i="1"/>
  <c r="H868" i="1"/>
  <c r="M868" i="1"/>
  <c r="H872" i="1"/>
  <c r="M872" i="1"/>
  <c r="H876" i="1"/>
  <c r="J890" i="1"/>
  <c r="K890" i="1"/>
  <c r="X890" i="1"/>
  <c r="Y890" i="1"/>
  <c r="AJ860" i="1"/>
  <c r="AO860" i="1"/>
  <c r="AJ864" i="1"/>
  <c r="AO864" i="1"/>
  <c r="AJ868" i="1"/>
  <c r="AO868" i="1"/>
  <c r="AJ872" i="1"/>
  <c r="AO872" i="1"/>
  <c r="AJ876" i="1"/>
  <c r="AO876" i="1"/>
  <c r="AL890" i="1"/>
  <c r="AM890" i="1"/>
  <c r="AZ890" i="1"/>
  <c r="BA890" i="1"/>
  <c r="BQ860" i="1"/>
  <c r="BN890" i="1"/>
  <c r="BO890" i="1"/>
  <c r="BP860" i="1"/>
  <c r="BP864" i="1"/>
  <c r="BP868" i="1"/>
  <c r="BP872" i="1"/>
  <c r="J891" i="1"/>
  <c r="K891" i="1"/>
  <c r="AA857" i="1"/>
  <c r="AA861" i="1"/>
  <c r="AA865" i="1"/>
  <c r="AA869" i="1"/>
  <c r="AA873" i="1"/>
  <c r="AA877" i="1"/>
  <c r="X891" i="1"/>
  <c r="Y891" i="1"/>
  <c r="AJ861" i="1"/>
  <c r="AO861" i="1"/>
  <c r="AJ865" i="1"/>
  <c r="AO865" i="1"/>
  <c r="AJ869" i="1"/>
  <c r="AO869" i="1"/>
  <c r="AJ873" i="1"/>
  <c r="AO873" i="1"/>
  <c r="AJ877" i="1"/>
  <c r="AL891" i="1"/>
  <c r="AM891" i="1"/>
  <c r="AZ891" i="1"/>
  <c r="BA891" i="1"/>
  <c r="BO861" i="1"/>
  <c r="BQ861" i="1"/>
  <c r="BQ865" i="1"/>
  <c r="BQ869" i="1"/>
  <c r="BN891" i="1"/>
  <c r="BO891" i="1"/>
  <c r="BP861" i="1"/>
  <c r="BP865" i="1"/>
  <c r="BP869" i="1"/>
  <c r="BP873" i="1"/>
  <c r="H853" i="1"/>
  <c r="M853" i="1"/>
  <c r="H858" i="1"/>
  <c r="M858" i="1"/>
  <c r="H862" i="1"/>
  <c r="M862" i="1"/>
  <c r="H866" i="1"/>
  <c r="M866" i="1"/>
  <c r="H870" i="1"/>
  <c r="M870" i="1"/>
  <c r="H874" i="1"/>
  <c r="M874" i="1"/>
  <c r="H878" i="1"/>
  <c r="M878" i="1"/>
  <c r="J892" i="1"/>
  <c r="K892" i="1"/>
  <c r="V858" i="1"/>
  <c r="AA858" i="1"/>
  <c r="V862" i="1"/>
  <c r="AA862" i="1"/>
  <c r="V866" i="1"/>
  <c r="AA866" i="1"/>
  <c r="V870" i="1"/>
  <c r="AA870" i="1"/>
  <c r="V874" i="1"/>
  <c r="AA874" i="1"/>
  <c r="V878" i="1"/>
  <c r="AA878" i="1"/>
  <c r="X892" i="1"/>
  <c r="Y892" i="1"/>
  <c r="AJ862" i="1"/>
  <c r="AO862" i="1"/>
  <c r="AJ866" i="1"/>
  <c r="AO866" i="1"/>
  <c r="AJ870" i="1"/>
  <c r="AJ874" i="1"/>
  <c r="AO874" i="1"/>
  <c r="AJ878" i="1"/>
  <c r="AO878" i="1"/>
  <c r="AL892" i="1"/>
  <c r="AM892" i="1"/>
  <c r="BC878" i="1"/>
  <c r="AZ892" i="1"/>
  <c r="BA892" i="1"/>
  <c r="BQ874" i="1"/>
  <c r="BQ878" i="1"/>
  <c r="BN892" i="1"/>
  <c r="BO892" i="1"/>
  <c r="BP862" i="1"/>
  <c r="BP866" i="1"/>
  <c r="BP870" i="1"/>
  <c r="BP874" i="1"/>
  <c r="H855" i="1"/>
  <c r="M855" i="1"/>
  <c r="H854" i="1"/>
  <c r="M854" i="1"/>
  <c r="H859" i="1"/>
  <c r="M859" i="1"/>
  <c r="H863" i="1"/>
  <c r="M863" i="1"/>
  <c r="H867" i="1"/>
  <c r="M867" i="1"/>
  <c r="H871" i="1"/>
  <c r="H875" i="1"/>
  <c r="M875" i="1"/>
  <c r="H879" i="1"/>
  <c r="M879" i="1"/>
  <c r="J893" i="1"/>
  <c r="K893" i="1"/>
  <c r="V859" i="1"/>
  <c r="AA859" i="1"/>
  <c r="V863" i="1"/>
  <c r="AA863" i="1"/>
  <c r="V867" i="1"/>
  <c r="V871" i="1"/>
  <c r="AA871" i="1"/>
  <c r="V875" i="1"/>
  <c r="AA875" i="1"/>
  <c r="V879" i="1"/>
  <c r="AA879" i="1"/>
  <c r="X893" i="1"/>
  <c r="Y893" i="1"/>
  <c r="AJ863" i="1"/>
  <c r="AJ867" i="1"/>
  <c r="AO867" i="1"/>
  <c r="AJ871" i="1"/>
  <c r="AO871" i="1"/>
  <c r="AJ875" i="1"/>
  <c r="AJ879" i="1"/>
  <c r="AO879" i="1"/>
  <c r="AL893" i="1"/>
  <c r="AM893" i="1"/>
  <c r="AZ893" i="1"/>
  <c r="BA893" i="1"/>
  <c r="BH863" i="1"/>
  <c r="BO863" i="1"/>
  <c r="BH867" i="1"/>
  <c r="BH871" i="1"/>
  <c r="BH875" i="1"/>
  <c r="BH879" i="1"/>
  <c r="BQ871" i="1"/>
  <c r="BQ875" i="1"/>
  <c r="BN893" i="1"/>
  <c r="BO893" i="1"/>
  <c r="BP863" i="1"/>
  <c r="BP867" i="1"/>
  <c r="BP871" i="1"/>
  <c r="BP875" i="1"/>
  <c r="B841" i="1"/>
  <c r="B842" i="1"/>
  <c r="B843" i="1"/>
  <c r="B852" i="1"/>
  <c r="B856" i="1"/>
  <c r="B864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BX829" i="1"/>
  <c r="BX830" i="1"/>
  <c r="BX831" i="1"/>
  <c r="BX832" i="1"/>
  <c r="BX834" i="1"/>
  <c r="BX835" i="1"/>
  <c r="BX836" i="1"/>
  <c r="BX838" i="1"/>
  <c r="BX839" i="1"/>
  <c r="BX840" i="1"/>
  <c r="BX841" i="1"/>
  <c r="BX842" i="1"/>
  <c r="BX843" i="1"/>
  <c r="BX844" i="1"/>
  <c r="BX845" i="1"/>
  <c r="BX846" i="1"/>
  <c r="BX847" i="1"/>
  <c r="BX848" i="1"/>
  <c r="BX849" i="1"/>
  <c r="BX850" i="1"/>
  <c r="BX851" i="1"/>
  <c r="BX852" i="1"/>
  <c r="BX853" i="1"/>
  <c r="BX854" i="1"/>
  <c r="BX855" i="1"/>
  <c r="BX856" i="1"/>
  <c r="BX857" i="1"/>
  <c r="BX858" i="1"/>
  <c r="BX859" i="1"/>
  <c r="BZ832" i="1"/>
  <c r="BZ834" i="1"/>
  <c r="BZ835" i="1"/>
  <c r="BZ836" i="1"/>
  <c r="BZ838" i="1"/>
  <c r="BZ839" i="1"/>
  <c r="BZ840" i="1"/>
  <c r="BZ841" i="1"/>
  <c r="BZ842" i="1"/>
  <c r="BZ843" i="1"/>
  <c r="BZ844" i="1"/>
  <c r="BZ845" i="1"/>
  <c r="BZ846" i="1"/>
  <c r="BZ847" i="1"/>
  <c r="BZ848" i="1"/>
  <c r="BZ849" i="1"/>
  <c r="BZ850" i="1"/>
  <c r="BZ851" i="1"/>
  <c r="BZ852" i="1"/>
  <c r="BZ853" i="1"/>
  <c r="BZ854" i="1"/>
  <c r="BZ855" i="1"/>
  <c r="BZ856" i="1"/>
  <c r="BZ857" i="1"/>
  <c r="BZ858" i="1"/>
  <c r="BZ859" i="1"/>
  <c r="BZ860" i="1"/>
  <c r="BZ861" i="1"/>
  <c r="BZ862" i="1"/>
  <c r="BZ863" i="1"/>
  <c r="BZ864" i="1"/>
  <c r="BZ865" i="1"/>
  <c r="BZ866" i="1"/>
  <c r="BZ867" i="1"/>
  <c r="BZ868" i="1"/>
  <c r="BZ869" i="1"/>
  <c r="BZ870" i="1"/>
  <c r="BZ871" i="1"/>
  <c r="BZ872" i="1"/>
  <c r="BZ873" i="1"/>
  <c r="BZ874" i="1"/>
  <c r="BZ875" i="1"/>
  <c r="BZ876" i="1"/>
  <c r="BZ877" i="1"/>
  <c r="BZ878" i="1"/>
  <c r="BZ879" i="1"/>
  <c r="BZ880" i="1"/>
  <c r="CL829" i="1"/>
  <c r="CL830" i="1"/>
  <c r="CL831" i="1"/>
  <c r="CL832" i="1"/>
  <c r="CL834" i="1"/>
  <c r="CL835" i="1"/>
  <c r="CL836" i="1"/>
  <c r="CL838" i="1"/>
  <c r="CL839" i="1"/>
  <c r="CL840" i="1"/>
  <c r="CL841" i="1"/>
  <c r="CL842" i="1"/>
  <c r="CL843" i="1"/>
  <c r="CL844" i="1"/>
  <c r="CL845" i="1"/>
  <c r="CL846" i="1"/>
  <c r="CL847" i="1"/>
  <c r="CL848" i="1"/>
  <c r="CL849" i="1"/>
  <c r="CL850" i="1"/>
  <c r="CL851" i="1"/>
  <c r="CL852" i="1"/>
  <c r="CL853" i="1"/>
  <c r="CL854" i="1"/>
  <c r="CL855" i="1"/>
  <c r="CL856" i="1"/>
  <c r="CL857" i="1"/>
  <c r="CL858" i="1"/>
  <c r="CL859" i="1"/>
  <c r="CN832" i="1"/>
  <c r="CN834" i="1"/>
  <c r="CN835" i="1"/>
  <c r="CN836" i="1"/>
  <c r="CN838" i="1"/>
  <c r="CN839" i="1"/>
  <c r="CN840" i="1"/>
  <c r="CN841" i="1"/>
  <c r="CN842" i="1"/>
  <c r="CN843" i="1"/>
  <c r="CN844" i="1"/>
  <c r="CN845" i="1"/>
  <c r="CN846" i="1"/>
  <c r="CN847" i="1"/>
  <c r="CN848" i="1"/>
  <c r="CN849" i="1"/>
  <c r="CN850" i="1"/>
  <c r="CN851" i="1"/>
  <c r="CN852" i="1"/>
  <c r="CN853" i="1"/>
  <c r="CN854" i="1"/>
  <c r="CN855" i="1"/>
  <c r="CN856" i="1"/>
  <c r="CN857" i="1"/>
  <c r="CN858" i="1"/>
  <c r="CN859" i="1"/>
  <c r="CN860" i="1"/>
  <c r="CN861" i="1"/>
  <c r="CN862" i="1"/>
  <c r="CN863" i="1"/>
  <c r="CN864" i="1"/>
  <c r="CN865" i="1"/>
  <c r="CN866" i="1"/>
  <c r="CN867" i="1"/>
  <c r="CN868" i="1"/>
  <c r="CN869" i="1"/>
  <c r="CN870" i="1"/>
  <c r="CN871" i="1"/>
  <c r="CN872" i="1"/>
  <c r="CN873" i="1"/>
  <c r="CN874" i="1"/>
  <c r="CN875" i="1"/>
  <c r="CN876" i="1"/>
  <c r="CN877" i="1"/>
  <c r="CN878" i="1"/>
  <c r="CN879" i="1"/>
  <c r="CN880" i="1"/>
  <c r="AT887" i="1"/>
  <c r="BH887" i="1"/>
  <c r="BT829" i="1"/>
  <c r="CH829" i="1"/>
  <c r="BT830" i="1"/>
  <c r="CH830" i="1"/>
  <c r="BT831" i="1"/>
  <c r="CH831" i="1"/>
  <c r="J832" i="1"/>
  <c r="J836" i="1"/>
  <c r="J840" i="1"/>
  <c r="J844" i="1"/>
  <c r="P832" i="1"/>
  <c r="AD832" i="1"/>
  <c r="AR832" i="1"/>
  <c r="BF832" i="1"/>
  <c r="BT832" i="1"/>
  <c r="CH832" i="1"/>
  <c r="J833" i="1"/>
  <c r="J837" i="1"/>
  <c r="J841" i="1"/>
  <c r="J845" i="1"/>
  <c r="BT833" i="1"/>
  <c r="J834" i="1"/>
  <c r="J838" i="1"/>
  <c r="J842" i="1"/>
  <c r="J846" i="1"/>
  <c r="BT834" i="1"/>
  <c r="CH834" i="1"/>
  <c r="J835" i="1"/>
  <c r="J839" i="1"/>
  <c r="J843" i="1"/>
  <c r="J847" i="1"/>
  <c r="BT835" i="1"/>
  <c r="CH835" i="1"/>
  <c r="P836" i="1"/>
  <c r="AD836" i="1"/>
  <c r="AR836" i="1"/>
  <c r="BF836" i="1"/>
  <c r="CC837" i="1"/>
  <c r="CQ837" i="1"/>
  <c r="P840" i="1"/>
  <c r="AD840" i="1"/>
  <c r="AR840" i="1"/>
  <c r="BF840" i="1"/>
  <c r="P844" i="1"/>
  <c r="AD844" i="1"/>
  <c r="AR844" i="1"/>
  <c r="BF844" i="1"/>
  <c r="J852" i="1"/>
  <c r="P852" i="1"/>
  <c r="AD852" i="1"/>
  <c r="AR852" i="1"/>
  <c r="BF852" i="1"/>
  <c r="J853" i="1"/>
  <c r="J854" i="1"/>
  <c r="J855" i="1"/>
  <c r="J856" i="1"/>
  <c r="P856" i="1"/>
  <c r="X856" i="1"/>
  <c r="AD856" i="1"/>
  <c r="AR856" i="1"/>
  <c r="BF856" i="1"/>
  <c r="J857" i="1"/>
  <c r="X857" i="1"/>
  <c r="J858" i="1"/>
  <c r="X858" i="1"/>
  <c r="J859" i="1"/>
  <c r="X859" i="1"/>
  <c r="J860" i="1"/>
  <c r="P860" i="1"/>
  <c r="X860" i="1"/>
  <c r="AD860" i="1"/>
  <c r="AL860" i="1"/>
  <c r="AV860" i="1"/>
  <c r="AZ860" i="1"/>
  <c r="BF860" i="1"/>
  <c r="BN860" i="1"/>
  <c r="BX860" i="1"/>
  <c r="CL860" i="1"/>
  <c r="J861" i="1"/>
  <c r="X861" i="1"/>
  <c r="AL861" i="1"/>
  <c r="AV861" i="1"/>
  <c r="AZ861" i="1"/>
  <c r="BN861" i="1"/>
  <c r="BX861" i="1"/>
  <c r="CL861" i="1"/>
  <c r="J862" i="1"/>
  <c r="X862" i="1"/>
  <c r="AL862" i="1"/>
  <c r="AV862" i="1"/>
  <c r="AZ862" i="1"/>
  <c r="BN862" i="1"/>
  <c r="BX862" i="1"/>
  <c r="CL862" i="1"/>
  <c r="J863" i="1"/>
  <c r="X863" i="1"/>
  <c r="AL863" i="1"/>
  <c r="AV863" i="1"/>
  <c r="AZ863" i="1"/>
  <c r="BN863" i="1"/>
  <c r="BX863" i="1"/>
  <c r="CL863" i="1"/>
  <c r="P864" i="1"/>
  <c r="AD864" i="1"/>
  <c r="AV864" i="1"/>
  <c r="BF864" i="1"/>
  <c r="BX864" i="1"/>
  <c r="CL864" i="1"/>
  <c r="AV865" i="1"/>
  <c r="BX865" i="1"/>
  <c r="CL865" i="1"/>
  <c r="AV866" i="1"/>
  <c r="BX866" i="1"/>
  <c r="CL866" i="1"/>
  <c r="AV867" i="1"/>
  <c r="BX867" i="1"/>
  <c r="CL867" i="1"/>
  <c r="P868" i="1"/>
  <c r="AD868" i="1"/>
  <c r="AV868" i="1"/>
  <c r="BF868" i="1"/>
  <c r="BX868" i="1"/>
  <c r="CL868" i="1"/>
  <c r="AV869" i="1"/>
  <c r="BX869" i="1"/>
  <c r="CL869" i="1"/>
  <c r="AV870" i="1"/>
  <c r="BX870" i="1"/>
  <c r="CL870" i="1"/>
  <c r="AV871" i="1"/>
  <c r="BX871" i="1"/>
  <c r="CL871" i="1"/>
  <c r="AV872" i="1"/>
  <c r="BX872" i="1"/>
  <c r="CL872" i="1"/>
  <c r="AV873" i="1"/>
  <c r="BX873" i="1"/>
  <c r="CL873" i="1"/>
  <c r="AV874" i="1"/>
  <c r="BX874" i="1"/>
  <c r="CL874" i="1"/>
  <c r="AV875" i="1"/>
  <c r="BX875" i="1"/>
  <c r="CL875" i="1"/>
  <c r="AV876" i="1"/>
  <c r="BX876" i="1"/>
  <c r="CL876" i="1"/>
  <c r="AV877" i="1"/>
  <c r="BX877" i="1"/>
  <c r="CL877" i="1"/>
  <c r="AV878" i="1"/>
  <c r="BX878" i="1"/>
  <c r="CL878" i="1"/>
  <c r="AV879" i="1"/>
  <c r="BX879" i="1"/>
  <c r="CL879" i="1"/>
  <c r="AV880" i="1"/>
  <c r="BX880" i="1"/>
  <c r="CL880" i="1"/>
  <c r="D998" i="1"/>
  <c r="D994" i="1"/>
  <c r="D990" i="1"/>
  <c r="D986" i="1"/>
  <c r="D982" i="1"/>
  <c r="K982" i="1"/>
  <c r="H982" i="1"/>
  <c r="D999" i="1"/>
  <c r="D995" i="1"/>
  <c r="D991" i="1"/>
  <c r="D987" i="1"/>
  <c r="D983" i="1"/>
  <c r="K983" i="1"/>
  <c r="D1000" i="1"/>
  <c r="D996" i="1"/>
  <c r="D992" i="1"/>
  <c r="D988" i="1"/>
  <c r="D984" i="1"/>
  <c r="D1001" i="1"/>
  <c r="K1001" i="1"/>
  <c r="D997" i="1"/>
  <c r="R994" i="1"/>
  <c r="R995" i="1"/>
  <c r="R996" i="1"/>
  <c r="R997" i="1"/>
  <c r="AF994" i="1"/>
  <c r="AF995" i="1"/>
  <c r="AF996" i="1"/>
  <c r="AF997" i="1"/>
  <c r="AT994" i="1"/>
  <c r="AT995" i="1"/>
  <c r="AT996" i="1"/>
  <c r="AT997" i="1"/>
  <c r="BV982" i="1"/>
  <c r="CJ982" i="1"/>
  <c r="CX982" i="1"/>
  <c r="BH994" i="1"/>
  <c r="BH995" i="1"/>
  <c r="BH996" i="1"/>
  <c r="BH997" i="1"/>
  <c r="R998" i="1"/>
  <c r="R999" i="1"/>
  <c r="R1000" i="1"/>
  <c r="R1001" i="1"/>
  <c r="R982" i="1"/>
  <c r="R986" i="1"/>
  <c r="R990" i="1"/>
  <c r="R1010" i="1"/>
  <c r="R1014" i="1"/>
  <c r="R1018" i="1"/>
  <c r="R1022" i="1"/>
  <c r="R1026" i="1"/>
  <c r="AF998" i="1"/>
  <c r="AF999" i="1"/>
  <c r="AF1000" i="1"/>
  <c r="AF1001" i="1"/>
  <c r="AT998" i="1"/>
  <c r="AT999" i="1"/>
  <c r="AT1000" i="1"/>
  <c r="AT1001" i="1"/>
  <c r="BV983" i="1"/>
  <c r="CJ983" i="1"/>
  <c r="CX983" i="1"/>
  <c r="BH998" i="1"/>
  <c r="BH982" i="1"/>
  <c r="BH986" i="1"/>
  <c r="BO986" i="1"/>
  <c r="BH990" i="1"/>
  <c r="BO990" i="1"/>
  <c r="BH1001" i="1"/>
  <c r="BO1001" i="1"/>
  <c r="BH1010" i="1"/>
  <c r="BO1010" i="1"/>
  <c r="BH1014" i="1"/>
  <c r="BH1018" i="1"/>
  <c r="BH1022" i="1"/>
  <c r="BH1026" i="1"/>
  <c r="BH999" i="1"/>
  <c r="BH1000" i="1"/>
  <c r="BO1000" i="1"/>
  <c r="D985" i="1"/>
  <c r="K985" i="1"/>
  <c r="R983" i="1"/>
  <c r="Y983" i="1"/>
  <c r="R987" i="1"/>
  <c r="R984" i="1"/>
  <c r="R985" i="1"/>
  <c r="Y985" i="1"/>
  <c r="V985" i="1"/>
  <c r="Z985" i="1"/>
  <c r="BV979" i="1"/>
  <c r="CJ979" i="1"/>
  <c r="AF982" i="1"/>
  <c r="AF983" i="1"/>
  <c r="AF984" i="1"/>
  <c r="AM984" i="1"/>
  <c r="AF985" i="1"/>
  <c r="AM985" i="1"/>
  <c r="AT982" i="1"/>
  <c r="BA982" i="1"/>
  <c r="AT983" i="1"/>
  <c r="BA983" i="1"/>
  <c r="AX983" i="1"/>
  <c r="BB983" i="1"/>
  <c r="BC983" i="1"/>
  <c r="AT984" i="1"/>
  <c r="AT985" i="1"/>
  <c r="AT989" i="1"/>
  <c r="BA989" i="1"/>
  <c r="AT993" i="1"/>
  <c r="AT1013" i="1"/>
  <c r="BA1013" i="1"/>
  <c r="AT1017" i="1"/>
  <c r="AT1021" i="1"/>
  <c r="AT1025" i="1"/>
  <c r="AT1029" i="1"/>
  <c r="CX979" i="1"/>
  <c r="BH983" i="1"/>
  <c r="BO983" i="1"/>
  <c r="BH984" i="1"/>
  <c r="BH985" i="1"/>
  <c r="D989" i="1"/>
  <c r="R988" i="1"/>
  <c r="R989" i="1"/>
  <c r="BV980" i="1"/>
  <c r="CJ980" i="1"/>
  <c r="AF986" i="1"/>
  <c r="AF987" i="1"/>
  <c r="AF988" i="1"/>
  <c r="AF989" i="1"/>
  <c r="AT986" i="1"/>
  <c r="AT987" i="1"/>
  <c r="AT988" i="1"/>
  <c r="CX980" i="1"/>
  <c r="BH987" i="1"/>
  <c r="BH988" i="1"/>
  <c r="BH989" i="1"/>
  <c r="B986" i="1"/>
  <c r="BO987" i="1"/>
  <c r="BO988" i="1"/>
  <c r="D993" i="1"/>
  <c r="R991" i="1"/>
  <c r="R992" i="1"/>
  <c r="R993" i="1"/>
  <c r="Y993" i="1"/>
  <c r="AF990" i="1"/>
  <c r="AF991" i="1"/>
  <c r="AF992" i="1"/>
  <c r="AF993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4" i="1"/>
  <c r="AF1041" i="1"/>
  <c r="AT990" i="1"/>
  <c r="AT991" i="1"/>
  <c r="AT992" i="1"/>
  <c r="BV981" i="1"/>
  <c r="CJ981" i="1"/>
  <c r="CX981" i="1"/>
  <c r="BH991" i="1"/>
  <c r="BO991" i="1"/>
  <c r="BH992" i="1"/>
  <c r="BH993" i="1"/>
  <c r="BO993" i="1"/>
  <c r="B991" i="1"/>
  <c r="B992" i="1"/>
  <c r="B993" i="1"/>
  <c r="B1014" i="1"/>
  <c r="A1035" i="1"/>
  <c r="AT1929" i="1"/>
  <c r="AV1929" i="1"/>
  <c r="AX1929" i="1"/>
  <c r="BB1929" i="1"/>
  <c r="BC1929" i="1"/>
  <c r="BH1929" i="1"/>
  <c r="BJ1929" i="1"/>
  <c r="BL1929" i="1"/>
  <c r="BO1929" i="1"/>
  <c r="BV1929" i="1"/>
  <c r="BX1929" i="1"/>
  <c r="BZ1929" i="1"/>
  <c r="CD1929" i="1"/>
  <c r="CE1929" i="1"/>
  <c r="CJ1929" i="1"/>
  <c r="CL1929" i="1"/>
  <c r="CN1929" i="1"/>
  <c r="CR1929" i="1"/>
  <c r="CS1929" i="1"/>
  <c r="AT1918" i="1"/>
  <c r="AV1918" i="1"/>
  <c r="AX1918" i="1"/>
  <c r="BB1918" i="1"/>
  <c r="BC1918" i="1"/>
  <c r="BH1918" i="1"/>
  <c r="BJ1918" i="1"/>
  <c r="BL1918" i="1"/>
  <c r="BO1918" i="1"/>
  <c r="BP1918" i="1"/>
  <c r="BV1918" i="1"/>
  <c r="BX1918" i="1"/>
  <c r="BZ1918" i="1"/>
  <c r="CD1918" i="1"/>
  <c r="CE1918" i="1"/>
  <c r="CJ1918" i="1"/>
  <c r="CL1918" i="1"/>
  <c r="CN1918" i="1"/>
  <c r="CR1918" i="1"/>
  <c r="CS1918" i="1"/>
  <c r="AT1919" i="1"/>
  <c r="AV1919" i="1"/>
  <c r="AX1919" i="1"/>
  <c r="BB1919" i="1"/>
  <c r="BC1919" i="1"/>
  <c r="BH1919" i="1"/>
  <c r="BJ1919" i="1"/>
  <c r="BL1919" i="1"/>
  <c r="BO1919" i="1"/>
  <c r="BP1919" i="1"/>
  <c r="BV1919" i="1"/>
  <c r="BX1919" i="1"/>
  <c r="BZ1919" i="1"/>
  <c r="CD1919" i="1"/>
  <c r="CE1919" i="1"/>
  <c r="CJ1919" i="1"/>
  <c r="CL1919" i="1"/>
  <c r="CN1919" i="1"/>
  <c r="CR1919" i="1"/>
  <c r="CS1919" i="1"/>
  <c r="AT1920" i="1"/>
  <c r="AV1920" i="1"/>
  <c r="AX1920" i="1"/>
  <c r="BB1920" i="1"/>
  <c r="BC1920" i="1"/>
  <c r="BH1920" i="1"/>
  <c r="BJ1920" i="1"/>
  <c r="BL1920" i="1"/>
  <c r="BO1920" i="1"/>
  <c r="BP1920" i="1"/>
  <c r="BV1920" i="1"/>
  <c r="BX1920" i="1"/>
  <c r="BZ1920" i="1"/>
  <c r="CD1920" i="1"/>
  <c r="CE1920" i="1"/>
  <c r="CJ1920" i="1"/>
  <c r="CL1920" i="1"/>
  <c r="CN1920" i="1"/>
  <c r="CR1920" i="1"/>
  <c r="CS1920" i="1"/>
  <c r="AT1921" i="1"/>
  <c r="AV1921" i="1"/>
  <c r="AX1921" i="1"/>
  <c r="BB1921" i="1"/>
  <c r="BC1921" i="1"/>
  <c r="BH1921" i="1"/>
  <c r="BJ1921" i="1"/>
  <c r="BL1921" i="1"/>
  <c r="BO1921" i="1"/>
  <c r="BP1921" i="1"/>
  <c r="BV1921" i="1"/>
  <c r="BX1921" i="1"/>
  <c r="BZ1921" i="1"/>
  <c r="CD1921" i="1"/>
  <c r="CE1921" i="1"/>
  <c r="CJ1921" i="1"/>
  <c r="CL1921" i="1"/>
  <c r="CN1921" i="1"/>
  <c r="CR1921" i="1"/>
  <c r="CS1921" i="1"/>
  <c r="AT1922" i="1"/>
  <c r="AV1922" i="1"/>
  <c r="AX1922" i="1"/>
  <c r="BB1922" i="1"/>
  <c r="BC1922" i="1"/>
  <c r="BH1922" i="1"/>
  <c r="BJ1922" i="1"/>
  <c r="BL1922" i="1"/>
  <c r="BO1922" i="1"/>
  <c r="BP1922" i="1"/>
  <c r="BV1922" i="1"/>
  <c r="BX1922" i="1"/>
  <c r="BZ1922" i="1"/>
  <c r="CD1922" i="1"/>
  <c r="CE1922" i="1"/>
  <c r="CJ1922" i="1"/>
  <c r="CL1922" i="1"/>
  <c r="CN1922" i="1"/>
  <c r="CR1922" i="1"/>
  <c r="CS1922" i="1"/>
  <c r="AT1923" i="1"/>
  <c r="AV1923" i="1"/>
  <c r="AX1923" i="1"/>
  <c r="BB1923" i="1"/>
  <c r="BC1923" i="1"/>
  <c r="BH1923" i="1"/>
  <c r="BJ1923" i="1"/>
  <c r="BL1923" i="1"/>
  <c r="BO1923" i="1"/>
  <c r="BP1923" i="1"/>
  <c r="BV1923" i="1"/>
  <c r="BX1923" i="1"/>
  <c r="BZ1923" i="1"/>
  <c r="CD1923" i="1"/>
  <c r="CE1923" i="1"/>
  <c r="CJ1923" i="1"/>
  <c r="CL1923" i="1"/>
  <c r="CN1923" i="1"/>
  <c r="CR1923" i="1"/>
  <c r="CS1923" i="1"/>
  <c r="AT1924" i="1"/>
  <c r="AV1924" i="1"/>
  <c r="AX1924" i="1"/>
  <c r="BB1924" i="1"/>
  <c r="BC1924" i="1"/>
  <c r="BH1924" i="1"/>
  <c r="BJ1924" i="1"/>
  <c r="BL1924" i="1"/>
  <c r="BO1924" i="1"/>
  <c r="BP1924" i="1"/>
  <c r="BV1924" i="1"/>
  <c r="BX1924" i="1"/>
  <c r="BZ1924" i="1"/>
  <c r="CD1924" i="1"/>
  <c r="CE1924" i="1"/>
  <c r="CJ1924" i="1"/>
  <c r="CL1924" i="1"/>
  <c r="CN1924" i="1"/>
  <c r="CR1924" i="1"/>
  <c r="CS1924" i="1"/>
  <c r="AT1925" i="1"/>
  <c r="AV1925" i="1"/>
  <c r="AX1925" i="1"/>
  <c r="BB1925" i="1"/>
  <c r="BC1925" i="1"/>
  <c r="BH1925" i="1"/>
  <c r="BJ1925" i="1"/>
  <c r="BL1925" i="1"/>
  <c r="BO1925" i="1"/>
  <c r="BP1925" i="1"/>
  <c r="BV1925" i="1"/>
  <c r="BX1925" i="1"/>
  <c r="BZ1925" i="1"/>
  <c r="CD1925" i="1"/>
  <c r="CE1925" i="1"/>
  <c r="CJ1925" i="1"/>
  <c r="CL1925" i="1"/>
  <c r="CN1925" i="1"/>
  <c r="CR1925" i="1"/>
  <c r="CS1925" i="1"/>
  <c r="AT1926" i="1"/>
  <c r="AV1926" i="1"/>
  <c r="AX1926" i="1"/>
  <c r="BB1926" i="1"/>
  <c r="BC1926" i="1"/>
  <c r="BH1926" i="1"/>
  <c r="BJ1926" i="1"/>
  <c r="BL1926" i="1"/>
  <c r="BO1926" i="1"/>
  <c r="BP1926" i="1"/>
  <c r="BV1926" i="1"/>
  <c r="BX1926" i="1"/>
  <c r="BZ1926" i="1"/>
  <c r="CD1926" i="1"/>
  <c r="CE1926" i="1"/>
  <c r="CJ1926" i="1"/>
  <c r="CL1926" i="1"/>
  <c r="CN1926" i="1"/>
  <c r="CR1926" i="1"/>
  <c r="CS1926" i="1"/>
  <c r="AT1927" i="1"/>
  <c r="AV1927" i="1"/>
  <c r="AX1927" i="1"/>
  <c r="BB1927" i="1"/>
  <c r="BC1927" i="1"/>
  <c r="BH1927" i="1"/>
  <c r="BJ1927" i="1"/>
  <c r="BL1927" i="1"/>
  <c r="BO1927" i="1"/>
  <c r="BP1927" i="1"/>
  <c r="BV1927" i="1"/>
  <c r="BX1927" i="1"/>
  <c r="BZ1927" i="1"/>
  <c r="CD1927" i="1"/>
  <c r="CE1927" i="1"/>
  <c r="CJ1927" i="1"/>
  <c r="CL1927" i="1"/>
  <c r="CN1927" i="1"/>
  <c r="CR1927" i="1"/>
  <c r="CS1927" i="1"/>
  <c r="AT1928" i="1"/>
  <c r="AV1928" i="1"/>
  <c r="AX1928" i="1"/>
  <c r="BB1928" i="1"/>
  <c r="BC1928" i="1"/>
  <c r="BH1928" i="1"/>
  <c r="BJ1928" i="1"/>
  <c r="BL1928" i="1"/>
  <c r="BO1928" i="1"/>
  <c r="BP1928" i="1"/>
  <c r="BV1928" i="1"/>
  <c r="BX1928" i="1"/>
  <c r="BZ1928" i="1"/>
  <c r="CD1928" i="1"/>
  <c r="CE1928" i="1"/>
  <c r="CJ1928" i="1"/>
  <c r="CL1928" i="1"/>
  <c r="CN1928" i="1"/>
  <c r="CR1928" i="1"/>
  <c r="CS1928" i="1"/>
  <c r="X1012" i="1"/>
  <c r="X993" i="1"/>
  <c r="X997" i="1"/>
  <c r="X1001" i="1"/>
  <c r="BN982" i="1"/>
  <c r="BP982" i="1"/>
  <c r="BL982" i="1"/>
  <c r="BN983" i="1"/>
  <c r="BP983" i="1"/>
  <c r="BL983" i="1"/>
  <c r="BQ983" i="1"/>
  <c r="BN984" i="1"/>
  <c r="BP984" i="1"/>
  <c r="BL984" i="1"/>
  <c r="BQ984" i="1"/>
  <c r="BN985" i="1"/>
  <c r="BP985" i="1"/>
  <c r="BL985" i="1"/>
  <c r="BF998" i="1"/>
  <c r="BF994" i="1"/>
  <c r="BF990" i="1"/>
  <c r="BF986" i="1"/>
  <c r="BF982" i="1"/>
  <c r="AX1001" i="1"/>
  <c r="BB1001" i="1"/>
  <c r="CV983" i="1"/>
  <c r="CV982" i="1"/>
  <c r="BL986" i="1"/>
  <c r="BQ986" i="1"/>
  <c r="BL990" i="1"/>
  <c r="BQ990" i="1"/>
  <c r="BL994" i="1"/>
  <c r="BQ994" i="1"/>
  <c r="BL998" i="1"/>
  <c r="BL1001" i="1"/>
  <c r="BL1010" i="1"/>
  <c r="BQ1010" i="1"/>
  <c r="BL1014" i="1"/>
  <c r="BQ1014" i="1"/>
  <c r="BL1018" i="1"/>
  <c r="BQ1018" i="1"/>
  <c r="BL1022" i="1"/>
  <c r="BQ1022" i="1"/>
  <c r="BL1026" i="1"/>
  <c r="BQ1026" i="1"/>
  <c r="BN1040" i="1"/>
  <c r="BO1040" i="1"/>
  <c r="BP986" i="1"/>
  <c r="BP990" i="1"/>
  <c r="BP994" i="1"/>
  <c r="BP1010" i="1"/>
  <c r="BP1014" i="1"/>
  <c r="BP1018" i="1"/>
  <c r="BP1022" i="1"/>
  <c r="BH1011" i="1"/>
  <c r="BH1015" i="1"/>
  <c r="BH1019" i="1"/>
  <c r="BH1023" i="1"/>
  <c r="BH1027" i="1"/>
  <c r="BL987" i="1"/>
  <c r="BL991" i="1"/>
  <c r="BQ991" i="1"/>
  <c r="BL995" i="1"/>
  <c r="BQ995" i="1"/>
  <c r="BL999" i="1"/>
  <c r="BL1011" i="1"/>
  <c r="BQ1011" i="1"/>
  <c r="BL1015" i="1"/>
  <c r="BQ1015" i="1"/>
  <c r="BL1019" i="1"/>
  <c r="BQ1019" i="1"/>
  <c r="BL1023" i="1"/>
  <c r="BQ1023" i="1"/>
  <c r="BL1027" i="1"/>
  <c r="BQ1027" i="1"/>
  <c r="BN1041" i="1"/>
  <c r="BO1041" i="1"/>
  <c r="BP987" i="1"/>
  <c r="BP991" i="1"/>
  <c r="BP995" i="1"/>
  <c r="BP1011" i="1"/>
  <c r="BP1015" i="1"/>
  <c r="BP1019" i="1"/>
  <c r="BP1023" i="1"/>
  <c r="BH1012" i="1"/>
  <c r="BO1012" i="1"/>
  <c r="BH1016" i="1"/>
  <c r="BH1020" i="1"/>
  <c r="BH1024" i="1"/>
  <c r="BH1028" i="1"/>
  <c r="BL988" i="1"/>
  <c r="BQ988" i="1"/>
  <c r="BL992" i="1"/>
  <c r="BQ992" i="1"/>
  <c r="BL996" i="1"/>
  <c r="BQ996" i="1"/>
  <c r="BL1000" i="1"/>
  <c r="BL1012" i="1"/>
  <c r="BQ1012" i="1"/>
  <c r="BL1016" i="1"/>
  <c r="BQ1016" i="1"/>
  <c r="BL1020" i="1"/>
  <c r="BQ1020" i="1"/>
  <c r="BL1024" i="1"/>
  <c r="BQ1024" i="1"/>
  <c r="BL1028" i="1"/>
  <c r="BN1042" i="1"/>
  <c r="BO1042" i="1"/>
  <c r="BP988" i="1"/>
  <c r="BP992" i="1"/>
  <c r="BP996" i="1"/>
  <c r="BP1012" i="1"/>
  <c r="BP1016" i="1"/>
  <c r="BP1020" i="1"/>
  <c r="BP1024" i="1"/>
  <c r="BH1013" i="1"/>
  <c r="BO1013" i="1"/>
  <c r="BH1017" i="1"/>
  <c r="BH1021" i="1"/>
  <c r="BH1025" i="1"/>
  <c r="BH1029" i="1"/>
  <c r="BL989" i="1"/>
  <c r="BQ989" i="1"/>
  <c r="BL993" i="1"/>
  <c r="BQ993" i="1"/>
  <c r="BL997" i="1"/>
  <c r="BQ997" i="1"/>
  <c r="BL1013" i="1"/>
  <c r="BL1017" i="1"/>
  <c r="BL1021" i="1"/>
  <c r="BQ1021" i="1"/>
  <c r="BL1025" i="1"/>
  <c r="BQ1025" i="1"/>
  <c r="BL1029" i="1"/>
  <c r="BQ1029" i="1"/>
  <c r="BN1043" i="1"/>
  <c r="BO1043" i="1"/>
  <c r="BP989" i="1"/>
  <c r="BP993" i="1"/>
  <c r="BP997" i="1"/>
  <c r="BP1013" i="1"/>
  <c r="BP1017" i="1"/>
  <c r="BP1021" i="1"/>
  <c r="BP1025" i="1"/>
  <c r="BJ982" i="1"/>
  <c r="BJ983" i="1"/>
  <c r="BJ984" i="1"/>
  <c r="BJ985" i="1"/>
  <c r="BJ986" i="1"/>
  <c r="BJ987" i="1"/>
  <c r="BJ988" i="1"/>
  <c r="BJ989" i="1"/>
  <c r="BJ990" i="1"/>
  <c r="BJ991" i="1"/>
  <c r="BJ992" i="1"/>
  <c r="BJ993" i="1"/>
  <c r="BJ994" i="1"/>
  <c r="BJ995" i="1"/>
  <c r="BJ996" i="1"/>
  <c r="BJ997" i="1"/>
  <c r="BJ1010" i="1"/>
  <c r="BJ1011" i="1"/>
  <c r="BJ1012" i="1"/>
  <c r="BJ1013" i="1"/>
  <c r="BJ1014" i="1"/>
  <c r="BJ1015" i="1"/>
  <c r="BJ1016" i="1"/>
  <c r="BJ1017" i="1"/>
  <c r="BJ1018" i="1"/>
  <c r="BJ1019" i="1"/>
  <c r="BJ1020" i="1"/>
  <c r="BJ1021" i="1"/>
  <c r="BJ1022" i="1"/>
  <c r="BJ1023" i="1"/>
  <c r="BJ1024" i="1"/>
  <c r="BJ1025" i="1"/>
  <c r="BJ1026" i="1"/>
  <c r="BJ1027" i="1"/>
  <c r="BJ1028" i="1"/>
  <c r="BJ1029" i="1"/>
  <c r="CC979" i="1"/>
  <c r="BZ979" i="1"/>
  <c r="BZ980" i="1"/>
  <c r="BZ981" i="1"/>
  <c r="BZ982" i="1"/>
  <c r="BZ983" i="1"/>
  <c r="CC986" i="1"/>
  <c r="CD986" i="1"/>
  <c r="CE986" i="1"/>
  <c r="CC988" i="1"/>
  <c r="CD988" i="1"/>
  <c r="CE988" i="1"/>
  <c r="CC989" i="1"/>
  <c r="CD989" i="1"/>
  <c r="CE989" i="1"/>
  <c r="CC990" i="1"/>
  <c r="CD990" i="1"/>
  <c r="CE990" i="1"/>
  <c r="CC991" i="1"/>
  <c r="CD991" i="1"/>
  <c r="CE991" i="1"/>
  <c r="CC992" i="1"/>
  <c r="CD992" i="1"/>
  <c r="CE992" i="1"/>
  <c r="CC993" i="1"/>
  <c r="CD993" i="1"/>
  <c r="CE993" i="1"/>
  <c r="CC994" i="1"/>
  <c r="CD994" i="1"/>
  <c r="CE994" i="1"/>
  <c r="CD995" i="1"/>
  <c r="CE995" i="1"/>
  <c r="CD996" i="1"/>
  <c r="CE996" i="1"/>
  <c r="CD997" i="1"/>
  <c r="CE997" i="1"/>
  <c r="CD998" i="1"/>
  <c r="CE998" i="1"/>
  <c r="CD999" i="1"/>
  <c r="CE999" i="1"/>
  <c r="CD1000" i="1"/>
  <c r="CE1000" i="1"/>
  <c r="CD1001" i="1"/>
  <c r="CE1001" i="1"/>
  <c r="CD1002" i="1"/>
  <c r="CE1002" i="1"/>
  <c r="CD1003" i="1"/>
  <c r="CE1003" i="1"/>
  <c r="CD1004" i="1"/>
  <c r="CE1004" i="1"/>
  <c r="CD1005" i="1"/>
  <c r="CE1005" i="1"/>
  <c r="CD1006" i="1"/>
  <c r="CE1006" i="1"/>
  <c r="CD1007" i="1"/>
  <c r="CE1007" i="1"/>
  <c r="CD1008" i="1"/>
  <c r="CE1008" i="1"/>
  <c r="CD1009" i="1"/>
  <c r="CE1009" i="1"/>
  <c r="CD1010" i="1"/>
  <c r="CE1010" i="1"/>
  <c r="CD1011" i="1"/>
  <c r="CE1011" i="1"/>
  <c r="CD1012" i="1"/>
  <c r="CE1012" i="1"/>
  <c r="CD1013" i="1"/>
  <c r="CE1013" i="1"/>
  <c r="CD1014" i="1"/>
  <c r="CE1014" i="1"/>
  <c r="CD1015" i="1"/>
  <c r="CE1015" i="1"/>
  <c r="CD1016" i="1"/>
  <c r="CE1016" i="1"/>
  <c r="CD1017" i="1"/>
  <c r="CE1017" i="1"/>
  <c r="CD1018" i="1"/>
  <c r="CE1018" i="1"/>
  <c r="CD1019" i="1"/>
  <c r="CE1019" i="1"/>
  <c r="CD1020" i="1"/>
  <c r="CE1020" i="1"/>
  <c r="CD1021" i="1"/>
  <c r="CE1021" i="1"/>
  <c r="CD1022" i="1"/>
  <c r="CE1022" i="1"/>
  <c r="CD1023" i="1"/>
  <c r="CE1023" i="1"/>
  <c r="CD1024" i="1"/>
  <c r="CE1024" i="1"/>
  <c r="CD1025" i="1"/>
  <c r="CE1025" i="1"/>
  <c r="CD1026" i="1"/>
  <c r="CE1026" i="1"/>
  <c r="CD1027" i="1"/>
  <c r="CE1027" i="1"/>
  <c r="CD1028" i="1"/>
  <c r="CE1028" i="1"/>
  <c r="CD1029" i="1"/>
  <c r="CE1029" i="1"/>
  <c r="CD1030" i="1"/>
  <c r="CE1030" i="1"/>
  <c r="BV986" i="1"/>
  <c r="BV988" i="1"/>
  <c r="BV989" i="1"/>
  <c r="BV990" i="1"/>
  <c r="BV991" i="1"/>
  <c r="BV992" i="1"/>
  <c r="BV993" i="1"/>
  <c r="BV994" i="1"/>
  <c r="BV995" i="1"/>
  <c r="BV996" i="1"/>
  <c r="BV997" i="1"/>
  <c r="BV998" i="1"/>
  <c r="BV999" i="1"/>
  <c r="BV1000" i="1"/>
  <c r="BV1001" i="1"/>
  <c r="BV1002" i="1"/>
  <c r="BV1003" i="1"/>
  <c r="BV1004" i="1"/>
  <c r="BV1005" i="1"/>
  <c r="BV1006" i="1"/>
  <c r="BV1007" i="1"/>
  <c r="BV1008" i="1"/>
  <c r="BV1009" i="1"/>
  <c r="BV1010" i="1"/>
  <c r="BV1011" i="1"/>
  <c r="BV1012" i="1"/>
  <c r="BV1013" i="1"/>
  <c r="BV1014" i="1"/>
  <c r="BV1015" i="1"/>
  <c r="BV1016" i="1"/>
  <c r="BV1017" i="1"/>
  <c r="BV1018" i="1"/>
  <c r="BV1019" i="1"/>
  <c r="BV1020" i="1"/>
  <c r="BV1021" i="1"/>
  <c r="BV1022" i="1"/>
  <c r="BV1023" i="1"/>
  <c r="BV1024" i="1"/>
  <c r="BV1025" i="1"/>
  <c r="BV1026" i="1"/>
  <c r="BV1027" i="1"/>
  <c r="BV1028" i="1"/>
  <c r="BV1029" i="1"/>
  <c r="BH1037" i="1"/>
  <c r="BN986" i="1"/>
  <c r="BN987" i="1"/>
  <c r="BN988" i="1"/>
  <c r="BN989" i="1"/>
  <c r="BN990" i="1"/>
  <c r="BN991" i="1"/>
  <c r="BN992" i="1"/>
  <c r="BN993" i="1"/>
  <c r="BN998" i="1"/>
  <c r="BN999" i="1"/>
  <c r="BN1000" i="1"/>
  <c r="BN1001" i="1"/>
  <c r="BF1010" i="1"/>
  <c r="BN1010" i="1"/>
  <c r="BN1011" i="1"/>
  <c r="BN1012" i="1"/>
  <c r="BN1013" i="1"/>
  <c r="BF1014" i="1"/>
  <c r="BF1018" i="1"/>
  <c r="CQ1054" i="1"/>
  <c r="D1069" i="1"/>
  <c r="D1065" i="1"/>
  <c r="D1061" i="1"/>
  <c r="D1057" i="1"/>
  <c r="D1070" i="1"/>
  <c r="D1066" i="1"/>
  <c r="D1062" i="1"/>
  <c r="D1058" i="1"/>
  <c r="D1077" i="1"/>
  <c r="D1082" i="1"/>
  <c r="D1086" i="1"/>
  <c r="K1086" i="1"/>
  <c r="D1090" i="1"/>
  <c r="D1094" i="1"/>
  <c r="D1098" i="1"/>
  <c r="D1102" i="1"/>
  <c r="D1071" i="1"/>
  <c r="D1067" i="1"/>
  <c r="D1063" i="1"/>
  <c r="D1059" i="1"/>
  <c r="K1059" i="1"/>
  <c r="CV981" i="1"/>
  <c r="CV980" i="1"/>
  <c r="CV979" i="1"/>
  <c r="CC1054" i="1"/>
  <c r="CC1055" i="1"/>
  <c r="BN1054" i="1"/>
  <c r="AT1069" i="1"/>
  <c r="AT1065" i="1"/>
  <c r="AT1061" i="1"/>
  <c r="BA1061" i="1"/>
  <c r="AX1061" i="1"/>
  <c r="AT1070" i="1"/>
  <c r="AT1066" i="1"/>
  <c r="AT1062" i="1"/>
  <c r="AT1071" i="1"/>
  <c r="AT1067" i="1"/>
  <c r="AT1063" i="1"/>
  <c r="BA1063" i="1"/>
  <c r="AT1072" i="1"/>
  <c r="AT1068" i="1"/>
  <c r="AT1064" i="1"/>
  <c r="BA1064" i="1"/>
  <c r="AF1069" i="1"/>
  <c r="AF1065" i="1"/>
  <c r="AF1061" i="1"/>
  <c r="AF1057" i="1"/>
  <c r="AF1070" i="1"/>
  <c r="AF1066" i="1"/>
  <c r="AF1058" i="1"/>
  <c r="AF1062" i="1"/>
  <c r="AF1077" i="1"/>
  <c r="AF1082" i="1"/>
  <c r="AM1082" i="1"/>
  <c r="AF1086" i="1"/>
  <c r="AM1086" i="1"/>
  <c r="AF1090" i="1"/>
  <c r="AF1094" i="1"/>
  <c r="AF1098" i="1"/>
  <c r="AF1102" i="1"/>
  <c r="A1110" i="1"/>
  <c r="AM1058" i="1"/>
  <c r="AF1071" i="1"/>
  <c r="AF1067" i="1"/>
  <c r="AF1063" i="1"/>
  <c r="AF1059" i="1"/>
  <c r="AM1059" i="1"/>
  <c r="AF1072" i="1"/>
  <c r="AF1068" i="1"/>
  <c r="AF1064" i="1"/>
  <c r="AF1060" i="1"/>
  <c r="R1069" i="1"/>
  <c r="R1057" i="1"/>
  <c r="R1061" i="1"/>
  <c r="R1065" i="1"/>
  <c r="R1081" i="1"/>
  <c r="R1085" i="1"/>
  <c r="Y1085" i="1"/>
  <c r="R1089" i="1"/>
  <c r="R1093" i="1"/>
  <c r="R1097" i="1"/>
  <c r="R1101" i="1"/>
  <c r="R1070" i="1"/>
  <c r="R1066" i="1"/>
  <c r="R1062" i="1"/>
  <c r="Y1062" i="1"/>
  <c r="R1071" i="1"/>
  <c r="R1067" i="1"/>
  <c r="R1063" i="1"/>
  <c r="R1059" i="1"/>
  <c r="Y1059" i="1"/>
  <c r="V1059" i="1"/>
  <c r="R1072" i="1"/>
  <c r="R1068" i="1"/>
  <c r="R1064" i="1"/>
  <c r="R1060" i="1"/>
  <c r="CL979" i="1"/>
  <c r="CN979" i="1"/>
  <c r="CQ979" i="1"/>
  <c r="CZ979" i="1"/>
  <c r="DB979" i="1"/>
  <c r="DE979" i="1"/>
  <c r="DE980" i="1"/>
  <c r="DE981" i="1"/>
  <c r="DB981" i="1"/>
  <c r="CL980" i="1"/>
  <c r="CN980" i="1"/>
  <c r="CZ980" i="1"/>
  <c r="DB980" i="1"/>
  <c r="CL981" i="1"/>
  <c r="CN981" i="1"/>
  <c r="CZ981" i="1"/>
  <c r="CL982" i="1"/>
  <c r="CN982" i="1"/>
  <c r="CN983" i="1"/>
  <c r="CN986" i="1"/>
  <c r="CN988" i="1"/>
  <c r="CN989" i="1"/>
  <c r="CN990" i="1"/>
  <c r="CN991" i="1"/>
  <c r="CN992" i="1"/>
  <c r="CN993" i="1"/>
  <c r="CN994" i="1"/>
  <c r="CN995" i="1"/>
  <c r="CN996" i="1"/>
  <c r="CN997" i="1"/>
  <c r="CN998" i="1"/>
  <c r="CN999" i="1"/>
  <c r="CN1000" i="1"/>
  <c r="CN1001" i="1"/>
  <c r="CN1002" i="1"/>
  <c r="CN1003" i="1"/>
  <c r="CN1004" i="1"/>
  <c r="CN1005" i="1"/>
  <c r="CN1006" i="1"/>
  <c r="CN1007" i="1"/>
  <c r="CN1008" i="1"/>
  <c r="CN1009" i="1"/>
  <c r="CN1010" i="1"/>
  <c r="CN1011" i="1"/>
  <c r="CN1012" i="1"/>
  <c r="CN1013" i="1"/>
  <c r="CN1014" i="1"/>
  <c r="CN1015" i="1"/>
  <c r="CN1016" i="1"/>
  <c r="CN1017" i="1"/>
  <c r="CN1018" i="1"/>
  <c r="CN1019" i="1"/>
  <c r="CN1020" i="1"/>
  <c r="CN1021" i="1"/>
  <c r="CN1022" i="1"/>
  <c r="CN1023" i="1"/>
  <c r="CN1024" i="1"/>
  <c r="CN1025" i="1"/>
  <c r="CN1026" i="1"/>
  <c r="CN1027" i="1"/>
  <c r="CN1028" i="1"/>
  <c r="CN1029" i="1"/>
  <c r="CN1030" i="1"/>
  <c r="CZ982" i="1"/>
  <c r="DB982" i="1"/>
  <c r="CL983" i="1"/>
  <c r="CZ983" i="1"/>
  <c r="DB983" i="1"/>
  <c r="DE983" i="1"/>
  <c r="DF983" i="1"/>
  <c r="DG983" i="1"/>
  <c r="DF984" i="1"/>
  <c r="DG984" i="1"/>
  <c r="BX979" i="1"/>
  <c r="BX980" i="1"/>
  <c r="BX981" i="1"/>
  <c r="BX982" i="1"/>
  <c r="BX983" i="1"/>
  <c r="AV1001" i="1"/>
  <c r="AX1000" i="1"/>
  <c r="AZ984" i="1"/>
  <c r="AZ988" i="1"/>
  <c r="AZ992" i="1"/>
  <c r="AZ996" i="1"/>
  <c r="AZ1000" i="1"/>
  <c r="AV1000" i="1"/>
  <c r="AX999" i="1"/>
  <c r="AZ983" i="1"/>
  <c r="AZ987" i="1"/>
  <c r="AZ991" i="1"/>
  <c r="AZ995" i="1"/>
  <c r="AZ999" i="1"/>
  <c r="AV999" i="1"/>
  <c r="AX998" i="1"/>
  <c r="AZ982" i="1"/>
  <c r="AZ986" i="1"/>
  <c r="AZ990" i="1"/>
  <c r="AZ994" i="1"/>
  <c r="AZ998" i="1"/>
  <c r="AV998" i="1"/>
  <c r="AX997" i="1"/>
  <c r="AZ989" i="1"/>
  <c r="AZ993" i="1"/>
  <c r="AZ997" i="1"/>
  <c r="AV997" i="1"/>
  <c r="AX996" i="1"/>
  <c r="AV996" i="1"/>
  <c r="AX995" i="1"/>
  <c r="AV995" i="1"/>
  <c r="AX994" i="1"/>
  <c r="AV994" i="1"/>
  <c r="AX993" i="1"/>
  <c r="AX985" i="1"/>
  <c r="AX989" i="1"/>
  <c r="AX1013" i="1"/>
  <c r="AX1017" i="1"/>
  <c r="AX1021" i="1"/>
  <c r="AX1025" i="1"/>
  <c r="BC1025" i="1"/>
  <c r="AX1029" i="1"/>
  <c r="BC1029" i="1"/>
  <c r="AV993" i="1"/>
  <c r="AX992" i="1"/>
  <c r="AV992" i="1"/>
  <c r="AX991" i="1"/>
  <c r="AV991" i="1"/>
  <c r="AX990" i="1"/>
  <c r="AV990" i="1"/>
  <c r="AV982" i="1"/>
  <c r="AV983" i="1"/>
  <c r="AV984" i="1"/>
  <c r="AV985" i="1"/>
  <c r="AV986" i="1"/>
  <c r="AV987" i="1"/>
  <c r="AV988" i="1"/>
  <c r="AV989" i="1"/>
  <c r="AV1034" i="1"/>
  <c r="AX988" i="1"/>
  <c r="AX987" i="1"/>
  <c r="AX986" i="1"/>
  <c r="AX982" i="1"/>
  <c r="AX1010" i="1"/>
  <c r="BC1010" i="1"/>
  <c r="AX1014" i="1"/>
  <c r="AX1018" i="1"/>
  <c r="AX1022" i="1"/>
  <c r="BC1022" i="1"/>
  <c r="AX1026" i="1"/>
  <c r="BC1026" i="1"/>
  <c r="AX984" i="1"/>
  <c r="AJ1001" i="1"/>
  <c r="AL989" i="1"/>
  <c r="AL993" i="1"/>
  <c r="AL997" i="1"/>
  <c r="AL1001" i="1"/>
  <c r="AH1001" i="1"/>
  <c r="AJ1000" i="1"/>
  <c r="AL984" i="1"/>
  <c r="AL988" i="1"/>
  <c r="AL992" i="1"/>
  <c r="AL996" i="1"/>
  <c r="AL1000" i="1"/>
  <c r="AH1000" i="1"/>
  <c r="AJ999" i="1"/>
  <c r="AL983" i="1"/>
  <c r="AL987" i="1"/>
  <c r="AL991" i="1"/>
  <c r="AL995" i="1"/>
  <c r="AL999" i="1"/>
  <c r="AH999" i="1"/>
  <c r="AJ998" i="1"/>
  <c r="AL982" i="1"/>
  <c r="AL986" i="1"/>
  <c r="AL990" i="1"/>
  <c r="AL994" i="1"/>
  <c r="AL998" i="1"/>
  <c r="AH998" i="1"/>
  <c r="AJ997" i="1"/>
  <c r="AH997" i="1"/>
  <c r="AJ996" i="1"/>
  <c r="AJ984" i="1"/>
  <c r="AJ988" i="1"/>
  <c r="AJ992" i="1"/>
  <c r="AJ1012" i="1"/>
  <c r="AJ1016" i="1"/>
  <c r="AJ1020" i="1"/>
  <c r="AJ1024" i="1"/>
  <c r="AJ1028" i="1"/>
  <c r="AJ1042" i="1"/>
  <c r="AH996" i="1"/>
  <c r="AJ995" i="1"/>
  <c r="AH995" i="1"/>
  <c r="AJ994" i="1"/>
  <c r="AH994" i="1"/>
  <c r="AJ993" i="1"/>
  <c r="AJ985" i="1"/>
  <c r="AJ989" i="1"/>
  <c r="AJ1013" i="1"/>
  <c r="AO1013" i="1"/>
  <c r="AJ1017" i="1"/>
  <c r="AO1017" i="1"/>
  <c r="AJ1021" i="1"/>
  <c r="AO1021" i="1"/>
  <c r="AJ1025" i="1"/>
  <c r="AO1025" i="1"/>
  <c r="AJ1029" i="1"/>
  <c r="AO1029" i="1"/>
  <c r="AH993" i="1"/>
  <c r="AH992" i="1"/>
  <c r="AJ991" i="1"/>
  <c r="AH991" i="1"/>
  <c r="AJ990" i="1"/>
  <c r="AH990" i="1"/>
  <c r="AH989" i="1"/>
  <c r="AH988" i="1"/>
  <c r="AJ987" i="1"/>
  <c r="AH987" i="1"/>
  <c r="AJ986" i="1"/>
  <c r="AH986" i="1"/>
  <c r="AH985" i="1"/>
  <c r="AH984" i="1"/>
  <c r="AJ983" i="1"/>
  <c r="AH983" i="1"/>
  <c r="AJ982" i="1"/>
  <c r="AH982" i="1"/>
  <c r="V1001" i="1"/>
  <c r="T1001" i="1"/>
  <c r="V1000" i="1"/>
  <c r="X984" i="1"/>
  <c r="X988" i="1"/>
  <c r="X992" i="1"/>
  <c r="X996" i="1"/>
  <c r="X1000" i="1"/>
  <c r="T1000" i="1"/>
  <c r="V999" i="1"/>
  <c r="X983" i="1"/>
  <c r="X987" i="1"/>
  <c r="X991" i="1"/>
  <c r="X995" i="1"/>
  <c r="X999" i="1"/>
  <c r="T999" i="1"/>
  <c r="V998" i="1"/>
  <c r="X982" i="1"/>
  <c r="X986" i="1"/>
  <c r="X990" i="1"/>
  <c r="X994" i="1"/>
  <c r="X998" i="1"/>
  <c r="T998" i="1"/>
  <c r="V997" i="1"/>
  <c r="T997" i="1"/>
  <c r="V996" i="1"/>
  <c r="T996" i="1"/>
  <c r="V995" i="1"/>
  <c r="T995" i="1"/>
  <c r="V994" i="1"/>
  <c r="T994" i="1"/>
  <c r="V993" i="1"/>
  <c r="Z993" i="1"/>
  <c r="T993" i="1"/>
  <c r="V992" i="1"/>
  <c r="T992" i="1"/>
  <c r="V991" i="1"/>
  <c r="T991" i="1"/>
  <c r="V990" i="1"/>
  <c r="T990" i="1"/>
  <c r="V989" i="1"/>
  <c r="Z989" i="1"/>
  <c r="T989" i="1"/>
  <c r="V988" i="1"/>
  <c r="T988" i="1"/>
  <c r="V987" i="1"/>
  <c r="T987" i="1"/>
  <c r="R1011" i="1"/>
  <c r="Y1011" i="1"/>
  <c r="R1015" i="1"/>
  <c r="R1019" i="1"/>
  <c r="R1023" i="1"/>
  <c r="R1027" i="1"/>
  <c r="V986" i="1"/>
  <c r="T986" i="1"/>
  <c r="X985" i="1"/>
  <c r="T985" i="1"/>
  <c r="T982" i="1"/>
  <c r="T983" i="1"/>
  <c r="T984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4" i="1"/>
  <c r="V984" i="1"/>
  <c r="V983" i="1"/>
  <c r="V982" i="1"/>
  <c r="H989" i="1"/>
  <c r="J985" i="1"/>
  <c r="J989" i="1"/>
  <c r="J993" i="1"/>
  <c r="H988" i="1"/>
  <c r="J984" i="1"/>
  <c r="J988" i="1"/>
  <c r="J992" i="1"/>
  <c r="J996" i="1"/>
  <c r="J1000" i="1"/>
  <c r="H987" i="1"/>
  <c r="J983" i="1"/>
  <c r="J987" i="1"/>
  <c r="J991" i="1"/>
  <c r="J995" i="1"/>
  <c r="J999" i="1"/>
  <c r="H986" i="1"/>
  <c r="J982" i="1"/>
  <c r="J986" i="1"/>
  <c r="J990" i="1"/>
  <c r="J994" i="1"/>
  <c r="J998" i="1"/>
  <c r="H985" i="1"/>
  <c r="H984" i="1"/>
  <c r="H983" i="1"/>
  <c r="H1001" i="1"/>
  <c r="J1001" i="1"/>
  <c r="H1000" i="1"/>
  <c r="H999" i="1"/>
  <c r="H998" i="1"/>
  <c r="H997" i="1"/>
  <c r="L997" i="1"/>
  <c r="H996" i="1"/>
  <c r="H995" i="1"/>
  <c r="H991" i="1"/>
  <c r="H1011" i="1"/>
  <c r="M1011" i="1"/>
  <c r="H1015" i="1"/>
  <c r="M1015" i="1"/>
  <c r="H1019" i="1"/>
  <c r="M1019" i="1"/>
  <c r="H1023" i="1"/>
  <c r="M1023" i="1"/>
  <c r="H1027" i="1"/>
  <c r="M1027" i="1"/>
  <c r="H994" i="1"/>
  <c r="BA1043" i="1"/>
  <c r="AZ1043" i="1"/>
  <c r="AM1043" i="1"/>
  <c r="AL1043" i="1"/>
  <c r="Y1043" i="1"/>
  <c r="X1043" i="1"/>
  <c r="K1043" i="1"/>
  <c r="J1043" i="1"/>
  <c r="BA1042" i="1"/>
  <c r="AZ1042" i="1"/>
  <c r="AM1042" i="1"/>
  <c r="AL1042" i="1"/>
  <c r="Y1042" i="1"/>
  <c r="X1042" i="1"/>
  <c r="K1042" i="1"/>
  <c r="J1042" i="1"/>
  <c r="BA1041" i="1"/>
  <c r="AZ1041" i="1"/>
  <c r="AM1041" i="1"/>
  <c r="AL1041" i="1"/>
  <c r="Y1041" i="1"/>
  <c r="X1041" i="1"/>
  <c r="K1041" i="1"/>
  <c r="J1041" i="1"/>
  <c r="BA1040" i="1"/>
  <c r="AZ1040" i="1"/>
  <c r="AM1040" i="1"/>
  <c r="AL1040" i="1"/>
  <c r="Y1040" i="1"/>
  <c r="X1040" i="1"/>
  <c r="K1040" i="1"/>
  <c r="J1040" i="1"/>
  <c r="AT1037" i="1"/>
  <c r="DF1030" i="1"/>
  <c r="DG1030" i="1"/>
  <c r="DB1030" i="1"/>
  <c r="CZ1030" i="1"/>
  <c r="CR1030" i="1"/>
  <c r="CS1030" i="1"/>
  <c r="CL1030" i="1"/>
  <c r="BZ1030" i="1"/>
  <c r="BX1030" i="1"/>
  <c r="BB1030" i="1"/>
  <c r="BC1030" i="1"/>
  <c r="AX1030" i="1"/>
  <c r="AV1030" i="1"/>
  <c r="DF1029" i="1"/>
  <c r="DG1029" i="1"/>
  <c r="DB1029" i="1"/>
  <c r="CZ1029" i="1"/>
  <c r="CX1029" i="1"/>
  <c r="CR1029" i="1"/>
  <c r="CS1029" i="1"/>
  <c r="CL1029" i="1"/>
  <c r="CJ1029" i="1"/>
  <c r="BZ1029" i="1"/>
  <c r="BX1029" i="1"/>
  <c r="AV1029" i="1"/>
  <c r="AH1029" i="1"/>
  <c r="V1029" i="1"/>
  <c r="AA1029" i="1"/>
  <c r="R1029" i="1"/>
  <c r="H1029" i="1"/>
  <c r="M1029" i="1"/>
  <c r="F1029" i="1"/>
  <c r="D1029" i="1"/>
  <c r="DF1028" i="1"/>
  <c r="DG1028" i="1"/>
  <c r="DB1028" i="1"/>
  <c r="CZ1028" i="1"/>
  <c r="CX1028" i="1"/>
  <c r="CR1028" i="1"/>
  <c r="CS1028" i="1"/>
  <c r="CL1028" i="1"/>
  <c r="CJ1028" i="1"/>
  <c r="BZ1028" i="1"/>
  <c r="BX1028" i="1"/>
  <c r="AX1028" i="1"/>
  <c r="BC1028" i="1"/>
  <c r="AV1028" i="1"/>
  <c r="AT1028" i="1"/>
  <c r="AO1028" i="1"/>
  <c r="AH1028" i="1"/>
  <c r="V1028" i="1"/>
  <c r="AA1028" i="1"/>
  <c r="R1028" i="1"/>
  <c r="H1028" i="1"/>
  <c r="F1028" i="1"/>
  <c r="D1028" i="1"/>
  <c r="DF1027" i="1"/>
  <c r="DG1027" i="1"/>
  <c r="DB1027" i="1"/>
  <c r="DB986" i="1"/>
  <c r="DB988" i="1"/>
  <c r="DB989" i="1"/>
  <c r="DB990" i="1"/>
  <c r="DB991" i="1"/>
  <c r="DB992" i="1"/>
  <c r="DB993" i="1"/>
  <c r="DB994" i="1"/>
  <c r="DB995" i="1"/>
  <c r="DB996" i="1"/>
  <c r="DB997" i="1"/>
  <c r="DB998" i="1"/>
  <c r="DB999" i="1"/>
  <c r="DB1000" i="1"/>
  <c r="DB1001" i="1"/>
  <c r="DB1002" i="1"/>
  <c r="DB1003" i="1"/>
  <c r="DB1004" i="1"/>
  <c r="DB1005" i="1"/>
  <c r="DB1006" i="1"/>
  <c r="DB1007" i="1"/>
  <c r="DB1008" i="1"/>
  <c r="DB1009" i="1"/>
  <c r="DB1010" i="1"/>
  <c r="DB1011" i="1"/>
  <c r="DB1012" i="1"/>
  <c r="DB1013" i="1"/>
  <c r="DB1014" i="1"/>
  <c r="DB1015" i="1"/>
  <c r="DB1016" i="1"/>
  <c r="DB1017" i="1"/>
  <c r="DB1018" i="1"/>
  <c r="DB1019" i="1"/>
  <c r="DB1020" i="1"/>
  <c r="DB1021" i="1"/>
  <c r="DB1022" i="1"/>
  <c r="DB1023" i="1"/>
  <c r="DB1024" i="1"/>
  <c r="DB1025" i="1"/>
  <c r="DB1026" i="1"/>
  <c r="DB1034" i="1"/>
  <c r="CZ1027" i="1"/>
  <c r="CX1027" i="1"/>
  <c r="CR1027" i="1"/>
  <c r="CS1027" i="1"/>
  <c r="CL1027" i="1"/>
  <c r="CJ1027" i="1"/>
  <c r="BZ1027" i="1"/>
  <c r="BX1027" i="1"/>
  <c r="AX1027" i="1"/>
  <c r="BC1027" i="1"/>
  <c r="AV1027" i="1"/>
  <c r="AT1027" i="1"/>
  <c r="AJ1027" i="1"/>
  <c r="AO1027" i="1"/>
  <c r="AH1027" i="1"/>
  <c r="V1027" i="1"/>
  <c r="AA1027" i="1"/>
  <c r="F1027" i="1"/>
  <c r="D1027" i="1"/>
  <c r="DF1026" i="1"/>
  <c r="DG1026" i="1"/>
  <c r="CZ1026" i="1"/>
  <c r="CX1026" i="1"/>
  <c r="CR1026" i="1"/>
  <c r="CS1026" i="1"/>
  <c r="CL1026" i="1"/>
  <c r="CJ1026" i="1"/>
  <c r="BZ1026" i="1"/>
  <c r="BX1026" i="1"/>
  <c r="AV1026" i="1"/>
  <c r="AT1026" i="1"/>
  <c r="AJ1026" i="1"/>
  <c r="AH1026" i="1"/>
  <c r="V1026" i="1"/>
  <c r="AA1026" i="1"/>
  <c r="H1026" i="1"/>
  <c r="M1026" i="1"/>
  <c r="F1026" i="1"/>
  <c r="D1026" i="1"/>
  <c r="DF1025" i="1"/>
  <c r="DG1025" i="1"/>
  <c r="CZ1025" i="1"/>
  <c r="CX1025" i="1"/>
  <c r="CR1025" i="1"/>
  <c r="CS1025" i="1"/>
  <c r="CL1025" i="1"/>
  <c r="CJ1025" i="1"/>
  <c r="BZ1025" i="1"/>
  <c r="BX1025" i="1"/>
  <c r="BB1025" i="1"/>
  <c r="AV1025" i="1"/>
  <c r="AN1025" i="1"/>
  <c r="AH1025" i="1"/>
  <c r="Z1025" i="1"/>
  <c r="V1025" i="1"/>
  <c r="AA1025" i="1"/>
  <c r="R1025" i="1"/>
  <c r="L1025" i="1"/>
  <c r="H1025" i="1"/>
  <c r="M1025" i="1"/>
  <c r="F1025" i="1"/>
  <c r="D1025" i="1"/>
  <c r="DF1024" i="1"/>
  <c r="DG1024" i="1"/>
  <c r="CZ1024" i="1"/>
  <c r="CX1024" i="1"/>
  <c r="CR1024" i="1"/>
  <c r="CS1024" i="1"/>
  <c r="CL1024" i="1"/>
  <c r="CJ1024" i="1"/>
  <c r="BZ1024" i="1"/>
  <c r="BX1024" i="1"/>
  <c r="AX1024" i="1"/>
  <c r="BC1024" i="1"/>
  <c r="BB1024" i="1"/>
  <c r="AV1024" i="1"/>
  <c r="AT1024" i="1"/>
  <c r="AO1024" i="1"/>
  <c r="AN1024" i="1"/>
  <c r="AH1024" i="1"/>
  <c r="Z1024" i="1"/>
  <c r="V1024" i="1"/>
  <c r="AA1024" i="1"/>
  <c r="R1024" i="1"/>
  <c r="L1024" i="1"/>
  <c r="H1024" i="1"/>
  <c r="M1024" i="1"/>
  <c r="F1024" i="1"/>
  <c r="D1024" i="1"/>
  <c r="DF1023" i="1"/>
  <c r="DG1023" i="1"/>
  <c r="CZ1023" i="1"/>
  <c r="CX1023" i="1"/>
  <c r="CR1023" i="1"/>
  <c r="CS1023" i="1"/>
  <c r="CL1023" i="1"/>
  <c r="CJ1023" i="1"/>
  <c r="BZ1023" i="1"/>
  <c r="BX1023" i="1"/>
  <c r="BB1023" i="1"/>
  <c r="AX1023" i="1"/>
  <c r="AX1011" i="1"/>
  <c r="AX1015" i="1"/>
  <c r="AX1019" i="1"/>
  <c r="AX1041" i="1"/>
  <c r="BC1023" i="1"/>
  <c r="AV1023" i="1"/>
  <c r="AT1023" i="1"/>
  <c r="AN1023" i="1"/>
  <c r="AJ1023" i="1"/>
  <c r="AO1023" i="1"/>
  <c r="AH1023" i="1"/>
  <c r="V1023" i="1"/>
  <c r="AA1023" i="1"/>
  <c r="Z1023" i="1"/>
  <c r="L1023" i="1"/>
  <c r="F1023" i="1"/>
  <c r="D1023" i="1"/>
  <c r="DF1022" i="1"/>
  <c r="DG1022" i="1"/>
  <c r="CZ1022" i="1"/>
  <c r="CX1022" i="1"/>
  <c r="CR1022" i="1"/>
  <c r="CS1022" i="1"/>
  <c r="CL1022" i="1"/>
  <c r="CJ1022" i="1"/>
  <c r="BZ1022" i="1"/>
  <c r="BX1022" i="1"/>
  <c r="BB1022" i="1"/>
  <c r="AV1022" i="1"/>
  <c r="AT1022" i="1"/>
  <c r="AN1022" i="1"/>
  <c r="AJ1022" i="1"/>
  <c r="AO1022" i="1"/>
  <c r="AH1022" i="1"/>
  <c r="Z1022" i="1"/>
  <c r="V1022" i="1"/>
  <c r="L1022" i="1"/>
  <c r="H1022" i="1"/>
  <c r="M1022" i="1"/>
  <c r="F1022" i="1"/>
  <c r="D1022" i="1"/>
  <c r="DF1021" i="1"/>
  <c r="DG1021" i="1"/>
  <c r="CZ1021" i="1"/>
  <c r="CX1021" i="1"/>
  <c r="CR1021" i="1"/>
  <c r="CS1021" i="1"/>
  <c r="CL1021" i="1"/>
  <c r="CJ1021" i="1"/>
  <c r="CJ986" i="1"/>
  <c r="CJ988" i="1"/>
  <c r="CJ989" i="1"/>
  <c r="CJ990" i="1"/>
  <c r="CJ991" i="1"/>
  <c r="CJ992" i="1"/>
  <c r="CJ993" i="1"/>
  <c r="CJ994" i="1"/>
  <c r="CJ995" i="1"/>
  <c r="CJ996" i="1"/>
  <c r="CJ997" i="1"/>
  <c r="CJ998" i="1"/>
  <c r="CJ999" i="1"/>
  <c r="CJ1000" i="1"/>
  <c r="CJ1001" i="1"/>
  <c r="CJ1002" i="1"/>
  <c r="CJ1003" i="1"/>
  <c r="CJ1004" i="1"/>
  <c r="CJ1005" i="1"/>
  <c r="CJ1006" i="1"/>
  <c r="CJ1007" i="1"/>
  <c r="CJ1008" i="1"/>
  <c r="CJ1009" i="1"/>
  <c r="CJ1010" i="1"/>
  <c r="CJ1011" i="1"/>
  <c r="CJ1012" i="1"/>
  <c r="CJ1013" i="1"/>
  <c r="CJ1014" i="1"/>
  <c r="CJ1015" i="1"/>
  <c r="CJ1016" i="1"/>
  <c r="CJ1017" i="1"/>
  <c r="CJ1018" i="1"/>
  <c r="CJ1019" i="1"/>
  <c r="CJ1020" i="1"/>
  <c r="BZ1021" i="1"/>
  <c r="BX1021" i="1"/>
  <c r="BB1021" i="1"/>
  <c r="BC1021" i="1"/>
  <c r="AV1021" i="1"/>
  <c r="AN1021" i="1"/>
  <c r="AH1021" i="1"/>
  <c r="Z1021" i="1"/>
  <c r="V1021" i="1"/>
  <c r="AA1021" i="1"/>
  <c r="R1021" i="1"/>
  <c r="L1021" i="1"/>
  <c r="H1021" i="1"/>
  <c r="M1021" i="1"/>
  <c r="F1021" i="1"/>
  <c r="D1021" i="1"/>
  <c r="DF1020" i="1"/>
  <c r="DG1020" i="1"/>
  <c r="CZ1020" i="1"/>
  <c r="CX1020" i="1"/>
  <c r="CR1020" i="1"/>
  <c r="CS1020" i="1"/>
  <c r="CL1020" i="1"/>
  <c r="BZ1020" i="1"/>
  <c r="BX1020" i="1"/>
  <c r="BB1020" i="1"/>
  <c r="AX1020" i="1"/>
  <c r="BC1020" i="1"/>
  <c r="AV1020" i="1"/>
  <c r="AT1020" i="1"/>
  <c r="AN1020" i="1"/>
  <c r="AO1020" i="1"/>
  <c r="AH1020" i="1"/>
  <c r="AH1010" i="1"/>
  <c r="AH1011" i="1"/>
  <c r="AH1012" i="1"/>
  <c r="AH1013" i="1"/>
  <c r="AH1014" i="1"/>
  <c r="AH1015" i="1"/>
  <c r="AH1016" i="1"/>
  <c r="AH1017" i="1"/>
  <c r="AH1018" i="1"/>
  <c r="AH1019" i="1"/>
  <c r="V1020" i="1"/>
  <c r="AA1020" i="1"/>
  <c r="Z1020" i="1"/>
  <c r="R1020" i="1"/>
  <c r="H1020" i="1"/>
  <c r="M1020" i="1"/>
  <c r="L1020" i="1"/>
  <c r="F1020" i="1"/>
  <c r="D1020" i="1"/>
  <c r="DF1019" i="1"/>
  <c r="DG1019" i="1"/>
  <c r="CZ1019" i="1"/>
  <c r="CX1019" i="1"/>
  <c r="CR1019" i="1"/>
  <c r="CS1019" i="1"/>
  <c r="CL1019" i="1"/>
  <c r="BZ1019" i="1"/>
  <c r="BZ986" i="1"/>
  <c r="BZ988" i="1"/>
  <c r="BZ989" i="1"/>
  <c r="BZ990" i="1"/>
  <c r="BZ991" i="1"/>
  <c r="BZ992" i="1"/>
  <c r="BZ993" i="1"/>
  <c r="BZ994" i="1"/>
  <c r="BZ995" i="1"/>
  <c r="BZ996" i="1"/>
  <c r="BZ997" i="1"/>
  <c r="BZ998" i="1"/>
  <c r="BZ999" i="1"/>
  <c r="BZ1000" i="1"/>
  <c r="BZ1001" i="1"/>
  <c r="BZ1002" i="1"/>
  <c r="BZ1003" i="1"/>
  <c r="BZ1004" i="1"/>
  <c r="BZ1005" i="1"/>
  <c r="BZ1006" i="1"/>
  <c r="BZ1007" i="1"/>
  <c r="BZ1008" i="1"/>
  <c r="BZ1009" i="1"/>
  <c r="BZ1010" i="1"/>
  <c r="BZ1011" i="1"/>
  <c r="BZ1012" i="1"/>
  <c r="BZ1013" i="1"/>
  <c r="BZ1014" i="1"/>
  <c r="BZ1015" i="1"/>
  <c r="BZ1016" i="1"/>
  <c r="BZ1017" i="1"/>
  <c r="BZ1018" i="1"/>
  <c r="BX1019" i="1"/>
  <c r="BB1019" i="1"/>
  <c r="BC1019" i="1"/>
  <c r="AV1019" i="1"/>
  <c r="AT1019" i="1"/>
  <c r="AJ1019" i="1"/>
  <c r="AO1019" i="1"/>
  <c r="AN1019" i="1"/>
  <c r="V1019" i="1"/>
  <c r="AA1019" i="1"/>
  <c r="Z1019" i="1"/>
  <c r="L1019" i="1"/>
  <c r="F1019" i="1"/>
  <c r="D1019" i="1"/>
  <c r="DF1018" i="1"/>
  <c r="DG1018" i="1"/>
  <c r="CZ1018" i="1"/>
  <c r="CX1018" i="1"/>
  <c r="CR1018" i="1"/>
  <c r="CS1018" i="1"/>
  <c r="CL1018" i="1"/>
  <c r="BX1018" i="1"/>
  <c r="BB1018" i="1"/>
  <c r="AV1018" i="1"/>
  <c r="AT1018" i="1"/>
  <c r="AJ1018" i="1"/>
  <c r="AO1018" i="1"/>
  <c r="AN1018" i="1"/>
  <c r="AD1018" i="1"/>
  <c r="V1018" i="1"/>
  <c r="AA1018" i="1"/>
  <c r="Z1018" i="1"/>
  <c r="P1018" i="1"/>
  <c r="H1018" i="1"/>
  <c r="M1018" i="1"/>
  <c r="L1018" i="1"/>
  <c r="F1018" i="1"/>
  <c r="D1018" i="1"/>
  <c r="DF1017" i="1"/>
  <c r="DG1017" i="1"/>
  <c r="CZ1017" i="1"/>
  <c r="CX1017" i="1"/>
  <c r="CR1017" i="1"/>
  <c r="CS1017" i="1"/>
  <c r="CL1017" i="1"/>
  <c r="BX1017" i="1"/>
  <c r="BB1017" i="1"/>
  <c r="AV1017" i="1"/>
  <c r="AN1017" i="1"/>
  <c r="Z1017" i="1"/>
  <c r="V1017" i="1"/>
  <c r="R1017" i="1"/>
  <c r="H1017" i="1"/>
  <c r="M1017" i="1"/>
  <c r="L1017" i="1"/>
  <c r="F1017" i="1"/>
  <c r="D1017" i="1"/>
  <c r="DF1016" i="1"/>
  <c r="DG1016" i="1"/>
  <c r="CZ1016" i="1"/>
  <c r="CX1016" i="1"/>
  <c r="CR1016" i="1"/>
  <c r="CS1016" i="1"/>
  <c r="CL1016" i="1"/>
  <c r="BX1016" i="1"/>
  <c r="AX1016" i="1"/>
  <c r="BC1016" i="1"/>
  <c r="BB1016" i="1"/>
  <c r="AV1016" i="1"/>
  <c r="AT1016" i="1"/>
  <c r="AO1016" i="1"/>
  <c r="AN1016" i="1"/>
  <c r="Z1016" i="1"/>
  <c r="V1016" i="1"/>
  <c r="AA1016" i="1"/>
  <c r="R1016" i="1"/>
  <c r="H1016" i="1"/>
  <c r="M1016" i="1"/>
  <c r="L1016" i="1"/>
  <c r="F1016" i="1"/>
  <c r="D1016" i="1"/>
  <c r="DF1015" i="1"/>
  <c r="DG1015" i="1"/>
  <c r="CZ1015" i="1"/>
  <c r="CX1015" i="1"/>
  <c r="CR1015" i="1"/>
  <c r="CS1015" i="1"/>
  <c r="CL1015" i="1"/>
  <c r="BX1015" i="1"/>
  <c r="BB1015" i="1"/>
  <c r="BC1015" i="1"/>
  <c r="AV1015" i="1"/>
  <c r="AT1015" i="1"/>
  <c r="AJ1015" i="1"/>
  <c r="AO1015" i="1"/>
  <c r="AN1015" i="1"/>
  <c r="V1015" i="1"/>
  <c r="AA1015" i="1"/>
  <c r="Z1015" i="1"/>
  <c r="L1015" i="1"/>
  <c r="F1015" i="1"/>
  <c r="D1015" i="1"/>
  <c r="DF1014" i="1"/>
  <c r="DG1014" i="1"/>
  <c r="CZ1014" i="1"/>
  <c r="CX1014" i="1"/>
  <c r="CR1014" i="1"/>
  <c r="CS1014" i="1"/>
  <c r="CL1014" i="1"/>
  <c r="BX1014" i="1"/>
  <c r="BB1014" i="1"/>
  <c r="AV1014" i="1"/>
  <c r="AT1014" i="1"/>
  <c r="AT1010" i="1"/>
  <c r="AT1040" i="1"/>
  <c r="AU1040" i="1"/>
  <c r="AJ1014" i="1"/>
  <c r="AO1014" i="1"/>
  <c r="AN1014" i="1"/>
  <c r="AD1014" i="1"/>
  <c r="Z1014" i="1"/>
  <c r="V1014" i="1"/>
  <c r="AA1014" i="1"/>
  <c r="P1014" i="1"/>
  <c r="H1014" i="1"/>
  <c r="L1014" i="1"/>
  <c r="F1014" i="1"/>
  <c r="D1014" i="1"/>
  <c r="DF1013" i="1"/>
  <c r="DG1013" i="1"/>
  <c r="CZ1013" i="1"/>
  <c r="CX1013" i="1"/>
  <c r="CR1013" i="1"/>
  <c r="CS1013" i="1"/>
  <c r="CL1013" i="1"/>
  <c r="BX1013" i="1"/>
  <c r="BB1013" i="1"/>
  <c r="AZ1013" i="1"/>
  <c r="BC1013" i="1"/>
  <c r="AV1013" i="1"/>
  <c r="AN1013" i="1"/>
  <c r="AL1013" i="1"/>
  <c r="Z1013" i="1"/>
  <c r="X1013" i="1"/>
  <c r="V1013" i="1"/>
  <c r="AA1013" i="1"/>
  <c r="R1013" i="1"/>
  <c r="H1013" i="1"/>
  <c r="M1013" i="1"/>
  <c r="L1013" i="1"/>
  <c r="J1013" i="1"/>
  <c r="F1013" i="1"/>
  <c r="D1013" i="1"/>
  <c r="DF1012" i="1"/>
  <c r="DG1012" i="1"/>
  <c r="CZ1012" i="1"/>
  <c r="CX1012" i="1"/>
  <c r="CR1012" i="1"/>
  <c r="CS1012" i="1"/>
  <c r="CL1012" i="1"/>
  <c r="BX1012" i="1"/>
  <c r="BB1012" i="1"/>
  <c r="AT1012" i="1"/>
  <c r="BA1012" i="1"/>
  <c r="AZ1012" i="1"/>
  <c r="AX1012" i="1"/>
  <c r="BC1012" i="1"/>
  <c r="AV1012" i="1"/>
  <c r="AO1012" i="1"/>
  <c r="AN1012" i="1"/>
  <c r="AL1012" i="1"/>
  <c r="V1012" i="1"/>
  <c r="AA1012" i="1"/>
  <c r="Z1012" i="1"/>
  <c r="R1012" i="1"/>
  <c r="Y1012" i="1"/>
  <c r="L1012" i="1"/>
  <c r="J1012" i="1"/>
  <c r="H1012" i="1"/>
  <c r="M1012" i="1"/>
  <c r="F1012" i="1"/>
  <c r="D1012" i="1"/>
  <c r="K1012" i="1"/>
  <c r="DF1011" i="1"/>
  <c r="DG1011" i="1"/>
  <c r="CZ1011" i="1"/>
  <c r="CX1011" i="1"/>
  <c r="CR1011" i="1"/>
  <c r="CS1011" i="1"/>
  <c r="CL1011" i="1"/>
  <c r="BX1011" i="1"/>
  <c r="BB1011" i="1"/>
  <c r="AT1011" i="1"/>
  <c r="BA1011" i="1"/>
  <c r="AZ1011" i="1"/>
  <c r="BC1011" i="1"/>
  <c r="AV1011" i="1"/>
  <c r="AN1011" i="1"/>
  <c r="AL1011" i="1"/>
  <c r="AJ1011" i="1"/>
  <c r="AO1011" i="1"/>
  <c r="AM1011" i="1"/>
  <c r="Z1011" i="1"/>
  <c r="X1011" i="1"/>
  <c r="V1011" i="1"/>
  <c r="AA1011" i="1"/>
  <c r="L1011" i="1"/>
  <c r="D1011" i="1"/>
  <c r="K1011" i="1"/>
  <c r="J1011" i="1"/>
  <c r="F1011" i="1"/>
  <c r="DF1010" i="1"/>
  <c r="DG1010" i="1"/>
  <c r="CZ1010" i="1"/>
  <c r="CX1010" i="1"/>
  <c r="CX986" i="1"/>
  <c r="CX988" i="1"/>
  <c r="CX989" i="1"/>
  <c r="CX990" i="1"/>
  <c r="CX991" i="1"/>
  <c r="CX992" i="1"/>
  <c r="CX993" i="1"/>
  <c r="CX994" i="1"/>
  <c r="CX995" i="1"/>
  <c r="CX996" i="1"/>
  <c r="CX997" i="1"/>
  <c r="CX998" i="1"/>
  <c r="CX999" i="1"/>
  <c r="CX1000" i="1"/>
  <c r="CX1001" i="1"/>
  <c r="CX1002" i="1"/>
  <c r="CX1003" i="1"/>
  <c r="CX1004" i="1"/>
  <c r="CX1005" i="1"/>
  <c r="CX1006" i="1"/>
  <c r="CX1007" i="1"/>
  <c r="CX1008" i="1"/>
  <c r="CX1009" i="1"/>
  <c r="CX1034" i="1"/>
  <c r="CX1036" i="1"/>
  <c r="CR1010" i="1"/>
  <c r="CS1010" i="1"/>
  <c r="CL1010" i="1"/>
  <c r="BX1010" i="1"/>
  <c r="BB1010" i="1"/>
  <c r="BA1010" i="1"/>
  <c r="AZ1010" i="1"/>
  <c r="AV1010" i="1"/>
  <c r="AN1010" i="1"/>
  <c r="AM1010" i="1"/>
  <c r="AL1010" i="1"/>
  <c r="AJ1010" i="1"/>
  <c r="AO1010" i="1"/>
  <c r="AD1010" i="1"/>
  <c r="V1010" i="1"/>
  <c r="AA1010" i="1"/>
  <c r="Z1010" i="1"/>
  <c r="X1010" i="1"/>
  <c r="Y1010" i="1"/>
  <c r="P1010" i="1"/>
  <c r="H1010" i="1"/>
  <c r="L1010" i="1"/>
  <c r="J1010" i="1"/>
  <c r="F1010" i="1"/>
  <c r="D1010" i="1"/>
  <c r="DF1009" i="1"/>
  <c r="DG1009" i="1"/>
  <c r="CZ1009" i="1"/>
  <c r="CR1009" i="1"/>
  <c r="CS1009" i="1"/>
  <c r="CL1009" i="1"/>
  <c r="BX1009" i="1"/>
  <c r="BX986" i="1"/>
  <c r="BX988" i="1"/>
  <c r="BX989" i="1"/>
  <c r="BX990" i="1"/>
  <c r="BX991" i="1"/>
  <c r="BX992" i="1"/>
  <c r="BX993" i="1"/>
  <c r="BX994" i="1"/>
  <c r="BX995" i="1"/>
  <c r="BX996" i="1"/>
  <c r="BX997" i="1"/>
  <c r="BX998" i="1"/>
  <c r="BX999" i="1"/>
  <c r="BX1000" i="1"/>
  <c r="BX1001" i="1"/>
  <c r="BX1002" i="1"/>
  <c r="BX1003" i="1"/>
  <c r="BX1004" i="1"/>
  <c r="BX1005" i="1"/>
  <c r="BX1006" i="1"/>
  <c r="BX1007" i="1"/>
  <c r="BX1008" i="1"/>
  <c r="DF1008" i="1"/>
  <c r="DG1008" i="1"/>
  <c r="CZ1008" i="1"/>
  <c r="CR1008" i="1"/>
  <c r="CS1008" i="1"/>
  <c r="CL1008" i="1"/>
  <c r="DF1007" i="1"/>
  <c r="DG1007" i="1"/>
  <c r="CZ1007" i="1"/>
  <c r="CR1007" i="1"/>
  <c r="CS1007" i="1"/>
  <c r="CL1007" i="1"/>
  <c r="DF1006" i="1"/>
  <c r="DG1006" i="1"/>
  <c r="CZ1006" i="1"/>
  <c r="CR1006" i="1"/>
  <c r="CS1006" i="1"/>
  <c r="CL1006" i="1"/>
  <c r="DF1005" i="1"/>
  <c r="DG1005" i="1"/>
  <c r="CZ1005" i="1"/>
  <c r="CR1005" i="1"/>
  <c r="CS1005" i="1"/>
  <c r="CL1005" i="1"/>
  <c r="DF1004" i="1"/>
  <c r="DG1004" i="1"/>
  <c r="CZ1004" i="1"/>
  <c r="CZ986" i="1"/>
  <c r="CZ988" i="1"/>
  <c r="CZ989" i="1"/>
  <c r="CZ990" i="1"/>
  <c r="CZ991" i="1"/>
  <c r="CZ992" i="1"/>
  <c r="CZ993" i="1"/>
  <c r="CZ994" i="1"/>
  <c r="CZ995" i="1"/>
  <c r="CZ996" i="1"/>
  <c r="CZ997" i="1"/>
  <c r="CZ998" i="1"/>
  <c r="CZ999" i="1"/>
  <c r="CZ1000" i="1"/>
  <c r="CZ1001" i="1"/>
  <c r="CZ1002" i="1"/>
  <c r="CZ1003" i="1"/>
  <c r="CR1004" i="1"/>
  <c r="CS1004" i="1"/>
  <c r="CL1004" i="1"/>
  <c r="DF1003" i="1"/>
  <c r="DG1003" i="1"/>
  <c r="CR1003" i="1"/>
  <c r="CS1003" i="1"/>
  <c r="CL1003" i="1"/>
  <c r="DF1002" i="1"/>
  <c r="DG1002" i="1"/>
  <c r="CR1002" i="1"/>
  <c r="CS1002" i="1"/>
  <c r="CL1002" i="1"/>
  <c r="DF1001" i="1"/>
  <c r="DG1001" i="1"/>
  <c r="CR1001" i="1"/>
  <c r="CS1001" i="1"/>
  <c r="CL1001" i="1"/>
  <c r="AR1001" i="1"/>
  <c r="AD1001" i="1"/>
  <c r="P1001" i="1"/>
  <c r="F1001" i="1"/>
  <c r="DF1000" i="1"/>
  <c r="DG1000" i="1"/>
  <c r="CR1000" i="1"/>
  <c r="CS1000" i="1"/>
  <c r="CL1000" i="1"/>
  <c r="F1000" i="1"/>
  <c r="DF999" i="1"/>
  <c r="DG999" i="1"/>
  <c r="CR999" i="1"/>
  <c r="CS999" i="1"/>
  <c r="CL999" i="1"/>
  <c r="F999" i="1"/>
  <c r="DF998" i="1"/>
  <c r="DG998" i="1"/>
  <c r="CR998" i="1"/>
  <c r="CS998" i="1"/>
  <c r="CL998" i="1"/>
  <c r="AR998" i="1"/>
  <c r="AD998" i="1"/>
  <c r="P998" i="1"/>
  <c r="F998" i="1"/>
  <c r="DF997" i="1"/>
  <c r="DG997" i="1"/>
  <c r="CR997" i="1"/>
  <c r="CS997" i="1"/>
  <c r="CL997" i="1"/>
  <c r="F997" i="1"/>
  <c r="DF996" i="1"/>
  <c r="DG996" i="1"/>
  <c r="CR996" i="1"/>
  <c r="CS996" i="1"/>
  <c r="CL996" i="1"/>
  <c r="F996" i="1"/>
  <c r="DF995" i="1"/>
  <c r="DG995" i="1"/>
  <c r="CR995" i="1"/>
  <c r="CS995" i="1"/>
  <c r="CL995" i="1"/>
  <c r="F995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DE994" i="1"/>
  <c r="DF994" i="1"/>
  <c r="DG994" i="1"/>
  <c r="CQ994" i="1"/>
  <c r="CR994" i="1"/>
  <c r="CS994" i="1"/>
  <c r="CL994" i="1"/>
  <c r="AR994" i="1"/>
  <c r="AD994" i="1"/>
  <c r="P994" i="1"/>
  <c r="DE993" i="1"/>
  <c r="DF993" i="1"/>
  <c r="DG993" i="1"/>
  <c r="CQ993" i="1"/>
  <c r="CR993" i="1"/>
  <c r="CS993" i="1"/>
  <c r="CL993" i="1"/>
  <c r="H993" i="1"/>
  <c r="DE992" i="1"/>
  <c r="DF992" i="1"/>
  <c r="DG992" i="1"/>
  <c r="CQ992" i="1"/>
  <c r="CR992" i="1"/>
  <c r="CS992" i="1"/>
  <c r="CL992" i="1"/>
  <c r="H992" i="1"/>
  <c r="H1042" i="1"/>
  <c r="DE991" i="1"/>
  <c r="DF991" i="1"/>
  <c r="DG991" i="1"/>
  <c r="CQ991" i="1"/>
  <c r="CR991" i="1"/>
  <c r="CS991" i="1"/>
  <c r="CL991" i="1"/>
  <c r="DE990" i="1"/>
  <c r="DF990" i="1"/>
  <c r="DG990" i="1"/>
  <c r="CQ990" i="1"/>
  <c r="CR990" i="1"/>
  <c r="CS990" i="1"/>
  <c r="CL990" i="1"/>
  <c r="AR990" i="1"/>
  <c r="AD990" i="1"/>
  <c r="P990" i="1"/>
  <c r="H990" i="1"/>
  <c r="DE989" i="1"/>
  <c r="DF989" i="1"/>
  <c r="DG989" i="1"/>
  <c r="CQ989" i="1"/>
  <c r="CR989" i="1"/>
  <c r="CS989" i="1"/>
  <c r="CL989" i="1"/>
  <c r="DE988" i="1"/>
  <c r="DF988" i="1"/>
  <c r="DG988" i="1"/>
  <c r="CQ988" i="1"/>
  <c r="CR988" i="1"/>
  <c r="CS988" i="1"/>
  <c r="CL988" i="1"/>
  <c r="DE987" i="1"/>
  <c r="CV987" i="1"/>
  <c r="CQ987" i="1"/>
  <c r="CC987" i="1"/>
  <c r="DE986" i="1"/>
  <c r="DF986" i="1"/>
  <c r="DG986" i="1"/>
  <c r="CV986" i="1"/>
  <c r="CQ986" i="1"/>
  <c r="CR986" i="1"/>
  <c r="CS986" i="1"/>
  <c r="CL986" i="1"/>
  <c r="AR986" i="1"/>
  <c r="AD986" i="1"/>
  <c r="P986" i="1"/>
  <c r="DF985" i="1"/>
  <c r="DG985" i="1"/>
  <c r="BT985" i="1"/>
  <c r="BT984" i="1"/>
  <c r="CH983" i="1"/>
  <c r="BT983" i="1"/>
  <c r="CH982" i="1"/>
  <c r="BT982" i="1"/>
  <c r="AR982" i="1"/>
  <c r="AD982" i="1"/>
  <c r="P982" i="1"/>
  <c r="CH981" i="1"/>
  <c r="BT981" i="1"/>
  <c r="CH980" i="1"/>
  <c r="BT980" i="1"/>
  <c r="CH979" i="1"/>
  <c r="BT979" i="1"/>
  <c r="B1066" i="1"/>
  <c r="B1067" i="1"/>
  <c r="B1068" i="1"/>
  <c r="CJ1056" i="1"/>
  <c r="CJ1057" i="1"/>
  <c r="V1066" i="1"/>
  <c r="AX1104" i="1"/>
  <c r="BC1104" i="1"/>
  <c r="AV1104" i="1"/>
  <c r="AT1104" i="1"/>
  <c r="AX1103" i="1"/>
  <c r="AV1103" i="1"/>
  <c r="AT1103" i="1"/>
  <c r="AX1102" i="1"/>
  <c r="BC1102" i="1"/>
  <c r="AV1102" i="1"/>
  <c r="AT1102" i="1"/>
  <c r="AX1101" i="1"/>
  <c r="BC1101" i="1"/>
  <c r="AV1101" i="1"/>
  <c r="AT1101" i="1"/>
  <c r="AX1100" i="1"/>
  <c r="BC1100" i="1"/>
  <c r="BB1100" i="1"/>
  <c r="AV1100" i="1"/>
  <c r="AT1100" i="1"/>
  <c r="AX1099" i="1"/>
  <c r="BC1099" i="1"/>
  <c r="BB1099" i="1"/>
  <c r="AV1099" i="1"/>
  <c r="AT1099" i="1"/>
  <c r="AX1098" i="1"/>
  <c r="BC1098" i="1"/>
  <c r="BB1098" i="1"/>
  <c r="AV1098" i="1"/>
  <c r="AT1098" i="1"/>
  <c r="AX1097" i="1"/>
  <c r="BC1097" i="1"/>
  <c r="BB1097" i="1"/>
  <c r="AV1097" i="1"/>
  <c r="AT1097" i="1"/>
  <c r="AX1096" i="1"/>
  <c r="BC1096" i="1"/>
  <c r="BB1096" i="1"/>
  <c r="AV1096" i="1"/>
  <c r="AT1096" i="1"/>
  <c r="AX1095" i="1"/>
  <c r="BC1095" i="1"/>
  <c r="BB1095" i="1"/>
  <c r="AV1095" i="1"/>
  <c r="AT1095" i="1"/>
  <c r="AX1094" i="1"/>
  <c r="BC1094" i="1"/>
  <c r="BB1094" i="1"/>
  <c r="AV1094" i="1"/>
  <c r="AT1094" i="1"/>
  <c r="AX1093" i="1"/>
  <c r="BC1093" i="1"/>
  <c r="BB1093" i="1"/>
  <c r="AV1093" i="1"/>
  <c r="AT1093" i="1"/>
  <c r="AX1092" i="1"/>
  <c r="BC1092" i="1"/>
  <c r="BB1092" i="1"/>
  <c r="AV1092" i="1"/>
  <c r="AT1092" i="1"/>
  <c r="AX1091" i="1"/>
  <c r="BB1091" i="1"/>
  <c r="AV1091" i="1"/>
  <c r="AT1091" i="1"/>
  <c r="AX1090" i="1"/>
  <c r="BC1090" i="1"/>
  <c r="BB1090" i="1"/>
  <c r="AV1090" i="1"/>
  <c r="AT1090" i="1"/>
  <c r="AX1089" i="1"/>
  <c r="BC1089" i="1"/>
  <c r="BB1089" i="1"/>
  <c r="AV1089" i="1"/>
  <c r="AT1089" i="1"/>
  <c r="AT1057" i="1"/>
  <c r="AT1081" i="1"/>
  <c r="AT1085" i="1"/>
  <c r="AT1115" i="1"/>
  <c r="AX1057" i="1"/>
  <c r="AX1065" i="1"/>
  <c r="AX1069" i="1"/>
  <c r="AX1081" i="1"/>
  <c r="AX1085" i="1"/>
  <c r="AX1115" i="1"/>
  <c r="AW1115" i="1"/>
  <c r="AX1088" i="1"/>
  <c r="BC1088" i="1"/>
  <c r="BB1088" i="1"/>
  <c r="AT1088" i="1"/>
  <c r="BA1088" i="1"/>
  <c r="AZ1088" i="1"/>
  <c r="AV1088" i="1"/>
  <c r="AX1087" i="1"/>
  <c r="BC1087" i="1"/>
  <c r="BB1087" i="1"/>
  <c r="AT1087" i="1"/>
  <c r="BA1087" i="1"/>
  <c r="AZ1087" i="1"/>
  <c r="AV1087" i="1"/>
  <c r="AX1086" i="1"/>
  <c r="BC1086" i="1"/>
  <c r="BB1086" i="1"/>
  <c r="AT1086" i="1"/>
  <c r="BA1086" i="1"/>
  <c r="AZ1086" i="1"/>
  <c r="AV1086" i="1"/>
  <c r="BC1085" i="1"/>
  <c r="BB1085" i="1"/>
  <c r="BA1085" i="1"/>
  <c r="AZ1085" i="1"/>
  <c r="AV1085" i="1"/>
  <c r="AX1084" i="1"/>
  <c r="BB1084" i="1"/>
  <c r="AT1084" i="1"/>
  <c r="BA1084" i="1"/>
  <c r="AZ1084" i="1"/>
  <c r="AV1084" i="1"/>
  <c r="AX1083" i="1"/>
  <c r="BC1083" i="1"/>
  <c r="BB1083" i="1"/>
  <c r="AT1083" i="1"/>
  <c r="AZ1083" i="1"/>
  <c r="AV1083" i="1"/>
  <c r="AX1082" i="1"/>
  <c r="AX1058" i="1"/>
  <c r="AX1062" i="1"/>
  <c r="AX1066" i="1"/>
  <c r="AX1070" i="1"/>
  <c r="AX1077" i="1"/>
  <c r="AX1116" i="1"/>
  <c r="BC1082" i="1"/>
  <c r="BB1082" i="1"/>
  <c r="AT1082" i="1"/>
  <c r="BA1082" i="1"/>
  <c r="AZ1082" i="1"/>
  <c r="AV1082" i="1"/>
  <c r="BC1081" i="1"/>
  <c r="BB1081" i="1"/>
  <c r="BA1081" i="1"/>
  <c r="AZ1081" i="1"/>
  <c r="AV1081" i="1"/>
  <c r="AX1080" i="1"/>
  <c r="BC1080" i="1"/>
  <c r="BB1080" i="1"/>
  <c r="AT1080" i="1"/>
  <c r="BA1080" i="1"/>
  <c r="AZ1080" i="1"/>
  <c r="AV1080" i="1"/>
  <c r="AX1079" i="1"/>
  <c r="BC1079" i="1"/>
  <c r="BB1079" i="1"/>
  <c r="AT1079" i="1"/>
  <c r="BA1079" i="1"/>
  <c r="AZ1079" i="1"/>
  <c r="AV1079" i="1"/>
  <c r="AX1078" i="1"/>
  <c r="BC1078" i="1"/>
  <c r="BB1078" i="1"/>
  <c r="AT1078" i="1"/>
  <c r="BA1078" i="1"/>
  <c r="AZ1078" i="1"/>
  <c r="AV1078" i="1"/>
  <c r="BC1077" i="1"/>
  <c r="BB1077" i="1"/>
  <c r="AT1077" i="1"/>
  <c r="AT1058" i="1"/>
  <c r="AT1059" i="1"/>
  <c r="AT1060" i="1"/>
  <c r="AZ1077" i="1"/>
  <c r="AV1077" i="1"/>
  <c r="AX1072" i="1"/>
  <c r="AV1072" i="1"/>
  <c r="AX1071" i="1"/>
  <c r="AV1071" i="1"/>
  <c r="AV1070" i="1"/>
  <c r="AV1069" i="1"/>
  <c r="AX1068" i="1"/>
  <c r="AV1068" i="1"/>
  <c r="AX1067" i="1"/>
  <c r="AV1067" i="1"/>
  <c r="AV1066" i="1"/>
  <c r="AV1065" i="1"/>
  <c r="AX1064" i="1"/>
  <c r="AZ1064" i="1"/>
  <c r="AZ1068" i="1"/>
  <c r="AZ1072" i="1"/>
  <c r="AV1064" i="1"/>
  <c r="AX1063" i="1"/>
  <c r="AZ1063" i="1"/>
  <c r="AZ1067" i="1"/>
  <c r="AZ1071" i="1"/>
  <c r="AV1063" i="1"/>
  <c r="AZ1062" i="1"/>
  <c r="AZ1066" i="1"/>
  <c r="AZ1070" i="1"/>
  <c r="AV1062" i="1"/>
  <c r="AZ1057" i="1"/>
  <c r="AZ1061" i="1"/>
  <c r="AZ1065" i="1"/>
  <c r="AZ1069" i="1"/>
  <c r="AV1061" i="1"/>
  <c r="AX1060" i="1"/>
  <c r="AV1060" i="1"/>
  <c r="AX1059" i="1"/>
  <c r="AV1059" i="1"/>
  <c r="AV1058" i="1"/>
  <c r="AV1057" i="1"/>
  <c r="AJ1104" i="1"/>
  <c r="AO1104" i="1"/>
  <c r="AH1104" i="1"/>
  <c r="AF1104" i="1"/>
  <c r="AJ1103" i="1"/>
  <c r="AO1103" i="1"/>
  <c r="AH1103" i="1"/>
  <c r="AF1103" i="1"/>
  <c r="AJ1102" i="1"/>
  <c r="AO1102" i="1"/>
  <c r="AH1102" i="1"/>
  <c r="AJ1101" i="1"/>
  <c r="AO1101" i="1"/>
  <c r="AH1101" i="1"/>
  <c r="AF1101" i="1"/>
  <c r="AJ1100" i="1"/>
  <c r="AO1100" i="1"/>
  <c r="AN1100" i="1"/>
  <c r="AH1100" i="1"/>
  <c r="AF1100" i="1"/>
  <c r="AF1080" i="1"/>
  <c r="AM1080" i="1"/>
  <c r="AF1079" i="1"/>
  <c r="AF1084" i="1"/>
  <c r="AM1084" i="1"/>
  <c r="AF1088" i="1"/>
  <c r="AF1092" i="1"/>
  <c r="AF1096" i="1"/>
  <c r="AJ1099" i="1"/>
  <c r="AO1099" i="1"/>
  <c r="AN1099" i="1"/>
  <c r="AH1099" i="1"/>
  <c r="AF1099" i="1"/>
  <c r="AJ1098" i="1"/>
  <c r="AN1098" i="1"/>
  <c r="AH1098" i="1"/>
  <c r="AJ1097" i="1"/>
  <c r="AO1097" i="1"/>
  <c r="AN1097" i="1"/>
  <c r="AH1097" i="1"/>
  <c r="AF1097" i="1"/>
  <c r="AJ1096" i="1"/>
  <c r="AO1096" i="1"/>
  <c r="AN1096" i="1"/>
  <c r="AH109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J1095" i="1"/>
  <c r="AO1095" i="1"/>
  <c r="AN1095" i="1"/>
  <c r="AF1095" i="1"/>
  <c r="AJ1094" i="1"/>
  <c r="AO1094" i="1"/>
  <c r="AN1094" i="1"/>
  <c r="AJ1093" i="1"/>
  <c r="AO1093" i="1"/>
  <c r="AN1093" i="1"/>
  <c r="AF1093" i="1"/>
  <c r="AF1078" i="1"/>
  <c r="AF1081" i="1"/>
  <c r="AM1081" i="1"/>
  <c r="AF1083" i="1"/>
  <c r="AM1083" i="1"/>
  <c r="AF1085" i="1"/>
  <c r="AF1087" i="1"/>
  <c r="AM1087" i="1"/>
  <c r="AF1089" i="1"/>
  <c r="AF1091" i="1"/>
  <c r="AJ1092" i="1"/>
  <c r="AO1092" i="1"/>
  <c r="AN1092" i="1"/>
  <c r="AJ1091" i="1"/>
  <c r="AO1091" i="1"/>
  <c r="AN1091" i="1"/>
  <c r="AJ1090" i="1"/>
  <c r="AO1090" i="1"/>
  <c r="AN1090" i="1"/>
  <c r="AJ1089" i="1"/>
  <c r="AO1089" i="1"/>
  <c r="AN1089" i="1"/>
  <c r="AJ1088" i="1"/>
  <c r="AO1088" i="1"/>
  <c r="AN1088" i="1"/>
  <c r="AM1088" i="1"/>
  <c r="AL1088" i="1"/>
  <c r="AJ1087" i="1"/>
  <c r="AN1087" i="1"/>
  <c r="AL1087" i="1"/>
  <c r="AJ1086" i="1"/>
  <c r="AO1086" i="1"/>
  <c r="AN1086" i="1"/>
  <c r="AL1086" i="1"/>
  <c r="AJ1085" i="1"/>
  <c r="AO1085" i="1"/>
  <c r="AN1085" i="1"/>
  <c r="AM1085" i="1"/>
  <c r="AL1085" i="1"/>
  <c r="AJ1084" i="1"/>
  <c r="AO1084" i="1"/>
  <c r="AN1084" i="1"/>
  <c r="AL1084" i="1"/>
  <c r="AJ1083" i="1"/>
  <c r="AO1083" i="1"/>
  <c r="AN1083" i="1"/>
  <c r="AL1083" i="1"/>
  <c r="AJ1082" i="1"/>
  <c r="AO1082" i="1"/>
  <c r="AN1082" i="1"/>
  <c r="AL1082" i="1"/>
  <c r="AJ1081" i="1"/>
  <c r="AO1081" i="1"/>
  <c r="AN1081" i="1"/>
  <c r="AL1081" i="1"/>
  <c r="AJ1080" i="1"/>
  <c r="AO1080" i="1"/>
  <c r="AN1080" i="1"/>
  <c r="AL1080" i="1"/>
  <c r="AJ1079" i="1"/>
  <c r="AO1079" i="1"/>
  <c r="AN1079" i="1"/>
  <c r="AL1079" i="1"/>
  <c r="AJ1078" i="1"/>
  <c r="AO1078" i="1"/>
  <c r="AN1078" i="1"/>
  <c r="AL1078" i="1"/>
  <c r="AJ1077" i="1"/>
  <c r="AO1077" i="1"/>
  <c r="AN1077" i="1"/>
  <c r="AL1077" i="1"/>
  <c r="AJ1072" i="1"/>
  <c r="AJ1060" i="1"/>
  <c r="AJ1064" i="1"/>
  <c r="AJ1068" i="1"/>
  <c r="AJ1118" i="1"/>
  <c r="AL1060" i="1"/>
  <c r="AL1064" i="1"/>
  <c r="AL1068" i="1"/>
  <c r="AL1072" i="1"/>
  <c r="AJ1071" i="1"/>
  <c r="AJ1070" i="1"/>
  <c r="AJ1069" i="1"/>
  <c r="AJ1067" i="1"/>
  <c r="AJ1066" i="1"/>
  <c r="AJ1065" i="1"/>
  <c r="AJ1063" i="1"/>
  <c r="AJ1062" i="1"/>
  <c r="AJ1061" i="1"/>
  <c r="AJ1057" i="1"/>
  <c r="AJ1115" i="1"/>
  <c r="AJ1059" i="1"/>
  <c r="AL1059" i="1"/>
  <c r="AL1063" i="1"/>
  <c r="AL1067" i="1"/>
  <c r="AL1071" i="1"/>
  <c r="AJ1058" i="1"/>
  <c r="AL1058" i="1"/>
  <c r="AL1062" i="1"/>
  <c r="AL1066" i="1"/>
  <c r="AL1070" i="1"/>
  <c r="AL1057" i="1"/>
  <c r="AL1061" i="1"/>
  <c r="AL1065" i="1"/>
  <c r="AL1069" i="1"/>
  <c r="V1104" i="1"/>
  <c r="AA1104" i="1"/>
  <c r="T1104" i="1"/>
  <c r="R1104" i="1"/>
  <c r="V1103" i="1"/>
  <c r="AA1103" i="1"/>
  <c r="T1103" i="1"/>
  <c r="R1103" i="1"/>
  <c r="V1102" i="1"/>
  <c r="AA1102" i="1"/>
  <c r="T1102" i="1"/>
  <c r="R1102" i="1"/>
  <c r="V1101" i="1"/>
  <c r="AA1101" i="1"/>
  <c r="T1101" i="1"/>
  <c r="V1100" i="1"/>
  <c r="AA1100" i="1"/>
  <c r="Z1100" i="1"/>
  <c r="T1100" i="1"/>
  <c r="R1100" i="1"/>
  <c r="V1099" i="1"/>
  <c r="AA1099" i="1"/>
  <c r="Z1099" i="1"/>
  <c r="T1099" i="1"/>
  <c r="R1099" i="1"/>
  <c r="V1098" i="1"/>
  <c r="AA1098" i="1"/>
  <c r="Z1098" i="1"/>
  <c r="T1098" i="1"/>
  <c r="R1098" i="1"/>
  <c r="V1097" i="1"/>
  <c r="V1057" i="1"/>
  <c r="V1061" i="1"/>
  <c r="V1065" i="1"/>
  <c r="V1069" i="1"/>
  <c r="V1081" i="1"/>
  <c r="V1085" i="1"/>
  <c r="V1089" i="1"/>
  <c r="V1093" i="1"/>
  <c r="V1115" i="1"/>
  <c r="AA1097" i="1"/>
  <c r="Z1097" i="1"/>
  <c r="T1097" i="1"/>
  <c r="V1096" i="1"/>
  <c r="AA1096" i="1"/>
  <c r="Z1096" i="1"/>
  <c r="T1096" i="1"/>
  <c r="R1096" i="1"/>
  <c r="V1095" i="1"/>
  <c r="Z1095" i="1"/>
  <c r="T1095" i="1"/>
  <c r="R1095" i="1"/>
  <c r="V1094" i="1"/>
  <c r="AA1094" i="1"/>
  <c r="Z1094" i="1"/>
  <c r="T1094" i="1"/>
  <c r="R1094" i="1"/>
  <c r="AA1093" i="1"/>
  <c r="Z1093" i="1"/>
  <c r="T1093" i="1"/>
  <c r="V1092" i="1"/>
  <c r="AA1092" i="1"/>
  <c r="Z1092" i="1"/>
  <c r="T1092" i="1"/>
  <c r="R1092" i="1"/>
  <c r="V1091" i="1"/>
  <c r="Z1091" i="1"/>
  <c r="T1091" i="1"/>
  <c r="R1091" i="1"/>
  <c r="V1090" i="1"/>
  <c r="AA1090" i="1"/>
  <c r="Z1090" i="1"/>
  <c r="T1090" i="1"/>
  <c r="R1090" i="1"/>
  <c r="AA1089" i="1"/>
  <c r="Z1089" i="1"/>
  <c r="T1089" i="1"/>
  <c r="V1088" i="1"/>
  <c r="AA1088" i="1"/>
  <c r="Z1088" i="1"/>
  <c r="R1088" i="1"/>
  <c r="X1088" i="1"/>
  <c r="T1088" i="1"/>
  <c r="V1087" i="1"/>
  <c r="AA1087" i="1"/>
  <c r="Z1087" i="1"/>
  <c r="R1087" i="1"/>
  <c r="X1087" i="1"/>
  <c r="T1087" i="1"/>
  <c r="V1086" i="1"/>
  <c r="Z1086" i="1"/>
  <c r="R1086" i="1"/>
  <c r="X1086" i="1"/>
  <c r="T108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7" i="1"/>
  <c r="T1078" i="1"/>
  <c r="T1079" i="1"/>
  <c r="T1080" i="1"/>
  <c r="T1081" i="1"/>
  <c r="T1082" i="1"/>
  <c r="T1083" i="1"/>
  <c r="T1084" i="1"/>
  <c r="T1085" i="1"/>
  <c r="AA1085" i="1"/>
  <c r="Z1085" i="1"/>
  <c r="X1085" i="1"/>
  <c r="V1084" i="1"/>
  <c r="Z1084" i="1"/>
  <c r="R1084" i="1"/>
  <c r="Y1084" i="1"/>
  <c r="X1084" i="1"/>
  <c r="V1083" i="1"/>
  <c r="AA1083" i="1"/>
  <c r="Z1083" i="1"/>
  <c r="R1083" i="1"/>
  <c r="Y1083" i="1"/>
  <c r="X1083" i="1"/>
  <c r="V1082" i="1"/>
  <c r="AA1082" i="1"/>
  <c r="Z1082" i="1"/>
  <c r="R1082" i="1"/>
  <c r="Y1082" i="1"/>
  <c r="X1082" i="1"/>
  <c r="AA1081" i="1"/>
  <c r="Z1081" i="1"/>
  <c r="Y1081" i="1"/>
  <c r="X1081" i="1"/>
  <c r="V1080" i="1"/>
  <c r="AA1080" i="1"/>
  <c r="Z1080" i="1"/>
  <c r="R1080" i="1"/>
  <c r="Y1080" i="1"/>
  <c r="X1080" i="1"/>
  <c r="V1079" i="1"/>
  <c r="AA1079" i="1"/>
  <c r="Z1079" i="1"/>
  <c r="R1079" i="1"/>
  <c r="X1079" i="1"/>
  <c r="V1078" i="1"/>
  <c r="AA1078" i="1"/>
  <c r="Z1078" i="1"/>
  <c r="R1078" i="1"/>
  <c r="Y1078" i="1"/>
  <c r="X1078" i="1"/>
  <c r="V1077" i="1"/>
  <c r="AA1077" i="1"/>
  <c r="Z1077" i="1"/>
  <c r="R1077" i="1"/>
  <c r="X1077" i="1"/>
  <c r="V1072" i="1"/>
  <c r="V1071" i="1"/>
  <c r="V1070" i="1"/>
  <c r="X1062" i="1"/>
  <c r="X1066" i="1"/>
  <c r="X1070" i="1"/>
  <c r="V1068" i="1"/>
  <c r="X1060" i="1"/>
  <c r="X1064" i="1"/>
  <c r="X1068" i="1"/>
  <c r="X1072" i="1"/>
  <c r="V1067" i="1"/>
  <c r="V1064" i="1"/>
  <c r="V1063" i="1"/>
  <c r="X1059" i="1"/>
  <c r="X1063" i="1"/>
  <c r="X1067" i="1"/>
  <c r="X1071" i="1"/>
  <c r="V1062" i="1"/>
  <c r="X1061" i="1"/>
  <c r="X1065" i="1"/>
  <c r="X1069" i="1"/>
  <c r="V1060" i="1"/>
  <c r="V1058" i="1"/>
  <c r="R1058" i="1"/>
  <c r="CQ1060" i="1"/>
  <c r="CR1060" i="1"/>
  <c r="CS1060" i="1"/>
  <c r="CN1060" i="1"/>
  <c r="CL1060" i="1"/>
  <c r="CJ1060" i="1"/>
  <c r="CN1057" i="1"/>
  <c r="CL1057" i="1"/>
  <c r="CN1056" i="1"/>
  <c r="CL1056" i="1"/>
  <c r="CN1055" i="1"/>
  <c r="CJ1055" i="1"/>
  <c r="CL1055" i="1"/>
  <c r="CN1054" i="1"/>
  <c r="CJ1054" i="1"/>
  <c r="CL1054" i="1"/>
  <c r="CC1060" i="1"/>
  <c r="CD1060" i="1"/>
  <c r="CE1060" i="1"/>
  <c r="BZ1060" i="1"/>
  <c r="BX1060" i="1"/>
  <c r="BV1060" i="1"/>
  <c r="BV1054" i="1"/>
  <c r="BV1055" i="1"/>
  <c r="D1064" i="1"/>
  <c r="BH1055" i="1"/>
  <c r="B1061" i="1"/>
  <c r="BV1056" i="1"/>
  <c r="BV1057" i="1"/>
  <c r="BV1061" i="1"/>
  <c r="BV1063" i="1"/>
  <c r="BV1064" i="1"/>
  <c r="BV1065" i="1"/>
  <c r="BV1066" i="1"/>
  <c r="BV1067" i="1"/>
  <c r="BV1068" i="1"/>
  <c r="BV1069" i="1"/>
  <c r="BV1070" i="1"/>
  <c r="BV1071" i="1"/>
  <c r="BV1072" i="1"/>
  <c r="BV1073" i="1"/>
  <c r="BV1074" i="1"/>
  <c r="BV1075" i="1"/>
  <c r="BV1076" i="1"/>
  <c r="BV1077" i="1"/>
  <c r="BV1078" i="1"/>
  <c r="BV1079" i="1"/>
  <c r="BV1080" i="1"/>
  <c r="BV1081" i="1"/>
  <c r="BV1082" i="1"/>
  <c r="BV1083" i="1"/>
  <c r="BV1084" i="1"/>
  <c r="BV1085" i="1"/>
  <c r="BV1086" i="1"/>
  <c r="BV1087" i="1"/>
  <c r="BV1088" i="1"/>
  <c r="BV1089" i="1"/>
  <c r="BV1090" i="1"/>
  <c r="BV1091" i="1"/>
  <c r="BV1092" i="1"/>
  <c r="BV1093" i="1"/>
  <c r="BV1094" i="1"/>
  <c r="BV1095" i="1"/>
  <c r="BV1096" i="1"/>
  <c r="BV1097" i="1"/>
  <c r="BV1098" i="1"/>
  <c r="BV1099" i="1"/>
  <c r="BV1100" i="1"/>
  <c r="BV1101" i="1"/>
  <c r="BV1102" i="1"/>
  <c r="BV1103" i="1"/>
  <c r="BV1104" i="1"/>
  <c r="BZ1057" i="1"/>
  <c r="BX1057" i="1"/>
  <c r="BZ1056" i="1"/>
  <c r="BX1056" i="1"/>
  <c r="BZ1055" i="1"/>
  <c r="BX1055" i="1"/>
  <c r="BZ1054" i="1"/>
  <c r="BX1054" i="1"/>
  <c r="AR1057" i="1"/>
  <c r="AD1057" i="1"/>
  <c r="P1057" i="1"/>
  <c r="BA1118" i="1"/>
  <c r="AZ1118" i="1"/>
  <c r="AM1118" i="1"/>
  <c r="AL1118" i="1"/>
  <c r="Y1118" i="1"/>
  <c r="X1118" i="1"/>
  <c r="K1118" i="1"/>
  <c r="J1118" i="1"/>
  <c r="BA1117" i="1"/>
  <c r="AZ1117" i="1"/>
  <c r="AM1117" i="1"/>
  <c r="AL1117" i="1"/>
  <c r="Y1117" i="1"/>
  <c r="X1117" i="1"/>
  <c r="K1117" i="1"/>
  <c r="J1117" i="1"/>
  <c r="BA1116" i="1"/>
  <c r="AZ1116" i="1"/>
  <c r="AM1116" i="1"/>
  <c r="AL1116" i="1"/>
  <c r="Y1116" i="1"/>
  <c r="X1116" i="1"/>
  <c r="K1116" i="1"/>
  <c r="J1116" i="1"/>
  <c r="BA1115" i="1"/>
  <c r="AZ1115" i="1"/>
  <c r="AM1115" i="1"/>
  <c r="AL1115" i="1"/>
  <c r="Y1115" i="1"/>
  <c r="X1115" i="1"/>
  <c r="K1115" i="1"/>
  <c r="J1115" i="1"/>
  <c r="AT1112" i="1"/>
  <c r="CR1105" i="1"/>
  <c r="CS1105" i="1"/>
  <c r="CN1105" i="1"/>
  <c r="CL1105" i="1"/>
  <c r="CD1105" i="1"/>
  <c r="CE1105" i="1"/>
  <c r="BZ1105" i="1"/>
  <c r="BX1105" i="1"/>
  <c r="BO1105" i="1"/>
  <c r="BP1105" i="1"/>
  <c r="BL1105" i="1"/>
  <c r="BJ1105" i="1"/>
  <c r="BB1105" i="1"/>
  <c r="BC1105" i="1"/>
  <c r="AX1105" i="1"/>
  <c r="AV1105" i="1"/>
  <c r="CR1104" i="1"/>
  <c r="CS1104" i="1"/>
  <c r="CN1104" i="1"/>
  <c r="CL1104" i="1"/>
  <c r="CJ1104" i="1"/>
  <c r="CD1104" i="1"/>
  <c r="CE1104" i="1"/>
  <c r="BZ1104" i="1"/>
  <c r="BX1104" i="1"/>
  <c r="BO1104" i="1"/>
  <c r="BP1104" i="1"/>
  <c r="BL1104" i="1"/>
  <c r="BJ1104" i="1"/>
  <c r="BH1104" i="1"/>
  <c r="H1104" i="1"/>
  <c r="M1104" i="1"/>
  <c r="F1104" i="1"/>
  <c r="D1104" i="1"/>
  <c r="CR1103" i="1"/>
  <c r="CS1103" i="1"/>
  <c r="CN1103" i="1"/>
  <c r="CL1103" i="1"/>
  <c r="CJ1103" i="1"/>
  <c r="CD1103" i="1"/>
  <c r="CE1103" i="1"/>
  <c r="BZ1103" i="1"/>
  <c r="BX1103" i="1"/>
  <c r="BO1103" i="1"/>
  <c r="BP1103" i="1"/>
  <c r="BL1103" i="1"/>
  <c r="BJ1103" i="1"/>
  <c r="BH1103" i="1"/>
  <c r="H1103" i="1"/>
  <c r="F1103" i="1"/>
  <c r="D1103" i="1"/>
  <c r="CR1102" i="1"/>
  <c r="CS1102" i="1"/>
  <c r="CN1102" i="1"/>
  <c r="CL1102" i="1"/>
  <c r="CJ1102" i="1"/>
  <c r="CD1102" i="1"/>
  <c r="CE1102" i="1"/>
  <c r="BZ1102" i="1"/>
  <c r="BX1102" i="1"/>
  <c r="BO1102" i="1"/>
  <c r="BP1102" i="1"/>
  <c r="BL1102" i="1"/>
  <c r="BJ1102" i="1"/>
  <c r="BH1102" i="1"/>
  <c r="H1102" i="1"/>
  <c r="M1102" i="1"/>
  <c r="F1102" i="1"/>
  <c r="CR1101" i="1"/>
  <c r="CS1101" i="1"/>
  <c r="CN1101" i="1"/>
  <c r="CL1101" i="1"/>
  <c r="CJ1101" i="1"/>
  <c r="CD1101" i="1"/>
  <c r="CE1101" i="1"/>
  <c r="BZ1101" i="1"/>
  <c r="BZ1061" i="1"/>
  <c r="BZ1063" i="1"/>
  <c r="BZ1064" i="1"/>
  <c r="BZ1065" i="1"/>
  <c r="BZ1066" i="1"/>
  <c r="BZ1067" i="1"/>
  <c r="BZ1068" i="1"/>
  <c r="BZ1069" i="1"/>
  <c r="BZ1070" i="1"/>
  <c r="BZ1071" i="1"/>
  <c r="BZ1072" i="1"/>
  <c r="BZ1073" i="1"/>
  <c r="BZ1074" i="1"/>
  <c r="BZ1075" i="1"/>
  <c r="BZ1076" i="1"/>
  <c r="BZ1077" i="1"/>
  <c r="BZ1078" i="1"/>
  <c r="BZ1079" i="1"/>
  <c r="BZ1080" i="1"/>
  <c r="BZ1081" i="1"/>
  <c r="BZ1082" i="1"/>
  <c r="BZ1083" i="1"/>
  <c r="BZ1084" i="1"/>
  <c r="BZ1085" i="1"/>
  <c r="BZ1086" i="1"/>
  <c r="BZ1087" i="1"/>
  <c r="BZ1088" i="1"/>
  <c r="BZ1089" i="1"/>
  <c r="BZ1090" i="1"/>
  <c r="BZ1091" i="1"/>
  <c r="BZ1092" i="1"/>
  <c r="BZ1093" i="1"/>
  <c r="BZ1094" i="1"/>
  <c r="BZ1095" i="1"/>
  <c r="BZ1096" i="1"/>
  <c r="BZ1097" i="1"/>
  <c r="BZ1098" i="1"/>
  <c r="BZ1099" i="1"/>
  <c r="BZ1100" i="1"/>
  <c r="BX1101" i="1"/>
  <c r="BO1101" i="1"/>
  <c r="BP1101" i="1"/>
  <c r="BL1101" i="1"/>
  <c r="BJ1101" i="1"/>
  <c r="BH1101" i="1"/>
  <c r="H1101" i="1"/>
  <c r="M1101" i="1"/>
  <c r="F1101" i="1"/>
  <c r="D1101" i="1"/>
  <c r="CR1100" i="1"/>
  <c r="CS1100" i="1"/>
  <c r="CN1100" i="1"/>
  <c r="CL1100" i="1"/>
  <c r="CJ1100" i="1"/>
  <c r="CD1100" i="1"/>
  <c r="CE1100" i="1"/>
  <c r="BX1100" i="1"/>
  <c r="BO1100" i="1"/>
  <c r="BP1100" i="1"/>
  <c r="BL1100" i="1"/>
  <c r="BJ1100" i="1"/>
  <c r="BH1100" i="1"/>
  <c r="L1100" i="1"/>
  <c r="H1100" i="1"/>
  <c r="M1100" i="1"/>
  <c r="F1100" i="1"/>
  <c r="D1100" i="1"/>
  <c r="CR1099" i="1"/>
  <c r="CS1099" i="1"/>
  <c r="CN1099" i="1"/>
  <c r="CL1099" i="1"/>
  <c r="CJ1099" i="1"/>
  <c r="CD1099" i="1"/>
  <c r="CE1099" i="1"/>
  <c r="BX1099" i="1"/>
  <c r="BO1099" i="1"/>
  <c r="BP1099" i="1"/>
  <c r="BL1099" i="1"/>
  <c r="BJ1099" i="1"/>
  <c r="BH1099" i="1"/>
  <c r="H1099" i="1"/>
  <c r="M1099" i="1"/>
  <c r="L1099" i="1"/>
  <c r="F1099" i="1"/>
  <c r="D1099" i="1"/>
  <c r="CR1098" i="1"/>
  <c r="CS1098" i="1"/>
  <c r="CN1098" i="1"/>
  <c r="CL1098" i="1"/>
  <c r="CJ1098" i="1"/>
  <c r="CD1098" i="1"/>
  <c r="CE1098" i="1"/>
  <c r="BX1098" i="1"/>
  <c r="BO1098" i="1"/>
  <c r="BP1098" i="1"/>
  <c r="BL1098" i="1"/>
  <c r="BJ1098" i="1"/>
  <c r="BH1098" i="1"/>
  <c r="H1098" i="1"/>
  <c r="M1098" i="1"/>
  <c r="L1098" i="1"/>
  <c r="F1098" i="1"/>
  <c r="CR1097" i="1"/>
  <c r="CS1097" i="1"/>
  <c r="CN1097" i="1"/>
  <c r="CL1097" i="1"/>
  <c r="CJ1097" i="1"/>
  <c r="CD1097" i="1"/>
  <c r="CE1097" i="1"/>
  <c r="BX1097" i="1"/>
  <c r="BO1097" i="1"/>
  <c r="BP1097" i="1"/>
  <c r="BL1097" i="1"/>
  <c r="BJ1097" i="1"/>
  <c r="BH1097" i="1"/>
  <c r="H1097" i="1"/>
  <c r="M1097" i="1"/>
  <c r="L1097" i="1"/>
  <c r="F1097" i="1"/>
  <c r="D1097" i="1"/>
  <c r="CR1096" i="1"/>
  <c r="CS1096" i="1"/>
  <c r="CN1096" i="1"/>
  <c r="CL1096" i="1"/>
  <c r="CJ1096" i="1"/>
  <c r="CD1096" i="1"/>
  <c r="CE1096" i="1"/>
  <c r="BX1096" i="1"/>
  <c r="BO1096" i="1"/>
  <c r="BP1096" i="1"/>
  <c r="BL1096" i="1"/>
  <c r="BJ1096" i="1"/>
  <c r="BH1096" i="1"/>
  <c r="L1096" i="1"/>
  <c r="H1096" i="1"/>
  <c r="M1096" i="1"/>
  <c r="F1096" i="1"/>
  <c r="D1096" i="1"/>
  <c r="CR1095" i="1"/>
  <c r="CS1095" i="1"/>
  <c r="CN1095" i="1"/>
  <c r="CN1061" i="1"/>
  <c r="CN1063" i="1"/>
  <c r="CN1064" i="1"/>
  <c r="CN1065" i="1"/>
  <c r="CN1066" i="1"/>
  <c r="CN1067" i="1"/>
  <c r="CN1068" i="1"/>
  <c r="CN1069" i="1"/>
  <c r="CN1070" i="1"/>
  <c r="CN1071" i="1"/>
  <c r="CN1072" i="1"/>
  <c r="CN1073" i="1"/>
  <c r="CN1074" i="1"/>
  <c r="CN1075" i="1"/>
  <c r="CN1076" i="1"/>
  <c r="CN1077" i="1"/>
  <c r="CN1078" i="1"/>
  <c r="CN1079" i="1"/>
  <c r="CN1080" i="1"/>
  <c r="CN1081" i="1"/>
  <c r="CN1082" i="1"/>
  <c r="CN1083" i="1"/>
  <c r="CN1084" i="1"/>
  <c r="CN1085" i="1"/>
  <c r="CN1086" i="1"/>
  <c r="CN1087" i="1"/>
  <c r="CN1088" i="1"/>
  <c r="CN1089" i="1"/>
  <c r="CN1090" i="1"/>
  <c r="CN1091" i="1"/>
  <c r="CN1092" i="1"/>
  <c r="CN1093" i="1"/>
  <c r="CN1094" i="1"/>
  <c r="CL1095" i="1"/>
  <c r="CJ1095" i="1"/>
  <c r="CD1095" i="1"/>
  <c r="CE1095" i="1"/>
  <c r="BX1095" i="1"/>
  <c r="BO1095" i="1"/>
  <c r="BP1095" i="1"/>
  <c r="BL1095" i="1"/>
  <c r="BJ1095" i="1"/>
  <c r="BH1095" i="1"/>
  <c r="H1095" i="1"/>
  <c r="M1095" i="1"/>
  <c r="L1095" i="1"/>
  <c r="F1095" i="1"/>
  <c r="D1095" i="1"/>
  <c r="CR1094" i="1"/>
  <c r="CS1094" i="1"/>
  <c r="CL1094" i="1"/>
  <c r="CJ1094" i="1"/>
  <c r="CD1094" i="1"/>
  <c r="CE1094" i="1"/>
  <c r="BX1094" i="1"/>
  <c r="BO1094" i="1"/>
  <c r="BP1094" i="1"/>
  <c r="BL1094" i="1"/>
  <c r="BJ1094" i="1"/>
  <c r="BH1094" i="1"/>
  <c r="H1094" i="1"/>
  <c r="M1094" i="1"/>
  <c r="L1094" i="1"/>
  <c r="F1094" i="1"/>
  <c r="CR1093" i="1"/>
  <c r="CS1093" i="1"/>
  <c r="CL1093" i="1"/>
  <c r="CJ1093" i="1"/>
  <c r="CD1093" i="1"/>
  <c r="CE1093" i="1"/>
  <c r="BX1093" i="1"/>
  <c r="BO1093" i="1"/>
  <c r="BP1093" i="1"/>
  <c r="BL1093" i="1"/>
  <c r="BJ1093" i="1"/>
  <c r="BH1093" i="1"/>
  <c r="AD1093" i="1"/>
  <c r="P1093" i="1"/>
  <c r="L1093" i="1"/>
  <c r="H1093" i="1"/>
  <c r="M1093" i="1"/>
  <c r="F1093" i="1"/>
  <c r="D1093" i="1"/>
  <c r="CR1092" i="1"/>
  <c r="CS1092" i="1"/>
  <c r="CL1092" i="1"/>
  <c r="CJ1092" i="1"/>
  <c r="CD1092" i="1"/>
  <c r="CE1092" i="1"/>
  <c r="BX1092" i="1"/>
  <c r="BO1092" i="1"/>
  <c r="BP1092" i="1"/>
  <c r="BL1092" i="1"/>
  <c r="BJ1092" i="1"/>
  <c r="BH1092" i="1"/>
  <c r="L1092" i="1"/>
  <c r="H1092" i="1"/>
  <c r="M1092" i="1"/>
  <c r="F1092" i="1"/>
  <c r="D1092" i="1"/>
  <c r="CR1091" i="1"/>
  <c r="CS1091" i="1"/>
  <c r="CL1091" i="1"/>
  <c r="CJ1091" i="1"/>
  <c r="CD1091" i="1"/>
  <c r="CE1091" i="1"/>
  <c r="BX1091" i="1"/>
  <c r="BO1091" i="1"/>
  <c r="BP1091" i="1"/>
  <c r="BL1091" i="1"/>
  <c r="BJ1091" i="1"/>
  <c r="BH1091" i="1"/>
  <c r="L1091" i="1"/>
  <c r="H1091" i="1"/>
  <c r="H1059" i="1"/>
  <c r="H1063" i="1"/>
  <c r="H1067" i="1"/>
  <c r="H1071" i="1"/>
  <c r="H1078" i="1"/>
  <c r="H1083" i="1"/>
  <c r="H1087" i="1"/>
  <c r="H1117" i="1"/>
  <c r="F1091" i="1"/>
  <c r="D1091" i="1"/>
  <c r="CR1090" i="1"/>
  <c r="CS1090" i="1"/>
  <c r="CL1090" i="1"/>
  <c r="CJ1090" i="1"/>
  <c r="CD1090" i="1"/>
  <c r="CE1090" i="1"/>
  <c r="BX1090" i="1"/>
  <c r="BO1090" i="1"/>
  <c r="BP1090" i="1"/>
  <c r="BL1090" i="1"/>
  <c r="BJ1090" i="1"/>
  <c r="BH1090" i="1"/>
  <c r="L1090" i="1"/>
  <c r="H1090" i="1"/>
  <c r="M1090" i="1"/>
  <c r="F1090" i="1"/>
  <c r="CR1089" i="1"/>
  <c r="CS1089" i="1"/>
  <c r="CL1089" i="1"/>
  <c r="CJ1089" i="1"/>
  <c r="CD1089" i="1"/>
  <c r="CE1089" i="1"/>
  <c r="BX1089" i="1"/>
  <c r="BO1089" i="1"/>
  <c r="BP1089" i="1"/>
  <c r="BL1089" i="1"/>
  <c r="BJ1089" i="1"/>
  <c r="BH1089" i="1"/>
  <c r="AD1089" i="1"/>
  <c r="P1089" i="1"/>
  <c r="H1089" i="1"/>
  <c r="M1089" i="1"/>
  <c r="L1089" i="1"/>
  <c r="F1089" i="1"/>
  <c r="D1089" i="1"/>
  <c r="B1089" i="1"/>
  <c r="CR1088" i="1"/>
  <c r="CS1088" i="1"/>
  <c r="CL1088" i="1"/>
  <c r="CJ1088" i="1"/>
  <c r="CD1088" i="1"/>
  <c r="CE1088" i="1"/>
  <c r="BX1088" i="1"/>
  <c r="BO1088" i="1"/>
  <c r="BP1088" i="1"/>
  <c r="BL1088" i="1"/>
  <c r="BJ1088" i="1"/>
  <c r="BH1088" i="1"/>
  <c r="L1088" i="1"/>
  <c r="J1088" i="1"/>
  <c r="H1088" i="1"/>
  <c r="M1088" i="1"/>
  <c r="F1088" i="1"/>
  <c r="D1088" i="1"/>
  <c r="K1088" i="1"/>
  <c r="CR1087" i="1"/>
  <c r="CS1087" i="1"/>
  <c r="CL1087" i="1"/>
  <c r="CJ1087" i="1"/>
  <c r="CD1087" i="1"/>
  <c r="CE1087" i="1"/>
  <c r="BX1087" i="1"/>
  <c r="BO1087" i="1"/>
  <c r="BP1087" i="1"/>
  <c r="BL1087" i="1"/>
  <c r="BJ1087" i="1"/>
  <c r="BH1087" i="1"/>
  <c r="L1087" i="1"/>
  <c r="J1087" i="1"/>
  <c r="M1087" i="1"/>
  <c r="F1087" i="1"/>
  <c r="D1087" i="1"/>
  <c r="K1087" i="1"/>
  <c r="CR1086" i="1"/>
  <c r="CS1086" i="1"/>
  <c r="CL1086" i="1"/>
  <c r="CJ1086" i="1"/>
  <c r="CD1086" i="1"/>
  <c r="CE1086" i="1"/>
  <c r="BX1086" i="1"/>
  <c r="BO1086" i="1"/>
  <c r="BP1086" i="1"/>
  <c r="BL1086" i="1"/>
  <c r="BJ1086" i="1"/>
  <c r="BH1086" i="1"/>
  <c r="L1086" i="1"/>
  <c r="J1086" i="1"/>
  <c r="H1086" i="1"/>
  <c r="M1086" i="1"/>
  <c r="F1086" i="1"/>
  <c r="CR1085" i="1"/>
  <c r="CS1085" i="1"/>
  <c r="CL1085" i="1"/>
  <c r="CJ1085" i="1"/>
  <c r="CD1085" i="1"/>
  <c r="CE1085" i="1"/>
  <c r="BX1085" i="1"/>
  <c r="BO1085" i="1"/>
  <c r="BP1085" i="1"/>
  <c r="BL1085" i="1"/>
  <c r="BJ1085" i="1"/>
  <c r="BH1085" i="1"/>
  <c r="AD1085" i="1"/>
  <c r="P1085" i="1"/>
  <c r="L1085" i="1"/>
  <c r="J1085" i="1"/>
  <c r="H1085" i="1"/>
  <c r="F1085" i="1"/>
  <c r="D1085" i="1"/>
  <c r="K1085" i="1"/>
  <c r="CR1084" i="1"/>
  <c r="CS1084" i="1"/>
  <c r="CL1084" i="1"/>
  <c r="CJ1084" i="1"/>
  <c r="CD1084" i="1"/>
  <c r="CE1084" i="1"/>
  <c r="BX1084" i="1"/>
  <c r="BO1084" i="1"/>
  <c r="BP1084" i="1"/>
  <c r="BL1084" i="1"/>
  <c r="BJ1084" i="1"/>
  <c r="BH1084" i="1"/>
  <c r="H1084" i="1"/>
  <c r="M1084" i="1"/>
  <c r="F1084" i="1"/>
  <c r="D1084" i="1"/>
  <c r="K1084" i="1"/>
  <c r="CR1083" i="1"/>
  <c r="CS1083" i="1"/>
  <c r="CL1083" i="1"/>
  <c r="CJ1083" i="1"/>
  <c r="CD1083" i="1"/>
  <c r="CE1083" i="1"/>
  <c r="BX1083" i="1"/>
  <c r="BO1083" i="1"/>
  <c r="BP1083" i="1"/>
  <c r="BL1083" i="1"/>
  <c r="BJ1083" i="1"/>
  <c r="BH1083" i="1"/>
  <c r="M1083" i="1"/>
  <c r="F1083" i="1"/>
  <c r="D1083" i="1"/>
  <c r="CR1082" i="1"/>
  <c r="CS1082" i="1"/>
  <c r="CL1082" i="1"/>
  <c r="CJ1082" i="1"/>
  <c r="CD1082" i="1"/>
  <c r="CE1082" i="1"/>
  <c r="BX1082" i="1"/>
  <c r="BO1082" i="1"/>
  <c r="BP1082" i="1"/>
  <c r="BL1082" i="1"/>
  <c r="BJ1082" i="1"/>
  <c r="BH1082" i="1"/>
  <c r="H1082" i="1"/>
  <c r="F1082" i="1"/>
  <c r="CR1081" i="1"/>
  <c r="CS1081" i="1"/>
  <c r="CL1081" i="1"/>
  <c r="CL1061" i="1"/>
  <c r="CL1063" i="1"/>
  <c r="CL1064" i="1"/>
  <c r="CL1065" i="1"/>
  <c r="CL1066" i="1"/>
  <c r="CL1067" i="1"/>
  <c r="CL1068" i="1"/>
  <c r="CL1069" i="1"/>
  <c r="CL1070" i="1"/>
  <c r="CL1071" i="1"/>
  <c r="CL1072" i="1"/>
  <c r="CL1073" i="1"/>
  <c r="CL1074" i="1"/>
  <c r="CL1075" i="1"/>
  <c r="CL1076" i="1"/>
  <c r="CL1077" i="1"/>
  <c r="CL1078" i="1"/>
  <c r="CL1079" i="1"/>
  <c r="CL1080" i="1"/>
  <c r="CJ1081" i="1"/>
  <c r="CD1081" i="1"/>
  <c r="CE1081" i="1"/>
  <c r="BX1081" i="1"/>
  <c r="BO1081" i="1"/>
  <c r="BP1081" i="1"/>
  <c r="BL1081" i="1"/>
  <c r="BJ1081" i="1"/>
  <c r="BH1081" i="1"/>
  <c r="AR1081" i="1"/>
  <c r="AD1081" i="1"/>
  <c r="P1081" i="1"/>
  <c r="H1081" i="1"/>
  <c r="H1057" i="1"/>
  <c r="H1061" i="1"/>
  <c r="H1065" i="1"/>
  <c r="H1069" i="1"/>
  <c r="F1081" i="1"/>
  <c r="D1081" i="1"/>
  <c r="K1081" i="1"/>
  <c r="CR1080" i="1"/>
  <c r="CS1080" i="1"/>
  <c r="CJ1080" i="1"/>
  <c r="CD1080" i="1"/>
  <c r="CE1080" i="1"/>
  <c r="BX1080" i="1"/>
  <c r="BO1080" i="1"/>
  <c r="BP1080" i="1"/>
  <c r="BL1080" i="1"/>
  <c r="BJ1080" i="1"/>
  <c r="BH1080" i="1"/>
  <c r="H1080" i="1"/>
  <c r="F1080" i="1"/>
  <c r="D1080" i="1"/>
  <c r="K1080" i="1"/>
  <c r="CR1079" i="1"/>
  <c r="CS1079" i="1"/>
  <c r="CJ1079" i="1"/>
  <c r="CD1079" i="1"/>
  <c r="CE1079" i="1"/>
  <c r="BX1079" i="1"/>
  <c r="BO1079" i="1"/>
  <c r="BP1079" i="1"/>
  <c r="BL1079" i="1"/>
  <c r="BJ1079" i="1"/>
  <c r="BH1079" i="1"/>
  <c r="H1079" i="1"/>
  <c r="M1079" i="1"/>
  <c r="F1079" i="1"/>
  <c r="D1079" i="1"/>
  <c r="CR1078" i="1"/>
  <c r="CS1078" i="1"/>
  <c r="CJ1078" i="1"/>
  <c r="CD1078" i="1"/>
  <c r="CE1078" i="1"/>
  <c r="BX1078" i="1"/>
  <c r="BX1061" i="1"/>
  <c r="BX1063" i="1"/>
  <c r="BX1064" i="1"/>
  <c r="BX1065" i="1"/>
  <c r="BX1066" i="1"/>
  <c r="BX1067" i="1"/>
  <c r="BX1068" i="1"/>
  <c r="BX1069" i="1"/>
  <c r="BX1070" i="1"/>
  <c r="BX1071" i="1"/>
  <c r="BX1072" i="1"/>
  <c r="BX1073" i="1"/>
  <c r="BX1074" i="1"/>
  <c r="BX1075" i="1"/>
  <c r="BX1076" i="1"/>
  <c r="BX1077" i="1"/>
  <c r="BX1109" i="1"/>
  <c r="BO1078" i="1"/>
  <c r="BP1078" i="1"/>
  <c r="BL1078" i="1"/>
  <c r="BJ1078" i="1"/>
  <c r="BH1078" i="1"/>
  <c r="M1078" i="1"/>
  <c r="F1078" i="1"/>
  <c r="D1078" i="1"/>
  <c r="CR1077" i="1"/>
  <c r="CS1077" i="1"/>
  <c r="CJ1077" i="1"/>
  <c r="CD1077" i="1"/>
  <c r="CE1077" i="1"/>
  <c r="BO1077" i="1"/>
  <c r="BP1077" i="1"/>
  <c r="BL1077" i="1"/>
  <c r="BL1054" i="1"/>
  <c r="BL1055" i="1"/>
  <c r="BL1056" i="1"/>
  <c r="BL1057" i="1"/>
  <c r="BL1060" i="1"/>
  <c r="BL1061" i="1"/>
  <c r="BL1063" i="1"/>
  <c r="BL1064" i="1"/>
  <c r="BL1065" i="1"/>
  <c r="BL1066" i="1"/>
  <c r="BL1067" i="1"/>
  <c r="BL1068" i="1"/>
  <c r="BL1069" i="1"/>
  <c r="BL1070" i="1"/>
  <c r="BL1071" i="1"/>
  <c r="BL1072" i="1"/>
  <c r="BL1073" i="1"/>
  <c r="BL1074" i="1"/>
  <c r="BL1075" i="1"/>
  <c r="BL1076" i="1"/>
  <c r="BJ1077" i="1"/>
  <c r="BJ1054" i="1"/>
  <c r="BJ1055" i="1"/>
  <c r="BJ1056" i="1"/>
  <c r="BJ1057" i="1"/>
  <c r="BJ1060" i="1"/>
  <c r="BJ1061" i="1"/>
  <c r="BJ1063" i="1"/>
  <c r="BJ1064" i="1"/>
  <c r="BJ1065" i="1"/>
  <c r="BJ1066" i="1"/>
  <c r="BJ1067" i="1"/>
  <c r="BJ1068" i="1"/>
  <c r="BJ1069" i="1"/>
  <c r="BJ1070" i="1"/>
  <c r="BJ1071" i="1"/>
  <c r="BJ1072" i="1"/>
  <c r="BJ1073" i="1"/>
  <c r="BJ1074" i="1"/>
  <c r="BJ1075" i="1"/>
  <c r="BJ1076" i="1"/>
  <c r="BJ1109" i="1"/>
  <c r="BH1077" i="1"/>
  <c r="BH1054" i="1"/>
  <c r="BH1056" i="1"/>
  <c r="BH1057" i="1"/>
  <c r="BH1060" i="1"/>
  <c r="BH1061" i="1"/>
  <c r="BH1063" i="1"/>
  <c r="BH1064" i="1"/>
  <c r="BH1065" i="1"/>
  <c r="BH1066" i="1"/>
  <c r="BH1067" i="1"/>
  <c r="BH1068" i="1"/>
  <c r="BH1069" i="1"/>
  <c r="BH1070" i="1"/>
  <c r="BH1071" i="1"/>
  <c r="BH1072" i="1"/>
  <c r="BH1073" i="1"/>
  <c r="BH1074" i="1"/>
  <c r="BH1075" i="1"/>
  <c r="BH1076" i="1"/>
  <c r="BH1109" i="1"/>
  <c r="AR1077" i="1"/>
  <c r="AD1077" i="1"/>
  <c r="P1077" i="1"/>
  <c r="H1077" i="1"/>
  <c r="M1077" i="1"/>
  <c r="F1077" i="1"/>
  <c r="CR1076" i="1"/>
  <c r="CS1076" i="1"/>
  <c r="CJ1076" i="1"/>
  <c r="CD1076" i="1"/>
  <c r="CE1076" i="1"/>
  <c r="BO1076" i="1"/>
  <c r="BP1076" i="1"/>
  <c r="CR1075" i="1"/>
  <c r="CS1075" i="1"/>
  <c r="CJ1075" i="1"/>
  <c r="CD1075" i="1"/>
  <c r="CE1075" i="1"/>
  <c r="BO1075" i="1"/>
  <c r="BP1075" i="1"/>
  <c r="CR1074" i="1"/>
  <c r="CS1074" i="1"/>
  <c r="CJ1074" i="1"/>
  <c r="CD1074" i="1"/>
  <c r="CE1074" i="1"/>
  <c r="BO1074" i="1"/>
  <c r="BP1074" i="1"/>
  <c r="CR1073" i="1"/>
  <c r="CS1073" i="1"/>
  <c r="CJ1073" i="1"/>
  <c r="CD1073" i="1"/>
  <c r="CE1073" i="1"/>
  <c r="BO1073" i="1"/>
  <c r="BP1073" i="1"/>
  <c r="CR1072" i="1"/>
  <c r="CS1072" i="1"/>
  <c r="CJ1072" i="1"/>
  <c r="CD1072" i="1"/>
  <c r="CE1072" i="1"/>
  <c r="BO1072" i="1"/>
  <c r="BP1072" i="1"/>
  <c r="H1072" i="1"/>
  <c r="L1072" i="1"/>
  <c r="F1072" i="1"/>
  <c r="D1072" i="1"/>
  <c r="CR1071" i="1"/>
  <c r="CS1071" i="1"/>
  <c r="CJ1071" i="1"/>
  <c r="CD1071" i="1"/>
  <c r="CE1071" i="1"/>
  <c r="BO1071" i="1"/>
  <c r="BP1071" i="1"/>
  <c r="F1071" i="1"/>
  <c r="CR1070" i="1"/>
  <c r="CS1070" i="1"/>
  <c r="CJ1070" i="1"/>
  <c r="CD1070" i="1"/>
  <c r="CE1070" i="1"/>
  <c r="BO1070" i="1"/>
  <c r="BP1070" i="1"/>
  <c r="H1070" i="1"/>
  <c r="F1070" i="1"/>
  <c r="CQ1069" i="1"/>
  <c r="CR1069" i="1"/>
  <c r="CS1069" i="1"/>
  <c r="CJ1069" i="1"/>
  <c r="CC1069" i="1"/>
  <c r="CD1069" i="1"/>
  <c r="CE1069" i="1"/>
  <c r="BN1069" i="1"/>
  <c r="BO1069" i="1"/>
  <c r="BP1069" i="1"/>
  <c r="AR1069" i="1"/>
  <c r="AD1069" i="1"/>
  <c r="P1069" i="1"/>
  <c r="F1069" i="1"/>
  <c r="CQ1068" i="1"/>
  <c r="CR1068" i="1"/>
  <c r="CJ1068" i="1"/>
  <c r="CC1068" i="1"/>
  <c r="CD1068" i="1"/>
  <c r="CE1068" i="1"/>
  <c r="BN1068" i="1"/>
  <c r="BO1068" i="1"/>
  <c r="BP1068" i="1"/>
  <c r="H1068" i="1"/>
  <c r="F1068" i="1"/>
  <c r="D1068" i="1"/>
  <c r="CQ1067" i="1"/>
  <c r="CR1067" i="1"/>
  <c r="CS1067" i="1"/>
  <c r="CJ1067" i="1"/>
  <c r="CC1067" i="1"/>
  <c r="CD1067" i="1"/>
  <c r="CE1067" i="1"/>
  <c r="BN1067" i="1"/>
  <c r="BO1067" i="1"/>
  <c r="BP1067" i="1"/>
  <c r="F1067" i="1"/>
  <c r="CQ1066" i="1"/>
  <c r="CR1066" i="1"/>
  <c r="CS1066" i="1"/>
  <c r="CJ1066" i="1"/>
  <c r="CC1066" i="1"/>
  <c r="CD1066" i="1"/>
  <c r="CE1066" i="1"/>
  <c r="BN1066" i="1"/>
  <c r="BO1066" i="1"/>
  <c r="BP1066" i="1"/>
  <c r="H1066" i="1"/>
  <c r="F1066" i="1"/>
  <c r="CQ1065" i="1"/>
  <c r="CR1065" i="1"/>
  <c r="CS1065" i="1"/>
  <c r="CJ1065" i="1"/>
  <c r="CC1065" i="1"/>
  <c r="CD1065" i="1"/>
  <c r="CE1065" i="1"/>
  <c r="BN1065" i="1"/>
  <c r="BO1065" i="1"/>
  <c r="BP1065" i="1"/>
  <c r="AR1065" i="1"/>
  <c r="AD1065" i="1"/>
  <c r="P1065" i="1"/>
  <c r="F1065" i="1"/>
  <c r="CQ1064" i="1"/>
  <c r="CR1064" i="1"/>
  <c r="CS1064" i="1"/>
  <c r="CJ1064" i="1"/>
  <c r="CC1064" i="1"/>
  <c r="CD1064" i="1"/>
  <c r="CE1064" i="1"/>
  <c r="BN1064" i="1"/>
  <c r="BO1064" i="1"/>
  <c r="BP1064" i="1"/>
  <c r="H1064" i="1"/>
  <c r="F1064" i="1"/>
  <c r="CQ1063" i="1"/>
  <c r="CR1063" i="1"/>
  <c r="CS1063" i="1"/>
  <c r="CJ1063" i="1"/>
  <c r="CC1063" i="1"/>
  <c r="CD1063" i="1"/>
  <c r="CE1063" i="1"/>
  <c r="BN1063" i="1"/>
  <c r="BO1063" i="1"/>
  <c r="BP1063" i="1"/>
  <c r="F1063" i="1"/>
  <c r="CQ1062" i="1"/>
  <c r="CH1062" i="1"/>
  <c r="CC1062" i="1"/>
  <c r="BN1062" i="1"/>
  <c r="H1062" i="1"/>
  <c r="F1062" i="1"/>
  <c r="CQ1061" i="1"/>
  <c r="CR1061" i="1"/>
  <c r="CS1061" i="1"/>
  <c r="CJ1061" i="1"/>
  <c r="CH1061" i="1"/>
  <c r="CC1061" i="1"/>
  <c r="CD1061" i="1"/>
  <c r="CE1061" i="1"/>
  <c r="BN1061" i="1"/>
  <c r="BO1061" i="1"/>
  <c r="BP1061" i="1"/>
  <c r="AR1061" i="1"/>
  <c r="AD1061" i="1"/>
  <c r="P1061" i="1"/>
  <c r="J1057" i="1"/>
  <c r="J1061" i="1"/>
  <c r="J1065" i="1"/>
  <c r="J1069" i="1"/>
  <c r="J1077" i="1"/>
  <c r="J1081" i="1"/>
  <c r="F1061" i="1"/>
  <c r="CH1060" i="1"/>
  <c r="BT1060" i="1"/>
  <c r="BF1060" i="1"/>
  <c r="J1064" i="1"/>
  <c r="J1068" i="1"/>
  <c r="J1080" i="1"/>
  <c r="J1084" i="1"/>
  <c r="H1060" i="1"/>
  <c r="F1060" i="1"/>
  <c r="D1060" i="1"/>
  <c r="K1060" i="1"/>
  <c r="BF1059" i="1"/>
  <c r="J1059" i="1"/>
  <c r="J1063" i="1"/>
  <c r="J1067" i="1"/>
  <c r="J1071" i="1"/>
  <c r="J1079" i="1"/>
  <c r="J1083" i="1"/>
  <c r="F1059" i="1"/>
  <c r="BF1058" i="1"/>
  <c r="J1058" i="1"/>
  <c r="J1062" i="1"/>
  <c r="J1066" i="1"/>
  <c r="J1070" i="1"/>
  <c r="J1078" i="1"/>
  <c r="J1082" i="1"/>
  <c r="H1058" i="1"/>
  <c r="F1058" i="1"/>
  <c r="CH1057" i="1"/>
  <c r="BT1057" i="1"/>
  <c r="BF1057" i="1"/>
  <c r="F1057" i="1"/>
  <c r="CH1056" i="1"/>
  <c r="BT1056" i="1"/>
  <c r="BF1056" i="1"/>
  <c r="CH1055" i="1"/>
  <c r="BT1055" i="1"/>
  <c r="BF1055" i="1"/>
  <c r="CH1054" i="1"/>
  <c r="BT1054" i="1"/>
  <c r="BF1054" i="1"/>
  <c r="B1077" i="1"/>
  <c r="B1081" i="1"/>
  <c r="A1185" i="1"/>
  <c r="D1152" i="1"/>
  <c r="D1148" i="1"/>
  <c r="D1144" i="1"/>
  <c r="D1140" i="1"/>
  <c r="D1136" i="1"/>
  <c r="D1132" i="1"/>
  <c r="K1132" i="1"/>
  <c r="D1153" i="1"/>
  <c r="D1149" i="1"/>
  <c r="D1145" i="1"/>
  <c r="D1141" i="1"/>
  <c r="D1137" i="1"/>
  <c r="D1133" i="1"/>
  <c r="D1154" i="1"/>
  <c r="D1150" i="1"/>
  <c r="D1134" i="1"/>
  <c r="D1138" i="1"/>
  <c r="D1142" i="1"/>
  <c r="D1146" i="1"/>
  <c r="D1162" i="1"/>
  <c r="D1166" i="1"/>
  <c r="D1170" i="1"/>
  <c r="D1174" i="1"/>
  <c r="D1178" i="1"/>
  <c r="D1192" i="1"/>
  <c r="E1192" i="1"/>
  <c r="H1138" i="1"/>
  <c r="D1155" i="1"/>
  <c r="R1152" i="1"/>
  <c r="R1153" i="1"/>
  <c r="R1154" i="1"/>
  <c r="R1155" i="1"/>
  <c r="AF1152" i="1"/>
  <c r="AF1153" i="1"/>
  <c r="AF1154" i="1"/>
  <c r="AF1155" i="1"/>
  <c r="AT1152" i="1"/>
  <c r="AT1153" i="1"/>
  <c r="AT1154" i="1"/>
  <c r="AT1155" i="1"/>
  <c r="BH1134" i="1"/>
  <c r="BV1134" i="1"/>
  <c r="CJ1134" i="1"/>
  <c r="D1135" i="1"/>
  <c r="D1139" i="1"/>
  <c r="D1143" i="1"/>
  <c r="D1147" i="1"/>
  <c r="D1163" i="1"/>
  <c r="K1163" i="1"/>
  <c r="D1167" i="1"/>
  <c r="D1171" i="1"/>
  <c r="D1175" i="1"/>
  <c r="D1179" i="1"/>
  <c r="D1151" i="1"/>
  <c r="H1135" i="1"/>
  <c r="CQ1129" i="1"/>
  <c r="CC1129" i="1"/>
  <c r="CC1130" i="1"/>
  <c r="CC1131" i="1"/>
  <c r="BZ1131" i="1"/>
  <c r="CD1131" i="1"/>
  <c r="BN1130" i="1"/>
  <c r="AT1148" i="1"/>
  <c r="AT1132" i="1"/>
  <c r="AT1136" i="1"/>
  <c r="AT1140" i="1"/>
  <c r="BA1140" i="1"/>
  <c r="AX1140" i="1"/>
  <c r="BB1140" i="1"/>
  <c r="BC1140" i="1"/>
  <c r="AT1144" i="1"/>
  <c r="AT1151" i="1"/>
  <c r="AT1160" i="1"/>
  <c r="AT1164" i="1"/>
  <c r="BA1164" i="1"/>
  <c r="AT1168" i="1"/>
  <c r="BA1168" i="1"/>
  <c r="AT1172" i="1"/>
  <c r="AT1176" i="1"/>
  <c r="AT1150" i="1"/>
  <c r="AT1146" i="1"/>
  <c r="AT1142" i="1"/>
  <c r="AT1138" i="1"/>
  <c r="AT1134" i="1"/>
  <c r="BA1134" i="1"/>
  <c r="AF1148" i="1"/>
  <c r="AF1144" i="1"/>
  <c r="AF1140" i="1"/>
  <c r="AF1136" i="1"/>
  <c r="AF1149" i="1"/>
  <c r="AF1145" i="1"/>
  <c r="AF1141" i="1"/>
  <c r="AF1133" i="1"/>
  <c r="AF1137" i="1"/>
  <c r="AF1161" i="1"/>
  <c r="AM1161" i="1"/>
  <c r="AF1165" i="1"/>
  <c r="AM1165" i="1"/>
  <c r="AF1169" i="1"/>
  <c r="AF1173" i="1"/>
  <c r="AF1177" i="1"/>
  <c r="AF1150" i="1"/>
  <c r="AF1146" i="1"/>
  <c r="AF1142" i="1"/>
  <c r="AF1138" i="1"/>
  <c r="AF1134" i="1"/>
  <c r="AM1134" i="1"/>
  <c r="AF1151" i="1"/>
  <c r="AF1147" i="1"/>
  <c r="AF1143" i="1"/>
  <c r="AF1139" i="1"/>
  <c r="AM1139" i="1"/>
  <c r="AJ1151" i="1"/>
  <c r="R1148" i="1"/>
  <c r="R1144" i="1"/>
  <c r="R1140" i="1"/>
  <c r="R1136" i="1"/>
  <c r="R1149" i="1"/>
  <c r="R1145" i="1"/>
  <c r="R1141" i="1"/>
  <c r="R1137" i="1"/>
  <c r="V1137" i="1"/>
  <c r="R1150" i="1"/>
  <c r="R1146" i="1"/>
  <c r="R1134" i="1"/>
  <c r="Y1134" i="1"/>
  <c r="R1138" i="1"/>
  <c r="R1142" i="1"/>
  <c r="R1162" i="1"/>
  <c r="Y1162" i="1"/>
  <c r="R1166" i="1"/>
  <c r="R1170" i="1"/>
  <c r="R1174" i="1"/>
  <c r="R1178" i="1"/>
  <c r="R1151" i="1"/>
  <c r="R1147" i="1"/>
  <c r="R1143" i="1"/>
  <c r="R1139" i="1"/>
  <c r="Y1139" i="1"/>
  <c r="R1135" i="1"/>
  <c r="R1163" i="1"/>
  <c r="R1167" i="1"/>
  <c r="R1171" i="1"/>
  <c r="R1175" i="1"/>
  <c r="R1179" i="1"/>
  <c r="R1193" i="1"/>
  <c r="CJ1132" i="1"/>
  <c r="CJ1133" i="1"/>
  <c r="B1141" i="1"/>
  <c r="B1142" i="1"/>
  <c r="B1143" i="1"/>
  <c r="AT1145" i="1"/>
  <c r="AT1147" i="1"/>
  <c r="BH1132" i="1"/>
  <c r="BV1132" i="1"/>
  <c r="AT1149" i="1"/>
  <c r="BH1133" i="1"/>
  <c r="BV1133" i="1"/>
  <c r="CJ1129" i="1"/>
  <c r="CJ1130" i="1"/>
  <c r="CJ1131" i="1"/>
  <c r="CJ1136" i="1"/>
  <c r="CJ1138" i="1"/>
  <c r="CJ1139" i="1"/>
  <c r="CJ1140" i="1"/>
  <c r="CJ1141" i="1"/>
  <c r="CJ1142" i="1"/>
  <c r="CJ1143" i="1"/>
  <c r="CJ1144" i="1"/>
  <c r="CJ1145" i="1"/>
  <c r="CJ1146" i="1"/>
  <c r="CJ1147" i="1"/>
  <c r="CJ1148" i="1"/>
  <c r="CJ1149" i="1"/>
  <c r="CJ1150" i="1"/>
  <c r="CJ1151" i="1"/>
  <c r="CJ1152" i="1"/>
  <c r="CJ1153" i="1"/>
  <c r="CJ1154" i="1"/>
  <c r="CJ1155" i="1"/>
  <c r="CJ1156" i="1"/>
  <c r="CJ1157" i="1"/>
  <c r="CJ1158" i="1"/>
  <c r="CJ1159" i="1"/>
  <c r="CJ1160" i="1"/>
  <c r="CJ1161" i="1"/>
  <c r="CJ1162" i="1"/>
  <c r="CJ1163" i="1"/>
  <c r="CJ1164" i="1"/>
  <c r="CJ1165" i="1"/>
  <c r="CJ1166" i="1"/>
  <c r="CJ1167" i="1"/>
  <c r="CJ1168" i="1"/>
  <c r="CJ1169" i="1"/>
  <c r="CJ1170" i="1"/>
  <c r="CJ1171" i="1"/>
  <c r="CJ1172" i="1"/>
  <c r="CJ1173" i="1"/>
  <c r="CJ1174" i="1"/>
  <c r="CJ1175" i="1"/>
  <c r="CJ1176" i="1"/>
  <c r="CJ1177" i="1"/>
  <c r="CJ1178" i="1"/>
  <c r="CJ1179" i="1"/>
  <c r="X1136" i="1"/>
  <c r="X1140" i="1"/>
  <c r="X1144" i="1"/>
  <c r="X1148" i="1"/>
  <c r="X1152" i="1"/>
  <c r="X1137" i="1"/>
  <c r="X1141" i="1"/>
  <c r="X1145" i="1"/>
  <c r="X1149" i="1"/>
  <c r="X1153" i="1"/>
  <c r="X1134" i="1"/>
  <c r="X1138" i="1"/>
  <c r="X1142" i="1"/>
  <c r="X1146" i="1"/>
  <c r="X1150" i="1"/>
  <c r="X1154" i="1"/>
  <c r="X1139" i="1"/>
  <c r="X1143" i="1"/>
  <c r="X1147" i="1"/>
  <c r="X1151" i="1"/>
  <c r="D1223" i="1"/>
  <c r="D1219" i="1"/>
  <c r="D1215" i="1"/>
  <c r="D1211" i="1"/>
  <c r="D1207" i="1"/>
  <c r="D1224" i="1"/>
  <c r="D1220" i="1"/>
  <c r="D1216" i="1"/>
  <c r="D1212" i="1"/>
  <c r="D1208" i="1"/>
  <c r="D1225" i="1"/>
  <c r="D1221" i="1"/>
  <c r="D1217" i="1"/>
  <c r="D1213" i="1"/>
  <c r="D1209" i="1"/>
  <c r="D1237" i="1"/>
  <c r="K1237" i="1"/>
  <c r="D1241" i="1"/>
  <c r="D1245" i="1"/>
  <c r="D1249" i="1"/>
  <c r="D1253" i="1"/>
  <c r="D1226" i="1"/>
  <c r="D1222" i="1"/>
  <c r="D1218" i="1"/>
  <c r="D1214" i="1"/>
  <c r="D1210" i="1"/>
  <c r="H1218" i="1"/>
  <c r="H1210" i="1"/>
  <c r="R1223" i="1"/>
  <c r="R1219" i="1"/>
  <c r="R1215" i="1"/>
  <c r="R1211" i="1"/>
  <c r="R1207" i="1"/>
  <c r="R1224" i="1"/>
  <c r="R1220" i="1"/>
  <c r="R1216" i="1"/>
  <c r="R1212" i="1"/>
  <c r="R1208" i="1"/>
  <c r="R1225" i="1"/>
  <c r="R1221" i="1"/>
  <c r="R1217" i="1"/>
  <c r="R1213" i="1"/>
  <c r="R1209" i="1"/>
  <c r="R1210" i="1"/>
  <c r="BH1204" i="1"/>
  <c r="BV1204" i="1"/>
  <c r="AF1207" i="1"/>
  <c r="AF1208" i="1"/>
  <c r="AF1209" i="1"/>
  <c r="AF1210" i="1"/>
  <c r="AT1207" i="1"/>
  <c r="AT1208" i="1"/>
  <c r="AT1209" i="1"/>
  <c r="AT1210" i="1"/>
  <c r="CJ1204" i="1"/>
  <c r="B1207" i="1"/>
  <c r="R1226" i="1"/>
  <c r="R1222" i="1"/>
  <c r="R1218" i="1"/>
  <c r="Y1218" i="1"/>
  <c r="AF1224" i="1"/>
  <c r="AF1220" i="1"/>
  <c r="AF1216" i="1"/>
  <c r="AF1212" i="1"/>
  <c r="AM1208" i="1"/>
  <c r="AF1225" i="1"/>
  <c r="AF1221" i="1"/>
  <c r="AM1221" i="1"/>
  <c r="AM1225" i="1"/>
  <c r="AT1223" i="1"/>
  <c r="AT1219" i="1"/>
  <c r="AT1215" i="1"/>
  <c r="AT1211" i="1"/>
  <c r="AX1207" i="1"/>
  <c r="AT1224" i="1"/>
  <c r="AT1220" i="1"/>
  <c r="AT1216" i="1"/>
  <c r="AT1212" i="1"/>
  <c r="AT1225" i="1"/>
  <c r="BA1209" i="1"/>
  <c r="AT1213" i="1"/>
  <c r="BA1213" i="1"/>
  <c r="AT1217" i="1"/>
  <c r="BA1217" i="1"/>
  <c r="AT1221" i="1"/>
  <c r="AT1237" i="1"/>
  <c r="BA1237" i="1"/>
  <c r="AT1241" i="1"/>
  <c r="BA1241" i="1"/>
  <c r="AT1245" i="1"/>
  <c r="BA1245" i="1"/>
  <c r="AT1249" i="1"/>
  <c r="AT1253" i="1"/>
  <c r="A1260" i="1"/>
  <c r="AT1226" i="1"/>
  <c r="AT1222" i="1"/>
  <c r="AT1218" i="1"/>
  <c r="AT1214" i="1"/>
  <c r="BA1210" i="1"/>
  <c r="BA1214" i="1"/>
  <c r="BN1204" i="1"/>
  <c r="CC1204" i="1"/>
  <c r="CQ1204" i="1"/>
  <c r="CN1206" i="1"/>
  <c r="BH1130" i="1"/>
  <c r="BV1130" i="1"/>
  <c r="BV1129" i="1"/>
  <c r="BV1131" i="1"/>
  <c r="BV1136" i="1"/>
  <c r="BV1138" i="1"/>
  <c r="BV1139" i="1"/>
  <c r="BV1140" i="1"/>
  <c r="BV1141" i="1"/>
  <c r="BV1142" i="1"/>
  <c r="BV1143" i="1"/>
  <c r="BV1144" i="1"/>
  <c r="BV1145" i="1"/>
  <c r="BV1146" i="1"/>
  <c r="BV1147" i="1"/>
  <c r="BV1148" i="1"/>
  <c r="BV1149" i="1"/>
  <c r="BV1150" i="1"/>
  <c r="BV1151" i="1"/>
  <c r="BV1152" i="1"/>
  <c r="BV1153" i="1"/>
  <c r="BV1154" i="1"/>
  <c r="BV1155" i="1"/>
  <c r="BV1156" i="1"/>
  <c r="BV1157" i="1"/>
  <c r="BV1158" i="1"/>
  <c r="BV1159" i="1"/>
  <c r="BV1160" i="1"/>
  <c r="BV1161" i="1"/>
  <c r="BV1162" i="1"/>
  <c r="BV1163" i="1"/>
  <c r="BV1164" i="1"/>
  <c r="BV1165" i="1"/>
  <c r="BV1166" i="1"/>
  <c r="BV1167" i="1"/>
  <c r="BV1168" i="1"/>
  <c r="BV1169" i="1"/>
  <c r="BV1170" i="1"/>
  <c r="BV1171" i="1"/>
  <c r="BV1172" i="1"/>
  <c r="BV1173" i="1"/>
  <c r="BV1174" i="1"/>
  <c r="BV1175" i="1"/>
  <c r="BV1176" i="1"/>
  <c r="BV1177" i="1"/>
  <c r="BV1178" i="1"/>
  <c r="BV1179" i="1"/>
  <c r="BV1184" i="1"/>
  <c r="AT1137" i="1"/>
  <c r="BA1137" i="1"/>
  <c r="AT1139" i="1"/>
  <c r="AT1135" i="1"/>
  <c r="R1132" i="1"/>
  <c r="R1133" i="1"/>
  <c r="BH1129" i="1"/>
  <c r="AF1132" i="1"/>
  <c r="AF1135" i="1"/>
  <c r="AT1133" i="1"/>
  <c r="CH1129" i="1"/>
  <c r="BT1129" i="1"/>
  <c r="AZ1140" i="1"/>
  <c r="AZ1144" i="1"/>
  <c r="AZ1148" i="1"/>
  <c r="AZ1152" i="1"/>
  <c r="AX1148" i="1"/>
  <c r="AZ1137" i="1"/>
  <c r="AZ1141" i="1"/>
  <c r="AZ1145" i="1"/>
  <c r="AZ1149" i="1"/>
  <c r="AT1141" i="1"/>
  <c r="AX1149" i="1"/>
  <c r="AZ1134" i="1"/>
  <c r="AZ1138" i="1"/>
  <c r="AZ1142" i="1"/>
  <c r="AZ1146" i="1"/>
  <c r="AZ1150" i="1"/>
  <c r="AZ1154" i="1"/>
  <c r="AX1150" i="1"/>
  <c r="AZ1135" i="1"/>
  <c r="AZ1139" i="1"/>
  <c r="AZ1143" i="1"/>
  <c r="AZ1147" i="1"/>
  <c r="AZ1151" i="1"/>
  <c r="AT1143" i="1"/>
  <c r="AT1163" i="1"/>
  <c r="BA1163" i="1"/>
  <c r="AT1167" i="1"/>
  <c r="BA1167" i="1"/>
  <c r="AT1171" i="1"/>
  <c r="BA1171" i="1"/>
  <c r="AT1175" i="1"/>
  <c r="AT1179" i="1"/>
  <c r="AX1151" i="1"/>
  <c r="AX1152" i="1"/>
  <c r="AX1153" i="1"/>
  <c r="AX1134" i="1"/>
  <c r="AX1138" i="1"/>
  <c r="AX1142" i="1"/>
  <c r="AX1146" i="1"/>
  <c r="AX1162" i="1"/>
  <c r="AX1166" i="1"/>
  <c r="BC1166" i="1"/>
  <c r="AX1170" i="1"/>
  <c r="BC1170" i="1"/>
  <c r="AX1174" i="1"/>
  <c r="AX1178" i="1"/>
  <c r="AX1154" i="1"/>
  <c r="AX1155" i="1"/>
  <c r="AL1136" i="1"/>
  <c r="AL1140" i="1"/>
  <c r="AL1144" i="1"/>
  <c r="AL1148" i="1"/>
  <c r="AL1152" i="1"/>
  <c r="AJ1148" i="1"/>
  <c r="AL1133" i="1"/>
  <c r="AL1137" i="1"/>
  <c r="AL1141" i="1"/>
  <c r="AL1145" i="1"/>
  <c r="AL1149" i="1"/>
  <c r="AL1153" i="1"/>
  <c r="AJ1149" i="1"/>
  <c r="AL1134" i="1"/>
  <c r="AL1138" i="1"/>
  <c r="AL1142" i="1"/>
  <c r="AL1146" i="1"/>
  <c r="AL1150" i="1"/>
  <c r="AL1154" i="1"/>
  <c r="AJ1150" i="1"/>
  <c r="AL1139" i="1"/>
  <c r="AL1143" i="1"/>
  <c r="AL1147" i="1"/>
  <c r="AL1151" i="1"/>
  <c r="AL1155" i="1"/>
  <c r="AJ1152" i="1"/>
  <c r="AJ1153" i="1"/>
  <c r="AJ1154" i="1"/>
  <c r="AJ1155" i="1"/>
  <c r="AJ1144" i="1"/>
  <c r="AJ1145" i="1"/>
  <c r="AJ1146" i="1"/>
  <c r="AJ1134" i="1"/>
  <c r="AJ1138" i="1"/>
  <c r="AJ1142" i="1"/>
  <c r="AJ1162" i="1"/>
  <c r="AO1162" i="1"/>
  <c r="AJ1166" i="1"/>
  <c r="AJ1170" i="1"/>
  <c r="AO1170" i="1"/>
  <c r="AJ1174" i="1"/>
  <c r="AO1174" i="1"/>
  <c r="AJ1178" i="1"/>
  <c r="AO1178" i="1"/>
  <c r="AJ1147" i="1"/>
  <c r="AJ1140" i="1"/>
  <c r="AJ1141" i="1"/>
  <c r="AJ1143" i="1"/>
  <c r="V1136" i="1"/>
  <c r="V1138" i="1"/>
  <c r="V1139" i="1"/>
  <c r="V1140" i="1"/>
  <c r="V1141" i="1"/>
  <c r="V1142" i="1"/>
  <c r="V1143" i="1"/>
  <c r="V1144" i="1"/>
  <c r="V1145" i="1"/>
  <c r="V1146" i="1"/>
  <c r="V1147" i="1"/>
  <c r="V1152" i="1"/>
  <c r="V1153" i="1"/>
  <c r="V1134" i="1"/>
  <c r="V1150" i="1"/>
  <c r="V1162" i="1"/>
  <c r="V1166" i="1"/>
  <c r="V1170" i="1"/>
  <c r="V1174" i="1"/>
  <c r="V1178" i="1"/>
  <c r="V1192" i="1"/>
  <c r="V1154" i="1"/>
  <c r="V1155" i="1"/>
  <c r="X1160" i="1"/>
  <c r="R1160" i="1"/>
  <c r="Y1160" i="1"/>
  <c r="Z1160" i="1"/>
  <c r="V1160" i="1"/>
  <c r="X1161" i="1"/>
  <c r="R1161" i="1"/>
  <c r="Y1161" i="1"/>
  <c r="Z1161" i="1"/>
  <c r="V1161" i="1"/>
  <c r="AA1161" i="1"/>
  <c r="X1162" i="1"/>
  <c r="Z1162" i="1"/>
  <c r="AA1162" i="1"/>
  <c r="X1163" i="1"/>
  <c r="Z1163" i="1"/>
  <c r="V1163" i="1"/>
  <c r="AA1163" i="1"/>
  <c r="F1132" i="1"/>
  <c r="H1132" i="1"/>
  <c r="J1132" i="1"/>
  <c r="J1136" i="1"/>
  <c r="J1140" i="1"/>
  <c r="J1144" i="1"/>
  <c r="J1148" i="1"/>
  <c r="J1152" i="1"/>
  <c r="P1132" i="1"/>
  <c r="T1132" i="1"/>
  <c r="V1132" i="1"/>
  <c r="Z1132" i="1"/>
  <c r="AD1132" i="1"/>
  <c r="AH1132" i="1"/>
  <c r="AJ1132" i="1"/>
  <c r="AR1132" i="1"/>
  <c r="AV1132" i="1"/>
  <c r="AV1133" i="1"/>
  <c r="AV1134" i="1"/>
  <c r="AV1135" i="1"/>
  <c r="AV1136" i="1"/>
  <c r="AV1137" i="1"/>
  <c r="AV1138" i="1"/>
  <c r="AV1139" i="1"/>
  <c r="AV1140" i="1"/>
  <c r="AV1141" i="1"/>
  <c r="AV1142" i="1"/>
  <c r="AV1143" i="1"/>
  <c r="AV1144" i="1"/>
  <c r="AV1145" i="1"/>
  <c r="AV1146" i="1"/>
  <c r="AV1147" i="1"/>
  <c r="AV1148" i="1"/>
  <c r="AV1149" i="1"/>
  <c r="AV1150" i="1"/>
  <c r="AV1151" i="1"/>
  <c r="AV1152" i="1"/>
  <c r="AV1153" i="1"/>
  <c r="AV1154" i="1"/>
  <c r="AV1155" i="1"/>
  <c r="AX1132" i="1"/>
  <c r="AZ1132" i="1"/>
  <c r="F1133" i="1"/>
  <c r="H1133" i="1"/>
  <c r="H1134" i="1"/>
  <c r="H1136" i="1"/>
  <c r="H1137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60" i="1"/>
  <c r="M1160" i="1"/>
  <c r="H1161" i="1"/>
  <c r="H1162" i="1"/>
  <c r="M1162" i="1"/>
  <c r="H1163" i="1"/>
  <c r="M1163" i="1"/>
  <c r="H1164" i="1"/>
  <c r="H1165" i="1"/>
  <c r="M1165" i="1"/>
  <c r="H1166" i="1"/>
  <c r="M1166" i="1"/>
  <c r="H1167" i="1"/>
  <c r="M1167" i="1"/>
  <c r="H1168" i="1"/>
  <c r="M1168" i="1"/>
  <c r="H1169" i="1"/>
  <c r="M1169" i="1"/>
  <c r="H1170" i="1"/>
  <c r="M1170" i="1"/>
  <c r="H1171" i="1"/>
  <c r="M1171" i="1"/>
  <c r="H1172" i="1"/>
  <c r="M1172" i="1"/>
  <c r="H1173" i="1"/>
  <c r="M1173" i="1"/>
  <c r="H1174" i="1"/>
  <c r="M1174" i="1"/>
  <c r="H1175" i="1"/>
  <c r="M1175" i="1"/>
  <c r="H1176" i="1"/>
  <c r="M1176" i="1"/>
  <c r="H1177" i="1"/>
  <c r="M1177" i="1"/>
  <c r="H1178" i="1"/>
  <c r="M1178" i="1"/>
  <c r="H1179" i="1"/>
  <c r="M1179" i="1"/>
  <c r="J1133" i="1"/>
  <c r="J1137" i="1"/>
  <c r="J1141" i="1"/>
  <c r="J1145" i="1"/>
  <c r="J1149" i="1"/>
  <c r="J1153" i="1"/>
  <c r="T1133" i="1"/>
  <c r="V1133" i="1"/>
  <c r="Z1133" i="1"/>
  <c r="AH1133" i="1"/>
  <c r="AJ1133" i="1"/>
  <c r="AX1133" i="1"/>
  <c r="BB1133" i="1"/>
  <c r="F1134" i="1"/>
  <c r="J1134" i="1"/>
  <c r="J1138" i="1"/>
  <c r="J1142" i="1"/>
  <c r="J1146" i="1"/>
  <c r="J1150" i="1"/>
  <c r="J1154" i="1"/>
  <c r="T1134" i="1"/>
  <c r="AH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4" i="1"/>
  <c r="J1135" i="1"/>
  <c r="J1139" i="1"/>
  <c r="J1143" i="1"/>
  <c r="J1147" i="1"/>
  <c r="J1151" i="1"/>
  <c r="J1155" i="1"/>
  <c r="T1135" i="1"/>
  <c r="V1135" i="1"/>
  <c r="AH1135" i="1"/>
  <c r="AJ1135" i="1"/>
  <c r="AN1135" i="1"/>
  <c r="AX1135" i="1"/>
  <c r="CL1129" i="1"/>
  <c r="CN1129" i="1"/>
  <c r="BZ1129" i="1"/>
  <c r="BX1129" i="1"/>
  <c r="BJ1129" i="1"/>
  <c r="BL1129" i="1"/>
  <c r="BF1129" i="1"/>
  <c r="AL1160" i="1"/>
  <c r="AF1160" i="1"/>
  <c r="AM1160" i="1"/>
  <c r="AN1160" i="1"/>
  <c r="AJ1160" i="1"/>
  <c r="AO1160" i="1"/>
  <c r="AL1161" i="1"/>
  <c r="AN1161" i="1"/>
  <c r="AJ1161" i="1"/>
  <c r="AO1161" i="1"/>
  <c r="AL1162" i="1"/>
  <c r="AF1162" i="1"/>
  <c r="AM1162" i="1"/>
  <c r="AN1162" i="1"/>
  <c r="AL1163" i="1"/>
  <c r="AF1163" i="1"/>
  <c r="AM1163" i="1"/>
  <c r="AN1163" i="1"/>
  <c r="AJ1163" i="1"/>
  <c r="D1160" i="1"/>
  <c r="K1160" i="1"/>
  <c r="D1161" i="1"/>
  <c r="K1162" i="1"/>
  <c r="D1164" i="1"/>
  <c r="D1165" i="1"/>
  <c r="D1168" i="1"/>
  <c r="D1169" i="1"/>
  <c r="D1172" i="1"/>
  <c r="D1173" i="1"/>
  <c r="D1176" i="1"/>
  <c r="D1177" i="1"/>
  <c r="R1164" i="1"/>
  <c r="R1165" i="1"/>
  <c r="R1168" i="1"/>
  <c r="R1169" i="1"/>
  <c r="R1172" i="1"/>
  <c r="R1173" i="1"/>
  <c r="R1176" i="1"/>
  <c r="R1177" i="1"/>
  <c r="BH1131" i="1"/>
  <c r="BH1136" i="1"/>
  <c r="BH1138" i="1"/>
  <c r="BH1139" i="1"/>
  <c r="BH1140" i="1"/>
  <c r="BH1141" i="1"/>
  <c r="BH1142" i="1"/>
  <c r="BH1143" i="1"/>
  <c r="BH1144" i="1"/>
  <c r="BH1145" i="1"/>
  <c r="BH1146" i="1"/>
  <c r="BH1147" i="1"/>
  <c r="BH1148" i="1"/>
  <c r="BH1149" i="1"/>
  <c r="BH1150" i="1"/>
  <c r="BH1151" i="1"/>
  <c r="BH1152" i="1"/>
  <c r="BH1153" i="1"/>
  <c r="BH1154" i="1"/>
  <c r="BH1155" i="1"/>
  <c r="BH1156" i="1"/>
  <c r="BH1157" i="1"/>
  <c r="BH1158" i="1"/>
  <c r="BH1159" i="1"/>
  <c r="BH1160" i="1"/>
  <c r="BH1161" i="1"/>
  <c r="BH1162" i="1"/>
  <c r="BH1163" i="1"/>
  <c r="BH1164" i="1"/>
  <c r="BH1165" i="1"/>
  <c r="BH1166" i="1"/>
  <c r="BH1167" i="1"/>
  <c r="BH1168" i="1"/>
  <c r="BH1169" i="1"/>
  <c r="BH1170" i="1"/>
  <c r="BH1171" i="1"/>
  <c r="BH1172" i="1"/>
  <c r="BH1173" i="1"/>
  <c r="BH1174" i="1"/>
  <c r="BH1175" i="1"/>
  <c r="BH1176" i="1"/>
  <c r="BH1177" i="1"/>
  <c r="BH1178" i="1"/>
  <c r="BH1179" i="1"/>
  <c r="AF1164" i="1"/>
  <c r="AM1164" i="1"/>
  <c r="AF1166" i="1"/>
  <c r="AM1166" i="1"/>
  <c r="AF1167" i="1"/>
  <c r="AM1167" i="1"/>
  <c r="AF1168" i="1"/>
  <c r="AF1170" i="1"/>
  <c r="AF1171" i="1"/>
  <c r="AF1172" i="1"/>
  <c r="AF1174" i="1"/>
  <c r="AF1175" i="1"/>
  <c r="AF1176" i="1"/>
  <c r="AF1178" i="1"/>
  <c r="AF1179" i="1"/>
  <c r="AT1161" i="1"/>
  <c r="BA1161" i="1"/>
  <c r="AT1162" i="1"/>
  <c r="BA1162" i="1"/>
  <c r="AT1165" i="1"/>
  <c r="AT1166" i="1"/>
  <c r="BA1166" i="1"/>
  <c r="AT1169" i="1"/>
  <c r="AT1170" i="1"/>
  <c r="BA1170" i="1"/>
  <c r="AT1173" i="1"/>
  <c r="AT1174" i="1"/>
  <c r="AT1177" i="1"/>
  <c r="AT1178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V1148" i="1"/>
  <c r="V1149" i="1"/>
  <c r="V1151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BL1130" i="1"/>
  <c r="BL1131" i="1"/>
  <c r="BL1132" i="1"/>
  <c r="BL1133" i="1"/>
  <c r="BL1134" i="1"/>
  <c r="BL1136" i="1"/>
  <c r="BL1138" i="1"/>
  <c r="BL1139" i="1"/>
  <c r="BL1140" i="1"/>
  <c r="BL1141" i="1"/>
  <c r="BL1142" i="1"/>
  <c r="BL1143" i="1"/>
  <c r="BL1144" i="1"/>
  <c r="BL1145" i="1"/>
  <c r="BL1146" i="1"/>
  <c r="BL1147" i="1"/>
  <c r="BL1148" i="1"/>
  <c r="BL1149" i="1"/>
  <c r="BL1150" i="1"/>
  <c r="BL1151" i="1"/>
  <c r="BL1152" i="1"/>
  <c r="BL1153" i="1"/>
  <c r="BL1154" i="1"/>
  <c r="BL1155" i="1"/>
  <c r="BL1156" i="1"/>
  <c r="BL1157" i="1"/>
  <c r="BL1158" i="1"/>
  <c r="BL1159" i="1"/>
  <c r="BL1160" i="1"/>
  <c r="BL1161" i="1"/>
  <c r="BL1162" i="1"/>
  <c r="BL1163" i="1"/>
  <c r="BL1164" i="1"/>
  <c r="BL1165" i="1"/>
  <c r="BL1166" i="1"/>
  <c r="BL1167" i="1"/>
  <c r="BL1168" i="1"/>
  <c r="BL1169" i="1"/>
  <c r="BL1170" i="1"/>
  <c r="BL1171" i="1"/>
  <c r="BL1172" i="1"/>
  <c r="BL1173" i="1"/>
  <c r="BL1174" i="1"/>
  <c r="BL1175" i="1"/>
  <c r="BL1176" i="1"/>
  <c r="BL1177" i="1"/>
  <c r="BL1178" i="1"/>
  <c r="BL1179" i="1"/>
  <c r="BL1180" i="1"/>
  <c r="BN1136" i="1"/>
  <c r="BO1136" i="1"/>
  <c r="BP1136" i="1"/>
  <c r="BN1138" i="1"/>
  <c r="BO1138" i="1"/>
  <c r="BP1138" i="1"/>
  <c r="BN1139" i="1"/>
  <c r="BO1139" i="1"/>
  <c r="BP1139" i="1"/>
  <c r="BN1140" i="1"/>
  <c r="BO1140" i="1"/>
  <c r="BP1140" i="1"/>
  <c r="BN1141" i="1"/>
  <c r="BO1141" i="1"/>
  <c r="BP1141" i="1"/>
  <c r="BN1142" i="1"/>
  <c r="BO1142" i="1"/>
  <c r="BP1142" i="1"/>
  <c r="BN1143" i="1"/>
  <c r="BO1143" i="1"/>
  <c r="BP1143" i="1"/>
  <c r="BN1144" i="1"/>
  <c r="BO1144" i="1"/>
  <c r="BP1144" i="1"/>
  <c r="BO1145" i="1"/>
  <c r="BP1145" i="1"/>
  <c r="BO1146" i="1"/>
  <c r="BP1146" i="1"/>
  <c r="BO1147" i="1"/>
  <c r="BP1147" i="1"/>
  <c r="BO1148" i="1"/>
  <c r="BP1148" i="1"/>
  <c r="BO1149" i="1"/>
  <c r="BP1149" i="1"/>
  <c r="BO1150" i="1"/>
  <c r="BP1150" i="1"/>
  <c r="BO1151" i="1"/>
  <c r="BP1151" i="1"/>
  <c r="BO1152" i="1"/>
  <c r="BP1152" i="1"/>
  <c r="BO1153" i="1"/>
  <c r="BP1153" i="1"/>
  <c r="BO1154" i="1"/>
  <c r="BP1154" i="1"/>
  <c r="BO1155" i="1"/>
  <c r="BP1155" i="1"/>
  <c r="BO1156" i="1"/>
  <c r="BP1156" i="1"/>
  <c r="BO1157" i="1"/>
  <c r="BP1157" i="1"/>
  <c r="BO1158" i="1"/>
  <c r="BP1158" i="1"/>
  <c r="BO1159" i="1"/>
  <c r="BP1159" i="1"/>
  <c r="BO1160" i="1"/>
  <c r="BP1160" i="1"/>
  <c r="BO1161" i="1"/>
  <c r="BP1161" i="1"/>
  <c r="BO1162" i="1"/>
  <c r="BP1162" i="1"/>
  <c r="BO1163" i="1"/>
  <c r="BP1163" i="1"/>
  <c r="BO1164" i="1"/>
  <c r="BP1164" i="1"/>
  <c r="BO1165" i="1"/>
  <c r="BP1165" i="1"/>
  <c r="BO1166" i="1"/>
  <c r="BP1166" i="1"/>
  <c r="BO1167" i="1"/>
  <c r="BP1167" i="1"/>
  <c r="BO1168" i="1"/>
  <c r="BP1168" i="1"/>
  <c r="BO1169" i="1"/>
  <c r="BP1169" i="1"/>
  <c r="BO1170" i="1"/>
  <c r="BP1170" i="1"/>
  <c r="BO1171" i="1"/>
  <c r="BP1171" i="1"/>
  <c r="BO1172" i="1"/>
  <c r="BP1172" i="1"/>
  <c r="BO1173" i="1"/>
  <c r="BP1173" i="1"/>
  <c r="BO1174" i="1"/>
  <c r="BP1174" i="1"/>
  <c r="BO1175" i="1"/>
  <c r="BP1175" i="1"/>
  <c r="BO1176" i="1"/>
  <c r="BP1176" i="1"/>
  <c r="BO1177" i="1"/>
  <c r="BP1177" i="1"/>
  <c r="BO1178" i="1"/>
  <c r="BP1178" i="1"/>
  <c r="BO1179" i="1"/>
  <c r="BP1179" i="1"/>
  <c r="BO1180" i="1"/>
  <c r="BP1180" i="1"/>
  <c r="AJ1136" i="1"/>
  <c r="AJ1137" i="1"/>
  <c r="AJ1139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X1136" i="1"/>
  <c r="AX1137" i="1"/>
  <c r="AX1139" i="1"/>
  <c r="AX1141" i="1"/>
  <c r="AX1143" i="1"/>
  <c r="AX1144" i="1"/>
  <c r="AX1145" i="1"/>
  <c r="AX1147" i="1"/>
  <c r="BB1160" i="1"/>
  <c r="BB1161" i="1"/>
  <c r="BB1162" i="1"/>
  <c r="BB1163" i="1"/>
  <c r="BB1164" i="1"/>
  <c r="BB1165" i="1"/>
  <c r="BB1166" i="1"/>
  <c r="BB1167" i="1"/>
  <c r="BB1168" i="1"/>
  <c r="BB1169" i="1"/>
  <c r="BB1170" i="1"/>
  <c r="BB1171" i="1"/>
  <c r="BB1176" i="1"/>
  <c r="BC1176" i="1"/>
  <c r="BB1177" i="1"/>
  <c r="BC1177" i="1"/>
  <c r="BB1178" i="1"/>
  <c r="BC1178" i="1"/>
  <c r="BB1179" i="1"/>
  <c r="BC1179" i="1"/>
  <c r="BB1180" i="1"/>
  <c r="BC1180" i="1"/>
  <c r="BZ1130" i="1"/>
  <c r="BZ1132" i="1"/>
  <c r="BZ1133" i="1"/>
  <c r="BZ1134" i="1"/>
  <c r="CC1136" i="1"/>
  <c r="CD1136" i="1"/>
  <c r="CE1136" i="1"/>
  <c r="CC1138" i="1"/>
  <c r="CD1138" i="1"/>
  <c r="CE1138" i="1"/>
  <c r="CC1139" i="1"/>
  <c r="CD1139" i="1"/>
  <c r="CE1139" i="1"/>
  <c r="CC1140" i="1"/>
  <c r="CD1140" i="1"/>
  <c r="CE1140" i="1"/>
  <c r="CC1141" i="1"/>
  <c r="CD1141" i="1"/>
  <c r="CE1141" i="1"/>
  <c r="CC1142" i="1"/>
  <c r="CD1142" i="1"/>
  <c r="CE1142" i="1"/>
  <c r="CC1143" i="1"/>
  <c r="CD1143" i="1"/>
  <c r="CE1143" i="1"/>
  <c r="CC1144" i="1"/>
  <c r="CD1144" i="1"/>
  <c r="CE1144" i="1"/>
  <c r="CD1145" i="1"/>
  <c r="CE1145" i="1"/>
  <c r="CD1146" i="1"/>
  <c r="CE1146" i="1"/>
  <c r="CD1147" i="1"/>
  <c r="CE1147" i="1"/>
  <c r="CD1148" i="1"/>
  <c r="CE1148" i="1"/>
  <c r="CD1149" i="1"/>
  <c r="CE1149" i="1"/>
  <c r="CD1150" i="1"/>
  <c r="CE1150" i="1"/>
  <c r="CD1151" i="1"/>
  <c r="CE1151" i="1"/>
  <c r="CD1152" i="1"/>
  <c r="CE1152" i="1"/>
  <c r="CD1153" i="1"/>
  <c r="CE1153" i="1"/>
  <c r="CD1154" i="1"/>
  <c r="CE1154" i="1"/>
  <c r="CD1155" i="1"/>
  <c r="CE1155" i="1"/>
  <c r="CD1156" i="1"/>
  <c r="CE1156" i="1"/>
  <c r="CD1157" i="1"/>
  <c r="CE1157" i="1"/>
  <c r="CD1158" i="1"/>
  <c r="CE1158" i="1"/>
  <c r="CD1159" i="1"/>
  <c r="CE1159" i="1"/>
  <c r="CD1160" i="1"/>
  <c r="CE1160" i="1"/>
  <c r="CD1161" i="1"/>
  <c r="CE1161" i="1"/>
  <c r="CD1162" i="1"/>
  <c r="CE1162" i="1"/>
  <c r="CD1163" i="1"/>
  <c r="CE1163" i="1"/>
  <c r="CD1164" i="1"/>
  <c r="CE1164" i="1"/>
  <c r="CD1165" i="1"/>
  <c r="CE1165" i="1"/>
  <c r="CD1166" i="1"/>
  <c r="CE1166" i="1"/>
  <c r="CD1167" i="1"/>
  <c r="CE1167" i="1"/>
  <c r="CD1168" i="1"/>
  <c r="CE1168" i="1"/>
  <c r="CD1169" i="1"/>
  <c r="CE1169" i="1"/>
  <c r="CD1170" i="1"/>
  <c r="CE1170" i="1"/>
  <c r="CD1171" i="1"/>
  <c r="CE1171" i="1"/>
  <c r="CD1172" i="1"/>
  <c r="CE1172" i="1"/>
  <c r="CD1173" i="1"/>
  <c r="CE1173" i="1"/>
  <c r="CD1174" i="1"/>
  <c r="CE1174" i="1"/>
  <c r="CD1175" i="1"/>
  <c r="CE1175" i="1"/>
  <c r="CD1176" i="1"/>
  <c r="CE1176" i="1"/>
  <c r="CD1177" i="1"/>
  <c r="CE1177" i="1"/>
  <c r="CD1178" i="1"/>
  <c r="CE1178" i="1"/>
  <c r="CD1179" i="1"/>
  <c r="CE1179" i="1"/>
  <c r="CD1180" i="1"/>
  <c r="CE1180" i="1"/>
  <c r="J1190" i="1"/>
  <c r="K1190" i="1"/>
  <c r="V1164" i="1"/>
  <c r="V1168" i="1"/>
  <c r="AA1168" i="1"/>
  <c r="V1172" i="1"/>
  <c r="AA1172" i="1"/>
  <c r="V1176" i="1"/>
  <c r="AA1176" i="1"/>
  <c r="X1190" i="1"/>
  <c r="Y1190" i="1"/>
  <c r="AJ1164" i="1"/>
  <c r="AO1164" i="1"/>
  <c r="AJ1168" i="1"/>
  <c r="AO1168" i="1"/>
  <c r="AJ1172" i="1"/>
  <c r="AJ1176" i="1"/>
  <c r="AO1176" i="1"/>
  <c r="AL1190" i="1"/>
  <c r="AM1190" i="1"/>
  <c r="AX1160" i="1"/>
  <c r="BC1160" i="1"/>
  <c r="AX1164" i="1"/>
  <c r="BC1164" i="1"/>
  <c r="AX1168" i="1"/>
  <c r="BC1168" i="1"/>
  <c r="AX1172" i="1"/>
  <c r="AX1176" i="1"/>
  <c r="AZ1190" i="1"/>
  <c r="BA1190" i="1"/>
  <c r="J1191" i="1"/>
  <c r="K1191" i="1"/>
  <c r="V1165" i="1"/>
  <c r="AA1165" i="1"/>
  <c r="V1169" i="1"/>
  <c r="AA1169" i="1"/>
  <c r="V1173" i="1"/>
  <c r="AA1173" i="1"/>
  <c r="V1177" i="1"/>
  <c r="AA1177" i="1"/>
  <c r="X1191" i="1"/>
  <c r="Y1191" i="1"/>
  <c r="AJ1165" i="1"/>
  <c r="AO1165" i="1"/>
  <c r="AJ1169" i="1"/>
  <c r="AO1169" i="1"/>
  <c r="AJ1173" i="1"/>
  <c r="AO1173" i="1"/>
  <c r="AJ1177" i="1"/>
  <c r="AO1177" i="1"/>
  <c r="AL1191" i="1"/>
  <c r="AM1191" i="1"/>
  <c r="AX1161" i="1"/>
  <c r="BC1161" i="1"/>
  <c r="AX1165" i="1"/>
  <c r="BC1165" i="1"/>
  <c r="AX1169" i="1"/>
  <c r="AX1173" i="1"/>
  <c r="AX1177" i="1"/>
  <c r="AZ1191" i="1"/>
  <c r="BA1191" i="1"/>
  <c r="J1192" i="1"/>
  <c r="K1192" i="1"/>
  <c r="AA1166" i="1"/>
  <c r="AA1170" i="1"/>
  <c r="AA1174" i="1"/>
  <c r="AA1178" i="1"/>
  <c r="X1192" i="1"/>
  <c r="Y1192" i="1"/>
  <c r="AL1192" i="1"/>
  <c r="AM1192" i="1"/>
  <c r="AZ1192" i="1"/>
  <c r="BA1192" i="1"/>
  <c r="J1193" i="1"/>
  <c r="K1193" i="1"/>
  <c r="V1167" i="1"/>
  <c r="AA1167" i="1"/>
  <c r="V1171" i="1"/>
  <c r="V1175" i="1"/>
  <c r="V1179" i="1"/>
  <c r="V1193" i="1"/>
  <c r="AA1171" i="1"/>
  <c r="AA1175" i="1"/>
  <c r="AA1179" i="1"/>
  <c r="X1193" i="1"/>
  <c r="Y1193" i="1"/>
  <c r="AJ1167" i="1"/>
  <c r="AO1167" i="1"/>
  <c r="AJ1171" i="1"/>
  <c r="AO1171" i="1"/>
  <c r="AJ1175" i="1"/>
  <c r="AO1175" i="1"/>
  <c r="AJ1179" i="1"/>
  <c r="AO1179" i="1"/>
  <c r="AL1193" i="1"/>
  <c r="AM1193" i="1"/>
  <c r="AX1163" i="1"/>
  <c r="BC1163" i="1"/>
  <c r="AX1167" i="1"/>
  <c r="BC1167" i="1"/>
  <c r="AX1171" i="1"/>
  <c r="BC1171" i="1"/>
  <c r="AX1175" i="1"/>
  <c r="AX1179" i="1"/>
  <c r="AZ1193" i="1"/>
  <c r="BA1193" i="1"/>
  <c r="B1164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X1180" i="1"/>
  <c r="BJ1130" i="1"/>
  <c r="BJ1131" i="1"/>
  <c r="BJ1132" i="1"/>
  <c r="BJ1133" i="1"/>
  <c r="BJ1134" i="1"/>
  <c r="BJ1136" i="1"/>
  <c r="BJ1138" i="1"/>
  <c r="BJ1139" i="1"/>
  <c r="BJ1140" i="1"/>
  <c r="BJ1141" i="1"/>
  <c r="BJ1142" i="1"/>
  <c r="BJ1143" i="1"/>
  <c r="BJ1144" i="1"/>
  <c r="BJ1145" i="1"/>
  <c r="BJ1146" i="1"/>
  <c r="BJ1147" i="1"/>
  <c r="BJ1148" i="1"/>
  <c r="BJ1149" i="1"/>
  <c r="BJ1150" i="1"/>
  <c r="BJ1151" i="1"/>
  <c r="BJ1152" i="1"/>
  <c r="BJ1153" i="1"/>
  <c r="BJ1154" i="1"/>
  <c r="BJ1155" i="1"/>
  <c r="BJ1156" i="1"/>
  <c r="BJ1157" i="1"/>
  <c r="BJ1158" i="1"/>
  <c r="BJ1159" i="1"/>
  <c r="BX1130" i="1"/>
  <c r="BX1131" i="1"/>
  <c r="BX1132" i="1"/>
  <c r="BX1133" i="1"/>
  <c r="BX1134" i="1"/>
  <c r="BX1136" i="1"/>
  <c r="BX1138" i="1"/>
  <c r="BX1139" i="1"/>
  <c r="BX1140" i="1"/>
  <c r="BX1141" i="1"/>
  <c r="BX1142" i="1"/>
  <c r="BX1143" i="1"/>
  <c r="BX1144" i="1"/>
  <c r="BX1145" i="1"/>
  <c r="BX1146" i="1"/>
  <c r="BX1147" i="1"/>
  <c r="BX1148" i="1"/>
  <c r="BX1149" i="1"/>
  <c r="BX1150" i="1"/>
  <c r="BX1151" i="1"/>
  <c r="BX1152" i="1"/>
  <c r="BX1153" i="1"/>
  <c r="BX1154" i="1"/>
  <c r="BX1155" i="1"/>
  <c r="BX1156" i="1"/>
  <c r="BX1157" i="1"/>
  <c r="BX1158" i="1"/>
  <c r="BX1159" i="1"/>
  <c r="BZ1136" i="1"/>
  <c r="BZ1138" i="1"/>
  <c r="BZ1139" i="1"/>
  <c r="BZ1140" i="1"/>
  <c r="BZ1141" i="1"/>
  <c r="BZ1142" i="1"/>
  <c r="BZ1143" i="1"/>
  <c r="BZ1144" i="1"/>
  <c r="BZ1145" i="1"/>
  <c r="BZ1146" i="1"/>
  <c r="BZ1147" i="1"/>
  <c r="BZ1148" i="1"/>
  <c r="BZ1149" i="1"/>
  <c r="BZ1150" i="1"/>
  <c r="BZ1151" i="1"/>
  <c r="BZ1152" i="1"/>
  <c r="BZ1153" i="1"/>
  <c r="BZ1154" i="1"/>
  <c r="BZ1155" i="1"/>
  <c r="BZ1156" i="1"/>
  <c r="BZ1157" i="1"/>
  <c r="BZ1158" i="1"/>
  <c r="BZ1159" i="1"/>
  <c r="BZ1160" i="1"/>
  <c r="BZ1161" i="1"/>
  <c r="BZ1162" i="1"/>
  <c r="BZ1163" i="1"/>
  <c r="BZ1164" i="1"/>
  <c r="BZ1165" i="1"/>
  <c r="BZ1166" i="1"/>
  <c r="BZ1167" i="1"/>
  <c r="BZ1168" i="1"/>
  <c r="BZ1169" i="1"/>
  <c r="BZ1170" i="1"/>
  <c r="BZ1171" i="1"/>
  <c r="BZ1172" i="1"/>
  <c r="BZ1173" i="1"/>
  <c r="BZ1174" i="1"/>
  <c r="BZ1175" i="1"/>
  <c r="BZ1176" i="1"/>
  <c r="BZ1177" i="1"/>
  <c r="BZ1178" i="1"/>
  <c r="BZ1179" i="1"/>
  <c r="BZ1180" i="1"/>
  <c r="CL1130" i="1"/>
  <c r="CL1131" i="1"/>
  <c r="CL1132" i="1"/>
  <c r="CL1133" i="1"/>
  <c r="CL1134" i="1"/>
  <c r="CL1136" i="1"/>
  <c r="CL1138" i="1"/>
  <c r="CL1139" i="1"/>
  <c r="CL1140" i="1"/>
  <c r="CL1141" i="1"/>
  <c r="CL1142" i="1"/>
  <c r="CL1143" i="1"/>
  <c r="CL1144" i="1"/>
  <c r="CL1145" i="1"/>
  <c r="CL1146" i="1"/>
  <c r="CL1147" i="1"/>
  <c r="CL1148" i="1"/>
  <c r="CL1149" i="1"/>
  <c r="CL1150" i="1"/>
  <c r="CL1151" i="1"/>
  <c r="CL1152" i="1"/>
  <c r="CL1153" i="1"/>
  <c r="CL1154" i="1"/>
  <c r="CL1155" i="1"/>
  <c r="CL1156" i="1"/>
  <c r="CL1157" i="1"/>
  <c r="CL1158" i="1"/>
  <c r="CL1159" i="1"/>
  <c r="CN1130" i="1"/>
  <c r="CN1131" i="1"/>
  <c r="CN1132" i="1"/>
  <c r="CN1133" i="1"/>
  <c r="CN1134" i="1"/>
  <c r="CN1136" i="1"/>
  <c r="CN1138" i="1"/>
  <c r="CN1139" i="1"/>
  <c r="CN1140" i="1"/>
  <c r="CN1141" i="1"/>
  <c r="CN1142" i="1"/>
  <c r="CN1143" i="1"/>
  <c r="CN1144" i="1"/>
  <c r="CN1145" i="1"/>
  <c r="CN1146" i="1"/>
  <c r="CN1147" i="1"/>
  <c r="CN1148" i="1"/>
  <c r="CN1149" i="1"/>
  <c r="CN1150" i="1"/>
  <c r="CN1151" i="1"/>
  <c r="CN1152" i="1"/>
  <c r="CN1153" i="1"/>
  <c r="CN1154" i="1"/>
  <c r="CN1155" i="1"/>
  <c r="CN1156" i="1"/>
  <c r="CN1157" i="1"/>
  <c r="CN1158" i="1"/>
  <c r="CN1159" i="1"/>
  <c r="CN1160" i="1"/>
  <c r="CN1161" i="1"/>
  <c r="CN1162" i="1"/>
  <c r="CN1163" i="1"/>
  <c r="CN1164" i="1"/>
  <c r="CN1165" i="1"/>
  <c r="CN1166" i="1"/>
  <c r="CN1167" i="1"/>
  <c r="CN1168" i="1"/>
  <c r="CN1169" i="1"/>
  <c r="CN1170" i="1"/>
  <c r="CN1171" i="1"/>
  <c r="CN1172" i="1"/>
  <c r="CN1173" i="1"/>
  <c r="CN1174" i="1"/>
  <c r="CN1175" i="1"/>
  <c r="CN1176" i="1"/>
  <c r="CN1177" i="1"/>
  <c r="CN1178" i="1"/>
  <c r="CN1179" i="1"/>
  <c r="CN1180" i="1"/>
  <c r="CQ1136" i="1"/>
  <c r="CR1136" i="1"/>
  <c r="CS1136" i="1"/>
  <c r="CQ1138" i="1"/>
  <c r="CR1138" i="1"/>
  <c r="CS1138" i="1"/>
  <c r="CQ1139" i="1"/>
  <c r="CR1139" i="1"/>
  <c r="CS1139" i="1"/>
  <c r="CQ1140" i="1"/>
  <c r="CR1140" i="1"/>
  <c r="CS1140" i="1"/>
  <c r="CQ1141" i="1"/>
  <c r="CR1141" i="1"/>
  <c r="CS1141" i="1"/>
  <c r="CQ1142" i="1"/>
  <c r="CR1142" i="1"/>
  <c r="CS1142" i="1"/>
  <c r="CQ1143" i="1"/>
  <c r="CR1143" i="1"/>
  <c r="CS1143" i="1"/>
  <c r="CQ1144" i="1"/>
  <c r="CR1144" i="1"/>
  <c r="CS1144" i="1"/>
  <c r="CR1145" i="1"/>
  <c r="CS1145" i="1"/>
  <c r="CR1146" i="1"/>
  <c r="CS1146" i="1"/>
  <c r="CR1147" i="1"/>
  <c r="CS1147" i="1"/>
  <c r="CR1148" i="1"/>
  <c r="CS1148" i="1"/>
  <c r="CR1149" i="1"/>
  <c r="CS1149" i="1"/>
  <c r="CR1150" i="1"/>
  <c r="CS1150" i="1"/>
  <c r="CR1151" i="1"/>
  <c r="CS1151" i="1"/>
  <c r="CR1152" i="1"/>
  <c r="CS1152" i="1"/>
  <c r="CR1153" i="1"/>
  <c r="CS1153" i="1"/>
  <c r="CR1154" i="1"/>
  <c r="CS1154" i="1"/>
  <c r="CR1155" i="1"/>
  <c r="CS1155" i="1"/>
  <c r="CR1156" i="1"/>
  <c r="CS1156" i="1"/>
  <c r="CR1157" i="1"/>
  <c r="CS1157" i="1"/>
  <c r="CR1158" i="1"/>
  <c r="CS1158" i="1"/>
  <c r="CR1159" i="1"/>
  <c r="CS1159" i="1"/>
  <c r="CR1160" i="1"/>
  <c r="CS1160" i="1"/>
  <c r="CR1161" i="1"/>
  <c r="CS1161" i="1"/>
  <c r="CR1162" i="1"/>
  <c r="CS1162" i="1"/>
  <c r="CR1163" i="1"/>
  <c r="CS1163" i="1"/>
  <c r="CR1164" i="1"/>
  <c r="CS1164" i="1"/>
  <c r="CR1165" i="1"/>
  <c r="CS1165" i="1"/>
  <c r="CR1166" i="1"/>
  <c r="CS1166" i="1"/>
  <c r="CR1167" i="1"/>
  <c r="CS1167" i="1"/>
  <c r="CR1168" i="1"/>
  <c r="CS1168" i="1"/>
  <c r="CR1169" i="1"/>
  <c r="CS1169" i="1"/>
  <c r="CR1170" i="1"/>
  <c r="CS1170" i="1"/>
  <c r="CR1171" i="1"/>
  <c r="CS1171" i="1"/>
  <c r="CR1172" i="1"/>
  <c r="CS1172" i="1"/>
  <c r="CR1173" i="1"/>
  <c r="CS1173" i="1"/>
  <c r="CR1174" i="1"/>
  <c r="CS1174" i="1"/>
  <c r="CR1175" i="1"/>
  <c r="CS1175" i="1"/>
  <c r="CR1176" i="1"/>
  <c r="CS1176" i="1"/>
  <c r="CR1177" i="1"/>
  <c r="CS1177" i="1"/>
  <c r="CR1178" i="1"/>
  <c r="CS1178" i="1"/>
  <c r="CR1179" i="1"/>
  <c r="CS1179" i="1"/>
  <c r="CR1180" i="1"/>
  <c r="CS1180" i="1"/>
  <c r="D1235" i="1"/>
  <c r="D1236" i="1"/>
  <c r="D1238" i="1"/>
  <c r="D1239" i="1"/>
  <c r="D1240" i="1"/>
  <c r="D1242" i="1"/>
  <c r="D1246" i="1"/>
  <c r="D1250" i="1"/>
  <c r="D1254" i="1"/>
  <c r="D1243" i="1"/>
  <c r="D1244" i="1"/>
  <c r="D1247" i="1"/>
  <c r="D1248" i="1"/>
  <c r="D1251" i="1"/>
  <c r="D1252" i="1"/>
  <c r="V1210" i="1"/>
  <c r="R1214" i="1"/>
  <c r="BH1205" i="1"/>
  <c r="BV1205" i="1"/>
  <c r="AF1211" i="1"/>
  <c r="AF1213" i="1"/>
  <c r="AF1214" i="1"/>
  <c r="CJ1205" i="1"/>
  <c r="B1211" i="1"/>
  <c r="R1235" i="1"/>
  <c r="Y1235" i="1"/>
  <c r="R1236" i="1"/>
  <c r="R1237" i="1"/>
  <c r="Y1237" i="1"/>
  <c r="R1238" i="1"/>
  <c r="Y1238" i="1"/>
  <c r="R1239" i="1"/>
  <c r="R1240" i="1"/>
  <c r="R1241" i="1"/>
  <c r="R1242" i="1"/>
  <c r="R1243" i="1"/>
  <c r="R1244" i="1"/>
  <c r="R1245" i="1"/>
  <c r="R1249" i="1"/>
  <c r="R1253" i="1"/>
  <c r="V1209" i="1"/>
  <c r="V1213" i="1"/>
  <c r="V1217" i="1"/>
  <c r="V1221" i="1"/>
  <c r="V1225" i="1"/>
  <c r="V1237" i="1"/>
  <c r="V1241" i="1"/>
  <c r="V1245" i="1"/>
  <c r="V1249" i="1"/>
  <c r="V1253" i="1"/>
  <c r="V1267" i="1"/>
  <c r="AA1253" i="1"/>
  <c r="R1246" i="1"/>
  <c r="R1247" i="1"/>
  <c r="R1248" i="1"/>
  <c r="R1252" i="1"/>
  <c r="R1266" i="1"/>
  <c r="R1250" i="1"/>
  <c r="R1254" i="1"/>
  <c r="R1251" i="1"/>
  <c r="AM1209" i="1"/>
  <c r="AJ1209" i="1"/>
  <c r="AJ1210" i="1"/>
  <c r="AF1215" i="1"/>
  <c r="AF1217" i="1"/>
  <c r="AJ1217" i="1"/>
  <c r="AF1218" i="1"/>
  <c r="AF1219" i="1"/>
  <c r="AF1222" i="1"/>
  <c r="AF1223" i="1"/>
  <c r="AF1226" i="1"/>
  <c r="AF1235" i="1"/>
  <c r="AM1235" i="1"/>
  <c r="AF1236" i="1"/>
  <c r="AM1236" i="1"/>
  <c r="AF1240" i="1"/>
  <c r="AM1240" i="1"/>
  <c r="AF1244" i="1"/>
  <c r="AF1248" i="1"/>
  <c r="AF1252" i="1"/>
  <c r="AF1237" i="1"/>
  <c r="AM1237" i="1"/>
  <c r="AF1238" i="1"/>
  <c r="AM1238" i="1"/>
  <c r="AF1239" i="1"/>
  <c r="AM1239" i="1"/>
  <c r="AF1241" i="1"/>
  <c r="AM1241" i="1"/>
  <c r="AF1242" i="1"/>
  <c r="AM1242" i="1"/>
  <c r="AF1243" i="1"/>
  <c r="AF1245" i="1"/>
  <c r="AF1246" i="1"/>
  <c r="AF1247" i="1"/>
  <c r="AF1249" i="1"/>
  <c r="AF1250" i="1"/>
  <c r="AF1251" i="1"/>
  <c r="AF1265" i="1"/>
  <c r="AG1265" i="1"/>
  <c r="AF1253" i="1"/>
  <c r="AF1254" i="1"/>
  <c r="AT1187" i="1"/>
  <c r="BH1206" i="1"/>
  <c r="BH1207" i="1"/>
  <c r="BH1208" i="1"/>
  <c r="BH1211" i="1"/>
  <c r="BH1213" i="1"/>
  <c r="BH1214" i="1"/>
  <c r="BH1215" i="1"/>
  <c r="BH1216" i="1"/>
  <c r="BH1217" i="1"/>
  <c r="BH1218" i="1"/>
  <c r="BH1219" i="1"/>
  <c r="BH1220" i="1"/>
  <c r="BH1221" i="1"/>
  <c r="BH1222" i="1"/>
  <c r="BH1223" i="1"/>
  <c r="BH1224" i="1"/>
  <c r="BH1225" i="1"/>
  <c r="BH1226" i="1"/>
  <c r="BH1227" i="1"/>
  <c r="BH1228" i="1"/>
  <c r="BH1229" i="1"/>
  <c r="BH1230" i="1"/>
  <c r="BH1231" i="1"/>
  <c r="BH1232" i="1"/>
  <c r="BH1233" i="1"/>
  <c r="BH1234" i="1"/>
  <c r="BH1235" i="1"/>
  <c r="BH1236" i="1"/>
  <c r="BH1237" i="1"/>
  <c r="BH1238" i="1"/>
  <c r="BH1239" i="1"/>
  <c r="BH1240" i="1"/>
  <c r="BH1241" i="1"/>
  <c r="BH1242" i="1"/>
  <c r="BH1243" i="1"/>
  <c r="BH1244" i="1"/>
  <c r="BH1245" i="1"/>
  <c r="BH1246" i="1"/>
  <c r="BH1247" i="1"/>
  <c r="BH1248" i="1"/>
  <c r="BH1249" i="1"/>
  <c r="BH1250" i="1"/>
  <c r="BH1251" i="1"/>
  <c r="BH1252" i="1"/>
  <c r="BH1253" i="1"/>
  <c r="BH1254" i="1"/>
  <c r="BV1206" i="1"/>
  <c r="BV1207" i="1"/>
  <c r="BV1208" i="1"/>
  <c r="BV1211" i="1"/>
  <c r="BV1213" i="1"/>
  <c r="BV1214" i="1"/>
  <c r="BV1215" i="1"/>
  <c r="BV1216" i="1"/>
  <c r="BV1217" i="1"/>
  <c r="BV1218" i="1"/>
  <c r="BV1219" i="1"/>
  <c r="BV1220" i="1"/>
  <c r="BV1221" i="1"/>
  <c r="BV1222" i="1"/>
  <c r="BV1223" i="1"/>
  <c r="BV1224" i="1"/>
  <c r="BV1225" i="1"/>
  <c r="BV1226" i="1"/>
  <c r="BV1227" i="1"/>
  <c r="BV1228" i="1"/>
  <c r="BV1229" i="1"/>
  <c r="BV1230" i="1"/>
  <c r="BV1231" i="1"/>
  <c r="BV1232" i="1"/>
  <c r="BV1233" i="1"/>
  <c r="BV1234" i="1"/>
  <c r="BV1235" i="1"/>
  <c r="BV1236" i="1"/>
  <c r="BV1237" i="1"/>
  <c r="BV1238" i="1"/>
  <c r="BV1239" i="1"/>
  <c r="BV1240" i="1"/>
  <c r="BV1241" i="1"/>
  <c r="BV1242" i="1"/>
  <c r="BV1243" i="1"/>
  <c r="BV1244" i="1"/>
  <c r="BV1245" i="1"/>
  <c r="BV1246" i="1"/>
  <c r="BV1247" i="1"/>
  <c r="BV1248" i="1"/>
  <c r="BV1249" i="1"/>
  <c r="BV1250" i="1"/>
  <c r="BV1251" i="1"/>
  <c r="BV1252" i="1"/>
  <c r="BV1253" i="1"/>
  <c r="BV1254" i="1"/>
  <c r="CJ1206" i="1"/>
  <c r="CJ1207" i="1"/>
  <c r="CJ1208" i="1"/>
  <c r="CJ1211" i="1"/>
  <c r="CJ1213" i="1"/>
  <c r="CJ1214" i="1"/>
  <c r="CJ1215" i="1"/>
  <c r="CJ1216" i="1"/>
  <c r="CJ1217" i="1"/>
  <c r="CJ1218" i="1"/>
  <c r="CJ1219" i="1"/>
  <c r="CJ1220" i="1"/>
  <c r="CJ1221" i="1"/>
  <c r="CJ1222" i="1"/>
  <c r="CJ1223" i="1"/>
  <c r="CJ1224" i="1"/>
  <c r="CJ1225" i="1"/>
  <c r="CJ1226" i="1"/>
  <c r="CJ1227" i="1"/>
  <c r="CJ1228" i="1"/>
  <c r="CJ1229" i="1"/>
  <c r="CJ1230" i="1"/>
  <c r="CJ1231" i="1"/>
  <c r="CJ1232" i="1"/>
  <c r="CJ1233" i="1"/>
  <c r="CJ1234" i="1"/>
  <c r="CJ1235" i="1"/>
  <c r="CJ1236" i="1"/>
  <c r="CJ1237" i="1"/>
  <c r="CJ1238" i="1"/>
  <c r="CJ1239" i="1"/>
  <c r="CJ1240" i="1"/>
  <c r="CJ1241" i="1"/>
  <c r="CJ1242" i="1"/>
  <c r="CJ1243" i="1"/>
  <c r="CJ1244" i="1"/>
  <c r="CJ1245" i="1"/>
  <c r="CJ1246" i="1"/>
  <c r="CJ1247" i="1"/>
  <c r="CJ1248" i="1"/>
  <c r="CJ1249" i="1"/>
  <c r="CJ1250" i="1"/>
  <c r="CJ1251" i="1"/>
  <c r="CJ1252" i="1"/>
  <c r="CJ1253" i="1"/>
  <c r="CJ1254" i="1"/>
  <c r="BF1130" i="1"/>
  <c r="BT1130" i="1"/>
  <c r="CH1130" i="1"/>
  <c r="BF1131" i="1"/>
  <c r="BT1131" i="1"/>
  <c r="CH1131" i="1"/>
  <c r="BF1132" i="1"/>
  <c r="BT1132" i="1"/>
  <c r="CH1132" i="1"/>
  <c r="BF1133" i="1"/>
  <c r="BT1133" i="1"/>
  <c r="CH1133" i="1"/>
  <c r="BF1134" i="1"/>
  <c r="BT1134" i="1"/>
  <c r="CH1134" i="1"/>
  <c r="BF1135" i="1"/>
  <c r="P1136" i="1"/>
  <c r="AD1136" i="1"/>
  <c r="AR1136" i="1"/>
  <c r="CH1136" i="1"/>
  <c r="BN1137" i="1"/>
  <c r="CC1137" i="1"/>
  <c r="CH1137" i="1"/>
  <c r="CQ1137" i="1"/>
  <c r="P1140" i="1"/>
  <c r="AD1140" i="1"/>
  <c r="AR1140" i="1"/>
  <c r="P1144" i="1"/>
  <c r="AD1144" i="1"/>
  <c r="AR1144" i="1"/>
  <c r="P1148" i="1"/>
  <c r="AD1148" i="1"/>
  <c r="AR1148" i="1"/>
  <c r="P1151" i="1"/>
  <c r="AD1151" i="1"/>
  <c r="AR1151" i="1"/>
  <c r="P1152" i="1"/>
  <c r="AD1152" i="1"/>
  <c r="AR1152" i="1"/>
  <c r="J1160" i="1"/>
  <c r="P1160" i="1"/>
  <c r="AD1160" i="1"/>
  <c r="AV1160" i="1"/>
  <c r="AZ1160" i="1"/>
  <c r="BJ1160" i="1"/>
  <c r="BX1160" i="1"/>
  <c r="CL1160" i="1"/>
  <c r="J1161" i="1"/>
  <c r="AV1161" i="1"/>
  <c r="AZ1161" i="1"/>
  <c r="BJ1161" i="1"/>
  <c r="BX1161" i="1"/>
  <c r="CL1161" i="1"/>
  <c r="J1162" i="1"/>
  <c r="AV1162" i="1"/>
  <c r="AZ1162" i="1"/>
  <c r="BJ1162" i="1"/>
  <c r="BX1162" i="1"/>
  <c r="CL1162" i="1"/>
  <c r="J1163" i="1"/>
  <c r="AV1163" i="1"/>
  <c r="AZ1163" i="1"/>
  <c r="BJ1163" i="1"/>
  <c r="BX1163" i="1"/>
  <c r="CL1163" i="1"/>
  <c r="P1164" i="1"/>
  <c r="AD1164" i="1"/>
  <c r="AL1164" i="1"/>
  <c r="AV1164" i="1"/>
  <c r="AZ1164" i="1"/>
  <c r="BJ1164" i="1"/>
  <c r="BX1164" i="1"/>
  <c r="CL1164" i="1"/>
  <c r="AL1165" i="1"/>
  <c r="AV1165" i="1"/>
  <c r="AZ1165" i="1"/>
  <c r="BJ1165" i="1"/>
  <c r="BX1165" i="1"/>
  <c r="CL1165" i="1"/>
  <c r="AL1166" i="1"/>
  <c r="AV1166" i="1"/>
  <c r="AZ1166" i="1"/>
  <c r="BJ1166" i="1"/>
  <c r="BX1166" i="1"/>
  <c r="CL1166" i="1"/>
  <c r="AL1167" i="1"/>
  <c r="AV1167" i="1"/>
  <c r="AZ1167" i="1"/>
  <c r="BJ1167" i="1"/>
  <c r="BX1167" i="1"/>
  <c r="CL1167" i="1"/>
  <c r="P1168" i="1"/>
  <c r="AD1168" i="1"/>
  <c r="AV1168" i="1"/>
  <c r="AZ1168" i="1"/>
  <c r="BJ1168" i="1"/>
  <c r="BX1168" i="1"/>
  <c r="CL1168" i="1"/>
  <c r="AV1169" i="1"/>
  <c r="AZ1169" i="1"/>
  <c r="BJ1169" i="1"/>
  <c r="BX1169" i="1"/>
  <c r="CL1169" i="1"/>
  <c r="AV1170" i="1"/>
  <c r="AZ1170" i="1"/>
  <c r="BJ1170" i="1"/>
  <c r="BX1170" i="1"/>
  <c r="CL1170" i="1"/>
  <c r="AV1171" i="1"/>
  <c r="AZ1171" i="1"/>
  <c r="BJ1171" i="1"/>
  <c r="BX1171" i="1"/>
  <c r="CL1171" i="1"/>
  <c r="AV1172" i="1"/>
  <c r="BJ1172" i="1"/>
  <c r="BX1172" i="1"/>
  <c r="CL1172" i="1"/>
  <c r="AV1173" i="1"/>
  <c r="BJ1173" i="1"/>
  <c r="BX1173" i="1"/>
  <c r="CL1173" i="1"/>
  <c r="AV1174" i="1"/>
  <c r="BJ1174" i="1"/>
  <c r="BX1174" i="1"/>
  <c r="CL1174" i="1"/>
  <c r="AV1175" i="1"/>
  <c r="BJ1175" i="1"/>
  <c r="BX1175" i="1"/>
  <c r="CL1175" i="1"/>
  <c r="AV1176" i="1"/>
  <c r="BJ1176" i="1"/>
  <c r="BX1176" i="1"/>
  <c r="CL1176" i="1"/>
  <c r="AV1177" i="1"/>
  <c r="BJ1177" i="1"/>
  <c r="BX1177" i="1"/>
  <c r="CL1177" i="1"/>
  <c r="AV1178" i="1"/>
  <c r="BJ1178" i="1"/>
  <c r="BX1178" i="1"/>
  <c r="CL1178" i="1"/>
  <c r="AV1179" i="1"/>
  <c r="BJ1179" i="1"/>
  <c r="BX1179" i="1"/>
  <c r="CL1179" i="1"/>
  <c r="AV1180" i="1"/>
  <c r="BJ1180" i="1"/>
  <c r="BX1180" i="1"/>
  <c r="CL1180" i="1"/>
  <c r="BF1209" i="1"/>
  <c r="BF1208" i="1"/>
  <c r="CN1226" i="1"/>
  <c r="CL1226" i="1"/>
  <c r="CH1211" i="1"/>
  <c r="CH1212" i="1"/>
  <c r="T1235" i="1"/>
  <c r="T1236" i="1"/>
  <c r="T1237" i="1"/>
  <c r="T1238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AV1207" i="1"/>
  <c r="AV1208" i="1"/>
  <c r="AV1209" i="1"/>
  <c r="AV1210" i="1"/>
  <c r="AV1211" i="1"/>
  <c r="AV1212" i="1"/>
  <c r="AV1213" i="1"/>
  <c r="AV1214" i="1"/>
  <c r="AV1215" i="1"/>
  <c r="AV1216" i="1"/>
  <c r="AV1217" i="1"/>
  <c r="AV1218" i="1"/>
  <c r="AV1219" i="1"/>
  <c r="AV1220" i="1"/>
  <c r="AV1221" i="1"/>
  <c r="AV1222" i="1"/>
  <c r="AV1223" i="1"/>
  <c r="AV1224" i="1"/>
  <c r="AV1225" i="1"/>
  <c r="AV1226" i="1"/>
  <c r="AV1259" i="1"/>
  <c r="AX1238" i="1"/>
  <c r="BC1238" i="1"/>
  <c r="AX1210" i="1"/>
  <c r="AX1214" i="1"/>
  <c r="AX1218" i="1"/>
  <c r="AX1222" i="1"/>
  <c r="AX1242" i="1"/>
  <c r="BC1242" i="1"/>
  <c r="AX1246" i="1"/>
  <c r="BC1246" i="1"/>
  <c r="AX1250" i="1"/>
  <c r="AX1254" i="1"/>
  <c r="H1235" i="1"/>
  <c r="M1235" i="1"/>
  <c r="H1236" i="1"/>
  <c r="H1237" i="1"/>
  <c r="M1237" i="1"/>
  <c r="H1238" i="1"/>
  <c r="M1238" i="1"/>
  <c r="H1207" i="1"/>
  <c r="H1208" i="1"/>
  <c r="H1209" i="1"/>
  <c r="H1211" i="1"/>
  <c r="H1212" i="1"/>
  <c r="H1213" i="1"/>
  <c r="H1214" i="1"/>
  <c r="H1215" i="1"/>
  <c r="H1216" i="1"/>
  <c r="H1217" i="1"/>
  <c r="H1219" i="1"/>
  <c r="H1220" i="1"/>
  <c r="H1221" i="1"/>
  <c r="H1222" i="1"/>
  <c r="H1223" i="1"/>
  <c r="H1224" i="1"/>
  <c r="H1225" i="1"/>
  <c r="H1226" i="1"/>
  <c r="H1239" i="1"/>
  <c r="M1239" i="1"/>
  <c r="H1240" i="1"/>
  <c r="M1240" i="1"/>
  <c r="H1241" i="1"/>
  <c r="M1241" i="1"/>
  <c r="H1242" i="1"/>
  <c r="M1242" i="1"/>
  <c r="H1243" i="1"/>
  <c r="M1243" i="1"/>
  <c r="H1244" i="1"/>
  <c r="M1244" i="1"/>
  <c r="H1245" i="1"/>
  <c r="M1245" i="1"/>
  <c r="H1246" i="1"/>
  <c r="H1247" i="1"/>
  <c r="M1247" i="1"/>
  <c r="H1248" i="1"/>
  <c r="M1248" i="1"/>
  <c r="H1249" i="1"/>
  <c r="M1249" i="1"/>
  <c r="H1250" i="1"/>
  <c r="M1250" i="1"/>
  <c r="H1251" i="1"/>
  <c r="M1251" i="1"/>
  <c r="H1252" i="1"/>
  <c r="M1252" i="1"/>
  <c r="H1253" i="1"/>
  <c r="H1254" i="1"/>
  <c r="M1254" i="1"/>
  <c r="BJ1226" i="1"/>
  <c r="BL1226" i="1"/>
  <c r="BO1226" i="1"/>
  <c r="BP1226" i="1"/>
  <c r="BX1226" i="1"/>
  <c r="BZ1226" i="1"/>
  <c r="B1216" i="1"/>
  <c r="B1217" i="1"/>
  <c r="B1218" i="1"/>
  <c r="AX1226" i="1"/>
  <c r="V1226" i="1"/>
  <c r="F1226" i="1"/>
  <c r="AJ1226" i="1"/>
  <c r="AN1226" i="1"/>
  <c r="AH1226" i="1"/>
  <c r="B1226" i="1"/>
  <c r="CH1208" i="1"/>
  <c r="CH1207" i="1"/>
  <c r="CH1206" i="1"/>
  <c r="CH1205" i="1"/>
  <c r="CH1204" i="1"/>
  <c r="P1207" i="1"/>
  <c r="CJ1504" i="1"/>
  <c r="CJ1505" i="1"/>
  <c r="CJ1506" i="1"/>
  <c r="CJ1507" i="1"/>
  <c r="CJ1508" i="1"/>
  <c r="CJ1509" i="1"/>
  <c r="CJ1511" i="1"/>
  <c r="CJ1513" i="1"/>
  <c r="CJ1514" i="1"/>
  <c r="CJ1515" i="1"/>
  <c r="CJ1516" i="1"/>
  <c r="CJ1517" i="1"/>
  <c r="CJ1518" i="1"/>
  <c r="CJ1519" i="1"/>
  <c r="CJ1520" i="1"/>
  <c r="CJ1521" i="1"/>
  <c r="CJ1522" i="1"/>
  <c r="CJ1523" i="1"/>
  <c r="CJ1524" i="1"/>
  <c r="CJ1525" i="1"/>
  <c r="CJ1526" i="1"/>
  <c r="CJ1527" i="1"/>
  <c r="CJ1528" i="1"/>
  <c r="CJ1529" i="1"/>
  <c r="CJ1530" i="1"/>
  <c r="CJ1531" i="1"/>
  <c r="CJ1532" i="1"/>
  <c r="CJ1533" i="1"/>
  <c r="CJ1534" i="1"/>
  <c r="CJ1535" i="1"/>
  <c r="CJ1536" i="1"/>
  <c r="CJ1537" i="1"/>
  <c r="CJ1538" i="1"/>
  <c r="CJ1539" i="1"/>
  <c r="CJ1540" i="1"/>
  <c r="CJ1541" i="1"/>
  <c r="CJ1542" i="1"/>
  <c r="CJ1543" i="1"/>
  <c r="CJ1544" i="1"/>
  <c r="CJ1545" i="1"/>
  <c r="CJ1546" i="1"/>
  <c r="CJ1547" i="1"/>
  <c r="CJ1548" i="1"/>
  <c r="CJ1549" i="1"/>
  <c r="CJ1550" i="1"/>
  <c r="CJ1551" i="1"/>
  <c r="CJ1552" i="1"/>
  <c r="CJ1553" i="1"/>
  <c r="CJ1554" i="1"/>
  <c r="CQ1504" i="1"/>
  <c r="CQ1505" i="1"/>
  <c r="CQ1506" i="1"/>
  <c r="CN1504" i="1"/>
  <c r="CN1505" i="1"/>
  <c r="CR1505" i="1"/>
  <c r="CN1506" i="1"/>
  <c r="CN1507" i="1"/>
  <c r="CN1508" i="1"/>
  <c r="CN1509" i="1"/>
  <c r="CN1511" i="1"/>
  <c r="CN1513" i="1"/>
  <c r="CN1514" i="1"/>
  <c r="CN1515" i="1"/>
  <c r="CN1516" i="1"/>
  <c r="CN1517" i="1"/>
  <c r="CN1518" i="1"/>
  <c r="CN1519" i="1"/>
  <c r="CN1520" i="1"/>
  <c r="CN1521" i="1"/>
  <c r="CN1522" i="1"/>
  <c r="CN1523" i="1"/>
  <c r="CN1524" i="1"/>
  <c r="CN1525" i="1"/>
  <c r="CN1526" i="1"/>
  <c r="CN1527" i="1"/>
  <c r="CN1528" i="1"/>
  <c r="CN1529" i="1"/>
  <c r="CN1530" i="1"/>
  <c r="CN1531" i="1"/>
  <c r="CN1532" i="1"/>
  <c r="CN1533" i="1"/>
  <c r="CN1534" i="1"/>
  <c r="CN1535" i="1"/>
  <c r="CN1536" i="1"/>
  <c r="CN1537" i="1"/>
  <c r="CN1538" i="1"/>
  <c r="CN1539" i="1"/>
  <c r="CN1540" i="1"/>
  <c r="CN1541" i="1"/>
  <c r="CN1542" i="1"/>
  <c r="CN1543" i="1"/>
  <c r="CN1544" i="1"/>
  <c r="CN1545" i="1"/>
  <c r="CN1546" i="1"/>
  <c r="CN1547" i="1"/>
  <c r="CN1548" i="1"/>
  <c r="CN1549" i="1"/>
  <c r="CN1550" i="1"/>
  <c r="CN1551" i="1"/>
  <c r="CN1552" i="1"/>
  <c r="CN1553" i="1"/>
  <c r="CN1554" i="1"/>
  <c r="CN1555" i="1"/>
  <c r="CQ1511" i="1"/>
  <c r="CR1511" i="1"/>
  <c r="CS1511" i="1"/>
  <c r="CQ1513" i="1"/>
  <c r="CR1513" i="1"/>
  <c r="CS1513" i="1"/>
  <c r="CQ1514" i="1"/>
  <c r="CR1514" i="1"/>
  <c r="CS1514" i="1"/>
  <c r="CQ1515" i="1"/>
  <c r="CR1515" i="1"/>
  <c r="CS1515" i="1"/>
  <c r="CQ1516" i="1"/>
  <c r="CR1516" i="1"/>
  <c r="CS1516" i="1"/>
  <c r="CQ1517" i="1"/>
  <c r="CR1517" i="1"/>
  <c r="CS1517" i="1"/>
  <c r="CQ1518" i="1"/>
  <c r="CR1518" i="1"/>
  <c r="CS1518" i="1"/>
  <c r="CQ1519" i="1"/>
  <c r="CR1519" i="1"/>
  <c r="CS1519" i="1"/>
  <c r="CR1520" i="1"/>
  <c r="CS1520" i="1"/>
  <c r="CR1521" i="1"/>
  <c r="CS1521" i="1"/>
  <c r="CR1522" i="1"/>
  <c r="CS1522" i="1"/>
  <c r="CR1523" i="1"/>
  <c r="CS1523" i="1"/>
  <c r="CR1524" i="1"/>
  <c r="CS1524" i="1"/>
  <c r="CR1525" i="1"/>
  <c r="CS1525" i="1"/>
  <c r="CR1526" i="1"/>
  <c r="CS1526" i="1"/>
  <c r="CR1527" i="1"/>
  <c r="CS1527" i="1"/>
  <c r="CR1528" i="1"/>
  <c r="CS1528" i="1"/>
  <c r="CR1529" i="1"/>
  <c r="CS1529" i="1"/>
  <c r="CR1530" i="1"/>
  <c r="CS1530" i="1"/>
  <c r="CR1531" i="1"/>
  <c r="CS1531" i="1"/>
  <c r="CR1532" i="1"/>
  <c r="CS1532" i="1"/>
  <c r="CR1533" i="1"/>
  <c r="CS1533" i="1"/>
  <c r="CR1534" i="1"/>
  <c r="CS1534" i="1"/>
  <c r="CR1535" i="1"/>
  <c r="CS1535" i="1"/>
  <c r="CR1536" i="1"/>
  <c r="CS1536" i="1"/>
  <c r="CR1537" i="1"/>
  <c r="CS1537" i="1"/>
  <c r="CR1538" i="1"/>
  <c r="CS1538" i="1"/>
  <c r="CR1539" i="1"/>
  <c r="CS1539" i="1"/>
  <c r="CR1540" i="1"/>
  <c r="CS1540" i="1"/>
  <c r="CR1541" i="1"/>
  <c r="CS1541" i="1"/>
  <c r="CR1542" i="1"/>
  <c r="CS1542" i="1"/>
  <c r="CR1543" i="1"/>
  <c r="CS1543" i="1"/>
  <c r="CR1544" i="1"/>
  <c r="CS1544" i="1"/>
  <c r="CR1545" i="1"/>
  <c r="CS1545" i="1"/>
  <c r="CR1546" i="1"/>
  <c r="CS1546" i="1"/>
  <c r="CR1547" i="1"/>
  <c r="CS1547" i="1"/>
  <c r="CR1548" i="1"/>
  <c r="CS1548" i="1"/>
  <c r="CR1549" i="1"/>
  <c r="CS1549" i="1"/>
  <c r="CR1550" i="1"/>
  <c r="CS1550" i="1"/>
  <c r="CR1551" i="1"/>
  <c r="CS1551" i="1"/>
  <c r="CR1552" i="1"/>
  <c r="CS1552" i="1"/>
  <c r="CR1553" i="1"/>
  <c r="CS1553" i="1"/>
  <c r="CR1554" i="1"/>
  <c r="CS1554" i="1"/>
  <c r="CR1555" i="1"/>
  <c r="CS1555" i="1"/>
  <c r="CH1579" i="1"/>
  <c r="CJ1579" i="1"/>
  <c r="CJ1582" i="1"/>
  <c r="CJ1583" i="1"/>
  <c r="CJ1584" i="1"/>
  <c r="CJ1585" i="1"/>
  <c r="CJ1586" i="1"/>
  <c r="CJ1588" i="1"/>
  <c r="CJ1589" i="1"/>
  <c r="CJ1590" i="1"/>
  <c r="CJ1591" i="1"/>
  <c r="CJ1592" i="1"/>
  <c r="CJ1593" i="1"/>
  <c r="CJ1594" i="1"/>
  <c r="CJ1595" i="1"/>
  <c r="CJ1596" i="1"/>
  <c r="CJ1597" i="1"/>
  <c r="CJ1598" i="1"/>
  <c r="CJ1599" i="1"/>
  <c r="CJ1600" i="1"/>
  <c r="CJ1601" i="1"/>
  <c r="CJ1602" i="1"/>
  <c r="CJ1603" i="1"/>
  <c r="CJ1604" i="1"/>
  <c r="CJ1605" i="1"/>
  <c r="CJ1606" i="1"/>
  <c r="CJ1607" i="1"/>
  <c r="CJ1608" i="1"/>
  <c r="CJ1609" i="1"/>
  <c r="CJ1610" i="1"/>
  <c r="CJ1611" i="1"/>
  <c r="CJ1612" i="1"/>
  <c r="CJ1613" i="1"/>
  <c r="CJ1614" i="1"/>
  <c r="CJ1615" i="1"/>
  <c r="CJ1616" i="1"/>
  <c r="CJ1617" i="1"/>
  <c r="CJ1618" i="1"/>
  <c r="CJ1619" i="1"/>
  <c r="CJ1620" i="1"/>
  <c r="CJ1621" i="1"/>
  <c r="CJ1622" i="1"/>
  <c r="CJ1623" i="1"/>
  <c r="CJ1624" i="1"/>
  <c r="CJ1625" i="1"/>
  <c r="CJ1626" i="1"/>
  <c r="CJ1627" i="1"/>
  <c r="CJ1628" i="1"/>
  <c r="CJ1629" i="1"/>
  <c r="CL1579" i="1"/>
  <c r="CN1579" i="1"/>
  <c r="CQ1579" i="1"/>
  <c r="CR1579" i="1"/>
  <c r="CH1582" i="1"/>
  <c r="CL1582" i="1"/>
  <c r="CN1582" i="1"/>
  <c r="CQ1582" i="1"/>
  <c r="CR1582" i="1"/>
  <c r="CH1583" i="1"/>
  <c r="CL1583" i="1"/>
  <c r="CN1583" i="1"/>
  <c r="CQ1583" i="1"/>
  <c r="CR1583" i="1"/>
  <c r="CS1583" i="1"/>
  <c r="CH1584" i="1"/>
  <c r="CL1584" i="1"/>
  <c r="CN1584" i="1"/>
  <c r="CQ1584" i="1"/>
  <c r="CR1584" i="1"/>
  <c r="CS1584" i="1"/>
  <c r="CH1585" i="1"/>
  <c r="CL1585" i="1"/>
  <c r="CN1585" i="1"/>
  <c r="CQ1585" i="1"/>
  <c r="CR1585" i="1"/>
  <c r="CS1585" i="1"/>
  <c r="CL1586" i="1"/>
  <c r="CN1586" i="1"/>
  <c r="CQ1586" i="1"/>
  <c r="CR1586" i="1"/>
  <c r="CS1586" i="1"/>
  <c r="CQ1587" i="1"/>
  <c r="CL1588" i="1"/>
  <c r="CN1588" i="1"/>
  <c r="CQ1588" i="1"/>
  <c r="CR1588" i="1"/>
  <c r="CS1588" i="1"/>
  <c r="CL1589" i="1"/>
  <c r="CN1589" i="1"/>
  <c r="CQ1589" i="1"/>
  <c r="CR1589" i="1"/>
  <c r="CS1589" i="1"/>
  <c r="CL1590" i="1"/>
  <c r="CN1590" i="1"/>
  <c r="CN1591" i="1"/>
  <c r="CN1592" i="1"/>
  <c r="CN1593" i="1"/>
  <c r="CN1594" i="1"/>
  <c r="CN1595" i="1"/>
  <c r="CN1596" i="1"/>
  <c r="CN1597" i="1"/>
  <c r="CN1598" i="1"/>
  <c r="CN1599" i="1"/>
  <c r="CN1600" i="1"/>
  <c r="CN1601" i="1"/>
  <c r="CN1602" i="1"/>
  <c r="CN1603" i="1"/>
  <c r="CN1604" i="1"/>
  <c r="CN1605" i="1"/>
  <c r="CN1606" i="1"/>
  <c r="CN1607" i="1"/>
  <c r="CN1608" i="1"/>
  <c r="CN1609" i="1"/>
  <c r="CN1610" i="1"/>
  <c r="CN1611" i="1"/>
  <c r="CN1612" i="1"/>
  <c r="CN1613" i="1"/>
  <c r="CN1614" i="1"/>
  <c r="CN1615" i="1"/>
  <c r="CN1616" i="1"/>
  <c r="CN1617" i="1"/>
  <c r="CN1618" i="1"/>
  <c r="CN1619" i="1"/>
  <c r="CN1620" i="1"/>
  <c r="CN1621" i="1"/>
  <c r="CN1622" i="1"/>
  <c r="CN1623" i="1"/>
  <c r="CN1624" i="1"/>
  <c r="CN1625" i="1"/>
  <c r="CN1626" i="1"/>
  <c r="CN1627" i="1"/>
  <c r="CN1628" i="1"/>
  <c r="CN1629" i="1"/>
  <c r="CN1630" i="1"/>
  <c r="CQ1590" i="1"/>
  <c r="CR1590" i="1"/>
  <c r="CS1590" i="1"/>
  <c r="CL1591" i="1"/>
  <c r="CQ1591" i="1"/>
  <c r="CR1591" i="1"/>
  <c r="CS1591" i="1"/>
  <c r="CL1592" i="1"/>
  <c r="CQ1592" i="1"/>
  <c r="CR1592" i="1"/>
  <c r="CS1592" i="1"/>
  <c r="CL1593" i="1"/>
  <c r="CQ1593" i="1"/>
  <c r="CR1593" i="1"/>
  <c r="CS1593" i="1"/>
  <c r="CL1594" i="1"/>
  <c r="CL1595" i="1"/>
  <c r="CL1596" i="1"/>
  <c r="CL1597" i="1"/>
  <c r="CL1598" i="1"/>
  <c r="CL1599" i="1"/>
  <c r="CL1600" i="1"/>
  <c r="CL1601" i="1"/>
  <c r="CQ1594" i="1"/>
  <c r="CR1594" i="1"/>
  <c r="CS1594" i="1"/>
  <c r="CR1595" i="1"/>
  <c r="CS1595" i="1"/>
  <c r="CR1596" i="1"/>
  <c r="CS1596" i="1"/>
  <c r="CR1597" i="1"/>
  <c r="CS1597" i="1"/>
  <c r="CR1598" i="1"/>
  <c r="CS1598" i="1"/>
  <c r="CR1599" i="1"/>
  <c r="CS1599" i="1"/>
  <c r="CR1600" i="1"/>
  <c r="CS1600" i="1"/>
  <c r="CR1601" i="1"/>
  <c r="CS1601" i="1"/>
  <c r="CL1602" i="1"/>
  <c r="CR1602" i="1"/>
  <c r="CS1602" i="1"/>
  <c r="CL1603" i="1"/>
  <c r="CR1603" i="1"/>
  <c r="CS1603" i="1"/>
  <c r="CL1604" i="1"/>
  <c r="CR1604" i="1"/>
  <c r="CS1604" i="1"/>
  <c r="CL1605" i="1"/>
  <c r="CR1605" i="1"/>
  <c r="CS1605" i="1"/>
  <c r="CL1606" i="1"/>
  <c r="CR1606" i="1"/>
  <c r="CS1606" i="1"/>
  <c r="CL1607" i="1"/>
  <c r="CR1607" i="1"/>
  <c r="CS1607" i="1"/>
  <c r="CL1608" i="1"/>
  <c r="CR1608" i="1"/>
  <c r="CS1608" i="1"/>
  <c r="CL1609" i="1"/>
  <c r="CR1609" i="1"/>
  <c r="CS1609" i="1"/>
  <c r="CL1610" i="1"/>
  <c r="CR1610" i="1"/>
  <c r="CS1610" i="1"/>
  <c r="CL1611" i="1"/>
  <c r="CR1611" i="1"/>
  <c r="CS1611" i="1"/>
  <c r="CL1612" i="1"/>
  <c r="CR1612" i="1"/>
  <c r="CS1612" i="1"/>
  <c r="CL1613" i="1"/>
  <c r="CR1613" i="1"/>
  <c r="CS1613" i="1"/>
  <c r="CL1614" i="1"/>
  <c r="CR1614" i="1"/>
  <c r="CS1614" i="1"/>
  <c r="CL1615" i="1"/>
  <c r="CR1615" i="1"/>
  <c r="CS1615" i="1"/>
  <c r="CL1616" i="1"/>
  <c r="CR1616" i="1"/>
  <c r="CS1616" i="1"/>
  <c r="CL1617" i="1"/>
  <c r="CR1617" i="1"/>
  <c r="CS1617" i="1"/>
  <c r="CL1618" i="1"/>
  <c r="CR1618" i="1"/>
  <c r="CS1618" i="1"/>
  <c r="CL1619" i="1"/>
  <c r="CR1619" i="1"/>
  <c r="CS1619" i="1"/>
  <c r="CL1620" i="1"/>
  <c r="CR1620" i="1"/>
  <c r="CS1620" i="1"/>
  <c r="CL1621" i="1"/>
  <c r="CR1621" i="1"/>
  <c r="CS1621" i="1"/>
  <c r="CL1622" i="1"/>
  <c r="CR1622" i="1"/>
  <c r="CS1622" i="1"/>
  <c r="CL1623" i="1"/>
  <c r="CR1623" i="1"/>
  <c r="CS1623" i="1"/>
  <c r="CL1624" i="1"/>
  <c r="CR1624" i="1"/>
  <c r="CS1624" i="1"/>
  <c r="CL1625" i="1"/>
  <c r="CR1625" i="1"/>
  <c r="CS1625" i="1"/>
  <c r="CL1626" i="1"/>
  <c r="CR1626" i="1"/>
  <c r="CS1626" i="1"/>
  <c r="CL1627" i="1"/>
  <c r="CR1627" i="1"/>
  <c r="CS1627" i="1"/>
  <c r="CL1628" i="1"/>
  <c r="CR1628" i="1"/>
  <c r="CS1628" i="1"/>
  <c r="CL1629" i="1"/>
  <c r="CR1629" i="1"/>
  <c r="CS1629" i="1"/>
  <c r="CL1630" i="1"/>
  <c r="CR1630" i="1"/>
  <c r="CS1630" i="1"/>
  <c r="CJ1661" i="1"/>
  <c r="CJ1662" i="1"/>
  <c r="CJ1663" i="1"/>
  <c r="CJ1664" i="1"/>
  <c r="CJ1665" i="1"/>
  <c r="CJ1666" i="1"/>
  <c r="CJ1667" i="1"/>
  <c r="CJ1668" i="1"/>
  <c r="CJ1669" i="1"/>
  <c r="CJ1670" i="1"/>
  <c r="CJ1671" i="1"/>
  <c r="CJ1672" i="1"/>
  <c r="CJ1673" i="1"/>
  <c r="CJ1674" i="1"/>
  <c r="CJ1675" i="1"/>
  <c r="CJ1676" i="1"/>
  <c r="CJ1677" i="1"/>
  <c r="CJ1678" i="1"/>
  <c r="CJ1679" i="1"/>
  <c r="CJ1680" i="1"/>
  <c r="CJ1681" i="1"/>
  <c r="CJ1682" i="1"/>
  <c r="CJ1683" i="1"/>
  <c r="CJ1684" i="1"/>
  <c r="CJ1685" i="1"/>
  <c r="CJ1686" i="1"/>
  <c r="CJ1687" i="1"/>
  <c r="CJ1688" i="1"/>
  <c r="CJ1689" i="1"/>
  <c r="CJ1690" i="1"/>
  <c r="CJ1691" i="1"/>
  <c r="CJ1692" i="1"/>
  <c r="CJ1693" i="1"/>
  <c r="CJ1694" i="1"/>
  <c r="CJ1695" i="1"/>
  <c r="CJ1696" i="1"/>
  <c r="CJ1697" i="1"/>
  <c r="CJ1698" i="1"/>
  <c r="CJ1699" i="1"/>
  <c r="CJ1700" i="1"/>
  <c r="CJ1701" i="1"/>
  <c r="CJ1702" i="1"/>
  <c r="CJ1703" i="1"/>
  <c r="CJ1704" i="1"/>
  <c r="AN1681" i="1"/>
  <c r="CH1660" i="1"/>
  <c r="CN1660" i="1"/>
  <c r="CQ1660" i="1"/>
  <c r="CS1660" i="1"/>
  <c r="CL1661" i="1"/>
  <c r="CN1661" i="1"/>
  <c r="CQ1661" i="1"/>
  <c r="CR1661" i="1"/>
  <c r="CS1661" i="1"/>
  <c r="CL1662" i="1"/>
  <c r="CN1662" i="1"/>
  <c r="CQ1662" i="1"/>
  <c r="CR1662" i="1"/>
  <c r="CS1662" i="1"/>
  <c r="CL1663" i="1"/>
  <c r="CN1663" i="1"/>
  <c r="CS1663" i="1"/>
  <c r="CH1664" i="1"/>
  <c r="CL1664" i="1"/>
  <c r="CN1664" i="1"/>
  <c r="CQ1664" i="1"/>
  <c r="CH1665" i="1"/>
  <c r="CL1665" i="1"/>
  <c r="CN1665" i="1"/>
  <c r="CH1666" i="1"/>
  <c r="CL1666" i="1"/>
  <c r="CN1666" i="1"/>
  <c r="CL1667" i="1"/>
  <c r="CL1668" i="1"/>
  <c r="CL1669" i="1"/>
  <c r="CL1670" i="1"/>
  <c r="CL1671" i="1"/>
  <c r="CL1672" i="1"/>
  <c r="CL1673" i="1"/>
  <c r="CL1674" i="1"/>
  <c r="CL1675" i="1"/>
  <c r="CL1676" i="1"/>
  <c r="CL1709" i="1"/>
  <c r="CN1667" i="1"/>
  <c r="CQ1667" i="1"/>
  <c r="CR1667" i="1"/>
  <c r="CS1667" i="1"/>
  <c r="CN1668" i="1"/>
  <c r="CQ1668" i="1"/>
  <c r="CR1668" i="1"/>
  <c r="CS1668" i="1"/>
  <c r="CN1669" i="1"/>
  <c r="CN1670" i="1"/>
  <c r="CN1671" i="1"/>
  <c r="CN1672" i="1"/>
  <c r="CN1673" i="1"/>
  <c r="CN1674" i="1"/>
  <c r="CN1675" i="1"/>
  <c r="CN1676" i="1"/>
  <c r="CN1677" i="1"/>
  <c r="CN1678" i="1"/>
  <c r="CN1679" i="1"/>
  <c r="CN1680" i="1"/>
  <c r="CN1681" i="1"/>
  <c r="CN1682" i="1"/>
  <c r="CN1683" i="1"/>
  <c r="CN1684" i="1"/>
  <c r="CN1685" i="1"/>
  <c r="CN1686" i="1"/>
  <c r="CN1687" i="1"/>
  <c r="CN1688" i="1"/>
  <c r="CN1689" i="1"/>
  <c r="CN1690" i="1"/>
  <c r="CN1691" i="1"/>
  <c r="CN1692" i="1"/>
  <c r="CN1693" i="1"/>
  <c r="CN1694" i="1"/>
  <c r="CN1695" i="1"/>
  <c r="CN1696" i="1"/>
  <c r="CN1697" i="1"/>
  <c r="CN1698" i="1"/>
  <c r="CN1699" i="1"/>
  <c r="CN1700" i="1"/>
  <c r="CN1701" i="1"/>
  <c r="CN1702" i="1"/>
  <c r="CN1703" i="1"/>
  <c r="CN1704" i="1"/>
  <c r="CN1705" i="1"/>
  <c r="CN1709" i="1"/>
  <c r="CQ1669" i="1"/>
  <c r="CR1669" i="1"/>
  <c r="CS1669" i="1"/>
  <c r="CR1670" i="1"/>
  <c r="CS1670" i="1"/>
  <c r="CR1671" i="1"/>
  <c r="CS1671" i="1"/>
  <c r="CR1672" i="1"/>
  <c r="CS1672" i="1"/>
  <c r="CR1673" i="1"/>
  <c r="CS1673" i="1"/>
  <c r="CR1674" i="1"/>
  <c r="CS1674" i="1"/>
  <c r="CR1675" i="1"/>
  <c r="CS1675" i="1"/>
  <c r="CR1676" i="1"/>
  <c r="CS1676" i="1"/>
  <c r="CL1677" i="1"/>
  <c r="CR1677" i="1"/>
  <c r="CS1677" i="1"/>
  <c r="CL1678" i="1"/>
  <c r="CR1678" i="1"/>
  <c r="CS1678" i="1"/>
  <c r="CL1679" i="1"/>
  <c r="CR1679" i="1"/>
  <c r="CS1679" i="1"/>
  <c r="CL1680" i="1"/>
  <c r="CR1680" i="1"/>
  <c r="CS1680" i="1"/>
  <c r="CL1681" i="1"/>
  <c r="CR1681" i="1"/>
  <c r="CS1681" i="1"/>
  <c r="CL1682" i="1"/>
  <c r="CR1682" i="1"/>
  <c r="CS1682" i="1"/>
  <c r="CL1683" i="1"/>
  <c r="CR1683" i="1"/>
  <c r="CS1683" i="1"/>
  <c r="CL1684" i="1"/>
  <c r="CR1684" i="1"/>
  <c r="CS1684" i="1"/>
  <c r="CL1685" i="1"/>
  <c r="CR1685" i="1"/>
  <c r="CS1685" i="1"/>
  <c r="CL1686" i="1"/>
  <c r="CR1686" i="1"/>
  <c r="CS1686" i="1"/>
  <c r="CL1687" i="1"/>
  <c r="CR1687" i="1"/>
  <c r="CS1687" i="1"/>
  <c r="CL1688" i="1"/>
  <c r="CR1688" i="1"/>
  <c r="CS1688" i="1"/>
  <c r="CL1689" i="1"/>
  <c r="CR1689" i="1"/>
  <c r="CS1689" i="1"/>
  <c r="CL1690" i="1"/>
  <c r="CR1690" i="1"/>
  <c r="CS1690" i="1"/>
  <c r="CL1691" i="1"/>
  <c r="CR1691" i="1"/>
  <c r="CS1691" i="1"/>
  <c r="CL1692" i="1"/>
  <c r="CR1692" i="1"/>
  <c r="CS1692" i="1"/>
  <c r="CL1693" i="1"/>
  <c r="CR1693" i="1"/>
  <c r="CS1693" i="1"/>
  <c r="CL1694" i="1"/>
  <c r="CR1694" i="1"/>
  <c r="CS1694" i="1"/>
  <c r="CL1695" i="1"/>
  <c r="CR1695" i="1"/>
  <c r="CS1695" i="1"/>
  <c r="CL1696" i="1"/>
  <c r="CR1696" i="1"/>
  <c r="CS1696" i="1"/>
  <c r="CL1697" i="1"/>
  <c r="CR1697" i="1"/>
  <c r="CS1697" i="1"/>
  <c r="CL1698" i="1"/>
  <c r="CR1698" i="1"/>
  <c r="CS1698" i="1"/>
  <c r="CL1699" i="1"/>
  <c r="CR1699" i="1"/>
  <c r="CS1699" i="1"/>
  <c r="CL1700" i="1"/>
  <c r="CR1700" i="1"/>
  <c r="CS1700" i="1"/>
  <c r="CL1701" i="1"/>
  <c r="CR1701" i="1"/>
  <c r="CS1701" i="1"/>
  <c r="CL1702" i="1"/>
  <c r="CR1702" i="1"/>
  <c r="CS1702" i="1"/>
  <c r="CL1703" i="1"/>
  <c r="CR1703" i="1"/>
  <c r="CS1703" i="1"/>
  <c r="CL1704" i="1"/>
  <c r="CR1704" i="1"/>
  <c r="CS1704" i="1"/>
  <c r="CL1705" i="1"/>
  <c r="CR1705" i="1"/>
  <c r="CS1705" i="1"/>
  <c r="CJ1712" i="1"/>
  <c r="CJ1729" i="1"/>
  <c r="CL1729" i="1"/>
  <c r="CN1729" i="1"/>
  <c r="CQ1729" i="1"/>
  <c r="CJ1730" i="1"/>
  <c r="CL1730" i="1"/>
  <c r="CN1730" i="1"/>
  <c r="CJ1731" i="1"/>
  <c r="CL1731" i="1"/>
  <c r="CN1731" i="1"/>
  <c r="CH1732" i="1"/>
  <c r="CJ1732" i="1"/>
  <c r="CL1732" i="1"/>
  <c r="CN1732" i="1"/>
  <c r="CH1733" i="1"/>
  <c r="CJ1733" i="1"/>
  <c r="CL1733" i="1"/>
  <c r="CN1733" i="1"/>
  <c r="CH1734" i="1"/>
  <c r="CJ1734" i="1"/>
  <c r="CL1734" i="1"/>
  <c r="CN1734" i="1"/>
  <c r="CH1735" i="1"/>
  <c r="CJ1735" i="1"/>
  <c r="CL1735" i="1"/>
  <c r="CN1735" i="1"/>
  <c r="CH1736" i="1"/>
  <c r="CJ1736" i="1"/>
  <c r="CL1736" i="1"/>
  <c r="CN1736" i="1"/>
  <c r="CJ1738" i="1"/>
  <c r="CL1738" i="1"/>
  <c r="CN1738" i="1"/>
  <c r="CQ1738" i="1"/>
  <c r="CR1738" i="1"/>
  <c r="CS1738" i="1"/>
  <c r="CJ1739" i="1"/>
  <c r="CL1739" i="1"/>
  <c r="CN1739" i="1"/>
  <c r="CQ1739" i="1"/>
  <c r="CR1739" i="1"/>
  <c r="CS1739" i="1"/>
  <c r="CJ1740" i="1"/>
  <c r="CL1740" i="1"/>
  <c r="CN1740" i="1"/>
  <c r="CQ1740" i="1"/>
  <c r="CR1740" i="1"/>
  <c r="CS1740" i="1"/>
  <c r="CJ1741" i="1"/>
  <c r="CL1741" i="1"/>
  <c r="CN1741" i="1"/>
  <c r="CQ1741" i="1"/>
  <c r="CR1741" i="1"/>
  <c r="CS1741" i="1"/>
  <c r="CJ1742" i="1"/>
  <c r="CL1742" i="1"/>
  <c r="CN1742" i="1"/>
  <c r="CQ1742" i="1"/>
  <c r="CR1742" i="1"/>
  <c r="CS1742" i="1"/>
  <c r="CJ1743" i="1"/>
  <c r="CL1743" i="1"/>
  <c r="CN1743" i="1"/>
  <c r="CQ1743" i="1"/>
  <c r="CR1743" i="1"/>
  <c r="CS1743" i="1"/>
  <c r="CJ1744" i="1"/>
  <c r="CL1744" i="1"/>
  <c r="CL1745" i="1"/>
  <c r="CL1746" i="1"/>
  <c r="CL1747" i="1"/>
  <c r="CL1748" i="1"/>
  <c r="CL1749" i="1"/>
  <c r="CL1750" i="1"/>
  <c r="CL1751" i="1"/>
  <c r="CN1744" i="1"/>
  <c r="CQ1744" i="1"/>
  <c r="CR1744" i="1"/>
  <c r="CS1744" i="1"/>
  <c r="CJ1745" i="1"/>
  <c r="CN1745" i="1"/>
  <c r="CR1745" i="1"/>
  <c r="CS1745" i="1"/>
  <c r="CJ1746" i="1"/>
  <c r="CN1746" i="1"/>
  <c r="CR1746" i="1"/>
  <c r="CS1746" i="1"/>
  <c r="CJ1747" i="1"/>
  <c r="CN1747" i="1"/>
  <c r="CR1747" i="1"/>
  <c r="CS1747" i="1"/>
  <c r="CJ1748" i="1"/>
  <c r="CN1748" i="1"/>
  <c r="CR1748" i="1"/>
  <c r="CS1748" i="1"/>
  <c r="CJ1749" i="1"/>
  <c r="CN1749" i="1"/>
  <c r="CR1749" i="1"/>
  <c r="CS1749" i="1"/>
  <c r="CJ1750" i="1"/>
  <c r="CN1750" i="1"/>
  <c r="CR1750" i="1"/>
  <c r="CS1750" i="1"/>
  <c r="CJ1751" i="1"/>
  <c r="CN1751" i="1"/>
  <c r="CR1751" i="1"/>
  <c r="CS1751" i="1"/>
  <c r="CJ1752" i="1"/>
  <c r="CL1752" i="1"/>
  <c r="CN1752" i="1"/>
  <c r="CR1752" i="1"/>
  <c r="CS1752" i="1"/>
  <c r="CJ1753" i="1"/>
  <c r="CL1753" i="1"/>
  <c r="CN1753" i="1"/>
  <c r="CR1753" i="1"/>
  <c r="CS1753" i="1"/>
  <c r="CJ1754" i="1"/>
  <c r="CJ1755" i="1"/>
  <c r="CJ1756" i="1"/>
  <c r="CJ1757" i="1"/>
  <c r="CJ1758" i="1"/>
  <c r="CJ1759" i="1"/>
  <c r="CJ1760" i="1"/>
  <c r="CJ1761" i="1"/>
  <c r="CJ1762" i="1"/>
  <c r="CJ1763" i="1"/>
  <c r="CJ1768" i="1"/>
  <c r="CJ1769" i="1"/>
  <c r="CJ1770" i="1"/>
  <c r="CJ1771" i="1"/>
  <c r="CJ1772" i="1"/>
  <c r="CJ1773" i="1"/>
  <c r="CJ1774" i="1"/>
  <c r="CJ1775" i="1"/>
  <c r="CJ1776" i="1"/>
  <c r="CJ1777" i="1"/>
  <c r="CJ1778" i="1"/>
  <c r="CJ1779" i="1"/>
  <c r="CJ1784" i="1"/>
  <c r="CL1754" i="1"/>
  <c r="CN1754" i="1"/>
  <c r="CR1754" i="1"/>
  <c r="CS1754" i="1"/>
  <c r="CL1755" i="1"/>
  <c r="CN1755" i="1"/>
  <c r="CR1755" i="1"/>
  <c r="CS1755" i="1"/>
  <c r="CL1756" i="1"/>
  <c r="CN1756" i="1"/>
  <c r="CR1756" i="1"/>
  <c r="CS1756" i="1"/>
  <c r="CL1757" i="1"/>
  <c r="CN1757" i="1"/>
  <c r="CR1757" i="1"/>
  <c r="CS1757" i="1"/>
  <c r="CL1758" i="1"/>
  <c r="CN1758" i="1"/>
  <c r="CR1758" i="1"/>
  <c r="CS1758" i="1"/>
  <c r="CL1759" i="1"/>
  <c r="CN1759" i="1"/>
  <c r="CR1759" i="1"/>
  <c r="CS1759" i="1"/>
  <c r="CL1760" i="1"/>
  <c r="CN1760" i="1"/>
  <c r="CR1760" i="1"/>
  <c r="CS1760" i="1"/>
  <c r="CL1761" i="1"/>
  <c r="CN1761" i="1"/>
  <c r="CR1761" i="1"/>
  <c r="CS1761" i="1"/>
  <c r="CL1762" i="1"/>
  <c r="CN1762" i="1"/>
  <c r="CR1762" i="1"/>
  <c r="CS1762" i="1"/>
  <c r="CL1763" i="1"/>
  <c r="CN1763" i="1"/>
  <c r="CR1763" i="1"/>
  <c r="CS1763" i="1"/>
  <c r="CL1768" i="1"/>
  <c r="CN1768" i="1"/>
  <c r="CR1768" i="1"/>
  <c r="CS1768" i="1"/>
  <c r="CL1769" i="1"/>
  <c r="CN1769" i="1"/>
  <c r="CR1769" i="1"/>
  <c r="CS1769" i="1"/>
  <c r="CL1770" i="1"/>
  <c r="CN1770" i="1"/>
  <c r="CR1770" i="1"/>
  <c r="CS1770" i="1"/>
  <c r="CL1771" i="1"/>
  <c r="CN1771" i="1"/>
  <c r="CR1771" i="1"/>
  <c r="CS1771" i="1"/>
  <c r="CL1772" i="1"/>
  <c r="CN1772" i="1"/>
  <c r="CR1772" i="1"/>
  <c r="CS1772" i="1"/>
  <c r="CL1773" i="1"/>
  <c r="CN1773" i="1"/>
  <c r="CN1774" i="1"/>
  <c r="CN1775" i="1"/>
  <c r="CN1776" i="1"/>
  <c r="CN1777" i="1"/>
  <c r="CN1778" i="1"/>
  <c r="CN1779" i="1"/>
  <c r="CN1780" i="1"/>
  <c r="CR1773" i="1"/>
  <c r="CS1773" i="1"/>
  <c r="CL1774" i="1"/>
  <c r="CR1774" i="1"/>
  <c r="CS1774" i="1"/>
  <c r="CL1775" i="1"/>
  <c r="CR1775" i="1"/>
  <c r="CS1775" i="1"/>
  <c r="CL1776" i="1"/>
  <c r="CR1776" i="1"/>
  <c r="CS1776" i="1"/>
  <c r="CL1777" i="1"/>
  <c r="CR1777" i="1"/>
  <c r="CS1777" i="1"/>
  <c r="CL1778" i="1"/>
  <c r="CR1778" i="1"/>
  <c r="CS1778" i="1"/>
  <c r="CL1779" i="1"/>
  <c r="CR1779" i="1"/>
  <c r="CS1779" i="1"/>
  <c r="CL1780" i="1"/>
  <c r="CR1780" i="1"/>
  <c r="CS1780" i="1"/>
  <c r="CJ1787" i="1"/>
  <c r="CN1803" i="1"/>
  <c r="CN1804" i="1"/>
  <c r="CQ1804" i="1"/>
  <c r="CJ1805" i="1"/>
  <c r="CL1805" i="1"/>
  <c r="CN1805" i="1"/>
  <c r="CJ1806" i="1"/>
  <c r="CL1806" i="1"/>
  <c r="CN1806" i="1"/>
  <c r="CJ1807" i="1"/>
  <c r="CL1807" i="1"/>
  <c r="CN1807" i="1"/>
  <c r="CJ1809" i="1"/>
  <c r="CL1809" i="1"/>
  <c r="CN1809" i="1"/>
  <c r="CQ1809" i="1"/>
  <c r="CR1809" i="1"/>
  <c r="CS1809" i="1"/>
  <c r="CJ1810" i="1"/>
  <c r="CL1810" i="1"/>
  <c r="CN1810" i="1"/>
  <c r="CQ1810" i="1"/>
  <c r="CR1810" i="1"/>
  <c r="CS1810" i="1"/>
  <c r="CJ1811" i="1"/>
  <c r="CL1811" i="1"/>
  <c r="CN1811" i="1"/>
  <c r="CQ1811" i="1"/>
  <c r="CR1811" i="1"/>
  <c r="CS1811" i="1"/>
  <c r="CJ1812" i="1"/>
  <c r="CL1812" i="1"/>
  <c r="CN1812" i="1"/>
  <c r="CQ1812" i="1"/>
  <c r="CR1812" i="1"/>
  <c r="CS1812" i="1"/>
  <c r="CJ1813" i="1"/>
  <c r="CL1813" i="1"/>
  <c r="CN1813" i="1"/>
  <c r="CQ1813" i="1"/>
  <c r="CR1813" i="1"/>
  <c r="CS1813" i="1"/>
  <c r="CJ1814" i="1"/>
  <c r="CL1814" i="1"/>
  <c r="CN1814" i="1"/>
  <c r="CQ1814" i="1"/>
  <c r="CR1814" i="1"/>
  <c r="CS1814" i="1"/>
  <c r="CJ1815" i="1"/>
  <c r="CL1815" i="1"/>
  <c r="CN1815" i="1"/>
  <c r="CQ1815" i="1"/>
  <c r="CR1815" i="1"/>
  <c r="CS1815" i="1"/>
  <c r="CJ1816" i="1"/>
  <c r="CL1816" i="1"/>
  <c r="CN1816" i="1"/>
  <c r="CQ1816" i="1"/>
  <c r="CR1816" i="1"/>
  <c r="CS1816" i="1"/>
  <c r="CJ1817" i="1"/>
  <c r="CL1817" i="1"/>
  <c r="CN1817" i="1"/>
  <c r="CQ1817" i="1"/>
  <c r="CR1817" i="1"/>
  <c r="CS1817" i="1"/>
  <c r="CJ1818" i="1"/>
  <c r="CL1818" i="1"/>
  <c r="CN1818" i="1"/>
  <c r="CQ1818" i="1"/>
  <c r="CR1818" i="1"/>
  <c r="CS1818" i="1"/>
  <c r="CJ1819" i="1"/>
  <c r="CL1819" i="1"/>
  <c r="CN1819" i="1"/>
  <c r="CQ1819" i="1"/>
  <c r="CR1819" i="1"/>
  <c r="CS1819" i="1"/>
  <c r="CJ1820" i="1"/>
  <c r="CL1820" i="1"/>
  <c r="CN1820" i="1"/>
  <c r="CR1820" i="1"/>
  <c r="CS1820" i="1"/>
  <c r="CJ1821" i="1"/>
  <c r="CL1821" i="1"/>
  <c r="CN1821" i="1"/>
  <c r="CR1821" i="1"/>
  <c r="CS1821" i="1"/>
  <c r="CJ1822" i="1"/>
  <c r="CL1822" i="1"/>
  <c r="CN1822" i="1"/>
  <c r="CR1822" i="1"/>
  <c r="CS1822" i="1"/>
  <c r="CJ1823" i="1"/>
  <c r="CL1823" i="1"/>
  <c r="CN1823" i="1"/>
  <c r="CR1823" i="1"/>
  <c r="CS1823" i="1"/>
  <c r="CJ1824" i="1"/>
  <c r="CL1824" i="1"/>
  <c r="CN1824" i="1"/>
  <c r="CR1824" i="1"/>
  <c r="CS1824" i="1"/>
  <c r="CJ1825" i="1"/>
  <c r="CL1825" i="1"/>
  <c r="CN1825" i="1"/>
  <c r="CR1825" i="1"/>
  <c r="CS1825" i="1"/>
  <c r="CJ1826" i="1"/>
  <c r="CL1826" i="1"/>
  <c r="CN1826" i="1"/>
  <c r="CR1826" i="1"/>
  <c r="CS1826" i="1"/>
  <c r="CJ1827" i="1"/>
  <c r="CL1827" i="1"/>
  <c r="CN1827" i="1"/>
  <c r="CR1827" i="1"/>
  <c r="CS1827" i="1"/>
  <c r="CJ1828" i="1"/>
  <c r="CL1828" i="1"/>
  <c r="CN1828" i="1"/>
  <c r="CR1828" i="1"/>
  <c r="CS1828" i="1"/>
  <c r="CJ1829" i="1"/>
  <c r="CL1829" i="1"/>
  <c r="CN1829" i="1"/>
  <c r="CR1829" i="1"/>
  <c r="CS1829" i="1"/>
  <c r="CJ1830" i="1"/>
  <c r="CL1830" i="1"/>
  <c r="CN1830" i="1"/>
  <c r="CR1830" i="1"/>
  <c r="CS1830" i="1"/>
  <c r="CJ1831" i="1"/>
  <c r="CL1831" i="1"/>
  <c r="CN1831" i="1"/>
  <c r="CR1831" i="1"/>
  <c r="CS1831" i="1"/>
  <c r="CJ1832" i="1"/>
  <c r="CL1832" i="1"/>
  <c r="CN1832" i="1"/>
  <c r="CR1832" i="1"/>
  <c r="CS1832" i="1"/>
  <c r="CJ1833" i="1"/>
  <c r="CL1833" i="1"/>
  <c r="CN1833" i="1"/>
  <c r="CR1833" i="1"/>
  <c r="CS1833" i="1"/>
  <c r="CJ1834" i="1"/>
  <c r="CL1834" i="1"/>
  <c r="CN1834" i="1"/>
  <c r="CR1834" i="1"/>
  <c r="CS1834" i="1"/>
  <c r="CJ1835" i="1"/>
  <c r="CL1835" i="1"/>
  <c r="CN1835" i="1"/>
  <c r="CR1835" i="1"/>
  <c r="CS1835" i="1"/>
  <c r="CJ1836" i="1"/>
  <c r="CL1836" i="1"/>
  <c r="CN1836" i="1"/>
  <c r="CR1836" i="1"/>
  <c r="CS1836" i="1"/>
  <c r="CJ1837" i="1"/>
  <c r="CL1837" i="1"/>
  <c r="CN1837" i="1"/>
  <c r="CR1837" i="1"/>
  <c r="CS1837" i="1"/>
  <c r="CJ1838" i="1"/>
  <c r="CL1838" i="1"/>
  <c r="CN1838" i="1"/>
  <c r="CR1838" i="1"/>
  <c r="CS1838" i="1"/>
  <c r="CJ1839" i="1"/>
  <c r="CL1839" i="1"/>
  <c r="CN1839" i="1"/>
  <c r="CR1839" i="1"/>
  <c r="CS1839" i="1"/>
  <c r="CJ1840" i="1"/>
  <c r="CL1840" i="1"/>
  <c r="CN1840" i="1"/>
  <c r="CR1840" i="1"/>
  <c r="CS1840" i="1"/>
  <c r="CJ1841" i="1"/>
  <c r="CL1841" i="1"/>
  <c r="CN1841" i="1"/>
  <c r="CR1841" i="1"/>
  <c r="CS1841" i="1"/>
  <c r="CJ1842" i="1"/>
  <c r="CL1842" i="1"/>
  <c r="CN1842" i="1"/>
  <c r="CR1842" i="1"/>
  <c r="CS1842" i="1"/>
  <c r="CJ1843" i="1"/>
  <c r="CL1843" i="1"/>
  <c r="CN1843" i="1"/>
  <c r="CR1843" i="1"/>
  <c r="CS1843" i="1"/>
  <c r="CJ1844" i="1"/>
  <c r="CL1844" i="1"/>
  <c r="CN1844" i="1"/>
  <c r="CR1844" i="1"/>
  <c r="CS1844" i="1"/>
  <c r="CJ1845" i="1"/>
  <c r="CL1845" i="1"/>
  <c r="CN1845" i="1"/>
  <c r="CR1845" i="1"/>
  <c r="CS1845" i="1"/>
  <c r="CJ1846" i="1"/>
  <c r="CL1846" i="1"/>
  <c r="CN1846" i="1"/>
  <c r="CR1846" i="1"/>
  <c r="CS1846" i="1"/>
  <c r="CJ1847" i="1"/>
  <c r="CL1847" i="1"/>
  <c r="CN1847" i="1"/>
  <c r="CR1847" i="1"/>
  <c r="CS1847" i="1"/>
  <c r="CJ1848" i="1"/>
  <c r="CL1848" i="1"/>
  <c r="CN1848" i="1"/>
  <c r="CR1848" i="1"/>
  <c r="CS1848" i="1"/>
  <c r="CJ1849" i="1"/>
  <c r="CL1849" i="1"/>
  <c r="CN1849" i="1"/>
  <c r="CR1849" i="1"/>
  <c r="CS1849" i="1"/>
  <c r="CJ1850" i="1"/>
  <c r="CL1850" i="1"/>
  <c r="CN1850" i="1"/>
  <c r="CR1850" i="1"/>
  <c r="CS1850" i="1"/>
  <c r="CJ1851" i="1"/>
  <c r="CL1851" i="1"/>
  <c r="CN1851" i="1"/>
  <c r="CR1851" i="1"/>
  <c r="CS1851" i="1"/>
  <c r="CJ1852" i="1"/>
  <c r="CL1852" i="1"/>
  <c r="CN1852" i="1"/>
  <c r="CR1852" i="1"/>
  <c r="CS1852" i="1"/>
  <c r="CJ1853" i="1"/>
  <c r="CL1853" i="1"/>
  <c r="CN1853" i="1"/>
  <c r="CR1853" i="1"/>
  <c r="CS1853" i="1"/>
  <c r="CJ1854" i="1"/>
  <c r="CL1854" i="1"/>
  <c r="CN1854" i="1"/>
  <c r="CR1854" i="1"/>
  <c r="CS1854" i="1"/>
  <c r="CL1855" i="1"/>
  <c r="CN1855" i="1"/>
  <c r="CR1855" i="1"/>
  <c r="CS1855" i="1"/>
  <c r="CJ1862" i="1"/>
  <c r="CJ1879" i="1"/>
  <c r="CL1879" i="1"/>
  <c r="CN1879" i="1"/>
  <c r="CR1879" i="1"/>
  <c r="CS1879" i="1"/>
  <c r="CJ1880" i="1"/>
  <c r="CJ1881" i="1"/>
  <c r="CJ1882" i="1"/>
  <c r="CJ1883" i="1"/>
  <c r="CJ1884" i="1"/>
  <c r="CJ1885" i="1"/>
  <c r="CJ1886" i="1"/>
  <c r="CJ1887" i="1"/>
  <c r="CJ1888" i="1"/>
  <c r="CJ1889" i="1"/>
  <c r="CJ1890" i="1"/>
  <c r="CJ1891" i="1"/>
  <c r="CJ1892" i="1"/>
  <c r="CJ1893" i="1"/>
  <c r="CJ1894" i="1"/>
  <c r="CJ1895" i="1"/>
  <c r="CJ1896" i="1"/>
  <c r="CJ1897" i="1"/>
  <c r="CJ1898" i="1"/>
  <c r="CJ1899" i="1"/>
  <c r="CJ1900" i="1"/>
  <c r="CJ1901" i="1"/>
  <c r="CJ1902" i="1"/>
  <c r="CJ1903" i="1"/>
  <c r="CJ1904" i="1"/>
  <c r="CJ1905" i="1"/>
  <c r="CJ1906" i="1"/>
  <c r="CJ1907" i="1"/>
  <c r="CJ1908" i="1"/>
  <c r="CJ1909" i="1"/>
  <c r="CJ1910" i="1"/>
  <c r="CJ1911" i="1"/>
  <c r="CJ1912" i="1"/>
  <c r="CJ1913" i="1"/>
  <c r="CJ1914" i="1"/>
  <c r="CJ1915" i="1"/>
  <c r="CJ1916" i="1"/>
  <c r="CJ1917" i="1"/>
  <c r="CL1880" i="1"/>
  <c r="CN1880" i="1"/>
  <c r="CR1880" i="1"/>
  <c r="CS1880" i="1"/>
  <c r="CL1881" i="1"/>
  <c r="CN1881" i="1"/>
  <c r="CR1881" i="1"/>
  <c r="CS1881" i="1"/>
  <c r="CL1882" i="1"/>
  <c r="CN1882" i="1"/>
  <c r="CR1882" i="1"/>
  <c r="CL1883" i="1"/>
  <c r="CN1883" i="1"/>
  <c r="CR1883" i="1"/>
  <c r="CS1883" i="1"/>
  <c r="CL1884" i="1"/>
  <c r="CN1884" i="1"/>
  <c r="CR1884" i="1"/>
  <c r="CS1884" i="1"/>
  <c r="CL1885" i="1"/>
  <c r="CN1885" i="1"/>
  <c r="CR1885" i="1"/>
  <c r="CS1885" i="1"/>
  <c r="CL1886" i="1"/>
  <c r="CN1886" i="1"/>
  <c r="CR1886" i="1"/>
  <c r="CS1886" i="1"/>
  <c r="CL1887" i="1"/>
  <c r="CN1887" i="1"/>
  <c r="CR1887" i="1"/>
  <c r="CS1887" i="1"/>
  <c r="CL1888" i="1"/>
  <c r="CN1888" i="1"/>
  <c r="CR1888" i="1"/>
  <c r="CS1888" i="1"/>
  <c r="CL1889" i="1"/>
  <c r="CN1889" i="1"/>
  <c r="CR1889" i="1"/>
  <c r="CS1889" i="1"/>
  <c r="CL1890" i="1"/>
  <c r="CN1890" i="1"/>
  <c r="CR1890" i="1"/>
  <c r="CS1890" i="1"/>
  <c r="CL1891" i="1"/>
  <c r="CN1891" i="1"/>
  <c r="CR1891" i="1"/>
  <c r="CS1891" i="1"/>
  <c r="CL1892" i="1"/>
  <c r="CN1892" i="1"/>
  <c r="CR1892" i="1"/>
  <c r="CS1892" i="1"/>
  <c r="CL1893" i="1"/>
  <c r="CN1893" i="1"/>
  <c r="CR1893" i="1"/>
  <c r="CS1893" i="1"/>
  <c r="CL1894" i="1"/>
  <c r="CN1894" i="1"/>
  <c r="CR1894" i="1"/>
  <c r="CS1894" i="1"/>
  <c r="CL1895" i="1"/>
  <c r="CN1895" i="1"/>
  <c r="CR1895" i="1"/>
  <c r="CS1895" i="1"/>
  <c r="CL1896" i="1"/>
  <c r="CN1896" i="1"/>
  <c r="CR1896" i="1"/>
  <c r="CS1896" i="1"/>
  <c r="CL1897" i="1"/>
  <c r="CN1897" i="1"/>
  <c r="CR1897" i="1"/>
  <c r="CS1897" i="1"/>
  <c r="CL1898" i="1"/>
  <c r="CL1899" i="1"/>
  <c r="CL1900" i="1"/>
  <c r="CL1901" i="1"/>
  <c r="CN1898" i="1"/>
  <c r="CR1898" i="1"/>
  <c r="CS1898" i="1"/>
  <c r="CN1899" i="1"/>
  <c r="CR1899" i="1"/>
  <c r="CS1899" i="1"/>
  <c r="CN1900" i="1"/>
  <c r="CR1900" i="1"/>
  <c r="CS1900" i="1"/>
  <c r="CN1901" i="1"/>
  <c r="CR1901" i="1"/>
  <c r="CS1901" i="1"/>
  <c r="CL1902" i="1"/>
  <c r="CN1902" i="1"/>
  <c r="CR1902" i="1"/>
  <c r="CS1902" i="1"/>
  <c r="CL1903" i="1"/>
  <c r="CN1903" i="1"/>
  <c r="CR1903" i="1"/>
  <c r="CS1903" i="1"/>
  <c r="CL1904" i="1"/>
  <c r="CN1904" i="1"/>
  <c r="CR1904" i="1"/>
  <c r="CS1904" i="1"/>
  <c r="CL1905" i="1"/>
  <c r="CN1905" i="1"/>
  <c r="CR1905" i="1"/>
  <c r="CS1905" i="1"/>
  <c r="CL1906" i="1"/>
  <c r="CN1906" i="1"/>
  <c r="CR1906" i="1"/>
  <c r="CS1906" i="1"/>
  <c r="CL1907" i="1"/>
  <c r="CN1907" i="1"/>
  <c r="CR1907" i="1"/>
  <c r="CS1907" i="1"/>
  <c r="CL1908" i="1"/>
  <c r="CN1908" i="1"/>
  <c r="CR1908" i="1"/>
  <c r="CS1908" i="1"/>
  <c r="CL1909" i="1"/>
  <c r="CN1909" i="1"/>
  <c r="CR1909" i="1"/>
  <c r="CS1909" i="1"/>
  <c r="CL1910" i="1"/>
  <c r="CN1910" i="1"/>
  <c r="CR1910" i="1"/>
  <c r="CS1910" i="1"/>
  <c r="CL1911" i="1"/>
  <c r="CN1911" i="1"/>
  <c r="CR1911" i="1"/>
  <c r="CS1911" i="1"/>
  <c r="CL1912" i="1"/>
  <c r="CN1912" i="1"/>
  <c r="CR1912" i="1"/>
  <c r="CL1913" i="1"/>
  <c r="CN1913" i="1"/>
  <c r="CR1913" i="1"/>
  <c r="CS1913" i="1"/>
  <c r="CL1914" i="1"/>
  <c r="CN1914" i="1"/>
  <c r="CR1914" i="1"/>
  <c r="CS1914" i="1"/>
  <c r="CL1915" i="1"/>
  <c r="CN1915" i="1"/>
  <c r="CR1915" i="1"/>
  <c r="CS1915" i="1"/>
  <c r="CL1916" i="1"/>
  <c r="CN1916" i="1"/>
  <c r="CR1916" i="1"/>
  <c r="CS1916" i="1"/>
  <c r="CL1917" i="1"/>
  <c r="CN1917" i="1"/>
  <c r="CR1917" i="1"/>
  <c r="CS1917" i="1"/>
  <c r="CJ1934" i="1"/>
  <c r="CJ1951" i="1"/>
  <c r="CJ1952" i="1"/>
  <c r="CJ1953" i="1"/>
  <c r="CJ1954" i="1"/>
  <c r="CJ1955" i="1"/>
  <c r="CJ1956" i="1"/>
  <c r="CJ1957" i="1"/>
  <c r="CJ1958" i="1"/>
  <c r="CJ1959" i="1"/>
  <c r="CJ1960" i="1"/>
  <c r="CJ1961" i="1"/>
  <c r="CJ1962" i="1"/>
  <c r="CJ1963" i="1"/>
  <c r="CJ1964" i="1"/>
  <c r="CJ1965" i="1"/>
  <c r="CJ1966" i="1"/>
  <c r="CJ1967" i="1"/>
  <c r="CJ1968" i="1"/>
  <c r="CJ1969" i="1"/>
  <c r="CJ1970" i="1"/>
  <c r="CJ1971" i="1"/>
  <c r="CJ1972" i="1"/>
  <c r="CJ1973" i="1"/>
  <c r="CJ1974" i="1"/>
  <c r="CJ1975" i="1"/>
  <c r="CJ1976" i="1"/>
  <c r="CJ1977" i="1"/>
  <c r="CJ1978" i="1"/>
  <c r="CJ1979" i="1"/>
  <c r="CJ1980" i="1"/>
  <c r="CJ1981" i="1"/>
  <c r="CJ1982" i="1"/>
  <c r="CJ1983" i="1"/>
  <c r="CJ1984" i="1"/>
  <c r="CJ1985" i="1"/>
  <c r="CJ1986" i="1"/>
  <c r="CJ1987" i="1"/>
  <c r="CJ1988" i="1"/>
  <c r="CJ1989" i="1"/>
  <c r="CJ1990" i="1"/>
  <c r="CJ1991" i="1"/>
  <c r="CJ1992" i="1"/>
  <c r="CJ1993" i="1"/>
  <c r="CJ1994" i="1"/>
  <c r="CJ1995" i="1"/>
  <c r="CJ1996" i="1"/>
  <c r="CJ1997" i="1"/>
  <c r="CJ1998" i="1"/>
  <c r="CJ1999" i="1"/>
  <c r="CJ2000" i="1"/>
  <c r="CJ2001" i="1"/>
  <c r="CL1951" i="1"/>
  <c r="CN1951" i="1"/>
  <c r="CR1951" i="1"/>
  <c r="CL1952" i="1"/>
  <c r="CN1952" i="1"/>
  <c r="CR1952" i="1"/>
  <c r="CL1953" i="1"/>
  <c r="CN1953" i="1"/>
  <c r="CR1953" i="1"/>
  <c r="CS1953" i="1"/>
  <c r="CL1954" i="1"/>
  <c r="CN1954" i="1"/>
  <c r="CR1954" i="1"/>
  <c r="CS1954" i="1"/>
  <c r="CL1955" i="1"/>
  <c r="CN1955" i="1"/>
  <c r="CR1955" i="1"/>
  <c r="CS1955" i="1"/>
  <c r="CL1956" i="1"/>
  <c r="CN1956" i="1"/>
  <c r="CR1956" i="1"/>
  <c r="CS1956" i="1"/>
  <c r="CL1957" i="1"/>
  <c r="CN1957" i="1"/>
  <c r="CR1957" i="1"/>
  <c r="CS1957" i="1"/>
  <c r="CL1958" i="1"/>
  <c r="CN1958" i="1"/>
  <c r="CR1958" i="1"/>
  <c r="CS1958" i="1"/>
  <c r="CL1959" i="1"/>
  <c r="CN1959" i="1"/>
  <c r="CR1959" i="1"/>
  <c r="CS1959" i="1"/>
  <c r="CL1960" i="1"/>
  <c r="CN1960" i="1"/>
  <c r="CR1960" i="1"/>
  <c r="CS1960" i="1"/>
  <c r="CL1961" i="1"/>
  <c r="CN1961" i="1"/>
  <c r="CR1961" i="1"/>
  <c r="CS1961" i="1"/>
  <c r="CL1962" i="1"/>
  <c r="CN1962" i="1"/>
  <c r="CR1962" i="1"/>
  <c r="CS1962" i="1"/>
  <c r="CL1963" i="1"/>
  <c r="CN1963" i="1"/>
  <c r="CR1963" i="1"/>
  <c r="CS1963" i="1"/>
  <c r="CL1964" i="1"/>
  <c r="CN1964" i="1"/>
  <c r="CR1964" i="1"/>
  <c r="CS1964" i="1"/>
  <c r="CL1965" i="1"/>
  <c r="CN1965" i="1"/>
  <c r="CR1965" i="1"/>
  <c r="CS1965" i="1"/>
  <c r="CL1966" i="1"/>
  <c r="CN1966" i="1"/>
  <c r="CR1966" i="1"/>
  <c r="CS1966" i="1"/>
  <c r="CL1967" i="1"/>
  <c r="CN1967" i="1"/>
  <c r="CR1967" i="1"/>
  <c r="CS1967" i="1"/>
  <c r="CL1968" i="1"/>
  <c r="CN1968" i="1"/>
  <c r="CR1968" i="1"/>
  <c r="CS1968" i="1"/>
  <c r="CL1969" i="1"/>
  <c r="CN1969" i="1"/>
  <c r="CR1969" i="1"/>
  <c r="CS1969" i="1"/>
  <c r="CL1970" i="1"/>
  <c r="CN1970" i="1"/>
  <c r="CR1970" i="1"/>
  <c r="CS1970" i="1"/>
  <c r="CL1971" i="1"/>
  <c r="CN1971" i="1"/>
  <c r="CR1971" i="1"/>
  <c r="CS1971" i="1"/>
  <c r="CL1972" i="1"/>
  <c r="CN1972" i="1"/>
  <c r="CR1972" i="1"/>
  <c r="CS1972" i="1"/>
  <c r="CL1973" i="1"/>
  <c r="CN1973" i="1"/>
  <c r="CR1973" i="1"/>
  <c r="CS1973" i="1"/>
  <c r="CL1974" i="1"/>
  <c r="CN1974" i="1"/>
  <c r="CR1974" i="1"/>
  <c r="CS1974" i="1"/>
  <c r="CL1975" i="1"/>
  <c r="CN1975" i="1"/>
  <c r="CR1975" i="1"/>
  <c r="CS1975" i="1"/>
  <c r="CL1976" i="1"/>
  <c r="CN1976" i="1"/>
  <c r="CR1976" i="1"/>
  <c r="CS1976" i="1"/>
  <c r="CL1977" i="1"/>
  <c r="CN1977" i="1"/>
  <c r="CR1977" i="1"/>
  <c r="CS1977" i="1"/>
  <c r="CL1978" i="1"/>
  <c r="CN1978" i="1"/>
  <c r="CR1978" i="1"/>
  <c r="CS1978" i="1"/>
  <c r="CL1979" i="1"/>
  <c r="CN1979" i="1"/>
  <c r="CR1979" i="1"/>
  <c r="CS1979" i="1"/>
  <c r="CL1980" i="1"/>
  <c r="CN1980" i="1"/>
  <c r="CR1980" i="1"/>
  <c r="CS1980" i="1"/>
  <c r="CL1981" i="1"/>
  <c r="CN1981" i="1"/>
  <c r="CR1981" i="1"/>
  <c r="CS1981" i="1"/>
  <c r="CL1982" i="1"/>
  <c r="CN1982" i="1"/>
  <c r="CR1982" i="1"/>
  <c r="CS1982" i="1"/>
  <c r="CL1983" i="1"/>
  <c r="CN1983" i="1"/>
  <c r="CN1984" i="1"/>
  <c r="CN1985" i="1"/>
  <c r="CN1986" i="1"/>
  <c r="CN1987" i="1"/>
  <c r="CN1988" i="1"/>
  <c r="CN1989" i="1"/>
  <c r="CN1990" i="1"/>
  <c r="CN1991" i="1"/>
  <c r="CN1992" i="1"/>
  <c r="CN1993" i="1"/>
  <c r="CN1994" i="1"/>
  <c r="CN1995" i="1"/>
  <c r="CN1996" i="1"/>
  <c r="CN1997" i="1"/>
  <c r="CN1998" i="1"/>
  <c r="CN1999" i="1"/>
  <c r="CN2000" i="1"/>
  <c r="CN2001" i="1"/>
  <c r="CN2002" i="1"/>
  <c r="CR1983" i="1"/>
  <c r="CS1983" i="1"/>
  <c r="CL1984" i="1"/>
  <c r="CR1984" i="1"/>
  <c r="CS1984" i="1"/>
  <c r="CL1985" i="1"/>
  <c r="CR1985" i="1"/>
  <c r="CS1985" i="1"/>
  <c r="CL1986" i="1"/>
  <c r="CR1986" i="1"/>
  <c r="CS1986" i="1"/>
  <c r="CL1987" i="1"/>
  <c r="CR1987" i="1"/>
  <c r="CS1987" i="1"/>
  <c r="CL1988" i="1"/>
  <c r="CR1988" i="1"/>
  <c r="CS1988" i="1"/>
  <c r="CL1989" i="1"/>
  <c r="CR1989" i="1"/>
  <c r="CS1989" i="1"/>
  <c r="CL1990" i="1"/>
  <c r="CR1990" i="1"/>
  <c r="CS1990" i="1"/>
  <c r="CL1991" i="1"/>
  <c r="CR1991" i="1"/>
  <c r="CS1991" i="1"/>
  <c r="CL1992" i="1"/>
  <c r="CR1992" i="1"/>
  <c r="CS1992" i="1"/>
  <c r="CL1993" i="1"/>
  <c r="CR1993" i="1"/>
  <c r="CL1994" i="1"/>
  <c r="CR1994" i="1"/>
  <c r="CS1994" i="1"/>
  <c r="CL1995" i="1"/>
  <c r="CR1995" i="1"/>
  <c r="CS1995" i="1"/>
  <c r="CL1996" i="1"/>
  <c r="CR1996" i="1"/>
  <c r="CS1996" i="1"/>
  <c r="CL1997" i="1"/>
  <c r="CR1997" i="1"/>
  <c r="CS1997" i="1"/>
  <c r="CL1998" i="1"/>
  <c r="CR1998" i="1"/>
  <c r="CS1998" i="1"/>
  <c r="CL1999" i="1"/>
  <c r="CR1999" i="1"/>
  <c r="CS1999" i="1"/>
  <c r="CL2000" i="1"/>
  <c r="CR2000" i="1"/>
  <c r="CS2000" i="1"/>
  <c r="CL2001" i="1"/>
  <c r="CR2001" i="1"/>
  <c r="CS2001" i="1"/>
  <c r="CL2002" i="1"/>
  <c r="CR2002" i="1"/>
  <c r="CS2002" i="1"/>
  <c r="CJ2009" i="1"/>
  <c r="CJ2026" i="1"/>
  <c r="CL2026" i="1"/>
  <c r="CN2026" i="1"/>
  <c r="CR2026" i="1"/>
  <c r="CS2026" i="1"/>
  <c r="CJ2027" i="1"/>
  <c r="CL2027" i="1"/>
  <c r="CN2027" i="1"/>
  <c r="CR2027" i="1"/>
  <c r="CS2027" i="1"/>
  <c r="CJ2028" i="1"/>
  <c r="CL2028" i="1"/>
  <c r="CN2028" i="1"/>
  <c r="CR2028" i="1"/>
  <c r="CS2028" i="1"/>
  <c r="CJ2029" i="1"/>
  <c r="CL2029" i="1"/>
  <c r="CN2029" i="1"/>
  <c r="CR2029" i="1"/>
  <c r="CS2029" i="1"/>
  <c r="CJ2030" i="1"/>
  <c r="CL2030" i="1"/>
  <c r="CN2030" i="1"/>
  <c r="CR2030" i="1"/>
  <c r="CS2030" i="1"/>
  <c r="CJ2031" i="1"/>
  <c r="CL2031" i="1"/>
  <c r="CN2031" i="1"/>
  <c r="CR2031" i="1"/>
  <c r="CS2031" i="1"/>
  <c r="CJ2032" i="1"/>
  <c r="CL2032" i="1"/>
  <c r="CN2032" i="1"/>
  <c r="CR2032" i="1"/>
  <c r="CS2032" i="1"/>
  <c r="CJ2033" i="1"/>
  <c r="CL2033" i="1"/>
  <c r="CN2033" i="1"/>
  <c r="CR2033" i="1"/>
  <c r="CS2033" i="1"/>
  <c r="CJ2034" i="1"/>
  <c r="CL2034" i="1"/>
  <c r="CN2034" i="1"/>
  <c r="CR2034" i="1"/>
  <c r="CS2034" i="1"/>
  <c r="CJ2035" i="1"/>
  <c r="CL2035" i="1"/>
  <c r="CN2035" i="1"/>
  <c r="CR2035" i="1"/>
  <c r="CS2035" i="1"/>
  <c r="CJ2036" i="1"/>
  <c r="CL2036" i="1"/>
  <c r="CN2036" i="1"/>
  <c r="CR2036" i="1"/>
  <c r="CS2036" i="1"/>
  <c r="CJ2037" i="1"/>
  <c r="CL2037" i="1"/>
  <c r="CL2038" i="1"/>
  <c r="CL2039" i="1"/>
  <c r="CL2040" i="1"/>
  <c r="CL2041" i="1"/>
  <c r="CL2042" i="1"/>
  <c r="CL2043" i="1"/>
  <c r="CL2044" i="1"/>
  <c r="CL2045" i="1"/>
  <c r="CL2046" i="1"/>
  <c r="CL2047" i="1"/>
  <c r="CL2048" i="1"/>
  <c r="CN2037" i="1"/>
  <c r="CR2037" i="1"/>
  <c r="CS2037" i="1"/>
  <c r="CJ2038" i="1"/>
  <c r="CN2038" i="1"/>
  <c r="CR2038" i="1"/>
  <c r="CS2038" i="1"/>
  <c r="CJ2039" i="1"/>
  <c r="CN2039" i="1"/>
  <c r="CR2039" i="1"/>
  <c r="CS2039" i="1"/>
  <c r="CJ2040" i="1"/>
  <c r="CN2040" i="1"/>
  <c r="CR2040" i="1"/>
  <c r="CS2040" i="1"/>
  <c r="CJ2041" i="1"/>
  <c r="CN2041" i="1"/>
  <c r="CR2041" i="1"/>
  <c r="CS2041" i="1"/>
  <c r="CJ2042" i="1"/>
  <c r="CN2042" i="1"/>
  <c r="CR2042" i="1"/>
  <c r="CS2042" i="1"/>
  <c r="CJ2043" i="1"/>
  <c r="CN2043" i="1"/>
  <c r="CR2043" i="1"/>
  <c r="CS2043" i="1"/>
  <c r="CJ2044" i="1"/>
  <c r="CN2044" i="1"/>
  <c r="CR2044" i="1"/>
  <c r="CS2044" i="1"/>
  <c r="CJ2045" i="1"/>
  <c r="CN2045" i="1"/>
  <c r="CR2045" i="1"/>
  <c r="CS2045" i="1"/>
  <c r="CJ2046" i="1"/>
  <c r="CN2046" i="1"/>
  <c r="CR2046" i="1"/>
  <c r="CS2046" i="1"/>
  <c r="CJ2047" i="1"/>
  <c r="CN2047" i="1"/>
  <c r="CR2047" i="1"/>
  <c r="CS2047" i="1"/>
  <c r="CJ2048" i="1"/>
  <c r="CN2048" i="1"/>
  <c r="CR2048" i="1"/>
  <c r="CS2048" i="1"/>
  <c r="CJ2049" i="1"/>
  <c r="CL2049" i="1"/>
  <c r="CN2049" i="1"/>
  <c r="CR2049" i="1"/>
  <c r="CS2049" i="1"/>
  <c r="CJ2050" i="1"/>
  <c r="CL2050" i="1"/>
  <c r="CN2050" i="1"/>
  <c r="CR2050" i="1"/>
  <c r="CS2050" i="1"/>
  <c r="CJ2051" i="1"/>
  <c r="CL2051" i="1"/>
  <c r="CN2051" i="1"/>
  <c r="CR2051" i="1"/>
  <c r="CS2051" i="1"/>
  <c r="CJ2052" i="1"/>
  <c r="CL2052" i="1"/>
  <c r="CN2052" i="1"/>
  <c r="CR2052" i="1"/>
  <c r="CS2052" i="1"/>
  <c r="CJ2053" i="1"/>
  <c r="CL2053" i="1"/>
  <c r="CN2053" i="1"/>
  <c r="CR2053" i="1"/>
  <c r="CS2053" i="1"/>
  <c r="CJ2054" i="1"/>
  <c r="CJ2055" i="1"/>
  <c r="CJ2056" i="1"/>
  <c r="CJ2057" i="1"/>
  <c r="CJ2058" i="1"/>
  <c r="CJ2059" i="1"/>
  <c r="CJ2060" i="1"/>
  <c r="CJ2061" i="1"/>
  <c r="CJ2062" i="1"/>
  <c r="CJ2063" i="1"/>
  <c r="CJ2064" i="1"/>
  <c r="CJ2065" i="1"/>
  <c r="CJ2066" i="1"/>
  <c r="CJ2067" i="1"/>
  <c r="CJ2068" i="1"/>
  <c r="CJ2069" i="1"/>
  <c r="CJ2070" i="1"/>
  <c r="CJ2071" i="1"/>
  <c r="CJ2072" i="1"/>
  <c r="CJ2073" i="1"/>
  <c r="CJ2074" i="1"/>
  <c r="CJ2075" i="1"/>
  <c r="CJ2076" i="1"/>
  <c r="CL2054" i="1"/>
  <c r="CN2054" i="1"/>
  <c r="CR2054" i="1"/>
  <c r="CS2054" i="1"/>
  <c r="CL2055" i="1"/>
  <c r="CN2055" i="1"/>
  <c r="CR2055" i="1"/>
  <c r="CS2055" i="1"/>
  <c r="CL2056" i="1"/>
  <c r="CN2056" i="1"/>
  <c r="CR2056" i="1"/>
  <c r="CS2056" i="1"/>
  <c r="CL2057" i="1"/>
  <c r="CN2057" i="1"/>
  <c r="CR2057" i="1"/>
  <c r="CS2057" i="1"/>
  <c r="CL2058" i="1"/>
  <c r="CN2058" i="1"/>
  <c r="CR2058" i="1"/>
  <c r="CS2058" i="1"/>
  <c r="CL2059" i="1"/>
  <c r="CN2059" i="1"/>
  <c r="CR2059" i="1"/>
  <c r="CS2059" i="1"/>
  <c r="CL2060" i="1"/>
  <c r="CN2060" i="1"/>
  <c r="CR2060" i="1"/>
  <c r="CS2060" i="1"/>
  <c r="CL2061" i="1"/>
  <c r="CN2061" i="1"/>
  <c r="CR2061" i="1"/>
  <c r="CS2061" i="1"/>
  <c r="CL2062" i="1"/>
  <c r="CN2062" i="1"/>
  <c r="CR2062" i="1"/>
  <c r="CS2062" i="1"/>
  <c r="CL2063" i="1"/>
  <c r="CN2063" i="1"/>
  <c r="CR2063" i="1"/>
  <c r="CS2063" i="1"/>
  <c r="CL2064" i="1"/>
  <c r="CN2064" i="1"/>
  <c r="CR2064" i="1"/>
  <c r="CS2064" i="1"/>
  <c r="CL2065" i="1"/>
  <c r="CN2065" i="1"/>
  <c r="CR2065" i="1"/>
  <c r="CS2065" i="1"/>
  <c r="CL2066" i="1"/>
  <c r="CN2066" i="1"/>
  <c r="CR2066" i="1"/>
  <c r="CS2066" i="1"/>
  <c r="CL2067" i="1"/>
  <c r="CN2067" i="1"/>
  <c r="CR2067" i="1"/>
  <c r="CS2067" i="1"/>
  <c r="CL2068" i="1"/>
  <c r="CN2068" i="1"/>
  <c r="CR2068" i="1"/>
  <c r="CS2068" i="1"/>
  <c r="CL2069" i="1"/>
  <c r="CN2069" i="1"/>
  <c r="CR2069" i="1"/>
  <c r="CS2069" i="1"/>
  <c r="CL2070" i="1"/>
  <c r="CN2070" i="1"/>
  <c r="CR2070" i="1"/>
  <c r="CS2070" i="1"/>
  <c r="CL2071" i="1"/>
  <c r="CN2071" i="1"/>
  <c r="CR2071" i="1"/>
  <c r="CS2071" i="1"/>
  <c r="CL2072" i="1"/>
  <c r="CN2072" i="1"/>
  <c r="CR2072" i="1"/>
  <c r="CS2072" i="1"/>
  <c r="CL2073" i="1"/>
  <c r="CN2073" i="1"/>
  <c r="CR2073" i="1"/>
  <c r="CS2073" i="1"/>
  <c r="CL2074" i="1"/>
  <c r="CN2074" i="1"/>
  <c r="CR2074" i="1"/>
  <c r="CS2074" i="1"/>
  <c r="CL2075" i="1"/>
  <c r="CN2075" i="1"/>
  <c r="CR2075" i="1"/>
  <c r="CL2076" i="1"/>
  <c r="CN2076" i="1"/>
  <c r="CR2076" i="1"/>
  <c r="CS2076" i="1"/>
  <c r="CL2077" i="1"/>
  <c r="CN2077" i="1"/>
  <c r="CR2077" i="1"/>
  <c r="CS2077" i="1"/>
  <c r="CJ2084" i="1"/>
  <c r="CJ2101" i="1"/>
  <c r="CN2101" i="1"/>
  <c r="CR2101" i="1"/>
  <c r="CS2101" i="1"/>
  <c r="CL2101" i="1"/>
  <c r="CJ2102" i="1"/>
  <c r="CN2102" i="1"/>
  <c r="CR2102" i="1"/>
  <c r="CL2102" i="1"/>
  <c r="CJ2103" i="1"/>
  <c r="CL2103" i="1"/>
  <c r="CN2103" i="1"/>
  <c r="CR2103" i="1"/>
  <c r="CS2103" i="1"/>
  <c r="CJ2104" i="1"/>
  <c r="CL2104" i="1"/>
  <c r="CN2104" i="1"/>
  <c r="CR2104" i="1"/>
  <c r="CJ2105" i="1"/>
  <c r="CL2105" i="1"/>
  <c r="CN2105" i="1"/>
  <c r="CR2105" i="1"/>
  <c r="CS2105" i="1"/>
  <c r="CJ2106" i="1"/>
  <c r="CL2106" i="1"/>
  <c r="CN2106" i="1"/>
  <c r="CR2106" i="1"/>
  <c r="CS2106" i="1"/>
  <c r="CJ2107" i="1"/>
  <c r="CL2107" i="1"/>
  <c r="CN2107" i="1"/>
  <c r="CR2107" i="1"/>
  <c r="CS2107" i="1"/>
  <c r="CJ2108" i="1"/>
  <c r="CL2108" i="1"/>
  <c r="CN2108" i="1"/>
  <c r="CR2108" i="1"/>
  <c r="CS2108" i="1"/>
  <c r="CJ2109" i="1"/>
  <c r="CL2109" i="1"/>
  <c r="CN2109" i="1"/>
  <c r="CR2109" i="1"/>
  <c r="CS2109" i="1"/>
  <c r="CJ2110" i="1"/>
  <c r="CL2110" i="1"/>
  <c r="CN2110" i="1"/>
  <c r="CR2110" i="1"/>
  <c r="CJ2111" i="1"/>
  <c r="CL2111" i="1"/>
  <c r="CN2111" i="1"/>
  <c r="CR2111" i="1"/>
  <c r="CS2111" i="1"/>
  <c r="CJ2112" i="1"/>
  <c r="CL2112" i="1"/>
  <c r="CN2112" i="1"/>
  <c r="CR2112" i="1"/>
  <c r="CS2112" i="1"/>
  <c r="CJ2113" i="1"/>
  <c r="CL2113" i="1"/>
  <c r="CN2113" i="1"/>
  <c r="CR2113" i="1"/>
  <c r="CS2113" i="1"/>
  <c r="CJ2114" i="1"/>
  <c r="CL2114" i="1"/>
  <c r="CN2114" i="1"/>
  <c r="CR2114" i="1"/>
  <c r="CS2114" i="1"/>
  <c r="CJ2115" i="1"/>
  <c r="CL2115" i="1"/>
  <c r="CN2115" i="1"/>
  <c r="CR2115" i="1"/>
  <c r="CS2115" i="1"/>
  <c r="CJ2116" i="1"/>
  <c r="CL2116" i="1"/>
  <c r="CN2116" i="1"/>
  <c r="CR2116" i="1"/>
  <c r="CS2116" i="1"/>
  <c r="CJ2117" i="1"/>
  <c r="CL2117" i="1"/>
  <c r="CN2117" i="1"/>
  <c r="CR2117" i="1"/>
  <c r="CS2117" i="1"/>
  <c r="CJ2118" i="1"/>
  <c r="CL2118" i="1"/>
  <c r="CN2118" i="1"/>
  <c r="CR2118" i="1"/>
  <c r="CS2118" i="1"/>
  <c r="CJ2119" i="1"/>
  <c r="CL2119" i="1"/>
  <c r="CN2119" i="1"/>
  <c r="CR2119" i="1"/>
  <c r="CS2119" i="1"/>
  <c r="CJ2120" i="1"/>
  <c r="CL2120" i="1"/>
  <c r="CN2120" i="1"/>
  <c r="CR2120" i="1"/>
  <c r="CS2120" i="1"/>
  <c r="CJ2121" i="1"/>
  <c r="CL2121" i="1"/>
  <c r="CN2121" i="1"/>
  <c r="CR2121" i="1"/>
  <c r="CS2121" i="1"/>
  <c r="CJ2122" i="1"/>
  <c r="CL2122" i="1"/>
  <c r="CN2122" i="1"/>
  <c r="CR2122" i="1"/>
  <c r="CS2122" i="1"/>
  <c r="CJ2123" i="1"/>
  <c r="CL2123" i="1"/>
  <c r="CN2123" i="1"/>
  <c r="CR2123" i="1"/>
  <c r="CS2123" i="1"/>
  <c r="CJ2124" i="1"/>
  <c r="CL2124" i="1"/>
  <c r="CN2124" i="1"/>
  <c r="CR2124" i="1"/>
  <c r="CS2124" i="1"/>
  <c r="CJ2125" i="1"/>
  <c r="CL2125" i="1"/>
  <c r="CN2125" i="1"/>
  <c r="CR2125" i="1"/>
  <c r="CS2125" i="1"/>
  <c r="CJ2126" i="1"/>
  <c r="CL2126" i="1"/>
  <c r="CN2126" i="1"/>
  <c r="CR2126" i="1"/>
  <c r="CS2126" i="1"/>
  <c r="CJ2127" i="1"/>
  <c r="CL2127" i="1"/>
  <c r="CN2127" i="1"/>
  <c r="CR2127" i="1"/>
  <c r="CS2127" i="1"/>
  <c r="CJ2128" i="1"/>
  <c r="CL2128" i="1"/>
  <c r="CN2128" i="1"/>
  <c r="CR2128" i="1"/>
  <c r="CS2128" i="1"/>
  <c r="CJ2129" i="1"/>
  <c r="CL2129" i="1"/>
  <c r="CN2129" i="1"/>
  <c r="CR2129" i="1"/>
  <c r="CS2129" i="1"/>
  <c r="CJ2130" i="1"/>
  <c r="CL2130" i="1"/>
  <c r="CN2130" i="1"/>
  <c r="CR2130" i="1"/>
  <c r="CS2130" i="1"/>
  <c r="CJ2131" i="1"/>
  <c r="CL2131" i="1"/>
  <c r="CN2131" i="1"/>
  <c r="CR2131" i="1"/>
  <c r="CS2131" i="1"/>
  <c r="CJ2132" i="1"/>
  <c r="CL2132" i="1"/>
  <c r="CN2132" i="1"/>
  <c r="CR2132" i="1"/>
  <c r="CS2132" i="1"/>
  <c r="CJ2133" i="1"/>
  <c r="CL2133" i="1"/>
  <c r="CN2133" i="1"/>
  <c r="CR2133" i="1"/>
  <c r="CS2133" i="1"/>
  <c r="CJ2134" i="1"/>
  <c r="CL2134" i="1"/>
  <c r="CN2134" i="1"/>
  <c r="CR2134" i="1"/>
  <c r="CS2134" i="1"/>
  <c r="CJ2135" i="1"/>
  <c r="CL2135" i="1"/>
  <c r="CN2135" i="1"/>
  <c r="CR2135" i="1"/>
  <c r="CS2135" i="1"/>
  <c r="CJ2136" i="1"/>
  <c r="CL2136" i="1"/>
  <c r="CN2136" i="1"/>
  <c r="CR2136" i="1"/>
  <c r="CS2136" i="1"/>
  <c r="CJ2137" i="1"/>
  <c r="CJ2138" i="1"/>
  <c r="CJ2139" i="1"/>
  <c r="CJ2140" i="1"/>
  <c r="CJ2141" i="1"/>
  <c r="CJ2142" i="1"/>
  <c r="CJ2143" i="1"/>
  <c r="CJ2144" i="1"/>
  <c r="CJ2145" i="1"/>
  <c r="CJ2146" i="1"/>
  <c r="CJ2147" i="1"/>
  <c r="CJ2148" i="1"/>
  <c r="CJ2149" i="1"/>
  <c r="CJ2150" i="1"/>
  <c r="CJ2151" i="1"/>
  <c r="CL2137" i="1"/>
  <c r="CN2137" i="1"/>
  <c r="CR2137" i="1"/>
  <c r="CS2137" i="1"/>
  <c r="CL2138" i="1"/>
  <c r="CN2138" i="1"/>
  <c r="CR2138" i="1"/>
  <c r="CS2138" i="1"/>
  <c r="CL2139" i="1"/>
  <c r="CN2139" i="1"/>
  <c r="CR2139" i="1"/>
  <c r="CS2139" i="1"/>
  <c r="CL2140" i="1"/>
  <c r="CN2140" i="1"/>
  <c r="CR2140" i="1"/>
  <c r="CS2140" i="1"/>
  <c r="CL2141" i="1"/>
  <c r="CN2141" i="1"/>
  <c r="CR2141" i="1"/>
  <c r="CS2141" i="1"/>
  <c r="CL2142" i="1"/>
  <c r="CN2142" i="1"/>
  <c r="CR2142" i="1"/>
  <c r="CS2142" i="1"/>
  <c r="CL2143" i="1"/>
  <c r="CN2143" i="1"/>
  <c r="CR2143" i="1"/>
  <c r="CS2143" i="1"/>
  <c r="CL2144" i="1"/>
  <c r="CN2144" i="1"/>
  <c r="CR2144" i="1"/>
  <c r="CS2144" i="1"/>
  <c r="CL2145" i="1"/>
  <c r="CN2145" i="1"/>
  <c r="CR2145" i="1"/>
  <c r="CS2145" i="1"/>
  <c r="CL2146" i="1"/>
  <c r="CN2146" i="1"/>
  <c r="CR2146" i="1"/>
  <c r="CS2146" i="1"/>
  <c r="CL2147" i="1"/>
  <c r="CN2147" i="1"/>
  <c r="CR2147" i="1"/>
  <c r="CS2147" i="1"/>
  <c r="CL2148" i="1"/>
  <c r="CN2148" i="1"/>
  <c r="CR2148" i="1"/>
  <c r="CS2148" i="1"/>
  <c r="CL2149" i="1"/>
  <c r="CN2149" i="1"/>
  <c r="CR2149" i="1"/>
  <c r="CS2149" i="1"/>
  <c r="CL2150" i="1"/>
  <c r="CN2150" i="1"/>
  <c r="CR2150" i="1"/>
  <c r="CS2150" i="1"/>
  <c r="CL2151" i="1"/>
  <c r="CN2151" i="1"/>
  <c r="CR2151" i="1"/>
  <c r="CL2152" i="1"/>
  <c r="CN2152" i="1"/>
  <c r="CR2152" i="1"/>
  <c r="CS2152" i="1"/>
  <c r="CJ2176" i="1"/>
  <c r="CJ2177" i="1"/>
  <c r="CJ2178" i="1"/>
  <c r="CJ2179" i="1"/>
  <c r="CJ2180" i="1"/>
  <c r="CN2180" i="1"/>
  <c r="CR2180" i="1"/>
  <c r="CJ2181" i="1"/>
  <c r="CJ2182" i="1"/>
  <c r="CN2182" i="1"/>
  <c r="CR2182" i="1"/>
  <c r="CS2182" i="1"/>
  <c r="CJ2184" i="1"/>
  <c r="CJ2185" i="1"/>
  <c r="CJ2186" i="1"/>
  <c r="CJ2187" i="1"/>
  <c r="CJ2188" i="1"/>
  <c r="CJ2189" i="1"/>
  <c r="CJ2190" i="1"/>
  <c r="CJ2191" i="1"/>
  <c r="CJ2192" i="1"/>
  <c r="CJ2193" i="1"/>
  <c r="CJ2194" i="1"/>
  <c r="CJ2195" i="1"/>
  <c r="CJ2196" i="1"/>
  <c r="CJ2197" i="1"/>
  <c r="CJ2198" i="1"/>
  <c r="CJ2199" i="1"/>
  <c r="CJ2200" i="1"/>
  <c r="CJ2201" i="1"/>
  <c r="CJ2202" i="1"/>
  <c r="CJ2203" i="1"/>
  <c r="CJ2204" i="1"/>
  <c r="CJ2205" i="1"/>
  <c r="CJ2206" i="1"/>
  <c r="CJ2207" i="1"/>
  <c r="CJ2208" i="1"/>
  <c r="CJ2209" i="1"/>
  <c r="CJ2210" i="1"/>
  <c r="CJ2211" i="1"/>
  <c r="CJ2212" i="1"/>
  <c r="CJ2213" i="1"/>
  <c r="CJ2214" i="1"/>
  <c r="CJ2215" i="1"/>
  <c r="CJ2216" i="1"/>
  <c r="CJ2217" i="1"/>
  <c r="CJ2218" i="1"/>
  <c r="CJ2219" i="1"/>
  <c r="CJ2220" i="1"/>
  <c r="CJ2221" i="1"/>
  <c r="CJ2222" i="1"/>
  <c r="CJ2223" i="1"/>
  <c r="CJ2224" i="1"/>
  <c r="CJ2225" i="1"/>
  <c r="CJ2226" i="1"/>
  <c r="CR2175" i="1"/>
  <c r="CS2175" i="1"/>
  <c r="CL2176" i="1"/>
  <c r="CN2176" i="1"/>
  <c r="CL2177" i="1"/>
  <c r="CN2177" i="1"/>
  <c r="CR2177" i="1"/>
  <c r="CL2178" i="1"/>
  <c r="CN2178" i="1"/>
  <c r="CL2179" i="1"/>
  <c r="CN2179" i="1"/>
  <c r="CR2179" i="1"/>
  <c r="CS2179" i="1"/>
  <c r="CL2180" i="1"/>
  <c r="CL2181" i="1"/>
  <c r="CN2181" i="1"/>
  <c r="CR2181" i="1"/>
  <c r="CL2182" i="1"/>
  <c r="CL2184" i="1"/>
  <c r="CN2184" i="1"/>
  <c r="CR2184" i="1"/>
  <c r="CS2184" i="1"/>
  <c r="CL2185" i="1"/>
  <c r="CN2185" i="1"/>
  <c r="CR2185" i="1"/>
  <c r="CS2185" i="1"/>
  <c r="CL2186" i="1"/>
  <c r="CN2186" i="1"/>
  <c r="CR2186" i="1"/>
  <c r="CS2186" i="1"/>
  <c r="CL2187" i="1"/>
  <c r="CN2187" i="1"/>
  <c r="CR2187" i="1"/>
  <c r="CS2187" i="1"/>
  <c r="CL2188" i="1"/>
  <c r="CN2188" i="1"/>
  <c r="CR2188" i="1"/>
  <c r="CS2188" i="1"/>
  <c r="CL2189" i="1"/>
  <c r="CN2189" i="1"/>
  <c r="CR2189" i="1"/>
  <c r="CS2189" i="1"/>
  <c r="CL2190" i="1"/>
  <c r="CN2190" i="1"/>
  <c r="CR2190" i="1"/>
  <c r="CS2190" i="1"/>
  <c r="CL2191" i="1"/>
  <c r="CN2191" i="1"/>
  <c r="CR2191" i="1"/>
  <c r="CS2191" i="1"/>
  <c r="CL2192" i="1"/>
  <c r="CN2192" i="1"/>
  <c r="CR2192" i="1"/>
  <c r="CS2192" i="1"/>
  <c r="CL2193" i="1"/>
  <c r="CN2193" i="1"/>
  <c r="CR2193" i="1"/>
  <c r="CS2193" i="1"/>
  <c r="CL2194" i="1"/>
  <c r="CN2194" i="1"/>
  <c r="CR2194" i="1"/>
  <c r="CS2194" i="1"/>
  <c r="CL2195" i="1"/>
  <c r="CN2195" i="1"/>
  <c r="CR2195" i="1"/>
  <c r="CS2195" i="1"/>
  <c r="CL2196" i="1"/>
  <c r="CN2196" i="1"/>
  <c r="CR2196" i="1"/>
  <c r="CS2196" i="1"/>
  <c r="CL2197" i="1"/>
  <c r="CN2197" i="1"/>
  <c r="CR2197" i="1"/>
  <c r="CS2197" i="1"/>
  <c r="CL2198" i="1"/>
  <c r="CN2198" i="1"/>
  <c r="CR2198" i="1"/>
  <c r="CS2198" i="1"/>
  <c r="CL2199" i="1"/>
  <c r="CN2199" i="1"/>
  <c r="CR2199" i="1"/>
  <c r="CS2199" i="1"/>
  <c r="CL2200" i="1"/>
  <c r="CN2200" i="1"/>
  <c r="CR2200" i="1"/>
  <c r="CS2200" i="1"/>
  <c r="CL2201" i="1"/>
  <c r="CN2201" i="1"/>
  <c r="CR2201" i="1"/>
  <c r="CS2201" i="1"/>
  <c r="CL2202" i="1"/>
  <c r="CN2202" i="1"/>
  <c r="CR2202" i="1"/>
  <c r="CL2203" i="1"/>
  <c r="CN2203" i="1"/>
  <c r="CR2203" i="1"/>
  <c r="CS2203" i="1"/>
  <c r="CL2204" i="1"/>
  <c r="CN2204" i="1"/>
  <c r="CR2204" i="1"/>
  <c r="CS2204" i="1"/>
  <c r="CL2205" i="1"/>
  <c r="CN2205" i="1"/>
  <c r="CR2205" i="1"/>
  <c r="CS2205" i="1"/>
  <c r="CL2206" i="1"/>
  <c r="CN2206" i="1"/>
  <c r="CR2206" i="1"/>
  <c r="CS2206" i="1"/>
  <c r="CL2207" i="1"/>
  <c r="CN2207" i="1"/>
  <c r="CR2207" i="1"/>
  <c r="CS2207" i="1"/>
  <c r="CL2208" i="1"/>
  <c r="CN2208" i="1"/>
  <c r="CR2208" i="1"/>
  <c r="CS2208" i="1"/>
  <c r="CL2209" i="1"/>
  <c r="CN2209" i="1"/>
  <c r="CR2209" i="1"/>
  <c r="CS2209" i="1"/>
  <c r="CL2210" i="1"/>
  <c r="CN2210" i="1"/>
  <c r="CR2210" i="1"/>
  <c r="CS2210" i="1"/>
  <c r="CL2211" i="1"/>
  <c r="CN2211" i="1"/>
  <c r="CR2211" i="1"/>
  <c r="CS2211" i="1"/>
  <c r="CL2212" i="1"/>
  <c r="CN2212" i="1"/>
  <c r="CR2212" i="1"/>
  <c r="CS2212" i="1"/>
  <c r="CL2213" i="1"/>
  <c r="CN2213" i="1"/>
  <c r="CR2213" i="1"/>
  <c r="CS2213" i="1"/>
  <c r="CL2214" i="1"/>
  <c r="CN2214" i="1"/>
  <c r="CR2214" i="1"/>
  <c r="CS2214" i="1"/>
  <c r="CL2215" i="1"/>
  <c r="CN2215" i="1"/>
  <c r="CR2215" i="1"/>
  <c r="CS2215" i="1"/>
  <c r="CL2216" i="1"/>
  <c r="CN2216" i="1"/>
  <c r="CN2217" i="1"/>
  <c r="CN2218" i="1"/>
  <c r="CN2219" i="1"/>
  <c r="CN2220" i="1"/>
  <c r="CN2221" i="1"/>
  <c r="CN2222" i="1"/>
  <c r="CN2223" i="1"/>
  <c r="CN2224" i="1"/>
  <c r="CN2225" i="1"/>
  <c r="CN2226" i="1"/>
  <c r="CN2227" i="1"/>
  <c r="CN2228" i="1"/>
  <c r="CR2216" i="1"/>
  <c r="CS2216" i="1"/>
  <c r="CL2217" i="1"/>
  <c r="CR2217" i="1"/>
  <c r="CS2217" i="1"/>
  <c r="CL2218" i="1"/>
  <c r="CR2218" i="1"/>
  <c r="CS2218" i="1"/>
  <c r="CL2219" i="1"/>
  <c r="CR2219" i="1"/>
  <c r="CS2219" i="1"/>
  <c r="CL2220" i="1"/>
  <c r="CR2220" i="1"/>
  <c r="CS2220" i="1"/>
  <c r="CL2221" i="1"/>
  <c r="CR2221" i="1"/>
  <c r="CS2221" i="1"/>
  <c r="CL2222" i="1"/>
  <c r="CR2222" i="1"/>
  <c r="CS2222" i="1"/>
  <c r="CL2223" i="1"/>
  <c r="CR2223" i="1"/>
  <c r="CS2223" i="1"/>
  <c r="CL2224" i="1"/>
  <c r="CR2224" i="1"/>
  <c r="CS2224" i="1"/>
  <c r="CL2225" i="1"/>
  <c r="CR2225" i="1"/>
  <c r="CS2225" i="1"/>
  <c r="CL2226" i="1"/>
  <c r="CR2226" i="1"/>
  <c r="CS2226" i="1"/>
  <c r="CL2227" i="1"/>
  <c r="CR2227" i="1"/>
  <c r="CS2227" i="1"/>
  <c r="CJ2248" i="1"/>
  <c r="CJ2249" i="1"/>
  <c r="CN2249" i="1"/>
  <c r="CR2249" i="1"/>
  <c r="CS2249" i="1"/>
  <c r="CJ2250" i="1"/>
  <c r="CN2250" i="1"/>
  <c r="CJ2251" i="1"/>
  <c r="CJ2252" i="1"/>
  <c r="CN2252" i="1"/>
  <c r="CR2252" i="1"/>
  <c r="CS2252" i="1"/>
  <c r="CJ2253" i="1"/>
  <c r="CJ2254" i="1"/>
  <c r="CN2254" i="1"/>
  <c r="CR2254" i="1"/>
  <c r="CJ2255" i="1"/>
  <c r="CN2255" i="1"/>
  <c r="CR2255" i="1"/>
  <c r="CS2255" i="1"/>
  <c r="CJ2256" i="1"/>
  <c r="CJ2257" i="1"/>
  <c r="CJ2258" i="1"/>
  <c r="CJ2259" i="1"/>
  <c r="CJ2260" i="1"/>
  <c r="CJ2261" i="1"/>
  <c r="CJ2262" i="1"/>
  <c r="CJ2263" i="1"/>
  <c r="CJ2264" i="1"/>
  <c r="CJ2265" i="1"/>
  <c r="CJ2266" i="1"/>
  <c r="CJ2267" i="1"/>
  <c r="CJ2268" i="1"/>
  <c r="CJ2269" i="1"/>
  <c r="CJ2270" i="1"/>
  <c r="CJ2271" i="1"/>
  <c r="CJ2272" i="1"/>
  <c r="CJ2273" i="1"/>
  <c r="CJ2274" i="1"/>
  <c r="CJ2275" i="1"/>
  <c r="CJ2276" i="1"/>
  <c r="CJ2277" i="1"/>
  <c r="CJ2278" i="1"/>
  <c r="CJ2279" i="1"/>
  <c r="CJ2280" i="1"/>
  <c r="CJ2281" i="1"/>
  <c r="CJ2282" i="1"/>
  <c r="CJ2283" i="1"/>
  <c r="CJ2284" i="1"/>
  <c r="CJ2285" i="1"/>
  <c r="CJ2286" i="1"/>
  <c r="CJ2287" i="1"/>
  <c r="CJ2288" i="1"/>
  <c r="CJ2289" i="1"/>
  <c r="CJ2290" i="1"/>
  <c r="CJ2291" i="1"/>
  <c r="CJ2292" i="1"/>
  <c r="CJ2293" i="1"/>
  <c r="CJ2294" i="1"/>
  <c r="CJ2295" i="1"/>
  <c r="CJ2296" i="1"/>
  <c r="CJ2297" i="1"/>
  <c r="CJ2298" i="1"/>
  <c r="CR2247" i="1"/>
  <c r="CS2247" i="1"/>
  <c r="CL2248" i="1"/>
  <c r="CN2248" i="1"/>
  <c r="CR2248" i="1"/>
  <c r="CS2248" i="1"/>
  <c r="CL2249" i="1"/>
  <c r="CL2250" i="1"/>
  <c r="CL2251" i="1"/>
  <c r="CN2251" i="1"/>
  <c r="CR2251" i="1"/>
  <c r="CL2252" i="1"/>
  <c r="CL2253" i="1"/>
  <c r="CN2253" i="1"/>
  <c r="CL2254" i="1"/>
  <c r="CL2255" i="1"/>
  <c r="CL2256" i="1"/>
  <c r="CL2257" i="1"/>
  <c r="CL2258" i="1"/>
  <c r="CL2259" i="1"/>
  <c r="CL2260" i="1"/>
  <c r="CL2261" i="1"/>
  <c r="CL2262" i="1"/>
  <c r="CL2263" i="1"/>
  <c r="CL2264" i="1"/>
  <c r="CL2265" i="1"/>
  <c r="CL2266" i="1"/>
  <c r="CL2267" i="1"/>
  <c r="CL2268" i="1"/>
  <c r="CL2269" i="1"/>
  <c r="CL2270" i="1"/>
  <c r="CL2300" i="1"/>
  <c r="CN2256" i="1"/>
  <c r="CR2256" i="1"/>
  <c r="CS2256" i="1"/>
  <c r="CN2257" i="1"/>
  <c r="CR2257" i="1"/>
  <c r="CS2257" i="1"/>
  <c r="CN2258" i="1"/>
  <c r="CR2258" i="1"/>
  <c r="CS2258" i="1"/>
  <c r="CN2259" i="1"/>
  <c r="CR2259" i="1"/>
  <c r="CS2259" i="1"/>
  <c r="CN2260" i="1"/>
  <c r="CR2260" i="1"/>
  <c r="CS2260" i="1"/>
  <c r="CN2261" i="1"/>
  <c r="CR2261" i="1"/>
  <c r="CS2261" i="1"/>
  <c r="CN2262" i="1"/>
  <c r="CR2262" i="1"/>
  <c r="CS2262" i="1"/>
  <c r="CN2263" i="1"/>
  <c r="CR2263" i="1"/>
  <c r="CS2263" i="1"/>
  <c r="CN2264" i="1"/>
  <c r="CR2264" i="1"/>
  <c r="CS2264" i="1"/>
  <c r="CN2265" i="1"/>
  <c r="CR2265" i="1"/>
  <c r="CS2265" i="1"/>
  <c r="CN2266" i="1"/>
  <c r="CR2266" i="1"/>
  <c r="CS2266" i="1"/>
  <c r="CN2267" i="1"/>
  <c r="CR2267" i="1"/>
  <c r="CS2267" i="1"/>
  <c r="CN2268" i="1"/>
  <c r="CR2268" i="1"/>
  <c r="CS2268" i="1"/>
  <c r="CN2269" i="1"/>
  <c r="CR2269" i="1"/>
  <c r="CS2269" i="1"/>
  <c r="CN2270" i="1"/>
  <c r="CR2270" i="1"/>
  <c r="CS2270" i="1"/>
  <c r="CL2271" i="1"/>
  <c r="CN2271" i="1"/>
  <c r="CR2271" i="1"/>
  <c r="CS2271" i="1"/>
  <c r="CL2272" i="1"/>
  <c r="CN2272" i="1"/>
  <c r="CR2272" i="1"/>
  <c r="CS2272" i="1"/>
  <c r="CL2273" i="1"/>
  <c r="CN2273" i="1"/>
  <c r="CR2273" i="1"/>
  <c r="CS2273" i="1"/>
  <c r="CL2274" i="1"/>
  <c r="CN2274" i="1"/>
  <c r="CR2274" i="1"/>
  <c r="CS2274" i="1"/>
  <c r="CL2275" i="1"/>
  <c r="CN2275" i="1"/>
  <c r="CR2275" i="1"/>
  <c r="CS2275" i="1"/>
  <c r="CL2276" i="1"/>
  <c r="CN2276" i="1"/>
  <c r="CR2276" i="1"/>
  <c r="CS2276" i="1"/>
  <c r="CL2277" i="1"/>
  <c r="CN2277" i="1"/>
  <c r="CR2277" i="1"/>
  <c r="CS2277" i="1"/>
  <c r="CL2278" i="1"/>
  <c r="CN2278" i="1"/>
  <c r="CR2278" i="1"/>
  <c r="CS2278" i="1"/>
  <c r="CL2279" i="1"/>
  <c r="CN2279" i="1"/>
  <c r="CR2279" i="1"/>
  <c r="CS2279" i="1"/>
  <c r="CL2280" i="1"/>
  <c r="CN2280" i="1"/>
  <c r="CR2280" i="1"/>
  <c r="CS2280" i="1"/>
  <c r="CL2281" i="1"/>
  <c r="CN2281" i="1"/>
  <c r="CR2281" i="1"/>
  <c r="CS2281" i="1"/>
  <c r="CL2282" i="1"/>
  <c r="CN2282" i="1"/>
  <c r="CR2282" i="1"/>
  <c r="CS2282" i="1"/>
  <c r="CL2283" i="1"/>
  <c r="CN2283" i="1"/>
  <c r="CR2283" i="1"/>
  <c r="CS2283" i="1"/>
  <c r="CL2284" i="1"/>
  <c r="CN2284" i="1"/>
  <c r="CR2284" i="1"/>
  <c r="CS2284" i="1"/>
  <c r="CL2285" i="1"/>
  <c r="CN2285" i="1"/>
  <c r="CR2285" i="1"/>
  <c r="CS2285" i="1"/>
  <c r="CL2286" i="1"/>
  <c r="CN2286" i="1"/>
  <c r="CR2286" i="1"/>
  <c r="CS2286" i="1"/>
  <c r="CL2287" i="1"/>
  <c r="CN2287" i="1"/>
  <c r="CR2287" i="1"/>
  <c r="CS2287" i="1"/>
  <c r="CL2288" i="1"/>
  <c r="CN2288" i="1"/>
  <c r="CR2288" i="1"/>
  <c r="CS2288" i="1"/>
  <c r="CL2289" i="1"/>
  <c r="CN2289" i="1"/>
  <c r="CR2289" i="1"/>
  <c r="CS2289" i="1"/>
  <c r="CL2290" i="1"/>
  <c r="CN2290" i="1"/>
  <c r="CR2290" i="1"/>
  <c r="CS2290" i="1"/>
  <c r="CL2291" i="1"/>
  <c r="CN2291" i="1"/>
  <c r="CR2291" i="1"/>
  <c r="CS2291" i="1"/>
  <c r="CL2292" i="1"/>
  <c r="CN2292" i="1"/>
  <c r="CR2292" i="1"/>
  <c r="CS2292" i="1"/>
  <c r="CL2293" i="1"/>
  <c r="CN2293" i="1"/>
  <c r="CR2293" i="1"/>
  <c r="CS2293" i="1"/>
  <c r="CL2294" i="1"/>
  <c r="CN2294" i="1"/>
  <c r="CR2294" i="1"/>
  <c r="CS2294" i="1"/>
  <c r="CL2295" i="1"/>
  <c r="CN2295" i="1"/>
  <c r="CR2295" i="1"/>
  <c r="CS2295" i="1"/>
  <c r="CL2296" i="1"/>
  <c r="CN2296" i="1"/>
  <c r="CR2296" i="1"/>
  <c r="CS2296" i="1"/>
  <c r="CL2297" i="1"/>
  <c r="CN2297" i="1"/>
  <c r="CR2297" i="1"/>
  <c r="CS2297" i="1"/>
  <c r="CL2298" i="1"/>
  <c r="CN2298" i="1"/>
  <c r="CR2298" i="1"/>
  <c r="CS2298" i="1"/>
  <c r="CL2299" i="1"/>
  <c r="CN2299" i="1"/>
  <c r="CR2299" i="1"/>
  <c r="CS2299" i="1"/>
  <c r="CJ2319" i="1"/>
  <c r="CR2319" i="1"/>
  <c r="CJ2320" i="1"/>
  <c r="CJ2321" i="1"/>
  <c r="CJ2322" i="1"/>
  <c r="CJ2323" i="1"/>
  <c r="CJ2324" i="1"/>
  <c r="CJ2325" i="1"/>
  <c r="CJ2326" i="1"/>
  <c r="CJ2327" i="1"/>
  <c r="CJ2328" i="1"/>
  <c r="CJ2329" i="1"/>
  <c r="CJ2330" i="1"/>
  <c r="CJ2331" i="1"/>
  <c r="CJ2332" i="1"/>
  <c r="CJ2333" i="1"/>
  <c r="CJ2334" i="1"/>
  <c r="CJ2335" i="1"/>
  <c r="CJ2336" i="1"/>
  <c r="CJ2337" i="1"/>
  <c r="CJ2338" i="1"/>
  <c r="CJ2339" i="1"/>
  <c r="CJ2340" i="1"/>
  <c r="CJ2341" i="1"/>
  <c r="CJ2342" i="1"/>
  <c r="CJ2343" i="1"/>
  <c r="CJ2344" i="1"/>
  <c r="CJ2345" i="1"/>
  <c r="CJ2346" i="1"/>
  <c r="CJ2347" i="1"/>
  <c r="CJ2348" i="1"/>
  <c r="CJ2349" i="1"/>
  <c r="CJ2350" i="1"/>
  <c r="CJ2351" i="1"/>
  <c r="CJ2352" i="1"/>
  <c r="CJ2353" i="1"/>
  <c r="CJ2354" i="1"/>
  <c r="CJ2355" i="1"/>
  <c r="CJ2356" i="1"/>
  <c r="CJ2357" i="1"/>
  <c r="CJ2358" i="1"/>
  <c r="CJ2359" i="1"/>
  <c r="CJ2360" i="1"/>
  <c r="CJ2361" i="1"/>
  <c r="CJ2362" i="1"/>
  <c r="CJ2363" i="1"/>
  <c r="CJ2364" i="1"/>
  <c r="CJ2365" i="1"/>
  <c r="CJ2366" i="1"/>
  <c r="CJ2367" i="1"/>
  <c r="CJ2368" i="1"/>
  <c r="CJ2369" i="1"/>
  <c r="CJ2370" i="1"/>
  <c r="CL2319" i="1"/>
  <c r="CL2320" i="1"/>
  <c r="CN2320" i="1"/>
  <c r="CR2320" i="1"/>
  <c r="CL2321" i="1"/>
  <c r="CN2321" i="1"/>
  <c r="CL2322" i="1"/>
  <c r="CN2322" i="1"/>
  <c r="CL2323" i="1"/>
  <c r="CN2323" i="1"/>
  <c r="CR2323" i="1"/>
  <c r="CS2323" i="1"/>
  <c r="CL2324" i="1"/>
  <c r="CN2324" i="1"/>
  <c r="CR2324" i="1"/>
  <c r="CL2325" i="1"/>
  <c r="CN2325" i="1"/>
  <c r="CL2326" i="1"/>
  <c r="CN2326" i="1"/>
  <c r="CR2326" i="1"/>
  <c r="CS2326" i="1"/>
  <c r="CL2327" i="1"/>
  <c r="CN2327" i="1"/>
  <c r="CR2327" i="1"/>
  <c r="CL2328" i="1"/>
  <c r="CN2328" i="1"/>
  <c r="CR2328" i="1"/>
  <c r="CS2328" i="1"/>
  <c r="CT2328" i="1"/>
  <c r="CL2329" i="1"/>
  <c r="CN2329" i="1"/>
  <c r="CR2329" i="1"/>
  <c r="CS2329" i="1"/>
  <c r="CL2330" i="1"/>
  <c r="CN2330" i="1"/>
  <c r="CR2330" i="1"/>
  <c r="CS2330" i="1"/>
  <c r="CL2331" i="1"/>
  <c r="CN2331" i="1"/>
  <c r="CR2331" i="1"/>
  <c r="CS2331" i="1"/>
  <c r="CL2332" i="1"/>
  <c r="CN2332" i="1"/>
  <c r="CR2332" i="1"/>
  <c r="CS2332" i="1"/>
  <c r="CL2333" i="1"/>
  <c r="CN2333" i="1"/>
  <c r="CR2333" i="1"/>
  <c r="CS2333" i="1"/>
  <c r="CL2334" i="1"/>
  <c r="CN2334" i="1"/>
  <c r="CR2334" i="1"/>
  <c r="CS2334" i="1"/>
  <c r="CL2335" i="1"/>
  <c r="CN2335" i="1"/>
  <c r="CR2335" i="1"/>
  <c r="CS2335" i="1"/>
  <c r="CL2336" i="1"/>
  <c r="CN2336" i="1"/>
  <c r="CR2336" i="1"/>
  <c r="CS2336" i="1"/>
  <c r="CL2337" i="1"/>
  <c r="CN2337" i="1"/>
  <c r="CR2337" i="1"/>
  <c r="CS2337" i="1"/>
  <c r="CL2338" i="1"/>
  <c r="CN2338" i="1"/>
  <c r="CR2338" i="1"/>
  <c r="CS2338" i="1"/>
  <c r="CL2339" i="1"/>
  <c r="CN2339" i="1"/>
  <c r="CR2339" i="1"/>
  <c r="CS2339" i="1"/>
  <c r="CL2340" i="1"/>
  <c r="CN2340" i="1"/>
  <c r="CR2340" i="1"/>
  <c r="CS2340" i="1"/>
  <c r="CL2341" i="1"/>
  <c r="CN2341" i="1"/>
  <c r="CR2341" i="1"/>
  <c r="CS2341" i="1"/>
  <c r="CL2342" i="1"/>
  <c r="CN2342" i="1"/>
  <c r="CR2342" i="1"/>
  <c r="CS2342" i="1"/>
  <c r="CL2343" i="1"/>
  <c r="CN2343" i="1"/>
  <c r="CR2343" i="1"/>
  <c r="CS2343" i="1"/>
  <c r="CL2344" i="1"/>
  <c r="CN2344" i="1"/>
  <c r="CR2344" i="1"/>
  <c r="CS2344" i="1"/>
  <c r="CL2345" i="1"/>
  <c r="CN2345" i="1"/>
  <c r="CR2345" i="1"/>
  <c r="CS2345" i="1"/>
  <c r="CL2346" i="1"/>
  <c r="CN2346" i="1"/>
  <c r="CR2346" i="1"/>
  <c r="CS2346" i="1"/>
  <c r="CL2347" i="1"/>
  <c r="CN2347" i="1"/>
  <c r="CR2347" i="1"/>
  <c r="CS2347" i="1"/>
  <c r="CL2348" i="1"/>
  <c r="CN2348" i="1"/>
  <c r="CR2348" i="1"/>
  <c r="CS2348" i="1"/>
  <c r="CL2349" i="1"/>
  <c r="CN2349" i="1"/>
  <c r="CR2349" i="1"/>
  <c r="CS2349" i="1"/>
  <c r="CL2350" i="1"/>
  <c r="CN2350" i="1"/>
  <c r="CR2350" i="1"/>
  <c r="CS2350" i="1"/>
  <c r="CL2351" i="1"/>
  <c r="CN2351" i="1"/>
  <c r="CR2351" i="1"/>
  <c r="CS2351" i="1"/>
  <c r="CL2352" i="1"/>
  <c r="CN2352" i="1"/>
  <c r="CR2352" i="1"/>
  <c r="CS2352" i="1"/>
  <c r="CL2353" i="1"/>
  <c r="CN2353" i="1"/>
  <c r="CR2353" i="1"/>
  <c r="CS2353" i="1"/>
  <c r="CL2354" i="1"/>
  <c r="CN2354" i="1"/>
  <c r="CR2354" i="1"/>
  <c r="CS2354" i="1"/>
  <c r="CL2355" i="1"/>
  <c r="CN2355" i="1"/>
  <c r="CR2355" i="1"/>
  <c r="CS2355" i="1"/>
  <c r="CL2356" i="1"/>
  <c r="CN2356" i="1"/>
  <c r="CR2356" i="1"/>
  <c r="CS2356" i="1"/>
  <c r="CL2357" i="1"/>
  <c r="CN2357" i="1"/>
  <c r="CR2357" i="1"/>
  <c r="CS2357" i="1"/>
  <c r="CL2358" i="1"/>
  <c r="CN2358" i="1"/>
  <c r="CR2358" i="1"/>
  <c r="CS2358" i="1"/>
  <c r="CL2359" i="1"/>
  <c r="CN2359" i="1"/>
  <c r="CR2359" i="1"/>
  <c r="CS2359" i="1"/>
  <c r="CL2360" i="1"/>
  <c r="CN2360" i="1"/>
  <c r="CR2360" i="1"/>
  <c r="CS2360" i="1"/>
  <c r="CL2361" i="1"/>
  <c r="CN2361" i="1"/>
  <c r="CR2361" i="1"/>
  <c r="CS2361" i="1"/>
  <c r="CL2362" i="1"/>
  <c r="CN2362" i="1"/>
  <c r="CR2362" i="1"/>
  <c r="CS2362" i="1"/>
  <c r="CL2363" i="1"/>
  <c r="CN2363" i="1"/>
  <c r="CR2363" i="1"/>
  <c r="CS2363" i="1"/>
  <c r="CL2364" i="1"/>
  <c r="CN2364" i="1"/>
  <c r="CR2364" i="1"/>
  <c r="CS2364" i="1"/>
  <c r="CL2365" i="1"/>
  <c r="CN2365" i="1"/>
  <c r="CR2365" i="1"/>
  <c r="CS2365" i="1"/>
  <c r="CL2366" i="1"/>
  <c r="CN2366" i="1"/>
  <c r="CR2366" i="1"/>
  <c r="CS2366" i="1"/>
  <c r="CL2367" i="1"/>
  <c r="CN2367" i="1"/>
  <c r="CR2367" i="1"/>
  <c r="CS2367" i="1"/>
  <c r="CL2368" i="1"/>
  <c r="CN2368" i="1"/>
  <c r="CR2368" i="1"/>
  <c r="CS2368" i="1"/>
  <c r="CL2369" i="1"/>
  <c r="CN2369" i="1"/>
  <c r="CR2369" i="1"/>
  <c r="CS2369" i="1"/>
  <c r="CL2370" i="1"/>
  <c r="CN2370" i="1"/>
  <c r="CR2370" i="1"/>
  <c r="CS2370" i="1"/>
  <c r="CL2371" i="1"/>
  <c r="CN2371" i="1"/>
  <c r="CR2371" i="1"/>
  <c r="CS2371" i="1"/>
  <c r="CJ2392" i="1"/>
  <c r="CN2392" i="1"/>
  <c r="CR2392" i="1"/>
  <c r="CS2392" i="1"/>
  <c r="CJ2393" i="1"/>
  <c r="CN2393" i="1"/>
  <c r="CJ2394" i="1"/>
  <c r="CN2394" i="1"/>
  <c r="CR2394" i="1"/>
  <c r="CJ2395" i="1"/>
  <c r="CJ2396" i="1"/>
  <c r="CJ2397" i="1"/>
  <c r="CJ2398" i="1"/>
  <c r="CJ2399" i="1"/>
  <c r="CJ2400" i="1"/>
  <c r="CJ2401" i="1"/>
  <c r="CJ2402" i="1"/>
  <c r="CN2402" i="1"/>
  <c r="CR2402" i="1"/>
  <c r="CS2402" i="1"/>
  <c r="CJ2403" i="1"/>
  <c r="CJ2404" i="1"/>
  <c r="CJ2405" i="1"/>
  <c r="CJ2406" i="1"/>
  <c r="CJ2407" i="1"/>
  <c r="CJ2408" i="1"/>
  <c r="CJ2409" i="1"/>
  <c r="CJ2410" i="1"/>
  <c r="CJ2411" i="1"/>
  <c r="CJ2412" i="1"/>
  <c r="CJ2413" i="1"/>
  <c r="CJ2414" i="1"/>
  <c r="CJ2415" i="1"/>
  <c r="CJ2416" i="1"/>
  <c r="CJ2417" i="1"/>
  <c r="CJ2418" i="1"/>
  <c r="CJ2419" i="1"/>
  <c r="CJ2420" i="1"/>
  <c r="CJ2421" i="1"/>
  <c r="CJ2422" i="1"/>
  <c r="CJ2423" i="1"/>
  <c r="CJ2424" i="1"/>
  <c r="CJ2425" i="1"/>
  <c r="CJ2426" i="1"/>
  <c r="CJ2427" i="1"/>
  <c r="CJ2428" i="1"/>
  <c r="CJ2429" i="1"/>
  <c r="CJ2430" i="1"/>
  <c r="CJ2431" i="1"/>
  <c r="CJ2432" i="1"/>
  <c r="CJ2433" i="1"/>
  <c r="CJ2434" i="1"/>
  <c r="CJ2435" i="1"/>
  <c r="CJ2436" i="1"/>
  <c r="CJ2437" i="1"/>
  <c r="CJ2438" i="1"/>
  <c r="CJ2439" i="1"/>
  <c r="CJ2440" i="1"/>
  <c r="CJ2441" i="1"/>
  <c r="CJ2442" i="1"/>
  <c r="CN2399" i="1"/>
  <c r="CR2391" i="1"/>
  <c r="CL2392" i="1"/>
  <c r="CL2393" i="1"/>
  <c r="CL2394" i="1"/>
  <c r="CL2395" i="1"/>
  <c r="CN2395" i="1"/>
  <c r="CR2395" i="1"/>
  <c r="CS2395" i="1"/>
  <c r="CL2396" i="1"/>
  <c r="CN2396" i="1"/>
  <c r="CR2396" i="1"/>
  <c r="CS2396" i="1"/>
  <c r="CL2397" i="1"/>
  <c r="CN2397" i="1"/>
  <c r="CR2397" i="1"/>
  <c r="CL2398" i="1"/>
  <c r="CN2398" i="1"/>
  <c r="CR2398" i="1"/>
  <c r="CS2398" i="1"/>
  <c r="CL2399" i="1"/>
  <c r="CL2400" i="1"/>
  <c r="CN2400" i="1"/>
  <c r="CR2400" i="1"/>
  <c r="CL2401" i="1"/>
  <c r="CN2401" i="1"/>
  <c r="CL2402" i="1"/>
  <c r="CL2403" i="1"/>
  <c r="CN2403" i="1"/>
  <c r="CR2403" i="1"/>
  <c r="CS2403" i="1"/>
  <c r="CL2404" i="1"/>
  <c r="CN2404" i="1"/>
  <c r="CR2404" i="1"/>
  <c r="CS2404" i="1"/>
  <c r="CL2405" i="1"/>
  <c r="CN2405" i="1"/>
  <c r="CR2405" i="1"/>
  <c r="CS2405" i="1"/>
  <c r="CL2406" i="1"/>
  <c r="CN2406" i="1"/>
  <c r="CR2406" i="1"/>
  <c r="CS2406" i="1"/>
  <c r="CL2407" i="1"/>
  <c r="CN2407" i="1"/>
  <c r="CR2407" i="1"/>
  <c r="CS2407" i="1"/>
  <c r="CL2408" i="1"/>
  <c r="CN2408" i="1"/>
  <c r="CR2408" i="1"/>
  <c r="CS2408" i="1"/>
  <c r="CL2409" i="1"/>
  <c r="CN2409" i="1"/>
  <c r="CR2409" i="1"/>
  <c r="CS2409" i="1"/>
  <c r="CL2410" i="1"/>
  <c r="CN2410" i="1"/>
  <c r="CR2410" i="1"/>
  <c r="CS2410" i="1"/>
  <c r="CL2411" i="1"/>
  <c r="CN2411" i="1"/>
  <c r="CR2411" i="1"/>
  <c r="CS2411" i="1"/>
  <c r="CL2412" i="1"/>
  <c r="CN2412" i="1"/>
  <c r="CR2412" i="1"/>
  <c r="CS2412" i="1"/>
  <c r="CL2413" i="1"/>
  <c r="CN2413" i="1"/>
  <c r="CR2413" i="1"/>
  <c r="CS2413" i="1"/>
  <c r="CL2414" i="1"/>
  <c r="CN2414" i="1"/>
  <c r="CR2414" i="1"/>
  <c r="CS2414" i="1"/>
  <c r="CL2415" i="1"/>
  <c r="CN2415" i="1"/>
  <c r="CR2415" i="1"/>
  <c r="CS2415" i="1"/>
  <c r="CL2416" i="1"/>
  <c r="CN2416" i="1"/>
  <c r="CR2416" i="1"/>
  <c r="CS2416" i="1"/>
  <c r="CL2417" i="1"/>
  <c r="CN2417" i="1"/>
  <c r="CR2417" i="1"/>
  <c r="CS2417" i="1"/>
  <c r="CL2418" i="1"/>
  <c r="CN2418" i="1"/>
  <c r="CR2418" i="1"/>
  <c r="CS2418" i="1"/>
  <c r="CL2419" i="1"/>
  <c r="CN2419" i="1"/>
  <c r="CR2419" i="1"/>
  <c r="CS2419" i="1"/>
  <c r="CL2420" i="1"/>
  <c r="CN2420" i="1"/>
  <c r="CR2420" i="1"/>
  <c r="CS2420" i="1"/>
  <c r="CL2421" i="1"/>
  <c r="CN2421" i="1"/>
  <c r="CR2421" i="1"/>
  <c r="CS2421" i="1"/>
  <c r="CL2422" i="1"/>
  <c r="CN2422" i="1"/>
  <c r="CR2422" i="1"/>
  <c r="CS2422" i="1"/>
  <c r="CL2423" i="1"/>
  <c r="CN2423" i="1"/>
  <c r="CR2423" i="1"/>
  <c r="CS2423" i="1"/>
  <c r="CL2424" i="1"/>
  <c r="CN2424" i="1"/>
  <c r="CR2424" i="1"/>
  <c r="CS2424" i="1"/>
  <c r="CL2425" i="1"/>
  <c r="CN2425" i="1"/>
  <c r="CR2425" i="1"/>
  <c r="CS2425" i="1"/>
  <c r="CL2426" i="1"/>
  <c r="CN2426" i="1"/>
  <c r="CR2426" i="1"/>
  <c r="CS2426" i="1"/>
  <c r="CL2427" i="1"/>
  <c r="CN2427" i="1"/>
  <c r="CR2427" i="1"/>
  <c r="CS2427" i="1"/>
  <c r="CL2428" i="1"/>
  <c r="CN2428" i="1"/>
  <c r="CR2428" i="1"/>
  <c r="CS2428" i="1"/>
  <c r="CL2429" i="1"/>
  <c r="CN2429" i="1"/>
  <c r="CR2429" i="1"/>
  <c r="CS2429" i="1"/>
  <c r="CL2430" i="1"/>
  <c r="CN2430" i="1"/>
  <c r="CR2430" i="1"/>
  <c r="CS2430" i="1"/>
  <c r="CL2431" i="1"/>
  <c r="CN2431" i="1"/>
  <c r="CR2431" i="1"/>
  <c r="CS2431" i="1"/>
  <c r="CL2432" i="1"/>
  <c r="CN2432" i="1"/>
  <c r="CR2432" i="1"/>
  <c r="CS2432" i="1"/>
  <c r="CL2433" i="1"/>
  <c r="CN2433" i="1"/>
  <c r="CR2433" i="1"/>
  <c r="CS2433" i="1"/>
  <c r="CL2434" i="1"/>
  <c r="CN2434" i="1"/>
  <c r="CR2434" i="1"/>
  <c r="CS2434" i="1"/>
  <c r="CL2435" i="1"/>
  <c r="CN2435" i="1"/>
  <c r="CR2435" i="1"/>
  <c r="CS2435" i="1"/>
  <c r="CL2436" i="1"/>
  <c r="CN2436" i="1"/>
  <c r="CR2436" i="1"/>
  <c r="CS2436" i="1"/>
  <c r="CL2437" i="1"/>
  <c r="CN2437" i="1"/>
  <c r="CR2437" i="1"/>
  <c r="CS2437" i="1"/>
  <c r="CL2438" i="1"/>
  <c r="CN2438" i="1"/>
  <c r="CR2438" i="1"/>
  <c r="CS2438" i="1"/>
  <c r="CL2439" i="1"/>
  <c r="CN2439" i="1"/>
  <c r="CR2439" i="1"/>
  <c r="CS2439" i="1"/>
  <c r="CL2440" i="1"/>
  <c r="CN2440" i="1"/>
  <c r="CR2440" i="1"/>
  <c r="CS2440" i="1"/>
  <c r="CL2441" i="1"/>
  <c r="CN2441" i="1"/>
  <c r="CR2441" i="1"/>
  <c r="CS2441" i="1"/>
  <c r="CL2442" i="1"/>
  <c r="CN2442" i="1"/>
  <c r="CR2442" i="1"/>
  <c r="CS2442" i="1"/>
  <c r="CL2443" i="1"/>
  <c r="CN2443" i="1"/>
  <c r="CR2443" i="1"/>
  <c r="CS2443" i="1"/>
  <c r="CJ2463" i="1"/>
  <c r="CN2463" i="1"/>
  <c r="CR2463" i="1"/>
  <c r="CS2463" i="1"/>
  <c r="CJ2464" i="1"/>
  <c r="CJ2465" i="1"/>
  <c r="CJ2466" i="1"/>
  <c r="CJ2467" i="1"/>
  <c r="CN2467" i="1"/>
  <c r="CR2467" i="1"/>
  <c r="CS2467" i="1"/>
  <c r="CJ2468" i="1"/>
  <c r="CJ2469" i="1"/>
  <c r="CJ2470" i="1"/>
  <c r="CJ2471" i="1"/>
  <c r="CJ2472" i="1"/>
  <c r="CJ2473" i="1"/>
  <c r="CJ2474" i="1"/>
  <c r="CJ2475" i="1"/>
  <c r="CJ2476" i="1"/>
  <c r="CJ2477" i="1"/>
  <c r="CJ2478" i="1"/>
  <c r="CJ2479" i="1"/>
  <c r="CJ2480" i="1"/>
  <c r="CJ2481" i="1"/>
  <c r="CJ2482" i="1"/>
  <c r="CJ2483" i="1"/>
  <c r="CJ2484" i="1"/>
  <c r="CJ2485" i="1"/>
  <c r="CJ2486" i="1"/>
  <c r="CJ2487" i="1"/>
  <c r="CJ2488" i="1"/>
  <c r="CJ2489" i="1"/>
  <c r="CJ2490" i="1"/>
  <c r="CJ2491" i="1"/>
  <c r="CJ2492" i="1"/>
  <c r="CJ2493" i="1"/>
  <c r="CJ2494" i="1"/>
  <c r="CJ2495" i="1"/>
  <c r="CJ2496" i="1"/>
  <c r="CJ2497" i="1"/>
  <c r="CJ2498" i="1"/>
  <c r="CJ2499" i="1"/>
  <c r="CJ2500" i="1"/>
  <c r="CJ2501" i="1"/>
  <c r="CJ2502" i="1"/>
  <c r="CJ2503" i="1"/>
  <c r="CJ2504" i="1"/>
  <c r="CJ2505" i="1"/>
  <c r="CJ2506" i="1"/>
  <c r="CJ2507" i="1"/>
  <c r="CJ2508" i="1"/>
  <c r="CJ2509" i="1"/>
  <c r="CJ2510" i="1"/>
  <c r="CJ2511" i="1"/>
  <c r="CJ2512" i="1"/>
  <c r="CJ2513" i="1"/>
  <c r="CR2462" i="1"/>
  <c r="CS2462" i="1"/>
  <c r="CL2463" i="1"/>
  <c r="CL2464" i="1"/>
  <c r="CN2464" i="1"/>
  <c r="CR2464" i="1"/>
  <c r="CL2465" i="1"/>
  <c r="CN2465" i="1"/>
  <c r="CL2466" i="1"/>
  <c r="CN2466" i="1"/>
  <c r="CR2466" i="1"/>
  <c r="CS2466" i="1"/>
  <c r="CL2467" i="1"/>
  <c r="CL2468" i="1"/>
  <c r="CN2468" i="1"/>
  <c r="CL2469" i="1"/>
  <c r="CN2469" i="1"/>
  <c r="CR2469" i="1"/>
  <c r="CL2470" i="1"/>
  <c r="CN2470" i="1"/>
  <c r="CR2470" i="1"/>
  <c r="CS2470" i="1"/>
  <c r="CL2471" i="1"/>
  <c r="CN2471" i="1"/>
  <c r="CR2471" i="1"/>
  <c r="CS2471" i="1"/>
  <c r="CL2472" i="1"/>
  <c r="CL2473" i="1"/>
  <c r="CL2474" i="1"/>
  <c r="CL2475" i="1"/>
  <c r="CL2476" i="1"/>
  <c r="CL2477" i="1"/>
  <c r="CL2478" i="1"/>
  <c r="CL2479" i="1"/>
  <c r="CL2480" i="1"/>
  <c r="CL2481" i="1"/>
  <c r="CL2482" i="1"/>
  <c r="CL2483" i="1"/>
  <c r="CL2484" i="1"/>
  <c r="CL2485" i="1"/>
  <c r="CN2472" i="1"/>
  <c r="CR2472" i="1"/>
  <c r="CS2472" i="1"/>
  <c r="CN2473" i="1"/>
  <c r="CR2473" i="1"/>
  <c r="CS2473" i="1"/>
  <c r="CN2474" i="1"/>
  <c r="CR2474" i="1"/>
  <c r="CS2474" i="1"/>
  <c r="CN2475" i="1"/>
  <c r="CR2475" i="1"/>
  <c r="CS2475" i="1"/>
  <c r="CN2476" i="1"/>
  <c r="CR2476" i="1"/>
  <c r="CS2476" i="1"/>
  <c r="CN2477" i="1"/>
  <c r="CR2477" i="1"/>
  <c r="CS2477" i="1"/>
  <c r="CN2478" i="1"/>
  <c r="CR2478" i="1"/>
  <c r="CS2478" i="1"/>
  <c r="CN2479" i="1"/>
  <c r="CR2479" i="1"/>
  <c r="CS2479" i="1"/>
  <c r="CN2480" i="1"/>
  <c r="CR2480" i="1"/>
  <c r="CS2480" i="1"/>
  <c r="CN2481" i="1"/>
  <c r="CR2481" i="1"/>
  <c r="CS2481" i="1"/>
  <c r="CN2482" i="1"/>
  <c r="CR2482" i="1"/>
  <c r="CS2482" i="1"/>
  <c r="CN2483" i="1"/>
  <c r="CR2483" i="1"/>
  <c r="CS2483" i="1"/>
  <c r="CN2484" i="1"/>
  <c r="CR2484" i="1"/>
  <c r="CS2484" i="1"/>
  <c r="CN2485" i="1"/>
  <c r="CR2485" i="1"/>
  <c r="CS2485" i="1"/>
  <c r="CL2486" i="1"/>
  <c r="CN2486" i="1"/>
  <c r="CR2486" i="1"/>
  <c r="CS2486" i="1"/>
  <c r="CL2487" i="1"/>
  <c r="CN2487" i="1"/>
  <c r="CR2487" i="1"/>
  <c r="CS2487" i="1"/>
  <c r="CL2488" i="1"/>
  <c r="CN2488" i="1"/>
  <c r="CR2488" i="1"/>
  <c r="CS2488" i="1"/>
  <c r="CL2489" i="1"/>
  <c r="CN2489" i="1"/>
  <c r="CR2489" i="1"/>
  <c r="CS2489" i="1"/>
  <c r="CL2490" i="1"/>
  <c r="CN2490" i="1"/>
  <c r="CR2490" i="1"/>
  <c r="CS2490" i="1"/>
  <c r="CL2491" i="1"/>
  <c r="CN2491" i="1"/>
  <c r="CR2491" i="1"/>
  <c r="CS2491" i="1"/>
  <c r="CL2492" i="1"/>
  <c r="CN2492" i="1"/>
  <c r="CR2492" i="1"/>
  <c r="CS2492" i="1"/>
  <c r="CL2493" i="1"/>
  <c r="CN2493" i="1"/>
  <c r="CR2493" i="1"/>
  <c r="CS2493" i="1"/>
  <c r="CL2494" i="1"/>
  <c r="CN2494" i="1"/>
  <c r="CR2494" i="1"/>
  <c r="CS2494" i="1"/>
  <c r="CL2495" i="1"/>
  <c r="CN2495" i="1"/>
  <c r="CR2495" i="1"/>
  <c r="CS2495" i="1"/>
  <c r="CL2496" i="1"/>
  <c r="CN2496" i="1"/>
  <c r="CR2496" i="1"/>
  <c r="CS2496" i="1"/>
  <c r="CL2497" i="1"/>
  <c r="CN2497" i="1"/>
  <c r="CR2497" i="1"/>
  <c r="CS2497" i="1"/>
  <c r="CL2498" i="1"/>
  <c r="CN2498" i="1"/>
  <c r="CR2498" i="1"/>
  <c r="CS2498" i="1"/>
  <c r="CL2499" i="1"/>
  <c r="CN2499" i="1"/>
  <c r="CR2499" i="1"/>
  <c r="CS2499" i="1"/>
  <c r="CL2500" i="1"/>
  <c r="CN2500" i="1"/>
  <c r="CR2500" i="1"/>
  <c r="CS2500" i="1"/>
  <c r="CL2501" i="1"/>
  <c r="CN2501" i="1"/>
  <c r="CR2501" i="1"/>
  <c r="CS2501" i="1"/>
  <c r="CL2502" i="1"/>
  <c r="CN2502" i="1"/>
  <c r="CR2502" i="1"/>
  <c r="CS2502" i="1"/>
  <c r="CL2503" i="1"/>
  <c r="CN2503" i="1"/>
  <c r="CR2503" i="1"/>
  <c r="CS2503" i="1"/>
  <c r="CL2504" i="1"/>
  <c r="CN2504" i="1"/>
  <c r="CR2504" i="1"/>
  <c r="CS2504" i="1"/>
  <c r="CL2505" i="1"/>
  <c r="CN2505" i="1"/>
  <c r="CR2505" i="1"/>
  <c r="CS2505" i="1"/>
  <c r="CL2506" i="1"/>
  <c r="CN2506" i="1"/>
  <c r="CR2506" i="1"/>
  <c r="CS2506" i="1"/>
  <c r="CL2507" i="1"/>
  <c r="CN2507" i="1"/>
  <c r="CR2507" i="1"/>
  <c r="CS2507" i="1"/>
  <c r="CL2508" i="1"/>
  <c r="CN2508" i="1"/>
  <c r="CR2508" i="1"/>
  <c r="CS2508" i="1"/>
  <c r="CL2509" i="1"/>
  <c r="CN2509" i="1"/>
  <c r="CR2509" i="1"/>
  <c r="CS2509" i="1"/>
  <c r="CL2510" i="1"/>
  <c r="CN2510" i="1"/>
  <c r="CR2510" i="1"/>
  <c r="CS2510" i="1"/>
  <c r="CL2511" i="1"/>
  <c r="CN2511" i="1"/>
  <c r="CR2511" i="1"/>
  <c r="CS2511" i="1"/>
  <c r="CL2512" i="1"/>
  <c r="CN2512" i="1"/>
  <c r="CR2512" i="1"/>
  <c r="CS2512" i="1"/>
  <c r="CL2513" i="1"/>
  <c r="CN2513" i="1"/>
  <c r="CR2513" i="1"/>
  <c r="CS2513" i="1"/>
  <c r="CL2514" i="1"/>
  <c r="CN2514" i="1"/>
  <c r="CR2514" i="1"/>
  <c r="CS2514" i="1"/>
  <c r="CJ2518" i="1"/>
  <c r="CR2533" i="1"/>
  <c r="CJ2534" i="1"/>
  <c r="CL2534" i="1"/>
  <c r="CN2534" i="1"/>
  <c r="CR2534" i="1"/>
  <c r="CS2534" i="1"/>
  <c r="CJ2535" i="1"/>
  <c r="CL2535" i="1"/>
  <c r="CN2535" i="1"/>
  <c r="CR2535" i="1"/>
  <c r="CJ2536" i="1"/>
  <c r="CL2536" i="1"/>
  <c r="CN2536" i="1"/>
  <c r="CJ2537" i="1"/>
  <c r="CL2537" i="1"/>
  <c r="CN2537" i="1"/>
  <c r="CR2537" i="1"/>
  <c r="CJ2538" i="1"/>
  <c r="CN2538" i="1"/>
  <c r="CR2538" i="1"/>
  <c r="CS2538" i="1"/>
  <c r="CL2538" i="1"/>
  <c r="CJ2539" i="1"/>
  <c r="CL2539" i="1"/>
  <c r="CN2539" i="1"/>
  <c r="CR2539" i="1"/>
  <c r="CS2539" i="1"/>
  <c r="CJ2540" i="1"/>
  <c r="CL2540" i="1"/>
  <c r="CN2540" i="1"/>
  <c r="CR2540" i="1"/>
  <c r="CJ2541" i="1"/>
  <c r="CL2541" i="1"/>
  <c r="CN2541" i="1"/>
  <c r="CR2541" i="1"/>
  <c r="CS2541" i="1"/>
  <c r="CJ2542" i="1"/>
  <c r="CL2542" i="1"/>
  <c r="CN2542" i="1"/>
  <c r="CR2542" i="1"/>
  <c r="CS2542" i="1"/>
  <c r="CJ2543" i="1"/>
  <c r="CL2543" i="1"/>
  <c r="CN2543" i="1"/>
  <c r="CR2543" i="1"/>
  <c r="CS2543" i="1"/>
  <c r="CJ2544" i="1"/>
  <c r="CL2544" i="1"/>
  <c r="CN2544" i="1"/>
  <c r="CR2544" i="1"/>
  <c r="CS2544" i="1"/>
  <c r="CJ2545" i="1"/>
  <c r="CL2545" i="1"/>
  <c r="CN2545" i="1"/>
  <c r="CR2545" i="1"/>
  <c r="CS2545" i="1"/>
  <c r="CJ2546" i="1"/>
  <c r="CL2546" i="1"/>
  <c r="CN2546" i="1"/>
  <c r="CR2546" i="1"/>
  <c r="CS2546" i="1"/>
  <c r="CJ2547" i="1"/>
  <c r="CL2547" i="1"/>
  <c r="CN2547" i="1"/>
  <c r="CR2547" i="1"/>
  <c r="CS2547" i="1"/>
  <c r="CJ2548" i="1"/>
  <c r="CL2548" i="1"/>
  <c r="CN2548" i="1"/>
  <c r="CR2548" i="1"/>
  <c r="CS2548" i="1"/>
  <c r="CJ2549" i="1"/>
  <c r="CL2549" i="1"/>
  <c r="CN2549" i="1"/>
  <c r="CR2549" i="1"/>
  <c r="CS2549" i="1"/>
  <c r="CJ2550" i="1"/>
  <c r="CL2550" i="1"/>
  <c r="CN2550" i="1"/>
  <c r="CR2550" i="1"/>
  <c r="CS2550" i="1"/>
  <c r="CJ2551" i="1"/>
  <c r="CL2551" i="1"/>
  <c r="CN2551" i="1"/>
  <c r="CR2551" i="1"/>
  <c r="CS2551" i="1"/>
  <c r="CJ2552" i="1"/>
  <c r="CL2552" i="1"/>
  <c r="CN2552" i="1"/>
  <c r="CR2552" i="1"/>
  <c r="CS2552" i="1"/>
  <c r="CJ2553" i="1"/>
  <c r="CL2553" i="1"/>
  <c r="CN2553" i="1"/>
  <c r="CR2553" i="1"/>
  <c r="CS2553" i="1"/>
  <c r="CJ2554" i="1"/>
  <c r="CL2554" i="1"/>
  <c r="CN2554" i="1"/>
  <c r="CR2554" i="1"/>
  <c r="CS2554" i="1"/>
  <c r="CJ2555" i="1"/>
  <c r="CL2555" i="1"/>
  <c r="CN2555" i="1"/>
  <c r="CR2555" i="1"/>
  <c r="CS2555" i="1"/>
  <c r="CJ2556" i="1"/>
  <c r="CL2556" i="1"/>
  <c r="CN2556" i="1"/>
  <c r="CR2556" i="1"/>
  <c r="CS2556" i="1"/>
  <c r="CJ2557" i="1"/>
  <c r="CL2557" i="1"/>
  <c r="CN2557" i="1"/>
  <c r="CR2557" i="1"/>
  <c r="CS2557" i="1"/>
  <c r="CJ2558" i="1"/>
  <c r="CL2558" i="1"/>
  <c r="CN2558" i="1"/>
  <c r="CR2558" i="1"/>
  <c r="CS2558" i="1"/>
  <c r="CJ2559" i="1"/>
  <c r="CL2559" i="1"/>
  <c r="CN2559" i="1"/>
  <c r="CR2559" i="1"/>
  <c r="CJ2560" i="1"/>
  <c r="CL2560" i="1"/>
  <c r="CN2560" i="1"/>
  <c r="CR2560" i="1"/>
  <c r="CS2560" i="1"/>
  <c r="CJ2561" i="1"/>
  <c r="CL2561" i="1"/>
  <c r="CN2561" i="1"/>
  <c r="CR2561" i="1"/>
  <c r="CS2561" i="1"/>
  <c r="CJ2562" i="1"/>
  <c r="CL2562" i="1"/>
  <c r="CN2562" i="1"/>
  <c r="CR2562" i="1"/>
  <c r="CS2562" i="1"/>
  <c r="CJ2563" i="1"/>
  <c r="CL2563" i="1"/>
  <c r="CN2563" i="1"/>
  <c r="CR2563" i="1"/>
  <c r="CS2563" i="1"/>
  <c r="CJ2564" i="1"/>
  <c r="CL2564" i="1"/>
  <c r="CN2564" i="1"/>
  <c r="CR2564" i="1"/>
  <c r="CS2564" i="1"/>
  <c r="CJ2565" i="1"/>
  <c r="CL2565" i="1"/>
  <c r="CN2565" i="1"/>
  <c r="CR2565" i="1"/>
  <c r="CS2565" i="1"/>
  <c r="CJ2566" i="1"/>
  <c r="CL2566" i="1"/>
  <c r="CN2566" i="1"/>
  <c r="CR2566" i="1"/>
  <c r="CS2566" i="1"/>
  <c r="CJ2567" i="1"/>
  <c r="CL2567" i="1"/>
  <c r="CN2567" i="1"/>
  <c r="CR2567" i="1"/>
  <c r="CS2567" i="1"/>
  <c r="CJ2568" i="1"/>
  <c r="CL2568" i="1"/>
  <c r="CN2568" i="1"/>
  <c r="CR2568" i="1"/>
  <c r="CS2568" i="1"/>
  <c r="CJ2569" i="1"/>
  <c r="CL2569" i="1"/>
  <c r="CN2569" i="1"/>
  <c r="CR2569" i="1"/>
  <c r="CS2569" i="1"/>
  <c r="CJ2570" i="1"/>
  <c r="CL2570" i="1"/>
  <c r="CN2570" i="1"/>
  <c r="CR2570" i="1"/>
  <c r="CS2570" i="1"/>
  <c r="CJ2571" i="1"/>
  <c r="CL2571" i="1"/>
  <c r="CN2571" i="1"/>
  <c r="CR2571" i="1"/>
  <c r="CS2571" i="1"/>
  <c r="CJ2572" i="1"/>
  <c r="CL2572" i="1"/>
  <c r="CN2572" i="1"/>
  <c r="CR2572" i="1"/>
  <c r="CS2572" i="1"/>
  <c r="CJ2573" i="1"/>
  <c r="CL2573" i="1"/>
  <c r="CN2573" i="1"/>
  <c r="CR2573" i="1"/>
  <c r="CS2573" i="1"/>
  <c r="CJ2574" i="1"/>
  <c r="CL2574" i="1"/>
  <c r="CN2574" i="1"/>
  <c r="CR2574" i="1"/>
  <c r="CS2574" i="1"/>
  <c r="CJ2575" i="1"/>
  <c r="CL2575" i="1"/>
  <c r="CN2575" i="1"/>
  <c r="CR2575" i="1"/>
  <c r="CS2575" i="1"/>
  <c r="CJ2576" i="1"/>
  <c r="CL2576" i="1"/>
  <c r="CN2576" i="1"/>
  <c r="CR2576" i="1"/>
  <c r="CS2576" i="1"/>
  <c r="CJ2577" i="1"/>
  <c r="CL2577" i="1"/>
  <c r="CN2577" i="1"/>
  <c r="CR2577" i="1"/>
  <c r="CS2577" i="1"/>
  <c r="CJ2578" i="1"/>
  <c r="CL2578" i="1"/>
  <c r="CN2578" i="1"/>
  <c r="CR2578" i="1"/>
  <c r="CS2578" i="1"/>
  <c r="CJ2579" i="1"/>
  <c r="CL2579" i="1"/>
  <c r="CN2579" i="1"/>
  <c r="CR2579" i="1"/>
  <c r="CS2579" i="1"/>
  <c r="CJ2580" i="1"/>
  <c r="CL2580" i="1"/>
  <c r="CN2580" i="1"/>
  <c r="CR2580" i="1"/>
  <c r="CS2580" i="1"/>
  <c r="CJ2581" i="1"/>
  <c r="CL2581" i="1"/>
  <c r="CN2581" i="1"/>
  <c r="CR2581" i="1"/>
  <c r="CS2581" i="1"/>
  <c r="CJ2582" i="1"/>
  <c r="CL2582" i="1"/>
  <c r="CN2582" i="1"/>
  <c r="CR2582" i="1"/>
  <c r="CS2582" i="1"/>
  <c r="CJ2583" i="1"/>
  <c r="CL2583" i="1"/>
  <c r="CN2583" i="1"/>
  <c r="CR2583" i="1"/>
  <c r="CS2583" i="1"/>
  <c r="CJ2584" i="1"/>
  <c r="CL2584" i="1"/>
  <c r="CN2584" i="1"/>
  <c r="CR2584" i="1"/>
  <c r="CS2584" i="1"/>
  <c r="CJ2585" i="1"/>
  <c r="CL2585" i="1"/>
  <c r="CN2585" i="1"/>
  <c r="CR2585" i="1"/>
  <c r="CS2585" i="1"/>
  <c r="CJ2586" i="1"/>
  <c r="CL2586" i="1"/>
  <c r="CN2586" i="1"/>
  <c r="CR2586" i="1"/>
  <c r="CS2586" i="1"/>
  <c r="CJ2587" i="1"/>
  <c r="CL2587" i="1"/>
  <c r="CN2587" i="1"/>
  <c r="CR2587" i="1"/>
  <c r="CS2587" i="1"/>
  <c r="CJ2588" i="1"/>
  <c r="CL2588" i="1"/>
  <c r="CN2588" i="1"/>
  <c r="CR2588" i="1"/>
  <c r="CS2588" i="1"/>
  <c r="CJ2589" i="1"/>
  <c r="CL2589" i="1"/>
  <c r="CN2589" i="1"/>
  <c r="CR2589" i="1"/>
  <c r="CS2589" i="1"/>
  <c r="CJ2590" i="1"/>
  <c r="CL2590" i="1"/>
  <c r="CN2590" i="1"/>
  <c r="CR2590" i="1"/>
  <c r="CS2590" i="1"/>
  <c r="CJ2591" i="1"/>
  <c r="CL2591" i="1"/>
  <c r="CN2591" i="1"/>
  <c r="CR2591" i="1"/>
  <c r="CS2591" i="1"/>
  <c r="CJ2592" i="1"/>
  <c r="CL2592" i="1"/>
  <c r="CN2592" i="1"/>
  <c r="CR2592" i="1"/>
  <c r="CS2592" i="1"/>
  <c r="CJ2593" i="1"/>
  <c r="CL2593" i="1"/>
  <c r="CN2593" i="1"/>
  <c r="CR2593" i="1"/>
  <c r="CS2593" i="1"/>
  <c r="CJ2594" i="1"/>
  <c r="CL2594" i="1"/>
  <c r="CN2594" i="1"/>
  <c r="CR2594" i="1"/>
  <c r="CS2594" i="1"/>
  <c r="CJ2595" i="1"/>
  <c r="CL2595" i="1"/>
  <c r="CN2595" i="1"/>
  <c r="CR2595" i="1"/>
  <c r="CS2595" i="1"/>
  <c r="CJ2596" i="1"/>
  <c r="CL2596" i="1"/>
  <c r="CN2596" i="1"/>
  <c r="CR2596" i="1"/>
  <c r="CS2596" i="1"/>
  <c r="CJ2597" i="1"/>
  <c r="CL2597" i="1"/>
  <c r="CN2597" i="1"/>
  <c r="CR2597" i="1"/>
  <c r="CS2597" i="1"/>
  <c r="CJ2598" i="1"/>
  <c r="CL2598" i="1"/>
  <c r="CN2598" i="1"/>
  <c r="CR2598" i="1"/>
  <c r="CS2598" i="1"/>
  <c r="CJ2599" i="1"/>
  <c r="CL2599" i="1"/>
  <c r="CN2599" i="1"/>
  <c r="CR2599" i="1"/>
  <c r="CS2599" i="1"/>
  <c r="CJ2600" i="1"/>
  <c r="CL2600" i="1"/>
  <c r="CN2600" i="1"/>
  <c r="CR2600" i="1"/>
  <c r="CS2600" i="1"/>
  <c r="CJ2601" i="1"/>
  <c r="CL2601" i="1"/>
  <c r="CN2601" i="1"/>
  <c r="CR2601" i="1"/>
  <c r="CS2601" i="1"/>
  <c r="CJ2602" i="1"/>
  <c r="CL2602" i="1"/>
  <c r="CN2602" i="1"/>
  <c r="CR2602" i="1"/>
  <c r="CS2602" i="1"/>
  <c r="CJ2603" i="1"/>
  <c r="CL2603" i="1"/>
  <c r="CN2603" i="1"/>
  <c r="CR2603" i="1"/>
  <c r="CS2603" i="1"/>
  <c r="CJ2604" i="1"/>
  <c r="CL2604" i="1"/>
  <c r="CN2604" i="1"/>
  <c r="CR2604" i="1"/>
  <c r="CS2604" i="1"/>
  <c r="CJ2605" i="1"/>
  <c r="CL2605" i="1"/>
  <c r="CN2605" i="1"/>
  <c r="CR2605" i="1"/>
  <c r="CS2605" i="1"/>
  <c r="CJ2606" i="1"/>
  <c r="CL2606" i="1"/>
  <c r="CN2606" i="1"/>
  <c r="CR2606" i="1"/>
  <c r="CS2606" i="1"/>
  <c r="CJ2607" i="1"/>
  <c r="CL2607" i="1"/>
  <c r="CN2607" i="1"/>
  <c r="CR2607" i="1"/>
  <c r="CS2607" i="1"/>
  <c r="CJ2608" i="1"/>
  <c r="CL2608" i="1"/>
  <c r="CN2608" i="1"/>
  <c r="CR2608" i="1"/>
  <c r="CS2608" i="1"/>
  <c r="CL2609" i="1"/>
  <c r="CN2609" i="1"/>
  <c r="CR2609" i="1"/>
  <c r="CS2609" i="1"/>
  <c r="CJ2613" i="1"/>
  <c r="CR2628" i="1"/>
  <c r="CS2628" i="1"/>
  <c r="CJ2629" i="1"/>
  <c r="CL2629" i="1"/>
  <c r="CN2629" i="1"/>
  <c r="CJ2630" i="1"/>
  <c r="CN2630" i="1"/>
  <c r="CR2630" i="1"/>
  <c r="CL2630" i="1"/>
  <c r="CJ2631" i="1"/>
  <c r="CJ2632" i="1"/>
  <c r="CJ2633" i="1"/>
  <c r="CJ2634" i="1"/>
  <c r="CJ2635" i="1"/>
  <c r="CJ2636" i="1"/>
  <c r="CN2636" i="1"/>
  <c r="CR2636" i="1"/>
  <c r="CS2636" i="1"/>
  <c r="CJ2637" i="1"/>
  <c r="CN2637" i="1"/>
  <c r="CR2637" i="1"/>
  <c r="CS2637" i="1"/>
  <c r="CJ2638" i="1"/>
  <c r="CJ2639" i="1"/>
  <c r="CJ2640" i="1"/>
  <c r="CN2640" i="1"/>
  <c r="CR2640" i="1"/>
  <c r="CS2640" i="1"/>
  <c r="CJ2641" i="1"/>
  <c r="CJ2642" i="1"/>
  <c r="CJ2643" i="1"/>
  <c r="CJ2644" i="1"/>
  <c r="CJ2645" i="1"/>
  <c r="CJ2646" i="1"/>
  <c r="CJ2647" i="1"/>
  <c r="CJ2648" i="1"/>
  <c r="CJ2649" i="1"/>
  <c r="CJ2650" i="1"/>
  <c r="CJ2651" i="1"/>
  <c r="CJ2652" i="1"/>
  <c r="CJ2653" i="1"/>
  <c r="CJ2654" i="1"/>
  <c r="CJ2655" i="1"/>
  <c r="CJ2656" i="1"/>
  <c r="CJ2657" i="1"/>
  <c r="CJ2658" i="1"/>
  <c r="CJ2659" i="1"/>
  <c r="CJ2660" i="1"/>
  <c r="CJ2661" i="1"/>
  <c r="CJ2662" i="1"/>
  <c r="CJ2663" i="1"/>
  <c r="CJ2664" i="1"/>
  <c r="CJ2665" i="1"/>
  <c r="CJ2666" i="1"/>
  <c r="CJ2667" i="1"/>
  <c r="CJ2668" i="1"/>
  <c r="CJ2669" i="1"/>
  <c r="CJ2670" i="1"/>
  <c r="CJ2671" i="1"/>
  <c r="CJ2672" i="1"/>
  <c r="CJ2673" i="1"/>
  <c r="CJ2674" i="1"/>
  <c r="CJ2675" i="1"/>
  <c r="CJ2676" i="1"/>
  <c r="CJ2677" i="1"/>
  <c r="CJ2678" i="1"/>
  <c r="CJ2679" i="1"/>
  <c r="CJ2680" i="1"/>
  <c r="CJ2681" i="1"/>
  <c r="CJ2682" i="1"/>
  <c r="CJ2683" i="1"/>
  <c r="CJ2684" i="1"/>
  <c r="CJ2685" i="1"/>
  <c r="CJ2686" i="1"/>
  <c r="CJ2687" i="1"/>
  <c r="CJ2688" i="1"/>
  <c r="CJ2689" i="1"/>
  <c r="CJ2690" i="1"/>
  <c r="CJ2691" i="1"/>
  <c r="CJ2692" i="1"/>
  <c r="CJ2693" i="1"/>
  <c r="CJ2694" i="1"/>
  <c r="CJ2695" i="1"/>
  <c r="CJ2696" i="1"/>
  <c r="CJ2697" i="1"/>
  <c r="CJ2698" i="1"/>
  <c r="CJ2699" i="1"/>
  <c r="CJ2700" i="1"/>
  <c r="CJ2701" i="1"/>
  <c r="CJ2702" i="1"/>
  <c r="CJ2703" i="1"/>
  <c r="CN2631" i="1"/>
  <c r="CR2631" i="1"/>
  <c r="CS2631" i="1"/>
  <c r="CL2631" i="1"/>
  <c r="CL2632" i="1"/>
  <c r="CN2632" i="1"/>
  <c r="CR2632" i="1"/>
  <c r="CL2633" i="1"/>
  <c r="CN2633" i="1"/>
  <c r="CR2633" i="1"/>
  <c r="CL2634" i="1"/>
  <c r="CN2634" i="1"/>
  <c r="CR2634" i="1"/>
  <c r="CL2635" i="1"/>
  <c r="CN2635" i="1"/>
  <c r="CR2635" i="1"/>
  <c r="CL2636" i="1"/>
  <c r="CL2637" i="1"/>
  <c r="CL2638" i="1"/>
  <c r="CN2638" i="1"/>
  <c r="CR2638" i="1"/>
  <c r="CL2639" i="1"/>
  <c r="CN2639" i="1"/>
  <c r="CR2639" i="1"/>
  <c r="CL2640" i="1"/>
  <c r="CL2641" i="1"/>
  <c r="CN2641" i="1"/>
  <c r="CR2641" i="1"/>
  <c r="CN2642" i="1"/>
  <c r="CR2642" i="1"/>
  <c r="CS2642" i="1"/>
  <c r="CL2642" i="1"/>
  <c r="CL2643" i="1"/>
  <c r="CN2643" i="1"/>
  <c r="CR2643" i="1"/>
  <c r="CL2644" i="1"/>
  <c r="CN2644" i="1"/>
  <c r="CR2644" i="1"/>
  <c r="CL2645" i="1"/>
  <c r="CN2645" i="1"/>
  <c r="CR2645" i="1"/>
  <c r="CS2645" i="1"/>
  <c r="CL2646" i="1"/>
  <c r="CN2646" i="1"/>
  <c r="CR2646" i="1"/>
  <c r="CS2646" i="1"/>
  <c r="CL2647" i="1"/>
  <c r="CN2647" i="1"/>
  <c r="CR2647" i="1"/>
  <c r="CS2647" i="1"/>
  <c r="CL2648" i="1"/>
  <c r="CN2648" i="1"/>
  <c r="CR2648" i="1"/>
  <c r="CS2648" i="1"/>
  <c r="CL2649" i="1"/>
  <c r="CN2649" i="1"/>
  <c r="CR2649" i="1"/>
  <c r="CS2649" i="1"/>
  <c r="CL2650" i="1"/>
  <c r="CN2650" i="1"/>
  <c r="CR2650" i="1"/>
  <c r="CS2650" i="1"/>
  <c r="CL2651" i="1"/>
  <c r="CN2651" i="1"/>
  <c r="CR2651" i="1"/>
  <c r="CS2651" i="1"/>
  <c r="CL2652" i="1"/>
  <c r="CN2652" i="1"/>
  <c r="CR2652" i="1"/>
  <c r="CS2652" i="1"/>
  <c r="CL2653" i="1"/>
  <c r="CN2653" i="1"/>
  <c r="CR2653" i="1"/>
  <c r="CS2653" i="1"/>
  <c r="CL2654" i="1"/>
  <c r="CN2654" i="1"/>
  <c r="CR2654" i="1"/>
  <c r="CS2654" i="1"/>
  <c r="CL2655" i="1"/>
  <c r="CN2655" i="1"/>
  <c r="CR2655" i="1"/>
  <c r="CS2655" i="1"/>
  <c r="CL2656" i="1"/>
  <c r="CN2656" i="1"/>
  <c r="CR2656" i="1"/>
  <c r="CS2656" i="1"/>
  <c r="CL2657" i="1"/>
  <c r="CN2657" i="1"/>
  <c r="CR2657" i="1"/>
  <c r="CS2657" i="1"/>
  <c r="CL2658" i="1"/>
  <c r="CN2658" i="1"/>
  <c r="CR2658" i="1"/>
  <c r="CS2658" i="1"/>
  <c r="CL2659" i="1"/>
  <c r="CN2659" i="1"/>
  <c r="CR2659" i="1"/>
  <c r="CS2659" i="1"/>
  <c r="CL2660" i="1"/>
  <c r="CN2660" i="1"/>
  <c r="CR2660" i="1"/>
  <c r="CS2660" i="1"/>
  <c r="CL2661" i="1"/>
  <c r="CN2661" i="1"/>
  <c r="CR2661" i="1"/>
  <c r="CS2661" i="1"/>
  <c r="CL2662" i="1"/>
  <c r="CN2662" i="1"/>
  <c r="CR2662" i="1"/>
  <c r="CS2662" i="1"/>
  <c r="CL2663" i="1"/>
  <c r="CN2663" i="1"/>
  <c r="CR2663" i="1"/>
  <c r="CS2663" i="1"/>
  <c r="CL2664" i="1"/>
  <c r="CN2664" i="1"/>
  <c r="CR2664" i="1"/>
  <c r="CS2664" i="1"/>
  <c r="CL2665" i="1"/>
  <c r="CN2665" i="1"/>
  <c r="CR2665" i="1"/>
  <c r="CS2665" i="1"/>
  <c r="CL2666" i="1"/>
  <c r="CN2666" i="1"/>
  <c r="CR2666" i="1"/>
  <c r="CS2666" i="1"/>
  <c r="CL2667" i="1"/>
  <c r="CN2667" i="1"/>
  <c r="CR2667" i="1"/>
  <c r="CS2667" i="1"/>
  <c r="CL2668" i="1"/>
  <c r="CN2668" i="1"/>
  <c r="CR2668" i="1"/>
  <c r="CS2668" i="1"/>
  <c r="CL2669" i="1"/>
  <c r="CN2669" i="1"/>
  <c r="CR2669" i="1"/>
  <c r="CS2669" i="1"/>
  <c r="CL2670" i="1"/>
  <c r="CN2670" i="1"/>
  <c r="CR2670" i="1"/>
  <c r="CS2670" i="1"/>
  <c r="CL2671" i="1"/>
  <c r="CN2671" i="1"/>
  <c r="CR2671" i="1"/>
  <c r="CS2671" i="1"/>
  <c r="CL2672" i="1"/>
  <c r="CN2672" i="1"/>
  <c r="CR2672" i="1"/>
  <c r="CS2672" i="1"/>
  <c r="CL2673" i="1"/>
  <c r="CN2673" i="1"/>
  <c r="CR2673" i="1"/>
  <c r="CS2673" i="1"/>
  <c r="CL2674" i="1"/>
  <c r="CN2674" i="1"/>
  <c r="CR2674" i="1"/>
  <c r="CS2674" i="1"/>
  <c r="CL2675" i="1"/>
  <c r="CN2675" i="1"/>
  <c r="CR2675" i="1"/>
  <c r="CS2675" i="1"/>
  <c r="CL2676" i="1"/>
  <c r="CN2676" i="1"/>
  <c r="CR2676" i="1"/>
  <c r="CS2676" i="1"/>
  <c r="CL2677" i="1"/>
  <c r="CN2677" i="1"/>
  <c r="CR2677" i="1"/>
  <c r="CS2677" i="1"/>
  <c r="CL2678" i="1"/>
  <c r="CN2678" i="1"/>
  <c r="CR2678" i="1"/>
  <c r="CS2678" i="1"/>
  <c r="CL2679" i="1"/>
  <c r="CN2679" i="1"/>
  <c r="CR2679" i="1"/>
  <c r="CS2679" i="1"/>
  <c r="CL2680" i="1"/>
  <c r="CN2680" i="1"/>
  <c r="CR2680" i="1"/>
  <c r="CS2680" i="1"/>
  <c r="CL2681" i="1"/>
  <c r="CN2681" i="1"/>
  <c r="CR2681" i="1"/>
  <c r="CS2681" i="1"/>
  <c r="CL2682" i="1"/>
  <c r="CN2682" i="1"/>
  <c r="CR2682" i="1"/>
  <c r="CS2682" i="1"/>
  <c r="CL2683" i="1"/>
  <c r="CN2683" i="1"/>
  <c r="CR2683" i="1"/>
  <c r="CS2683" i="1"/>
  <c r="CL2684" i="1"/>
  <c r="CN2684" i="1"/>
  <c r="CR2684" i="1"/>
  <c r="CS2684" i="1"/>
  <c r="CL2685" i="1"/>
  <c r="CN2685" i="1"/>
  <c r="CR2685" i="1"/>
  <c r="CS2685" i="1"/>
  <c r="CL2686" i="1"/>
  <c r="CN2686" i="1"/>
  <c r="CR2686" i="1"/>
  <c r="CS2686" i="1"/>
  <c r="CL2687" i="1"/>
  <c r="CN2687" i="1"/>
  <c r="CR2687" i="1"/>
  <c r="CS2687" i="1"/>
  <c r="CL2688" i="1"/>
  <c r="CN2688" i="1"/>
  <c r="CR2688" i="1"/>
  <c r="CS2688" i="1"/>
  <c r="CL2689" i="1"/>
  <c r="CN2689" i="1"/>
  <c r="CR2689" i="1"/>
  <c r="CS2689" i="1"/>
  <c r="CL2690" i="1"/>
  <c r="CN2690" i="1"/>
  <c r="CR2690" i="1"/>
  <c r="CS2690" i="1"/>
  <c r="CL2691" i="1"/>
  <c r="CN2691" i="1"/>
  <c r="CR2691" i="1"/>
  <c r="CS2691" i="1"/>
  <c r="CL2692" i="1"/>
  <c r="CN2692" i="1"/>
  <c r="CR2692" i="1"/>
  <c r="CS2692" i="1"/>
  <c r="CL2693" i="1"/>
  <c r="CN2693" i="1"/>
  <c r="CR2693" i="1"/>
  <c r="CS2693" i="1"/>
  <c r="CL2694" i="1"/>
  <c r="CN2694" i="1"/>
  <c r="CR2694" i="1"/>
  <c r="CS2694" i="1"/>
  <c r="CL2695" i="1"/>
  <c r="CN2695" i="1"/>
  <c r="CR2695" i="1"/>
  <c r="CS2695" i="1"/>
  <c r="CL2696" i="1"/>
  <c r="CN2696" i="1"/>
  <c r="CR2696" i="1"/>
  <c r="CS2696" i="1"/>
  <c r="CL2697" i="1"/>
  <c r="CN2697" i="1"/>
  <c r="CR2697" i="1"/>
  <c r="CS2697" i="1"/>
  <c r="CL2698" i="1"/>
  <c r="CN2698" i="1"/>
  <c r="CR2698" i="1"/>
  <c r="CS2698" i="1"/>
  <c r="CL2699" i="1"/>
  <c r="CN2699" i="1"/>
  <c r="CR2699" i="1"/>
  <c r="CS2699" i="1"/>
  <c r="CL2700" i="1"/>
  <c r="CN2700" i="1"/>
  <c r="CR2700" i="1"/>
  <c r="CS2700" i="1"/>
  <c r="CL2701" i="1"/>
  <c r="CN2701" i="1"/>
  <c r="CR2701" i="1"/>
  <c r="CS2701" i="1"/>
  <c r="CL2702" i="1"/>
  <c r="CN2702" i="1"/>
  <c r="CR2702" i="1"/>
  <c r="CS2702" i="1"/>
  <c r="CL2703" i="1"/>
  <c r="CN2703" i="1"/>
  <c r="CR2703" i="1"/>
  <c r="CS2703" i="1"/>
  <c r="CL2704" i="1"/>
  <c r="CN2704" i="1"/>
  <c r="CR2704" i="1"/>
  <c r="CS2704" i="1"/>
  <c r="CJ2708" i="1"/>
  <c r="CL1504" i="1"/>
  <c r="CL1505" i="1"/>
  <c r="CL1506" i="1"/>
  <c r="CL1507" i="1"/>
  <c r="CL1508" i="1"/>
  <c r="CL1509" i="1"/>
  <c r="CL1511" i="1"/>
  <c r="CL1513" i="1"/>
  <c r="CL1514" i="1"/>
  <c r="CL1515" i="1"/>
  <c r="CL1516" i="1"/>
  <c r="CL1517" i="1"/>
  <c r="CL1518" i="1"/>
  <c r="CL1519" i="1"/>
  <c r="CL1520" i="1"/>
  <c r="CL1521" i="1"/>
  <c r="CL1522" i="1"/>
  <c r="CL1523" i="1"/>
  <c r="CL1524" i="1"/>
  <c r="CL1525" i="1"/>
  <c r="CL1526" i="1"/>
  <c r="CQ1512" i="1"/>
  <c r="CL1527" i="1"/>
  <c r="CL1528" i="1"/>
  <c r="CL1529" i="1"/>
  <c r="CL1530" i="1"/>
  <c r="CL1531" i="1"/>
  <c r="CL1532" i="1"/>
  <c r="CL1533" i="1"/>
  <c r="CL1534" i="1"/>
  <c r="CL1535" i="1"/>
  <c r="CL1536" i="1"/>
  <c r="CL1537" i="1"/>
  <c r="CL1538" i="1"/>
  <c r="CL1539" i="1"/>
  <c r="CL1540" i="1"/>
  <c r="CL1541" i="1"/>
  <c r="CL1542" i="1"/>
  <c r="CL1543" i="1"/>
  <c r="CL1544" i="1"/>
  <c r="CL1545" i="1"/>
  <c r="CL1546" i="1"/>
  <c r="CL1547" i="1"/>
  <c r="CL1548" i="1"/>
  <c r="CL1549" i="1"/>
  <c r="CL1550" i="1"/>
  <c r="CL1551" i="1"/>
  <c r="CL1552" i="1"/>
  <c r="CL1553" i="1"/>
  <c r="CL1554" i="1"/>
  <c r="CL1555" i="1"/>
  <c r="CH1504" i="1"/>
  <c r="CH1505" i="1"/>
  <c r="CH1506" i="1"/>
  <c r="CH1507" i="1"/>
  <c r="CH1508" i="1"/>
  <c r="CJ1429" i="1"/>
  <c r="CJ1430" i="1"/>
  <c r="CJ1431" i="1"/>
  <c r="CJ1432" i="1"/>
  <c r="CJ1433" i="1"/>
  <c r="CJ1435" i="1"/>
  <c r="CJ1436" i="1"/>
  <c r="CJ1438" i="1"/>
  <c r="CJ1439" i="1"/>
  <c r="CJ1440" i="1"/>
  <c r="CJ1441" i="1"/>
  <c r="CJ1442" i="1"/>
  <c r="CJ1443" i="1"/>
  <c r="CJ1444" i="1"/>
  <c r="CJ1445" i="1"/>
  <c r="CJ1446" i="1"/>
  <c r="CJ1447" i="1"/>
  <c r="CJ1448" i="1"/>
  <c r="CJ1449" i="1"/>
  <c r="CJ1450" i="1"/>
  <c r="CJ1451" i="1"/>
  <c r="CJ1452" i="1"/>
  <c r="CJ1453" i="1"/>
  <c r="CJ1454" i="1"/>
  <c r="CJ1455" i="1"/>
  <c r="CJ1456" i="1"/>
  <c r="CJ1457" i="1"/>
  <c r="CJ1458" i="1"/>
  <c r="CJ1459" i="1"/>
  <c r="CJ1460" i="1"/>
  <c r="CJ1461" i="1"/>
  <c r="CJ1462" i="1"/>
  <c r="CJ1463" i="1"/>
  <c r="CJ1464" i="1"/>
  <c r="CJ1465" i="1"/>
  <c r="CJ1466" i="1"/>
  <c r="CJ1467" i="1"/>
  <c r="CJ1468" i="1"/>
  <c r="CJ1469" i="1"/>
  <c r="CJ1470" i="1"/>
  <c r="CJ1471" i="1"/>
  <c r="CJ1472" i="1"/>
  <c r="CJ1473" i="1"/>
  <c r="CJ1474" i="1"/>
  <c r="CJ1475" i="1"/>
  <c r="CJ1476" i="1"/>
  <c r="CJ1477" i="1"/>
  <c r="CJ1478" i="1"/>
  <c r="CJ1479" i="1"/>
  <c r="CL1429" i="1"/>
  <c r="CL1430" i="1"/>
  <c r="CL1431" i="1"/>
  <c r="CL1432" i="1"/>
  <c r="CL1433" i="1"/>
  <c r="CL1435" i="1"/>
  <c r="CL1436" i="1"/>
  <c r="CL1438" i="1"/>
  <c r="CL1439" i="1"/>
  <c r="CL1440" i="1"/>
  <c r="CL1441" i="1"/>
  <c r="CL1442" i="1"/>
  <c r="CL1443" i="1"/>
  <c r="CL1444" i="1"/>
  <c r="CL1445" i="1"/>
  <c r="CL1446" i="1"/>
  <c r="CL1447" i="1"/>
  <c r="CL1448" i="1"/>
  <c r="CL1449" i="1"/>
  <c r="CL1450" i="1"/>
  <c r="CL1451" i="1"/>
  <c r="CN1429" i="1"/>
  <c r="CQ1429" i="1"/>
  <c r="CN1430" i="1"/>
  <c r="CN1431" i="1"/>
  <c r="CN1432" i="1"/>
  <c r="CN1433" i="1"/>
  <c r="CN1435" i="1"/>
  <c r="CN1436" i="1"/>
  <c r="CN1438" i="1"/>
  <c r="CN1439" i="1"/>
  <c r="CN1440" i="1"/>
  <c r="CN1441" i="1"/>
  <c r="CN1442" i="1"/>
  <c r="CN1443" i="1"/>
  <c r="CN1444" i="1"/>
  <c r="CN1445" i="1"/>
  <c r="CN1446" i="1"/>
  <c r="CN1447" i="1"/>
  <c r="CN1448" i="1"/>
  <c r="CN1449" i="1"/>
  <c r="CN1450" i="1"/>
  <c r="CN1451" i="1"/>
  <c r="CN1452" i="1"/>
  <c r="CN1453" i="1"/>
  <c r="CN1454" i="1"/>
  <c r="CN1455" i="1"/>
  <c r="CN1456" i="1"/>
  <c r="CN1457" i="1"/>
  <c r="CN1458" i="1"/>
  <c r="CN1459" i="1"/>
  <c r="CN1460" i="1"/>
  <c r="CN1461" i="1"/>
  <c r="CN1462" i="1"/>
  <c r="CN1463" i="1"/>
  <c r="CN1464" i="1"/>
  <c r="CN1465" i="1"/>
  <c r="CN1466" i="1"/>
  <c r="CN1467" i="1"/>
  <c r="CN1468" i="1"/>
  <c r="CN1469" i="1"/>
  <c r="CN1470" i="1"/>
  <c r="CN1471" i="1"/>
  <c r="CN1472" i="1"/>
  <c r="CN1473" i="1"/>
  <c r="CN1474" i="1"/>
  <c r="CN1475" i="1"/>
  <c r="CN1476" i="1"/>
  <c r="CN1477" i="1"/>
  <c r="CN1478" i="1"/>
  <c r="CN1479" i="1"/>
  <c r="CN1480" i="1"/>
  <c r="CQ1435" i="1"/>
  <c r="CR1435" i="1"/>
  <c r="CS1435" i="1"/>
  <c r="CQ1436" i="1"/>
  <c r="CR1436" i="1"/>
  <c r="CS1436" i="1"/>
  <c r="CQ1438" i="1"/>
  <c r="CR1438" i="1"/>
  <c r="CS1438" i="1"/>
  <c r="CQ1439" i="1"/>
  <c r="CR1439" i="1"/>
  <c r="CS1439" i="1"/>
  <c r="CQ1440" i="1"/>
  <c r="CR1440" i="1"/>
  <c r="CS1440" i="1"/>
  <c r="CQ1441" i="1"/>
  <c r="CR1441" i="1"/>
  <c r="CS1441" i="1"/>
  <c r="CQ1442" i="1"/>
  <c r="CR1442" i="1"/>
  <c r="CS1442" i="1"/>
  <c r="CQ1443" i="1"/>
  <c r="CR1443" i="1"/>
  <c r="CS1443" i="1"/>
  <c r="CQ1444" i="1"/>
  <c r="CR1444" i="1"/>
  <c r="CS1444" i="1"/>
  <c r="CR1445" i="1"/>
  <c r="CS1445" i="1"/>
  <c r="CR1446" i="1"/>
  <c r="CS1446" i="1"/>
  <c r="CR1447" i="1"/>
  <c r="CS1447" i="1"/>
  <c r="CR1448" i="1"/>
  <c r="CS1448" i="1"/>
  <c r="CR1449" i="1"/>
  <c r="CS1449" i="1"/>
  <c r="CR1450" i="1"/>
  <c r="CS1450" i="1"/>
  <c r="CR1451" i="1"/>
  <c r="CS1451" i="1"/>
  <c r="CR1452" i="1"/>
  <c r="CS1452" i="1"/>
  <c r="CR1453" i="1"/>
  <c r="CS1453" i="1"/>
  <c r="CR1454" i="1"/>
  <c r="CS1454" i="1"/>
  <c r="CR1455" i="1"/>
  <c r="CS1455" i="1"/>
  <c r="CR1456" i="1"/>
  <c r="CS1456" i="1"/>
  <c r="CR1457" i="1"/>
  <c r="CS1457" i="1"/>
  <c r="CR1458" i="1"/>
  <c r="CS1458" i="1"/>
  <c r="CR1459" i="1"/>
  <c r="CS1459" i="1"/>
  <c r="CR1460" i="1"/>
  <c r="CS1460" i="1"/>
  <c r="CR1461" i="1"/>
  <c r="CS1461" i="1"/>
  <c r="CR1462" i="1"/>
  <c r="CS1462" i="1"/>
  <c r="CR1463" i="1"/>
  <c r="CS1463" i="1"/>
  <c r="CR1464" i="1"/>
  <c r="CS1464" i="1"/>
  <c r="CR1465" i="1"/>
  <c r="CS1465" i="1"/>
  <c r="CR1466" i="1"/>
  <c r="CS1466" i="1"/>
  <c r="CR1467" i="1"/>
  <c r="CS1467" i="1"/>
  <c r="CR1468" i="1"/>
  <c r="CS1468" i="1"/>
  <c r="CR1469" i="1"/>
  <c r="CS1469" i="1"/>
  <c r="CR1470" i="1"/>
  <c r="CS1470" i="1"/>
  <c r="CR1471" i="1"/>
  <c r="CS1471" i="1"/>
  <c r="CR1472" i="1"/>
  <c r="CS1472" i="1"/>
  <c r="CR1473" i="1"/>
  <c r="CS1473" i="1"/>
  <c r="CR1474" i="1"/>
  <c r="CS1474" i="1"/>
  <c r="CR1475" i="1"/>
  <c r="CS1475" i="1"/>
  <c r="CR1476" i="1"/>
  <c r="CS1476" i="1"/>
  <c r="CR1477" i="1"/>
  <c r="CS1477" i="1"/>
  <c r="CR1478" i="1"/>
  <c r="CS1478" i="1"/>
  <c r="CR1479" i="1"/>
  <c r="CS1479" i="1"/>
  <c r="CR1480" i="1"/>
  <c r="CS1480" i="1"/>
  <c r="CH1432" i="1"/>
  <c r="CH1433" i="1"/>
  <c r="CH1434" i="1"/>
  <c r="CH1435" i="1"/>
  <c r="CQ1437" i="1"/>
  <c r="CL1452" i="1"/>
  <c r="CL1453" i="1"/>
  <c r="CL1454" i="1"/>
  <c r="CL1455" i="1"/>
  <c r="CL1456" i="1"/>
  <c r="CL1457" i="1"/>
  <c r="CL1458" i="1"/>
  <c r="CL1459" i="1"/>
  <c r="CL1460" i="1"/>
  <c r="CL1461" i="1"/>
  <c r="CL1462" i="1"/>
  <c r="CL1463" i="1"/>
  <c r="CL1464" i="1"/>
  <c r="CL1465" i="1"/>
  <c r="CL1466" i="1"/>
  <c r="CL1467" i="1"/>
  <c r="CL1468" i="1"/>
  <c r="CL1469" i="1"/>
  <c r="CL1470" i="1"/>
  <c r="CL1471" i="1"/>
  <c r="CL1472" i="1"/>
  <c r="CL1473" i="1"/>
  <c r="CL1474" i="1"/>
  <c r="CL1475" i="1"/>
  <c r="CL1476" i="1"/>
  <c r="CL1477" i="1"/>
  <c r="CL1478" i="1"/>
  <c r="CL1479" i="1"/>
  <c r="CL1480" i="1"/>
  <c r="CJ1354" i="1"/>
  <c r="CJ1355" i="1"/>
  <c r="CJ1356" i="1"/>
  <c r="CJ1357" i="1"/>
  <c r="CJ1358" i="1"/>
  <c r="CJ1359" i="1"/>
  <c r="CJ1360" i="1"/>
  <c r="CJ1361" i="1"/>
  <c r="CJ1363" i="1"/>
  <c r="CJ1364" i="1"/>
  <c r="CJ1365" i="1"/>
  <c r="CJ1366" i="1"/>
  <c r="CJ1367" i="1"/>
  <c r="CJ1368" i="1"/>
  <c r="CJ1369" i="1"/>
  <c r="CJ1370" i="1"/>
  <c r="CJ1371" i="1"/>
  <c r="CJ1372" i="1"/>
  <c r="CJ1373" i="1"/>
  <c r="CJ1374" i="1"/>
  <c r="CJ1375" i="1"/>
  <c r="CJ1376" i="1"/>
  <c r="CJ1377" i="1"/>
  <c r="CJ1378" i="1"/>
  <c r="CJ1379" i="1"/>
  <c r="CJ1380" i="1"/>
  <c r="CJ1381" i="1"/>
  <c r="CJ1382" i="1"/>
  <c r="CJ1383" i="1"/>
  <c r="CJ1384" i="1"/>
  <c r="CJ1385" i="1"/>
  <c r="CJ1386" i="1"/>
  <c r="CJ1387" i="1"/>
  <c r="CJ1388" i="1"/>
  <c r="CJ1389" i="1"/>
  <c r="CJ1390" i="1"/>
  <c r="CJ1391" i="1"/>
  <c r="CJ1392" i="1"/>
  <c r="CJ1393" i="1"/>
  <c r="CJ1394" i="1"/>
  <c r="CJ1395" i="1"/>
  <c r="CJ1396" i="1"/>
  <c r="CJ1397" i="1"/>
  <c r="CJ1398" i="1"/>
  <c r="CJ1399" i="1"/>
  <c r="CJ1400" i="1"/>
  <c r="CJ1401" i="1"/>
  <c r="CJ1402" i="1"/>
  <c r="CJ1403" i="1"/>
  <c r="CJ1404" i="1"/>
  <c r="CL1354" i="1"/>
  <c r="CL1355" i="1"/>
  <c r="CL1356" i="1"/>
  <c r="CL1357" i="1"/>
  <c r="CL1358" i="1"/>
  <c r="CL1359" i="1"/>
  <c r="CL1360" i="1"/>
  <c r="CL1361" i="1"/>
  <c r="CL1363" i="1"/>
  <c r="CL1364" i="1"/>
  <c r="CL1365" i="1"/>
  <c r="CL1366" i="1"/>
  <c r="CL1367" i="1"/>
  <c r="CL1368" i="1"/>
  <c r="CL1369" i="1"/>
  <c r="CL1370" i="1"/>
  <c r="CL1371" i="1"/>
  <c r="CL1372" i="1"/>
  <c r="CL1373" i="1"/>
  <c r="CL1374" i="1"/>
  <c r="CL1375" i="1"/>
  <c r="CL1376" i="1"/>
  <c r="CN1354" i="1"/>
  <c r="CQ1354" i="1"/>
  <c r="CQ1355" i="1"/>
  <c r="CN1355" i="1"/>
  <c r="CR1355" i="1"/>
  <c r="CN1356" i="1"/>
  <c r="CN1357" i="1"/>
  <c r="CN1358" i="1"/>
  <c r="CN1359" i="1"/>
  <c r="CN1360" i="1"/>
  <c r="CN1361" i="1"/>
  <c r="CN1363" i="1"/>
  <c r="CN1364" i="1"/>
  <c r="CN1365" i="1"/>
  <c r="CN1366" i="1"/>
  <c r="CN1367" i="1"/>
  <c r="CN1368" i="1"/>
  <c r="CN1369" i="1"/>
  <c r="CN1370" i="1"/>
  <c r="CN1371" i="1"/>
  <c r="CN1372" i="1"/>
  <c r="CN1373" i="1"/>
  <c r="CN1374" i="1"/>
  <c r="CN1375" i="1"/>
  <c r="CN1376" i="1"/>
  <c r="CN1377" i="1"/>
  <c r="CN1378" i="1"/>
  <c r="CN1379" i="1"/>
  <c r="CN1380" i="1"/>
  <c r="CN1381" i="1"/>
  <c r="CN1382" i="1"/>
  <c r="CN1383" i="1"/>
  <c r="CN1384" i="1"/>
  <c r="CN1385" i="1"/>
  <c r="CN1386" i="1"/>
  <c r="CN1387" i="1"/>
  <c r="CN1388" i="1"/>
  <c r="CN1389" i="1"/>
  <c r="CN1390" i="1"/>
  <c r="CN1391" i="1"/>
  <c r="CN1392" i="1"/>
  <c r="CN1393" i="1"/>
  <c r="CN1394" i="1"/>
  <c r="CN1395" i="1"/>
  <c r="CN1396" i="1"/>
  <c r="CN1397" i="1"/>
  <c r="CN1398" i="1"/>
  <c r="CN1399" i="1"/>
  <c r="CN1400" i="1"/>
  <c r="CN1401" i="1"/>
  <c r="CN1402" i="1"/>
  <c r="CN1403" i="1"/>
  <c r="CN1404" i="1"/>
  <c r="CN1405" i="1"/>
  <c r="CQ1360" i="1"/>
  <c r="CR1360" i="1"/>
  <c r="CS1360" i="1"/>
  <c r="CQ1361" i="1"/>
  <c r="CR1361" i="1"/>
  <c r="CS1361" i="1"/>
  <c r="CQ1363" i="1"/>
  <c r="CR1363" i="1"/>
  <c r="CS1363" i="1"/>
  <c r="CQ1364" i="1"/>
  <c r="CR1364" i="1"/>
  <c r="CS1364" i="1"/>
  <c r="CQ1365" i="1"/>
  <c r="CR1365" i="1"/>
  <c r="CS1365" i="1"/>
  <c r="CQ1366" i="1"/>
  <c r="CR1366" i="1"/>
  <c r="CS1366" i="1"/>
  <c r="CQ1367" i="1"/>
  <c r="CR1367" i="1"/>
  <c r="CS1367" i="1"/>
  <c r="CQ1368" i="1"/>
  <c r="CR1368" i="1"/>
  <c r="CS1368" i="1"/>
  <c r="CQ1369" i="1"/>
  <c r="CR1369" i="1"/>
  <c r="CS1369" i="1"/>
  <c r="CR1370" i="1"/>
  <c r="CS1370" i="1"/>
  <c r="CR1371" i="1"/>
  <c r="CS1371" i="1"/>
  <c r="CR1372" i="1"/>
  <c r="CS1372" i="1"/>
  <c r="CR1373" i="1"/>
  <c r="CS1373" i="1"/>
  <c r="CR1374" i="1"/>
  <c r="CS1374" i="1"/>
  <c r="CR1375" i="1"/>
  <c r="CS1375" i="1"/>
  <c r="CR1376" i="1"/>
  <c r="CS1376" i="1"/>
  <c r="CR1377" i="1"/>
  <c r="CS1377" i="1"/>
  <c r="CR1378" i="1"/>
  <c r="CS1378" i="1"/>
  <c r="CR1379" i="1"/>
  <c r="CS1379" i="1"/>
  <c r="CR1380" i="1"/>
  <c r="CS1380" i="1"/>
  <c r="CR1381" i="1"/>
  <c r="CS1381" i="1"/>
  <c r="CR1382" i="1"/>
  <c r="CS1382" i="1"/>
  <c r="CR1383" i="1"/>
  <c r="CS1383" i="1"/>
  <c r="CR1384" i="1"/>
  <c r="CS1384" i="1"/>
  <c r="CR1385" i="1"/>
  <c r="CS1385" i="1"/>
  <c r="CR1386" i="1"/>
  <c r="CS1386" i="1"/>
  <c r="CR1387" i="1"/>
  <c r="CS1387" i="1"/>
  <c r="CR1388" i="1"/>
  <c r="CS1388" i="1"/>
  <c r="CR1389" i="1"/>
  <c r="CS1389" i="1"/>
  <c r="CR1390" i="1"/>
  <c r="CS1390" i="1"/>
  <c r="CR1391" i="1"/>
  <c r="CS1391" i="1"/>
  <c r="CR1392" i="1"/>
  <c r="CS1392" i="1"/>
  <c r="CR1393" i="1"/>
  <c r="CS1393" i="1"/>
  <c r="CR1394" i="1"/>
  <c r="CS1394" i="1"/>
  <c r="CR1395" i="1"/>
  <c r="CS1395" i="1"/>
  <c r="CR1396" i="1"/>
  <c r="CS1396" i="1"/>
  <c r="CR1397" i="1"/>
  <c r="CS1397" i="1"/>
  <c r="CR1398" i="1"/>
  <c r="CS1398" i="1"/>
  <c r="CR1399" i="1"/>
  <c r="CS1399" i="1"/>
  <c r="CR1400" i="1"/>
  <c r="CS1400" i="1"/>
  <c r="CR1401" i="1"/>
  <c r="CS1401" i="1"/>
  <c r="CR1402" i="1"/>
  <c r="CS1402" i="1"/>
  <c r="CR1403" i="1"/>
  <c r="CS1403" i="1"/>
  <c r="CR1404" i="1"/>
  <c r="CS1404" i="1"/>
  <c r="CR1405" i="1"/>
  <c r="CS1405" i="1"/>
  <c r="CH1354" i="1"/>
  <c r="CH1355" i="1"/>
  <c r="CH1356" i="1"/>
  <c r="CH1360" i="1"/>
  <c r="CQ1362" i="1"/>
  <c r="CL1377" i="1"/>
  <c r="CL1378" i="1"/>
  <c r="CL1379" i="1"/>
  <c r="CL1380" i="1"/>
  <c r="CL1381" i="1"/>
  <c r="CL1382" i="1"/>
  <c r="CL1383" i="1"/>
  <c r="CL1384" i="1"/>
  <c r="CL1385" i="1"/>
  <c r="CL1386" i="1"/>
  <c r="CL1387" i="1"/>
  <c r="CL1388" i="1"/>
  <c r="CL1389" i="1"/>
  <c r="CL1390" i="1"/>
  <c r="CL1391" i="1"/>
  <c r="CL1392" i="1"/>
  <c r="CL1393" i="1"/>
  <c r="CL1394" i="1"/>
  <c r="CL1395" i="1"/>
  <c r="CL1396" i="1"/>
  <c r="CL1397" i="1"/>
  <c r="CL1398" i="1"/>
  <c r="CL1399" i="1"/>
  <c r="CL1400" i="1"/>
  <c r="CL1401" i="1"/>
  <c r="CL1402" i="1"/>
  <c r="CL1403" i="1"/>
  <c r="CL1404" i="1"/>
  <c r="CL1405" i="1"/>
  <c r="CJ1279" i="1"/>
  <c r="CJ1280" i="1"/>
  <c r="CJ1281" i="1"/>
  <c r="CJ1282" i="1"/>
  <c r="CJ1283" i="1"/>
  <c r="CJ1285" i="1"/>
  <c r="CJ1286" i="1"/>
  <c r="CJ1288" i="1"/>
  <c r="CJ1289" i="1"/>
  <c r="CJ1290" i="1"/>
  <c r="CJ1291" i="1"/>
  <c r="CJ1292" i="1"/>
  <c r="CJ1293" i="1"/>
  <c r="CJ1294" i="1"/>
  <c r="CJ1295" i="1"/>
  <c r="CJ1296" i="1"/>
  <c r="CJ1297" i="1"/>
  <c r="CJ1298" i="1"/>
  <c r="CJ1299" i="1"/>
  <c r="CJ1300" i="1"/>
  <c r="CJ1301" i="1"/>
  <c r="CJ1302" i="1"/>
  <c r="CJ1303" i="1"/>
  <c r="CJ1304" i="1"/>
  <c r="CJ1305" i="1"/>
  <c r="CJ1306" i="1"/>
  <c r="CJ1307" i="1"/>
  <c r="CJ1308" i="1"/>
  <c r="CJ1309" i="1"/>
  <c r="CJ1310" i="1"/>
  <c r="CJ1311" i="1"/>
  <c r="CJ1312" i="1"/>
  <c r="CJ1313" i="1"/>
  <c r="CJ1314" i="1"/>
  <c r="CJ1315" i="1"/>
  <c r="CJ1316" i="1"/>
  <c r="CJ1317" i="1"/>
  <c r="CJ1318" i="1"/>
  <c r="CJ1319" i="1"/>
  <c r="CJ1320" i="1"/>
  <c r="CJ1321" i="1"/>
  <c r="CJ1322" i="1"/>
  <c r="CJ1323" i="1"/>
  <c r="CJ1324" i="1"/>
  <c r="CJ1325" i="1"/>
  <c r="CJ1326" i="1"/>
  <c r="CJ1327" i="1"/>
  <c r="CJ1328" i="1"/>
  <c r="CJ1329" i="1"/>
  <c r="CL1279" i="1"/>
  <c r="CL1280" i="1"/>
  <c r="CL1281" i="1"/>
  <c r="CL1282" i="1"/>
  <c r="CL1283" i="1"/>
  <c r="CL1285" i="1"/>
  <c r="CL1286" i="1"/>
  <c r="CL1288" i="1"/>
  <c r="CL1289" i="1"/>
  <c r="CL1290" i="1"/>
  <c r="CL1291" i="1"/>
  <c r="CL1292" i="1"/>
  <c r="CL1293" i="1"/>
  <c r="CL1294" i="1"/>
  <c r="CL1295" i="1"/>
  <c r="CL1296" i="1"/>
  <c r="CL1297" i="1"/>
  <c r="CL1298" i="1"/>
  <c r="CL1299" i="1"/>
  <c r="CL1300" i="1"/>
  <c r="CL1301" i="1"/>
  <c r="CN1279" i="1"/>
  <c r="CN1280" i="1"/>
  <c r="CN1281" i="1"/>
  <c r="CN1282" i="1"/>
  <c r="CN1283" i="1"/>
  <c r="CN1285" i="1"/>
  <c r="CN1286" i="1"/>
  <c r="CN1288" i="1"/>
  <c r="CN1289" i="1"/>
  <c r="CN1290" i="1"/>
  <c r="CN1291" i="1"/>
  <c r="CN1292" i="1"/>
  <c r="CN1293" i="1"/>
  <c r="CN1294" i="1"/>
  <c r="CN1295" i="1"/>
  <c r="CN1296" i="1"/>
  <c r="CN1297" i="1"/>
  <c r="CN1298" i="1"/>
  <c r="CN1299" i="1"/>
  <c r="CN1300" i="1"/>
  <c r="CN1301" i="1"/>
  <c r="CN1302" i="1"/>
  <c r="CN1303" i="1"/>
  <c r="CN1304" i="1"/>
  <c r="CN1305" i="1"/>
  <c r="CN1306" i="1"/>
  <c r="CN1307" i="1"/>
  <c r="CN1308" i="1"/>
  <c r="CN1309" i="1"/>
  <c r="CN1310" i="1"/>
  <c r="CN1311" i="1"/>
  <c r="CN1312" i="1"/>
  <c r="CN1313" i="1"/>
  <c r="CN1314" i="1"/>
  <c r="CN1315" i="1"/>
  <c r="CN1316" i="1"/>
  <c r="CN1317" i="1"/>
  <c r="CN1318" i="1"/>
  <c r="CN1319" i="1"/>
  <c r="CN1320" i="1"/>
  <c r="CN1321" i="1"/>
  <c r="CN1322" i="1"/>
  <c r="CN1323" i="1"/>
  <c r="CN1324" i="1"/>
  <c r="CN1325" i="1"/>
  <c r="CN1326" i="1"/>
  <c r="CN1327" i="1"/>
  <c r="CN1328" i="1"/>
  <c r="CN1329" i="1"/>
  <c r="CN1330" i="1"/>
  <c r="CQ1279" i="1"/>
  <c r="CQ1285" i="1"/>
  <c r="CR1285" i="1"/>
  <c r="CS1285" i="1"/>
  <c r="CQ1286" i="1"/>
  <c r="CR1286" i="1"/>
  <c r="CS1286" i="1"/>
  <c r="CQ1288" i="1"/>
  <c r="CR1288" i="1"/>
  <c r="CS1288" i="1"/>
  <c r="CQ1289" i="1"/>
  <c r="CR1289" i="1"/>
  <c r="CS1289" i="1"/>
  <c r="CQ1290" i="1"/>
  <c r="CR1290" i="1"/>
  <c r="CS1290" i="1"/>
  <c r="CQ1291" i="1"/>
  <c r="CR1291" i="1"/>
  <c r="CS1291" i="1"/>
  <c r="CQ1292" i="1"/>
  <c r="CR1292" i="1"/>
  <c r="CS1292" i="1"/>
  <c r="CQ1293" i="1"/>
  <c r="CR1293" i="1"/>
  <c r="CS1293" i="1"/>
  <c r="CQ1294" i="1"/>
  <c r="CR1294" i="1"/>
  <c r="CS1294" i="1"/>
  <c r="CR1295" i="1"/>
  <c r="CS1295" i="1"/>
  <c r="CR1296" i="1"/>
  <c r="CS1296" i="1"/>
  <c r="CR1297" i="1"/>
  <c r="CS1297" i="1"/>
  <c r="CR1298" i="1"/>
  <c r="CS1298" i="1"/>
  <c r="CR1299" i="1"/>
  <c r="CS1299" i="1"/>
  <c r="CR1300" i="1"/>
  <c r="CS1300" i="1"/>
  <c r="CR1301" i="1"/>
  <c r="CS1301" i="1"/>
  <c r="CR1302" i="1"/>
  <c r="CS1302" i="1"/>
  <c r="CR1303" i="1"/>
  <c r="CS1303" i="1"/>
  <c r="CR1304" i="1"/>
  <c r="CS1304" i="1"/>
  <c r="CR1305" i="1"/>
  <c r="CS1305" i="1"/>
  <c r="CR1306" i="1"/>
  <c r="CS1306" i="1"/>
  <c r="CR1307" i="1"/>
  <c r="CS1307" i="1"/>
  <c r="CR1308" i="1"/>
  <c r="CS1308" i="1"/>
  <c r="CR1309" i="1"/>
  <c r="CS1309" i="1"/>
  <c r="CR1310" i="1"/>
  <c r="CS1310" i="1"/>
  <c r="CR1311" i="1"/>
  <c r="CS1311" i="1"/>
  <c r="CR1312" i="1"/>
  <c r="CS1312" i="1"/>
  <c r="CR1313" i="1"/>
  <c r="CS1313" i="1"/>
  <c r="CR1314" i="1"/>
  <c r="CS1314" i="1"/>
  <c r="CR1315" i="1"/>
  <c r="CS1315" i="1"/>
  <c r="CR1316" i="1"/>
  <c r="CS1316" i="1"/>
  <c r="CR1317" i="1"/>
  <c r="CS1317" i="1"/>
  <c r="CR1318" i="1"/>
  <c r="CS1318" i="1"/>
  <c r="CR1319" i="1"/>
  <c r="CS1319" i="1"/>
  <c r="CR1320" i="1"/>
  <c r="CS1320" i="1"/>
  <c r="CR1321" i="1"/>
  <c r="CS1321" i="1"/>
  <c r="CR1322" i="1"/>
  <c r="CS1322" i="1"/>
  <c r="CR1323" i="1"/>
  <c r="CS1323" i="1"/>
  <c r="CR1324" i="1"/>
  <c r="CS1324" i="1"/>
  <c r="CR1325" i="1"/>
  <c r="CS1325" i="1"/>
  <c r="CR1326" i="1"/>
  <c r="CS1326" i="1"/>
  <c r="CR1327" i="1"/>
  <c r="CS1327" i="1"/>
  <c r="CR1328" i="1"/>
  <c r="CS1328" i="1"/>
  <c r="CR1329" i="1"/>
  <c r="CS1329" i="1"/>
  <c r="CR1330" i="1"/>
  <c r="CS1330" i="1"/>
  <c r="CH1285" i="1"/>
  <c r="CQ1287" i="1"/>
  <c r="CL1302" i="1"/>
  <c r="CL1303" i="1"/>
  <c r="CL1304" i="1"/>
  <c r="CL1305" i="1"/>
  <c r="CL1306" i="1"/>
  <c r="CL1307" i="1"/>
  <c r="CL1308" i="1"/>
  <c r="CL1309" i="1"/>
  <c r="CL1310" i="1"/>
  <c r="CL1311" i="1"/>
  <c r="CL1312" i="1"/>
  <c r="CL1313" i="1"/>
  <c r="CL1314" i="1"/>
  <c r="CL1315" i="1"/>
  <c r="CL1316" i="1"/>
  <c r="CL1317" i="1"/>
  <c r="CL1318" i="1"/>
  <c r="CL1319" i="1"/>
  <c r="CL1320" i="1"/>
  <c r="CL1321" i="1"/>
  <c r="CL1322" i="1"/>
  <c r="CL1323" i="1"/>
  <c r="CL1324" i="1"/>
  <c r="CL1325" i="1"/>
  <c r="CL1326" i="1"/>
  <c r="CL1327" i="1"/>
  <c r="CL1328" i="1"/>
  <c r="CL1329" i="1"/>
  <c r="CL1330" i="1"/>
  <c r="CL1204" i="1"/>
  <c r="CL1205" i="1"/>
  <c r="CL1206" i="1"/>
  <c r="CL1207" i="1"/>
  <c r="CL1208" i="1"/>
  <c r="CL1211" i="1"/>
  <c r="CL1213" i="1"/>
  <c r="CL1214" i="1"/>
  <c r="CL1215" i="1"/>
  <c r="CL1216" i="1"/>
  <c r="CL1217" i="1"/>
  <c r="CL1218" i="1"/>
  <c r="CL1219" i="1"/>
  <c r="CL1220" i="1"/>
  <c r="CL1221" i="1"/>
  <c r="CL1222" i="1"/>
  <c r="CL1223" i="1"/>
  <c r="CL1224" i="1"/>
  <c r="CL1225" i="1"/>
  <c r="CL1234" i="1"/>
  <c r="CL1227" i="1"/>
  <c r="CL1228" i="1"/>
  <c r="CL1229" i="1"/>
  <c r="CL1230" i="1"/>
  <c r="CL1231" i="1"/>
  <c r="CL1232" i="1"/>
  <c r="CL1233" i="1"/>
  <c r="CN1204" i="1"/>
  <c r="CN1205" i="1"/>
  <c r="CN1207" i="1"/>
  <c r="CN1208" i="1"/>
  <c r="CN1211" i="1"/>
  <c r="CN1213" i="1"/>
  <c r="CN1214" i="1"/>
  <c r="CN1215" i="1"/>
  <c r="CN1216" i="1"/>
  <c r="CN1217" i="1"/>
  <c r="CN1218" i="1"/>
  <c r="CN1219" i="1"/>
  <c r="CN1220" i="1"/>
  <c r="CN1221" i="1"/>
  <c r="CN1222" i="1"/>
  <c r="CN1223" i="1"/>
  <c r="CN1224" i="1"/>
  <c r="CN1225" i="1"/>
  <c r="CN1227" i="1"/>
  <c r="CN1228" i="1"/>
  <c r="CN1229" i="1"/>
  <c r="CN1230" i="1"/>
  <c r="CN1231" i="1"/>
  <c r="CN1232" i="1"/>
  <c r="CN1233" i="1"/>
  <c r="CN1234" i="1"/>
  <c r="CN1235" i="1"/>
  <c r="CN1236" i="1"/>
  <c r="CN1237" i="1"/>
  <c r="CN1238" i="1"/>
  <c r="CN1239" i="1"/>
  <c r="CN1240" i="1"/>
  <c r="CN1241" i="1"/>
  <c r="CN1242" i="1"/>
  <c r="CN1243" i="1"/>
  <c r="CN1244" i="1"/>
  <c r="CN1245" i="1"/>
  <c r="CN1246" i="1"/>
  <c r="CN1247" i="1"/>
  <c r="CN1248" i="1"/>
  <c r="CN1249" i="1"/>
  <c r="CN1250" i="1"/>
  <c r="CN1251" i="1"/>
  <c r="CN1252" i="1"/>
  <c r="CN1253" i="1"/>
  <c r="CN1254" i="1"/>
  <c r="CN1255" i="1"/>
  <c r="CQ1211" i="1"/>
  <c r="CR1211" i="1"/>
  <c r="CS1211" i="1"/>
  <c r="CQ1213" i="1"/>
  <c r="CR1213" i="1"/>
  <c r="CS1213" i="1"/>
  <c r="CQ1214" i="1"/>
  <c r="CR1214" i="1"/>
  <c r="CS1214" i="1"/>
  <c r="CQ1215" i="1"/>
  <c r="CR1215" i="1"/>
  <c r="CS1215" i="1"/>
  <c r="CQ1216" i="1"/>
  <c r="CR1216" i="1"/>
  <c r="CS1216" i="1"/>
  <c r="CQ1217" i="1"/>
  <c r="CR1217" i="1"/>
  <c r="CS1217" i="1"/>
  <c r="CQ1218" i="1"/>
  <c r="CR1218" i="1"/>
  <c r="CS1218" i="1"/>
  <c r="CQ1219" i="1"/>
  <c r="CR1219" i="1"/>
  <c r="CS1219" i="1"/>
  <c r="CR1220" i="1"/>
  <c r="CS1220" i="1"/>
  <c r="CR1221" i="1"/>
  <c r="CS1221" i="1"/>
  <c r="CR1222" i="1"/>
  <c r="CS1222" i="1"/>
  <c r="CR1223" i="1"/>
  <c r="CS1223" i="1"/>
  <c r="CR1224" i="1"/>
  <c r="CS1224" i="1"/>
  <c r="CR1225" i="1"/>
  <c r="CS1225" i="1"/>
  <c r="CR1234" i="1"/>
  <c r="CS1234" i="1"/>
  <c r="CR1226" i="1"/>
  <c r="CS1226" i="1"/>
  <c r="CR1227" i="1"/>
  <c r="CS1227" i="1"/>
  <c r="CR1228" i="1"/>
  <c r="CS1228" i="1"/>
  <c r="CR1229" i="1"/>
  <c r="CS1229" i="1"/>
  <c r="CR1230" i="1"/>
  <c r="CS1230" i="1"/>
  <c r="CR1231" i="1"/>
  <c r="CS1231" i="1"/>
  <c r="CR1232" i="1"/>
  <c r="CS1232" i="1"/>
  <c r="CR1233" i="1"/>
  <c r="CS1233" i="1"/>
  <c r="CR1235" i="1"/>
  <c r="CS1235" i="1"/>
  <c r="CR1236" i="1"/>
  <c r="CS1236" i="1"/>
  <c r="CR1237" i="1"/>
  <c r="CS1237" i="1"/>
  <c r="CR1238" i="1"/>
  <c r="CS1238" i="1"/>
  <c r="CR1239" i="1"/>
  <c r="CS1239" i="1"/>
  <c r="CR1240" i="1"/>
  <c r="CS1240" i="1"/>
  <c r="CR1241" i="1"/>
  <c r="CS1241" i="1"/>
  <c r="CR1242" i="1"/>
  <c r="CS1242" i="1"/>
  <c r="CR1243" i="1"/>
  <c r="CS1243" i="1"/>
  <c r="CR1244" i="1"/>
  <c r="CS1244" i="1"/>
  <c r="CR1245" i="1"/>
  <c r="CS1245" i="1"/>
  <c r="CR1246" i="1"/>
  <c r="CS1246" i="1"/>
  <c r="CR1247" i="1"/>
  <c r="CS1247" i="1"/>
  <c r="CR1248" i="1"/>
  <c r="CS1248" i="1"/>
  <c r="CR1249" i="1"/>
  <c r="CS1249" i="1"/>
  <c r="CR1250" i="1"/>
  <c r="CS1250" i="1"/>
  <c r="CR1251" i="1"/>
  <c r="CS1251" i="1"/>
  <c r="CR1252" i="1"/>
  <c r="CS1252" i="1"/>
  <c r="CR1253" i="1"/>
  <c r="CS1253" i="1"/>
  <c r="CR1254" i="1"/>
  <c r="CS1254" i="1"/>
  <c r="CR1255" i="1"/>
  <c r="CS1255" i="1"/>
  <c r="CQ1212" i="1"/>
  <c r="CL1235" i="1"/>
  <c r="CL1236" i="1"/>
  <c r="CL1237" i="1"/>
  <c r="CL1238" i="1"/>
  <c r="CL1239" i="1"/>
  <c r="CL1240" i="1"/>
  <c r="CL1241" i="1"/>
  <c r="CL1242" i="1"/>
  <c r="CL1243" i="1"/>
  <c r="CL1244" i="1"/>
  <c r="CL1245" i="1"/>
  <c r="CL1246" i="1"/>
  <c r="CL1247" i="1"/>
  <c r="CL1248" i="1"/>
  <c r="CL1249" i="1"/>
  <c r="CL1250" i="1"/>
  <c r="CL1251" i="1"/>
  <c r="CL1252" i="1"/>
  <c r="CL1253" i="1"/>
  <c r="CL1254" i="1"/>
  <c r="CL1255" i="1"/>
  <c r="AZ1207" i="1"/>
  <c r="AZ1211" i="1"/>
  <c r="AZ1215" i="1"/>
  <c r="AZ1219" i="1"/>
  <c r="AZ1223" i="1"/>
  <c r="AZ1208" i="1"/>
  <c r="AZ1212" i="1"/>
  <c r="AZ1216" i="1"/>
  <c r="AZ1220" i="1"/>
  <c r="AX1208" i="1"/>
  <c r="AZ1209" i="1"/>
  <c r="AZ1213" i="1"/>
  <c r="AZ1217" i="1"/>
  <c r="AZ1221" i="1"/>
  <c r="AZ1225" i="1"/>
  <c r="AX1209" i="1"/>
  <c r="AZ1210" i="1"/>
  <c r="AZ1214" i="1"/>
  <c r="AZ1218" i="1"/>
  <c r="AZ1222" i="1"/>
  <c r="AZ1226" i="1"/>
  <c r="AJ1223" i="1"/>
  <c r="AJ1224" i="1"/>
  <c r="AJ1225" i="1"/>
  <c r="P1226" i="1"/>
  <c r="AT1235" i="1"/>
  <c r="BA1235" i="1"/>
  <c r="AT1236" i="1"/>
  <c r="BA1236" i="1"/>
  <c r="AT1238" i="1"/>
  <c r="AT1239" i="1"/>
  <c r="BA1239" i="1"/>
  <c r="AT1240" i="1"/>
  <c r="BA1240" i="1"/>
  <c r="AT1242" i="1"/>
  <c r="BA1242" i="1"/>
  <c r="AT1243" i="1"/>
  <c r="BA1243" i="1"/>
  <c r="AT1244" i="1"/>
  <c r="AT1246" i="1"/>
  <c r="AT1247" i="1"/>
  <c r="AT1248" i="1"/>
  <c r="AT1250" i="1"/>
  <c r="AT1251" i="1"/>
  <c r="AT1252" i="1"/>
  <c r="AT125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V1207" i="1"/>
  <c r="V1208" i="1"/>
  <c r="V1211" i="1"/>
  <c r="V1212" i="1"/>
  <c r="V1214" i="1"/>
  <c r="V1215" i="1"/>
  <c r="V1216" i="1"/>
  <c r="V1218" i="1"/>
  <c r="V1222" i="1"/>
  <c r="V1238" i="1"/>
  <c r="V1242" i="1"/>
  <c r="V1246" i="1"/>
  <c r="V1250" i="1"/>
  <c r="V1254" i="1"/>
  <c r="V1268" i="1"/>
  <c r="V1219" i="1"/>
  <c r="V1220" i="1"/>
  <c r="V1223" i="1"/>
  <c r="V122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BL1204" i="1"/>
  <c r="BO1204" i="1"/>
  <c r="BP1204" i="1"/>
  <c r="BL1205" i="1"/>
  <c r="BL1206" i="1"/>
  <c r="BL1207" i="1"/>
  <c r="BN1211" i="1"/>
  <c r="BO1211" i="1"/>
  <c r="BP1211" i="1"/>
  <c r="BN1213" i="1"/>
  <c r="BO1213" i="1"/>
  <c r="BP1213" i="1"/>
  <c r="BN1214" i="1"/>
  <c r="BO1214" i="1"/>
  <c r="BP1214" i="1"/>
  <c r="BN1215" i="1"/>
  <c r="BO1215" i="1"/>
  <c r="BP1215" i="1"/>
  <c r="BN1216" i="1"/>
  <c r="BO1216" i="1"/>
  <c r="BP1216" i="1"/>
  <c r="BN1217" i="1"/>
  <c r="BO1217" i="1"/>
  <c r="BP1217" i="1"/>
  <c r="BN1218" i="1"/>
  <c r="BO1218" i="1"/>
  <c r="BP1218" i="1"/>
  <c r="BN1219" i="1"/>
  <c r="BO1219" i="1"/>
  <c r="BP1219" i="1"/>
  <c r="BO1220" i="1"/>
  <c r="BP1220" i="1"/>
  <c r="BO1221" i="1"/>
  <c r="BP1221" i="1"/>
  <c r="BO1222" i="1"/>
  <c r="BP1222" i="1"/>
  <c r="BO1223" i="1"/>
  <c r="BP1223" i="1"/>
  <c r="BO1224" i="1"/>
  <c r="BP1224" i="1"/>
  <c r="BO1225" i="1"/>
  <c r="BP1225" i="1"/>
  <c r="BO1234" i="1"/>
  <c r="BP1234" i="1"/>
  <c r="BO1227" i="1"/>
  <c r="BP1227" i="1"/>
  <c r="BO1228" i="1"/>
  <c r="BP1228" i="1"/>
  <c r="BO1229" i="1"/>
  <c r="BP1229" i="1"/>
  <c r="BO1230" i="1"/>
  <c r="BP1230" i="1"/>
  <c r="BO1231" i="1"/>
  <c r="BP1231" i="1"/>
  <c r="BO1232" i="1"/>
  <c r="BP1232" i="1"/>
  <c r="BO1233" i="1"/>
  <c r="BP1233" i="1"/>
  <c r="BO1235" i="1"/>
  <c r="BP1235" i="1"/>
  <c r="BO1236" i="1"/>
  <c r="BP1236" i="1"/>
  <c r="BO1237" i="1"/>
  <c r="BP1237" i="1"/>
  <c r="BO1238" i="1"/>
  <c r="BP1238" i="1"/>
  <c r="BO1239" i="1"/>
  <c r="BP1239" i="1"/>
  <c r="BO1240" i="1"/>
  <c r="BP1240" i="1"/>
  <c r="BO1241" i="1"/>
  <c r="BP1241" i="1"/>
  <c r="BO1242" i="1"/>
  <c r="BP1242" i="1"/>
  <c r="BO1243" i="1"/>
  <c r="BP1243" i="1"/>
  <c r="BO1244" i="1"/>
  <c r="BP1244" i="1"/>
  <c r="BO1245" i="1"/>
  <c r="BP1245" i="1"/>
  <c r="BO1246" i="1"/>
  <c r="BP1246" i="1"/>
  <c r="BO1247" i="1"/>
  <c r="BP1247" i="1"/>
  <c r="BO1248" i="1"/>
  <c r="BP1248" i="1"/>
  <c r="BO1249" i="1"/>
  <c r="BP1249" i="1"/>
  <c r="BO1250" i="1"/>
  <c r="BP1250" i="1"/>
  <c r="BO1251" i="1"/>
  <c r="BP1251" i="1"/>
  <c r="BO1252" i="1"/>
  <c r="BP1252" i="1"/>
  <c r="BO1253" i="1"/>
  <c r="BP1253" i="1"/>
  <c r="BO1254" i="1"/>
  <c r="BP1254" i="1"/>
  <c r="BO1255" i="1"/>
  <c r="BP1255" i="1"/>
  <c r="AJ1207" i="1"/>
  <c r="AJ1208" i="1"/>
  <c r="AJ1211" i="1"/>
  <c r="AJ1212" i="1"/>
  <c r="AJ1213" i="1"/>
  <c r="AJ1214" i="1"/>
  <c r="AJ1218" i="1"/>
  <c r="AJ1222" i="1"/>
  <c r="AJ1238" i="1"/>
  <c r="AO1238" i="1"/>
  <c r="AJ1242" i="1"/>
  <c r="AO1242" i="1"/>
  <c r="AJ1246" i="1"/>
  <c r="AJ1250" i="1"/>
  <c r="AO1250" i="1"/>
  <c r="AJ1254" i="1"/>
  <c r="AO1254" i="1"/>
  <c r="AJ1215" i="1"/>
  <c r="AJ1216" i="1"/>
  <c r="AJ1219" i="1"/>
  <c r="AJ1220" i="1"/>
  <c r="AJ1221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X1211" i="1"/>
  <c r="AX1212" i="1"/>
  <c r="AX1213" i="1"/>
  <c r="AX1215" i="1"/>
  <c r="AX1216" i="1"/>
  <c r="AX1217" i="1"/>
  <c r="AX1219" i="1"/>
  <c r="AX1220" i="1"/>
  <c r="AX1221" i="1"/>
  <c r="AX1223" i="1"/>
  <c r="AX1224" i="1"/>
  <c r="AX1225" i="1"/>
  <c r="AX1235" i="1"/>
  <c r="BC1235" i="1"/>
  <c r="AX1236" i="1"/>
  <c r="BC1236" i="1"/>
  <c r="AX1237" i="1"/>
  <c r="BC1237" i="1"/>
  <c r="AX1239" i="1"/>
  <c r="BC1239" i="1"/>
  <c r="AX1240" i="1"/>
  <c r="BC1240" i="1"/>
  <c r="AX1241" i="1"/>
  <c r="BC1241" i="1"/>
  <c r="AX1243" i="1"/>
  <c r="BC1243" i="1"/>
  <c r="AX1244" i="1"/>
  <c r="BC1244" i="1"/>
  <c r="AX1245" i="1"/>
  <c r="BC1245" i="1"/>
  <c r="AX1247" i="1"/>
  <c r="AX1248" i="1"/>
  <c r="AX1249" i="1"/>
  <c r="AX1251" i="1"/>
  <c r="AX1252" i="1"/>
  <c r="AX1253" i="1"/>
  <c r="AX1255" i="1"/>
  <c r="BB1235" i="1"/>
  <c r="BB1236" i="1"/>
  <c r="BB1237" i="1"/>
  <c r="BB1238" i="1"/>
  <c r="BB1239" i="1"/>
  <c r="BB1240" i="1"/>
  <c r="BB1241" i="1"/>
  <c r="BB1242" i="1"/>
  <c r="BB1243" i="1"/>
  <c r="BB1244" i="1"/>
  <c r="BB1245" i="1"/>
  <c r="BB1246" i="1"/>
  <c r="BB1251" i="1"/>
  <c r="BC1251" i="1"/>
  <c r="BB1252" i="1"/>
  <c r="BC1252" i="1"/>
  <c r="BB1253" i="1"/>
  <c r="BC1253" i="1"/>
  <c r="BB1254" i="1"/>
  <c r="BC1254" i="1"/>
  <c r="BB1255" i="1"/>
  <c r="BC1255" i="1"/>
  <c r="BZ1204" i="1"/>
  <c r="BZ1205" i="1"/>
  <c r="BZ1206" i="1"/>
  <c r="BZ1207" i="1"/>
  <c r="CC1211" i="1"/>
  <c r="CD1211" i="1"/>
  <c r="CE1211" i="1"/>
  <c r="CC1213" i="1"/>
  <c r="CD1213" i="1"/>
  <c r="CE1213" i="1"/>
  <c r="CC1214" i="1"/>
  <c r="CD1214" i="1"/>
  <c r="CE1214" i="1"/>
  <c r="CC1215" i="1"/>
  <c r="CD1215" i="1"/>
  <c r="CE1215" i="1"/>
  <c r="CC1216" i="1"/>
  <c r="CD1216" i="1"/>
  <c r="CE1216" i="1"/>
  <c r="CC1217" i="1"/>
  <c r="CD1217" i="1"/>
  <c r="CE1217" i="1"/>
  <c r="CC1218" i="1"/>
  <c r="CD1218" i="1"/>
  <c r="CE1218" i="1"/>
  <c r="CC1219" i="1"/>
  <c r="CD1219" i="1"/>
  <c r="CE1219" i="1"/>
  <c r="CD1220" i="1"/>
  <c r="CE1220" i="1"/>
  <c r="CD1221" i="1"/>
  <c r="CE1221" i="1"/>
  <c r="CD1222" i="1"/>
  <c r="CE1222" i="1"/>
  <c r="CD1223" i="1"/>
  <c r="CE1223" i="1"/>
  <c r="CD1224" i="1"/>
  <c r="CE1224" i="1"/>
  <c r="CD1225" i="1"/>
  <c r="CE1225" i="1"/>
  <c r="CD1234" i="1"/>
  <c r="CE1234" i="1"/>
  <c r="CD1226" i="1"/>
  <c r="CE1226" i="1"/>
  <c r="CD1227" i="1"/>
  <c r="CE1227" i="1"/>
  <c r="CD1228" i="1"/>
  <c r="CE1228" i="1"/>
  <c r="CD1229" i="1"/>
  <c r="CE1229" i="1"/>
  <c r="CD1230" i="1"/>
  <c r="CE1230" i="1"/>
  <c r="CD1231" i="1"/>
  <c r="CE1231" i="1"/>
  <c r="CD1232" i="1"/>
  <c r="CE1232" i="1"/>
  <c r="CD1233" i="1"/>
  <c r="CE1233" i="1"/>
  <c r="CD1235" i="1"/>
  <c r="CE1235" i="1"/>
  <c r="CD1236" i="1"/>
  <c r="CE1236" i="1"/>
  <c r="CD1237" i="1"/>
  <c r="CE1237" i="1"/>
  <c r="CD1238" i="1"/>
  <c r="CE1238" i="1"/>
  <c r="CD1239" i="1"/>
  <c r="CE1239" i="1"/>
  <c r="CD1240" i="1"/>
  <c r="CE1240" i="1"/>
  <c r="CD1241" i="1"/>
  <c r="CE1241" i="1"/>
  <c r="CD1242" i="1"/>
  <c r="CE1242" i="1"/>
  <c r="CD1243" i="1"/>
  <c r="CE1243" i="1"/>
  <c r="CD1244" i="1"/>
  <c r="CE1244" i="1"/>
  <c r="CD1245" i="1"/>
  <c r="CE1245" i="1"/>
  <c r="CD1246" i="1"/>
  <c r="CE1246" i="1"/>
  <c r="CD1247" i="1"/>
  <c r="CE1247" i="1"/>
  <c r="CD1248" i="1"/>
  <c r="CE1248" i="1"/>
  <c r="CD1249" i="1"/>
  <c r="CE1249" i="1"/>
  <c r="CD1250" i="1"/>
  <c r="CE1250" i="1"/>
  <c r="CD1251" i="1"/>
  <c r="CE1251" i="1"/>
  <c r="CD1252" i="1"/>
  <c r="CE1252" i="1"/>
  <c r="CD1253" i="1"/>
  <c r="CE1253" i="1"/>
  <c r="CD1254" i="1"/>
  <c r="CE1254" i="1"/>
  <c r="CD1255" i="1"/>
  <c r="CE1255" i="1"/>
  <c r="BZ1208" i="1"/>
  <c r="J1265" i="1"/>
  <c r="K1265" i="1"/>
  <c r="V1235" i="1"/>
  <c r="AA1235" i="1"/>
  <c r="V1239" i="1"/>
  <c r="V1243" i="1"/>
  <c r="AA1243" i="1"/>
  <c r="V1247" i="1"/>
  <c r="AA1247" i="1"/>
  <c r="V1251" i="1"/>
  <c r="AA1251" i="1"/>
  <c r="X1265" i="1"/>
  <c r="Y1265" i="1"/>
  <c r="AJ1235" i="1"/>
  <c r="AJ1239" i="1"/>
  <c r="AJ1243" i="1"/>
  <c r="AO1243" i="1"/>
  <c r="AJ1247" i="1"/>
  <c r="AO1247" i="1"/>
  <c r="AJ1251" i="1"/>
  <c r="AO1251" i="1"/>
  <c r="AL1265" i="1"/>
  <c r="AM1265" i="1"/>
  <c r="AZ1265" i="1"/>
  <c r="BA1265" i="1"/>
  <c r="J1266" i="1"/>
  <c r="K1266" i="1"/>
  <c r="V1236" i="1"/>
  <c r="AA1236" i="1"/>
  <c r="V1240" i="1"/>
  <c r="AA1240" i="1"/>
  <c r="V1244" i="1"/>
  <c r="V1248" i="1"/>
  <c r="AA1248" i="1"/>
  <c r="V1252" i="1"/>
  <c r="AA1252" i="1"/>
  <c r="X1266" i="1"/>
  <c r="Y1266" i="1"/>
  <c r="AJ1236" i="1"/>
  <c r="AO1236" i="1"/>
  <c r="AJ1240" i="1"/>
  <c r="AO1240" i="1"/>
  <c r="AJ1244" i="1"/>
  <c r="AO1244" i="1"/>
  <c r="AJ1248" i="1"/>
  <c r="AJ1252" i="1"/>
  <c r="AO1252" i="1"/>
  <c r="AL1266" i="1"/>
  <c r="AM1266" i="1"/>
  <c r="AZ1266" i="1"/>
  <c r="BA1266" i="1"/>
  <c r="J1267" i="1"/>
  <c r="K1267" i="1"/>
  <c r="AA1237" i="1"/>
  <c r="AA1249" i="1"/>
  <c r="X1267" i="1"/>
  <c r="Y1267" i="1"/>
  <c r="AJ1237" i="1"/>
  <c r="AO1237" i="1"/>
  <c r="AJ1241" i="1"/>
  <c r="AO1241" i="1"/>
  <c r="AJ1245" i="1"/>
  <c r="AO1245" i="1"/>
  <c r="AJ1249" i="1"/>
  <c r="AO1249" i="1"/>
  <c r="AJ1253" i="1"/>
  <c r="AO1253" i="1"/>
  <c r="AL1267" i="1"/>
  <c r="AM1267" i="1"/>
  <c r="AZ1267" i="1"/>
  <c r="BA1267" i="1"/>
  <c r="J1268" i="1"/>
  <c r="K1268" i="1"/>
  <c r="AA1238" i="1"/>
  <c r="AA1242" i="1"/>
  <c r="AA1250" i="1"/>
  <c r="AA1254" i="1"/>
  <c r="X1268" i="1"/>
  <c r="Y1268" i="1"/>
  <c r="AL1268" i="1"/>
  <c r="AM1268" i="1"/>
  <c r="AZ1268" i="1"/>
  <c r="BA1268" i="1"/>
  <c r="B1235" i="1"/>
  <c r="B1239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BJ1204" i="1"/>
  <c r="BJ1205" i="1"/>
  <c r="BJ1206" i="1"/>
  <c r="BJ1207" i="1"/>
  <c r="BJ1208" i="1"/>
  <c r="BJ1211" i="1"/>
  <c r="BJ1213" i="1"/>
  <c r="BJ1214" i="1"/>
  <c r="BJ1215" i="1"/>
  <c r="BJ1216" i="1"/>
  <c r="BJ1217" i="1"/>
  <c r="BJ1218" i="1"/>
  <c r="BJ1219" i="1"/>
  <c r="BJ1220" i="1"/>
  <c r="BJ1221" i="1"/>
  <c r="BJ1222" i="1"/>
  <c r="BJ1223" i="1"/>
  <c r="BJ1224" i="1"/>
  <c r="BJ1225" i="1"/>
  <c r="BJ1234" i="1"/>
  <c r="BL1208" i="1"/>
  <c r="BL1211" i="1"/>
  <c r="BL1213" i="1"/>
  <c r="BL1214" i="1"/>
  <c r="BL1215" i="1"/>
  <c r="BL1216" i="1"/>
  <c r="BL1217" i="1"/>
  <c r="BL1218" i="1"/>
  <c r="BL1219" i="1"/>
  <c r="BL1220" i="1"/>
  <c r="BL1221" i="1"/>
  <c r="BL1222" i="1"/>
  <c r="BL1223" i="1"/>
  <c r="BL1224" i="1"/>
  <c r="BL1225" i="1"/>
  <c r="BL1234" i="1"/>
  <c r="BL1227" i="1"/>
  <c r="BL1228" i="1"/>
  <c r="BL1229" i="1"/>
  <c r="BL1230" i="1"/>
  <c r="BL1231" i="1"/>
  <c r="BL1232" i="1"/>
  <c r="BL1233" i="1"/>
  <c r="BL1235" i="1"/>
  <c r="BL1236" i="1"/>
  <c r="BL1237" i="1"/>
  <c r="BL1238" i="1"/>
  <c r="BL1239" i="1"/>
  <c r="BL1240" i="1"/>
  <c r="BL1241" i="1"/>
  <c r="BL1242" i="1"/>
  <c r="BL1243" i="1"/>
  <c r="BL1244" i="1"/>
  <c r="BL1245" i="1"/>
  <c r="BL1246" i="1"/>
  <c r="BL1247" i="1"/>
  <c r="BL1248" i="1"/>
  <c r="BL1249" i="1"/>
  <c r="BL1250" i="1"/>
  <c r="BL1251" i="1"/>
  <c r="BL1252" i="1"/>
  <c r="BL1253" i="1"/>
  <c r="BL1254" i="1"/>
  <c r="BL1255" i="1"/>
  <c r="BX1204" i="1"/>
  <c r="BX1205" i="1"/>
  <c r="BX1206" i="1"/>
  <c r="BX1207" i="1"/>
  <c r="BX1208" i="1"/>
  <c r="BX1211" i="1"/>
  <c r="BX1213" i="1"/>
  <c r="BX1214" i="1"/>
  <c r="BX1215" i="1"/>
  <c r="BX1216" i="1"/>
  <c r="BX1217" i="1"/>
  <c r="BX1218" i="1"/>
  <c r="BX1219" i="1"/>
  <c r="BX1220" i="1"/>
  <c r="BX1221" i="1"/>
  <c r="BX1222" i="1"/>
  <c r="BX1223" i="1"/>
  <c r="BX1224" i="1"/>
  <c r="BX1225" i="1"/>
  <c r="BX1234" i="1"/>
  <c r="BZ1211" i="1"/>
  <c r="BZ1213" i="1"/>
  <c r="BZ1214" i="1"/>
  <c r="BZ1215" i="1"/>
  <c r="BZ1216" i="1"/>
  <c r="BZ1217" i="1"/>
  <c r="BZ1218" i="1"/>
  <c r="BZ1219" i="1"/>
  <c r="BZ1220" i="1"/>
  <c r="BZ1221" i="1"/>
  <c r="BZ1222" i="1"/>
  <c r="BZ1223" i="1"/>
  <c r="BZ1224" i="1"/>
  <c r="BZ1225" i="1"/>
  <c r="BZ1234" i="1"/>
  <c r="BZ1227" i="1"/>
  <c r="BZ1228" i="1"/>
  <c r="BZ1229" i="1"/>
  <c r="BZ1230" i="1"/>
  <c r="BZ1231" i="1"/>
  <c r="BZ1232" i="1"/>
  <c r="BZ1233" i="1"/>
  <c r="BZ1235" i="1"/>
  <c r="BZ1236" i="1"/>
  <c r="BZ1237" i="1"/>
  <c r="BZ1238" i="1"/>
  <c r="BZ1239" i="1"/>
  <c r="BZ1240" i="1"/>
  <c r="BZ1241" i="1"/>
  <c r="BZ1242" i="1"/>
  <c r="BZ1243" i="1"/>
  <c r="BZ1244" i="1"/>
  <c r="BZ1245" i="1"/>
  <c r="BZ1246" i="1"/>
  <c r="BZ1247" i="1"/>
  <c r="BZ1248" i="1"/>
  <c r="BZ1249" i="1"/>
  <c r="BZ1250" i="1"/>
  <c r="BZ1251" i="1"/>
  <c r="BZ1252" i="1"/>
  <c r="BZ1253" i="1"/>
  <c r="BZ1254" i="1"/>
  <c r="BZ1255" i="1"/>
  <c r="D1282" i="1"/>
  <c r="K1282" i="1"/>
  <c r="D1283" i="1"/>
  <c r="D1287" i="1"/>
  <c r="D1291" i="1"/>
  <c r="D1295" i="1"/>
  <c r="D1299" i="1"/>
  <c r="D1307" i="1"/>
  <c r="K1307" i="1"/>
  <c r="D1311" i="1"/>
  <c r="K1311" i="1"/>
  <c r="D1315" i="1"/>
  <c r="D1319" i="1"/>
  <c r="D1323" i="1"/>
  <c r="D1327" i="1"/>
  <c r="A1335" i="1"/>
  <c r="D1284" i="1"/>
  <c r="D1288" i="1"/>
  <c r="D1285" i="1"/>
  <c r="K1285" i="1"/>
  <c r="H1285" i="1"/>
  <c r="D1289" i="1"/>
  <c r="D1293" i="1"/>
  <c r="D1297" i="1"/>
  <c r="D1301" i="1"/>
  <c r="D1309" i="1"/>
  <c r="K1309" i="1"/>
  <c r="D1313" i="1"/>
  <c r="D1317" i="1"/>
  <c r="D1321" i="1"/>
  <c r="D1325" i="1"/>
  <c r="D1329" i="1"/>
  <c r="D1286" i="1"/>
  <c r="D1290" i="1"/>
  <c r="D1292" i="1"/>
  <c r="R1290" i="1"/>
  <c r="R1291" i="1"/>
  <c r="R1292" i="1"/>
  <c r="R1293" i="1"/>
  <c r="AF1290" i="1"/>
  <c r="AF1291" i="1"/>
  <c r="AF1292" i="1"/>
  <c r="AF1293" i="1"/>
  <c r="AT1290" i="1"/>
  <c r="AT1291" i="1"/>
  <c r="AT1292" i="1"/>
  <c r="AT1288" i="1"/>
  <c r="BA1288" i="1"/>
  <c r="AX1292" i="1"/>
  <c r="AT1293" i="1"/>
  <c r="BV1281" i="1"/>
  <c r="BH1281" i="1"/>
  <c r="BH1279" i="1"/>
  <c r="BH1280" i="1"/>
  <c r="BH1282" i="1"/>
  <c r="BH1283" i="1"/>
  <c r="BH1285" i="1"/>
  <c r="BH1286" i="1"/>
  <c r="BH1288" i="1"/>
  <c r="BH1289" i="1"/>
  <c r="BH1290" i="1"/>
  <c r="BH1291" i="1"/>
  <c r="BH1292" i="1"/>
  <c r="BH1293" i="1"/>
  <c r="BH1294" i="1"/>
  <c r="BH1295" i="1"/>
  <c r="BH1296" i="1"/>
  <c r="BH1297" i="1"/>
  <c r="BH1298" i="1"/>
  <c r="BH1299" i="1"/>
  <c r="BH1300" i="1"/>
  <c r="BH1301" i="1"/>
  <c r="BH1302" i="1"/>
  <c r="BH1303" i="1"/>
  <c r="BH1304" i="1"/>
  <c r="BH1305" i="1"/>
  <c r="BH1306" i="1"/>
  <c r="BH1307" i="1"/>
  <c r="BH1308" i="1"/>
  <c r="BH1309" i="1"/>
  <c r="BH1310" i="1"/>
  <c r="BH1311" i="1"/>
  <c r="BH1312" i="1"/>
  <c r="BH1313" i="1"/>
  <c r="BH1314" i="1"/>
  <c r="BH1315" i="1"/>
  <c r="BH1316" i="1"/>
  <c r="BH1317" i="1"/>
  <c r="BH1318" i="1"/>
  <c r="BH1319" i="1"/>
  <c r="BH1320" i="1"/>
  <c r="BH1321" i="1"/>
  <c r="BH1322" i="1"/>
  <c r="BH1323" i="1"/>
  <c r="BH1324" i="1"/>
  <c r="BH1325" i="1"/>
  <c r="BH1326" i="1"/>
  <c r="BH1327" i="1"/>
  <c r="BH1328" i="1"/>
  <c r="BH1329" i="1"/>
  <c r="D1294" i="1"/>
  <c r="D1296" i="1"/>
  <c r="D1298" i="1"/>
  <c r="D1300" i="1"/>
  <c r="R1298" i="1"/>
  <c r="R1299" i="1"/>
  <c r="R1300" i="1"/>
  <c r="R1301" i="1"/>
  <c r="AF1298" i="1"/>
  <c r="AF1299" i="1"/>
  <c r="AF1300" i="1"/>
  <c r="AF1301" i="1"/>
  <c r="AT1298" i="1"/>
  <c r="AT1299" i="1"/>
  <c r="AT1300" i="1"/>
  <c r="AT1301" i="1"/>
  <c r="BV1283" i="1"/>
  <c r="D1306" i="1"/>
  <c r="K1306" i="1"/>
  <c r="D1308" i="1"/>
  <c r="K1308" i="1"/>
  <c r="D1310" i="1"/>
  <c r="D1312" i="1"/>
  <c r="K1312" i="1"/>
  <c r="D1314" i="1"/>
  <c r="D1316" i="1"/>
  <c r="D1320" i="1"/>
  <c r="D1324" i="1"/>
  <c r="D1328" i="1"/>
  <c r="D1318" i="1"/>
  <c r="D1322" i="1"/>
  <c r="D1326" i="1"/>
  <c r="R1282" i="1"/>
  <c r="R1283" i="1"/>
  <c r="V1283" i="1"/>
  <c r="R1284" i="1"/>
  <c r="R1285" i="1"/>
  <c r="Y1285" i="1"/>
  <c r="R1286" i="1"/>
  <c r="R1287" i="1"/>
  <c r="R1288" i="1"/>
  <c r="R1289" i="1"/>
  <c r="R1294" i="1"/>
  <c r="R1295" i="1"/>
  <c r="R1296" i="1"/>
  <c r="R1297" i="1"/>
  <c r="R1306" i="1"/>
  <c r="Y1306" i="1"/>
  <c r="R1307" i="1"/>
  <c r="Y1307" i="1"/>
  <c r="R1308" i="1"/>
  <c r="R1309" i="1"/>
  <c r="Y1309" i="1"/>
  <c r="R1310" i="1"/>
  <c r="Y1310" i="1"/>
  <c r="R1311" i="1"/>
  <c r="Y1311" i="1"/>
  <c r="R1312" i="1"/>
  <c r="Y1312" i="1"/>
  <c r="R1313" i="1"/>
  <c r="Y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BV1280" i="1"/>
  <c r="AF1286" i="1"/>
  <c r="AF1287" i="1"/>
  <c r="AF1283" i="1"/>
  <c r="AM1283" i="1"/>
  <c r="AF1288" i="1"/>
  <c r="AF1289" i="1"/>
  <c r="AT1286" i="1"/>
  <c r="AT1287" i="1"/>
  <c r="AT1289" i="1"/>
  <c r="AT1285" i="1"/>
  <c r="BA1285" i="1"/>
  <c r="AX1285" i="1"/>
  <c r="BB1285" i="1"/>
  <c r="AF1282" i="1"/>
  <c r="AF1284" i="1"/>
  <c r="AF1285" i="1"/>
  <c r="AF1294" i="1"/>
  <c r="AF1295" i="1"/>
  <c r="AF1296" i="1"/>
  <c r="AF1297" i="1"/>
  <c r="AF1306" i="1"/>
  <c r="AM1306" i="1"/>
  <c r="AF1307" i="1"/>
  <c r="AM1307" i="1"/>
  <c r="AF1308" i="1"/>
  <c r="AM1308" i="1"/>
  <c r="AF1309" i="1"/>
  <c r="AM1309" i="1"/>
  <c r="AF1310" i="1"/>
  <c r="AM1310" i="1"/>
  <c r="AF1311" i="1"/>
  <c r="AF1312" i="1"/>
  <c r="AM1312" i="1"/>
  <c r="AF1313" i="1"/>
  <c r="AM1313" i="1"/>
  <c r="AF1314" i="1"/>
  <c r="AF1315" i="1"/>
  <c r="AM1315" i="1"/>
  <c r="AF1316" i="1"/>
  <c r="AM1316" i="1"/>
  <c r="AF1317" i="1"/>
  <c r="AM1317" i="1"/>
  <c r="AF1318" i="1"/>
  <c r="AF1319" i="1"/>
  <c r="AF1320" i="1"/>
  <c r="AF1324" i="1"/>
  <c r="AF1328" i="1"/>
  <c r="AF1321" i="1"/>
  <c r="AF1322" i="1"/>
  <c r="AF1323" i="1"/>
  <c r="AF1325" i="1"/>
  <c r="AF1326" i="1"/>
  <c r="AF1327" i="1"/>
  <c r="AF1329" i="1"/>
  <c r="AT1262" i="1"/>
  <c r="BV1279" i="1"/>
  <c r="BV1282" i="1"/>
  <c r="BV1285" i="1"/>
  <c r="BV1286" i="1"/>
  <c r="BV1288" i="1"/>
  <c r="BV1289" i="1"/>
  <c r="BV1290" i="1"/>
  <c r="BV1291" i="1"/>
  <c r="BV1292" i="1"/>
  <c r="BV1293" i="1"/>
  <c r="BV1294" i="1"/>
  <c r="BV1295" i="1"/>
  <c r="BV1296" i="1"/>
  <c r="BV1297" i="1"/>
  <c r="BV1298" i="1"/>
  <c r="BV1299" i="1"/>
  <c r="BV1300" i="1"/>
  <c r="BV1301" i="1"/>
  <c r="BV1302" i="1"/>
  <c r="BV1303" i="1"/>
  <c r="BV1304" i="1"/>
  <c r="BV1305" i="1"/>
  <c r="BV1306" i="1"/>
  <c r="BV1307" i="1"/>
  <c r="BV1308" i="1"/>
  <c r="BV1309" i="1"/>
  <c r="BV1310" i="1"/>
  <c r="BV1311" i="1"/>
  <c r="BV1312" i="1"/>
  <c r="BV1313" i="1"/>
  <c r="BV1314" i="1"/>
  <c r="BV1315" i="1"/>
  <c r="BV1316" i="1"/>
  <c r="BV1317" i="1"/>
  <c r="BV1318" i="1"/>
  <c r="BV1319" i="1"/>
  <c r="BV1320" i="1"/>
  <c r="BV1321" i="1"/>
  <c r="BV1322" i="1"/>
  <c r="BV1323" i="1"/>
  <c r="BV1324" i="1"/>
  <c r="BV1325" i="1"/>
  <c r="BV1326" i="1"/>
  <c r="BV1327" i="1"/>
  <c r="BV1328" i="1"/>
  <c r="BV1329" i="1"/>
  <c r="BF1204" i="1"/>
  <c r="BT1204" i="1"/>
  <c r="BF1205" i="1"/>
  <c r="BT1205" i="1"/>
  <c r="BF1206" i="1"/>
  <c r="BT1206" i="1"/>
  <c r="J1207" i="1"/>
  <c r="J1211" i="1"/>
  <c r="J1215" i="1"/>
  <c r="J1219" i="1"/>
  <c r="J1223" i="1"/>
  <c r="AD1207" i="1"/>
  <c r="AL1207" i="1"/>
  <c r="AL1211" i="1"/>
  <c r="AL1215" i="1"/>
  <c r="AL1219" i="1"/>
  <c r="AR1207" i="1"/>
  <c r="BF1207" i="1"/>
  <c r="BT1207" i="1"/>
  <c r="J1208" i="1"/>
  <c r="J1212" i="1"/>
  <c r="J1216" i="1"/>
  <c r="J1220" i="1"/>
  <c r="J1224" i="1"/>
  <c r="X1208" i="1"/>
  <c r="X1212" i="1"/>
  <c r="X1216" i="1"/>
  <c r="X1220" i="1"/>
  <c r="X1224" i="1"/>
  <c r="AL1208" i="1"/>
  <c r="AL1212" i="1"/>
  <c r="AL1216" i="1"/>
  <c r="AL1220" i="1"/>
  <c r="AL1224" i="1"/>
  <c r="BT1208" i="1"/>
  <c r="J1209" i="1"/>
  <c r="J1213" i="1"/>
  <c r="J1217" i="1"/>
  <c r="J1221" i="1"/>
  <c r="J1225" i="1"/>
  <c r="X1209" i="1"/>
  <c r="X1213" i="1"/>
  <c r="X1217" i="1"/>
  <c r="X1221" i="1"/>
  <c r="X1225" i="1"/>
  <c r="AL1209" i="1"/>
  <c r="AL1213" i="1"/>
  <c r="J1210" i="1"/>
  <c r="J1214" i="1"/>
  <c r="J1218" i="1"/>
  <c r="J1222" i="1"/>
  <c r="J1226" i="1"/>
  <c r="X1210" i="1"/>
  <c r="AL1210" i="1"/>
  <c r="AL1214" i="1"/>
  <c r="AL1218" i="1"/>
  <c r="BF1210" i="1"/>
  <c r="P1211" i="1"/>
  <c r="X1211" i="1"/>
  <c r="X1215" i="1"/>
  <c r="X1219" i="1"/>
  <c r="X1223" i="1"/>
  <c r="AD1211" i="1"/>
  <c r="AR1211" i="1"/>
  <c r="BN1212" i="1"/>
  <c r="CC1212" i="1"/>
  <c r="P1215" i="1"/>
  <c r="AD1215" i="1"/>
  <c r="AR1215" i="1"/>
  <c r="X1218" i="1"/>
  <c r="X1222" i="1"/>
  <c r="X1226" i="1"/>
  <c r="P1219" i="1"/>
  <c r="AD1219" i="1"/>
  <c r="AR1219" i="1"/>
  <c r="AL1221" i="1"/>
  <c r="AL1225" i="1"/>
  <c r="P1223" i="1"/>
  <c r="AD1223" i="1"/>
  <c r="AR1223" i="1"/>
  <c r="AD1226" i="1"/>
  <c r="AR1226" i="1"/>
  <c r="BJ1227" i="1"/>
  <c r="BX1227" i="1"/>
  <c r="BJ1228" i="1"/>
  <c r="BX1228" i="1"/>
  <c r="BJ1229" i="1"/>
  <c r="BX1229" i="1"/>
  <c r="BJ1230" i="1"/>
  <c r="BX1230" i="1"/>
  <c r="BJ1231" i="1"/>
  <c r="BX1231" i="1"/>
  <c r="BJ1232" i="1"/>
  <c r="BX1232" i="1"/>
  <c r="BJ1233" i="1"/>
  <c r="BX1233" i="1"/>
  <c r="J1235" i="1"/>
  <c r="P1235" i="1"/>
  <c r="X1235" i="1"/>
  <c r="AD1235" i="1"/>
  <c r="AL1235" i="1"/>
  <c r="AV1235" i="1"/>
  <c r="AZ1235" i="1"/>
  <c r="BJ1235" i="1"/>
  <c r="BX1235" i="1"/>
  <c r="J1236" i="1"/>
  <c r="X1236" i="1"/>
  <c r="AL1236" i="1"/>
  <c r="AV1236" i="1"/>
  <c r="AZ1236" i="1"/>
  <c r="BJ1236" i="1"/>
  <c r="BX1236" i="1"/>
  <c r="J1237" i="1"/>
  <c r="X1237" i="1"/>
  <c r="AL1237" i="1"/>
  <c r="AV1237" i="1"/>
  <c r="AZ1237" i="1"/>
  <c r="BJ1237" i="1"/>
  <c r="BX1237" i="1"/>
  <c r="J1238" i="1"/>
  <c r="X1238" i="1"/>
  <c r="AL1238" i="1"/>
  <c r="AV1238" i="1"/>
  <c r="AZ1238" i="1"/>
  <c r="BJ1238" i="1"/>
  <c r="BX1238" i="1"/>
  <c r="P1239" i="1"/>
  <c r="AD1239" i="1"/>
  <c r="AL1239" i="1"/>
  <c r="AV1239" i="1"/>
  <c r="AZ1239" i="1"/>
  <c r="BJ1239" i="1"/>
  <c r="BX1239" i="1"/>
  <c r="AL1240" i="1"/>
  <c r="AV1240" i="1"/>
  <c r="AZ1240" i="1"/>
  <c r="BJ1240" i="1"/>
  <c r="BX1240" i="1"/>
  <c r="AL1241" i="1"/>
  <c r="AV1241" i="1"/>
  <c r="AZ1241" i="1"/>
  <c r="BJ1241" i="1"/>
  <c r="BX1241" i="1"/>
  <c r="AL1242" i="1"/>
  <c r="AV1242" i="1"/>
  <c r="AZ1242" i="1"/>
  <c r="BJ1242" i="1"/>
  <c r="BX1242" i="1"/>
  <c r="P1243" i="1"/>
  <c r="AD1243" i="1"/>
  <c r="AV1243" i="1"/>
  <c r="AZ1243" i="1"/>
  <c r="BJ1243" i="1"/>
  <c r="BX1243" i="1"/>
  <c r="AV1244" i="1"/>
  <c r="AZ1244" i="1"/>
  <c r="BJ1244" i="1"/>
  <c r="BX1244" i="1"/>
  <c r="AV1245" i="1"/>
  <c r="AZ1245" i="1"/>
  <c r="BJ1245" i="1"/>
  <c r="BX1245" i="1"/>
  <c r="AV1246" i="1"/>
  <c r="AZ1246" i="1"/>
  <c r="BJ1246" i="1"/>
  <c r="BX1246" i="1"/>
  <c r="AV1247" i="1"/>
  <c r="BJ1247" i="1"/>
  <c r="BX1247" i="1"/>
  <c r="AV1248" i="1"/>
  <c r="BJ1248" i="1"/>
  <c r="BX1248" i="1"/>
  <c r="AV1249" i="1"/>
  <c r="BJ1249" i="1"/>
  <c r="BX1249" i="1"/>
  <c r="AV1250" i="1"/>
  <c r="BJ1250" i="1"/>
  <c r="BX1250" i="1"/>
  <c r="AV1251" i="1"/>
  <c r="BJ1251" i="1"/>
  <c r="BX1251" i="1"/>
  <c r="AV1252" i="1"/>
  <c r="BJ1252" i="1"/>
  <c r="BX1252" i="1"/>
  <c r="AV1253" i="1"/>
  <c r="BJ1253" i="1"/>
  <c r="BX1253" i="1"/>
  <c r="AV1254" i="1"/>
  <c r="BJ1254" i="1"/>
  <c r="BX1254" i="1"/>
  <c r="AV1255" i="1"/>
  <c r="BJ1255" i="1"/>
  <c r="BX1255" i="1"/>
  <c r="AT1309" i="1"/>
  <c r="BA1309" i="1"/>
  <c r="AT1297" i="1"/>
  <c r="AT1313" i="1"/>
  <c r="BA1313" i="1"/>
  <c r="AT1317" i="1"/>
  <c r="BA1317" i="1"/>
  <c r="AT1321" i="1"/>
  <c r="BA1321" i="1"/>
  <c r="AT1325" i="1"/>
  <c r="AT1329" i="1"/>
  <c r="AT1308" i="1"/>
  <c r="AT1284" i="1"/>
  <c r="AT1296" i="1"/>
  <c r="AT1312" i="1"/>
  <c r="BA1312" i="1"/>
  <c r="AT1316" i="1"/>
  <c r="BA1316" i="1"/>
  <c r="AT1320" i="1"/>
  <c r="BA1320" i="1"/>
  <c r="AT1324" i="1"/>
  <c r="AT1328" i="1"/>
  <c r="AT1307" i="1"/>
  <c r="BA1307" i="1"/>
  <c r="AT1283" i="1"/>
  <c r="AT1295" i="1"/>
  <c r="AT1311" i="1"/>
  <c r="BA1311" i="1"/>
  <c r="AT1315" i="1"/>
  <c r="BA1315" i="1"/>
  <c r="AT1319" i="1"/>
  <c r="BA1319" i="1"/>
  <c r="AT1323" i="1"/>
  <c r="AT1327" i="1"/>
  <c r="AT1306" i="1"/>
  <c r="BA1306" i="1"/>
  <c r="AT1282" i="1"/>
  <c r="AX1282" i="1"/>
  <c r="AT1294" i="1"/>
  <c r="B1294" i="1"/>
  <c r="AT1310" i="1"/>
  <c r="AT1314" i="1"/>
  <c r="BA1314" i="1"/>
  <c r="AT1318" i="1"/>
  <c r="AT1322" i="1"/>
  <c r="AT1326" i="1"/>
  <c r="BB1309" i="1"/>
  <c r="BB1313" i="1"/>
  <c r="BB1317" i="1"/>
  <c r="BB1321" i="1"/>
  <c r="AX1289" i="1"/>
  <c r="AX1293" i="1"/>
  <c r="AX1297" i="1"/>
  <c r="AX1301" i="1"/>
  <c r="AX1309" i="1"/>
  <c r="AX1313" i="1"/>
  <c r="AX1317" i="1"/>
  <c r="AX1321" i="1"/>
  <c r="AX1325" i="1"/>
  <c r="AX1329" i="1"/>
  <c r="AX1343" i="1"/>
  <c r="BC1313" i="1"/>
  <c r="BC1317" i="1"/>
  <c r="BC1321" i="1"/>
  <c r="BB1329" i="1"/>
  <c r="BC1329" i="1"/>
  <c r="BA1343" i="1"/>
  <c r="AZ1343" i="1"/>
  <c r="BB1308" i="1"/>
  <c r="BB1312" i="1"/>
  <c r="BB1316" i="1"/>
  <c r="BB1320" i="1"/>
  <c r="AX1284" i="1"/>
  <c r="AX1288" i="1"/>
  <c r="AX1296" i="1"/>
  <c r="AX1300" i="1"/>
  <c r="BB1328" i="1"/>
  <c r="BC1328" i="1"/>
  <c r="BA1342" i="1"/>
  <c r="AZ1342" i="1"/>
  <c r="AX1308" i="1"/>
  <c r="AX1312" i="1"/>
  <c r="BC1312" i="1"/>
  <c r="AX1316" i="1"/>
  <c r="BC1316" i="1"/>
  <c r="AX1320" i="1"/>
  <c r="BC1320" i="1"/>
  <c r="AX1324" i="1"/>
  <c r="AX1328" i="1"/>
  <c r="BB1307" i="1"/>
  <c r="BB1311" i="1"/>
  <c r="BB1315" i="1"/>
  <c r="BB1319" i="1"/>
  <c r="AX1283" i="1"/>
  <c r="AX1287" i="1"/>
  <c r="AX1291" i="1"/>
  <c r="AX1295" i="1"/>
  <c r="AX1299" i="1"/>
  <c r="AX1307" i="1"/>
  <c r="AX1311" i="1"/>
  <c r="BC1311" i="1"/>
  <c r="AX1315" i="1"/>
  <c r="BC1315" i="1"/>
  <c r="AX1319" i="1"/>
  <c r="BC1319" i="1"/>
  <c r="AX1323" i="1"/>
  <c r="AX1327" i="1"/>
  <c r="BB1327" i="1"/>
  <c r="BC1327" i="1"/>
  <c r="BA1341" i="1"/>
  <c r="AZ1341" i="1"/>
  <c r="BB1306" i="1"/>
  <c r="BB1310" i="1"/>
  <c r="BB1314" i="1"/>
  <c r="BB1318" i="1"/>
  <c r="AX1286" i="1"/>
  <c r="AX1290" i="1"/>
  <c r="AX1294" i="1"/>
  <c r="AX1298" i="1"/>
  <c r="AX1306" i="1"/>
  <c r="AX1310" i="1"/>
  <c r="BC1310" i="1"/>
  <c r="AX1314" i="1"/>
  <c r="BC1314" i="1"/>
  <c r="AX1318" i="1"/>
  <c r="AX1322" i="1"/>
  <c r="AX1326" i="1"/>
  <c r="BB1326" i="1"/>
  <c r="BC1326" i="1"/>
  <c r="BA1340" i="1"/>
  <c r="AZ1340" i="1"/>
  <c r="BV2708" i="1"/>
  <c r="BH2708" i="1"/>
  <c r="AT2708" i="1"/>
  <c r="CD2704" i="1"/>
  <c r="CE2704" i="1"/>
  <c r="BZ2704" i="1"/>
  <c r="BX2704" i="1"/>
  <c r="BO2704" i="1"/>
  <c r="BP2704" i="1"/>
  <c r="BL2704" i="1"/>
  <c r="BJ2704" i="1"/>
  <c r="BB2704" i="1"/>
  <c r="BC2704" i="1"/>
  <c r="AX2704" i="1"/>
  <c r="AV2704" i="1"/>
  <c r="CD2703" i="1"/>
  <c r="CE2703" i="1"/>
  <c r="BZ2703" i="1"/>
  <c r="BX2703" i="1"/>
  <c r="BV2703" i="1"/>
  <c r="BO2703" i="1"/>
  <c r="BP2703" i="1"/>
  <c r="BL2703" i="1"/>
  <c r="BJ2703" i="1"/>
  <c r="BH2703" i="1"/>
  <c r="BB2703" i="1"/>
  <c r="BC2703" i="1"/>
  <c r="AX2703" i="1"/>
  <c r="AV2703" i="1"/>
  <c r="AT2703" i="1"/>
  <c r="CD2702" i="1"/>
  <c r="CE2702" i="1"/>
  <c r="BZ2702" i="1"/>
  <c r="BX2702" i="1"/>
  <c r="BV2702" i="1"/>
  <c r="BO2702" i="1"/>
  <c r="BP2702" i="1"/>
  <c r="BL2702" i="1"/>
  <c r="BJ2702" i="1"/>
  <c r="BH2702" i="1"/>
  <c r="BB2702" i="1"/>
  <c r="BC2702" i="1"/>
  <c r="AX2702" i="1"/>
  <c r="AV2702" i="1"/>
  <c r="AT2702" i="1"/>
  <c r="CD2701" i="1"/>
  <c r="CE2701" i="1"/>
  <c r="BZ2701" i="1"/>
  <c r="BX2701" i="1"/>
  <c r="BV2701" i="1"/>
  <c r="BO2701" i="1"/>
  <c r="BP2701" i="1"/>
  <c r="BL2701" i="1"/>
  <c r="BJ2701" i="1"/>
  <c r="BH2701" i="1"/>
  <c r="BB2701" i="1"/>
  <c r="BC2701" i="1"/>
  <c r="AX2701" i="1"/>
  <c r="AV2701" i="1"/>
  <c r="AT2701" i="1"/>
  <c r="CD2700" i="1"/>
  <c r="CE2700" i="1"/>
  <c r="BZ2700" i="1"/>
  <c r="BX2700" i="1"/>
  <c r="BV2700" i="1"/>
  <c r="BO2700" i="1"/>
  <c r="BP2700" i="1"/>
  <c r="BL2700" i="1"/>
  <c r="BJ2700" i="1"/>
  <c r="BH2700" i="1"/>
  <c r="BB2700" i="1"/>
  <c r="BC2700" i="1"/>
  <c r="AX2700" i="1"/>
  <c r="AV2700" i="1"/>
  <c r="AT2700" i="1"/>
  <c r="CD2699" i="1"/>
  <c r="CE2699" i="1"/>
  <c r="BZ2699" i="1"/>
  <c r="BX2699" i="1"/>
  <c r="BV2699" i="1"/>
  <c r="BO2699" i="1"/>
  <c r="BP2699" i="1"/>
  <c r="BL2699" i="1"/>
  <c r="BJ2699" i="1"/>
  <c r="BH2699" i="1"/>
  <c r="BB2699" i="1"/>
  <c r="BC2699" i="1"/>
  <c r="AX2699" i="1"/>
  <c r="AV2699" i="1"/>
  <c r="AT2699" i="1"/>
  <c r="CD2698" i="1"/>
  <c r="CE2698" i="1"/>
  <c r="BZ2698" i="1"/>
  <c r="BX2698" i="1"/>
  <c r="BV2698" i="1"/>
  <c r="BO2698" i="1"/>
  <c r="BP2698" i="1"/>
  <c r="BL2698" i="1"/>
  <c r="BJ2698" i="1"/>
  <c r="BH2698" i="1"/>
  <c r="BB2698" i="1"/>
  <c r="BC2698" i="1"/>
  <c r="AX2698" i="1"/>
  <c r="AV2698" i="1"/>
  <c r="AT2698" i="1"/>
  <c r="CD2697" i="1"/>
  <c r="CE2697" i="1"/>
  <c r="BZ2697" i="1"/>
  <c r="BX2697" i="1"/>
  <c r="BV2697" i="1"/>
  <c r="BO2697" i="1"/>
  <c r="BP2697" i="1"/>
  <c r="BL2697" i="1"/>
  <c r="BJ2697" i="1"/>
  <c r="BH2697" i="1"/>
  <c r="BB2697" i="1"/>
  <c r="BC2697" i="1"/>
  <c r="AX2697" i="1"/>
  <c r="AV2697" i="1"/>
  <c r="AT2697" i="1"/>
  <c r="CD2696" i="1"/>
  <c r="CE2696" i="1"/>
  <c r="BZ2696" i="1"/>
  <c r="BX2696" i="1"/>
  <c r="BV2696" i="1"/>
  <c r="BO2696" i="1"/>
  <c r="BP2696" i="1"/>
  <c r="BL2696" i="1"/>
  <c r="BJ2696" i="1"/>
  <c r="BH2696" i="1"/>
  <c r="BB2696" i="1"/>
  <c r="BC2696" i="1"/>
  <c r="AX2696" i="1"/>
  <c r="AV2696" i="1"/>
  <c r="AT2696" i="1"/>
  <c r="CD2695" i="1"/>
  <c r="CE2695" i="1"/>
  <c r="BZ2695" i="1"/>
  <c r="BX2695" i="1"/>
  <c r="BV2695" i="1"/>
  <c r="BO2695" i="1"/>
  <c r="BP2695" i="1"/>
  <c r="BL2695" i="1"/>
  <c r="BJ2695" i="1"/>
  <c r="BH2695" i="1"/>
  <c r="BB2695" i="1"/>
  <c r="BC2695" i="1"/>
  <c r="AX2695" i="1"/>
  <c r="AV2695" i="1"/>
  <c r="AT2695" i="1"/>
  <c r="CD2694" i="1"/>
  <c r="CE2694" i="1"/>
  <c r="BZ2694" i="1"/>
  <c r="BX2694" i="1"/>
  <c r="BV2694" i="1"/>
  <c r="BO2694" i="1"/>
  <c r="BP2694" i="1"/>
  <c r="BL2694" i="1"/>
  <c r="BJ2694" i="1"/>
  <c r="BH2694" i="1"/>
  <c r="BB2694" i="1"/>
  <c r="BC2694" i="1"/>
  <c r="AX2694" i="1"/>
  <c r="AV2694" i="1"/>
  <c r="AT2694" i="1"/>
  <c r="CD2693" i="1"/>
  <c r="CE2693" i="1"/>
  <c r="BZ2693" i="1"/>
  <c r="BX2693" i="1"/>
  <c r="BV2693" i="1"/>
  <c r="BO2693" i="1"/>
  <c r="BP2693" i="1"/>
  <c r="BL2693" i="1"/>
  <c r="BJ2693" i="1"/>
  <c r="BH2693" i="1"/>
  <c r="BB2693" i="1"/>
  <c r="BC2693" i="1"/>
  <c r="AX2693" i="1"/>
  <c r="AV2693" i="1"/>
  <c r="AT2693" i="1"/>
  <c r="CD2692" i="1"/>
  <c r="CE2692" i="1"/>
  <c r="BZ2692" i="1"/>
  <c r="BX2692" i="1"/>
  <c r="BV2692" i="1"/>
  <c r="BO2692" i="1"/>
  <c r="BP2692" i="1"/>
  <c r="BL2692" i="1"/>
  <c r="BJ2692" i="1"/>
  <c r="BH2692" i="1"/>
  <c r="BB2692" i="1"/>
  <c r="BC2692" i="1"/>
  <c r="AX2692" i="1"/>
  <c r="AV2692" i="1"/>
  <c r="AT2692" i="1"/>
  <c r="CD2691" i="1"/>
  <c r="CE2691" i="1"/>
  <c r="BZ2691" i="1"/>
  <c r="BX2691" i="1"/>
  <c r="BV2691" i="1"/>
  <c r="BO2691" i="1"/>
  <c r="BP2691" i="1"/>
  <c r="BL2691" i="1"/>
  <c r="BJ2691" i="1"/>
  <c r="BH2691" i="1"/>
  <c r="BB2691" i="1"/>
  <c r="BC2691" i="1"/>
  <c r="AX2691" i="1"/>
  <c r="AV2691" i="1"/>
  <c r="AT2691" i="1"/>
  <c r="CD2690" i="1"/>
  <c r="CE2690" i="1"/>
  <c r="BZ2690" i="1"/>
  <c r="BX2690" i="1"/>
  <c r="BV2690" i="1"/>
  <c r="BO2690" i="1"/>
  <c r="BP2690" i="1"/>
  <c r="BL2690" i="1"/>
  <c r="BJ2690" i="1"/>
  <c r="BH2690" i="1"/>
  <c r="BB2690" i="1"/>
  <c r="BC2690" i="1"/>
  <c r="AX2690" i="1"/>
  <c r="AV2690" i="1"/>
  <c r="AT2690" i="1"/>
  <c r="CD2689" i="1"/>
  <c r="CE2689" i="1"/>
  <c r="BZ2689" i="1"/>
  <c r="BX2689" i="1"/>
  <c r="BV2689" i="1"/>
  <c r="BO2689" i="1"/>
  <c r="BP2689" i="1"/>
  <c r="BL2689" i="1"/>
  <c r="BJ2689" i="1"/>
  <c r="BH2689" i="1"/>
  <c r="BB2689" i="1"/>
  <c r="BC2689" i="1"/>
  <c r="AX2689" i="1"/>
  <c r="AV2689" i="1"/>
  <c r="AT2689" i="1"/>
  <c r="CD2688" i="1"/>
  <c r="CE2688" i="1"/>
  <c r="BZ2688" i="1"/>
  <c r="BX2688" i="1"/>
  <c r="BV2688" i="1"/>
  <c r="BO2688" i="1"/>
  <c r="BP2688" i="1"/>
  <c r="BL2688" i="1"/>
  <c r="BJ2688" i="1"/>
  <c r="BH2688" i="1"/>
  <c r="BB2688" i="1"/>
  <c r="BC2688" i="1"/>
  <c r="AX2688" i="1"/>
  <c r="AV2688" i="1"/>
  <c r="AT2688" i="1"/>
  <c r="CD2687" i="1"/>
  <c r="CE2687" i="1"/>
  <c r="BZ2687" i="1"/>
  <c r="BX2687" i="1"/>
  <c r="BV2687" i="1"/>
  <c r="BO2687" i="1"/>
  <c r="BP2687" i="1"/>
  <c r="BL2687" i="1"/>
  <c r="BJ2687" i="1"/>
  <c r="BH2687" i="1"/>
  <c r="BB2687" i="1"/>
  <c r="BC2687" i="1"/>
  <c r="AX2687" i="1"/>
  <c r="AX2629" i="1"/>
  <c r="BB2629" i="1"/>
  <c r="AX2630" i="1"/>
  <c r="BB2630" i="1"/>
  <c r="AT2630" i="1"/>
  <c r="BC2630" i="1"/>
  <c r="AX2631" i="1"/>
  <c r="BB2631" i="1"/>
  <c r="AT2631" i="1"/>
  <c r="BC2631" i="1"/>
  <c r="AX2632" i="1"/>
  <c r="BB2632" i="1"/>
  <c r="AT2632" i="1"/>
  <c r="AX2633" i="1"/>
  <c r="BB2633" i="1"/>
  <c r="AT2633" i="1"/>
  <c r="AX2634" i="1"/>
  <c r="BB2634" i="1"/>
  <c r="AT2634" i="1"/>
  <c r="AX2635" i="1"/>
  <c r="BB2635" i="1"/>
  <c r="AT2635" i="1"/>
  <c r="AX2636" i="1"/>
  <c r="BB2636" i="1"/>
  <c r="AT2636" i="1"/>
  <c r="BC2636" i="1"/>
  <c r="AX2637" i="1"/>
  <c r="BB2637" i="1"/>
  <c r="AX2638" i="1"/>
  <c r="BB2638" i="1"/>
  <c r="AT2638" i="1"/>
  <c r="AX2639" i="1"/>
  <c r="AT2639" i="1"/>
  <c r="AX2640" i="1"/>
  <c r="BB2640" i="1"/>
  <c r="AT2640" i="1"/>
  <c r="AX2641" i="1"/>
  <c r="BB2641" i="1"/>
  <c r="AX2642" i="1"/>
  <c r="BB2642" i="1"/>
  <c r="AX2643" i="1"/>
  <c r="BB2643" i="1"/>
  <c r="AX2644" i="1"/>
  <c r="BB2644" i="1"/>
  <c r="AT2644" i="1"/>
  <c r="AX2645" i="1"/>
  <c r="AX2646" i="1"/>
  <c r="AX2647" i="1"/>
  <c r="AX2648" i="1"/>
  <c r="AX2649" i="1"/>
  <c r="AX2650" i="1"/>
  <c r="AX2651" i="1"/>
  <c r="AX2652" i="1"/>
  <c r="AX2653" i="1"/>
  <c r="AX2654" i="1"/>
  <c r="AX2655" i="1"/>
  <c r="AX2656" i="1"/>
  <c r="AX2657" i="1"/>
  <c r="AX2658" i="1"/>
  <c r="AX2659" i="1"/>
  <c r="AX2660" i="1"/>
  <c r="AX2661" i="1"/>
  <c r="AX2662" i="1"/>
  <c r="AX2663" i="1"/>
  <c r="AX2664" i="1"/>
  <c r="AX2665" i="1"/>
  <c r="AX2666" i="1"/>
  <c r="AX2667" i="1"/>
  <c r="AX2668" i="1"/>
  <c r="AX2669" i="1"/>
  <c r="AX2670" i="1"/>
  <c r="AX2671" i="1"/>
  <c r="AX2672" i="1"/>
  <c r="AX2673" i="1"/>
  <c r="AX2674" i="1"/>
  <c r="AX2675" i="1"/>
  <c r="AX2676" i="1"/>
  <c r="AX2677" i="1"/>
  <c r="AX2678" i="1"/>
  <c r="AX2679" i="1"/>
  <c r="AX2680" i="1"/>
  <c r="AX2681" i="1"/>
  <c r="AX2682" i="1"/>
  <c r="AX2683" i="1"/>
  <c r="AX2684" i="1"/>
  <c r="AX2685" i="1"/>
  <c r="AX2686" i="1"/>
  <c r="AV2687" i="1"/>
  <c r="AT2687" i="1"/>
  <c r="CD2686" i="1"/>
  <c r="CE2686" i="1"/>
  <c r="BZ2686" i="1"/>
  <c r="BX2686" i="1"/>
  <c r="BV2686" i="1"/>
  <c r="BO2686" i="1"/>
  <c r="BP2686" i="1"/>
  <c r="BL2686" i="1"/>
  <c r="BJ2686" i="1"/>
  <c r="BH2686" i="1"/>
  <c r="BH2629" i="1"/>
  <c r="BH2630" i="1"/>
  <c r="BL2630" i="1"/>
  <c r="BO2630" i="1"/>
  <c r="BP2630" i="1"/>
  <c r="BH2631" i="1"/>
  <c r="BH2632" i="1"/>
  <c r="BH2633" i="1"/>
  <c r="BH2634" i="1"/>
  <c r="BH2635" i="1"/>
  <c r="BH2636" i="1"/>
  <c r="BH2637" i="1"/>
  <c r="BH2638" i="1"/>
  <c r="BH2639" i="1"/>
  <c r="BH2640" i="1"/>
  <c r="BH2641" i="1"/>
  <c r="BH2642" i="1"/>
  <c r="BH2643" i="1"/>
  <c r="BH2644" i="1"/>
  <c r="BH2645" i="1"/>
  <c r="BH2646" i="1"/>
  <c r="BH2647" i="1"/>
  <c r="BH2648" i="1"/>
  <c r="BH2649" i="1"/>
  <c r="BH2650" i="1"/>
  <c r="BH2651" i="1"/>
  <c r="BH2652" i="1"/>
  <c r="BH2653" i="1"/>
  <c r="BH2654" i="1"/>
  <c r="BH2655" i="1"/>
  <c r="BH2656" i="1"/>
  <c r="BH2657" i="1"/>
  <c r="BH2658" i="1"/>
  <c r="BH2659" i="1"/>
  <c r="BH2660" i="1"/>
  <c r="BH2661" i="1"/>
  <c r="BH2662" i="1"/>
  <c r="BH2663" i="1"/>
  <c r="BH2664" i="1"/>
  <c r="BH2665" i="1"/>
  <c r="BH2666" i="1"/>
  <c r="BH2667" i="1"/>
  <c r="BH2668" i="1"/>
  <c r="BH2669" i="1"/>
  <c r="BH2670" i="1"/>
  <c r="BH2671" i="1"/>
  <c r="BH2672" i="1"/>
  <c r="BH2673" i="1"/>
  <c r="BH2674" i="1"/>
  <c r="BH2675" i="1"/>
  <c r="BH2676" i="1"/>
  <c r="BH2677" i="1"/>
  <c r="BH2678" i="1"/>
  <c r="BH2679" i="1"/>
  <c r="BH2680" i="1"/>
  <c r="BH2681" i="1"/>
  <c r="BH2682" i="1"/>
  <c r="BH2683" i="1"/>
  <c r="BH2684" i="1"/>
  <c r="BH2685" i="1"/>
  <c r="BL2642" i="1"/>
  <c r="BO2642" i="1"/>
  <c r="BB2686" i="1"/>
  <c r="BC2686" i="1"/>
  <c r="AV2686" i="1"/>
  <c r="AT2686" i="1"/>
  <c r="CD2685" i="1"/>
  <c r="CE2685" i="1"/>
  <c r="BZ2685" i="1"/>
  <c r="BX2685" i="1"/>
  <c r="BV2685" i="1"/>
  <c r="BO2685" i="1"/>
  <c r="BP2685" i="1"/>
  <c r="BL2685" i="1"/>
  <c r="BJ2685" i="1"/>
  <c r="BB2685" i="1"/>
  <c r="BC2685" i="1"/>
  <c r="AV2685" i="1"/>
  <c r="AT2685" i="1"/>
  <c r="CD2684" i="1"/>
  <c r="CE2684" i="1"/>
  <c r="BZ2684" i="1"/>
  <c r="BX2684" i="1"/>
  <c r="BV2684" i="1"/>
  <c r="BO2684" i="1"/>
  <c r="BP2684" i="1"/>
  <c r="BL2684" i="1"/>
  <c r="BJ2684" i="1"/>
  <c r="BB2684" i="1"/>
  <c r="BC2684" i="1"/>
  <c r="AV2684" i="1"/>
  <c r="AT2684" i="1"/>
  <c r="CD2683" i="1"/>
  <c r="CE2683" i="1"/>
  <c r="BZ2683" i="1"/>
  <c r="BX2683" i="1"/>
  <c r="BV2683" i="1"/>
  <c r="BO2683" i="1"/>
  <c r="BP2683" i="1"/>
  <c r="BL2683" i="1"/>
  <c r="BJ2683" i="1"/>
  <c r="BB2683" i="1"/>
  <c r="BC2683" i="1"/>
  <c r="AV2683" i="1"/>
  <c r="AT2683" i="1"/>
  <c r="CD2682" i="1"/>
  <c r="CE2682" i="1"/>
  <c r="BZ2682" i="1"/>
  <c r="BX2682" i="1"/>
  <c r="BV2682" i="1"/>
  <c r="BO2682" i="1"/>
  <c r="BP2682" i="1"/>
  <c r="BL2682" i="1"/>
  <c r="BJ2682" i="1"/>
  <c r="BB2682" i="1"/>
  <c r="BC2682" i="1"/>
  <c r="AV2682" i="1"/>
  <c r="AT2682" i="1"/>
  <c r="CD2681" i="1"/>
  <c r="CE2681" i="1"/>
  <c r="BZ2681" i="1"/>
  <c r="BX2681" i="1"/>
  <c r="BV2681" i="1"/>
  <c r="BO2681" i="1"/>
  <c r="BP2681" i="1"/>
  <c r="BL2681" i="1"/>
  <c r="BJ2681" i="1"/>
  <c r="BB2681" i="1"/>
  <c r="BC2681" i="1"/>
  <c r="AV2681" i="1"/>
  <c r="AT2681" i="1"/>
  <c r="CD2680" i="1"/>
  <c r="CE2680" i="1"/>
  <c r="BZ2680" i="1"/>
  <c r="BX2680" i="1"/>
  <c r="BV2680" i="1"/>
  <c r="BO2680" i="1"/>
  <c r="BP2680" i="1"/>
  <c r="BL2680" i="1"/>
  <c r="BJ2680" i="1"/>
  <c r="BB2680" i="1"/>
  <c r="BC2680" i="1"/>
  <c r="AV2680" i="1"/>
  <c r="AT2680" i="1"/>
  <c r="CD2679" i="1"/>
  <c r="CE2679" i="1"/>
  <c r="BZ2679" i="1"/>
  <c r="BX2679" i="1"/>
  <c r="BV2679" i="1"/>
  <c r="BO2679" i="1"/>
  <c r="BP2679" i="1"/>
  <c r="BL2679" i="1"/>
  <c r="BJ2679" i="1"/>
  <c r="BB2679" i="1"/>
  <c r="BC2679" i="1"/>
  <c r="AV2679" i="1"/>
  <c r="AT2679" i="1"/>
  <c r="CD2678" i="1"/>
  <c r="CE2678" i="1"/>
  <c r="BZ2678" i="1"/>
  <c r="BX2678" i="1"/>
  <c r="BV2678" i="1"/>
  <c r="BO2678" i="1"/>
  <c r="BP2678" i="1"/>
  <c r="BL2678" i="1"/>
  <c r="BJ2678" i="1"/>
  <c r="BB2678" i="1"/>
  <c r="BC2678" i="1"/>
  <c r="AV2678" i="1"/>
  <c r="AT2678" i="1"/>
  <c r="CD2677" i="1"/>
  <c r="CE2677" i="1"/>
  <c r="BZ2677" i="1"/>
  <c r="BX2677" i="1"/>
  <c r="BV2677" i="1"/>
  <c r="BO2677" i="1"/>
  <c r="BP2677" i="1"/>
  <c r="BL2677" i="1"/>
  <c r="BJ2677" i="1"/>
  <c r="BB2677" i="1"/>
  <c r="BC2677" i="1"/>
  <c r="AV2677" i="1"/>
  <c r="AT2677" i="1"/>
  <c r="AT2629" i="1"/>
  <c r="AT2637" i="1"/>
  <c r="AT2641" i="1"/>
  <c r="BC2641" i="1"/>
  <c r="AT2642" i="1"/>
  <c r="AT2643" i="1"/>
  <c r="AT2645" i="1"/>
  <c r="AT2646" i="1"/>
  <c r="AT2647" i="1"/>
  <c r="AT2648" i="1"/>
  <c r="AT2649" i="1"/>
  <c r="AT2650" i="1"/>
  <c r="AT2651" i="1"/>
  <c r="AT2652" i="1"/>
  <c r="AT2653" i="1"/>
  <c r="AT2654" i="1"/>
  <c r="AT2655" i="1"/>
  <c r="AT2656" i="1"/>
  <c r="AT2657" i="1"/>
  <c r="AT2658" i="1"/>
  <c r="AT2659" i="1"/>
  <c r="AT2660" i="1"/>
  <c r="AT2661" i="1"/>
  <c r="AT2662" i="1"/>
  <c r="AT2663" i="1"/>
  <c r="AT2664" i="1"/>
  <c r="AT2665" i="1"/>
  <c r="AT2666" i="1"/>
  <c r="AT2667" i="1"/>
  <c r="AT2668" i="1"/>
  <c r="AT2669" i="1"/>
  <c r="AT2670" i="1"/>
  <c r="AT2671" i="1"/>
  <c r="AT2672" i="1"/>
  <c r="AT2673" i="1"/>
  <c r="AT2674" i="1"/>
  <c r="AT2675" i="1"/>
  <c r="AT2676" i="1"/>
  <c r="CD2676" i="1"/>
  <c r="CE2676" i="1"/>
  <c r="BZ2676" i="1"/>
  <c r="BX2676" i="1"/>
  <c r="BV2676" i="1"/>
  <c r="BO2676" i="1"/>
  <c r="BP2676" i="1"/>
  <c r="BL2676" i="1"/>
  <c r="BJ2676" i="1"/>
  <c r="BB2676" i="1"/>
  <c r="BC2676" i="1"/>
  <c r="AV2676" i="1"/>
  <c r="CD2675" i="1"/>
  <c r="CE2675" i="1"/>
  <c r="BZ2675" i="1"/>
  <c r="BX2675" i="1"/>
  <c r="BV2675" i="1"/>
  <c r="BO2675" i="1"/>
  <c r="BP2675" i="1"/>
  <c r="BL2675" i="1"/>
  <c r="BJ2675" i="1"/>
  <c r="BB2675" i="1"/>
  <c r="BC2675" i="1"/>
  <c r="AV2675" i="1"/>
  <c r="CD2674" i="1"/>
  <c r="CE2674" i="1"/>
  <c r="BZ2674" i="1"/>
  <c r="BX2674" i="1"/>
  <c r="BV2674" i="1"/>
  <c r="BO2674" i="1"/>
  <c r="BP2674" i="1"/>
  <c r="BL2674" i="1"/>
  <c r="BJ2674" i="1"/>
  <c r="BB2674" i="1"/>
  <c r="BC2674" i="1"/>
  <c r="AV2674" i="1"/>
  <c r="CD2673" i="1"/>
  <c r="CE2673" i="1"/>
  <c r="BZ2673" i="1"/>
  <c r="BX2673" i="1"/>
  <c r="BV2673" i="1"/>
  <c r="BO2673" i="1"/>
  <c r="BP2673" i="1"/>
  <c r="BL2673" i="1"/>
  <c r="BJ2673" i="1"/>
  <c r="BB2673" i="1"/>
  <c r="BC2673" i="1"/>
  <c r="AV2673" i="1"/>
  <c r="CD2672" i="1"/>
  <c r="CE2672" i="1"/>
  <c r="BZ2672" i="1"/>
  <c r="BX2672" i="1"/>
  <c r="BV2672" i="1"/>
  <c r="BO2672" i="1"/>
  <c r="BP2672" i="1"/>
  <c r="BL2672" i="1"/>
  <c r="BJ2672" i="1"/>
  <c r="BB2672" i="1"/>
  <c r="BC2672" i="1"/>
  <c r="AV2672" i="1"/>
  <c r="CD2671" i="1"/>
  <c r="CE2671" i="1"/>
  <c r="BZ2671" i="1"/>
  <c r="BX2671" i="1"/>
  <c r="BV2671" i="1"/>
  <c r="BO2671" i="1"/>
  <c r="BP2671" i="1"/>
  <c r="BL2671" i="1"/>
  <c r="BJ2671" i="1"/>
  <c r="BB2671" i="1"/>
  <c r="BC2671" i="1"/>
  <c r="AV2671" i="1"/>
  <c r="CD2670" i="1"/>
  <c r="CE2670" i="1"/>
  <c r="BZ2670" i="1"/>
  <c r="BX2670" i="1"/>
  <c r="BV2670" i="1"/>
  <c r="BO2670" i="1"/>
  <c r="BP2670" i="1"/>
  <c r="BL2670" i="1"/>
  <c r="BJ2670" i="1"/>
  <c r="BB2670" i="1"/>
  <c r="BC2670" i="1"/>
  <c r="AV2670" i="1"/>
  <c r="CD2669" i="1"/>
  <c r="CE2669" i="1"/>
  <c r="BZ2669" i="1"/>
  <c r="BX2669" i="1"/>
  <c r="BV2669" i="1"/>
  <c r="BO2669" i="1"/>
  <c r="BP2669" i="1"/>
  <c r="BL2669" i="1"/>
  <c r="BJ2669" i="1"/>
  <c r="BB2669" i="1"/>
  <c r="BC2669" i="1"/>
  <c r="AV2669" i="1"/>
  <c r="CD2668" i="1"/>
  <c r="CE2668" i="1"/>
  <c r="BZ2668" i="1"/>
  <c r="BX2668" i="1"/>
  <c r="BV2668" i="1"/>
  <c r="BO2668" i="1"/>
  <c r="BP2668" i="1"/>
  <c r="BL2668" i="1"/>
  <c r="BJ2668" i="1"/>
  <c r="BB2668" i="1"/>
  <c r="BC2668" i="1"/>
  <c r="AV2668" i="1"/>
  <c r="CD2667" i="1"/>
  <c r="CE2667" i="1"/>
  <c r="BZ2667" i="1"/>
  <c r="BX2667" i="1"/>
  <c r="BV2667" i="1"/>
  <c r="BO2667" i="1"/>
  <c r="BP2667" i="1"/>
  <c r="BL2667" i="1"/>
  <c r="BJ2667" i="1"/>
  <c r="BB2667" i="1"/>
  <c r="BC2667" i="1"/>
  <c r="AV2667" i="1"/>
  <c r="CD2666" i="1"/>
  <c r="CE2666" i="1"/>
  <c r="BZ2666" i="1"/>
  <c r="BX2666" i="1"/>
  <c r="BV2666" i="1"/>
  <c r="BO2666" i="1"/>
  <c r="BP2666" i="1"/>
  <c r="BL2666" i="1"/>
  <c r="BJ2666" i="1"/>
  <c r="BB2666" i="1"/>
  <c r="BC2666" i="1"/>
  <c r="AV2666" i="1"/>
  <c r="CD2665" i="1"/>
  <c r="CE2665" i="1"/>
  <c r="BZ2665" i="1"/>
  <c r="BX2665" i="1"/>
  <c r="BV2665" i="1"/>
  <c r="BO2665" i="1"/>
  <c r="BP2665" i="1"/>
  <c r="BL2665" i="1"/>
  <c r="BJ2665" i="1"/>
  <c r="BB2665" i="1"/>
  <c r="BC2665" i="1"/>
  <c r="AV2665" i="1"/>
  <c r="CD2664" i="1"/>
  <c r="CE2664" i="1"/>
  <c r="BZ2664" i="1"/>
  <c r="BX2664" i="1"/>
  <c r="BV2664" i="1"/>
  <c r="BO2664" i="1"/>
  <c r="BP2664" i="1"/>
  <c r="BL2664" i="1"/>
  <c r="BJ2664" i="1"/>
  <c r="BB2664" i="1"/>
  <c r="BC2664" i="1"/>
  <c r="AV2664" i="1"/>
  <c r="CD2663" i="1"/>
  <c r="CE2663" i="1"/>
  <c r="BZ2663" i="1"/>
  <c r="BX2663" i="1"/>
  <c r="BV2663" i="1"/>
  <c r="BO2663" i="1"/>
  <c r="BP2663" i="1"/>
  <c r="BL2663" i="1"/>
  <c r="BJ2663" i="1"/>
  <c r="BB2663" i="1"/>
  <c r="BC2663" i="1"/>
  <c r="AV2663" i="1"/>
  <c r="CD2662" i="1"/>
  <c r="CE2662" i="1"/>
  <c r="BZ2662" i="1"/>
  <c r="BX2662" i="1"/>
  <c r="BV2662" i="1"/>
  <c r="BO2662" i="1"/>
  <c r="BP2662" i="1"/>
  <c r="BL2662" i="1"/>
  <c r="BJ2662" i="1"/>
  <c r="BB2662" i="1"/>
  <c r="BC2662" i="1"/>
  <c r="AV2662" i="1"/>
  <c r="CD2661" i="1"/>
  <c r="CE2661" i="1"/>
  <c r="BZ2661" i="1"/>
  <c r="BX2661" i="1"/>
  <c r="BV2661" i="1"/>
  <c r="BO2661" i="1"/>
  <c r="BP2661" i="1"/>
  <c r="BL2661" i="1"/>
  <c r="BJ2661" i="1"/>
  <c r="BB2661" i="1"/>
  <c r="BC2661" i="1"/>
  <c r="AV2661" i="1"/>
  <c r="CD2660" i="1"/>
  <c r="CE2660" i="1"/>
  <c r="BZ2660" i="1"/>
  <c r="BX2660" i="1"/>
  <c r="BV2660" i="1"/>
  <c r="BO2660" i="1"/>
  <c r="BP2660" i="1"/>
  <c r="BL2660" i="1"/>
  <c r="BJ2660" i="1"/>
  <c r="BB2660" i="1"/>
  <c r="BC2660" i="1"/>
  <c r="AV2660" i="1"/>
  <c r="CD2659" i="1"/>
  <c r="CE2659" i="1"/>
  <c r="BZ2659" i="1"/>
  <c r="BX2659" i="1"/>
  <c r="BV2659" i="1"/>
  <c r="BO2659" i="1"/>
  <c r="BP2659" i="1"/>
  <c r="BL2659" i="1"/>
  <c r="BJ2659" i="1"/>
  <c r="BB2659" i="1"/>
  <c r="BC2659" i="1"/>
  <c r="AV2659" i="1"/>
  <c r="CD2658" i="1"/>
  <c r="CE2658" i="1"/>
  <c r="BZ2658" i="1"/>
  <c r="BX2658" i="1"/>
  <c r="BV2658" i="1"/>
  <c r="BO2658" i="1"/>
  <c r="BP2658" i="1"/>
  <c r="BL2658" i="1"/>
  <c r="BJ2658" i="1"/>
  <c r="BB2658" i="1"/>
  <c r="BC2658" i="1"/>
  <c r="AV2658" i="1"/>
  <c r="CD2657" i="1"/>
  <c r="CE2657" i="1"/>
  <c r="BZ2657" i="1"/>
  <c r="BX2657" i="1"/>
  <c r="BV2657" i="1"/>
  <c r="BO2657" i="1"/>
  <c r="BP2657" i="1"/>
  <c r="BL2657" i="1"/>
  <c r="BJ2657" i="1"/>
  <c r="BB2657" i="1"/>
  <c r="BC2657" i="1"/>
  <c r="AV2657" i="1"/>
  <c r="CD2656" i="1"/>
  <c r="CE2656" i="1"/>
  <c r="BZ2656" i="1"/>
  <c r="BX2656" i="1"/>
  <c r="BV2656" i="1"/>
  <c r="BO2656" i="1"/>
  <c r="BP2656" i="1"/>
  <c r="BL2656" i="1"/>
  <c r="BJ2656" i="1"/>
  <c r="BB2656" i="1"/>
  <c r="BC2656" i="1"/>
  <c r="AV2656" i="1"/>
  <c r="CD2655" i="1"/>
  <c r="CE2655" i="1"/>
  <c r="BZ2655" i="1"/>
  <c r="BX2655" i="1"/>
  <c r="BV2655" i="1"/>
  <c r="BO2655" i="1"/>
  <c r="BP2655" i="1"/>
  <c r="BL2655" i="1"/>
  <c r="BJ2655" i="1"/>
  <c r="BB2655" i="1"/>
  <c r="BC2655" i="1"/>
  <c r="AV2655" i="1"/>
  <c r="CD2654" i="1"/>
  <c r="CE2654" i="1"/>
  <c r="BZ2654" i="1"/>
  <c r="BX2654" i="1"/>
  <c r="BV2654" i="1"/>
  <c r="BO2654" i="1"/>
  <c r="BP2654" i="1"/>
  <c r="BL2654" i="1"/>
  <c r="BJ2654" i="1"/>
  <c r="BB2654" i="1"/>
  <c r="BC2654" i="1"/>
  <c r="AV2654" i="1"/>
  <c r="CD2653" i="1"/>
  <c r="CE2653" i="1"/>
  <c r="BZ2653" i="1"/>
  <c r="BX2653" i="1"/>
  <c r="BV2653" i="1"/>
  <c r="BO2653" i="1"/>
  <c r="BP2653" i="1"/>
  <c r="BL2653" i="1"/>
  <c r="BJ2653" i="1"/>
  <c r="BB2653" i="1"/>
  <c r="BC2653" i="1"/>
  <c r="AV2653" i="1"/>
  <c r="CD2652" i="1"/>
  <c r="CE2652" i="1"/>
  <c r="BZ2652" i="1"/>
  <c r="BX2652" i="1"/>
  <c r="BV2652" i="1"/>
  <c r="BO2652" i="1"/>
  <c r="BP2652" i="1"/>
  <c r="BL2652" i="1"/>
  <c r="BJ2652" i="1"/>
  <c r="BB2652" i="1"/>
  <c r="BC2652" i="1"/>
  <c r="AV2652" i="1"/>
  <c r="CD2651" i="1"/>
  <c r="CE2651" i="1"/>
  <c r="BZ2651" i="1"/>
  <c r="BX2651" i="1"/>
  <c r="BV2651" i="1"/>
  <c r="BO2651" i="1"/>
  <c r="BP2651" i="1"/>
  <c r="BL2651" i="1"/>
  <c r="BJ2651" i="1"/>
  <c r="BB2651" i="1"/>
  <c r="BC2651" i="1"/>
  <c r="AV2651" i="1"/>
  <c r="CD2650" i="1"/>
  <c r="CE2650" i="1"/>
  <c r="BZ2650" i="1"/>
  <c r="BX2650" i="1"/>
  <c r="BX2629" i="1"/>
  <c r="BX2630" i="1"/>
  <c r="BX2631" i="1"/>
  <c r="BX2632" i="1"/>
  <c r="BX2633" i="1"/>
  <c r="BX2634" i="1"/>
  <c r="BX2635" i="1"/>
  <c r="BX2636" i="1"/>
  <c r="BX2637" i="1"/>
  <c r="BX2638" i="1"/>
  <c r="BX2639" i="1"/>
  <c r="BX2640" i="1"/>
  <c r="BX2641" i="1"/>
  <c r="BX2642" i="1"/>
  <c r="BX2643" i="1"/>
  <c r="BX2644" i="1"/>
  <c r="BX2645" i="1"/>
  <c r="BX2646" i="1"/>
  <c r="BX2647" i="1"/>
  <c r="BX2648" i="1"/>
  <c r="BX2649" i="1"/>
  <c r="BV2650" i="1"/>
  <c r="BO2650" i="1"/>
  <c r="BP2650" i="1"/>
  <c r="BL2650" i="1"/>
  <c r="BJ2650" i="1"/>
  <c r="BB2650" i="1"/>
  <c r="BC2650" i="1"/>
  <c r="AV2650" i="1"/>
  <c r="CD2649" i="1"/>
  <c r="CE2649" i="1"/>
  <c r="BZ2649" i="1"/>
  <c r="BV2649" i="1"/>
  <c r="BV2629" i="1"/>
  <c r="BZ2629" i="1"/>
  <c r="CD2629" i="1"/>
  <c r="CE2629" i="1"/>
  <c r="BV2630" i="1"/>
  <c r="BV2631" i="1"/>
  <c r="BV2632" i="1"/>
  <c r="BV2633" i="1"/>
  <c r="BV2634" i="1"/>
  <c r="BV2635" i="1"/>
  <c r="BV2636" i="1"/>
  <c r="BZ2636" i="1"/>
  <c r="CD2636" i="1"/>
  <c r="BV2637" i="1"/>
  <c r="BV2638" i="1"/>
  <c r="BZ2638" i="1"/>
  <c r="CD2638" i="1"/>
  <c r="CE2638" i="1"/>
  <c r="BV2639" i="1"/>
  <c r="BV2640" i="1"/>
  <c r="BV2641" i="1"/>
  <c r="BV2642" i="1"/>
  <c r="BV2643" i="1"/>
  <c r="BV2644" i="1"/>
  <c r="BV2645" i="1"/>
  <c r="BV2646" i="1"/>
  <c r="BV2647" i="1"/>
  <c r="BV2648" i="1"/>
  <c r="BO2649" i="1"/>
  <c r="BP2649" i="1"/>
  <c r="BL2649" i="1"/>
  <c r="BJ2649" i="1"/>
  <c r="BB2649" i="1"/>
  <c r="BC2649" i="1"/>
  <c r="AV2649" i="1"/>
  <c r="CD2648" i="1"/>
  <c r="CE2648" i="1"/>
  <c r="BZ2648" i="1"/>
  <c r="BO2648" i="1"/>
  <c r="BP2648" i="1"/>
  <c r="BL2648" i="1"/>
  <c r="BJ2648" i="1"/>
  <c r="BB2648" i="1"/>
  <c r="BC2648" i="1"/>
  <c r="AV2648" i="1"/>
  <c r="CD2647" i="1"/>
  <c r="CE2647" i="1"/>
  <c r="BZ2647" i="1"/>
  <c r="BO2647" i="1"/>
  <c r="BP2647" i="1"/>
  <c r="BL2647" i="1"/>
  <c r="BJ2647" i="1"/>
  <c r="BB2647" i="1"/>
  <c r="BC2647" i="1"/>
  <c r="AV2647" i="1"/>
  <c r="CD2646" i="1"/>
  <c r="CE2646" i="1"/>
  <c r="BZ2646" i="1"/>
  <c r="BO2646" i="1"/>
  <c r="BP2646" i="1"/>
  <c r="BL2646" i="1"/>
  <c r="BJ2646" i="1"/>
  <c r="BB2646" i="1"/>
  <c r="BC2646" i="1"/>
  <c r="AV2646" i="1"/>
  <c r="CD2645" i="1"/>
  <c r="CE2645" i="1"/>
  <c r="BZ2645" i="1"/>
  <c r="BO2645" i="1"/>
  <c r="BP2645" i="1"/>
  <c r="BL2645" i="1"/>
  <c r="BJ2645" i="1"/>
  <c r="BB2645" i="1"/>
  <c r="BC2645" i="1"/>
  <c r="AV2645" i="1"/>
  <c r="AV2629" i="1"/>
  <c r="AV2630" i="1"/>
  <c r="AV2631" i="1"/>
  <c r="AV2632" i="1"/>
  <c r="AV2633" i="1"/>
  <c r="AV2634" i="1"/>
  <c r="AV2635" i="1"/>
  <c r="AV2636" i="1"/>
  <c r="AV2637" i="1"/>
  <c r="AV2638" i="1"/>
  <c r="AV2639" i="1"/>
  <c r="AV2640" i="1"/>
  <c r="AV2641" i="1"/>
  <c r="AV2642" i="1"/>
  <c r="AV2643" i="1"/>
  <c r="AV2644" i="1"/>
  <c r="BZ2644" i="1"/>
  <c r="CD2644" i="1"/>
  <c r="CE2644" i="1"/>
  <c r="BL2644" i="1"/>
  <c r="BO2644" i="1"/>
  <c r="BP2644" i="1"/>
  <c r="BJ2644" i="1"/>
  <c r="BZ2643" i="1"/>
  <c r="CD2643" i="1"/>
  <c r="BL2643" i="1"/>
  <c r="BO2643" i="1"/>
  <c r="BP2643" i="1"/>
  <c r="BJ2643" i="1"/>
  <c r="BZ2642" i="1"/>
  <c r="CD2642" i="1"/>
  <c r="BJ2642" i="1"/>
  <c r="BZ2641" i="1"/>
  <c r="CD2641" i="1"/>
  <c r="CE2641" i="1"/>
  <c r="BL2641" i="1"/>
  <c r="BJ2641" i="1"/>
  <c r="BZ2640" i="1"/>
  <c r="CD2640" i="1"/>
  <c r="CE2640" i="1"/>
  <c r="BL2640" i="1"/>
  <c r="BO2640" i="1"/>
  <c r="BJ2640" i="1"/>
  <c r="BZ2639" i="1"/>
  <c r="BL2639" i="1"/>
  <c r="BO2639" i="1"/>
  <c r="BJ2639" i="1"/>
  <c r="BL2638" i="1"/>
  <c r="BO2638" i="1"/>
  <c r="BJ2638" i="1"/>
  <c r="BZ2637" i="1"/>
  <c r="BL2637" i="1"/>
  <c r="BO2637" i="1"/>
  <c r="BP2637" i="1"/>
  <c r="BJ2637" i="1"/>
  <c r="BL2636" i="1"/>
  <c r="BO2636" i="1"/>
  <c r="BJ2636" i="1"/>
  <c r="BZ2635" i="1"/>
  <c r="CD2635" i="1"/>
  <c r="BL2635" i="1"/>
  <c r="BO2635" i="1"/>
  <c r="BP2635" i="1"/>
  <c r="BJ2635" i="1"/>
  <c r="BZ2634" i="1"/>
  <c r="CD2634" i="1"/>
  <c r="BL2634" i="1"/>
  <c r="BO2634" i="1"/>
  <c r="BJ2634" i="1"/>
  <c r="BZ2633" i="1"/>
  <c r="CD2633" i="1"/>
  <c r="CE2633" i="1"/>
  <c r="BL2633" i="1"/>
  <c r="BJ2633" i="1"/>
  <c r="BZ2632" i="1"/>
  <c r="CD2632" i="1"/>
  <c r="BL2632" i="1"/>
  <c r="BO2632" i="1"/>
  <c r="BJ2632" i="1"/>
  <c r="BJ2629" i="1"/>
  <c r="BJ2630" i="1"/>
  <c r="BJ2631" i="1"/>
  <c r="BZ2631" i="1"/>
  <c r="CD2631" i="1"/>
  <c r="BL2631" i="1"/>
  <c r="BO2631" i="1"/>
  <c r="BP2631" i="1"/>
  <c r="BZ2630" i="1"/>
  <c r="CD2630" i="1"/>
  <c r="CE2630" i="1"/>
  <c r="BL2629" i="1"/>
  <c r="CD2628" i="1"/>
  <c r="BO2628" i="1"/>
  <c r="BP2628" i="1"/>
  <c r="BB2628" i="1"/>
  <c r="BC2628" i="1"/>
  <c r="BV2613" i="1"/>
  <c r="BH2613" i="1"/>
  <c r="AT2613" i="1"/>
  <c r="CD2609" i="1"/>
  <c r="CE2609" i="1"/>
  <c r="BZ2609" i="1"/>
  <c r="BX2609" i="1"/>
  <c r="BO2609" i="1"/>
  <c r="BP2609" i="1"/>
  <c r="BL2609" i="1"/>
  <c r="BJ2609" i="1"/>
  <c r="BB2609" i="1"/>
  <c r="BC2609" i="1"/>
  <c r="AX2609" i="1"/>
  <c r="AV2609" i="1"/>
  <c r="CD2608" i="1"/>
  <c r="CE2608" i="1"/>
  <c r="BZ2608" i="1"/>
  <c r="BX2608" i="1"/>
  <c r="BV2608" i="1"/>
  <c r="BO2608" i="1"/>
  <c r="BP2608" i="1"/>
  <c r="BL2608" i="1"/>
  <c r="BJ2608" i="1"/>
  <c r="BH2608" i="1"/>
  <c r="BB2608" i="1"/>
  <c r="BC2608" i="1"/>
  <c r="AX2608" i="1"/>
  <c r="AV2608" i="1"/>
  <c r="AT2608" i="1"/>
  <c r="CD2607" i="1"/>
  <c r="CE2607" i="1"/>
  <c r="BZ2607" i="1"/>
  <c r="BX2607" i="1"/>
  <c r="BV2607" i="1"/>
  <c r="BO2607" i="1"/>
  <c r="BP2607" i="1"/>
  <c r="BL2607" i="1"/>
  <c r="BJ2607" i="1"/>
  <c r="BH2607" i="1"/>
  <c r="BB2607" i="1"/>
  <c r="BC2607" i="1"/>
  <c r="AX2607" i="1"/>
  <c r="AX2534" i="1"/>
  <c r="BB2534" i="1"/>
  <c r="AT2534" i="1"/>
  <c r="BC2534" i="1"/>
  <c r="AX2535" i="1"/>
  <c r="BB2535" i="1"/>
  <c r="AT2535" i="1"/>
  <c r="AX2536" i="1"/>
  <c r="BB2536" i="1"/>
  <c r="AT2536" i="1"/>
  <c r="AX2537" i="1"/>
  <c r="BB2537" i="1"/>
  <c r="AT2537" i="1"/>
  <c r="AX2538" i="1"/>
  <c r="BB2538" i="1"/>
  <c r="AT2538" i="1"/>
  <c r="AX2539" i="1"/>
  <c r="AX2540" i="1"/>
  <c r="BB2540" i="1"/>
  <c r="AT2540" i="1"/>
  <c r="AX2541" i="1"/>
  <c r="AX2542" i="1"/>
  <c r="AX2543" i="1"/>
  <c r="AX2544" i="1"/>
  <c r="AX2545" i="1"/>
  <c r="AX2546" i="1"/>
  <c r="AX2547" i="1"/>
  <c r="AX2548" i="1"/>
  <c r="AX2549" i="1"/>
  <c r="AX2550" i="1"/>
  <c r="AX2551" i="1"/>
  <c r="AX2552" i="1"/>
  <c r="AX2553" i="1"/>
  <c r="AX2554" i="1"/>
  <c r="AX2555" i="1"/>
  <c r="AX2556" i="1"/>
  <c r="AX2557" i="1"/>
  <c r="AX2558" i="1"/>
  <c r="AX2559" i="1"/>
  <c r="AX2560" i="1"/>
  <c r="AX2561" i="1"/>
  <c r="AX2562" i="1"/>
  <c r="AX2563" i="1"/>
  <c r="AX2564" i="1"/>
  <c r="AX2565" i="1"/>
  <c r="AX2566" i="1"/>
  <c r="AX2567" i="1"/>
  <c r="AX2568" i="1"/>
  <c r="AX2569" i="1"/>
  <c r="AX2570" i="1"/>
  <c r="AX2571" i="1"/>
  <c r="AX2572" i="1"/>
  <c r="AX2573" i="1"/>
  <c r="AX2574" i="1"/>
  <c r="AX2575" i="1"/>
  <c r="AX2576" i="1"/>
  <c r="AX2577" i="1"/>
  <c r="AX2578" i="1"/>
  <c r="AX2579" i="1"/>
  <c r="AX2580" i="1"/>
  <c r="AX2581" i="1"/>
  <c r="AX2582" i="1"/>
  <c r="AX2583" i="1"/>
  <c r="AX2584" i="1"/>
  <c r="AX2585" i="1"/>
  <c r="AX2586" i="1"/>
  <c r="AX2587" i="1"/>
  <c r="AX2588" i="1"/>
  <c r="AX2589" i="1"/>
  <c r="AX2590" i="1"/>
  <c r="AX2591" i="1"/>
  <c r="AX2592" i="1"/>
  <c r="AX2593" i="1"/>
  <c r="AX2594" i="1"/>
  <c r="AX2595" i="1"/>
  <c r="AX2596" i="1"/>
  <c r="AX2597" i="1"/>
  <c r="AX2598" i="1"/>
  <c r="AX2599" i="1"/>
  <c r="AX2600" i="1"/>
  <c r="AX2601" i="1"/>
  <c r="AX2602" i="1"/>
  <c r="AX2603" i="1"/>
  <c r="AX2604" i="1"/>
  <c r="AX2605" i="1"/>
  <c r="AX2606" i="1"/>
  <c r="AV2607" i="1"/>
  <c r="AT2607" i="1"/>
  <c r="CD2606" i="1"/>
  <c r="CE2606" i="1"/>
  <c r="BZ2606" i="1"/>
  <c r="BX2606" i="1"/>
  <c r="BV2606" i="1"/>
  <c r="BO2606" i="1"/>
  <c r="BP2606" i="1"/>
  <c r="BL2606" i="1"/>
  <c r="BJ2606" i="1"/>
  <c r="BH2606" i="1"/>
  <c r="BB2606" i="1"/>
  <c r="BC2606" i="1"/>
  <c r="AV2606" i="1"/>
  <c r="AT2606" i="1"/>
  <c r="CD2605" i="1"/>
  <c r="CE2605" i="1"/>
  <c r="BZ2605" i="1"/>
  <c r="BX2605" i="1"/>
  <c r="BV2605" i="1"/>
  <c r="BO2605" i="1"/>
  <c r="BP2605" i="1"/>
  <c r="BL2605" i="1"/>
  <c r="BJ2605" i="1"/>
  <c r="BH2605" i="1"/>
  <c r="BB2605" i="1"/>
  <c r="BC2605" i="1"/>
  <c r="AV2605" i="1"/>
  <c r="AT2605" i="1"/>
  <c r="CD2604" i="1"/>
  <c r="CE2604" i="1"/>
  <c r="BZ2604" i="1"/>
  <c r="BX2604" i="1"/>
  <c r="BV2604" i="1"/>
  <c r="BO2604" i="1"/>
  <c r="BP2604" i="1"/>
  <c r="BL2604" i="1"/>
  <c r="BJ2604" i="1"/>
  <c r="BH2604" i="1"/>
  <c r="BB2604" i="1"/>
  <c r="BC2604" i="1"/>
  <c r="AV2604" i="1"/>
  <c r="AT2604" i="1"/>
  <c r="CD2603" i="1"/>
  <c r="CE2603" i="1"/>
  <c r="BZ2603" i="1"/>
  <c r="BX2603" i="1"/>
  <c r="BV2603" i="1"/>
  <c r="BO2603" i="1"/>
  <c r="BP2603" i="1"/>
  <c r="BL2603" i="1"/>
  <c r="BJ2603" i="1"/>
  <c r="BH2603" i="1"/>
  <c r="BB2603" i="1"/>
  <c r="BC2603" i="1"/>
  <c r="AV2603" i="1"/>
  <c r="AT2603" i="1"/>
  <c r="CD2602" i="1"/>
  <c r="CE2602" i="1"/>
  <c r="BZ2602" i="1"/>
  <c r="BX2602" i="1"/>
  <c r="BV2602" i="1"/>
  <c r="BO2602" i="1"/>
  <c r="BP2602" i="1"/>
  <c r="BL2602" i="1"/>
  <c r="BJ2602" i="1"/>
  <c r="BH2602" i="1"/>
  <c r="BB2602" i="1"/>
  <c r="AV2602" i="1"/>
  <c r="AT2602" i="1"/>
  <c r="CD2601" i="1"/>
  <c r="CE2601" i="1"/>
  <c r="BZ2601" i="1"/>
  <c r="BX2601" i="1"/>
  <c r="BV2601" i="1"/>
  <c r="BO2601" i="1"/>
  <c r="BP2601" i="1"/>
  <c r="BL2601" i="1"/>
  <c r="BJ2601" i="1"/>
  <c r="BH2601" i="1"/>
  <c r="BB2601" i="1"/>
  <c r="BC2601" i="1"/>
  <c r="AV2601" i="1"/>
  <c r="AT2601" i="1"/>
  <c r="CD2600" i="1"/>
  <c r="BZ2600" i="1"/>
  <c r="BX2600" i="1"/>
  <c r="BV2600" i="1"/>
  <c r="BO2600" i="1"/>
  <c r="BP2600" i="1"/>
  <c r="BL2600" i="1"/>
  <c r="BJ2600" i="1"/>
  <c r="BH2600" i="1"/>
  <c r="BB2600" i="1"/>
  <c r="BC2600" i="1"/>
  <c r="AV2600" i="1"/>
  <c r="AT2600" i="1"/>
  <c r="CD2599" i="1"/>
  <c r="CE2599" i="1"/>
  <c r="BZ2599" i="1"/>
  <c r="BX2599" i="1"/>
  <c r="BV2599" i="1"/>
  <c r="BO2599" i="1"/>
  <c r="BP2599" i="1"/>
  <c r="BL2599" i="1"/>
  <c r="BJ2599" i="1"/>
  <c r="BH2599" i="1"/>
  <c r="BB2599" i="1"/>
  <c r="BC2599" i="1"/>
  <c r="AV2599" i="1"/>
  <c r="AT2599" i="1"/>
  <c r="CD2598" i="1"/>
  <c r="CE2598" i="1"/>
  <c r="BZ2598" i="1"/>
  <c r="BX2598" i="1"/>
  <c r="BV2598" i="1"/>
  <c r="BO2598" i="1"/>
  <c r="BP2598" i="1"/>
  <c r="BL2598" i="1"/>
  <c r="BJ2598" i="1"/>
  <c r="BH2598" i="1"/>
  <c r="BB2598" i="1"/>
  <c r="BC2598" i="1"/>
  <c r="AV2598" i="1"/>
  <c r="AT2598" i="1"/>
  <c r="CD2597" i="1"/>
  <c r="CE2597" i="1"/>
  <c r="BZ2597" i="1"/>
  <c r="BX2597" i="1"/>
  <c r="BV2597" i="1"/>
  <c r="BO2597" i="1"/>
  <c r="BP2597" i="1"/>
  <c r="BL2597" i="1"/>
  <c r="BJ2597" i="1"/>
  <c r="BH2597" i="1"/>
  <c r="BB2597" i="1"/>
  <c r="BC2597" i="1"/>
  <c r="AV2597" i="1"/>
  <c r="AT2597" i="1"/>
  <c r="CD2596" i="1"/>
  <c r="CE2596" i="1"/>
  <c r="BZ2596" i="1"/>
  <c r="BX2596" i="1"/>
  <c r="BV2596" i="1"/>
  <c r="BO2596" i="1"/>
  <c r="BP2596" i="1"/>
  <c r="BL2596" i="1"/>
  <c r="BJ2596" i="1"/>
  <c r="BH2596" i="1"/>
  <c r="BB2596" i="1"/>
  <c r="BC2596" i="1"/>
  <c r="AV2596" i="1"/>
  <c r="AT2596" i="1"/>
  <c r="CD2595" i="1"/>
  <c r="CE2595" i="1"/>
  <c r="BZ2595" i="1"/>
  <c r="BX2595" i="1"/>
  <c r="BV2595" i="1"/>
  <c r="BO2595" i="1"/>
  <c r="BP2595" i="1"/>
  <c r="BL2595" i="1"/>
  <c r="BJ2595" i="1"/>
  <c r="BH2595" i="1"/>
  <c r="BB2595" i="1"/>
  <c r="BC2595" i="1"/>
  <c r="AV2595" i="1"/>
  <c r="AT2595" i="1"/>
  <c r="CD2594" i="1"/>
  <c r="CE2594" i="1"/>
  <c r="BZ2594" i="1"/>
  <c r="BX2594" i="1"/>
  <c r="BV2594" i="1"/>
  <c r="BO2594" i="1"/>
  <c r="BP2594" i="1"/>
  <c r="BL2594" i="1"/>
  <c r="BJ2594" i="1"/>
  <c r="BH2594" i="1"/>
  <c r="BB2594" i="1"/>
  <c r="BC2594" i="1"/>
  <c r="AV2594" i="1"/>
  <c r="AT2594" i="1"/>
  <c r="CD2593" i="1"/>
  <c r="CE2593" i="1"/>
  <c r="BZ2593" i="1"/>
  <c r="BX2593" i="1"/>
  <c r="BV2593" i="1"/>
  <c r="BO2593" i="1"/>
  <c r="BP2593" i="1"/>
  <c r="BL2593" i="1"/>
  <c r="BJ2593" i="1"/>
  <c r="BH2593" i="1"/>
  <c r="BB2593" i="1"/>
  <c r="BC2593" i="1"/>
  <c r="AV2593" i="1"/>
  <c r="AT2593" i="1"/>
  <c r="CD2592" i="1"/>
  <c r="CE2592" i="1"/>
  <c r="BZ2592" i="1"/>
  <c r="BX2592" i="1"/>
  <c r="BV2592" i="1"/>
  <c r="BO2592" i="1"/>
  <c r="BP2592" i="1"/>
  <c r="BL2592" i="1"/>
  <c r="BJ2592" i="1"/>
  <c r="BH2592" i="1"/>
  <c r="BH2534" i="1"/>
  <c r="BH2535" i="1"/>
  <c r="BL2535" i="1"/>
  <c r="BO2535" i="1"/>
  <c r="BH2536" i="1"/>
  <c r="BH2537" i="1"/>
  <c r="BH2538" i="1"/>
  <c r="BL2538" i="1"/>
  <c r="BO2538" i="1"/>
  <c r="BP2538" i="1"/>
  <c r="BH2539" i="1"/>
  <c r="BH2540" i="1"/>
  <c r="BH2541" i="1"/>
  <c r="BH2542" i="1"/>
  <c r="BH2543" i="1"/>
  <c r="BH2544" i="1"/>
  <c r="BH2545" i="1"/>
  <c r="BH2546" i="1"/>
  <c r="BH2547" i="1"/>
  <c r="BH2548" i="1"/>
  <c r="BH2549" i="1"/>
  <c r="BH2550" i="1"/>
  <c r="BH2551" i="1"/>
  <c r="BH2552" i="1"/>
  <c r="BH2553" i="1"/>
  <c r="BH2554" i="1"/>
  <c r="BH2555" i="1"/>
  <c r="BH2556" i="1"/>
  <c r="BH2557" i="1"/>
  <c r="BH2558" i="1"/>
  <c r="BH2559" i="1"/>
  <c r="BH2560" i="1"/>
  <c r="BH2561" i="1"/>
  <c r="BH2562" i="1"/>
  <c r="BH2563" i="1"/>
  <c r="BH2564" i="1"/>
  <c r="BH2565" i="1"/>
  <c r="BH2566" i="1"/>
  <c r="BH2567" i="1"/>
  <c r="BH2568" i="1"/>
  <c r="BH2569" i="1"/>
  <c r="BH2570" i="1"/>
  <c r="BH2571" i="1"/>
  <c r="BH2572" i="1"/>
  <c r="BH2573" i="1"/>
  <c r="BH2574" i="1"/>
  <c r="BH2575" i="1"/>
  <c r="BH2576" i="1"/>
  <c r="BH2577" i="1"/>
  <c r="BH2578" i="1"/>
  <c r="BH2579" i="1"/>
  <c r="BH2580" i="1"/>
  <c r="BH2581" i="1"/>
  <c r="BH2582" i="1"/>
  <c r="BH2583" i="1"/>
  <c r="BH2584" i="1"/>
  <c r="BH2585" i="1"/>
  <c r="BH2586" i="1"/>
  <c r="BH2587" i="1"/>
  <c r="BH2588" i="1"/>
  <c r="BH2589" i="1"/>
  <c r="BH2590" i="1"/>
  <c r="BH2591" i="1"/>
  <c r="BB2592" i="1"/>
  <c r="BC2592" i="1"/>
  <c r="AV2592" i="1"/>
  <c r="AT2592" i="1"/>
  <c r="CD2591" i="1"/>
  <c r="CE2591" i="1"/>
  <c r="BZ2591" i="1"/>
  <c r="BX2591" i="1"/>
  <c r="BV2591" i="1"/>
  <c r="BO2591" i="1"/>
  <c r="BP2591" i="1"/>
  <c r="BL2591" i="1"/>
  <c r="BJ2591" i="1"/>
  <c r="BB2591" i="1"/>
  <c r="BC2591" i="1"/>
  <c r="AV2591" i="1"/>
  <c r="AT2591" i="1"/>
  <c r="CD2590" i="1"/>
  <c r="CE2590" i="1"/>
  <c r="BZ2590" i="1"/>
  <c r="BX2590" i="1"/>
  <c r="BV2590" i="1"/>
  <c r="BO2590" i="1"/>
  <c r="BP2590" i="1"/>
  <c r="BL2590" i="1"/>
  <c r="BJ2590" i="1"/>
  <c r="BB2590" i="1"/>
  <c r="BC2590" i="1"/>
  <c r="AV2590" i="1"/>
  <c r="AT2590" i="1"/>
  <c r="CD2589" i="1"/>
  <c r="CE2589" i="1"/>
  <c r="BZ2589" i="1"/>
  <c r="BX2589" i="1"/>
  <c r="BV2589" i="1"/>
  <c r="BO2589" i="1"/>
  <c r="BP2589" i="1"/>
  <c r="BL2589" i="1"/>
  <c r="BJ2589" i="1"/>
  <c r="BB2589" i="1"/>
  <c r="BC2589" i="1"/>
  <c r="AV2589" i="1"/>
  <c r="AT2589" i="1"/>
  <c r="CD2588" i="1"/>
  <c r="CE2588" i="1"/>
  <c r="BZ2588" i="1"/>
  <c r="BX2588" i="1"/>
  <c r="BV2588" i="1"/>
  <c r="BO2588" i="1"/>
  <c r="BP2588" i="1"/>
  <c r="BL2588" i="1"/>
  <c r="BJ2588" i="1"/>
  <c r="BB2588" i="1"/>
  <c r="BC2588" i="1"/>
  <c r="AV2588" i="1"/>
  <c r="AT2588" i="1"/>
  <c r="CD2587" i="1"/>
  <c r="CE2587" i="1"/>
  <c r="BZ2587" i="1"/>
  <c r="BX2587" i="1"/>
  <c r="BV2587" i="1"/>
  <c r="BO2587" i="1"/>
  <c r="BP2587" i="1"/>
  <c r="BL2587" i="1"/>
  <c r="BJ2587" i="1"/>
  <c r="BB2587" i="1"/>
  <c r="BC2587" i="1"/>
  <c r="AV2587" i="1"/>
  <c r="AT2587" i="1"/>
  <c r="CD2586" i="1"/>
  <c r="CE2586" i="1"/>
  <c r="BZ2586" i="1"/>
  <c r="BX2586" i="1"/>
  <c r="BV2586" i="1"/>
  <c r="BO2586" i="1"/>
  <c r="BP2586" i="1"/>
  <c r="BL2586" i="1"/>
  <c r="BJ2586" i="1"/>
  <c r="BB2586" i="1"/>
  <c r="BC2586" i="1"/>
  <c r="AV2586" i="1"/>
  <c r="AT2586" i="1"/>
  <c r="CD2585" i="1"/>
  <c r="CE2585" i="1"/>
  <c r="BZ2585" i="1"/>
  <c r="BX2585" i="1"/>
  <c r="BV2585" i="1"/>
  <c r="BO2585" i="1"/>
  <c r="BP2585" i="1"/>
  <c r="BL2585" i="1"/>
  <c r="BJ2585" i="1"/>
  <c r="BB2585" i="1"/>
  <c r="BC2585" i="1"/>
  <c r="AV2585" i="1"/>
  <c r="AT2585" i="1"/>
  <c r="CD2584" i="1"/>
  <c r="CE2584" i="1"/>
  <c r="BZ2584" i="1"/>
  <c r="BX2584" i="1"/>
  <c r="BV2584" i="1"/>
  <c r="BO2584" i="1"/>
  <c r="BP2584" i="1"/>
  <c r="BL2584" i="1"/>
  <c r="BJ2584" i="1"/>
  <c r="BB2584" i="1"/>
  <c r="BC2584" i="1"/>
  <c r="AV2584" i="1"/>
  <c r="AT2584" i="1"/>
  <c r="CD2583" i="1"/>
  <c r="CE2583" i="1"/>
  <c r="BZ2583" i="1"/>
  <c r="BX2583" i="1"/>
  <c r="BV2583" i="1"/>
  <c r="BO2583" i="1"/>
  <c r="BP2583" i="1"/>
  <c r="BL2583" i="1"/>
  <c r="BJ2583" i="1"/>
  <c r="BB2583" i="1"/>
  <c r="BC2583" i="1"/>
  <c r="AV2583" i="1"/>
  <c r="AT2583" i="1"/>
  <c r="CD2582" i="1"/>
  <c r="CE2582" i="1"/>
  <c r="BZ2582" i="1"/>
  <c r="BX2582" i="1"/>
  <c r="BV2582" i="1"/>
  <c r="BO2582" i="1"/>
  <c r="BP2582" i="1"/>
  <c r="BL2582" i="1"/>
  <c r="BJ2582" i="1"/>
  <c r="BB2582" i="1"/>
  <c r="BC2582" i="1"/>
  <c r="AV2582" i="1"/>
  <c r="AT2582" i="1"/>
  <c r="CD2581" i="1"/>
  <c r="CE2581" i="1"/>
  <c r="BZ2581" i="1"/>
  <c r="BX2581" i="1"/>
  <c r="BV2581" i="1"/>
  <c r="BO2581" i="1"/>
  <c r="BP2581" i="1"/>
  <c r="BL2581" i="1"/>
  <c r="BJ2581" i="1"/>
  <c r="BB2581" i="1"/>
  <c r="BC2581" i="1"/>
  <c r="AV2581" i="1"/>
  <c r="AT2581" i="1"/>
  <c r="CD2580" i="1"/>
  <c r="CE2580" i="1"/>
  <c r="BZ2580" i="1"/>
  <c r="BX2580" i="1"/>
  <c r="BV2580" i="1"/>
  <c r="BO2580" i="1"/>
  <c r="BP2580" i="1"/>
  <c r="BL2580" i="1"/>
  <c r="BJ2580" i="1"/>
  <c r="BB2580" i="1"/>
  <c r="BC2580" i="1"/>
  <c r="AV2580" i="1"/>
  <c r="AT2580" i="1"/>
  <c r="CD2579" i="1"/>
  <c r="CE2579" i="1"/>
  <c r="BZ2579" i="1"/>
  <c r="BX2579" i="1"/>
  <c r="BV2579" i="1"/>
  <c r="BO2579" i="1"/>
  <c r="BP2579" i="1"/>
  <c r="BL2579" i="1"/>
  <c r="BJ2579" i="1"/>
  <c r="BB2579" i="1"/>
  <c r="BC2579" i="1"/>
  <c r="AV2579" i="1"/>
  <c r="AT2579" i="1"/>
  <c r="CD2578" i="1"/>
  <c r="CE2578" i="1"/>
  <c r="BZ2578" i="1"/>
  <c r="BX2578" i="1"/>
  <c r="BV2578" i="1"/>
  <c r="BO2578" i="1"/>
  <c r="BP2578" i="1"/>
  <c r="BL2578" i="1"/>
  <c r="BJ2578" i="1"/>
  <c r="BB2578" i="1"/>
  <c r="BC2578" i="1"/>
  <c r="AV2578" i="1"/>
  <c r="AT2578" i="1"/>
  <c r="CD2577" i="1"/>
  <c r="CE2577" i="1"/>
  <c r="BZ2577" i="1"/>
  <c r="BX2577" i="1"/>
  <c r="BV2577" i="1"/>
  <c r="BV2534" i="1"/>
  <c r="BV2535" i="1"/>
  <c r="BV2536" i="1"/>
  <c r="BV2537" i="1"/>
  <c r="BV2538" i="1"/>
  <c r="BV2539" i="1"/>
  <c r="BV2540" i="1"/>
  <c r="BV2541" i="1"/>
  <c r="BV2542" i="1"/>
  <c r="BV2543" i="1"/>
  <c r="BV2544" i="1"/>
  <c r="BV2545" i="1"/>
  <c r="BV2546" i="1"/>
  <c r="BV2547" i="1"/>
  <c r="BV2548" i="1"/>
  <c r="BV2549" i="1"/>
  <c r="BV2550" i="1"/>
  <c r="BV2551" i="1"/>
  <c r="BV2552" i="1"/>
  <c r="BV2553" i="1"/>
  <c r="BV2554" i="1"/>
  <c r="BV2555" i="1"/>
  <c r="BV2556" i="1"/>
  <c r="BV2557" i="1"/>
  <c r="BV2558" i="1"/>
  <c r="BV2559" i="1"/>
  <c r="BV2560" i="1"/>
  <c r="BV2561" i="1"/>
  <c r="BV2562" i="1"/>
  <c r="BV2563" i="1"/>
  <c r="BV2564" i="1"/>
  <c r="BV2565" i="1"/>
  <c r="BV2566" i="1"/>
  <c r="BV2567" i="1"/>
  <c r="BV2568" i="1"/>
  <c r="BV2569" i="1"/>
  <c r="BV2570" i="1"/>
  <c r="BV2571" i="1"/>
  <c r="BV2572" i="1"/>
  <c r="BV2573" i="1"/>
  <c r="BV2574" i="1"/>
  <c r="BV2575" i="1"/>
  <c r="BV2576" i="1"/>
  <c r="BV2610" i="1"/>
  <c r="BV2611" i="1"/>
  <c r="BO2577" i="1"/>
  <c r="BP2577" i="1"/>
  <c r="BL2577" i="1"/>
  <c r="BJ2577" i="1"/>
  <c r="BB2577" i="1"/>
  <c r="BC2577" i="1"/>
  <c r="AV2577" i="1"/>
  <c r="AT2577" i="1"/>
  <c r="CD2576" i="1"/>
  <c r="CE2576" i="1"/>
  <c r="BZ2576" i="1"/>
  <c r="BX2576" i="1"/>
  <c r="BO2576" i="1"/>
  <c r="BL2576" i="1"/>
  <c r="BJ2576" i="1"/>
  <c r="BB2576" i="1"/>
  <c r="BC2576" i="1"/>
  <c r="AV2576" i="1"/>
  <c r="AT2576" i="1"/>
  <c r="CD2575" i="1"/>
  <c r="CE2575" i="1"/>
  <c r="BZ2575" i="1"/>
  <c r="BX2575" i="1"/>
  <c r="BO2575" i="1"/>
  <c r="BP2575" i="1"/>
  <c r="BL2575" i="1"/>
  <c r="BJ2575" i="1"/>
  <c r="BB2575" i="1"/>
  <c r="BC2575" i="1"/>
  <c r="AV2575" i="1"/>
  <c r="AT2575" i="1"/>
  <c r="CD2574" i="1"/>
  <c r="CE2574" i="1"/>
  <c r="BZ2574" i="1"/>
  <c r="BX2574" i="1"/>
  <c r="BO2574" i="1"/>
  <c r="BP2574" i="1"/>
  <c r="BL2574" i="1"/>
  <c r="BJ2574" i="1"/>
  <c r="BB2574" i="1"/>
  <c r="BC2574" i="1"/>
  <c r="AV2574" i="1"/>
  <c r="AT2574" i="1"/>
  <c r="CD2573" i="1"/>
  <c r="CE2573" i="1"/>
  <c r="BZ2573" i="1"/>
  <c r="BX2573" i="1"/>
  <c r="BO2573" i="1"/>
  <c r="BP2573" i="1"/>
  <c r="BL2573" i="1"/>
  <c r="BJ2573" i="1"/>
  <c r="BB2573" i="1"/>
  <c r="BC2573" i="1"/>
  <c r="AV2573" i="1"/>
  <c r="AT2573" i="1"/>
  <c r="CD2572" i="1"/>
  <c r="CE2572" i="1"/>
  <c r="BZ2572" i="1"/>
  <c r="BX2572" i="1"/>
  <c r="BO2572" i="1"/>
  <c r="BP2572" i="1"/>
  <c r="BL2572" i="1"/>
  <c r="BJ2572" i="1"/>
  <c r="BB2572" i="1"/>
  <c r="BC2572" i="1"/>
  <c r="AV2572" i="1"/>
  <c r="AT2572" i="1"/>
  <c r="CD2571" i="1"/>
  <c r="CE2571" i="1"/>
  <c r="BZ2571" i="1"/>
  <c r="BX2571" i="1"/>
  <c r="BO2571" i="1"/>
  <c r="BP2571" i="1"/>
  <c r="BL2571" i="1"/>
  <c r="BJ2571" i="1"/>
  <c r="BB2571" i="1"/>
  <c r="BC2571" i="1"/>
  <c r="AV2571" i="1"/>
  <c r="AT2571" i="1"/>
  <c r="CD2570" i="1"/>
  <c r="CE2570" i="1"/>
  <c r="BZ2570" i="1"/>
  <c r="BX2570" i="1"/>
  <c r="BO2570" i="1"/>
  <c r="BP2570" i="1"/>
  <c r="BL2570" i="1"/>
  <c r="BJ2570" i="1"/>
  <c r="BB2570" i="1"/>
  <c r="BC2570" i="1"/>
  <c r="AV2570" i="1"/>
  <c r="AT2570" i="1"/>
  <c r="CD2569" i="1"/>
  <c r="CE2569" i="1"/>
  <c r="BZ2569" i="1"/>
  <c r="BX2569" i="1"/>
  <c r="BO2569" i="1"/>
  <c r="BP2569" i="1"/>
  <c r="BL2569" i="1"/>
  <c r="BJ2569" i="1"/>
  <c r="BB2569" i="1"/>
  <c r="BC2569" i="1"/>
  <c r="AV2569" i="1"/>
  <c r="AT2569" i="1"/>
  <c r="CD2568" i="1"/>
  <c r="CE2568" i="1"/>
  <c r="BZ2568" i="1"/>
  <c r="BX2568" i="1"/>
  <c r="BO2568" i="1"/>
  <c r="BP2568" i="1"/>
  <c r="BL2568" i="1"/>
  <c r="BJ2568" i="1"/>
  <c r="BB2568" i="1"/>
  <c r="BC2568" i="1"/>
  <c r="AV2568" i="1"/>
  <c r="AT2568" i="1"/>
  <c r="CD2567" i="1"/>
  <c r="CE2567" i="1"/>
  <c r="BZ2567" i="1"/>
  <c r="BX2567" i="1"/>
  <c r="BO2567" i="1"/>
  <c r="BP2567" i="1"/>
  <c r="BL2567" i="1"/>
  <c r="BJ2567" i="1"/>
  <c r="BB2567" i="1"/>
  <c r="BC2567" i="1"/>
  <c r="AV2567" i="1"/>
  <c r="AT2567" i="1"/>
  <c r="CD2566" i="1"/>
  <c r="CE2566" i="1"/>
  <c r="BZ2566" i="1"/>
  <c r="BX2566" i="1"/>
  <c r="BO2566" i="1"/>
  <c r="BP2566" i="1"/>
  <c r="BL2566" i="1"/>
  <c r="BJ2566" i="1"/>
  <c r="BB2566" i="1"/>
  <c r="BC2566" i="1"/>
  <c r="AV2566" i="1"/>
  <c r="AT2566" i="1"/>
  <c r="CD2565" i="1"/>
  <c r="CE2565" i="1"/>
  <c r="BZ2565" i="1"/>
  <c r="BX2565" i="1"/>
  <c r="BO2565" i="1"/>
  <c r="BP2565" i="1"/>
  <c r="BL2565" i="1"/>
  <c r="BJ2565" i="1"/>
  <c r="BB2565" i="1"/>
  <c r="BC2565" i="1"/>
  <c r="AV2565" i="1"/>
  <c r="AT2565" i="1"/>
  <c r="CD2564" i="1"/>
  <c r="CE2564" i="1"/>
  <c r="BZ2564" i="1"/>
  <c r="BX2564" i="1"/>
  <c r="BO2564" i="1"/>
  <c r="BP2564" i="1"/>
  <c r="BL2564" i="1"/>
  <c r="BJ2564" i="1"/>
  <c r="BB2564" i="1"/>
  <c r="BC2564" i="1"/>
  <c r="AV2564" i="1"/>
  <c r="AT2564" i="1"/>
  <c r="CD2563" i="1"/>
  <c r="CE2563" i="1"/>
  <c r="BZ2563" i="1"/>
  <c r="BX2563" i="1"/>
  <c r="BO2563" i="1"/>
  <c r="BP2563" i="1"/>
  <c r="BL2563" i="1"/>
  <c r="BJ2563" i="1"/>
  <c r="BB2563" i="1"/>
  <c r="BC2563" i="1"/>
  <c r="AV2563" i="1"/>
  <c r="AT2563" i="1"/>
  <c r="CD2562" i="1"/>
  <c r="CE2562" i="1"/>
  <c r="BZ2562" i="1"/>
  <c r="BX2562" i="1"/>
  <c r="BO2562" i="1"/>
  <c r="BP2562" i="1"/>
  <c r="BL2562" i="1"/>
  <c r="BJ2562" i="1"/>
  <c r="BB2562" i="1"/>
  <c r="BC2562" i="1"/>
  <c r="AV2562" i="1"/>
  <c r="AT2562" i="1"/>
  <c r="CD2561" i="1"/>
  <c r="CE2561" i="1"/>
  <c r="BZ2561" i="1"/>
  <c r="BX2561" i="1"/>
  <c r="BO2561" i="1"/>
  <c r="BP2561" i="1"/>
  <c r="BL2561" i="1"/>
  <c r="BJ2561" i="1"/>
  <c r="BB2561" i="1"/>
  <c r="BC2561" i="1"/>
  <c r="AV2561" i="1"/>
  <c r="AT2561" i="1"/>
  <c r="CD2560" i="1"/>
  <c r="CE2560" i="1"/>
  <c r="BZ2560" i="1"/>
  <c r="BX2560" i="1"/>
  <c r="BO2560" i="1"/>
  <c r="BP2560" i="1"/>
  <c r="BL2560" i="1"/>
  <c r="BJ2560" i="1"/>
  <c r="BB2560" i="1"/>
  <c r="BC2560" i="1"/>
  <c r="AV2560" i="1"/>
  <c r="AT2560" i="1"/>
  <c r="CD2559" i="1"/>
  <c r="CE2559" i="1"/>
  <c r="BZ2559" i="1"/>
  <c r="BX2559" i="1"/>
  <c r="BO2559" i="1"/>
  <c r="BP2559" i="1"/>
  <c r="BL2559" i="1"/>
  <c r="BJ2559" i="1"/>
  <c r="BB2559" i="1"/>
  <c r="BC2559" i="1"/>
  <c r="AV2559" i="1"/>
  <c r="AT2559" i="1"/>
  <c r="CD2558" i="1"/>
  <c r="CE2558" i="1"/>
  <c r="BZ2558" i="1"/>
  <c r="BX2558" i="1"/>
  <c r="BO2558" i="1"/>
  <c r="BP2558" i="1"/>
  <c r="BL2558" i="1"/>
  <c r="BJ2558" i="1"/>
  <c r="BB2558" i="1"/>
  <c r="BC2558" i="1"/>
  <c r="AV2558" i="1"/>
  <c r="AT2558" i="1"/>
  <c r="CD2557" i="1"/>
  <c r="CE2557" i="1"/>
  <c r="BZ2557" i="1"/>
  <c r="BZ2534" i="1"/>
  <c r="BZ2535" i="1"/>
  <c r="CD2535" i="1"/>
  <c r="BZ2536" i="1"/>
  <c r="BZ2537" i="1"/>
  <c r="CD2537" i="1"/>
  <c r="BZ2538" i="1"/>
  <c r="BZ2539" i="1"/>
  <c r="CD2539" i="1"/>
  <c r="BZ2540" i="1"/>
  <c r="CD2540" i="1"/>
  <c r="BZ2541" i="1"/>
  <c r="BZ2542" i="1"/>
  <c r="BZ2543" i="1"/>
  <c r="BZ2544" i="1"/>
  <c r="BZ2545" i="1"/>
  <c r="BZ2546" i="1"/>
  <c r="BZ2547" i="1"/>
  <c r="BZ2548" i="1"/>
  <c r="BZ2549" i="1"/>
  <c r="BZ2550" i="1"/>
  <c r="BZ2551" i="1"/>
  <c r="BZ2552" i="1"/>
  <c r="BZ2553" i="1"/>
  <c r="BZ2554" i="1"/>
  <c r="BZ2555" i="1"/>
  <c r="BZ2556" i="1"/>
  <c r="BX2557" i="1"/>
  <c r="BO2557" i="1"/>
  <c r="BP2557" i="1"/>
  <c r="BL2557" i="1"/>
  <c r="BJ2557" i="1"/>
  <c r="BB2557" i="1"/>
  <c r="BC2557" i="1"/>
  <c r="AV2557" i="1"/>
  <c r="AT2557" i="1"/>
  <c r="CD2556" i="1"/>
  <c r="CE2556" i="1"/>
  <c r="BX2556" i="1"/>
  <c r="BO2556" i="1"/>
  <c r="BP2556" i="1"/>
  <c r="BL2556" i="1"/>
  <c r="BJ2556" i="1"/>
  <c r="BB2556" i="1"/>
  <c r="BC2556" i="1"/>
  <c r="AV2556" i="1"/>
  <c r="AT2556" i="1"/>
  <c r="CD2555" i="1"/>
  <c r="CE2555" i="1"/>
  <c r="BX2555" i="1"/>
  <c r="BO2555" i="1"/>
  <c r="BP2555" i="1"/>
  <c r="BL2555" i="1"/>
  <c r="BJ2555" i="1"/>
  <c r="BB2555" i="1"/>
  <c r="BC2555" i="1"/>
  <c r="AV2555" i="1"/>
  <c r="AT2555" i="1"/>
  <c r="CD2554" i="1"/>
  <c r="CE2554" i="1"/>
  <c r="BX2554" i="1"/>
  <c r="BO2554" i="1"/>
  <c r="BP2554" i="1"/>
  <c r="BL2554" i="1"/>
  <c r="BJ2554" i="1"/>
  <c r="BB2554" i="1"/>
  <c r="BC2554" i="1"/>
  <c r="AV2554" i="1"/>
  <c r="AT2554" i="1"/>
  <c r="CD2553" i="1"/>
  <c r="CE2553" i="1"/>
  <c r="BX2553" i="1"/>
  <c r="BO2553" i="1"/>
  <c r="BP2553" i="1"/>
  <c r="BL2553" i="1"/>
  <c r="BJ2553" i="1"/>
  <c r="BB2553" i="1"/>
  <c r="BC2553" i="1"/>
  <c r="AV2553" i="1"/>
  <c r="AT2553" i="1"/>
  <c r="CD2552" i="1"/>
  <c r="CE2552" i="1"/>
  <c r="BX2552" i="1"/>
  <c r="BO2552" i="1"/>
  <c r="BP2552" i="1"/>
  <c r="BL2552" i="1"/>
  <c r="BJ2552" i="1"/>
  <c r="BB2552" i="1"/>
  <c r="BC2552" i="1"/>
  <c r="AV2552" i="1"/>
  <c r="AT2552" i="1"/>
  <c r="CD2551" i="1"/>
  <c r="CE2551" i="1"/>
  <c r="BX2551" i="1"/>
  <c r="BO2551" i="1"/>
  <c r="BP2551" i="1"/>
  <c r="BL2551" i="1"/>
  <c r="BJ2551" i="1"/>
  <c r="BB2551" i="1"/>
  <c r="BC2551" i="1"/>
  <c r="AV2551" i="1"/>
  <c r="AT2551" i="1"/>
  <c r="CD2550" i="1"/>
  <c r="CE2550" i="1"/>
  <c r="BX2550" i="1"/>
  <c r="BO2550" i="1"/>
  <c r="BL2550" i="1"/>
  <c r="BJ2550" i="1"/>
  <c r="BB2550" i="1"/>
  <c r="BC2550" i="1"/>
  <c r="AV2550" i="1"/>
  <c r="AT2550" i="1"/>
  <c r="CD2549" i="1"/>
  <c r="CE2549" i="1"/>
  <c r="BX2549" i="1"/>
  <c r="BO2549" i="1"/>
  <c r="BP2549" i="1"/>
  <c r="BL2549" i="1"/>
  <c r="BJ2549" i="1"/>
  <c r="BB2549" i="1"/>
  <c r="BC2549" i="1"/>
  <c r="AV2549" i="1"/>
  <c r="AT2549" i="1"/>
  <c r="CD2548" i="1"/>
  <c r="CE2548" i="1"/>
  <c r="BX2548" i="1"/>
  <c r="BO2548" i="1"/>
  <c r="BP2548" i="1"/>
  <c r="BL2548" i="1"/>
  <c r="BJ2548" i="1"/>
  <c r="BB2548" i="1"/>
  <c r="BC2548" i="1"/>
  <c r="AV2548" i="1"/>
  <c r="AT2548" i="1"/>
  <c r="CD2547" i="1"/>
  <c r="CE2547" i="1"/>
  <c r="BX2547" i="1"/>
  <c r="BO2547" i="1"/>
  <c r="BP2547" i="1"/>
  <c r="BL2547" i="1"/>
  <c r="BJ2547" i="1"/>
  <c r="BB2547" i="1"/>
  <c r="BC2547" i="1"/>
  <c r="AV2547" i="1"/>
  <c r="AT2547" i="1"/>
  <c r="CD2546" i="1"/>
  <c r="CE2546" i="1"/>
  <c r="BX2546" i="1"/>
  <c r="BO2546" i="1"/>
  <c r="BP2546" i="1"/>
  <c r="BL2546" i="1"/>
  <c r="BJ2546" i="1"/>
  <c r="BB2546" i="1"/>
  <c r="BC2546" i="1"/>
  <c r="AV2546" i="1"/>
  <c r="AT2546" i="1"/>
  <c r="CD2545" i="1"/>
  <c r="CE2545" i="1"/>
  <c r="BX2545" i="1"/>
  <c r="BO2545" i="1"/>
  <c r="BP2545" i="1"/>
  <c r="BL2545" i="1"/>
  <c r="BJ2545" i="1"/>
  <c r="BB2545" i="1"/>
  <c r="BC2545" i="1"/>
  <c r="AV2545" i="1"/>
  <c r="AT2545" i="1"/>
  <c r="CD2544" i="1"/>
  <c r="CE2544" i="1"/>
  <c r="BX2544" i="1"/>
  <c r="BO2544" i="1"/>
  <c r="BP2544" i="1"/>
  <c r="BL2544" i="1"/>
  <c r="BJ2544" i="1"/>
  <c r="BB2544" i="1"/>
  <c r="BC2544" i="1"/>
  <c r="AV2544" i="1"/>
  <c r="AT2544" i="1"/>
  <c r="CD2543" i="1"/>
  <c r="CE2543" i="1"/>
  <c r="BX2543" i="1"/>
  <c r="BO2543" i="1"/>
  <c r="BP2543" i="1"/>
  <c r="BL2543" i="1"/>
  <c r="BJ2543" i="1"/>
  <c r="BB2543" i="1"/>
  <c r="BC2543" i="1"/>
  <c r="AV2543" i="1"/>
  <c r="AT2543" i="1"/>
  <c r="CD2542" i="1"/>
  <c r="CE2542" i="1"/>
  <c r="BX2542" i="1"/>
  <c r="BO2542" i="1"/>
  <c r="BP2542" i="1"/>
  <c r="BL2542" i="1"/>
  <c r="BJ2542" i="1"/>
  <c r="BB2542" i="1"/>
  <c r="BC2542" i="1"/>
  <c r="AV2542" i="1"/>
  <c r="AT2542" i="1"/>
  <c r="CD2541" i="1"/>
  <c r="CE2541" i="1"/>
  <c r="BX2541" i="1"/>
  <c r="BO2541" i="1"/>
  <c r="BP2541" i="1"/>
  <c r="BL2541" i="1"/>
  <c r="BJ2541" i="1"/>
  <c r="BB2541" i="1"/>
  <c r="BC2541" i="1"/>
  <c r="AV2541" i="1"/>
  <c r="AT2541" i="1"/>
  <c r="BX2540" i="1"/>
  <c r="BL2540" i="1"/>
  <c r="BO2540" i="1"/>
  <c r="BP2540" i="1"/>
  <c r="BJ2540" i="1"/>
  <c r="AV2540" i="1"/>
  <c r="BX2539" i="1"/>
  <c r="BL2539" i="1"/>
  <c r="BO2539" i="1"/>
  <c r="BP2539" i="1"/>
  <c r="BJ2539" i="1"/>
  <c r="BJ2534" i="1"/>
  <c r="BJ2535" i="1"/>
  <c r="BJ2536" i="1"/>
  <c r="BJ2537" i="1"/>
  <c r="BJ2538" i="1"/>
  <c r="AT2539" i="1"/>
  <c r="AV2539" i="1"/>
  <c r="CD2538" i="1"/>
  <c r="CE2538" i="1"/>
  <c r="BX2538" i="1"/>
  <c r="AV2538" i="1"/>
  <c r="AV2534" i="1"/>
  <c r="AV2535" i="1"/>
  <c r="AV2536" i="1"/>
  <c r="AV2537" i="1"/>
  <c r="BX2537" i="1"/>
  <c r="BL2537" i="1"/>
  <c r="BO2537" i="1"/>
  <c r="CD2536" i="1"/>
  <c r="BX2536" i="1"/>
  <c r="BL2536" i="1"/>
  <c r="BO2536" i="1"/>
  <c r="BX2535" i="1"/>
  <c r="BX2534" i="1"/>
  <c r="BL2534" i="1"/>
  <c r="CD2533" i="1"/>
  <c r="CE2533" i="1"/>
  <c r="BO2533" i="1"/>
  <c r="BP2533" i="1"/>
  <c r="BB2533" i="1"/>
  <c r="BC2533" i="1"/>
  <c r="BV2518" i="1"/>
  <c r="BH2518" i="1"/>
  <c r="AT2518" i="1"/>
  <c r="CD2514" i="1"/>
  <c r="CE2514" i="1"/>
  <c r="BZ2514" i="1"/>
  <c r="BX2514" i="1"/>
  <c r="BO2514" i="1"/>
  <c r="BP2514" i="1"/>
  <c r="BL2514" i="1"/>
  <c r="BJ2514" i="1"/>
  <c r="BB2514" i="1"/>
  <c r="BC2514" i="1"/>
  <c r="AX2514" i="1"/>
  <c r="AV2514" i="1"/>
  <c r="CD2513" i="1"/>
  <c r="CE2513" i="1"/>
  <c r="BZ2513" i="1"/>
  <c r="BX2513" i="1"/>
  <c r="BV2513" i="1"/>
  <c r="BO2513" i="1"/>
  <c r="BP2513" i="1"/>
  <c r="BL2513" i="1"/>
  <c r="BJ2513" i="1"/>
  <c r="BH2513" i="1"/>
  <c r="BB2513" i="1"/>
  <c r="BC2513" i="1"/>
  <c r="AX2513" i="1"/>
  <c r="AX2463" i="1"/>
  <c r="AX2464" i="1"/>
  <c r="BB2464" i="1"/>
  <c r="AT2464" i="1"/>
  <c r="AX2465" i="1"/>
  <c r="BB2465" i="1"/>
  <c r="AX2466" i="1"/>
  <c r="BB2466" i="1"/>
  <c r="AX2467" i="1"/>
  <c r="AX2468" i="1"/>
  <c r="BB2468" i="1"/>
  <c r="AX2469" i="1"/>
  <c r="AT2469" i="1"/>
  <c r="AX2470" i="1"/>
  <c r="BB2470" i="1"/>
  <c r="AT2470" i="1"/>
  <c r="AX2471" i="1"/>
  <c r="AX2472" i="1"/>
  <c r="AX2473" i="1"/>
  <c r="AX2474" i="1"/>
  <c r="AX2475" i="1"/>
  <c r="AX2476" i="1"/>
  <c r="AX2477" i="1"/>
  <c r="AX2478" i="1"/>
  <c r="AX2479" i="1"/>
  <c r="AX2480" i="1"/>
  <c r="AX2481" i="1"/>
  <c r="AX2482" i="1"/>
  <c r="AX2483" i="1"/>
  <c r="AX2484" i="1"/>
  <c r="AX2485" i="1"/>
  <c r="AX2486" i="1"/>
  <c r="AX2487" i="1"/>
  <c r="AX2488" i="1"/>
  <c r="AX2489" i="1"/>
  <c r="AX2490" i="1"/>
  <c r="AX2491" i="1"/>
  <c r="AX2492" i="1"/>
  <c r="AX2493" i="1"/>
  <c r="AX2494" i="1"/>
  <c r="AX2495" i="1"/>
  <c r="AX2496" i="1"/>
  <c r="AX2497" i="1"/>
  <c r="AX2498" i="1"/>
  <c r="AX2499" i="1"/>
  <c r="AX2500" i="1"/>
  <c r="AX2501" i="1"/>
  <c r="AX2502" i="1"/>
  <c r="AX2503" i="1"/>
  <c r="AX2504" i="1"/>
  <c r="AX2505" i="1"/>
  <c r="AX2506" i="1"/>
  <c r="AX2507" i="1"/>
  <c r="AX2508" i="1"/>
  <c r="AX2509" i="1"/>
  <c r="AX2510" i="1"/>
  <c r="AX2511" i="1"/>
  <c r="AX2512" i="1"/>
  <c r="AV2513" i="1"/>
  <c r="AT2513" i="1"/>
  <c r="CD2512" i="1"/>
  <c r="CE2512" i="1"/>
  <c r="BZ2512" i="1"/>
  <c r="BX2512" i="1"/>
  <c r="BV2512" i="1"/>
  <c r="BO2512" i="1"/>
  <c r="BP2512" i="1"/>
  <c r="BL2512" i="1"/>
  <c r="BJ2512" i="1"/>
  <c r="BH2512" i="1"/>
  <c r="BB2512" i="1"/>
  <c r="BC2512" i="1"/>
  <c r="AV2512" i="1"/>
  <c r="AT2512" i="1"/>
  <c r="CD2511" i="1"/>
  <c r="CE2511" i="1"/>
  <c r="BZ2511" i="1"/>
  <c r="BX2511" i="1"/>
  <c r="BV2511" i="1"/>
  <c r="BO2511" i="1"/>
  <c r="BP2511" i="1"/>
  <c r="BL2511" i="1"/>
  <c r="BJ2511" i="1"/>
  <c r="BH2511" i="1"/>
  <c r="BB2511" i="1"/>
  <c r="BC2511" i="1"/>
  <c r="AV2511" i="1"/>
  <c r="AT2511" i="1"/>
  <c r="CD2510" i="1"/>
  <c r="CE2510" i="1"/>
  <c r="BZ2510" i="1"/>
  <c r="BX2510" i="1"/>
  <c r="BV2510" i="1"/>
  <c r="BO2510" i="1"/>
  <c r="BP2510" i="1"/>
  <c r="BL2510" i="1"/>
  <c r="BJ2510" i="1"/>
  <c r="BH2510" i="1"/>
  <c r="BB2510" i="1"/>
  <c r="BC2510" i="1"/>
  <c r="AV2510" i="1"/>
  <c r="AT2510" i="1"/>
  <c r="CD2509" i="1"/>
  <c r="CE2509" i="1"/>
  <c r="BZ2509" i="1"/>
  <c r="BX2509" i="1"/>
  <c r="BV2509" i="1"/>
  <c r="BO2509" i="1"/>
  <c r="BP2509" i="1"/>
  <c r="BL2509" i="1"/>
  <c r="BJ2509" i="1"/>
  <c r="BH2509" i="1"/>
  <c r="BB2509" i="1"/>
  <c r="BC2509" i="1"/>
  <c r="AV2509" i="1"/>
  <c r="AT2509" i="1"/>
  <c r="CD2508" i="1"/>
  <c r="CE2508" i="1"/>
  <c r="BZ2508" i="1"/>
  <c r="BX2508" i="1"/>
  <c r="BV2508" i="1"/>
  <c r="BO2508" i="1"/>
  <c r="BP2508" i="1"/>
  <c r="BL2508" i="1"/>
  <c r="BJ2508" i="1"/>
  <c r="BH2508" i="1"/>
  <c r="BB2508" i="1"/>
  <c r="BC2508" i="1"/>
  <c r="AV2508" i="1"/>
  <c r="AT2508" i="1"/>
  <c r="CD2507" i="1"/>
  <c r="CE2507" i="1"/>
  <c r="BZ2507" i="1"/>
  <c r="BX2507" i="1"/>
  <c r="BV2507" i="1"/>
  <c r="BO2507" i="1"/>
  <c r="BP2507" i="1"/>
  <c r="BL2507" i="1"/>
  <c r="BJ2507" i="1"/>
  <c r="BH2507" i="1"/>
  <c r="BB2507" i="1"/>
  <c r="BC2507" i="1"/>
  <c r="AV2507" i="1"/>
  <c r="AT2507" i="1"/>
  <c r="CD2506" i="1"/>
  <c r="CE2506" i="1"/>
  <c r="BZ2506" i="1"/>
  <c r="BX2506" i="1"/>
  <c r="BV2506" i="1"/>
  <c r="BO2506" i="1"/>
  <c r="BP2506" i="1"/>
  <c r="BL2506" i="1"/>
  <c r="BJ2506" i="1"/>
  <c r="BH2506" i="1"/>
  <c r="BB2506" i="1"/>
  <c r="BC2506" i="1"/>
  <c r="AV2506" i="1"/>
  <c r="AT2506" i="1"/>
  <c r="CD2505" i="1"/>
  <c r="CE2505" i="1"/>
  <c r="BZ2505" i="1"/>
  <c r="BX2505" i="1"/>
  <c r="BV2505" i="1"/>
  <c r="BO2505" i="1"/>
  <c r="BP2505" i="1"/>
  <c r="BL2505" i="1"/>
  <c r="BJ2505" i="1"/>
  <c r="BH2505" i="1"/>
  <c r="BB2505" i="1"/>
  <c r="BC2505" i="1"/>
  <c r="AV2505" i="1"/>
  <c r="AT2505" i="1"/>
  <c r="CD2504" i="1"/>
  <c r="CE2504" i="1"/>
  <c r="BZ2504" i="1"/>
  <c r="BX2504" i="1"/>
  <c r="BV2504" i="1"/>
  <c r="BO2504" i="1"/>
  <c r="BP2504" i="1"/>
  <c r="BL2504" i="1"/>
  <c r="BJ2504" i="1"/>
  <c r="BH2504" i="1"/>
  <c r="BB2504" i="1"/>
  <c r="BC2504" i="1"/>
  <c r="AV2504" i="1"/>
  <c r="AT2504" i="1"/>
  <c r="CD2503" i="1"/>
  <c r="CE2503" i="1"/>
  <c r="BZ2503" i="1"/>
  <c r="BX2503" i="1"/>
  <c r="BV2503" i="1"/>
  <c r="BO2503" i="1"/>
  <c r="BP2503" i="1"/>
  <c r="BL2503" i="1"/>
  <c r="BJ2503" i="1"/>
  <c r="BH2503" i="1"/>
  <c r="BB2503" i="1"/>
  <c r="BC2503" i="1"/>
  <c r="AV2503" i="1"/>
  <c r="AT2503" i="1"/>
  <c r="CD2502" i="1"/>
  <c r="CE2502" i="1"/>
  <c r="BZ2502" i="1"/>
  <c r="BX2502" i="1"/>
  <c r="BV2502" i="1"/>
  <c r="BO2502" i="1"/>
  <c r="BP2502" i="1"/>
  <c r="BL2502" i="1"/>
  <c r="BJ2502" i="1"/>
  <c r="BH2502" i="1"/>
  <c r="BB2502" i="1"/>
  <c r="BC2502" i="1"/>
  <c r="AV2502" i="1"/>
  <c r="AT2502" i="1"/>
  <c r="CD2501" i="1"/>
  <c r="CE2501" i="1"/>
  <c r="BZ2501" i="1"/>
  <c r="BX2501" i="1"/>
  <c r="BV2501" i="1"/>
  <c r="BO2501" i="1"/>
  <c r="BP2501" i="1"/>
  <c r="BL2501" i="1"/>
  <c r="BJ2501" i="1"/>
  <c r="BH2501" i="1"/>
  <c r="BB2501" i="1"/>
  <c r="BC2501" i="1"/>
  <c r="AV2501" i="1"/>
  <c r="AT2501" i="1"/>
  <c r="CD2500" i="1"/>
  <c r="CE2500" i="1"/>
  <c r="BZ2500" i="1"/>
  <c r="BX2500" i="1"/>
  <c r="BV2500" i="1"/>
  <c r="BO2500" i="1"/>
  <c r="BP2500" i="1"/>
  <c r="BL2500" i="1"/>
  <c r="BJ2500" i="1"/>
  <c r="BH2500" i="1"/>
  <c r="BB2500" i="1"/>
  <c r="BC2500" i="1"/>
  <c r="AV2500" i="1"/>
  <c r="AT2500" i="1"/>
  <c r="CD2499" i="1"/>
  <c r="CE2499" i="1"/>
  <c r="BZ2499" i="1"/>
  <c r="BX2499" i="1"/>
  <c r="BV2499" i="1"/>
  <c r="BO2499" i="1"/>
  <c r="BP2499" i="1"/>
  <c r="BL2499" i="1"/>
  <c r="BJ2499" i="1"/>
  <c r="BH2499" i="1"/>
  <c r="BB2499" i="1"/>
  <c r="BC2499" i="1"/>
  <c r="AV2499" i="1"/>
  <c r="AT2499" i="1"/>
  <c r="CD2498" i="1"/>
  <c r="CE2498" i="1"/>
  <c r="BZ2498" i="1"/>
  <c r="BX2498" i="1"/>
  <c r="BV2498" i="1"/>
  <c r="BO2498" i="1"/>
  <c r="BL2498" i="1"/>
  <c r="BJ2498" i="1"/>
  <c r="BH2498" i="1"/>
  <c r="BB2498" i="1"/>
  <c r="BC2498" i="1"/>
  <c r="AV2498" i="1"/>
  <c r="AT2498" i="1"/>
  <c r="CD2497" i="1"/>
  <c r="CE2497" i="1"/>
  <c r="BZ2497" i="1"/>
  <c r="BX2497" i="1"/>
  <c r="BV2497" i="1"/>
  <c r="BO2497" i="1"/>
  <c r="BP2497" i="1"/>
  <c r="BL2497" i="1"/>
  <c r="BJ2497" i="1"/>
  <c r="BH2497" i="1"/>
  <c r="BB2497" i="1"/>
  <c r="BC2497" i="1"/>
  <c r="AV2497" i="1"/>
  <c r="AT2497" i="1"/>
  <c r="CD2496" i="1"/>
  <c r="CE2496" i="1"/>
  <c r="BZ2496" i="1"/>
  <c r="BX2496" i="1"/>
  <c r="BV2496" i="1"/>
  <c r="BO2496" i="1"/>
  <c r="BP2496" i="1"/>
  <c r="BL2496" i="1"/>
  <c r="BJ2496" i="1"/>
  <c r="BH2496" i="1"/>
  <c r="BB2496" i="1"/>
  <c r="BC2496" i="1"/>
  <c r="AV2496" i="1"/>
  <c r="AT2496" i="1"/>
  <c r="CD2495" i="1"/>
  <c r="CE2495" i="1"/>
  <c r="BZ2495" i="1"/>
  <c r="BX2495" i="1"/>
  <c r="BV2495" i="1"/>
  <c r="BO2495" i="1"/>
  <c r="BP2495" i="1"/>
  <c r="BL2495" i="1"/>
  <c r="BJ2495" i="1"/>
  <c r="BH2495" i="1"/>
  <c r="BB2495" i="1"/>
  <c r="BC2495" i="1"/>
  <c r="AV2495" i="1"/>
  <c r="AT2495" i="1"/>
  <c r="CD2494" i="1"/>
  <c r="CE2494" i="1"/>
  <c r="BZ2494" i="1"/>
  <c r="BX2494" i="1"/>
  <c r="BV2494" i="1"/>
  <c r="BO2494" i="1"/>
  <c r="BP2494" i="1"/>
  <c r="BL2494" i="1"/>
  <c r="BJ2494" i="1"/>
  <c r="BH2494" i="1"/>
  <c r="BH2463" i="1"/>
  <c r="BH2464" i="1"/>
  <c r="BH2465" i="1"/>
  <c r="BH2466" i="1"/>
  <c r="BH2467" i="1"/>
  <c r="BH2468" i="1"/>
  <c r="BH2469" i="1"/>
  <c r="BH2470" i="1"/>
  <c r="BH2471" i="1"/>
  <c r="BH2472" i="1"/>
  <c r="BH2473" i="1"/>
  <c r="BH2474" i="1"/>
  <c r="BH2475" i="1"/>
  <c r="BH2476" i="1"/>
  <c r="BH2477" i="1"/>
  <c r="BH2478" i="1"/>
  <c r="BH2479" i="1"/>
  <c r="BH2480" i="1"/>
  <c r="BH2481" i="1"/>
  <c r="BH2482" i="1"/>
  <c r="BH2483" i="1"/>
  <c r="BH2484" i="1"/>
  <c r="BH2485" i="1"/>
  <c r="BH2486" i="1"/>
  <c r="BH2487" i="1"/>
  <c r="BH2488" i="1"/>
  <c r="BH2489" i="1"/>
  <c r="BH2490" i="1"/>
  <c r="BH2491" i="1"/>
  <c r="BH2492" i="1"/>
  <c r="BH2493" i="1"/>
  <c r="BH2515" i="1"/>
  <c r="BB2494" i="1"/>
  <c r="BC2494" i="1"/>
  <c r="AV2494" i="1"/>
  <c r="AT2494" i="1"/>
  <c r="CD2493" i="1"/>
  <c r="CE2493" i="1"/>
  <c r="BZ2493" i="1"/>
  <c r="BX2493" i="1"/>
  <c r="BV2493" i="1"/>
  <c r="BO2493" i="1"/>
  <c r="BP2493" i="1"/>
  <c r="BL2493" i="1"/>
  <c r="BJ2493" i="1"/>
  <c r="BB2493" i="1"/>
  <c r="BC2493" i="1"/>
  <c r="AV2493" i="1"/>
  <c r="AT2493" i="1"/>
  <c r="CD2492" i="1"/>
  <c r="CE2492" i="1"/>
  <c r="BZ2492" i="1"/>
  <c r="BX2492" i="1"/>
  <c r="BV2492" i="1"/>
  <c r="BO2492" i="1"/>
  <c r="BP2492" i="1"/>
  <c r="BL2492" i="1"/>
  <c r="BJ2492" i="1"/>
  <c r="BB2492" i="1"/>
  <c r="BC2492" i="1"/>
  <c r="AV2492" i="1"/>
  <c r="AT2492" i="1"/>
  <c r="CD2491" i="1"/>
  <c r="CE2491" i="1"/>
  <c r="BZ2491" i="1"/>
  <c r="BX2491" i="1"/>
  <c r="BV2491" i="1"/>
  <c r="BO2491" i="1"/>
  <c r="BP2491" i="1"/>
  <c r="BL2491" i="1"/>
  <c r="BJ2491" i="1"/>
  <c r="BB2491" i="1"/>
  <c r="AV2491" i="1"/>
  <c r="AT2491" i="1"/>
  <c r="CD2490" i="1"/>
  <c r="CE2490" i="1"/>
  <c r="BZ2490" i="1"/>
  <c r="BX2490" i="1"/>
  <c r="BV2490" i="1"/>
  <c r="BO2490" i="1"/>
  <c r="BP2490" i="1"/>
  <c r="BL2490" i="1"/>
  <c r="BJ2490" i="1"/>
  <c r="BB2490" i="1"/>
  <c r="BC2490" i="1"/>
  <c r="AV2490" i="1"/>
  <c r="AT2490" i="1"/>
  <c r="CD2489" i="1"/>
  <c r="CE2489" i="1"/>
  <c r="BZ2489" i="1"/>
  <c r="BX2489" i="1"/>
  <c r="BV2489" i="1"/>
  <c r="BO2489" i="1"/>
  <c r="BP2489" i="1"/>
  <c r="BL2489" i="1"/>
  <c r="BJ2489" i="1"/>
  <c r="BB2489" i="1"/>
  <c r="BC2489" i="1"/>
  <c r="AV2489" i="1"/>
  <c r="AT2489" i="1"/>
  <c r="CD2488" i="1"/>
  <c r="CE2488" i="1"/>
  <c r="BZ2488" i="1"/>
  <c r="BX2488" i="1"/>
  <c r="BV2488" i="1"/>
  <c r="BO2488" i="1"/>
  <c r="BP2488" i="1"/>
  <c r="BL2488" i="1"/>
  <c r="BJ2488" i="1"/>
  <c r="BB2488" i="1"/>
  <c r="BC2488" i="1"/>
  <c r="AV2488" i="1"/>
  <c r="AT2488" i="1"/>
  <c r="CD2487" i="1"/>
  <c r="CE2487" i="1"/>
  <c r="BZ2487" i="1"/>
  <c r="BX2487" i="1"/>
  <c r="BV2487" i="1"/>
  <c r="BO2487" i="1"/>
  <c r="BP2487" i="1"/>
  <c r="BL2487" i="1"/>
  <c r="BJ2487" i="1"/>
  <c r="BB2487" i="1"/>
  <c r="BC2487" i="1"/>
  <c r="AV2487" i="1"/>
  <c r="AT2487" i="1"/>
  <c r="AT2463" i="1"/>
  <c r="AT2465" i="1"/>
  <c r="AT2466" i="1"/>
  <c r="AT2467" i="1"/>
  <c r="AT2468" i="1"/>
  <c r="AT2471" i="1"/>
  <c r="AT2472" i="1"/>
  <c r="AT2473" i="1"/>
  <c r="AT2474" i="1"/>
  <c r="AT2475" i="1"/>
  <c r="AT2476" i="1"/>
  <c r="AT2477" i="1"/>
  <c r="AT2478" i="1"/>
  <c r="AT2479" i="1"/>
  <c r="AT2480" i="1"/>
  <c r="AT2481" i="1"/>
  <c r="AT2482" i="1"/>
  <c r="AT2483" i="1"/>
  <c r="AT2484" i="1"/>
  <c r="AT2485" i="1"/>
  <c r="AT2486" i="1"/>
  <c r="AT2515" i="1"/>
  <c r="CD2486" i="1"/>
  <c r="CE2486" i="1"/>
  <c r="BZ2486" i="1"/>
  <c r="BX2486" i="1"/>
  <c r="BV2486" i="1"/>
  <c r="BO2486" i="1"/>
  <c r="BP2486" i="1"/>
  <c r="BL2486" i="1"/>
  <c r="BJ2486" i="1"/>
  <c r="BB2486" i="1"/>
  <c r="BC2486" i="1"/>
  <c r="AV2486" i="1"/>
  <c r="CD2485" i="1"/>
  <c r="CE2485" i="1"/>
  <c r="BZ2485" i="1"/>
  <c r="BX2485" i="1"/>
  <c r="BV2485" i="1"/>
  <c r="BV2463" i="1"/>
  <c r="BV2464" i="1"/>
  <c r="BV2465" i="1"/>
  <c r="BV2466" i="1"/>
  <c r="BV2467" i="1"/>
  <c r="BV2468" i="1"/>
  <c r="BV2469" i="1"/>
  <c r="BV2470" i="1"/>
  <c r="BV2471" i="1"/>
  <c r="BV2472" i="1"/>
  <c r="BV2473" i="1"/>
  <c r="BV2474" i="1"/>
  <c r="BV2475" i="1"/>
  <c r="BV2476" i="1"/>
  <c r="BV2477" i="1"/>
  <c r="BV2478" i="1"/>
  <c r="BV2479" i="1"/>
  <c r="BV2480" i="1"/>
  <c r="BV2481" i="1"/>
  <c r="BV2482" i="1"/>
  <c r="BV2483" i="1"/>
  <c r="BV2484" i="1"/>
  <c r="BO2485" i="1"/>
  <c r="BP2485" i="1"/>
  <c r="BL2485" i="1"/>
  <c r="BJ2485" i="1"/>
  <c r="BB2485" i="1"/>
  <c r="BC2485" i="1"/>
  <c r="AV2485" i="1"/>
  <c r="CD2484" i="1"/>
  <c r="CE2484" i="1"/>
  <c r="BZ2484" i="1"/>
  <c r="BX2484" i="1"/>
  <c r="BO2484" i="1"/>
  <c r="BP2484" i="1"/>
  <c r="BL2484" i="1"/>
  <c r="BJ2484" i="1"/>
  <c r="BB2484" i="1"/>
  <c r="BC2484" i="1"/>
  <c r="AV2484" i="1"/>
  <c r="CD2483" i="1"/>
  <c r="CE2483" i="1"/>
  <c r="BZ2483" i="1"/>
  <c r="BX2483" i="1"/>
  <c r="BO2483" i="1"/>
  <c r="BP2483" i="1"/>
  <c r="BL2483" i="1"/>
  <c r="BJ2483" i="1"/>
  <c r="BB2483" i="1"/>
  <c r="BC2483" i="1"/>
  <c r="AV2483" i="1"/>
  <c r="CD2482" i="1"/>
  <c r="CE2482" i="1"/>
  <c r="BZ2482" i="1"/>
  <c r="BX2482" i="1"/>
  <c r="BX2463" i="1"/>
  <c r="BX2464" i="1"/>
  <c r="BX2465" i="1"/>
  <c r="BX2466" i="1"/>
  <c r="BX2467" i="1"/>
  <c r="BX2468" i="1"/>
  <c r="BX2469" i="1"/>
  <c r="BX2470" i="1"/>
  <c r="BX2471" i="1"/>
  <c r="BX2472" i="1"/>
  <c r="BX2473" i="1"/>
  <c r="BX2474" i="1"/>
  <c r="BX2475" i="1"/>
  <c r="BX2476" i="1"/>
  <c r="BX2477" i="1"/>
  <c r="BX2478" i="1"/>
  <c r="BX2479" i="1"/>
  <c r="BX2480" i="1"/>
  <c r="BX2481" i="1"/>
  <c r="BO2482" i="1"/>
  <c r="BP2482" i="1"/>
  <c r="BL2482" i="1"/>
  <c r="BJ2482" i="1"/>
  <c r="BB2482" i="1"/>
  <c r="BC2482" i="1"/>
  <c r="AV2482" i="1"/>
  <c r="AV2463" i="1"/>
  <c r="AV2464" i="1"/>
  <c r="AV2465" i="1"/>
  <c r="AV2466" i="1"/>
  <c r="AV2467" i="1"/>
  <c r="AV2468" i="1"/>
  <c r="AV2469" i="1"/>
  <c r="AV2470" i="1"/>
  <c r="AV2471" i="1"/>
  <c r="AV2472" i="1"/>
  <c r="AV2473" i="1"/>
  <c r="AV2474" i="1"/>
  <c r="AV2475" i="1"/>
  <c r="AV2476" i="1"/>
  <c r="AV2477" i="1"/>
  <c r="AV2478" i="1"/>
  <c r="AV2479" i="1"/>
  <c r="AV2480" i="1"/>
  <c r="AV2481" i="1"/>
  <c r="CD2481" i="1"/>
  <c r="CE2481" i="1"/>
  <c r="BZ2481" i="1"/>
  <c r="BO2481" i="1"/>
  <c r="BP2481" i="1"/>
  <c r="BL2481" i="1"/>
  <c r="BJ2481" i="1"/>
  <c r="BB2481" i="1"/>
  <c r="BC2481" i="1"/>
  <c r="CD2480" i="1"/>
  <c r="CE2480" i="1"/>
  <c r="BZ2480" i="1"/>
  <c r="BO2480" i="1"/>
  <c r="BP2480" i="1"/>
  <c r="BL2480" i="1"/>
  <c r="BJ2480" i="1"/>
  <c r="BB2480" i="1"/>
  <c r="BC2480" i="1"/>
  <c r="CD2479" i="1"/>
  <c r="CE2479" i="1"/>
  <c r="BZ2479" i="1"/>
  <c r="BO2479" i="1"/>
  <c r="BP2479" i="1"/>
  <c r="BL2479" i="1"/>
  <c r="BJ2479" i="1"/>
  <c r="BB2479" i="1"/>
  <c r="BC2479" i="1"/>
  <c r="CD2478" i="1"/>
  <c r="CE2478" i="1"/>
  <c r="BZ2478" i="1"/>
  <c r="BO2478" i="1"/>
  <c r="BP2478" i="1"/>
  <c r="BL2478" i="1"/>
  <c r="BJ2478" i="1"/>
  <c r="BJ2463" i="1"/>
  <c r="BJ2464" i="1"/>
  <c r="BJ2465" i="1"/>
  <c r="BJ2466" i="1"/>
  <c r="BJ2467" i="1"/>
  <c r="BJ2468" i="1"/>
  <c r="BJ2469" i="1"/>
  <c r="BJ2470" i="1"/>
  <c r="BJ2471" i="1"/>
  <c r="BJ2472" i="1"/>
  <c r="BJ2473" i="1"/>
  <c r="BJ2474" i="1"/>
  <c r="BJ2475" i="1"/>
  <c r="BJ2476" i="1"/>
  <c r="BJ2477" i="1"/>
  <c r="BB2478" i="1"/>
  <c r="BC2478" i="1"/>
  <c r="CD2477" i="1"/>
  <c r="BZ2477" i="1"/>
  <c r="BO2477" i="1"/>
  <c r="BP2477" i="1"/>
  <c r="BL2477" i="1"/>
  <c r="BB2477" i="1"/>
  <c r="BC2477" i="1"/>
  <c r="CD2476" i="1"/>
  <c r="CE2476" i="1"/>
  <c r="BZ2476" i="1"/>
  <c r="BO2476" i="1"/>
  <c r="BL2476" i="1"/>
  <c r="BB2476" i="1"/>
  <c r="BC2476" i="1"/>
  <c r="CD2475" i="1"/>
  <c r="CE2475" i="1"/>
  <c r="BZ2475" i="1"/>
  <c r="BO2475" i="1"/>
  <c r="BP2475" i="1"/>
  <c r="BL2475" i="1"/>
  <c r="BB2475" i="1"/>
  <c r="BC2475" i="1"/>
  <c r="CD2474" i="1"/>
  <c r="CE2474" i="1"/>
  <c r="BZ2474" i="1"/>
  <c r="BO2474" i="1"/>
  <c r="BP2474" i="1"/>
  <c r="BL2474" i="1"/>
  <c r="BB2474" i="1"/>
  <c r="BC2474" i="1"/>
  <c r="CD2473" i="1"/>
  <c r="CE2473" i="1"/>
  <c r="BZ2473" i="1"/>
  <c r="BO2473" i="1"/>
  <c r="BP2473" i="1"/>
  <c r="BL2473" i="1"/>
  <c r="BL2466" i="1"/>
  <c r="BO2466" i="1"/>
  <c r="BP2466" i="1"/>
  <c r="BL2469" i="1"/>
  <c r="BO2469" i="1"/>
  <c r="BP2469" i="1"/>
  <c r="BB2473" i="1"/>
  <c r="BC2473" i="1"/>
  <c r="CD2472" i="1"/>
  <c r="CE2472" i="1"/>
  <c r="BZ2472" i="1"/>
  <c r="BO2472" i="1"/>
  <c r="BP2472" i="1"/>
  <c r="BL2472" i="1"/>
  <c r="BB2472" i="1"/>
  <c r="BC2472" i="1"/>
  <c r="CD2471" i="1"/>
  <c r="CE2471" i="1"/>
  <c r="BZ2471" i="1"/>
  <c r="BO2471" i="1"/>
  <c r="BP2471" i="1"/>
  <c r="BL2471" i="1"/>
  <c r="BB2471" i="1"/>
  <c r="BC2471" i="1"/>
  <c r="BZ2470" i="1"/>
  <c r="CD2470" i="1"/>
  <c r="BL2470" i="1"/>
  <c r="BO2470" i="1"/>
  <c r="BL2467" i="1"/>
  <c r="BO2467" i="1"/>
  <c r="BP2467" i="1"/>
  <c r="BZ2469" i="1"/>
  <c r="CD2469" i="1"/>
  <c r="CE2469" i="1"/>
  <c r="BZ2468" i="1"/>
  <c r="CD2468" i="1"/>
  <c r="BL2468" i="1"/>
  <c r="BO2468" i="1"/>
  <c r="BZ2467" i="1"/>
  <c r="CD2467" i="1"/>
  <c r="CE2467" i="1"/>
  <c r="BZ2466" i="1"/>
  <c r="CD2466" i="1"/>
  <c r="CE2466" i="1"/>
  <c r="BZ2465" i="1"/>
  <c r="CD2465" i="1"/>
  <c r="BL2465" i="1"/>
  <c r="BZ2464" i="1"/>
  <c r="CD2464" i="1"/>
  <c r="BL2464" i="1"/>
  <c r="BO2464" i="1"/>
  <c r="BP2464" i="1"/>
  <c r="BZ2463" i="1"/>
  <c r="CD2463" i="1"/>
  <c r="CE2463" i="1"/>
  <c r="BL2463" i="1"/>
  <c r="CD2462" i="1"/>
  <c r="CE2462" i="1"/>
  <c r="BO2462" i="1"/>
  <c r="BB2462" i="1"/>
  <c r="BC2462" i="1"/>
  <c r="CD2443" i="1"/>
  <c r="CE2443" i="1"/>
  <c r="BZ2443" i="1"/>
  <c r="BX2443" i="1"/>
  <c r="BO2443" i="1"/>
  <c r="BP2443" i="1"/>
  <c r="BL2443" i="1"/>
  <c r="BJ2443" i="1"/>
  <c r="BB2443" i="1"/>
  <c r="BC2443" i="1"/>
  <c r="AX2443" i="1"/>
  <c r="AV2443" i="1"/>
  <c r="CD2442" i="1"/>
  <c r="CE2442" i="1"/>
  <c r="BZ2442" i="1"/>
  <c r="BX2442" i="1"/>
  <c r="BV2442" i="1"/>
  <c r="BO2442" i="1"/>
  <c r="BP2442" i="1"/>
  <c r="BL2442" i="1"/>
  <c r="BJ2442" i="1"/>
  <c r="BH2442" i="1"/>
  <c r="BB2442" i="1"/>
  <c r="BC2442" i="1"/>
  <c r="AX2442" i="1"/>
  <c r="AV2442" i="1"/>
  <c r="AT2442" i="1"/>
  <c r="CD2441" i="1"/>
  <c r="CE2441" i="1"/>
  <c r="BZ2441" i="1"/>
  <c r="BX2441" i="1"/>
  <c r="BV2441" i="1"/>
  <c r="BO2441" i="1"/>
  <c r="BP2441" i="1"/>
  <c r="BL2441" i="1"/>
  <c r="BJ2441" i="1"/>
  <c r="BH2441" i="1"/>
  <c r="BB2441" i="1"/>
  <c r="BC2441" i="1"/>
  <c r="AX2441" i="1"/>
  <c r="AV2441" i="1"/>
  <c r="AT2441" i="1"/>
  <c r="CD2440" i="1"/>
  <c r="CE2440" i="1"/>
  <c r="BZ2440" i="1"/>
  <c r="BX2440" i="1"/>
  <c r="BV2440" i="1"/>
  <c r="BO2440" i="1"/>
  <c r="BP2440" i="1"/>
  <c r="BL2440" i="1"/>
  <c r="BJ2440" i="1"/>
  <c r="BH2440" i="1"/>
  <c r="BB2440" i="1"/>
  <c r="BC2440" i="1"/>
  <c r="AX2440" i="1"/>
  <c r="AV2440" i="1"/>
  <c r="AT2440" i="1"/>
  <c r="CD2439" i="1"/>
  <c r="CE2439" i="1"/>
  <c r="BZ2439" i="1"/>
  <c r="BX2439" i="1"/>
  <c r="BV2439" i="1"/>
  <c r="BO2439" i="1"/>
  <c r="BP2439" i="1"/>
  <c r="BL2439" i="1"/>
  <c r="BJ2439" i="1"/>
  <c r="BH2439" i="1"/>
  <c r="BB2439" i="1"/>
  <c r="BC2439" i="1"/>
  <c r="AX2439" i="1"/>
  <c r="AV2439" i="1"/>
  <c r="AT2439" i="1"/>
  <c r="CD2438" i="1"/>
  <c r="CE2438" i="1"/>
  <c r="BZ2438" i="1"/>
  <c r="BX2438" i="1"/>
  <c r="BV2438" i="1"/>
  <c r="BO2438" i="1"/>
  <c r="BP2438" i="1"/>
  <c r="BL2438" i="1"/>
  <c r="BJ2438" i="1"/>
  <c r="BH2438" i="1"/>
  <c r="BB2438" i="1"/>
  <c r="BC2438" i="1"/>
  <c r="AX2438" i="1"/>
  <c r="AV2438" i="1"/>
  <c r="AT2438" i="1"/>
  <c r="CD2437" i="1"/>
  <c r="CE2437" i="1"/>
  <c r="BZ2437" i="1"/>
  <c r="BX2437" i="1"/>
  <c r="BV2437" i="1"/>
  <c r="BO2437" i="1"/>
  <c r="BP2437" i="1"/>
  <c r="BL2437" i="1"/>
  <c r="BJ2437" i="1"/>
  <c r="BH2437" i="1"/>
  <c r="BB2437" i="1"/>
  <c r="BC2437" i="1"/>
  <c r="AX2437" i="1"/>
  <c r="AV2437" i="1"/>
  <c r="AT2437" i="1"/>
  <c r="CD2436" i="1"/>
  <c r="CE2436" i="1"/>
  <c r="BZ2436" i="1"/>
  <c r="BX2436" i="1"/>
  <c r="BV2436" i="1"/>
  <c r="BO2436" i="1"/>
  <c r="BP2436" i="1"/>
  <c r="BL2436" i="1"/>
  <c r="BJ2436" i="1"/>
  <c r="BH2436" i="1"/>
  <c r="BB2436" i="1"/>
  <c r="BC2436" i="1"/>
  <c r="AX2436" i="1"/>
  <c r="AV2436" i="1"/>
  <c r="AT2436" i="1"/>
  <c r="CD2435" i="1"/>
  <c r="CE2435" i="1"/>
  <c r="BZ2435" i="1"/>
  <c r="BX2435" i="1"/>
  <c r="BV2435" i="1"/>
  <c r="BO2435" i="1"/>
  <c r="BP2435" i="1"/>
  <c r="BL2435" i="1"/>
  <c r="BJ2435" i="1"/>
  <c r="BH2435" i="1"/>
  <c r="BB2435" i="1"/>
  <c r="BC2435" i="1"/>
  <c r="AX2435" i="1"/>
  <c r="AV2435" i="1"/>
  <c r="AT2435" i="1"/>
  <c r="CD2434" i="1"/>
  <c r="CE2434" i="1"/>
  <c r="BZ2434" i="1"/>
  <c r="BX2434" i="1"/>
  <c r="BV2434" i="1"/>
  <c r="BO2434" i="1"/>
  <c r="BP2434" i="1"/>
  <c r="BL2434" i="1"/>
  <c r="BJ2434" i="1"/>
  <c r="BH2434" i="1"/>
  <c r="BB2434" i="1"/>
  <c r="BC2434" i="1"/>
  <c r="AX2434" i="1"/>
  <c r="AV2434" i="1"/>
  <c r="AT2434" i="1"/>
  <c r="CD2433" i="1"/>
  <c r="CE2433" i="1"/>
  <c r="BZ2433" i="1"/>
  <c r="BX2433" i="1"/>
  <c r="BV2433" i="1"/>
  <c r="BO2433" i="1"/>
  <c r="BP2433" i="1"/>
  <c r="BL2433" i="1"/>
  <c r="BJ2433" i="1"/>
  <c r="BH2433" i="1"/>
  <c r="BB2433" i="1"/>
  <c r="BC2433" i="1"/>
  <c r="AX2433" i="1"/>
  <c r="AV2433" i="1"/>
  <c r="AT2433" i="1"/>
  <c r="CD2432" i="1"/>
  <c r="CE2432" i="1"/>
  <c r="BZ2432" i="1"/>
  <c r="BX2432" i="1"/>
  <c r="BV2432" i="1"/>
  <c r="BO2432" i="1"/>
  <c r="BP2432" i="1"/>
  <c r="BL2432" i="1"/>
  <c r="BJ2432" i="1"/>
  <c r="BH2432" i="1"/>
  <c r="BB2432" i="1"/>
  <c r="BC2432" i="1"/>
  <c r="AX2432" i="1"/>
  <c r="AV2432" i="1"/>
  <c r="AT2432" i="1"/>
  <c r="CD2431" i="1"/>
  <c r="CE2431" i="1"/>
  <c r="BZ2431" i="1"/>
  <c r="BX2431" i="1"/>
  <c r="BV2431" i="1"/>
  <c r="BO2431" i="1"/>
  <c r="BP2431" i="1"/>
  <c r="BL2431" i="1"/>
  <c r="BJ2431" i="1"/>
  <c r="BH2431" i="1"/>
  <c r="BB2431" i="1"/>
  <c r="BC2431" i="1"/>
  <c r="AX2431" i="1"/>
  <c r="AV2431" i="1"/>
  <c r="AT2431" i="1"/>
  <c r="CD2430" i="1"/>
  <c r="CE2430" i="1"/>
  <c r="BZ2430" i="1"/>
  <c r="BX2430" i="1"/>
  <c r="BV2430" i="1"/>
  <c r="BO2430" i="1"/>
  <c r="BP2430" i="1"/>
  <c r="BL2430" i="1"/>
  <c r="BJ2430" i="1"/>
  <c r="BH2430" i="1"/>
  <c r="BB2430" i="1"/>
  <c r="BC2430" i="1"/>
  <c r="AX2430" i="1"/>
  <c r="AV2430" i="1"/>
  <c r="AT2430" i="1"/>
  <c r="CD2429" i="1"/>
  <c r="CE2429" i="1"/>
  <c r="BZ2429" i="1"/>
  <c r="BX2429" i="1"/>
  <c r="BV2429" i="1"/>
  <c r="BO2429" i="1"/>
  <c r="BP2429" i="1"/>
  <c r="BL2429" i="1"/>
  <c r="BJ2429" i="1"/>
  <c r="BH2429" i="1"/>
  <c r="BB2429" i="1"/>
  <c r="BC2429" i="1"/>
  <c r="AX2429" i="1"/>
  <c r="AV2429" i="1"/>
  <c r="AT2429" i="1"/>
  <c r="CD2428" i="1"/>
  <c r="CE2428" i="1"/>
  <c r="BZ2428" i="1"/>
  <c r="BX2428" i="1"/>
  <c r="BV2428" i="1"/>
  <c r="BO2428" i="1"/>
  <c r="BP2428" i="1"/>
  <c r="BL2428" i="1"/>
  <c r="BJ2428" i="1"/>
  <c r="BH2428" i="1"/>
  <c r="BB2428" i="1"/>
  <c r="BC2428" i="1"/>
  <c r="AX2428" i="1"/>
  <c r="AV2428" i="1"/>
  <c r="AT2428" i="1"/>
  <c r="CD2427" i="1"/>
  <c r="CE2427" i="1"/>
  <c r="BZ2427" i="1"/>
  <c r="BX2427" i="1"/>
  <c r="BV2427" i="1"/>
  <c r="BO2427" i="1"/>
  <c r="BP2427" i="1"/>
  <c r="BL2427" i="1"/>
  <c r="BJ2427" i="1"/>
  <c r="BH2427" i="1"/>
  <c r="BB2427" i="1"/>
  <c r="BC2427" i="1"/>
  <c r="AX2427" i="1"/>
  <c r="AV2427" i="1"/>
  <c r="AT2427" i="1"/>
  <c r="CD2426" i="1"/>
  <c r="CE2426" i="1"/>
  <c r="BZ2426" i="1"/>
  <c r="BX2426" i="1"/>
  <c r="BV2426" i="1"/>
  <c r="BO2426" i="1"/>
  <c r="BP2426" i="1"/>
  <c r="BL2426" i="1"/>
  <c r="BJ2426" i="1"/>
  <c r="BH2426" i="1"/>
  <c r="BB2426" i="1"/>
  <c r="BC2426" i="1"/>
  <c r="AX2426" i="1"/>
  <c r="AV2426" i="1"/>
  <c r="AT2426" i="1"/>
  <c r="CD2425" i="1"/>
  <c r="CE2425" i="1"/>
  <c r="BZ2425" i="1"/>
  <c r="BX2425" i="1"/>
  <c r="BV2425" i="1"/>
  <c r="BO2425" i="1"/>
  <c r="BP2425" i="1"/>
  <c r="BL2425" i="1"/>
  <c r="BJ2425" i="1"/>
  <c r="BH2425" i="1"/>
  <c r="BB2425" i="1"/>
  <c r="BC2425" i="1"/>
  <c r="AX2425" i="1"/>
  <c r="AV2425" i="1"/>
  <c r="AT2425" i="1"/>
  <c r="CD2424" i="1"/>
  <c r="CE2424" i="1"/>
  <c r="BZ2424" i="1"/>
  <c r="BX2424" i="1"/>
  <c r="BV2424" i="1"/>
  <c r="BO2424" i="1"/>
  <c r="BP2424" i="1"/>
  <c r="BL2424" i="1"/>
  <c r="BJ2424" i="1"/>
  <c r="BH2424" i="1"/>
  <c r="BB2424" i="1"/>
  <c r="BC2424" i="1"/>
  <c r="AX2424" i="1"/>
  <c r="AV2424" i="1"/>
  <c r="AT2424" i="1"/>
  <c r="CD2423" i="1"/>
  <c r="CE2423" i="1"/>
  <c r="BZ2423" i="1"/>
  <c r="BX2423" i="1"/>
  <c r="BV2423" i="1"/>
  <c r="BO2423" i="1"/>
  <c r="BP2423" i="1"/>
  <c r="BL2423" i="1"/>
  <c r="BJ2423" i="1"/>
  <c r="BH2423" i="1"/>
  <c r="BB2423" i="1"/>
  <c r="BC2423" i="1"/>
  <c r="AX2423" i="1"/>
  <c r="AV2423" i="1"/>
  <c r="AT2423" i="1"/>
  <c r="CD2422" i="1"/>
  <c r="CE2422" i="1"/>
  <c r="BZ2422" i="1"/>
  <c r="BX2422" i="1"/>
  <c r="BV2422" i="1"/>
  <c r="BO2422" i="1"/>
  <c r="BP2422" i="1"/>
  <c r="BL2422" i="1"/>
  <c r="BJ2422" i="1"/>
  <c r="BH2422" i="1"/>
  <c r="BB2422" i="1"/>
  <c r="BC2422" i="1"/>
  <c r="AX2422" i="1"/>
  <c r="AV2422" i="1"/>
  <c r="AT2422" i="1"/>
  <c r="CD2421" i="1"/>
  <c r="CE2421" i="1"/>
  <c r="BZ2421" i="1"/>
  <c r="BX2421" i="1"/>
  <c r="BV2421" i="1"/>
  <c r="BO2421" i="1"/>
  <c r="BP2421" i="1"/>
  <c r="BL2421" i="1"/>
  <c r="BJ2421" i="1"/>
  <c r="BH2421" i="1"/>
  <c r="BB2421" i="1"/>
  <c r="BC2421" i="1"/>
  <c r="AX2421" i="1"/>
  <c r="AV2421" i="1"/>
  <c r="AT2421" i="1"/>
  <c r="CD2420" i="1"/>
  <c r="CE2420" i="1"/>
  <c r="BZ2420" i="1"/>
  <c r="BX2420" i="1"/>
  <c r="BV2420" i="1"/>
  <c r="BO2420" i="1"/>
  <c r="BP2420" i="1"/>
  <c r="BL2420" i="1"/>
  <c r="BJ2420" i="1"/>
  <c r="BH2420" i="1"/>
  <c r="BB2420" i="1"/>
  <c r="BC2420" i="1"/>
  <c r="AX2420" i="1"/>
  <c r="AV2420" i="1"/>
  <c r="AT2420" i="1"/>
  <c r="CD2419" i="1"/>
  <c r="CE2419" i="1"/>
  <c r="BZ2419" i="1"/>
  <c r="BX2419" i="1"/>
  <c r="BV2419" i="1"/>
  <c r="BO2419" i="1"/>
  <c r="BP2419" i="1"/>
  <c r="BL2419" i="1"/>
  <c r="BJ2419" i="1"/>
  <c r="BH2419" i="1"/>
  <c r="BB2419" i="1"/>
  <c r="BC2419" i="1"/>
  <c r="AX2419" i="1"/>
  <c r="AV2419" i="1"/>
  <c r="AT2419" i="1"/>
  <c r="CD2418" i="1"/>
  <c r="CE2418" i="1"/>
  <c r="BZ2418" i="1"/>
  <c r="BX2418" i="1"/>
  <c r="BV2418" i="1"/>
  <c r="BO2418" i="1"/>
  <c r="BP2418" i="1"/>
  <c r="BL2418" i="1"/>
  <c r="BJ2418" i="1"/>
  <c r="BH2418" i="1"/>
  <c r="BB2418" i="1"/>
  <c r="BC2418" i="1"/>
  <c r="AX2418" i="1"/>
  <c r="AV2418" i="1"/>
  <c r="AT2418" i="1"/>
  <c r="CD2417" i="1"/>
  <c r="CE2417" i="1"/>
  <c r="BZ2417" i="1"/>
  <c r="BX2417" i="1"/>
  <c r="BV2417" i="1"/>
  <c r="BO2417" i="1"/>
  <c r="BP2417" i="1"/>
  <c r="BL2417" i="1"/>
  <c r="BJ2417" i="1"/>
  <c r="BH2417" i="1"/>
  <c r="BB2417" i="1"/>
  <c r="BC2417" i="1"/>
  <c r="AX2417" i="1"/>
  <c r="AV2417" i="1"/>
  <c r="AT2417" i="1"/>
  <c r="CD2416" i="1"/>
  <c r="BZ2416" i="1"/>
  <c r="BX2416" i="1"/>
  <c r="BV2416" i="1"/>
  <c r="BO2416" i="1"/>
  <c r="BP2416" i="1"/>
  <c r="BL2416" i="1"/>
  <c r="BJ2416" i="1"/>
  <c r="BH2416" i="1"/>
  <c r="BB2416" i="1"/>
  <c r="BC2416" i="1"/>
  <c r="AX2416" i="1"/>
  <c r="AV2416" i="1"/>
  <c r="AT2416" i="1"/>
  <c r="CD2415" i="1"/>
  <c r="CE2415" i="1"/>
  <c r="BZ2415" i="1"/>
  <c r="BX2415" i="1"/>
  <c r="BV2415" i="1"/>
  <c r="BO2415" i="1"/>
  <c r="BP2415" i="1"/>
  <c r="BL2415" i="1"/>
  <c r="BJ2415" i="1"/>
  <c r="BH2415" i="1"/>
  <c r="BB2415" i="1"/>
  <c r="BC2415" i="1"/>
  <c r="AX2415" i="1"/>
  <c r="AV2415" i="1"/>
  <c r="AT2415" i="1"/>
  <c r="CD2414" i="1"/>
  <c r="CE2414" i="1"/>
  <c r="BZ2414" i="1"/>
  <c r="BX2414" i="1"/>
  <c r="BV2414" i="1"/>
  <c r="BO2414" i="1"/>
  <c r="BP2414" i="1"/>
  <c r="BL2414" i="1"/>
  <c r="BJ2414" i="1"/>
  <c r="BH2414" i="1"/>
  <c r="BB2414" i="1"/>
  <c r="BC2414" i="1"/>
  <c r="AX2414" i="1"/>
  <c r="AV2414" i="1"/>
  <c r="AV2392" i="1"/>
  <c r="AV2393" i="1"/>
  <c r="AV2394" i="1"/>
  <c r="AV2395" i="1"/>
  <c r="AV2396" i="1"/>
  <c r="AV2397" i="1"/>
  <c r="AV2398" i="1"/>
  <c r="AV2399" i="1"/>
  <c r="AV2400" i="1"/>
  <c r="AV2401" i="1"/>
  <c r="AV2402" i="1"/>
  <c r="AV2403" i="1"/>
  <c r="AV2404" i="1"/>
  <c r="AV2405" i="1"/>
  <c r="AV2406" i="1"/>
  <c r="AV2407" i="1"/>
  <c r="AV2408" i="1"/>
  <c r="AV2409" i="1"/>
  <c r="AV2410" i="1"/>
  <c r="AV2411" i="1"/>
  <c r="AV2412" i="1"/>
  <c r="AV2413" i="1"/>
  <c r="AT2414" i="1"/>
  <c r="CD2413" i="1"/>
  <c r="CE2413" i="1"/>
  <c r="BZ2413" i="1"/>
  <c r="BX2413" i="1"/>
  <c r="BV2413" i="1"/>
  <c r="BO2413" i="1"/>
  <c r="BP2413" i="1"/>
  <c r="BL2413" i="1"/>
  <c r="BJ2413" i="1"/>
  <c r="BH2413" i="1"/>
  <c r="BB2413" i="1"/>
  <c r="BC2413" i="1"/>
  <c r="AX2413" i="1"/>
  <c r="AX2392" i="1"/>
  <c r="BB2392" i="1"/>
  <c r="AX2393" i="1"/>
  <c r="BB2393" i="1"/>
  <c r="AT2393" i="1"/>
  <c r="BC2393" i="1"/>
  <c r="AX2394" i="1"/>
  <c r="AX2395" i="1"/>
  <c r="AX2396" i="1"/>
  <c r="BB2396" i="1"/>
  <c r="AT2396" i="1"/>
  <c r="BC2396" i="1"/>
  <c r="AX2397" i="1"/>
  <c r="BB2397" i="1"/>
  <c r="AT2397" i="1"/>
  <c r="BC2397" i="1"/>
  <c r="AX2398" i="1"/>
  <c r="BB2398" i="1"/>
  <c r="AT2398" i="1"/>
  <c r="AX2399" i="1"/>
  <c r="BB2399" i="1"/>
  <c r="AT2399" i="1"/>
  <c r="AX2400" i="1"/>
  <c r="BB2400" i="1"/>
  <c r="AT2400" i="1"/>
  <c r="AX2401" i="1"/>
  <c r="BB2401" i="1"/>
  <c r="AT2401" i="1"/>
  <c r="AX2402" i="1"/>
  <c r="BB2402" i="1"/>
  <c r="AT2402" i="1"/>
  <c r="AX2403" i="1"/>
  <c r="AX2404" i="1"/>
  <c r="AX2405" i="1"/>
  <c r="AX2406" i="1"/>
  <c r="AX2407" i="1"/>
  <c r="AX2408" i="1"/>
  <c r="AX2409" i="1"/>
  <c r="AX2410" i="1"/>
  <c r="AX2411" i="1"/>
  <c r="AX2412" i="1"/>
  <c r="AT2413" i="1"/>
  <c r="CD2412" i="1"/>
  <c r="CE2412" i="1"/>
  <c r="BZ2412" i="1"/>
  <c r="BX2412" i="1"/>
  <c r="BV2412" i="1"/>
  <c r="BO2412" i="1"/>
  <c r="BP2412" i="1"/>
  <c r="BL2412" i="1"/>
  <c r="BJ2412" i="1"/>
  <c r="BH2412" i="1"/>
  <c r="BB2412" i="1"/>
  <c r="BC2412" i="1"/>
  <c r="AT2412" i="1"/>
  <c r="CD2411" i="1"/>
  <c r="CE2411" i="1"/>
  <c r="BZ2411" i="1"/>
  <c r="BX2411" i="1"/>
  <c r="BV2411" i="1"/>
  <c r="BO2411" i="1"/>
  <c r="BP2411" i="1"/>
  <c r="BL2411" i="1"/>
  <c r="BJ2411" i="1"/>
  <c r="BH2411" i="1"/>
  <c r="BB2411" i="1"/>
  <c r="BC2411" i="1"/>
  <c r="AT2411" i="1"/>
  <c r="CD2410" i="1"/>
  <c r="CE2410" i="1"/>
  <c r="BZ2410" i="1"/>
  <c r="BX2410" i="1"/>
  <c r="BV2410" i="1"/>
  <c r="BO2410" i="1"/>
  <c r="BP2410" i="1"/>
  <c r="BL2410" i="1"/>
  <c r="BJ2410" i="1"/>
  <c r="BH2410" i="1"/>
  <c r="BB2410" i="1"/>
  <c r="BC2410" i="1"/>
  <c r="AT2410" i="1"/>
  <c r="CD2409" i="1"/>
  <c r="CE2409" i="1"/>
  <c r="BZ2409" i="1"/>
  <c r="BX2409" i="1"/>
  <c r="BV2409" i="1"/>
  <c r="BO2409" i="1"/>
  <c r="BP2409" i="1"/>
  <c r="BL2409" i="1"/>
  <c r="BJ2409" i="1"/>
  <c r="BH2409" i="1"/>
  <c r="BB2409" i="1"/>
  <c r="BC2409" i="1"/>
  <c r="AT2409" i="1"/>
  <c r="CD2408" i="1"/>
  <c r="CE2408" i="1"/>
  <c r="BZ2408" i="1"/>
  <c r="BX2408" i="1"/>
  <c r="BV2408" i="1"/>
  <c r="BO2408" i="1"/>
  <c r="BP2408" i="1"/>
  <c r="BL2408" i="1"/>
  <c r="BJ2408" i="1"/>
  <c r="BH2408" i="1"/>
  <c r="BB2408" i="1"/>
  <c r="BC2408" i="1"/>
  <c r="AT2408" i="1"/>
  <c r="CD2407" i="1"/>
  <c r="CE2407" i="1"/>
  <c r="BZ2407" i="1"/>
  <c r="BX2407" i="1"/>
  <c r="BV2407" i="1"/>
  <c r="BO2407" i="1"/>
  <c r="BP2407" i="1"/>
  <c r="BL2407" i="1"/>
  <c r="BJ2407" i="1"/>
  <c r="BJ2392" i="1"/>
  <c r="BJ2393" i="1"/>
  <c r="BJ2394" i="1"/>
  <c r="BJ2395" i="1"/>
  <c r="BJ2396" i="1"/>
  <c r="BJ2397" i="1"/>
  <c r="BJ2398" i="1"/>
  <c r="BJ2399" i="1"/>
  <c r="BJ2400" i="1"/>
  <c r="BJ2401" i="1"/>
  <c r="BJ2402" i="1"/>
  <c r="BJ2403" i="1"/>
  <c r="BJ2404" i="1"/>
  <c r="BJ2405" i="1"/>
  <c r="BJ2406" i="1"/>
  <c r="BH2407" i="1"/>
  <c r="BB2407" i="1"/>
  <c r="BC2407" i="1"/>
  <c r="AT2407" i="1"/>
  <c r="CD2406" i="1"/>
  <c r="CE2406" i="1"/>
  <c r="BZ2406" i="1"/>
  <c r="BX2406" i="1"/>
  <c r="BV2406" i="1"/>
  <c r="BO2406" i="1"/>
  <c r="BP2406" i="1"/>
  <c r="BL2406" i="1"/>
  <c r="BH2406" i="1"/>
  <c r="BB2406" i="1"/>
  <c r="BC2406" i="1"/>
  <c r="AT2406" i="1"/>
  <c r="CD2405" i="1"/>
  <c r="CE2405" i="1"/>
  <c r="BZ2405" i="1"/>
  <c r="BX2405" i="1"/>
  <c r="BX2392" i="1"/>
  <c r="BX2393" i="1"/>
  <c r="BX2394" i="1"/>
  <c r="BX2395" i="1"/>
  <c r="BX2396" i="1"/>
  <c r="BX2397" i="1"/>
  <c r="BX2398" i="1"/>
  <c r="BX2399" i="1"/>
  <c r="BX2400" i="1"/>
  <c r="BX2401" i="1"/>
  <c r="BX2402" i="1"/>
  <c r="BX2403" i="1"/>
  <c r="BX2404" i="1"/>
  <c r="BV2405" i="1"/>
  <c r="BV2392" i="1"/>
  <c r="BV2393" i="1"/>
  <c r="BZ2393" i="1"/>
  <c r="CD2393" i="1"/>
  <c r="CE2393" i="1"/>
  <c r="BV2394" i="1"/>
  <c r="BV2395" i="1"/>
  <c r="BV2396" i="1"/>
  <c r="BZ2396" i="1"/>
  <c r="CD2396" i="1"/>
  <c r="BV2397" i="1"/>
  <c r="BV2398" i="1"/>
  <c r="BV2399" i="1"/>
  <c r="BV2400" i="1"/>
  <c r="BV2401" i="1"/>
  <c r="BZ2401" i="1"/>
  <c r="CD2401" i="1"/>
  <c r="BV2402" i="1"/>
  <c r="BV2403" i="1"/>
  <c r="BV2404" i="1"/>
  <c r="BO2405" i="1"/>
  <c r="BP2405" i="1"/>
  <c r="BL2405" i="1"/>
  <c r="BL2392" i="1"/>
  <c r="BO2392" i="1"/>
  <c r="BL2393" i="1"/>
  <c r="BO2393" i="1"/>
  <c r="BL2394" i="1"/>
  <c r="BO2394" i="1"/>
  <c r="BH2394" i="1"/>
  <c r="BP2394" i="1"/>
  <c r="BL2395" i="1"/>
  <c r="BL2396" i="1"/>
  <c r="BO2396" i="1"/>
  <c r="BH2396" i="1"/>
  <c r="BL2397" i="1"/>
  <c r="BO2397" i="1"/>
  <c r="BL2398" i="1"/>
  <c r="BO2398" i="1"/>
  <c r="BH2398" i="1"/>
  <c r="BP2398" i="1"/>
  <c r="BL2399" i="1"/>
  <c r="BO2399" i="1"/>
  <c r="BL2400" i="1"/>
  <c r="BO2400" i="1"/>
  <c r="BH2400" i="1"/>
  <c r="BL2401" i="1"/>
  <c r="BO2401" i="1"/>
  <c r="BH2401" i="1"/>
  <c r="BL2402" i="1"/>
  <c r="BO2402" i="1"/>
  <c r="BL2403" i="1"/>
  <c r="BL2404" i="1"/>
  <c r="BH2405" i="1"/>
  <c r="BB2405" i="1"/>
  <c r="BC2405" i="1"/>
  <c r="AT2405" i="1"/>
  <c r="CD2404" i="1"/>
  <c r="CE2404" i="1"/>
  <c r="BZ2404" i="1"/>
  <c r="BZ2392" i="1"/>
  <c r="CD2392" i="1"/>
  <c r="CE2392" i="1"/>
  <c r="BO2404" i="1"/>
  <c r="BP2404" i="1"/>
  <c r="BH2404" i="1"/>
  <c r="BB2404" i="1"/>
  <c r="BC2404" i="1"/>
  <c r="AT2404" i="1"/>
  <c r="CD2403" i="1"/>
  <c r="CE2403" i="1"/>
  <c r="BZ2403" i="1"/>
  <c r="BO2403" i="1"/>
  <c r="BP2403" i="1"/>
  <c r="BH2403" i="1"/>
  <c r="BB2403" i="1"/>
  <c r="BC2403" i="1"/>
  <c r="AT2403" i="1"/>
  <c r="BZ2402" i="1"/>
  <c r="CD2402" i="1"/>
  <c r="BH2402" i="1"/>
  <c r="BP2402" i="1"/>
  <c r="BZ2400" i="1"/>
  <c r="CD2400" i="1"/>
  <c r="BZ2399" i="1"/>
  <c r="CD2399" i="1"/>
  <c r="BH2399" i="1"/>
  <c r="BZ2398" i="1"/>
  <c r="CD2398" i="1"/>
  <c r="CE2398" i="1"/>
  <c r="BZ2397" i="1"/>
  <c r="CD2397" i="1"/>
  <c r="BH2397" i="1"/>
  <c r="BZ2395" i="1"/>
  <c r="CD2395" i="1"/>
  <c r="BH2395" i="1"/>
  <c r="AT2395" i="1"/>
  <c r="BZ2394" i="1"/>
  <c r="CD2394" i="1"/>
  <c r="AT2394" i="1"/>
  <c r="BH2393" i="1"/>
  <c r="BH2392" i="1"/>
  <c r="AT2392" i="1"/>
  <c r="CD2391" i="1"/>
  <c r="CE2391" i="1"/>
  <c r="BO2391" i="1"/>
  <c r="BP2391" i="1"/>
  <c r="BB2391" i="1"/>
  <c r="BC2391" i="1"/>
  <c r="BJ2319" i="1"/>
  <c r="BJ2320" i="1"/>
  <c r="BJ2321" i="1"/>
  <c r="BJ2322" i="1"/>
  <c r="BJ2323" i="1"/>
  <c r="BJ2324" i="1"/>
  <c r="BJ2325" i="1"/>
  <c r="BJ2326" i="1"/>
  <c r="BJ2327" i="1"/>
  <c r="BJ2328" i="1"/>
  <c r="BJ2329" i="1"/>
  <c r="BJ2330" i="1"/>
  <c r="BJ2331" i="1"/>
  <c r="BJ2332" i="1"/>
  <c r="BJ2333" i="1"/>
  <c r="BJ2334" i="1"/>
  <c r="BJ2335" i="1"/>
  <c r="BJ2336" i="1"/>
  <c r="BJ2337" i="1"/>
  <c r="BJ2338" i="1"/>
  <c r="BJ2339" i="1"/>
  <c r="BJ2340" i="1"/>
  <c r="BJ2341" i="1"/>
  <c r="BJ2342" i="1"/>
  <c r="BH2319" i="1"/>
  <c r="BO2319" i="1"/>
  <c r="BH2320" i="1"/>
  <c r="BH2321" i="1"/>
  <c r="BH2322" i="1"/>
  <c r="BL2322" i="1"/>
  <c r="BO2322" i="1"/>
  <c r="BH2323" i="1"/>
  <c r="BH2324" i="1"/>
  <c r="BH2325" i="1"/>
  <c r="BH2326" i="1"/>
  <c r="BH2327" i="1"/>
  <c r="BH2328" i="1"/>
  <c r="BH2329" i="1"/>
  <c r="BH2330" i="1"/>
  <c r="BH2331" i="1"/>
  <c r="BH2332" i="1"/>
  <c r="BH2333" i="1"/>
  <c r="BH2334" i="1"/>
  <c r="BH2335" i="1"/>
  <c r="BH2336" i="1"/>
  <c r="BH2337" i="1"/>
  <c r="BH2338" i="1"/>
  <c r="BH2339" i="1"/>
  <c r="BH2340" i="1"/>
  <c r="BH2341" i="1"/>
  <c r="BH2342" i="1"/>
  <c r="BH2343" i="1"/>
  <c r="BH2344" i="1"/>
  <c r="BH2345" i="1"/>
  <c r="BH2346" i="1"/>
  <c r="BH2347" i="1"/>
  <c r="BH2348" i="1"/>
  <c r="BH2349" i="1"/>
  <c r="BH2350" i="1"/>
  <c r="BH2351" i="1"/>
  <c r="BH2352" i="1"/>
  <c r="BH2353" i="1"/>
  <c r="BH2354" i="1"/>
  <c r="BH2355" i="1"/>
  <c r="BH2356" i="1"/>
  <c r="BH2357" i="1"/>
  <c r="BH2358" i="1"/>
  <c r="BH2359" i="1"/>
  <c r="BH2360" i="1"/>
  <c r="BH2361" i="1"/>
  <c r="BH2362" i="1"/>
  <c r="BH2363" i="1"/>
  <c r="BH2364" i="1"/>
  <c r="BH2365" i="1"/>
  <c r="BH2366" i="1"/>
  <c r="BH2367" i="1"/>
  <c r="BH2368" i="1"/>
  <c r="BH2369" i="1"/>
  <c r="BH2370" i="1"/>
  <c r="CD2371" i="1"/>
  <c r="CE2371" i="1"/>
  <c r="BZ2371" i="1"/>
  <c r="BX2371" i="1"/>
  <c r="BO2371" i="1"/>
  <c r="BL2371" i="1"/>
  <c r="BJ2371" i="1"/>
  <c r="BB2371" i="1"/>
  <c r="BC2371" i="1"/>
  <c r="AX2371" i="1"/>
  <c r="AV2371" i="1"/>
  <c r="CD2370" i="1"/>
  <c r="CE2370" i="1"/>
  <c r="BZ2370" i="1"/>
  <c r="BX2370" i="1"/>
  <c r="BV2370" i="1"/>
  <c r="BO2370" i="1"/>
  <c r="BP2370" i="1"/>
  <c r="BL2370" i="1"/>
  <c r="BJ2370" i="1"/>
  <c r="BB2370" i="1"/>
  <c r="BC2370" i="1"/>
  <c r="AX2370" i="1"/>
  <c r="AV2370" i="1"/>
  <c r="AT2370" i="1"/>
  <c r="CD2369" i="1"/>
  <c r="CE2369" i="1"/>
  <c r="BZ2369" i="1"/>
  <c r="BX2369" i="1"/>
  <c r="BV2369" i="1"/>
  <c r="BO2369" i="1"/>
  <c r="BP2369" i="1"/>
  <c r="BL2369" i="1"/>
  <c r="BJ2369" i="1"/>
  <c r="BB2369" i="1"/>
  <c r="BC2369" i="1"/>
  <c r="AX2369" i="1"/>
  <c r="AV2369" i="1"/>
  <c r="AT2369" i="1"/>
  <c r="CD2368" i="1"/>
  <c r="CE2368" i="1"/>
  <c r="BZ2368" i="1"/>
  <c r="BX2368" i="1"/>
  <c r="BV2368" i="1"/>
  <c r="BO2368" i="1"/>
  <c r="BP2368" i="1"/>
  <c r="BL2368" i="1"/>
  <c r="BJ2368" i="1"/>
  <c r="BB2368" i="1"/>
  <c r="BC2368" i="1"/>
  <c r="AX2368" i="1"/>
  <c r="AV2368" i="1"/>
  <c r="AT2368" i="1"/>
  <c r="CD2367" i="1"/>
  <c r="CE2367" i="1"/>
  <c r="BZ2367" i="1"/>
  <c r="BX2367" i="1"/>
  <c r="BV2367" i="1"/>
  <c r="BO2367" i="1"/>
  <c r="BP2367" i="1"/>
  <c r="BL2367" i="1"/>
  <c r="BJ2367" i="1"/>
  <c r="BB2367" i="1"/>
  <c r="BC2367" i="1"/>
  <c r="AX2367" i="1"/>
  <c r="AV2367" i="1"/>
  <c r="AT2367" i="1"/>
  <c r="CD2366" i="1"/>
  <c r="CE2366" i="1"/>
  <c r="BZ2366" i="1"/>
  <c r="BX2366" i="1"/>
  <c r="BV2366" i="1"/>
  <c r="BO2366" i="1"/>
  <c r="BP2366" i="1"/>
  <c r="BL2366" i="1"/>
  <c r="BJ2366" i="1"/>
  <c r="BB2366" i="1"/>
  <c r="BC2366" i="1"/>
  <c r="AX2366" i="1"/>
  <c r="AV2366" i="1"/>
  <c r="AT2366" i="1"/>
  <c r="CD2365" i="1"/>
  <c r="CE2365" i="1"/>
  <c r="BZ2365" i="1"/>
  <c r="BX2365" i="1"/>
  <c r="BV2365" i="1"/>
  <c r="BO2365" i="1"/>
  <c r="BP2365" i="1"/>
  <c r="BL2365" i="1"/>
  <c r="BJ2365" i="1"/>
  <c r="BB2365" i="1"/>
  <c r="BC2365" i="1"/>
  <c r="AX2365" i="1"/>
  <c r="AV2365" i="1"/>
  <c r="AT2365" i="1"/>
  <c r="CD2364" i="1"/>
  <c r="CE2364" i="1"/>
  <c r="BZ2364" i="1"/>
  <c r="BX2364" i="1"/>
  <c r="BV2364" i="1"/>
  <c r="BO2364" i="1"/>
  <c r="BP2364" i="1"/>
  <c r="BL2364" i="1"/>
  <c r="BJ2364" i="1"/>
  <c r="BB2364" i="1"/>
  <c r="BC2364" i="1"/>
  <c r="AX2364" i="1"/>
  <c r="AV2364" i="1"/>
  <c r="AT2364" i="1"/>
  <c r="CD2363" i="1"/>
  <c r="CE2363" i="1"/>
  <c r="BZ2363" i="1"/>
  <c r="BX2363" i="1"/>
  <c r="BV2363" i="1"/>
  <c r="BO2363" i="1"/>
  <c r="BP2363" i="1"/>
  <c r="BL2363" i="1"/>
  <c r="BJ2363" i="1"/>
  <c r="BB2363" i="1"/>
  <c r="BC2363" i="1"/>
  <c r="AX2363" i="1"/>
  <c r="AV2363" i="1"/>
  <c r="AT2363" i="1"/>
  <c r="CD2362" i="1"/>
  <c r="CE2362" i="1"/>
  <c r="BZ2362" i="1"/>
  <c r="BX2362" i="1"/>
  <c r="BV2362" i="1"/>
  <c r="BO2362" i="1"/>
  <c r="BP2362" i="1"/>
  <c r="BL2362" i="1"/>
  <c r="BJ2362" i="1"/>
  <c r="BB2362" i="1"/>
  <c r="BC2362" i="1"/>
  <c r="AX2362" i="1"/>
  <c r="AV2362" i="1"/>
  <c r="AT2362" i="1"/>
  <c r="CD2361" i="1"/>
  <c r="CE2361" i="1"/>
  <c r="BZ2361" i="1"/>
  <c r="BX2361" i="1"/>
  <c r="BV2361" i="1"/>
  <c r="BO2361" i="1"/>
  <c r="BP2361" i="1"/>
  <c r="BL2361" i="1"/>
  <c r="BL2320" i="1"/>
  <c r="BO2320" i="1"/>
  <c r="BL2321" i="1"/>
  <c r="BL2323" i="1"/>
  <c r="BL2324" i="1"/>
  <c r="BL2325" i="1"/>
  <c r="BO2325" i="1"/>
  <c r="BL2326" i="1"/>
  <c r="BO2326" i="1"/>
  <c r="BP2326" i="1"/>
  <c r="BL2327" i="1"/>
  <c r="BO2327" i="1"/>
  <c r="BL2328" i="1"/>
  <c r="BL2329" i="1"/>
  <c r="BL2330" i="1"/>
  <c r="BL2331" i="1"/>
  <c r="BL2332" i="1"/>
  <c r="BL2333" i="1"/>
  <c r="BL2334" i="1"/>
  <c r="BL2335" i="1"/>
  <c r="BL2336" i="1"/>
  <c r="BL2337" i="1"/>
  <c r="BL2338" i="1"/>
  <c r="BL2339" i="1"/>
  <c r="BL2340" i="1"/>
  <c r="BL2341" i="1"/>
  <c r="BL2342" i="1"/>
  <c r="BL2343" i="1"/>
  <c r="BL2344" i="1"/>
  <c r="BL2345" i="1"/>
  <c r="BL2346" i="1"/>
  <c r="BL2347" i="1"/>
  <c r="BL2348" i="1"/>
  <c r="BL2349" i="1"/>
  <c r="BL2350" i="1"/>
  <c r="BL2351" i="1"/>
  <c r="BL2352" i="1"/>
  <c r="BL2353" i="1"/>
  <c r="BL2354" i="1"/>
  <c r="BL2355" i="1"/>
  <c r="BL2356" i="1"/>
  <c r="BL2357" i="1"/>
  <c r="BL2358" i="1"/>
  <c r="BL2359" i="1"/>
  <c r="BL2360" i="1"/>
  <c r="BJ2361" i="1"/>
  <c r="BB2361" i="1"/>
  <c r="BC2361" i="1"/>
  <c r="AX2361" i="1"/>
  <c r="AV2361" i="1"/>
  <c r="AT2361" i="1"/>
  <c r="CD2360" i="1"/>
  <c r="CE2360" i="1"/>
  <c r="BZ2360" i="1"/>
  <c r="BX2360" i="1"/>
  <c r="BV2360" i="1"/>
  <c r="BO2360" i="1"/>
  <c r="BJ2360" i="1"/>
  <c r="BB2360" i="1"/>
  <c r="BC2360" i="1"/>
  <c r="AX2360" i="1"/>
  <c r="AV2360" i="1"/>
  <c r="AT2360" i="1"/>
  <c r="CD2359" i="1"/>
  <c r="CE2359" i="1"/>
  <c r="BZ2359" i="1"/>
  <c r="BX2359" i="1"/>
  <c r="BV2359" i="1"/>
  <c r="BO2359" i="1"/>
  <c r="BP2359" i="1"/>
  <c r="BJ2359" i="1"/>
  <c r="BB2359" i="1"/>
  <c r="BC2359" i="1"/>
  <c r="AX2359" i="1"/>
  <c r="AV2359" i="1"/>
  <c r="AT2359" i="1"/>
  <c r="CD2358" i="1"/>
  <c r="CE2358" i="1"/>
  <c r="BZ2358" i="1"/>
  <c r="BX2358" i="1"/>
  <c r="BV2358" i="1"/>
  <c r="BO2358" i="1"/>
  <c r="BP2358" i="1"/>
  <c r="BJ2358" i="1"/>
  <c r="BB2358" i="1"/>
  <c r="BC2358" i="1"/>
  <c r="AX2358" i="1"/>
  <c r="AV2358" i="1"/>
  <c r="AT2358" i="1"/>
  <c r="CD2357" i="1"/>
  <c r="CE2357" i="1"/>
  <c r="BZ2357" i="1"/>
  <c r="BX2357" i="1"/>
  <c r="BV2357" i="1"/>
  <c r="BO2357" i="1"/>
  <c r="BP2357" i="1"/>
  <c r="BJ2357" i="1"/>
  <c r="BB2357" i="1"/>
  <c r="BC2357" i="1"/>
  <c r="AX2357" i="1"/>
  <c r="AV2357" i="1"/>
  <c r="AT2357" i="1"/>
  <c r="CD2356" i="1"/>
  <c r="CE2356" i="1"/>
  <c r="BZ2356" i="1"/>
  <c r="BX2356" i="1"/>
  <c r="BV2356" i="1"/>
  <c r="BO2356" i="1"/>
  <c r="BP2356" i="1"/>
  <c r="BJ2356" i="1"/>
  <c r="BB2356" i="1"/>
  <c r="BC2356" i="1"/>
  <c r="AX2356" i="1"/>
  <c r="AV2356" i="1"/>
  <c r="AT2356" i="1"/>
  <c r="CD2355" i="1"/>
  <c r="CE2355" i="1"/>
  <c r="BZ2355" i="1"/>
  <c r="BX2355" i="1"/>
  <c r="BV2355" i="1"/>
  <c r="BO2355" i="1"/>
  <c r="BP2355" i="1"/>
  <c r="BJ2355" i="1"/>
  <c r="BB2355" i="1"/>
  <c r="BC2355" i="1"/>
  <c r="AX2355" i="1"/>
  <c r="AV2355" i="1"/>
  <c r="AT2355" i="1"/>
  <c r="CD2354" i="1"/>
  <c r="CE2354" i="1"/>
  <c r="BZ2354" i="1"/>
  <c r="BX2354" i="1"/>
  <c r="BV2354" i="1"/>
  <c r="BO2354" i="1"/>
  <c r="BP2354" i="1"/>
  <c r="BJ2354" i="1"/>
  <c r="BB2354" i="1"/>
  <c r="BC2354" i="1"/>
  <c r="AX2354" i="1"/>
  <c r="AV2354" i="1"/>
  <c r="AT2354" i="1"/>
  <c r="CD2353" i="1"/>
  <c r="CE2353" i="1"/>
  <c r="BZ2353" i="1"/>
  <c r="BX2353" i="1"/>
  <c r="BV2353" i="1"/>
  <c r="BO2353" i="1"/>
  <c r="BP2353" i="1"/>
  <c r="BJ2353" i="1"/>
  <c r="BB2353" i="1"/>
  <c r="BC2353" i="1"/>
  <c r="AX2353" i="1"/>
  <c r="AV2353" i="1"/>
  <c r="AT2353" i="1"/>
  <c r="CD2352" i="1"/>
  <c r="CE2352" i="1"/>
  <c r="BZ2352" i="1"/>
  <c r="BX2352" i="1"/>
  <c r="BV2352" i="1"/>
  <c r="BO2352" i="1"/>
  <c r="BP2352" i="1"/>
  <c r="BJ2352" i="1"/>
  <c r="BB2352" i="1"/>
  <c r="BC2352" i="1"/>
  <c r="AX2352" i="1"/>
  <c r="AV2352" i="1"/>
  <c r="AT2352" i="1"/>
  <c r="CD2351" i="1"/>
  <c r="CE2351" i="1"/>
  <c r="BZ2351" i="1"/>
  <c r="BX2351" i="1"/>
  <c r="BV2351" i="1"/>
  <c r="BO2351" i="1"/>
  <c r="BJ2351" i="1"/>
  <c r="BB2351" i="1"/>
  <c r="BC2351" i="1"/>
  <c r="AX2351" i="1"/>
  <c r="AV2351" i="1"/>
  <c r="AT2351" i="1"/>
  <c r="CD2350" i="1"/>
  <c r="CE2350" i="1"/>
  <c r="BZ2350" i="1"/>
  <c r="BX2350" i="1"/>
  <c r="BV2350" i="1"/>
  <c r="BO2350" i="1"/>
  <c r="BP2350" i="1"/>
  <c r="BJ2350" i="1"/>
  <c r="BB2350" i="1"/>
  <c r="BC2350" i="1"/>
  <c r="AX2350" i="1"/>
  <c r="AV2350" i="1"/>
  <c r="AT2350" i="1"/>
  <c r="CD2349" i="1"/>
  <c r="CE2349" i="1"/>
  <c r="BZ2349" i="1"/>
  <c r="BX2349" i="1"/>
  <c r="BV2349" i="1"/>
  <c r="BO2349" i="1"/>
  <c r="BP2349" i="1"/>
  <c r="BJ2349" i="1"/>
  <c r="BB2349" i="1"/>
  <c r="BC2349" i="1"/>
  <c r="AX2349" i="1"/>
  <c r="AV2349" i="1"/>
  <c r="AT2349" i="1"/>
  <c r="CD2348" i="1"/>
  <c r="CE2348" i="1"/>
  <c r="BZ2348" i="1"/>
  <c r="BX2348" i="1"/>
  <c r="BV2348" i="1"/>
  <c r="BO2348" i="1"/>
  <c r="BP2348" i="1"/>
  <c r="BJ2348" i="1"/>
  <c r="BB2348" i="1"/>
  <c r="BC2348" i="1"/>
  <c r="AX2348" i="1"/>
  <c r="AV2348" i="1"/>
  <c r="AT2348" i="1"/>
  <c r="CD2347" i="1"/>
  <c r="CE2347" i="1"/>
  <c r="BZ2347" i="1"/>
  <c r="BX2347" i="1"/>
  <c r="BV2347" i="1"/>
  <c r="BO2347" i="1"/>
  <c r="BP2347" i="1"/>
  <c r="BJ2347" i="1"/>
  <c r="BB2347" i="1"/>
  <c r="BC2347" i="1"/>
  <c r="AX2347" i="1"/>
  <c r="AV2347" i="1"/>
  <c r="AT2347" i="1"/>
  <c r="CD2346" i="1"/>
  <c r="CE2346" i="1"/>
  <c r="BZ2346" i="1"/>
  <c r="BX2346" i="1"/>
  <c r="BV2346" i="1"/>
  <c r="BO2346" i="1"/>
  <c r="BP2346" i="1"/>
  <c r="BJ2346" i="1"/>
  <c r="BB2346" i="1"/>
  <c r="BC2346" i="1"/>
  <c r="AX2346" i="1"/>
  <c r="AV2346" i="1"/>
  <c r="AT2346" i="1"/>
  <c r="CD2345" i="1"/>
  <c r="CE2345" i="1"/>
  <c r="BZ2345" i="1"/>
  <c r="BX2345" i="1"/>
  <c r="BV2345" i="1"/>
  <c r="BO2345" i="1"/>
  <c r="BP2345" i="1"/>
  <c r="BJ2345" i="1"/>
  <c r="BB2345" i="1"/>
  <c r="BC2345" i="1"/>
  <c r="AX2345" i="1"/>
  <c r="AV2345" i="1"/>
  <c r="AT2345" i="1"/>
  <c r="CD2344" i="1"/>
  <c r="CE2344" i="1"/>
  <c r="BZ2344" i="1"/>
  <c r="BX2344" i="1"/>
  <c r="BV2344" i="1"/>
  <c r="BO2344" i="1"/>
  <c r="BP2344" i="1"/>
  <c r="BJ2344" i="1"/>
  <c r="BB2344" i="1"/>
  <c r="BC2344" i="1"/>
  <c r="AX2344" i="1"/>
  <c r="AV2344" i="1"/>
  <c r="AT2344" i="1"/>
  <c r="CD2343" i="1"/>
  <c r="CE2343" i="1"/>
  <c r="BZ2343" i="1"/>
  <c r="BX2343" i="1"/>
  <c r="BV2343" i="1"/>
  <c r="BO2343" i="1"/>
  <c r="BP2343" i="1"/>
  <c r="BJ2343" i="1"/>
  <c r="BB2343" i="1"/>
  <c r="BC2343" i="1"/>
  <c r="AX2343" i="1"/>
  <c r="AV2343" i="1"/>
  <c r="AT2343" i="1"/>
  <c r="CD2342" i="1"/>
  <c r="CE2342" i="1"/>
  <c r="BZ2342" i="1"/>
  <c r="BX2342" i="1"/>
  <c r="BV2342" i="1"/>
  <c r="BO2342" i="1"/>
  <c r="BP2342" i="1"/>
  <c r="BB2342" i="1"/>
  <c r="BC2342" i="1"/>
  <c r="AX2342" i="1"/>
  <c r="AV2342" i="1"/>
  <c r="AT2342" i="1"/>
  <c r="CD2341" i="1"/>
  <c r="CE2341" i="1"/>
  <c r="BZ2341" i="1"/>
  <c r="BX2341" i="1"/>
  <c r="BV2341" i="1"/>
  <c r="BO2341" i="1"/>
  <c r="BP2341" i="1"/>
  <c r="BB2341" i="1"/>
  <c r="BC2341" i="1"/>
  <c r="AX2341" i="1"/>
  <c r="AV2341" i="1"/>
  <c r="AT2341" i="1"/>
  <c r="CD2340" i="1"/>
  <c r="CE2340" i="1"/>
  <c r="BZ2340" i="1"/>
  <c r="BX2340" i="1"/>
  <c r="BV2340" i="1"/>
  <c r="BO2340" i="1"/>
  <c r="BP2340" i="1"/>
  <c r="BB2340" i="1"/>
  <c r="BC2340" i="1"/>
  <c r="AX2340" i="1"/>
  <c r="AV2340" i="1"/>
  <c r="AT2340" i="1"/>
  <c r="CD2339" i="1"/>
  <c r="CE2339" i="1"/>
  <c r="BZ2339" i="1"/>
  <c r="BX2339" i="1"/>
  <c r="BV2339" i="1"/>
  <c r="BO2339" i="1"/>
  <c r="BP2339" i="1"/>
  <c r="BB2339" i="1"/>
  <c r="BC2339" i="1"/>
  <c r="AX2339" i="1"/>
  <c r="AV2339" i="1"/>
  <c r="AT2339" i="1"/>
  <c r="CD2338" i="1"/>
  <c r="CE2338" i="1"/>
  <c r="BZ2338" i="1"/>
  <c r="BX2338" i="1"/>
  <c r="BV2338" i="1"/>
  <c r="BO2338" i="1"/>
  <c r="BP2338" i="1"/>
  <c r="BB2338" i="1"/>
  <c r="BC2338" i="1"/>
  <c r="AX2338" i="1"/>
  <c r="AV2338" i="1"/>
  <c r="AT2338" i="1"/>
  <c r="CD2337" i="1"/>
  <c r="CE2337" i="1"/>
  <c r="BZ2337" i="1"/>
  <c r="BX2337" i="1"/>
  <c r="BV2337" i="1"/>
  <c r="BO2337" i="1"/>
  <c r="BP2337" i="1"/>
  <c r="BB2337" i="1"/>
  <c r="BC2337" i="1"/>
  <c r="AX2337" i="1"/>
  <c r="AV2337" i="1"/>
  <c r="AT2337" i="1"/>
  <c r="CD2336" i="1"/>
  <c r="CE2336" i="1"/>
  <c r="BZ2336" i="1"/>
  <c r="BX2336" i="1"/>
  <c r="BV2336" i="1"/>
  <c r="BO2336" i="1"/>
  <c r="BP2336" i="1"/>
  <c r="BB2336" i="1"/>
  <c r="BC2336" i="1"/>
  <c r="AX2336" i="1"/>
  <c r="AV2336" i="1"/>
  <c r="AT2336" i="1"/>
  <c r="CD2335" i="1"/>
  <c r="CE2335" i="1"/>
  <c r="BZ2335" i="1"/>
  <c r="BX2335" i="1"/>
  <c r="BV2335" i="1"/>
  <c r="BO2335" i="1"/>
  <c r="BP2335" i="1"/>
  <c r="BB2335" i="1"/>
  <c r="BC2335" i="1"/>
  <c r="AX2335" i="1"/>
  <c r="AV2335" i="1"/>
  <c r="AT2335" i="1"/>
  <c r="CD2334" i="1"/>
  <c r="CE2334" i="1"/>
  <c r="BZ2334" i="1"/>
  <c r="BZ2320" i="1"/>
  <c r="CD2320" i="1"/>
  <c r="BV2320" i="1"/>
  <c r="CE2320" i="1"/>
  <c r="BZ2321" i="1"/>
  <c r="CD2321" i="1"/>
  <c r="BZ2322" i="1"/>
  <c r="CD2322" i="1"/>
  <c r="BV2322" i="1"/>
  <c r="CE2322" i="1"/>
  <c r="BZ2323" i="1"/>
  <c r="CD2323" i="1"/>
  <c r="BV2323" i="1"/>
  <c r="BZ2324" i="1"/>
  <c r="CD2324" i="1"/>
  <c r="BZ2325" i="1"/>
  <c r="CD2325" i="1"/>
  <c r="BZ2326" i="1"/>
  <c r="BZ2327" i="1"/>
  <c r="CD2327" i="1"/>
  <c r="BZ2328" i="1"/>
  <c r="BZ2329" i="1"/>
  <c r="BZ2330" i="1"/>
  <c r="BZ2331" i="1"/>
  <c r="BZ2332" i="1"/>
  <c r="BZ2333" i="1"/>
  <c r="BX2334" i="1"/>
  <c r="BV2334" i="1"/>
  <c r="BO2334" i="1"/>
  <c r="BP2334" i="1"/>
  <c r="BB2334" i="1"/>
  <c r="BC2334" i="1"/>
  <c r="AX2334" i="1"/>
  <c r="AV2334" i="1"/>
  <c r="AT2334" i="1"/>
  <c r="CD2333" i="1"/>
  <c r="CE2333" i="1"/>
  <c r="BX2333" i="1"/>
  <c r="BV2333" i="1"/>
  <c r="BO2333" i="1"/>
  <c r="BP2333" i="1"/>
  <c r="BB2333" i="1"/>
  <c r="BC2333" i="1"/>
  <c r="AX2333" i="1"/>
  <c r="AX2320" i="1"/>
  <c r="AX2321" i="1"/>
  <c r="BB2321" i="1"/>
  <c r="AX2322" i="1"/>
  <c r="BB2322" i="1"/>
  <c r="AX2323" i="1"/>
  <c r="BB2323" i="1"/>
  <c r="AT2323" i="1"/>
  <c r="BC2323" i="1"/>
  <c r="AX2324" i="1"/>
  <c r="BB2324" i="1"/>
  <c r="AT2324" i="1"/>
  <c r="BC2324" i="1"/>
  <c r="AX2325" i="1"/>
  <c r="BB2325" i="1"/>
  <c r="AT2325" i="1"/>
  <c r="BC2325" i="1"/>
  <c r="AX2326" i="1"/>
  <c r="AX2327" i="1"/>
  <c r="AX2328" i="1"/>
  <c r="AX2329" i="1"/>
  <c r="AX2330" i="1"/>
  <c r="AX2331" i="1"/>
  <c r="AX2332" i="1"/>
  <c r="AV2333" i="1"/>
  <c r="AT2333" i="1"/>
  <c r="CD2332" i="1"/>
  <c r="CE2332" i="1"/>
  <c r="BX2332" i="1"/>
  <c r="BV2332" i="1"/>
  <c r="BO2332" i="1"/>
  <c r="BP2332" i="1"/>
  <c r="BB2332" i="1"/>
  <c r="BC2332" i="1"/>
  <c r="AV2332" i="1"/>
  <c r="AT2332" i="1"/>
  <c r="AT2319" i="1"/>
  <c r="AT2320" i="1"/>
  <c r="AT2321" i="1"/>
  <c r="AT2322" i="1"/>
  <c r="AT2326" i="1"/>
  <c r="AT2327" i="1"/>
  <c r="AT2328" i="1"/>
  <c r="AT2329" i="1"/>
  <c r="AT2330" i="1"/>
  <c r="AT2331" i="1"/>
  <c r="CD2331" i="1"/>
  <c r="CE2331" i="1"/>
  <c r="BX2331" i="1"/>
  <c r="BV2331" i="1"/>
  <c r="BO2331" i="1"/>
  <c r="BP2331" i="1"/>
  <c r="BB2331" i="1"/>
  <c r="BC2331" i="1"/>
  <c r="AV2331" i="1"/>
  <c r="CD2330" i="1"/>
  <c r="CE2330" i="1"/>
  <c r="BX2330" i="1"/>
  <c r="BV2330" i="1"/>
  <c r="BO2330" i="1"/>
  <c r="BP2330" i="1"/>
  <c r="BB2330" i="1"/>
  <c r="BC2330" i="1"/>
  <c r="AV2330" i="1"/>
  <c r="BB2319" i="1"/>
  <c r="BB2326" i="1"/>
  <c r="BB2327" i="1"/>
  <c r="BC2327" i="1"/>
  <c r="BB2328" i="1"/>
  <c r="BC2328" i="1"/>
  <c r="BB2329" i="1"/>
  <c r="BC2329" i="1"/>
  <c r="CD2329" i="1"/>
  <c r="CE2329" i="1"/>
  <c r="BX2329" i="1"/>
  <c r="BV2329" i="1"/>
  <c r="BO2329" i="1"/>
  <c r="BP2329" i="1"/>
  <c r="AV2329" i="1"/>
  <c r="CF2328" i="1"/>
  <c r="CD2328" i="1"/>
  <c r="CE2328" i="1"/>
  <c r="BX2328" i="1"/>
  <c r="BV2328" i="1"/>
  <c r="BQ2328" i="1"/>
  <c r="BO2328" i="1"/>
  <c r="BP2328" i="1"/>
  <c r="BD2328" i="1"/>
  <c r="AV2328" i="1"/>
  <c r="BV2327" i="1"/>
  <c r="BX2327" i="1"/>
  <c r="BX2319" i="1"/>
  <c r="BX2320" i="1"/>
  <c r="BX2321" i="1"/>
  <c r="BX2322" i="1"/>
  <c r="BX2323" i="1"/>
  <c r="BX2324" i="1"/>
  <c r="BX2325" i="1"/>
  <c r="BX2326" i="1"/>
  <c r="AV2327" i="1"/>
  <c r="BV2326" i="1"/>
  <c r="AV2326" i="1"/>
  <c r="BV2325" i="1"/>
  <c r="AV2325" i="1"/>
  <c r="BV2324" i="1"/>
  <c r="BO2324" i="1"/>
  <c r="AV2324" i="1"/>
  <c r="AV2323" i="1"/>
  <c r="AV2322" i="1"/>
  <c r="BV2321" i="1"/>
  <c r="BO2321" i="1"/>
  <c r="BP2321" i="1"/>
  <c r="AV2321" i="1"/>
  <c r="AV2320" i="1"/>
  <c r="AV2319" i="1"/>
  <c r="CD2319" i="1"/>
  <c r="BV2319" i="1"/>
  <c r="CD2299" i="1"/>
  <c r="CE2299" i="1"/>
  <c r="BZ2299" i="1"/>
  <c r="BX2299" i="1"/>
  <c r="BO2299" i="1"/>
  <c r="BP2299" i="1"/>
  <c r="BL2299" i="1"/>
  <c r="BJ2299" i="1"/>
  <c r="BB2299" i="1"/>
  <c r="BC2299" i="1"/>
  <c r="AX2299" i="1"/>
  <c r="AV2299" i="1"/>
  <c r="CD2298" i="1"/>
  <c r="CE2298" i="1"/>
  <c r="BZ2298" i="1"/>
  <c r="BX2298" i="1"/>
  <c r="BV2298" i="1"/>
  <c r="BO2298" i="1"/>
  <c r="BP2298" i="1"/>
  <c r="BL2298" i="1"/>
  <c r="BJ2298" i="1"/>
  <c r="BH2298" i="1"/>
  <c r="BB2298" i="1"/>
  <c r="BC2298" i="1"/>
  <c r="AX2298" i="1"/>
  <c r="AV2298" i="1"/>
  <c r="AT2298" i="1"/>
  <c r="CD2297" i="1"/>
  <c r="CE2297" i="1"/>
  <c r="BZ2297" i="1"/>
  <c r="BX2297" i="1"/>
  <c r="BV2297" i="1"/>
  <c r="BO2297" i="1"/>
  <c r="BP2297" i="1"/>
  <c r="BL2297" i="1"/>
  <c r="BJ2297" i="1"/>
  <c r="BH2297" i="1"/>
  <c r="BB2297" i="1"/>
  <c r="BC2297" i="1"/>
  <c r="AX2297" i="1"/>
  <c r="AV2297" i="1"/>
  <c r="AT2297" i="1"/>
  <c r="CD2296" i="1"/>
  <c r="CE2296" i="1"/>
  <c r="BZ2296" i="1"/>
  <c r="BX2296" i="1"/>
  <c r="BV2296" i="1"/>
  <c r="BO2296" i="1"/>
  <c r="BP2296" i="1"/>
  <c r="BL2296" i="1"/>
  <c r="BJ2296" i="1"/>
  <c r="BH2296" i="1"/>
  <c r="BB2296" i="1"/>
  <c r="BC2296" i="1"/>
  <c r="AX2296" i="1"/>
  <c r="AV2296" i="1"/>
  <c r="AT2296" i="1"/>
  <c r="AT2248" i="1"/>
  <c r="AT2249" i="1"/>
  <c r="AX2249" i="1"/>
  <c r="BB2249" i="1"/>
  <c r="AT2250" i="1"/>
  <c r="AT2251" i="1"/>
  <c r="AX2251" i="1"/>
  <c r="BB2251" i="1"/>
  <c r="AT2252" i="1"/>
  <c r="AX2252" i="1"/>
  <c r="BB2252" i="1"/>
  <c r="AT2253" i="1"/>
  <c r="AT2254" i="1"/>
  <c r="AX2254" i="1"/>
  <c r="BB2254" i="1"/>
  <c r="BC2254" i="1"/>
  <c r="AT2255" i="1"/>
  <c r="AX2255" i="1"/>
  <c r="BB2255" i="1"/>
  <c r="BC2255" i="1"/>
  <c r="AT2256" i="1"/>
  <c r="AT2257" i="1"/>
  <c r="AT2258" i="1"/>
  <c r="AT2259" i="1"/>
  <c r="AT2260" i="1"/>
  <c r="AT2261" i="1"/>
  <c r="AT2262" i="1"/>
  <c r="AT2263" i="1"/>
  <c r="AT2264" i="1"/>
  <c r="AT2265" i="1"/>
  <c r="AT2266" i="1"/>
  <c r="AT2267" i="1"/>
  <c r="AT2268" i="1"/>
  <c r="AT2269" i="1"/>
  <c r="AT2270" i="1"/>
  <c r="AT2271" i="1"/>
  <c r="AT2272" i="1"/>
  <c r="AT2273" i="1"/>
  <c r="AT2274" i="1"/>
  <c r="AT2275" i="1"/>
  <c r="AT2276" i="1"/>
  <c r="AT2277" i="1"/>
  <c r="AT2278" i="1"/>
  <c r="AT2279" i="1"/>
  <c r="AT2280" i="1"/>
  <c r="AT2281" i="1"/>
  <c r="AT2282" i="1"/>
  <c r="AT2283" i="1"/>
  <c r="AT2284" i="1"/>
  <c r="AT2285" i="1"/>
  <c r="AT2286" i="1"/>
  <c r="AT2287" i="1"/>
  <c r="AT2288" i="1"/>
  <c r="AT2289" i="1"/>
  <c r="AT2290" i="1"/>
  <c r="AT2291" i="1"/>
  <c r="AT2292" i="1"/>
  <c r="AT2293" i="1"/>
  <c r="AT2294" i="1"/>
  <c r="AT2295" i="1"/>
  <c r="CD2295" i="1"/>
  <c r="CE2295" i="1"/>
  <c r="BZ2295" i="1"/>
  <c r="BZ2248" i="1"/>
  <c r="CD2248" i="1"/>
  <c r="BZ2249" i="1"/>
  <c r="CD2249" i="1"/>
  <c r="BZ2250" i="1"/>
  <c r="CD2250" i="1"/>
  <c r="BV2250" i="1"/>
  <c r="BZ2251" i="1"/>
  <c r="CD2251" i="1"/>
  <c r="BV2251" i="1"/>
  <c r="BZ2252" i="1"/>
  <c r="CD2252" i="1"/>
  <c r="BV2252" i="1"/>
  <c r="CE2252" i="1"/>
  <c r="BZ2253" i="1"/>
  <c r="CD2253" i="1"/>
  <c r="BV2253" i="1"/>
  <c r="CE2253" i="1"/>
  <c r="BZ2254" i="1"/>
  <c r="CD2254" i="1"/>
  <c r="BV2254" i="1"/>
  <c r="BZ2255" i="1"/>
  <c r="CD2255" i="1"/>
  <c r="BV2255" i="1"/>
  <c r="CE2255" i="1"/>
  <c r="BZ2256" i="1"/>
  <c r="BZ2257" i="1"/>
  <c r="BZ2258" i="1"/>
  <c r="BZ2259" i="1"/>
  <c r="BZ2260" i="1"/>
  <c r="BZ2261" i="1"/>
  <c r="BZ2262" i="1"/>
  <c r="BZ2263" i="1"/>
  <c r="BZ2264" i="1"/>
  <c r="BZ2265" i="1"/>
  <c r="BZ2266" i="1"/>
  <c r="BZ2267" i="1"/>
  <c r="BZ2268" i="1"/>
  <c r="BZ2269" i="1"/>
  <c r="BZ2270" i="1"/>
  <c r="BZ2271" i="1"/>
  <c r="BZ2272" i="1"/>
  <c r="BZ2273" i="1"/>
  <c r="BZ2274" i="1"/>
  <c r="BZ2275" i="1"/>
  <c r="BZ2276" i="1"/>
  <c r="BZ2277" i="1"/>
  <c r="BZ2278" i="1"/>
  <c r="BZ2279" i="1"/>
  <c r="BZ2280" i="1"/>
  <c r="BZ2281" i="1"/>
  <c r="BZ2282" i="1"/>
  <c r="BZ2283" i="1"/>
  <c r="BZ2284" i="1"/>
  <c r="BZ2285" i="1"/>
  <c r="BZ2286" i="1"/>
  <c r="BZ2287" i="1"/>
  <c r="BZ2288" i="1"/>
  <c r="BZ2289" i="1"/>
  <c r="BZ2290" i="1"/>
  <c r="BZ2291" i="1"/>
  <c r="BZ2292" i="1"/>
  <c r="BZ2293" i="1"/>
  <c r="BZ2294" i="1"/>
  <c r="BX2295" i="1"/>
  <c r="BV2295" i="1"/>
  <c r="BO2295" i="1"/>
  <c r="BP2295" i="1"/>
  <c r="BL2295" i="1"/>
  <c r="BJ2295" i="1"/>
  <c r="BH2295" i="1"/>
  <c r="BB2295" i="1"/>
  <c r="BC2295" i="1"/>
  <c r="AX2295" i="1"/>
  <c r="AV2295" i="1"/>
  <c r="CD2294" i="1"/>
  <c r="CE2294" i="1"/>
  <c r="BX2294" i="1"/>
  <c r="BV2294" i="1"/>
  <c r="BO2294" i="1"/>
  <c r="BL2294" i="1"/>
  <c r="BJ2294" i="1"/>
  <c r="BH2294" i="1"/>
  <c r="BB2294" i="1"/>
  <c r="BC2294" i="1"/>
  <c r="AX2294" i="1"/>
  <c r="AV2294" i="1"/>
  <c r="CD2293" i="1"/>
  <c r="CE2293" i="1"/>
  <c r="BX2293" i="1"/>
  <c r="BV2293" i="1"/>
  <c r="BO2293" i="1"/>
  <c r="BP2293" i="1"/>
  <c r="BL2293" i="1"/>
  <c r="BJ2293" i="1"/>
  <c r="BH2293" i="1"/>
  <c r="BB2293" i="1"/>
  <c r="BC2293" i="1"/>
  <c r="AX2293" i="1"/>
  <c r="AV2293" i="1"/>
  <c r="CD2292" i="1"/>
  <c r="CE2292" i="1"/>
  <c r="BX2292" i="1"/>
  <c r="BV2292" i="1"/>
  <c r="BO2292" i="1"/>
  <c r="BP2292" i="1"/>
  <c r="BL2292" i="1"/>
  <c r="BJ2292" i="1"/>
  <c r="BH2292" i="1"/>
  <c r="BB2292" i="1"/>
  <c r="BC2292" i="1"/>
  <c r="AX2292" i="1"/>
  <c r="AX2248" i="1"/>
  <c r="BB2248" i="1"/>
  <c r="BC2248" i="1"/>
  <c r="AX2250" i="1"/>
  <c r="AX2253" i="1"/>
  <c r="BB2253" i="1"/>
  <c r="AX2256" i="1"/>
  <c r="AX2257" i="1"/>
  <c r="AX2258" i="1"/>
  <c r="AX2259" i="1"/>
  <c r="AX2260" i="1"/>
  <c r="AX2261" i="1"/>
  <c r="AX2262" i="1"/>
  <c r="AX2263" i="1"/>
  <c r="AX2264" i="1"/>
  <c r="AX2265" i="1"/>
  <c r="AX2266" i="1"/>
  <c r="AX2267" i="1"/>
  <c r="AX2268" i="1"/>
  <c r="AX2269" i="1"/>
  <c r="AX2270" i="1"/>
  <c r="AX2271" i="1"/>
  <c r="AX2272" i="1"/>
  <c r="AX2273" i="1"/>
  <c r="AX2274" i="1"/>
  <c r="AX2275" i="1"/>
  <c r="AX2276" i="1"/>
  <c r="AX2277" i="1"/>
  <c r="AX2278" i="1"/>
  <c r="AX2279" i="1"/>
  <c r="AX2280" i="1"/>
  <c r="AX2281" i="1"/>
  <c r="AX2282" i="1"/>
  <c r="AX2283" i="1"/>
  <c r="AX2284" i="1"/>
  <c r="AX2285" i="1"/>
  <c r="AX2286" i="1"/>
  <c r="AX2287" i="1"/>
  <c r="AX2288" i="1"/>
  <c r="AX2289" i="1"/>
  <c r="AX2290" i="1"/>
  <c r="AX2291" i="1"/>
  <c r="AV2292" i="1"/>
  <c r="CD2291" i="1"/>
  <c r="CE2291" i="1"/>
  <c r="BX2291" i="1"/>
  <c r="BV2291" i="1"/>
  <c r="BO2291" i="1"/>
  <c r="BP2291" i="1"/>
  <c r="BL2291" i="1"/>
  <c r="BJ2291" i="1"/>
  <c r="BH2291" i="1"/>
  <c r="BB2291" i="1"/>
  <c r="BC2291" i="1"/>
  <c r="AV2291" i="1"/>
  <c r="CD2290" i="1"/>
  <c r="CE2290" i="1"/>
  <c r="BX2290" i="1"/>
  <c r="BV2290" i="1"/>
  <c r="BO2290" i="1"/>
  <c r="BP2290" i="1"/>
  <c r="BL2290" i="1"/>
  <c r="BJ2290" i="1"/>
  <c r="BH2290" i="1"/>
  <c r="BB2290" i="1"/>
  <c r="BC2290" i="1"/>
  <c r="AV2290" i="1"/>
  <c r="CD2289" i="1"/>
  <c r="CE2289" i="1"/>
  <c r="BX2289" i="1"/>
  <c r="BV2289" i="1"/>
  <c r="BO2289" i="1"/>
  <c r="BP2289" i="1"/>
  <c r="BL2289" i="1"/>
  <c r="BJ2289" i="1"/>
  <c r="BH2289" i="1"/>
  <c r="BB2289" i="1"/>
  <c r="BC2289" i="1"/>
  <c r="AV2289" i="1"/>
  <c r="CD2288" i="1"/>
  <c r="CE2288" i="1"/>
  <c r="BX2288" i="1"/>
  <c r="BV2288" i="1"/>
  <c r="BO2288" i="1"/>
  <c r="BP2288" i="1"/>
  <c r="BL2288" i="1"/>
  <c r="BJ2288" i="1"/>
  <c r="BH2288" i="1"/>
  <c r="BB2288" i="1"/>
  <c r="BC2288" i="1"/>
  <c r="AV2288" i="1"/>
  <c r="CD2287" i="1"/>
  <c r="CE2287" i="1"/>
  <c r="BX2287" i="1"/>
  <c r="BV2287" i="1"/>
  <c r="BO2287" i="1"/>
  <c r="BP2287" i="1"/>
  <c r="BL2287" i="1"/>
  <c r="BJ2287" i="1"/>
  <c r="BH2287" i="1"/>
  <c r="BB2287" i="1"/>
  <c r="BC2287" i="1"/>
  <c r="AV2287" i="1"/>
  <c r="CD2286" i="1"/>
  <c r="CE2286" i="1"/>
  <c r="BX2286" i="1"/>
  <c r="BV2286" i="1"/>
  <c r="BO2286" i="1"/>
  <c r="BP2286" i="1"/>
  <c r="BL2286" i="1"/>
  <c r="BJ2286" i="1"/>
  <c r="BH2286" i="1"/>
  <c r="BB2286" i="1"/>
  <c r="BC2286" i="1"/>
  <c r="AV2286" i="1"/>
  <c r="CD2285" i="1"/>
  <c r="CE2285" i="1"/>
  <c r="BX2285" i="1"/>
  <c r="BV2285" i="1"/>
  <c r="BO2285" i="1"/>
  <c r="BP2285" i="1"/>
  <c r="BL2285" i="1"/>
  <c r="BJ2285" i="1"/>
  <c r="BH2285" i="1"/>
  <c r="BB2285" i="1"/>
  <c r="BC2285" i="1"/>
  <c r="AV2285" i="1"/>
  <c r="CD2284" i="1"/>
  <c r="CE2284" i="1"/>
  <c r="BX2284" i="1"/>
  <c r="BV2284" i="1"/>
  <c r="BO2284" i="1"/>
  <c r="BP2284" i="1"/>
  <c r="BL2284" i="1"/>
  <c r="BJ2284" i="1"/>
  <c r="BH2284" i="1"/>
  <c r="BB2284" i="1"/>
  <c r="BC2284" i="1"/>
  <c r="AV2284" i="1"/>
  <c r="CD2283" i="1"/>
  <c r="CE2283" i="1"/>
  <c r="BX2283" i="1"/>
  <c r="BV2283" i="1"/>
  <c r="BO2283" i="1"/>
  <c r="BP2283" i="1"/>
  <c r="BL2283" i="1"/>
  <c r="BJ2283" i="1"/>
  <c r="BH2283" i="1"/>
  <c r="BB2283" i="1"/>
  <c r="BC2283" i="1"/>
  <c r="AV2283" i="1"/>
  <c r="CD2282" i="1"/>
  <c r="CE2282" i="1"/>
  <c r="BX2282" i="1"/>
  <c r="BV2282" i="1"/>
  <c r="BO2282" i="1"/>
  <c r="BP2282" i="1"/>
  <c r="BL2282" i="1"/>
  <c r="BJ2282" i="1"/>
  <c r="BH2282" i="1"/>
  <c r="BB2282" i="1"/>
  <c r="BC2282" i="1"/>
  <c r="AV2282" i="1"/>
  <c r="CD2281" i="1"/>
  <c r="CE2281" i="1"/>
  <c r="BX2281" i="1"/>
  <c r="BV2281" i="1"/>
  <c r="BO2281" i="1"/>
  <c r="BP2281" i="1"/>
  <c r="BL2281" i="1"/>
  <c r="BJ2281" i="1"/>
  <c r="BH2281" i="1"/>
  <c r="BB2281" i="1"/>
  <c r="BC2281" i="1"/>
  <c r="AV2281" i="1"/>
  <c r="CD2280" i="1"/>
  <c r="CE2280" i="1"/>
  <c r="BX2280" i="1"/>
  <c r="BV2280" i="1"/>
  <c r="BO2280" i="1"/>
  <c r="BP2280" i="1"/>
  <c r="BL2280" i="1"/>
  <c r="BJ2280" i="1"/>
  <c r="BH2280" i="1"/>
  <c r="BB2280" i="1"/>
  <c r="BC2280" i="1"/>
  <c r="AV2280" i="1"/>
  <c r="CD2279" i="1"/>
  <c r="CE2279" i="1"/>
  <c r="BX2279" i="1"/>
  <c r="BV2279" i="1"/>
  <c r="BO2279" i="1"/>
  <c r="BP2279" i="1"/>
  <c r="BL2279" i="1"/>
  <c r="BJ2279" i="1"/>
  <c r="BH2279" i="1"/>
  <c r="BB2279" i="1"/>
  <c r="BC2279" i="1"/>
  <c r="AV2279" i="1"/>
  <c r="CD2278" i="1"/>
  <c r="CE2278" i="1"/>
  <c r="BX2278" i="1"/>
  <c r="BV2278" i="1"/>
  <c r="BO2278" i="1"/>
  <c r="BP2278" i="1"/>
  <c r="BL2278" i="1"/>
  <c r="BJ2278" i="1"/>
  <c r="BH2278" i="1"/>
  <c r="BB2278" i="1"/>
  <c r="BC2278" i="1"/>
  <c r="AV2278" i="1"/>
  <c r="CD2277" i="1"/>
  <c r="CE2277" i="1"/>
  <c r="BX2277" i="1"/>
  <c r="BV2277" i="1"/>
  <c r="BO2277" i="1"/>
  <c r="BP2277" i="1"/>
  <c r="BL2277" i="1"/>
  <c r="BJ2277" i="1"/>
  <c r="BH2277" i="1"/>
  <c r="BB2277" i="1"/>
  <c r="BC2277" i="1"/>
  <c r="AV2277" i="1"/>
  <c r="CD2276" i="1"/>
  <c r="CE2276" i="1"/>
  <c r="BX2276" i="1"/>
  <c r="BV2276" i="1"/>
  <c r="BO2276" i="1"/>
  <c r="BP2276" i="1"/>
  <c r="BL2276" i="1"/>
  <c r="BJ2276" i="1"/>
  <c r="BH2276" i="1"/>
  <c r="BB2276" i="1"/>
  <c r="BC2276" i="1"/>
  <c r="AV2276" i="1"/>
  <c r="CD2275" i="1"/>
  <c r="CE2275" i="1"/>
  <c r="BX2275" i="1"/>
  <c r="BV2275" i="1"/>
  <c r="BO2275" i="1"/>
  <c r="BP2275" i="1"/>
  <c r="BL2275" i="1"/>
  <c r="BJ2275" i="1"/>
  <c r="BH2275" i="1"/>
  <c r="BB2275" i="1"/>
  <c r="BC2275" i="1"/>
  <c r="AV2275" i="1"/>
  <c r="CD2274" i="1"/>
  <c r="CE2274" i="1"/>
  <c r="BX2274" i="1"/>
  <c r="BV2274" i="1"/>
  <c r="BO2274" i="1"/>
  <c r="BP2274" i="1"/>
  <c r="BL2274" i="1"/>
  <c r="BJ2274" i="1"/>
  <c r="BH2274" i="1"/>
  <c r="BB2274" i="1"/>
  <c r="BC2274" i="1"/>
  <c r="AV2274" i="1"/>
  <c r="CD2273" i="1"/>
  <c r="CE2273" i="1"/>
  <c r="BX2273" i="1"/>
  <c r="BV2273" i="1"/>
  <c r="BO2273" i="1"/>
  <c r="BP2273" i="1"/>
  <c r="BL2273" i="1"/>
  <c r="BJ2273" i="1"/>
  <c r="BH2273" i="1"/>
  <c r="BB2273" i="1"/>
  <c r="BC2273" i="1"/>
  <c r="AV2273" i="1"/>
  <c r="CD2272" i="1"/>
  <c r="CE2272" i="1"/>
  <c r="BX2272" i="1"/>
  <c r="BV2272" i="1"/>
  <c r="BO2272" i="1"/>
  <c r="BP2272" i="1"/>
  <c r="BL2272" i="1"/>
  <c r="BJ2272" i="1"/>
  <c r="BH2272" i="1"/>
  <c r="BB2272" i="1"/>
  <c r="BC2272" i="1"/>
  <c r="AV2272" i="1"/>
  <c r="CD2271" i="1"/>
  <c r="CE2271" i="1"/>
  <c r="BX2271" i="1"/>
  <c r="BV2271" i="1"/>
  <c r="BO2271" i="1"/>
  <c r="BP2271" i="1"/>
  <c r="BL2271" i="1"/>
  <c r="BJ2271" i="1"/>
  <c r="BH2271" i="1"/>
  <c r="BB2271" i="1"/>
  <c r="BC2271" i="1"/>
  <c r="AV2271" i="1"/>
  <c r="CD2270" i="1"/>
  <c r="CE2270" i="1"/>
  <c r="BX2270" i="1"/>
  <c r="BV2270" i="1"/>
  <c r="BO2270" i="1"/>
  <c r="BP2270" i="1"/>
  <c r="BL2270" i="1"/>
  <c r="BJ2270" i="1"/>
  <c r="BH2270" i="1"/>
  <c r="BB2270" i="1"/>
  <c r="BC2270" i="1"/>
  <c r="AV2270" i="1"/>
  <c r="CD2269" i="1"/>
  <c r="CE2269" i="1"/>
  <c r="BX2269" i="1"/>
  <c r="BV2269" i="1"/>
  <c r="BO2269" i="1"/>
  <c r="BP2269" i="1"/>
  <c r="BL2269" i="1"/>
  <c r="BJ2269" i="1"/>
  <c r="BH2269" i="1"/>
  <c r="BB2269" i="1"/>
  <c r="BC2269" i="1"/>
  <c r="AV2269" i="1"/>
  <c r="CD2268" i="1"/>
  <c r="CE2268" i="1"/>
  <c r="BX2268" i="1"/>
  <c r="BV2268" i="1"/>
  <c r="BO2268" i="1"/>
  <c r="BP2268" i="1"/>
  <c r="BL2268" i="1"/>
  <c r="BJ2268" i="1"/>
  <c r="BH2268" i="1"/>
  <c r="BB2268" i="1"/>
  <c r="BC2268" i="1"/>
  <c r="AV2268" i="1"/>
  <c r="CD2267" i="1"/>
  <c r="CE2267" i="1"/>
  <c r="BX2267" i="1"/>
  <c r="BV2267" i="1"/>
  <c r="BO2267" i="1"/>
  <c r="BL2267" i="1"/>
  <c r="BJ2267" i="1"/>
  <c r="BJ2248" i="1"/>
  <c r="BJ2249" i="1"/>
  <c r="BJ2250" i="1"/>
  <c r="BJ2251" i="1"/>
  <c r="BJ2252" i="1"/>
  <c r="BJ2253" i="1"/>
  <c r="BJ2254" i="1"/>
  <c r="BJ2255" i="1"/>
  <c r="BJ2256" i="1"/>
  <c r="BJ2257" i="1"/>
  <c r="BJ2258" i="1"/>
  <c r="BJ2259" i="1"/>
  <c r="BJ2260" i="1"/>
  <c r="BJ2261" i="1"/>
  <c r="BJ2262" i="1"/>
  <c r="BJ2263" i="1"/>
  <c r="BJ2264" i="1"/>
  <c r="BJ2265" i="1"/>
  <c r="BJ2266" i="1"/>
  <c r="BH2267" i="1"/>
  <c r="BB2267" i="1"/>
  <c r="BC2267" i="1"/>
  <c r="AV2267" i="1"/>
  <c r="CD2266" i="1"/>
  <c r="CE2266" i="1"/>
  <c r="BX2266" i="1"/>
  <c r="BV2266" i="1"/>
  <c r="BO2266" i="1"/>
  <c r="BP2266" i="1"/>
  <c r="BL2266" i="1"/>
  <c r="BH2266" i="1"/>
  <c r="BB2266" i="1"/>
  <c r="BC2266" i="1"/>
  <c r="AV2266" i="1"/>
  <c r="CD2265" i="1"/>
  <c r="CE2265" i="1"/>
  <c r="BX2265" i="1"/>
  <c r="BX2248" i="1"/>
  <c r="BX2249" i="1"/>
  <c r="BX2250" i="1"/>
  <c r="BX2251" i="1"/>
  <c r="BX2252" i="1"/>
  <c r="BX2253" i="1"/>
  <c r="BX2254" i="1"/>
  <c r="BX2255" i="1"/>
  <c r="BX2256" i="1"/>
  <c r="BX2257" i="1"/>
  <c r="BX2258" i="1"/>
  <c r="BX2259" i="1"/>
  <c r="BX2260" i="1"/>
  <c r="BX2261" i="1"/>
  <c r="BX2262" i="1"/>
  <c r="BX2263" i="1"/>
  <c r="BX2264" i="1"/>
  <c r="BX2300" i="1"/>
  <c r="BV2265" i="1"/>
  <c r="BO2265" i="1"/>
  <c r="BP2265" i="1"/>
  <c r="BL2265" i="1"/>
  <c r="BH2265" i="1"/>
  <c r="BB2265" i="1"/>
  <c r="BC2265" i="1"/>
  <c r="AV2265" i="1"/>
  <c r="CD2264" i="1"/>
  <c r="CE2264" i="1"/>
  <c r="BV2264" i="1"/>
  <c r="BO2264" i="1"/>
  <c r="BP2264" i="1"/>
  <c r="BL2264" i="1"/>
  <c r="BH2264" i="1"/>
  <c r="BB2264" i="1"/>
  <c r="BC2264" i="1"/>
  <c r="AV2264" i="1"/>
  <c r="CD2263" i="1"/>
  <c r="CE2263" i="1"/>
  <c r="BV2263" i="1"/>
  <c r="BO2263" i="1"/>
  <c r="BP2263" i="1"/>
  <c r="BL2263" i="1"/>
  <c r="BH2263" i="1"/>
  <c r="BB2263" i="1"/>
  <c r="BC2263" i="1"/>
  <c r="AV2263" i="1"/>
  <c r="CD2262" i="1"/>
  <c r="CE2262" i="1"/>
  <c r="BV2262" i="1"/>
  <c r="BO2262" i="1"/>
  <c r="BP2262" i="1"/>
  <c r="BL2262" i="1"/>
  <c r="BH2262" i="1"/>
  <c r="BB2262" i="1"/>
  <c r="BC2262" i="1"/>
  <c r="AV2262" i="1"/>
  <c r="CD2261" i="1"/>
  <c r="CE2261" i="1"/>
  <c r="BV2261" i="1"/>
  <c r="BO2261" i="1"/>
  <c r="BP2261" i="1"/>
  <c r="BL2261" i="1"/>
  <c r="BH2261" i="1"/>
  <c r="BB2261" i="1"/>
  <c r="BC2261" i="1"/>
  <c r="AV2261" i="1"/>
  <c r="CD2260" i="1"/>
  <c r="CE2260" i="1"/>
  <c r="BV2260" i="1"/>
  <c r="BO2260" i="1"/>
  <c r="BP2260" i="1"/>
  <c r="BL2260" i="1"/>
  <c r="BH2260" i="1"/>
  <c r="BB2260" i="1"/>
  <c r="BC2260" i="1"/>
  <c r="AV2260" i="1"/>
  <c r="CD2259" i="1"/>
  <c r="CE2259" i="1"/>
  <c r="BV2259" i="1"/>
  <c r="BO2259" i="1"/>
  <c r="BP2259" i="1"/>
  <c r="BL2259" i="1"/>
  <c r="BH2259" i="1"/>
  <c r="BB2259" i="1"/>
  <c r="BC2259" i="1"/>
  <c r="AV2259" i="1"/>
  <c r="CD2258" i="1"/>
  <c r="CE2258" i="1"/>
  <c r="BV2258" i="1"/>
  <c r="BO2258" i="1"/>
  <c r="BP2258" i="1"/>
  <c r="BL2258" i="1"/>
  <c r="BH2258" i="1"/>
  <c r="BB2258" i="1"/>
  <c r="BC2258" i="1"/>
  <c r="AV2258" i="1"/>
  <c r="CD2257" i="1"/>
  <c r="CE2257" i="1"/>
  <c r="BV2257" i="1"/>
  <c r="BO2257" i="1"/>
  <c r="BP2257" i="1"/>
  <c r="BL2257" i="1"/>
  <c r="BH2257" i="1"/>
  <c r="BB2257" i="1"/>
  <c r="BC2257" i="1"/>
  <c r="AV2257" i="1"/>
  <c r="CD2256" i="1"/>
  <c r="CE2256" i="1"/>
  <c r="BV2256" i="1"/>
  <c r="BV2248" i="1"/>
  <c r="BV2249" i="1"/>
  <c r="BO2256" i="1"/>
  <c r="BP2256" i="1"/>
  <c r="BL2256" i="1"/>
  <c r="BH2256" i="1"/>
  <c r="BB2256" i="1"/>
  <c r="BC2256" i="1"/>
  <c r="AV2256" i="1"/>
  <c r="BL2255" i="1"/>
  <c r="BO2255" i="1"/>
  <c r="BH2255" i="1"/>
  <c r="BP2255" i="1"/>
  <c r="AV2255" i="1"/>
  <c r="AV2248" i="1"/>
  <c r="AV2249" i="1"/>
  <c r="AV2250" i="1"/>
  <c r="AV2251" i="1"/>
  <c r="AV2252" i="1"/>
  <c r="AV2253" i="1"/>
  <c r="AV2254" i="1"/>
  <c r="BL2254" i="1"/>
  <c r="BO2254" i="1"/>
  <c r="BH2254" i="1"/>
  <c r="BP2254" i="1"/>
  <c r="BL2253" i="1"/>
  <c r="BO2253" i="1"/>
  <c r="BH2253" i="1"/>
  <c r="BL2252" i="1"/>
  <c r="BO2252" i="1"/>
  <c r="BH2252" i="1"/>
  <c r="BP2252" i="1"/>
  <c r="BL2251" i="1"/>
  <c r="BO2251" i="1"/>
  <c r="BH2251" i="1"/>
  <c r="BP2251" i="1"/>
  <c r="BL2250" i="1"/>
  <c r="BO2250" i="1"/>
  <c r="BH2250" i="1"/>
  <c r="BP2250" i="1"/>
  <c r="BL2249" i="1"/>
  <c r="BO2249" i="1"/>
  <c r="BH2249" i="1"/>
  <c r="BP2249" i="1"/>
  <c r="BL2248" i="1"/>
  <c r="BL2300" i="1"/>
  <c r="BH2248" i="1"/>
  <c r="CD2247" i="1"/>
  <c r="CE2247" i="1"/>
  <c r="BO2247" i="1"/>
  <c r="BP2247" i="1"/>
  <c r="BB2247" i="1"/>
  <c r="BC2247" i="1"/>
  <c r="CD2227" i="1"/>
  <c r="CE2227" i="1"/>
  <c r="BZ2227" i="1"/>
  <c r="BX2227" i="1"/>
  <c r="BO2227" i="1"/>
  <c r="BP2227" i="1"/>
  <c r="BL2227" i="1"/>
  <c r="BJ2227" i="1"/>
  <c r="BB2227" i="1"/>
  <c r="BC2227" i="1"/>
  <c r="AX2227" i="1"/>
  <c r="AV2227" i="1"/>
  <c r="CD2226" i="1"/>
  <c r="CE2226" i="1"/>
  <c r="BZ2226" i="1"/>
  <c r="BX2226" i="1"/>
  <c r="BV2226" i="1"/>
  <c r="BO2226" i="1"/>
  <c r="BP2226" i="1"/>
  <c r="BL2226" i="1"/>
  <c r="BJ2226" i="1"/>
  <c r="BH2226" i="1"/>
  <c r="BH2176" i="1"/>
  <c r="BH2177" i="1"/>
  <c r="BL2177" i="1"/>
  <c r="BO2177" i="1"/>
  <c r="BP2177" i="1"/>
  <c r="BH2178" i="1"/>
  <c r="BH2179" i="1"/>
  <c r="BH2180" i="1"/>
  <c r="BH2181" i="1"/>
  <c r="BH2182" i="1"/>
  <c r="BH2184" i="1"/>
  <c r="BH2185" i="1"/>
  <c r="BH2186" i="1"/>
  <c r="BH2187" i="1"/>
  <c r="BH2188" i="1"/>
  <c r="BH2189" i="1"/>
  <c r="BH2190" i="1"/>
  <c r="BH2191" i="1"/>
  <c r="BH2192" i="1"/>
  <c r="BH2193" i="1"/>
  <c r="BH2194" i="1"/>
  <c r="BH2195" i="1"/>
  <c r="BH2196" i="1"/>
  <c r="BH2197" i="1"/>
  <c r="BH2198" i="1"/>
  <c r="BH2199" i="1"/>
  <c r="BH2200" i="1"/>
  <c r="BH2201" i="1"/>
  <c r="BH2202" i="1"/>
  <c r="BH2203" i="1"/>
  <c r="BH2204" i="1"/>
  <c r="BH2205" i="1"/>
  <c r="BH2206" i="1"/>
  <c r="BH2207" i="1"/>
  <c r="BH2208" i="1"/>
  <c r="BH2209" i="1"/>
  <c r="BH2210" i="1"/>
  <c r="BH2211" i="1"/>
  <c r="BH2212" i="1"/>
  <c r="BH2213" i="1"/>
  <c r="BH2214" i="1"/>
  <c r="BH2215" i="1"/>
  <c r="BH2216" i="1"/>
  <c r="BH2217" i="1"/>
  <c r="BH2218" i="1"/>
  <c r="BH2219" i="1"/>
  <c r="BH2220" i="1"/>
  <c r="BH2221" i="1"/>
  <c r="BH2222" i="1"/>
  <c r="BH2223" i="1"/>
  <c r="BH2224" i="1"/>
  <c r="BH2225" i="1"/>
  <c r="BB2226" i="1"/>
  <c r="BC2226" i="1"/>
  <c r="AX2226" i="1"/>
  <c r="AV2226" i="1"/>
  <c r="AT2226" i="1"/>
  <c r="CD2225" i="1"/>
  <c r="CE2225" i="1"/>
  <c r="BZ2225" i="1"/>
  <c r="BX2225" i="1"/>
  <c r="BV2225" i="1"/>
  <c r="BO2225" i="1"/>
  <c r="BP2225" i="1"/>
  <c r="BL2225" i="1"/>
  <c r="BJ2225" i="1"/>
  <c r="BB2225" i="1"/>
  <c r="BC2225" i="1"/>
  <c r="AX2225" i="1"/>
  <c r="AV2225" i="1"/>
  <c r="AT2225" i="1"/>
  <c r="CD2224" i="1"/>
  <c r="CE2224" i="1"/>
  <c r="BZ2224" i="1"/>
  <c r="BX2224" i="1"/>
  <c r="BV2224" i="1"/>
  <c r="BO2224" i="1"/>
  <c r="BP2224" i="1"/>
  <c r="BL2224" i="1"/>
  <c r="BJ2224" i="1"/>
  <c r="BB2224" i="1"/>
  <c r="BC2224" i="1"/>
  <c r="AX2224" i="1"/>
  <c r="AV2224" i="1"/>
  <c r="AT2224" i="1"/>
  <c r="CD2223" i="1"/>
  <c r="CE2223" i="1"/>
  <c r="BZ2223" i="1"/>
  <c r="BX2223" i="1"/>
  <c r="BV2223" i="1"/>
  <c r="BO2223" i="1"/>
  <c r="BP2223" i="1"/>
  <c r="BL2223" i="1"/>
  <c r="BJ2223" i="1"/>
  <c r="BB2223" i="1"/>
  <c r="BC2223" i="1"/>
  <c r="AX2223" i="1"/>
  <c r="AV2223" i="1"/>
  <c r="AT2223" i="1"/>
  <c r="CD2222" i="1"/>
  <c r="CE2222" i="1"/>
  <c r="BZ2222" i="1"/>
  <c r="BX2222" i="1"/>
  <c r="BV2222" i="1"/>
  <c r="BO2222" i="1"/>
  <c r="BP2222" i="1"/>
  <c r="BL2222" i="1"/>
  <c r="BJ2222" i="1"/>
  <c r="BB2222" i="1"/>
  <c r="BC2222" i="1"/>
  <c r="AX2222" i="1"/>
  <c r="AV2222" i="1"/>
  <c r="AT2222" i="1"/>
  <c r="CD2221" i="1"/>
  <c r="CE2221" i="1"/>
  <c r="BZ2221" i="1"/>
  <c r="BX2221" i="1"/>
  <c r="BV2221" i="1"/>
  <c r="BO2221" i="1"/>
  <c r="BP2221" i="1"/>
  <c r="BL2221" i="1"/>
  <c r="BJ2221" i="1"/>
  <c r="BL2178" i="1"/>
  <c r="BO2178" i="1"/>
  <c r="BB2221" i="1"/>
  <c r="BC2221" i="1"/>
  <c r="AX2221" i="1"/>
  <c r="AV2221" i="1"/>
  <c r="AT2221" i="1"/>
  <c r="CD2220" i="1"/>
  <c r="CE2220" i="1"/>
  <c r="BZ2220" i="1"/>
  <c r="BX2220" i="1"/>
  <c r="BV2220" i="1"/>
  <c r="BO2220" i="1"/>
  <c r="BP2220" i="1"/>
  <c r="BL2220" i="1"/>
  <c r="BJ2220" i="1"/>
  <c r="BB2220" i="1"/>
  <c r="BC2220" i="1"/>
  <c r="AX2220" i="1"/>
  <c r="AV2220" i="1"/>
  <c r="AT2220" i="1"/>
  <c r="CD2219" i="1"/>
  <c r="CE2219" i="1"/>
  <c r="BZ2219" i="1"/>
  <c r="BX2219" i="1"/>
  <c r="BV2219" i="1"/>
  <c r="BO2219" i="1"/>
  <c r="BP2219" i="1"/>
  <c r="BL2219" i="1"/>
  <c r="BJ2219" i="1"/>
  <c r="BB2219" i="1"/>
  <c r="BC2219" i="1"/>
  <c r="AX2219" i="1"/>
  <c r="AV2219" i="1"/>
  <c r="AT2219" i="1"/>
  <c r="CD2218" i="1"/>
  <c r="CE2218" i="1"/>
  <c r="BZ2218" i="1"/>
  <c r="BX2218" i="1"/>
  <c r="BV2218" i="1"/>
  <c r="BO2218" i="1"/>
  <c r="BP2218" i="1"/>
  <c r="BL2218" i="1"/>
  <c r="BJ2218" i="1"/>
  <c r="BB2218" i="1"/>
  <c r="BC2218" i="1"/>
  <c r="AX2218" i="1"/>
  <c r="AV2218" i="1"/>
  <c r="AT2218" i="1"/>
  <c r="CD2217" i="1"/>
  <c r="CE2217" i="1"/>
  <c r="BZ2217" i="1"/>
  <c r="BX2217" i="1"/>
  <c r="BV2217" i="1"/>
  <c r="BO2217" i="1"/>
  <c r="BP2217" i="1"/>
  <c r="BL2217" i="1"/>
  <c r="BJ2217" i="1"/>
  <c r="BB2217" i="1"/>
  <c r="BC2217" i="1"/>
  <c r="AX2217" i="1"/>
  <c r="AV2217" i="1"/>
  <c r="AT2217" i="1"/>
  <c r="CD2216" i="1"/>
  <c r="CE2216" i="1"/>
  <c r="BZ2216" i="1"/>
  <c r="BX2216" i="1"/>
  <c r="BV2216" i="1"/>
  <c r="BO2216" i="1"/>
  <c r="BP2216" i="1"/>
  <c r="BL2216" i="1"/>
  <c r="BJ2216" i="1"/>
  <c r="BB2216" i="1"/>
  <c r="BC2216" i="1"/>
  <c r="AX2216" i="1"/>
  <c r="AV2216" i="1"/>
  <c r="AT2216" i="1"/>
  <c r="CD2215" i="1"/>
  <c r="CE2215" i="1"/>
  <c r="BZ2215" i="1"/>
  <c r="BX2215" i="1"/>
  <c r="BV2215" i="1"/>
  <c r="BV2176" i="1"/>
  <c r="BV2177" i="1"/>
  <c r="BV2178" i="1"/>
  <c r="BZ2178" i="1"/>
  <c r="CD2178" i="1"/>
  <c r="CE2178" i="1"/>
  <c r="BV2179" i="1"/>
  <c r="BV2180" i="1"/>
  <c r="BV2181" i="1"/>
  <c r="BZ2181" i="1"/>
  <c r="CD2181" i="1"/>
  <c r="CE2181" i="1"/>
  <c r="BV2182" i="1"/>
  <c r="BV2184" i="1"/>
  <c r="BV2185" i="1"/>
  <c r="BV2186" i="1"/>
  <c r="BV2187" i="1"/>
  <c r="BV2188" i="1"/>
  <c r="BV2189" i="1"/>
  <c r="BV2190" i="1"/>
  <c r="BV2191" i="1"/>
  <c r="BV2192" i="1"/>
  <c r="BV2193" i="1"/>
  <c r="BV2194" i="1"/>
  <c r="BV2195" i="1"/>
  <c r="BV2196" i="1"/>
  <c r="BV2197" i="1"/>
  <c r="BV2198" i="1"/>
  <c r="BV2199" i="1"/>
  <c r="BV2200" i="1"/>
  <c r="BV2201" i="1"/>
  <c r="BV2202" i="1"/>
  <c r="BV2203" i="1"/>
  <c r="BV2204" i="1"/>
  <c r="BV2205" i="1"/>
  <c r="BV2206" i="1"/>
  <c r="BV2207" i="1"/>
  <c r="BV2208" i="1"/>
  <c r="BV2209" i="1"/>
  <c r="BV2210" i="1"/>
  <c r="BV2211" i="1"/>
  <c r="BV2212" i="1"/>
  <c r="BV2213" i="1"/>
  <c r="BV2214" i="1"/>
  <c r="BO2215" i="1"/>
  <c r="BP2215" i="1"/>
  <c r="BL2215" i="1"/>
  <c r="BJ2215" i="1"/>
  <c r="BB2215" i="1"/>
  <c r="BC2215" i="1"/>
  <c r="AX2215" i="1"/>
  <c r="AV2215" i="1"/>
  <c r="AT2215" i="1"/>
  <c r="CD2214" i="1"/>
  <c r="CE2214" i="1"/>
  <c r="BZ2214" i="1"/>
  <c r="BX2214" i="1"/>
  <c r="BO2214" i="1"/>
  <c r="BP2214" i="1"/>
  <c r="BL2214" i="1"/>
  <c r="BJ2214" i="1"/>
  <c r="BB2214" i="1"/>
  <c r="BC2214" i="1"/>
  <c r="AX2214" i="1"/>
  <c r="AV2214" i="1"/>
  <c r="AT2214" i="1"/>
  <c r="CD2213" i="1"/>
  <c r="CE2213" i="1"/>
  <c r="BZ2213" i="1"/>
  <c r="BX2213" i="1"/>
  <c r="BO2213" i="1"/>
  <c r="BP2213" i="1"/>
  <c r="BL2213" i="1"/>
  <c r="BJ2213" i="1"/>
  <c r="BB2213" i="1"/>
  <c r="BC2213" i="1"/>
  <c r="AX2213" i="1"/>
  <c r="AV2213" i="1"/>
  <c r="AT2213" i="1"/>
  <c r="CD2212" i="1"/>
  <c r="CE2212" i="1"/>
  <c r="BZ2212" i="1"/>
  <c r="BX2212" i="1"/>
  <c r="BO2212" i="1"/>
  <c r="BP2212" i="1"/>
  <c r="BL2212" i="1"/>
  <c r="BJ2212" i="1"/>
  <c r="BB2212" i="1"/>
  <c r="AX2212" i="1"/>
  <c r="AV2212" i="1"/>
  <c r="AT2212" i="1"/>
  <c r="CD2211" i="1"/>
  <c r="CE2211" i="1"/>
  <c r="BZ2211" i="1"/>
  <c r="BX2211" i="1"/>
  <c r="BO2211" i="1"/>
  <c r="BP2211" i="1"/>
  <c r="BL2211" i="1"/>
  <c r="BJ2211" i="1"/>
  <c r="BB2211" i="1"/>
  <c r="BC2211" i="1"/>
  <c r="AX2211" i="1"/>
  <c r="AV2211" i="1"/>
  <c r="AT2211" i="1"/>
  <c r="CD2210" i="1"/>
  <c r="CE2210" i="1"/>
  <c r="BZ2210" i="1"/>
  <c r="BX2210" i="1"/>
  <c r="BO2210" i="1"/>
  <c r="BP2210" i="1"/>
  <c r="BL2210" i="1"/>
  <c r="BJ2210" i="1"/>
  <c r="BB2210" i="1"/>
  <c r="BC2210" i="1"/>
  <c r="AX2210" i="1"/>
  <c r="AV2210" i="1"/>
  <c r="AT2210" i="1"/>
  <c r="CD2209" i="1"/>
  <c r="CE2209" i="1"/>
  <c r="BZ2209" i="1"/>
  <c r="BX2209" i="1"/>
  <c r="BO2209" i="1"/>
  <c r="BP2209" i="1"/>
  <c r="BL2209" i="1"/>
  <c r="BJ2209" i="1"/>
  <c r="BL2180" i="1"/>
  <c r="BO2180" i="1"/>
  <c r="BB2209" i="1"/>
  <c r="BC2209" i="1"/>
  <c r="AX2209" i="1"/>
  <c r="AV2209" i="1"/>
  <c r="AT2209" i="1"/>
  <c r="CD2208" i="1"/>
  <c r="CE2208" i="1"/>
  <c r="BZ2208" i="1"/>
  <c r="BX2208" i="1"/>
  <c r="BO2208" i="1"/>
  <c r="BP2208" i="1"/>
  <c r="BL2208" i="1"/>
  <c r="BJ2208" i="1"/>
  <c r="BB2208" i="1"/>
  <c r="BC2208" i="1"/>
  <c r="AX2208" i="1"/>
  <c r="AV2208" i="1"/>
  <c r="AT2208" i="1"/>
  <c r="CD2207" i="1"/>
  <c r="CE2207" i="1"/>
  <c r="BZ2207" i="1"/>
  <c r="BX2207" i="1"/>
  <c r="BO2207" i="1"/>
  <c r="BP2207" i="1"/>
  <c r="BL2207" i="1"/>
  <c r="BJ2207" i="1"/>
  <c r="BB2207" i="1"/>
  <c r="BC2207" i="1"/>
  <c r="AX2207" i="1"/>
  <c r="AV2207" i="1"/>
  <c r="AT2207" i="1"/>
  <c r="CD2206" i="1"/>
  <c r="CE2206" i="1"/>
  <c r="BZ2206" i="1"/>
  <c r="BX2206" i="1"/>
  <c r="BO2206" i="1"/>
  <c r="BP2206" i="1"/>
  <c r="BL2206" i="1"/>
  <c r="BJ2206" i="1"/>
  <c r="BB2206" i="1"/>
  <c r="BC2206" i="1"/>
  <c r="AX2206" i="1"/>
  <c r="AV2206" i="1"/>
  <c r="AT2206" i="1"/>
  <c r="CD2205" i="1"/>
  <c r="CE2205" i="1"/>
  <c r="BZ2205" i="1"/>
  <c r="BX2205" i="1"/>
  <c r="BO2205" i="1"/>
  <c r="BP2205" i="1"/>
  <c r="BL2205" i="1"/>
  <c r="BJ2205" i="1"/>
  <c r="BB2205" i="1"/>
  <c r="BC2205" i="1"/>
  <c r="AX2205" i="1"/>
  <c r="AV2205" i="1"/>
  <c r="AT2205" i="1"/>
  <c r="CD2204" i="1"/>
  <c r="CE2204" i="1"/>
  <c r="BZ2204" i="1"/>
  <c r="BX2204" i="1"/>
  <c r="BO2204" i="1"/>
  <c r="BP2204" i="1"/>
  <c r="BL2204" i="1"/>
  <c r="BJ2204" i="1"/>
  <c r="BB2204" i="1"/>
  <c r="BC2204" i="1"/>
  <c r="AX2204" i="1"/>
  <c r="AV2204" i="1"/>
  <c r="AT2204" i="1"/>
  <c r="CD2203" i="1"/>
  <c r="CE2203" i="1"/>
  <c r="BZ2203" i="1"/>
  <c r="BX2203" i="1"/>
  <c r="BO2203" i="1"/>
  <c r="BP2203" i="1"/>
  <c r="BL2203" i="1"/>
  <c r="BJ2203" i="1"/>
  <c r="BB2203" i="1"/>
  <c r="BC2203" i="1"/>
  <c r="AX2203" i="1"/>
  <c r="AV2203" i="1"/>
  <c r="AT2203" i="1"/>
  <c r="CD2202" i="1"/>
  <c r="CE2202" i="1"/>
  <c r="BZ2202" i="1"/>
  <c r="BX2202" i="1"/>
  <c r="BO2202" i="1"/>
  <c r="BP2202" i="1"/>
  <c r="BL2202" i="1"/>
  <c r="BJ2202" i="1"/>
  <c r="BB2202" i="1"/>
  <c r="BC2202" i="1"/>
  <c r="AX2202" i="1"/>
  <c r="AV2202" i="1"/>
  <c r="AT2202" i="1"/>
  <c r="CD2201" i="1"/>
  <c r="CE2201" i="1"/>
  <c r="BZ2201" i="1"/>
  <c r="BX2201" i="1"/>
  <c r="BO2201" i="1"/>
  <c r="BP2201" i="1"/>
  <c r="BL2201" i="1"/>
  <c r="BJ2201" i="1"/>
  <c r="BB2201" i="1"/>
  <c r="BC2201" i="1"/>
  <c r="AX2201" i="1"/>
  <c r="AV2201" i="1"/>
  <c r="AT2201" i="1"/>
  <c r="CD2200" i="1"/>
  <c r="CE2200" i="1"/>
  <c r="BZ2200" i="1"/>
  <c r="BX2200" i="1"/>
  <c r="BO2200" i="1"/>
  <c r="BP2200" i="1"/>
  <c r="BL2200" i="1"/>
  <c r="BJ2200" i="1"/>
  <c r="BB2200" i="1"/>
  <c r="BC2200" i="1"/>
  <c r="AX2200" i="1"/>
  <c r="AV2200" i="1"/>
  <c r="AT2200" i="1"/>
  <c r="CD2199" i="1"/>
  <c r="CE2199" i="1"/>
  <c r="BZ2199" i="1"/>
  <c r="BX2199" i="1"/>
  <c r="BO2199" i="1"/>
  <c r="BP2199" i="1"/>
  <c r="BL2199" i="1"/>
  <c r="BJ2199" i="1"/>
  <c r="BB2199" i="1"/>
  <c r="BC2199" i="1"/>
  <c r="AX2199" i="1"/>
  <c r="AV2199" i="1"/>
  <c r="AT2199" i="1"/>
  <c r="CD2198" i="1"/>
  <c r="CE2198" i="1"/>
  <c r="BZ2198" i="1"/>
  <c r="BX2198" i="1"/>
  <c r="BO2198" i="1"/>
  <c r="BP2198" i="1"/>
  <c r="BL2198" i="1"/>
  <c r="BJ2198" i="1"/>
  <c r="BB2198" i="1"/>
  <c r="BC2198" i="1"/>
  <c r="AX2198" i="1"/>
  <c r="AV2198" i="1"/>
  <c r="AT2198" i="1"/>
  <c r="CD2197" i="1"/>
  <c r="CE2197" i="1"/>
  <c r="BZ2197" i="1"/>
  <c r="BX2197" i="1"/>
  <c r="BO2197" i="1"/>
  <c r="BP2197" i="1"/>
  <c r="BL2197" i="1"/>
  <c r="BJ2197" i="1"/>
  <c r="BB2197" i="1"/>
  <c r="BC2197" i="1"/>
  <c r="AX2197" i="1"/>
  <c r="AV2197" i="1"/>
  <c r="AT2197" i="1"/>
  <c r="CD2196" i="1"/>
  <c r="CE2196" i="1"/>
  <c r="BZ2196" i="1"/>
  <c r="BX2196" i="1"/>
  <c r="BO2196" i="1"/>
  <c r="BP2196" i="1"/>
  <c r="BL2196" i="1"/>
  <c r="BJ2196" i="1"/>
  <c r="BB2196" i="1"/>
  <c r="BC2196" i="1"/>
  <c r="AX2196" i="1"/>
  <c r="AV2196" i="1"/>
  <c r="AT2196" i="1"/>
  <c r="CD2195" i="1"/>
  <c r="CE2195" i="1"/>
  <c r="BZ2195" i="1"/>
  <c r="BX2195" i="1"/>
  <c r="BX2176" i="1"/>
  <c r="BX2177" i="1"/>
  <c r="BX2178" i="1"/>
  <c r="BX2179" i="1"/>
  <c r="BX2180" i="1"/>
  <c r="BX2181" i="1"/>
  <c r="BX2182" i="1"/>
  <c r="BX2184" i="1"/>
  <c r="BX2185" i="1"/>
  <c r="BX2186" i="1"/>
  <c r="BX2187" i="1"/>
  <c r="BX2188" i="1"/>
  <c r="BX2189" i="1"/>
  <c r="BX2190" i="1"/>
  <c r="BX2191" i="1"/>
  <c r="BX2192" i="1"/>
  <c r="BX2193" i="1"/>
  <c r="BX2194" i="1"/>
  <c r="BO2195" i="1"/>
  <c r="BP2195" i="1"/>
  <c r="BL2195" i="1"/>
  <c r="BJ2195" i="1"/>
  <c r="BB2195" i="1"/>
  <c r="BC2195" i="1"/>
  <c r="AX2195" i="1"/>
  <c r="AV2195" i="1"/>
  <c r="AT2195" i="1"/>
  <c r="CD2194" i="1"/>
  <c r="CE2194" i="1"/>
  <c r="BZ2194" i="1"/>
  <c r="BO2194" i="1"/>
  <c r="BP2194" i="1"/>
  <c r="BL2194" i="1"/>
  <c r="BJ2194" i="1"/>
  <c r="BB2194" i="1"/>
  <c r="BC2194" i="1"/>
  <c r="AX2194" i="1"/>
  <c r="AV2194" i="1"/>
  <c r="AT2194" i="1"/>
  <c r="CD2193" i="1"/>
  <c r="CE2193" i="1"/>
  <c r="BZ2193" i="1"/>
  <c r="BZ2176" i="1"/>
  <c r="CD2176" i="1"/>
  <c r="BZ2177" i="1"/>
  <c r="CD2177" i="1"/>
  <c r="CE2177" i="1"/>
  <c r="BZ2179" i="1"/>
  <c r="CD2179" i="1"/>
  <c r="CE2179" i="1"/>
  <c r="BZ2180" i="1"/>
  <c r="CD2180" i="1"/>
  <c r="CE2180" i="1"/>
  <c r="BZ2182" i="1"/>
  <c r="CD2182" i="1"/>
  <c r="BZ2184" i="1"/>
  <c r="BZ2185" i="1"/>
  <c r="BZ2186" i="1"/>
  <c r="BZ2187" i="1"/>
  <c r="BZ2188" i="1"/>
  <c r="BZ2189" i="1"/>
  <c r="BZ2190" i="1"/>
  <c r="BZ2191" i="1"/>
  <c r="BZ2192" i="1"/>
  <c r="BO2193" i="1"/>
  <c r="BP2193" i="1"/>
  <c r="BL2193" i="1"/>
  <c r="BJ2193" i="1"/>
  <c r="BB2193" i="1"/>
  <c r="BC2193" i="1"/>
  <c r="AX2193" i="1"/>
  <c r="AV2193" i="1"/>
  <c r="AT2193" i="1"/>
  <c r="CD2192" i="1"/>
  <c r="CE2192" i="1"/>
  <c r="BO2192" i="1"/>
  <c r="BP2192" i="1"/>
  <c r="BL2192" i="1"/>
  <c r="BJ2192" i="1"/>
  <c r="BB2192" i="1"/>
  <c r="BC2192" i="1"/>
  <c r="AX2192" i="1"/>
  <c r="AV2192" i="1"/>
  <c r="AT2192" i="1"/>
  <c r="CD2191" i="1"/>
  <c r="CE2191" i="1"/>
  <c r="BO2191" i="1"/>
  <c r="BP2191" i="1"/>
  <c r="BL2191" i="1"/>
  <c r="BJ2191" i="1"/>
  <c r="BB2191" i="1"/>
  <c r="BC2191" i="1"/>
  <c r="AX2191" i="1"/>
  <c r="AV2191" i="1"/>
  <c r="AT2191" i="1"/>
  <c r="CD2190" i="1"/>
  <c r="CE2190" i="1"/>
  <c r="BO2190" i="1"/>
  <c r="BP2190" i="1"/>
  <c r="BL2190" i="1"/>
  <c r="BJ2190" i="1"/>
  <c r="BB2190" i="1"/>
  <c r="BC2190" i="1"/>
  <c r="AX2190" i="1"/>
  <c r="AV2190" i="1"/>
  <c r="AT2190" i="1"/>
  <c r="CD2189" i="1"/>
  <c r="CE2189" i="1"/>
  <c r="BO2189" i="1"/>
  <c r="BP2189" i="1"/>
  <c r="BL2189" i="1"/>
  <c r="BJ2189" i="1"/>
  <c r="BB2189" i="1"/>
  <c r="BC2189" i="1"/>
  <c r="AX2189" i="1"/>
  <c r="AV2189" i="1"/>
  <c r="AT2189" i="1"/>
  <c r="CD2188" i="1"/>
  <c r="CE2188" i="1"/>
  <c r="BO2188" i="1"/>
  <c r="BP2188" i="1"/>
  <c r="BL2188" i="1"/>
  <c r="BJ2188" i="1"/>
  <c r="BB2188" i="1"/>
  <c r="BC2188" i="1"/>
  <c r="AX2188" i="1"/>
  <c r="AV2188" i="1"/>
  <c r="AT2188" i="1"/>
  <c r="CD2187" i="1"/>
  <c r="CE2187" i="1"/>
  <c r="BO2187" i="1"/>
  <c r="BP2187" i="1"/>
  <c r="BL2187" i="1"/>
  <c r="BJ2187" i="1"/>
  <c r="BB2187" i="1"/>
  <c r="BC2187" i="1"/>
  <c r="AX2187" i="1"/>
  <c r="AV2187" i="1"/>
  <c r="AT2187" i="1"/>
  <c r="CD2186" i="1"/>
  <c r="CE2186" i="1"/>
  <c r="BO2186" i="1"/>
  <c r="BP2186" i="1"/>
  <c r="BL2186" i="1"/>
  <c r="BJ2186" i="1"/>
  <c r="BB2186" i="1"/>
  <c r="BC2186" i="1"/>
  <c r="AX2186" i="1"/>
  <c r="AV2186" i="1"/>
  <c r="AT2186" i="1"/>
  <c r="CD2185" i="1"/>
  <c r="CE2185" i="1"/>
  <c r="BO2185" i="1"/>
  <c r="BP2185" i="1"/>
  <c r="BL2185" i="1"/>
  <c r="BJ2185" i="1"/>
  <c r="BB2185" i="1"/>
  <c r="BC2185" i="1"/>
  <c r="AX2185" i="1"/>
  <c r="AV2185" i="1"/>
  <c r="AT2185" i="1"/>
  <c r="CD2184" i="1"/>
  <c r="CE2184" i="1"/>
  <c r="BO2184" i="1"/>
  <c r="BP2184" i="1"/>
  <c r="BL2184" i="1"/>
  <c r="BJ2184" i="1"/>
  <c r="BB2184" i="1"/>
  <c r="BC2184" i="1"/>
  <c r="AX2184" i="1"/>
  <c r="AV2184" i="1"/>
  <c r="AV2176" i="1"/>
  <c r="AV2177" i="1"/>
  <c r="AV2178" i="1"/>
  <c r="AV2179" i="1"/>
  <c r="AV2180" i="1"/>
  <c r="AV2181" i="1"/>
  <c r="AV2182" i="1"/>
  <c r="AT2184" i="1"/>
  <c r="BL2182" i="1"/>
  <c r="BO2182" i="1"/>
  <c r="BJ2182" i="1"/>
  <c r="BJ2176" i="1"/>
  <c r="BJ2177" i="1"/>
  <c r="BJ2178" i="1"/>
  <c r="BJ2179" i="1"/>
  <c r="BJ2180" i="1"/>
  <c r="BJ2181" i="1"/>
  <c r="AX2182" i="1"/>
  <c r="BB2182" i="1"/>
  <c r="AT2182" i="1"/>
  <c r="BL2181" i="1"/>
  <c r="BL2176" i="1"/>
  <c r="BL2179" i="1"/>
  <c r="BO2179" i="1"/>
  <c r="AX2181" i="1"/>
  <c r="BB2181" i="1"/>
  <c r="AT2181" i="1"/>
  <c r="AX2180" i="1"/>
  <c r="BB2180" i="1"/>
  <c r="AT2180" i="1"/>
  <c r="AX2179" i="1"/>
  <c r="AT2179" i="1"/>
  <c r="AX2178" i="1"/>
  <c r="BB2178" i="1"/>
  <c r="AT2178" i="1"/>
  <c r="AX2177" i="1"/>
  <c r="AT2177" i="1"/>
  <c r="AX2176" i="1"/>
  <c r="BB2176" i="1"/>
  <c r="AT2176" i="1"/>
  <c r="CD2175" i="1"/>
  <c r="CE2175" i="1"/>
  <c r="BO2175" i="1"/>
  <c r="BP2175" i="1"/>
  <c r="BB2175" i="1"/>
  <c r="BC2175" i="1"/>
  <c r="CD2152" i="1"/>
  <c r="CE2152" i="1"/>
  <c r="BZ2152" i="1"/>
  <c r="BZ2101" i="1"/>
  <c r="CD2101" i="1"/>
  <c r="BV2101" i="1"/>
  <c r="CE2101" i="1"/>
  <c r="BZ2102" i="1"/>
  <c r="BZ2103" i="1"/>
  <c r="CD2103" i="1"/>
  <c r="BV2103" i="1"/>
  <c r="BZ2104" i="1"/>
  <c r="BZ2105" i="1"/>
  <c r="BZ2106" i="1"/>
  <c r="BZ2107" i="1"/>
  <c r="BZ2108" i="1"/>
  <c r="BZ2109" i="1"/>
  <c r="BZ2110" i="1"/>
  <c r="BZ2111" i="1"/>
  <c r="BZ2112" i="1"/>
  <c r="BZ2113" i="1"/>
  <c r="BZ2114" i="1"/>
  <c r="BZ2115" i="1"/>
  <c r="BZ2116" i="1"/>
  <c r="BZ2117" i="1"/>
  <c r="BZ2118" i="1"/>
  <c r="BZ2119" i="1"/>
  <c r="BZ2120" i="1"/>
  <c r="BZ2121" i="1"/>
  <c r="BZ2122" i="1"/>
  <c r="BZ2123" i="1"/>
  <c r="BZ2124" i="1"/>
  <c r="BZ2125" i="1"/>
  <c r="BZ2126" i="1"/>
  <c r="BZ2127" i="1"/>
  <c r="BZ2128" i="1"/>
  <c r="BZ2129" i="1"/>
  <c r="BZ2130" i="1"/>
  <c r="BZ2131" i="1"/>
  <c r="BZ2132" i="1"/>
  <c r="BZ2133" i="1"/>
  <c r="BZ2134" i="1"/>
  <c r="BZ2135" i="1"/>
  <c r="BZ2136" i="1"/>
  <c r="BZ2137" i="1"/>
  <c r="BZ2138" i="1"/>
  <c r="BZ2139" i="1"/>
  <c r="BZ2140" i="1"/>
  <c r="BZ2141" i="1"/>
  <c r="BZ2142" i="1"/>
  <c r="BZ2143" i="1"/>
  <c r="BZ2144" i="1"/>
  <c r="BZ2145" i="1"/>
  <c r="BZ2146" i="1"/>
  <c r="BZ2147" i="1"/>
  <c r="BZ2148" i="1"/>
  <c r="BZ2149" i="1"/>
  <c r="BZ2150" i="1"/>
  <c r="BZ2151" i="1"/>
  <c r="BX2152" i="1"/>
  <c r="BO2152" i="1"/>
  <c r="BP2152" i="1"/>
  <c r="BL2152" i="1"/>
  <c r="BJ2152" i="1"/>
  <c r="BB2152" i="1"/>
  <c r="BC2152" i="1"/>
  <c r="AX2152" i="1"/>
  <c r="AV2152" i="1"/>
  <c r="CD2151" i="1"/>
  <c r="CE2151" i="1"/>
  <c r="BX2151" i="1"/>
  <c r="BV2151" i="1"/>
  <c r="BO2151" i="1"/>
  <c r="BP2151" i="1"/>
  <c r="BL2151" i="1"/>
  <c r="BJ2151" i="1"/>
  <c r="BH2151" i="1"/>
  <c r="BB2151" i="1"/>
  <c r="BC2151" i="1"/>
  <c r="AX2151" i="1"/>
  <c r="AV2151" i="1"/>
  <c r="AT2151" i="1"/>
  <c r="CD2150" i="1"/>
  <c r="CE2150" i="1"/>
  <c r="BX2150" i="1"/>
  <c r="BV2150" i="1"/>
  <c r="BO2150" i="1"/>
  <c r="BP2150" i="1"/>
  <c r="BL2150" i="1"/>
  <c r="BJ2150" i="1"/>
  <c r="BH2150" i="1"/>
  <c r="BB2150" i="1"/>
  <c r="BC2150" i="1"/>
  <c r="AX2150" i="1"/>
  <c r="AV2150" i="1"/>
  <c r="AT2150" i="1"/>
  <c r="CD2149" i="1"/>
  <c r="CE2149" i="1"/>
  <c r="BX2149" i="1"/>
  <c r="BV2149" i="1"/>
  <c r="BO2149" i="1"/>
  <c r="BP2149" i="1"/>
  <c r="BL2149" i="1"/>
  <c r="BJ2149" i="1"/>
  <c r="BH2149" i="1"/>
  <c r="BB2149" i="1"/>
  <c r="BC2149" i="1"/>
  <c r="AX2149" i="1"/>
  <c r="AV2149" i="1"/>
  <c r="AT2149" i="1"/>
  <c r="CD2148" i="1"/>
  <c r="CE2148" i="1"/>
  <c r="BX2148" i="1"/>
  <c r="BV2148" i="1"/>
  <c r="BV2102" i="1"/>
  <c r="BV2104" i="1"/>
  <c r="BV2105" i="1"/>
  <c r="BV2106" i="1"/>
  <c r="BV2107" i="1"/>
  <c r="BV2108" i="1"/>
  <c r="BV2109" i="1"/>
  <c r="BV2110" i="1"/>
  <c r="BV2111" i="1"/>
  <c r="BV2112" i="1"/>
  <c r="BV2113" i="1"/>
  <c r="BV2114" i="1"/>
  <c r="BV2115" i="1"/>
  <c r="BV2116" i="1"/>
  <c r="BV2117" i="1"/>
  <c r="BV2118" i="1"/>
  <c r="BV2119" i="1"/>
  <c r="BV2120" i="1"/>
  <c r="BV2121" i="1"/>
  <c r="BV2122" i="1"/>
  <c r="BV2123" i="1"/>
  <c r="BV2124" i="1"/>
  <c r="BV2125" i="1"/>
  <c r="BV2126" i="1"/>
  <c r="BV2127" i="1"/>
  <c r="BV2128" i="1"/>
  <c r="BV2129" i="1"/>
  <c r="BV2130" i="1"/>
  <c r="BV2131" i="1"/>
  <c r="BV2132" i="1"/>
  <c r="BV2133" i="1"/>
  <c r="BV2134" i="1"/>
  <c r="BV2135" i="1"/>
  <c r="BV2136" i="1"/>
  <c r="BV2137" i="1"/>
  <c r="BV2138" i="1"/>
  <c r="BV2139" i="1"/>
  <c r="BV2140" i="1"/>
  <c r="BV2141" i="1"/>
  <c r="BV2142" i="1"/>
  <c r="BV2143" i="1"/>
  <c r="BV2144" i="1"/>
  <c r="BV2145" i="1"/>
  <c r="BV2146" i="1"/>
  <c r="BV2147" i="1"/>
  <c r="BO2148" i="1"/>
  <c r="BP2148" i="1"/>
  <c r="BL2148" i="1"/>
  <c r="BJ2148" i="1"/>
  <c r="BH2148" i="1"/>
  <c r="BB2148" i="1"/>
  <c r="BC2148" i="1"/>
  <c r="AX2148" i="1"/>
  <c r="AV2148" i="1"/>
  <c r="AT2148" i="1"/>
  <c r="CD2147" i="1"/>
  <c r="CE2147" i="1"/>
  <c r="BX2147" i="1"/>
  <c r="BO2147" i="1"/>
  <c r="BP2147" i="1"/>
  <c r="BL2147" i="1"/>
  <c r="BJ2147" i="1"/>
  <c r="BH2147" i="1"/>
  <c r="BB2147" i="1"/>
  <c r="BC2147" i="1"/>
  <c r="AX2147" i="1"/>
  <c r="AV2147" i="1"/>
  <c r="AT2147" i="1"/>
  <c r="CD2146" i="1"/>
  <c r="CE2146" i="1"/>
  <c r="BX2146" i="1"/>
  <c r="BO2146" i="1"/>
  <c r="BP2146" i="1"/>
  <c r="BL2146" i="1"/>
  <c r="BJ2146" i="1"/>
  <c r="BH2146" i="1"/>
  <c r="BB2146" i="1"/>
  <c r="BC2146" i="1"/>
  <c r="AX2146" i="1"/>
  <c r="AV2146" i="1"/>
  <c r="AT2146" i="1"/>
  <c r="CD2145" i="1"/>
  <c r="CE2145" i="1"/>
  <c r="BX2145" i="1"/>
  <c r="BO2145" i="1"/>
  <c r="BP2145" i="1"/>
  <c r="BL2145" i="1"/>
  <c r="BJ2145" i="1"/>
  <c r="BH2145" i="1"/>
  <c r="BB2145" i="1"/>
  <c r="BC2145" i="1"/>
  <c r="AX2145" i="1"/>
  <c r="AV2145" i="1"/>
  <c r="AT2145" i="1"/>
  <c r="CD2144" i="1"/>
  <c r="CE2144" i="1"/>
  <c r="BX2144" i="1"/>
  <c r="BO2144" i="1"/>
  <c r="BP2144" i="1"/>
  <c r="BL2144" i="1"/>
  <c r="BJ2144" i="1"/>
  <c r="BH2144" i="1"/>
  <c r="BB2144" i="1"/>
  <c r="BC2144" i="1"/>
  <c r="AX2144" i="1"/>
  <c r="AV2144" i="1"/>
  <c r="AT2144" i="1"/>
  <c r="CD2143" i="1"/>
  <c r="CE2143" i="1"/>
  <c r="BX2143" i="1"/>
  <c r="BO2143" i="1"/>
  <c r="BL2143" i="1"/>
  <c r="BJ2143" i="1"/>
  <c r="BH2143" i="1"/>
  <c r="BB2143" i="1"/>
  <c r="BC2143" i="1"/>
  <c r="AX2143" i="1"/>
  <c r="AV2143" i="1"/>
  <c r="AT2143" i="1"/>
  <c r="CD2142" i="1"/>
  <c r="CE2142" i="1"/>
  <c r="BX2142" i="1"/>
  <c r="BO2142" i="1"/>
  <c r="BP2142" i="1"/>
  <c r="BL2142" i="1"/>
  <c r="BJ2142" i="1"/>
  <c r="BH2142" i="1"/>
  <c r="BB2142" i="1"/>
  <c r="BC2142" i="1"/>
  <c r="AX2142" i="1"/>
  <c r="AV2142" i="1"/>
  <c r="AT2142" i="1"/>
  <c r="CD2141" i="1"/>
  <c r="CE2141" i="1"/>
  <c r="BX2141" i="1"/>
  <c r="BO2141" i="1"/>
  <c r="BP2141" i="1"/>
  <c r="BL2141" i="1"/>
  <c r="BJ2141" i="1"/>
  <c r="BH2141" i="1"/>
  <c r="BB2141" i="1"/>
  <c r="BC2141" i="1"/>
  <c r="AX2141" i="1"/>
  <c r="AV2141" i="1"/>
  <c r="AT2141" i="1"/>
  <c r="CD2140" i="1"/>
  <c r="CE2140" i="1"/>
  <c r="BX2140" i="1"/>
  <c r="BO2140" i="1"/>
  <c r="BP2140" i="1"/>
  <c r="BL2140" i="1"/>
  <c r="BJ2140" i="1"/>
  <c r="BH2140" i="1"/>
  <c r="BB2140" i="1"/>
  <c r="BC2140" i="1"/>
  <c r="AX2140" i="1"/>
  <c r="AV2140" i="1"/>
  <c r="AT2140" i="1"/>
  <c r="CD2139" i="1"/>
  <c r="CE2139" i="1"/>
  <c r="BX2139" i="1"/>
  <c r="BO2139" i="1"/>
  <c r="BP2139" i="1"/>
  <c r="BL2139" i="1"/>
  <c r="BJ2139" i="1"/>
  <c r="BH2139" i="1"/>
  <c r="BB2139" i="1"/>
  <c r="BC2139" i="1"/>
  <c r="AX2139" i="1"/>
  <c r="AV2139" i="1"/>
  <c r="AT2139" i="1"/>
  <c r="CD2138" i="1"/>
  <c r="CE2138" i="1"/>
  <c r="BX2138" i="1"/>
  <c r="BO2138" i="1"/>
  <c r="BP2138" i="1"/>
  <c r="BL2138" i="1"/>
  <c r="BJ2138" i="1"/>
  <c r="BH2138" i="1"/>
  <c r="BB2138" i="1"/>
  <c r="BC2138" i="1"/>
  <c r="AX2138" i="1"/>
  <c r="AV2138" i="1"/>
  <c r="AT2138" i="1"/>
  <c r="CD2137" i="1"/>
  <c r="CE2137" i="1"/>
  <c r="BX2137" i="1"/>
  <c r="BO2137" i="1"/>
  <c r="BP2137" i="1"/>
  <c r="BL2137" i="1"/>
  <c r="BJ2137" i="1"/>
  <c r="BH2137" i="1"/>
  <c r="BB2137" i="1"/>
  <c r="BC2137" i="1"/>
  <c r="AX2137" i="1"/>
  <c r="AV2137" i="1"/>
  <c r="AT2137" i="1"/>
  <c r="CD2136" i="1"/>
  <c r="CE2136" i="1"/>
  <c r="BX2136" i="1"/>
  <c r="BO2136" i="1"/>
  <c r="BP2136" i="1"/>
  <c r="BL2136" i="1"/>
  <c r="BJ2136" i="1"/>
  <c r="BH2136" i="1"/>
  <c r="BB2136" i="1"/>
  <c r="BC2136" i="1"/>
  <c r="AX2136" i="1"/>
  <c r="AV2136" i="1"/>
  <c r="AT2136" i="1"/>
  <c r="CD2135" i="1"/>
  <c r="CE2135" i="1"/>
  <c r="BX2135" i="1"/>
  <c r="BO2135" i="1"/>
  <c r="BP2135" i="1"/>
  <c r="BL2135" i="1"/>
  <c r="BJ2135" i="1"/>
  <c r="BH2135" i="1"/>
  <c r="BB2135" i="1"/>
  <c r="BC2135" i="1"/>
  <c r="AX2135" i="1"/>
  <c r="AV2135" i="1"/>
  <c r="AT2135" i="1"/>
  <c r="CD2134" i="1"/>
  <c r="CE2134" i="1"/>
  <c r="BX2134" i="1"/>
  <c r="BO2134" i="1"/>
  <c r="BP2134" i="1"/>
  <c r="BL2134" i="1"/>
  <c r="BJ2134" i="1"/>
  <c r="BH2134" i="1"/>
  <c r="BB2134" i="1"/>
  <c r="BC2134" i="1"/>
  <c r="AX2134" i="1"/>
  <c r="AV2134" i="1"/>
  <c r="AT2134" i="1"/>
  <c r="CD2133" i="1"/>
  <c r="CE2133" i="1"/>
  <c r="BX2133" i="1"/>
  <c r="BO2133" i="1"/>
  <c r="BP2133" i="1"/>
  <c r="BL2133" i="1"/>
  <c r="BJ2133" i="1"/>
  <c r="BH2133" i="1"/>
  <c r="BB2133" i="1"/>
  <c r="BC2133" i="1"/>
  <c r="AX2133" i="1"/>
  <c r="AV2133" i="1"/>
  <c r="AT2133" i="1"/>
  <c r="CD2132" i="1"/>
  <c r="CE2132" i="1"/>
  <c r="BX2132" i="1"/>
  <c r="BO2132" i="1"/>
  <c r="BP2132" i="1"/>
  <c r="BL2132" i="1"/>
  <c r="BJ2132" i="1"/>
  <c r="BH2132" i="1"/>
  <c r="BB2132" i="1"/>
  <c r="BC2132" i="1"/>
  <c r="AX2132" i="1"/>
  <c r="AV2132" i="1"/>
  <c r="AT2132" i="1"/>
  <c r="CD2131" i="1"/>
  <c r="CE2131" i="1"/>
  <c r="BX2131" i="1"/>
  <c r="BO2131" i="1"/>
  <c r="BP2131" i="1"/>
  <c r="BL2131" i="1"/>
  <c r="BJ2131" i="1"/>
  <c r="BH2131" i="1"/>
  <c r="BB2131" i="1"/>
  <c r="BC2131" i="1"/>
  <c r="AX2131" i="1"/>
  <c r="AV2131" i="1"/>
  <c r="AT2131" i="1"/>
  <c r="CD2130" i="1"/>
  <c r="CE2130" i="1"/>
  <c r="BX2130" i="1"/>
  <c r="BO2130" i="1"/>
  <c r="BP2130" i="1"/>
  <c r="BL2130" i="1"/>
  <c r="BJ2130" i="1"/>
  <c r="BH2130" i="1"/>
  <c r="BB2130" i="1"/>
  <c r="BC2130" i="1"/>
  <c r="AX2130" i="1"/>
  <c r="AV2130" i="1"/>
  <c r="AT2130" i="1"/>
  <c r="CD2129" i="1"/>
  <c r="CE2129" i="1"/>
  <c r="BX2129" i="1"/>
  <c r="BO2129" i="1"/>
  <c r="BP2129" i="1"/>
  <c r="BL2129" i="1"/>
  <c r="BJ2129" i="1"/>
  <c r="BH2129" i="1"/>
  <c r="BB2129" i="1"/>
  <c r="BC2129" i="1"/>
  <c r="AX2129" i="1"/>
  <c r="AV2129" i="1"/>
  <c r="AT2129" i="1"/>
  <c r="CD2128" i="1"/>
  <c r="CE2128" i="1"/>
  <c r="BX2128" i="1"/>
  <c r="BO2128" i="1"/>
  <c r="BP2128" i="1"/>
  <c r="BL2128" i="1"/>
  <c r="BJ2128" i="1"/>
  <c r="BH2128" i="1"/>
  <c r="BB2128" i="1"/>
  <c r="BC2128" i="1"/>
  <c r="AX2128" i="1"/>
  <c r="AV2128" i="1"/>
  <c r="AT2128" i="1"/>
  <c r="CD2127" i="1"/>
  <c r="CE2127" i="1"/>
  <c r="BX2127" i="1"/>
  <c r="BO2127" i="1"/>
  <c r="BP2127" i="1"/>
  <c r="BL2127" i="1"/>
  <c r="BJ2127" i="1"/>
  <c r="BH2127" i="1"/>
  <c r="BB2127" i="1"/>
  <c r="BC2127" i="1"/>
  <c r="AX2127" i="1"/>
  <c r="AV2127" i="1"/>
  <c r="AT2127" i="1"/>
  <c r="CD2126" i="1"/>
  <c r="CE2126" i="1"/>
  <c r="BX2126" i="1"/>
  <c r="BO2126" i="1"/>
  <c r="BP2126" i="1"/>
  <c r="BL2126" i="1"/>
  <c r="BJ2126" i="1"/>
  <c r="BH2126" i="1"/>
  <c r="BB2126" i="1"/>
  <c r="BC2126" i="1"/>
  <c r="AX2126" i="1"/>
  <c r="AV2126" i="1"/>
  <c r="AT2126" i="1"/>
  <c r="CD2125" i="1"/>
  <c r="CE2125" i="1"/>
  <c r="BX2125" i="1"/>
  <c r="BO2125" i="1"/>
  <c r="BP2125" i="1"/>
  <c r="BL2125" i="1"/>
  <c r="BL2101" i="1"/>
  <c r="BL2102" i="1"/>
  <c r="BO2102" i="1"/>
  <c r="BL2103" i="1"/>
  <c r="BO2103" i="1"/>
  <c r="BH2103" i="1"/>
  <c r="BP2103" i="1"/>
  <c r="BL2104" i="1"/>
  <c r="BL2105" i="1"/>
  <c r="BL2106" i="1"/>
  <c r="BL2107" i="1"/>
  <c r="BL2108" i="1"/>
  <c r="BL2109" i="1"/>
  <c r="BL2110" i="1"/>
  <c r="BL2111" i="1"/>
  <c r="BL2112" i="1"/>
  <c r="BL2113" i="1"/>
  <c r="BL2114" i="1"/>
  <c r="BL2115" i="1"/>
  <c r="BL2116" i="1"/>
  <c r="BL2117" i="1"/>
  <c r="BL2118" i="1"/>
  <c r="BL2119" i="1"/>
  <c r="BL2120" i="1"/>
  <c r="BL2121" i="1"/>
  <c r="BL2122" i="1"/>
  <c r="BL2123" i="1"/>
  <c r="BL2124" i="1"/>
  <c r="BJ2125" i="1"/>
  <c r="BH2125" i="1"/>
  <c r="BB2125" i="1"/>
  <c r="BC2125" i="1"/>
  <c r="AX2125" i="1"/>
  <c r="AV2125" i="1"/>
  <c r="AT2125" i="1"/>
  <c r="CD2124" i="1"/>
  <c r="CE2124" i="1"/>
  <c r="BX2124" i="1"/>
  <c r="BO2124" i="1"/>
  <c r="BP2124" i="1"/>
  <c r="BJ2124" i="1"/>
  <c r="BH2124" i="1"/>
  <c r="BB2124" i="1"/>
  <c r="BC2124" i="1"/>
  <c r="AX2124" i="1"/>
  <c r="AV2124" i="1"/>
  <c r="AT2124" i="1"/>
  <c r="CD2123" i="1"/>
  <c r="CE2123" i="1"/>
  <c r="BX2123" i="1"/>
  <c r="BO2123" i="1"/>
  <c r="BP2123" i="1"/>
  <c r="BJ2123" i="1"/>
  <c r="BH2123" i="1"/>
  <c r="BB2123" i="1"/>
  <c r="BC2123" i="1"/>
  <c r="AX2123" i="1"/>
  <c r="AX2101" i="1"/>
  <c r="AX2102" i="1"/>
  <c r="BB2102" i="1"/>
  <c r="AT2102" i="1"/>
  <c r="AX2103" i="1"/>
  <c r="BB2103" i="1"/>
  <c r="AT2103" i="1"/>
  <c r="AX2104" i="1"/>
  <c r="BB2104" i="1"/>
  <c r="AT2104" i="1"/>
  <c r="AX2105" i="1"/>
  <c r="AX2106" i="1"/>
  <c r="AX2107" i="1"/>
  <c r="AX2108" i="1"/>
  <c r="AX2109" i="1"/>
  <c r="AX2110" i="1"/>
  <c r="AX2111" i="1"/>
  <c r="AX2112" i="1"/>
  <c r="AX2113" i="1"/>
  <c r="AX2114" i="1"/>
  <c r="AX2115" i="1"/>
  <c r="AX2116" i="1"/>
  <c r="AX2117" i="1"/>
  <c r="AX2118" i="1"/>
  <c r="AX2119" i="1"/>
  <c r="AX2120" i="1"/>
  <c r="AX2121" i="1"/>
  <c r="AX2122" i="1"/>
  <c r="AV2123" i="1"/>
  <c r="AT2123" i="1"/>
  <c r="CD2122" i="1"/>
  <c r="CE2122" i="1"/>
  <c r="BX2122" i="1"/>
  <c r="BO2122" i="1"/>
  <c r="BP2122" i="1"/>
  <c r="BJ2122" i="1"/>
  <c r="BH2122" i="1"/>
  <c r="BB2122" i="1"/>
  <c r="BC2122" i="1"/>
  <c r="AV2122" i="1"/>
  <c r="AT2122" i="1"/>
  <c r="CD2121" i="1"/>
  <c r="CE2121" i="1"/>
  <c r="BX2121" i="1"/>
  <c r="BO2121" i="1"/>
  <c r="BP2121" i="1"/>
  <c r="BJ2121" i="1"/>
  <c r="BH2121" i="1"/>
  <c r="BB2121" i="1"/>
  <c r="BC2121" i="1"/>
  <c r="AV2121" i="1"/>
  <c r="AT2121" i="1"/>
  <c r="CD2120" i="1"/>
  <c r="CE2120" i="1"/>
  <c r="BX2120" i="1"/>
  <c r="BO2120" i="1"/>
  <c r="BP2120" i="1"/>
  <c r="BJ2120" i="1"/>
  <c r="BH2120" i="1"/>
  <c r="BB2120" i="1"/>
  <c r="BC2120" i="1"/>
  <c r="AV2120" i="1"/>
  <c r="AT2120" i="1"/>
  <c r="CD2119" i="1"/>
  <c r="CE2119" i="1"/>
  <c r="BX2119" i="1"/>
  <c r="BO2119" i="1"/>
  <c r="BP2119" i="1"/>
  <c r="BJ2119" i="1"/>
  <c r="BH2119" i="1"/>
  <c r="BB2119" i="1"/>
  <c r="BC2119" i="1"/>
  <c r="AV2119" i="1"/>
  <c r="AT2119" i="1"/>
  <c r="CD2118" i="1"/>
  <c r="CE2118" i="1"/>
  <c r="BX2118" i="1"/>
  <c r="BO2118" i="1"/>
  <c r="BP2118" i="1"/>
  <c r="BJ2118" i="1"/>
  <c r="BH2118" i="1"/>
  <c r="BB2118" i="1"/>
  <c r="BC2118" i="1"/>
  <c r="AV2118" i="1"/>
  <c r="AT2118" i="1"/>
  <c r="CD2117" i="1"/>
  <c r="CE2117" i="1"/>
  <c r="BX2117" i="1"/>
  <c r="BO2117" i="1"/>
  <c r="BJ2117" i="1"/>
  <c r="BH2117" i="1"/>
  <c r="BB2117" i="1"/>
  <c r="BC2117" i="1"/>
  <c r="AV2117" i="1"/>
  <c r="AT2117" i="1"/>
  <c r="CD2116" i="1"/>
  <c r="CE2116" i="1"/>
  <c r="BX2116" i="1"/>
  <c r="BO2116" i="1"/>
  <c r="BP2116" i="1"/>
  <c r="BJ2116" i="1"/>
  <c r="BH2116" i="1"/>
  <c r="BB2116" i="1"/>
  <c r="BC2116" i="1"/>
  <c r="AV2116" i="1"/>
  <c r="AT2116" i="1"/>
  <c r="CD2115" i="1"/>
  <c r="CE2115" i="1"/>
  <c r="BX2115" i="1"/>
  <c r="BO2115" i="1"/>
  <c r="BP2115" i="1"/>
  <c r="BJ2115" i="1"/>
  <c r="BH2115" i="1"/>
  <c r="BB2115" i="1"/>
  <c r="BC2115" i="1"/>
  <c r="AV2115" i="1"/>
  <c r="AT2115" i="1"/>
  <c r="CD2114" i="1"/>
  <c r="CE2114" i="1"/>
  <c r="BX2114" i="1"/>
  <c r="BO2114" i="1"/>
  <c r="BP2114" i="1"/>
  <c r="BJ2114" i="1"/>
  <c r="BH2114" i="1"/>
  <c r="BB2114" i="1"/>
  <c r="BC2114" i="1"/>
  <c r="AV2114" i="1"/>
  <c r="AT2114" i="1"/>
  <c r="CD2113" i="1"/>
  <c r="CE2113" i="1"/>
  <c r="BX2113" i="1"/>
  <c r="BO2113" i="1"/>
  <c r="BP2113" i="1"/>
  <c r="BJ2113" i="1"/>
  <c r="BH2113" i="1"/>
  <c r="BB2113" i="1"/>
  <c r="BC2113" i="1"/>
  <c r="AV2113" i="1"/>
  <c r="AT2113" i="1"/>
  <c r="CD2112" i="1"/>
  <c r="CE2112" i="1"/>
  <c r="BX2112" i="1"/>
  <c r="BO2112" i="1"/>
  <c r="BP2112" i="1"/>
  <c r="BJ2112" i="1"/>
  <c r="BH2112" i="1"/>
  <c r="BB2112" i="1"/>
  <c r="BC2112" i="1"/>
  <c r="AV2112" i="1"/>
  <c r="AT2112" i="1"/>
  <c r="CD2111" i="1"/>
  <c r="CE2111" i="1"/>
  <c r="BX2111" i="1"/>
  <c r="BO2111" i="1"/>
  <c r="BP2111" i="1"/>
  <c r="BJ2111" i="1"/>
  <c r="BH2111" i="1"/>
  <c r="BB2111" i="1"/>
  <c r="BC2111" i="1"/>
  <c r="AV2111" i="1"/>
  <c r="AT2111" i="1"/>
  <c r="CD2110" i="1"/>
  <c r="CE2110" i="1"/>
  <c r="BX2110" i="1"/>
  <c r="BO2110" i="1"/>
  <c r="BP2110" i="1"/>
  <c r="BJ2110" i="1"/>
  <c r="BH2110" i="1"/>
  <c r="BB2110" i="1"/>
  <c r="BC2110" i="1"/>
  <c r="AV2110" i="1"/>
  <c r="AT2110" i="1"/>
  <c r="CD2109" i="1"/>
  <c r="CE2109" i="1"/>
  <c r="BX2109" i="1"/>
  <c r="BO2109" i="1"/>
  <c r="BP2109" i="1"/>
  <c r="BJ2109" i="1"/>
  <c r="BH2109" i="1"/>
  <c r="BB2109" i="1"/>
  <c r="BC2109" i="1"/>
  <c r="AV2109" i="1"/>
  <c r="AT2109" i="1"/>
  <c r="CD2108" i="1"/>
  <c r="CE2108" i="1"/>
  <c r="BX2108" i="1"/>
  <c r="BO2108" i="1"/>
  <c r="BP2108" i="1"/>
  <c r="BJ2108" i="1"/>
  <c r="BH2108" i="1"/>
  <c r="BB2108" i="1"/>
  <c r="BC2108" i="1"/>
  <c r="AV2108" i="1"/>
  <c r="AT2108" i="1"/>
  <c r="CD2107" i="1"/>
  <c r="CE2107" i="1"/>
  <c r="BX2107" i="1"/>
  <c r="BO2107" i="1"/>
  <c r="BP2107" i="1"/>
  <c r="BJ2107" i="1"/>
  <c r="BH2107" i="1"/>
  <c r="BB2107" i="1"/>
  <c r="BC2107" i="1"/>
  <c r="AV2107" i="1"/>
  <c r="AT2107" i="1"/>
  <c r="CD2106" i="1"/>
  <c r="CE2106" i="1"/>
  <c r="BX2106" i="1"/>
  <c r="BO2106" i="1"/>
  <c r="BP2106" i="1"/>
  <c r="BJ2106" i="1"/>
  <c r="BH2106" i="1"/>
  <c r="BB2106" i="1"/>
  <c r="BC2106" i="1"/>
  <c r="AV2106" i="1"/>
  <c r="AT2106" i="1"/>
  <c r="CD2105" i="1"/>
  <c r="CE2105" i="1"/>
  <c r="BX2105" i="1"/>
  <c r="BO2105" i="1"/>
  <c r="BP2105" i="1"/>
  <c r="BJ2105" i="1"/>
  <c r="BH2105" i="1"/>
  <c r="BB2105" i="1"/>
  <c r="BC2105" i="1"/>
  <c r="AV2105" i="1"/>
  <c r="AT2105" i="1"/>
  <c r="BX2104" i="1"/>
  <c r="BH2104" i="1"/>
  <c r="BJ2104" i="1"/>
  <c r="AV2104" i="1"/>
  <c r="BX2103" i="1"/>
  <c r="BJ2103" i="1"/>
  <c r="BJ2101" i="1"/>
  <c r="BJ2102" i="1"/>
  <c r="AV2103" i="1"/>
  <c r="BX2102" i="1"/>
  <c r="BX2101" i="1"/>
  <c r="BH2102" i="1"/>
  <c r="AV2102" i="1"/>
  <c r="BH2101" i="1"/>
  <c r="AV2101" i="1"/>
  <c r="AT2101" i="1"/>
  <c r="BV2084" i="1"/>
  <c r="BH2084" i="1"/>
  <c r="AT2084" i="1"/>
  <c r="CD2077" i="1"/>
  <c r="CE2077" i="1"/>
  <c r="BZ2077" i="1"/>
  <c r="BX2077" i="1"/>
  <c r="BO2077" i="1"/>
  <c r="BP2077" i="1"/>
  <c r="BL2077" i="1"/>
  <c r="BJ2077" i="1"/>
  <c r="BB2077" i="1"/>
  <c r="BC2077" i="1"/>
  <c r="AX2077" i="1"/>
  <c r="AV2077" i="1"/>
  <c r="CD2076" i="1"/>
  <c r="CE2076" i="1"/>
  <c r="BZ2076" i="1"/>
  <c r="BX2076" i="1"/>
  <c r="BV2076" i="1"/>
  <c r="BO2076" i="1"/>
  <c r="BP2076" i="1"/>
  <c r="BL2076" i="1"/>
  <c r="BJ2076" i="1"/>
  <c r="BH2076" i="1"/>
  <c r="BB2076" i="1"/>
  <c r="BC2076" i="1"/>
  <c r="AX2076" i="1"/>
  <c r="AV2076" i="1"/>
  <c r="AT2076" i="1"/>
  <c r="CD2075" i="1"/>
  <c r="CE2075" i="1"/>
  <c r="BZ2075" i="1"/>
  <c r="BX2075" i="1"/>
  <c r="BV2075" i="1"/>
  <c r="BO2075" i="1"/>
  <c r="BP2075" i="1"/>
  <c r="BL2075" i="1"/>
  <c r="BJ2075" i="1"/>
  <c r="BH2075" i="1"/>
  <c r="BB2075" i="1"/>
  <c r="BC2075" i="1"/>
  <c r="AX2075" i="1"/>
  <c r="AV2075" i="1"/>
  <c r="AT2075" i="1"/>
  <c r="CD2074" i="1"/>
  <c r="CE2074" i="1"/>
  <c r="BZ2074" i="1"/>
  <c r="BX2074" i="1"/>
  <c r="BV2074" i="1"/>
  <c r="BO2074" i="1"/>
  <c r="BP2074" i="1"/>
  <c r="BL2074" i="1"/>
  <c r="BJ2074" i="1"/>
  <c r="BH2074" i="1"/>
  <c r="BB2074" i="1"/>
  <c r="BC2074" i="1"/>
  <c r="AX2074" i="1"/>
  <c r="AV2074" i="1"/>
  <c r="AT2074" i="1"/>
  <c r="CD2073" i="1"/>
  <c r="CE2073" i="1"/>
  <c r="BZ2073" i="1"/>
  <c r="BX2073" i="1"/>
  <c r="BV2073" i="1"/>
  <c r="BO2073" i="1"/>
  <c r="BP2073" i="1"/>
  <c r="BL2073" i="1"/>
  <c r="BJ2073" i="1"/>
  <c r="BH2073" i="1"/>
  <c r="BB2073" i="1"/>
  <c r="BC2073" i="1"/>
  <c r="AX2073" i="1"/>
  <c r="AV2073" i="1"/>
  <c r="AT2073" i="1"/>
  <c r="CD2072" i="1"/>
  <c r="CE2072" i="1"/>
  <c r="BZ2072" i="1"/>
  <c r="BX2072" i="1"/>
  <c r="BV2072" i="1"/>
  <c r="BO2072" i="1"/>
  <c r="BP2072" i="1"/>
  <c r="BL2072" i="1"/>
  <c r="BJ2072" i="1"/>
  <c r="BH2072" i="1"/>
  <c r="BB2072" i="1"/>
  <c r="BC2072" i="1"/>
  <c r="AX2072" i="1"/>
  <c r="AV2072" i="1"/>
  <c r="AT2072" i="1"/>
  <c r="CD2071" i="1"/>
  <c r="CE2071" i="1"/>
  <c r="BZ2071" i="1"/>
  <c r="BX2071" i="1"/>
  <c r="BV2071" i="1"/>
  <c r="BO2071" i="1"/>
  <c r="BP2071" i="1"/>
  <c r="BL2071" i="1"/>
  <c r="BJ2071" i="1"/>
  <c r="BH2071" i="1"/>
  <c r="BB2071" i="1"/>
  <c r="BC2071" i="1"/>
  <c r="AX2071" i="1"/>
  <c r="AV2071" i="1"/>
  <c r="AT2071" i="1"/>
  <c r="CD2070" i="1"/>
  <c r="CE2070" i="1"/>
  <c r="BZ2070" i="1"/>
  <c r="BX2070" i="1"/>
  <c r="BV2070" i="1"/>
  <c r="BO2070" i="1"/>
  <c r="BP2070" i="1"/>
  <c r="BL2070" i="1"/>
  <c r="BJ2070" i="1"/>
  <c r="BH2070" i="1"/>
  <c r="BB2070" i="1"/>
  <c r="BC2070" i="1"/>
  <c r="AX2070" i="1"/>
  <c r="AV2070" i="1"/>
  <c r="AT2070" i="1"/>
  <c r="CD2069" i="1"/>
  <c r="CE2069" i="1"/>
  <c r="BZ2069" i="1"/>
  <c r="BX2069" i="1"/>
  <c r="BV2069" i="1"/>
  <c r="BO2069" i="1"/>
  <c r="BP2069" i="1"/>
  <c r="BL2069" i="1"/>
  <c r="BJ2069" i="1"/>
  <c r="BH2069" i="1"/>
  <c r="BB2069" i="1"/>
  <c r="BC2069" i="1"/>
  <c r="AX2069" i="1"/>
  <c r="AV2069" i="1"/>
  <c r="AT2069" i="1"/>
  <c r="CD2068" i="1"/>
  <c r="CE2068" i="1"/>
  <c r="BZ2068" i="1"/>
  <c r="BZ2026" i="1"/>
  <c r="BZ2027" i="1"/>
  <c r="BZ2028" i="1"/>
  <c r="BZ2029" i="1"/>
  <c r="BZ2030" i="1"/>
  <c r="BZ2031" i="1"/>
  <c r="BZ2032" i="1"/>
  <c r="BZ2033" i="1"/>
  <c r="BZ2034" i="1"/>
  <c r="BZ2035" i="1"/>
  <c r="BZ2036" i="1"/>
  <c r="BZ2037" i="1"/>
  <c r="BZ2038" i="1"/>
  <c r="BZ2039" i="1"/>
  <c r="BZ2040" i="1"/>
  <c r="BZ2041" i="1"/>
  <c r="BZ2042" i="1"/>
  <c r="BZ2043" i="1"/>
  <c r="BZ2044" i="1"/>
  <c r="BZ2045" i="1"/>
  <c r="BZ2046" i="1"/>
  <c r="BZ2047" i="1"/>
  <c r="BZ2048" i="1"/>
  <c r="BZ2049" i="1"/>
  <c r="BZ2050" i="1"/>
  <c r="BZ2051" i="1"/>
  <c r="BZ2052" i="1"/>
  <c r="BZ2053" i="1"/>
  <c r="BZ2054" i="1"/>
  <c r="BZ2055" i="1"/>
  <c r="BZ2056" i="1"/>
  <c r="BZ2057" i="1"/>
  <c r="BZ2058" i="1"/>
  <c r="BZ2059" i="1"/>
  <c r="BZ2060" i="1"/>
  <c r="BZ2061" i="1"/>
  <c r="BZ2062" i="1"/>
  <c r="BZ2063" i="1"/>
  <c r="BZ2064" i="1"/>
  <c r="BZ2065" i="1"/>
  <c r="BZ2066" i="1"/>
  <c r="BZ2067" i="1"/>
  <c r="BX2068" i="1"/>
  <c r="BV2068" i="1"/>
  <c r="BO2068" i="1"/>
  <c r="BP2068" i="1"/>
  <c r="BL2068" i="1"/>
  <c r="BJ2068" i="1"/>
  <c r="BH2068" i="1"/>
  <c r="BB2068" i="1"/>
  <c r="BC2068" i="1"/>
  <c r="AX2068" i="1"/>
  <c r="AV2068" i="1"/>
  <c r="AT2068" i="1"/>
  <c r="CD2067" i="1"/>
  <c r="CE2067" i="1"/>
  <c r="BX2067" i="1"/>
  <c r="BV2067" i="1"/>
  <c r="BO2067" i="1"/>
  <c r="BP2067" i="1"/>
  <c r="BL2067" i="1"/>
  <c r="BJ2067" i="1"/>
  <c r="BH2067" i="1"/>
  <c r="BB2067" i="1"/>
  <c r="BC2067" i="1"/>
  <c r="AX2067" i="1"/>
  <c r="AV2067" i="1"/>
  <c r="AT2067" i="1"/>
  <c r="CD2066" i="1"/>
  <c r="CE2066" i="1"/>
  <c r="BX2066" i="1"/>
  <c r="BV2066" i="1"/>
  <c r="BO2066" i="1"/>
  <c r="BP2066" i="1"/>
  <c r="BL2066" i="1"/>
  <c r="BJ2066" i="1"/>
  <c r="BH2066" i="1"/>
  <c r="BB2066" i="1"/>
  <c r="BC2066" i="1"/>
  <c r="AX2066" i="1"/>
  <c r="AV2066" i="1"/>
  <c r="AT2066" i="1"/>
  <c r="CD2065" i="1"/>
  <c r="CE2065" i="1"/>
  <c r="BX2065" i="1"/>
  <c r="BV2065" i="1"/>
  <c r="BO2065" i="1"/>
  <c r="BP2065" i="1"/>
  <c r="BL2065" i="1"/>
  <c r="BJ2065" i="1"/>
  <c r="BH2065" i="1"/>
  <c r="BB2065" i="1"/>
  <c r="BC2065" i="1"/>
  <c r="AX2065" i="1"/>
  <c r="AV2065" i="1"/>
  <c r="AT2065" i="1"/>
  <c r="CD2064" i="1"/>
  <c r="CE2064" i="1"/>
  <c r="BX2064" i="1"/>
  <c r="BV2064" i="1"/>
  <c r="BO2064" i="1"/>
  <c r="BP2064" i="1"/>
  <c r="BL2064" i="1"/>
  <c r="BJ2064" i="1"/>
  <c r="BH2064" i="1"/>
  <c r="BB2064" i="1"/>
  <c r="BC2064" i="1"/>
  <c r="AX2064" i="1"/>
  <c r="AV2064" i="1"/>
  <c r="AT2064" i="1"/>
  <c r="CD2063" i="1"/>
  <c r="CE2063" i="1"/>
  <c r="BX2063" i="1"/>
  <c r="BV2063" i="1"/>
  <c r="BV2026" i="1"/>
  <c r="BV2027" i="1"/>
  <c r="BV2028" i="1"/>
  <c r="BV2029" i="1"/>
  <c r="BV2030" i="1"/>
  <c r="BV2031" i="1"/>
  <c r="BV2032" i="1"/>
  <c r="BV2033" i="1"/>
  <c r="BV2034" i="1"/>
  <c r="BV2035" i="1"/>
  <c r="BV2036" i="1"/>
  <c r="BV2037" i="1"/>
  <c r="BV2038" i="1"/>
  <c r="BV2039" i="1"/>
  <c r="BV2040" i="1"/>
  <c r="BV2041" i="1"/>
  <c r="BV2042" i="1"/>
  <c r="BV2043" i="1"/>
  <c r="BV2044" i="1"/>
  <c r="BV2045" i="1"/>
  <c r="BV2046" i="1"/>
  <c r="BV2047" i="1"/>
  <c r="BV2048" i="1"/>
  <c r="BV2049" i="1"/>
  <c r="BV2050" i="1"/>
  <c r="BV2051" i="1"/>
  <c r="BV2052" i="1"/>
  <c r="BV2053" i="1"/>
  <c r="BV2054" i="1"/>
  <c r="BV2055" i="1"/>
  <c r="BV2056" i="1"/>
  <c r="BV2057" i="1"/>
  <c r="BV2058" i="1"/>
  <c r="BV2059" i="1"/>
  <c r="BV2060" i="1"/>
  <c r="BV2061" i="1"/>
  <c r="BV2062" i="1"/>
  <c r="BO2063" i="1"/>
  <c r="BP2063" i="1"/>
  <c r="BL2063" i="1"/>
  <c r="BJ2063" i="1"/>
  <c r="BH2063" i="1"/>
  <c r="BB2063" i="1"/>
  <c r="BC2063" i="1"/>
  <c r="AX2063" i="1"/>
  <c r="AV2063" i="1"/>
  <c r="AT2063" i="1"/>
  <c r="CD2062" i="1"/>
  <c r="CE2062" i="1"/>
  <c r="BX2062" i="1"/>
  <c r="BO2062" i="1"/>
  <c r="BP2062" i="1"/>
  <c r="BL2062" i="1"/>
  <c r="BJ2062" i="1"/>
  <c r="BH2062" i="1"/>
  <c r="BB2062" i="1"/>
  <c r="BC2062" i="1"/>
  <c r="AX2062" i="1"/>
  <c r="AV2062" i="1"/>
  <c r="AT2062" i="1"/>
  <c r="CD2061" i="1"/>
  <c r="CE2061" i="1"/>
  <c r="BX2061" i="1"/>
  <c r="BO2061" i="1"/>
  <c r="BP2061" i="1"/>
  <c r="BL2061" i="1"/>
  <c r="BJ2061" i="1"/>
  <c r="BH2061" i="1"/>
  <c r="BB2061" i="1"/>
  <c r="BC2061" i="1"/>
  <c r="AX2061" i="1"/>
  <c r="AV2061" i="1"/>
  <c r="AT2061" i="1"/>
  <c r="CD2060" i="1"/>
  <c r="CE2060" i="1"/>
  <c r="BX2060" i="1"/>
  <c r="BO2060" i="1"/>
  <c r="BP2060" i="1"/>
  <c r="BL2060" i="1"/>
  <c r="BJ2060" i="1"/>
  <c r="BH2060" i="1"/>
  <c r="BB2060" i="1"/>
  <c r="BC2060" i="1"/>
  <c r="AX2060" i="1"/>
  <c r="AV2060" i="1"/>
  <c r="AT2060" i="1"/>
  <c r="CD2059" i="1"/>
  <c r="CE2059" i="1"/>
  <c r="BX2059" i="1"/>
  <c r="BO2059" i="1"/>
  <c r="BP2059" i="1"/>
  <c r="BL2059" i="1"/>
  <c r="BJ2059" i="1"/>
  <c r="BH2059" i="1"/>
  <c r="BB2059" i="1"/>
  <c r="BC2059" i="1"/>
  <c r="AX2059" i="1"/>
  <c r="AV2059" i="1"/>
  <c r="AT2059" i="1"/>
  <c r="CD2058" i="1"/>
  <c r="CE2058" i="1"/>
  <c r="BX2058" i="1"/>
  <c r="BO2058" i="1"/>
  <c r="BP2058" i="1"/>
  <c r="BL2058" i="1"/>
  <c r="BJ2058" i="1"/>
  <c r="BH2058" i="1"/>
  <c r="BB2058" i="1"/>
  <c r="BC2058" i="1"/>
  <c r="AX2058" i="1"/>
  <c r="AV2058" i="1"/>
  <c r="AT2058" i="1"/>
  <c r="AT2026" i="1"/>
  <c r="AT2027" i="1"/>
  <c r="AT2028" i="1"/>
  <c r="AT2029" i="1"/>
  <c r="AT2030" i="1"/>
  <c r="AT2031" i="1"/>
  <c r="AT2032" i="1"/>
  <c r="AT2033" i="1"/>
  <c r="AT2034" i="1"/>
  <c r="AT2035" i="1"/>
  <c r="AT2036" i="1"/>
  <c r="AT2037" i="1"/>
  <c r="AT2038" i="1"/>
  <c r="AT2039" i="1"/>
  <c r="AT2040" i="1"/>
  <c r="AT2041" i="1"/>
  <c r="AT2042" i="1"/>
  <c r="AT2043" i="1"/>
  <c r="AT2044" i="1"/>
  <c r="AT2045" i="1"/>
  <c r="AT2046" i="1"/>
  <c r="AT2047" i="1"/>
  <c r="AT2048" i="1"/>
  <c r="AT2049" i="1"/>
  <c r="AT2050" i="1"/>
  <c r="AT2051" i="1"/>
  <c r="AT2052" i="1"/>
  <c r="AT2053" i="1"/>
  <c r="AT2054" i="1"/>
  <c r="AT2055" i="1"/>
  <c r="AT2056" i="1"/>
  <c r="AT2057" i="1"/>
  <c r="CD2057" i="1"/>
  <c r="CE2057" i="1"/>
  <c r="BX2057" i="1"/>
  <c r="BO2057" i="1"/>
  <c r="BP2057" i="1"/>
  <c r="BL2057" i="1"/>
  <c r="BJ2057" i="1"/>
  <c r="BH2057" i="1"/>
  <c r="BH2026" i="1"/>
  <c r="BH2027" i="1"/>
  <c r="BH2028" i="1"/>
  <c r="BH2029" i="1"/>
  <c r="BH2030" i="1"/>
  <c r="BH2031" i="1"/>
  <c r="BH2032" i="1"/>
  <c r="BH2033" i="1"/>
  <c r="BH2034" i="1"/>
  <c r="BH2035" i="1"/>
  <c r="BH2036" i="1"/>
  <c r="BH2037" i="1"/>
  <c r="BH2038" i="1"/>
  <c r="BH2039" i="1"/>
  <c r="BH2040" i="1"/>
  <c r="BH2041" i="1"/>
  <c r="BH2042" i="1"/>
  <c r="BH2043" i="1"/>
  <c r="BH2044" i="1"/>
  <c r="BH2045" i="1"/>
  <c r="BH2046" i="1"/>
  <c r="BH2047" i="1"/>
  <c r="BH2048" i="1"/>
  <c r="BH2049" i="1"/>
  <c r="BH2050" i="1"/>
  <c r="BH2051" i="1"/>
  <c r="BH2052" i="1"/>
  <c r="BH2053" i="1"/>
  <c r="BH2054" i="1"/>
  <c r="BH2055" i="1"/>
  <c r="BH2056" i="1"/>
  <c r="BB2057" i="1"/>
  <c r="BC2057" i="1"/>
  <c r="AX2057" i="1"/>
  <c r="AV2057" i="1"/>
  <c r="CD2056" i="1"/>
  <c r="CE2056" i="1"/>
  <c r="BX2056" i="1"/>
  <c r="BO2056" i="1"/>
  <c r="BP2056" i="1"/>
  <c r="BL2056" i="1"/>
  <c r="BJ2056" i="1"/>
  <c r="BB2056" i="1"/>
  <c r="BC2056" i="1"/>
  <c r="AX2056" i="1"/>
  <c r="AV2056" i="1"/>
  <c r="CD2055" i="1"/>
  <c r="CE2055" i="1"/>
  <c r="BX2055" i="1"/>
  <c r="BO2055" i="1"/>
  <c r="BP2055" i="1"/>
  <c r="BL2055" i="1"/>
  <c r="BL2026" i="1"/>
  <c r="BL2027" i="1"/>
  <c r="BL2028" i="1"/>
  <c r="BL2029" i="1"/>
  <c r="BL2030" i="1"/>
  <c r="BL2031" i="1"/>
  <c r="BL2032" i="1"/>
  <c r="BL2033" i="1"/>
  <c r="BL2034" i="1"/>
  <c r="BL2035" i="1"/>
  <c r="BL2036" i="1"/>
  <c r="BL2037" i="1"/>
  <c r="BL2038" i="1"/>
  <c r="BL2039" i="1"/>
  <c r="BL2040" i="1"/>
  <c r="BL2041" i="1"/>
  <c r="BL2042" i="1"/>
  <c r="BL2043" i="1"/>
  <c r="BL2044" i="1"/>
  <c r="BL2045" i="1"/>
  <c r="BL2046" i="1"/>
  <c r="BL2047" i="1"/>
  <c r="BL2048" i="1"/>
  <c r="BL2049" i="1"/>
  <c r="BL2050" i="1"/>
  <c r="BL2051" i="1"/>
  <c r="BL2052" i="1"/>
  <c r="BL2053" i="1"/>
  <c r="BL2054" i="1"/>
  <c r="BJ2055" i="1"/>
  <c r="BB2055" i="1"/>
  <c r="BC2055" i="1"/>
  <c r="AX2055" i="1"/>
  <c r="AV2055" i="1"/>
  <c r="CD2054" i="1"/>
  <c r="CE2054" i="1"/>
  <c r="BX2054" i="1"/>
  <c r="BO2054" i="1"/>
  <c r="BP2054" i="1"/>
  <c r="BJ2054" i="1"/>
  <c r="BB2054" i="1"/>
  <c r="BC2054" i="1"/>
  <c r="AX2054" i="1"/>
  <c r="AV2054" i="1"/>
  <c r="CD2053" i="1"/>
  <c r="CE2053" i="1"/>
  <c r="BX2053" i="1"/>
  <c r="BO2053" i="1"/>
  <c r="BP2053" i="1"/>
  <c r="BJ2053" i="1"/>
  <c r="BB2053" i="1"/>
  <c r="BC2053" i="1"/>
  <c r="AX2053" i="1"/>
  <c r="AV2053" i="1"/>
  <c r="CD2052" i="1"/>
  <c r="CE2052" i="1"/>
  <c r="BX2052" i="1"/>
  <c r="BO2052" i="1"/>
  <c r="BP2052" i="1"/>
  <c r="BJ2052" i="1"/>
  <c r="BB2052" i="1"/>
  <c r="BC2052" i="1"/>
  <c r="AX2052" i="1"/>
  <c r="AV2052" i="1"/>
  <c r="CD2051" i="1"/>
  <c r="CE2051" i="1"/>
  <c r="BX2051" i="1"/>
  <c r="BO2051" i="1"/>
  <c r="BP2051" i="1"/>
  <c r="BJ2051" i="1"/>
  <c r="BB2051" i="1"/>
  <c r="BC2051" i="1"/>
  <c r="AX2051" i="1"/>
  <c r="AV2051" i="1"/>
  <c r="CD2050" i="1"/>
  <c r="CE2050" i="1"/>
  <c r="BX2050" i="1"/>
  <c r="BO2050" i="1"/>
  <c r="BP2050" i="1"/>
  <c r="BJ2050" i="1"/>
  <c r="BB2050" i="1"/>
  <c r="BC2050" i="1"/>
  <c r="AX2050" i="1"/>
  <c r="AX2026" i="1"/>
  <c r="AX2027" i="1"/>
  <c r="AX2028" i="1"/>
  <c r="AX2029" i="1"/>
  <c r="AX2030" i="1"/>
  <c r="AX2031" i="1"/>
  <c r="AX2032" i="1"/>
  <c r="AX2033" i="1"/>
  <c r="AX2034" i="1"/>
  <c r="AX2035" i="1"/>
  <c r="AX2036" i="1"/>
  <c r="AX2037" i="1"/>
  <c r="AX2038" i="1"/>
  <c r="AX2039" i="1"/>
  <c r="AX2040" i="1"/>
  <c r="AX2041" i="1"/>
  <c r="AX2042" i="1"/>
  <c r="AX2043" i="1"/>
  <c r="AX2044" i="1"/>
  <c r="AX2045" i="1"/>
  <c r="AX2046" i="1"/>
  <c r="AX2047" i="1"/>
  <c r="AX2048" i="1"/>
  <c r="AX2049" i="1"/>
  <c r="AV2050" i="1"/>
  <c r="CD2049" i="1"/>
  <c r="CE2049" i="1"/>
  <c r="BX2049" i="1"/>
  <c r="BO2049" i="1"/>
  <c r="BP2049" i="1"/>
  <c r="BJ2049" i="1"/>
  <c r="BB2049" i="1"/>
  <c r="BC2049" i="1"/>
  <c r="AV2049" i="1"/>
  <c r="CD2048" i="1"/>
  <c r="CE2048" i="1"/>
  <c r="BX2048" i="1"/>
  <c r="BO2048" i="1"/>
  <c r="BP2048" i="1"/>
  <c r="BJ2048" i="1"/>
  <c r="BB2048" i="1"/>
  <c r="BC2048" i="1"/>
  <c r="AV2048" i="1"/>
  <c r="CD2047" i="1"/>
  <c r="BX2047" i="1"/>
  <c r="BO2047" i="1"/>
  <c r="BP2047" i="1"/>
  <c r="BJ2047" i="1"/>
  <c r="BB2047" i="1"/>
  <c r="BC2047" i="1"/>
  <c r="AV2047" i="1"/>
  <c r="CD2046" i="1"/>
  <c r="CE2046" i="1"/>
  <c r="BX2046" i="1"/>
  <c r="BO2046" i="1"/>
  <c r="BP2046" i="1"/>
  <c r="BJ2046" i="1"/>
  <c r="BB2046" i="1"/>
  <c r="BC2046" i="1"/>
  <c r="AV2046" i="1"/>
  <c r="CD2045" i="1"/>
  <c r="CE2045" i="1"/>
  <c r="BX2045" i="1"/>
  <c r="BO2045" i="1"/>
  <c r="BJ2045" i="1"/>
  <c r="BB2045" i="1"/>
  <c r="BC2045" i="1"/>
  <c r="AV2045" i="1"/>
  <c r="CD2044" i="1"/>
  <c r="CE2044" i="1"/>
  <c r="BX2044" i="1"/>
  <c r="BO2044" i="1"/>
  <c r="BP2044" i="1"/>
  <c r="BJ2044" i="1"/>
  <c r="BB2044" i="1"/>
  <c r="BC2044" i="1"/>
  <c r="AV2044" i="1"/>
  <c r="CD2043" i="1"/>
  <c r="CE2043" i="1"/>
  <c r="BX2043" i="1"/>
  <c r="BO2043" i="1"/>
  <c r="BP2043" i="1"/>
  <c r="BJ2043" i="1"/>
  <c r="BB2043" i="1"/>
  <c r="BC2043" i="1"/>
  <c r="AV2043" i="1"/>
  <c r="CD2042" i="1"/>
  <c r="CE2042" i="1"/>
  <c r="BX2042" i="1"/>
  <c r="BO2042" i="1"/>
  <c r="BP2042" i="1"/>
  <c r="BJ2042" i="1"/>
  <c r="BB2042" i="1"/>
  <c r="BC2042" i="1"/>
  <c r="AV2042" i="1"/>
  <c r="CD2041" i="1"/>
  <c r="CE2041" i="1"/>
  <c r="BX2041" i="1"/>
  <c r="BO2041" i="1"/>
  <c r="BP2041" i="1"/>
  <c r="BJ2041" i="1"/>
  <c r="BB2041" i="1"/>
  <c r="BC2041" i="1"/>
  <c r="AV2041" i="1"/>
  <c r="CD2040" i="1"/>
  <c r="CE2040" i="1"/>
  <c r="BX2040" i="1"/>
  <c r="BO2040" i="1"/>
  <c r="BJ2040" i="1"/>
  <c r="BB2040" i="1"/>
  <c r="BC2040" i="1"/>
  <c r="AV2040" i="1"/>
  <c r="CD2039" i="1"/>
  <c r="BX2039" i="1"/>
  <c r="BO2039" i="1"/>
  <c r="BP2039" i="1"/>
  <c r="BJ2039" i="1"/>
  <c r="BB2039" i="1"/>
  <c r="BC2039" i="1"/>
  <c r="AV2039" i="1"/>
  <c r="CD2038" i="1"/>
  <c r="CE2038" i="1"/>
  <c r="BX2038" i="1"/>
  <c r="BX2026" i="1"/>
  <c r="BX2027" i="1"/>
  <c r="BX2028" i="1"/>
  <c r="BX2029" i="1"/>
  <c r="BX2030" i="1"/>
  <c r="BX2031" i="1"/>
  <c r="BX2032" i="1"/>
  <c r="BX2033" i="1"/>
  <c r="BX2034" i="1"/>
  <c r="BX2035" i="1"/>
  <c r="BX2036" i="1"/>
  <c r="BX2037" i="1"/>
  <c r="BX2081" i="1"/>
  <c r="BO2038" i="1"/>
  <c r="BP2038" i="1"/>
  <c r="BJ2038" i="1"/>
  <c r="BB2038" i="1"/>
  <c r="BC2038" i="1"/>
  <c r="AV2038" i="1"/>
  <c r="CD2037" i="1"/>
  <c r="CE2037" i="1"/>
  <c r="BO2037" i="1"/>
  <c r="BP2037" i="1"/>
  <c r="BJ2037" i="1"/>
  <c r="BB2037" i="1"/>
  <c r="BC2037" i="1"/>
  <c r="AV2037" i="1"/>
  <c r="AV2026" i="1"/>
  <c r="AV2027" i="1"/>
  <c r="AV2028" i="1"/>
  <c r="AV2029" i="1"/>
  <c r="AV2030" i="1"/>
  <c r="AV2031" i="1"/>
  <c r="AV2032" i="1"/>
  <c r="AV2033" i="1"/>
  <c r="AV2034" i="1"/>
  <c r="AV2035" i="1"/>
  <c r="AV2036" i="1"/>
  <c r="CD2036" i="1"/>
  <c r="CE2036" i="1"/>
  <c r="BO2036" i="1"/>
  <c r="BP2036" i="1"/>
  <c r="BJ2036" i="1"/>
  <c r="BB2036" i="1"/>
  <c r="BC2036" i="1"/>
  <c r="CD2035" i="1"/>
  <c r="CE2035" i="1"/>
  <c r="BO2035" i="1"/>
  <c r="BP2035" i="1"/>
  <c r="BJ2035" i="1"/>
  <c r="BB2035" i="1"/>
  <c r="BC2035" i="1"/>
  <c r="CD2034" i="1"/>
  <c r="CE2034" i="1"/>
  <c r="BO2034" i="1"/>
  <c r="BP2034" i="1"/>
  <c r="BJ2034" i="1"/>
  <c r="BB2034" i="1"/>
  <c r="BC2034" i="1"/>
  <c r="CD2033" i="1"/>
  <c r="CE2033" i="1"/>
  <c r="BO2033" i="1"/>
  <c r="BP2033" i="1"/>
  <c r="BJ2033" i="1"/>
  <c r="BB2033" i="1"/>
  <c r="BC2033" i="1"/>
  <c r="CD2032" i="1"/>
  <c r="CE2032" i="1"/>
  <c r="BO2032" i="1"/>
  <c r="BP2032" i="1"/>
  <c r="BJ2032" i="1"/>
  <c r="BJ2026" i="1"/>
  <c r="BJ2027" i="1"/>
  <c r="BJ2028" i="1"/>
  <c r="BJ2029" i="1"/>
  <c r="BJ2030" i="1"/>
  <c r="BJ2031" i="1"/>
  <c r="BB2032" i="1"/>
  <c r="BC2032" i="1"/>
  <c r="CD2031" i="1"/>
  <c r="CE2031" i="1"/>
  <c r="BO2031" i="1"/>
  <c r="BP2031" i="1"/>
  <c r="BB2031" i="1"/>
  <c r="BC2031" i="1"/>
  <c r="CD2030" i="1"/>
  <c r="CE2030" i="1"/>
  <c r="BO2030" i="1"/>
  <c r="BP2030" i="1"/>
  <c r="BB2030" i="1"/>
  <c r="BC2030" i="1"/>
  <c r="CD2029" i="1"/>
  <c r="CE2029" i="1"/>
  <c r="BO2029" i="1"/>
  <c r="BB2029" i="1"/>
  <c r="BC2029" i="1"/>
  <c r="CD2028" i="1"/>
  <c r="BO2028" i="1"/>
  <c r="BB2028" i="1"/>
  <c r="CD2027" i="1"/>
  <c r="CE2027" i="1"/>
  <c r="BO2027" i="1"/>
  <c r="BP2027" i="1"/>
  <c r="BB2027" i="1"/>
  <c r="BC2027" i="1"/>
  <c r="CD2026" i="1"/>
  <c r="BO2026" i="1"/>
  <c r="BP2026" i="1"/>
  <c r="BB2026" i="1"/>
  <c r="BV2009" i="1"/>
  <c r="BH2009" i="1"/>
  <c r="AT2009" i="1"/>
  <c r="CD2002" i="1"/>
  <c r="CE2002" i="1"/>
  <c r="BZ2002" i="1"/>
  <c r="BX2002" i="1"/>
  <c r="BO2002" i="1"/>
  <c r="BP2002" i="1"/>
  <c r="BL2002" i="1"/>
  <c r="BJ2002" i="1"/>
  <c r="BB2002" i="1"/>
  <c r="BC2002" i="1"/>
  <c r="AX2002" i="1"/>
  <c r="AV2002" i="1"/>
  <c r="CD2001" i="1"/>
  <c r="CE2001" i="1"/>
  <c r="BZ2001" i="1"/>
  <c r="BX2001" i="1"/>
  <c r="BV2001" i="1"/>
  <c r="BO2001" i="1"/>
  <c r="BP2001" i="1"/>
  <c r="BL2001" i="1"/>
  <c r="BJ2001" i="1"/>
  <c r="BH2001" i="1"/>
  <c r="BB2001" i="1"/>
  <c r="BC2001" i="1"/>
  <c r="AX2001" i="1"/>
  <c r="AV2001" i="1"/>
  <c r="AT2001" i="1"/>
  <c r="CD2000" i="1"/>
  <c r="CE2000" i="1"/>
  <c r="BZ2000" i="1"/>
  <c r="BX2000" i="1"/>
  <c r="BV2000" i="1"/>
  <c r="BO2000" i="1"/>
  <c r="BP2000" i="1"/>
  <c r="BL2000" i="1"/>
  <c r="BJ2000" i="1"/>
  <c r="BH2000" i="1"/>
  <c r="BB2000" i="1"/>
  <c r="BC2000" i="1"/>
  <c r="AX2000" i="1"/>
  <c r="AV2000" i="1"/>
  <c r="AT2000" i="1"/>
  <c r="CD1999" i="1"/>
  <c r="CE1999" i="1"/>
  <c r="BZ1999" i="1"/>
  <c r="BX1999" i="1"/>
  <c r="BV1999" i="1"/>
  <c r="BO1999" i="1"/>
  <c r="BP1999" i="1"/>
  <c r="BL1999" i="1"/>
  <c r="BJ1999" i="1"/>
  <c r="BH1999" i="1"/>
  <c r="BB1999" i="1"/>
  <c r="BC1999" i="1"/>
  <c r="AX1999" i="1"/>
  <c r="AV1999" i="1"/>
  <c r="AT1999" i="1"/>
  <c r="CD1998" i="1"/>
  <c r="CE1998" i="1"/>
  <c r="BZ1998" i="1"/>
  <c r="BX1998" i="1"/>
  <c r="BV1998" i="1"/>
  <c r="BO1998" i="1"/>
  <c r="BP1998" i="1"/>
  <c r="BL1998" i="1"/>
  <c r="BJ1998" i="1"/>
  <c r="BH1998" i="1"/>
  <c r="BB1998" i="1"/>
  <c r="AX1998" i="1"/>
  <c r="AV1998" i="1"/>
  <c r="AT1998" i="1"/>
  <c r="CD1997" i="1"/>
  <c r="CE1997" i="1"/>
  <c r="BZ1997" i="1"/>
  <c r="BX1997" i="1"/>
  <c r="BV1997" i="1"/>
  <c r="BO1997" i="1"/>
  <c r="BP1997" i="1"/>
  <c r="BL1997" i="1"/>
  <c r="BJ1997" i="1"/>
  <c r="BH1997" i="1"/>
  <c r="BB1997" i="1"/>
  <c r="BC1997" i="1"/>
  <c r="AX1997" i="1"/>
  <c r="AV1997" i="1"/>
  <c r="AT1997" i="1"/>
  <c r="AT1951" i="1"/>
  <c r="AT1952" i="1"/>
  <c r="AT1953" i="1"/>
  <c r="AT1954" i="1"/>
  <c r="AT1955" i="1"/>
  <c r="AT1956" i="1"/>
  <c r="AT1957" i="1"/>
  <c r="AT1958" i="1"/>
  <c r="AT1959" i="1"/>
  <c r="AT1960" i="1"/>
  <c r="AT1961" i="1"/>
  <c r="AT1962" i="1"/>
  <c r="AT1963" i="1"/>
  <c r="AT1964" i="1"/>
  <c r="AT1965" i="1"/>
  <c r="AT1966" i="1"/>
  <c r="AT1967" i="1"/>
  <c r="AT1968" i="1"/>
  <c r="AT1969" i="1"/>
  <c r="AT1970" i="1"/>
  <c r="AT1971" i="1"/>
  <c r="AT1972" i="1"/>
  <c r="AT1973" i="1"/>
  <c r="AT1974" i="1"/>
  <c r="AT1975" i="1"/>
  <c r="AT1976" i="1"/>
  <c r="AT1977" i="1"/>
  <c r="AT1978" i="1"/>
  <c r="AT1979" i="1"/>
  <c r="AT1980" i="1"/>
  <c r="AT1981" i="1"/>
  <c r="AT1982" i="1"/>
  <c r="AT1983" i="1"/>
  <c r="AT1984" i="1"/>
  <c r="AT1985" i="1"/>
  <c r="AT1986" i="1"/>
  <c r="AT1987" i="1"/>
  <c r="AT1988" i="1"/>
  <c r="AT1989" i="1"/>
  <c r="AT1990" i="1"/>
  <c r="AT1991" i="1"/>
  <c r="AT1992" i="1"/>
  <c r="AT1993" i="1"/>
  <c r="AT1994" i="1"/>
  <c r="AT1995" i="1"/>
  <c r="AT1996" i="1"/>
  <c r="CD1996" i="1"/>
  <c r="CE1996" i="1"/>
  <c r="BZ1996" i="1"/>
  <c r="BX1996" i="1"/>
  <c r="BV1996" i="1"/>
  <c r="BO1996" i="1"/>
  <c r="BP1996" i="1"/>
  <c r="BL1996" i="1"/>
  <c r="BJ1996" i="1"/>
  <c r="BH1996" i="1"/>
  <c r="BB1996" i="1"/>
  <c r="BC1996" i="1"/>
  <c r="AX1996" i="1"/>
  <c r="AX1951" i="1"/>
  <c r="AX1952" i="1"/>
  <c r="AX1953" i="1"/>
  <c r="AX1954" i="1"/>
  <c r="AX1955" i="1"/>
  <c r="AX1956" i="1"/>
  <c r="AX1957" i="1"/>
  <c r="AX1958" i="1"/>
  <c r="AX1959" i="1"/>
  <c r="AX1960" i="1"/>
  <c r="AX1961" i="1"/>
  <c r="AX1962" i="1"/>
  <c r="AX1963" i="1"/>
  <c r="AX1964" i="1"/>
  <c r="AX1965" i="1"/>
  <c r="AX1966" i="1"/>
  <c r="AX1967" i="1"/>
  <c r="AX1968" i="1"/>
  <c r="AX1969" i="1"/>
  <c r="AX1970" i="1"/>
  <c r="AX1971" i="1"/>
  <c r="AX1972" i="1"/>
  <c r="AX1973" i="1"/>
  <c r="AX1974" i="1"/>
  <c r="AX1975" i="1"/>
  <c r="AX1976" i="1"/>
  <c r="AX1977" i="1"/>
  <c r="AX1978" i="1"/>
  <c r="AX1979" i="1"/>
  <c r="AX1980" i="1"/>
  <c r="AX1981" i="1"/>
  <c r="AX1982" i="1"/>
  <c r="AX1983" i="1"/>
  <c r="AX1984" i="1"/>
  <c r="AX1985" i="1"/>
  <c r="AX1986" i="1"/>
  <c r="AX1987" i="1"/>
  <c r="AX1988" i="1"/>
  <c r="AX1989" i="1"/>
  <c r="AX1990" i="1"/>
  <c r="AX1991" i="1"/>
  <c r="AX1992" i="1"/>
  <c r="AX1993" i="1"/>
  <c r="AX1994" i="1"/>
  <c r="AX1995" i="1"/>
  <c r="AV1996" i="1"/>
  <c r="CD1995" i="1"/>
  <c r="CE1995" i="1"/>
  <c r="BZ1995" i="1"/>
  <c r="BX1995" i="1"/>
  <c r="BV1995" i="1"/>
  <c r="BO1995" i="1"/>
  <c r="BP1995" i="1"/>
  <c r="BL1995" i="1"/>
  <c r="BJ1995" i="1"/>
  <c r="BH1995" i="1"/>
  <c r="BB1995" i="1"/>
  <c r="BC1995" i="1"/>
  <c r="AV1995" i="1"/>
  <c r="CD1994" i="1"/>
  <c r="CE1994" i="1"/>
  <c r="BZ1994" i="1"/>
  <c r="BX1994" i="1"/>
  <c r="BV1994" i="1"/>
  <c r="BO1994" i="1"/>
  <c r="BP1994" i="1"/>
  <c r="BL1994" i="1"/>
  <c r="BJ1994" i="1"/>
  <c r="BH1994" i="1"/>
  <c r="BB1994" i="1"/>
  <c r="BC1994" i="1"/>
  <c r="AV1994" i="1"/>
  <c r="CD1993" i="1"/>
  <c r="CE1993" i="1"/>
  <c r="BZ1993" i="1"/>
  <c r="BX1993" i="1"/>
  <c r="BV1993" i="1"/>
  <c r="BO1993" i="1"/>
  <c r="BP1993" i="1"/>
  <c r="BL1993" i="1"/>
  <c r="BJ1993" i="1"/>
  <c r="BH1993" i="1"/>
  <c r="BB1993" i="1"/>
  <c r="BC1993" i="1"/>
  <c r="AV1993" i="1"/>
  <c r="CD1992" i="1"/>
  <c r="CE1992" i="1"/>
  <c r="BZ1992" i="1"/>
  <c r="BX1992" i="1"/>
  <c r="BV1992" i="1"/>
  <c r="BO1992" i="1"/>
  <c r="BP1992" i="1"/>
  <c r="BL1992" i="1"/>
  <c r="BJ1992" i="1"/>
  <c r="BH1992" i="1"/>
  <c r="BB1992" i="1"/>
  <c r="BC1992" i="1"/>
  <c r="AV1992" i="1"/>
  <c r="CD1991" i="1"/>
  <c r="CE1991" i="1"/>
  <c r="BZ1991" i="1"/>
  <c r="BX1991" i="1"/>
  <c r="BV1991" i="1"/>
  <c r="BO1991" i="1"/>
  <c r="BP1991" i="1"/>
  <c r="BL1991" i="1"/>
  <c r="BJ1991" i="1"/>
  <c r="BH1991" i="1"/>
  <c r="BB1991" i="1"/>
  <c r="BC1991" i="1"/>
  <c r="AV1991" i="1"/>
  <c r="CD1990" i="1"/>
  <c r="CE1990" i="1"/>
  <c r="BZ1990" i="1"/>
  <c r="BX1990" i="1"/>
  <c r="BV1990" i="1"/>
  <c r="BO1990" i="1"/>
  <c r="BP1990" i="1"/>
  <c r="BL1990" i="1"/>
  <c r="BJ1990" i="1"/>
  <c r="BH1990" i="1"/>
  <c r="BB1990" i="1"/>
  <c r="BC1990" i="1"/>
  <c r="AV1990" i="1"/>
  <c r="CD1989" i="1"/>
  <c r="CE1989" i="1"/>
  <c r="BZ1989" i="1"/>
  <c r="BX1989" i="1"/>
  <c r="BV1989" i="1"/>
  <c r="BO1989" i="1"/>
  <c r="BP1989" i="1"/>
  <c r="BL1989" i="1"/>
  <c r="BJ1989" i="1"/>
  <c r="BH1989" i="1"/>
  <c r="BB1989" i="1"/>
  <c r="BC1989" i="1"/>
  <c r="AV1989" i="1"/>
  <c r="CD1988" i="1"/>
  <c r="CE1988" i="1"/>
  <c r="BZ1988" i="1"/>
  <c r="BX1988" i="1"/>
  <c r="BV1988" i="1"/>
  <c r="BO1988" i="1"/>
  <c r="BP1988" i="1"/>
  <c r="BL1988" i="1"/>
  <c r="BJ1988" i="1"/>
  <c r="BH1988" i="1"/>
  <c r="BB1988" i="1"/>
  <c r="BC1988" i="1"/>
  <c r="AV1988" i="1"/>
  <c r="CD1987" i="1"/>
  <c r="CE1987" i="1"/>
  <c r="BZ1987" i="1"/>
  <c r="BX1987" i="1"/>
  <c r="BV1987" i="1"/>
  <c r="BO1987" i="1"/>
  <c r="BP1987" i="1"/>
  <c r="BL1987" i="1"/>
  <c r="BJ1987" i="1"/>
  <c r="BH1987" i="1"/>
  <c r="BB1987" i="1"/>
  <c r="BC1987" i="1"/>
  <c r="AV1987" i="1"/>
  <c r="CD1986" i="1"/>
  <c r="CE1986" i="1"/>
  <c r="BZ1986" i="1"/>
  <c r="BX1986" i="1"/>
  <c r="BV1986" i="1"/>
  <c r="BO1986" i="1"/>
  <c r="BP1986" i="1"/>
  <c r="BL1986" i="1"/>
  <c r="BJ1986" i="1"/>
  <c r="BH1986" i="1"/>
  <c r="BB1986" i="1"/>
  <c r="BC1986" i="1"/>
  <c r="AV1986" i="1"/>
  <c r="CD1985" i="1"/>
  <c r="CE1985" i="1"/>
  <c r="BZ1985" i="1"/>
  <c r="BX1985" i="1"/>
  <c r="BV1985" i="1"/>
  <c r="BO1985" i="1"/>
  <c r="BP1985" i="1"/>
  <c r="BL1985" i="1"/>
  <c r="BJ1985" i="1"/>
  <c r="BH1985" i="1"/>
  <c r="BB1985" i="1"/>
  <c r="BC1985" i="1"/>
  <c r="AV1985" i="1"/>
  <c r="CD1984" i="1"/>
  <c r="CE1984" i="1"/>
  <c r="BZ1984" i="1"/>
  <c r="BX1984" i="1"/>
  <c r="BV1984" i="1"/>
  <c r="BO1984" i="1"/>
  <c r="BP1984" i="1"/>
  <c r="BL1984" i="1"/>
  <c r="BJ1984" i="1"/>
  <c r="BH1984" i="1"/>
  <c r="BB1984" i="1"/>
  <c r="BC1984" i="1"/>
  <c r="AV1984" i="1"/>
  <c r="CD1983" i="1"/>
  <c r="CE1983" i="1"/>
  <c r="BZ1983" i="1"/>
  <c r="BX1983" i="1"/>
  <c r="BV1983" i="1"/>
  <c r="BO1983" i="1"/>
  <c r="BP1983" i="1"/>
  <c r="BL1983" i="1"/>
  <c r="BJ1983" i="1"/>
  <c r="BH1983" i="1"/>
  <c r="BB1983" i="1"/>
  <c r="BC1983" i="1"/>
  <c r="AV1983" i="1"/>
  <c r="CD1982" i="1"/>
  <c r="CE1982" i="1"/>
  <c r="BZ1982" i="1"/>
  <c r="BX1982" i="1"/>
  <c r="BV1982" i="1"/>
  <c r="BO1982" i="1"/>
  <c r="BP1982" i="1"/>
  <c r="BL1982" i="1"/>
  <c r="BJ1982" i="1"/>
  <c r="BH1982" i="1"/>
  <c r="BB1982" i="1"/>
  <c r="BC1982" i="1"/>
  <c r="AV1982" i="1"/>
  <c r="CD1981" i="1"/>
  <c r="CE1981" i="1"/>
  <c r="BZ1981" i="1"/>
  <c r="BX1981" i="1"/>
  <c r="BV1981" i="1"/>
  <c r="BO1981" i="1"/>
  <c r="BP1981" i="1"/>
  <c r="BL1981" i="1"/>
  <c r="BJ1981" i="1"/>
  <c r="BH1981" i="1"/>
  <c r="BB1981" i="1"/>
  <c r="BC1981" i="1"/>
  <c r="AV1981" i="1"/>
  <c r="CD1980" i="1"/>
  <c r="CE1980" i="1"/>
  <c r="BZ1980" i="1"/>
  <c r="BX1980" i="1"/>
  <c r="BV1980" i="1"/>
  <c r="BO1980" i="1"/>
  <c r="BP1980" i="1"/>
  <c r="BL1980" i="1"/>
  <c r="BJ1980" i="1"/>
  <c r="BH1980" i="1"/>
  <c r="BB1980" i="1"/>
  <c r="BC1980" i="1"/>
  <c r="AV1980" i="1"/>
  <c r="CD1979" i="1"/>
  <c r="CE1979" i="1"/>
  <c r="BZ1979" i="1"/>
  <c r="BX1979" i="1"/>
  <c r="BV1979" i="1"/>
  <c r="BO1979" i="1"/>
  <c r="BP1979" i="1"/>
  <c r="BL1979" i="1"/>
  <c r="BJ1979" i="1"/>
  <c r="BH1979" i="1"/>
  <c r="BB1979" i="1"/>
  <c r="BC1979" i="1"/>
  <c r="AV1979" i="1"/>
  <c r="CD1978" i="1"/>
  <c r="CE1978" i="1"/>
  <c r="BZ1978" i="1"/>
  <c r="BX1978" i="1"/>
  <c r="BV1978" i="1"/>
  <c r="BO1978" i="1"/>
  <c r="BP1978" i="1"/>
  <c r="BL1978" i="1"/>
  <c r="BJ1978" i="1"/>
  <c r="BH1978" i="1"/>
  <c r="BB1978" i="1"/>
  <c r="BC1978" i="1"/>
  <c r="AV1978" i="1"/>
  <c r="CD1977" i="1"/>
  <c r="CE1977" i="1"/>
  <c r="BZ1977" i="1"/>
  <c r="BX1977" i="1"/>
  <c r="BV1977" i="1"/>
  <c r="BO1977" i="1"/>
  <c r="BP1977" i="1"/>
  <c r="BL1977" i="1"/>
  <c r="BJ1977" i="1"/>
  <c r="BH1977" i="1"/>
  <c r="BB1977" i="1"/>
  <c r="BC1977" i="1"/>
  <c r="AV1977" i="1"/>
  <c r="CD1976" i="1"/>
  <c r="CE1976" i="1"/>
  <c r="BZ1976" i="1"/>
  <c r="BX1976" i="1"/>
  <c r="BV1976" i="1"/>
  <c r="BO1976" i="1"/>
  <c r="BP1976" i="1"/>
  <c r="BL1976" i="1"/>
  <c r="BJ1976" i="1"/>
  <c r="BH1976" i="1"/>
  <c r="BB1976" i="1"/>
  <c r="BC1976" i="1"/>
  <c r="AV1976" i="1"/>
  <c r="CD1975" i="1"/>
  <c r="CE1975" i="1"/>
  <c r="BZ1975" i="1"/>
  <c r="BX1975" i="1"/>
  <c r="BV1975" i="1"/>
  <c r="BO1975" i="1"/>
  <c r="BP1975" i="1"/>
  <c r="BL1975" i="1"/>
  <c r="BJ1975" i="1"/>
  <c r="BH1975" i="1"/>
  <c r="BB1975" i="1"/>
  <c r="BC1975" i="1"/>
  <c r="AV1975" i="1"/>
  <c r="CD1974" i="1"/>
  <c r="CE1974" i="1"/>
  <c r="BZ1974" i="1"/>
  <c r="BX1974" i="1"/>
  <c r="BV1974" i="1"/>
  <c r="BO1974" i="1"/>
  <c r="BP1974" i="1"/>
  <c r="BL1974" i="1"/>
  <c r="BJ1974" i="1"/>
  <c r="BH1974" i="1"/>
  <c r="BB1974" i="1"/>
  <c r="BC1974" i="1"/>
  <c r="AV1974" i="1"/>
  <c r="CD1973" i="1"/>
  <c r="CE1973" i="1"/>
  <c r="BZ1973" i="1"/>
  <c r="BX1973" i="1"/>
  <c r="BV1973" i="1"/>
  <c r="BO1973" i="1"/>
  <c r="BP1973" i="1"/>
  <c r="BL1973" i="1"/>
  <c r="BJ1973" i="1"/>
  <c r="BH1973" i="1"/>
  <c r="BB1973" i="1"/>
  <c r="BC1973" i="1"/>
  <c r="AV1973" i="1"/>
  <c r="CD1972" i="1"/>
  <c r="CE1972" i="1"/>
  <c r="BZ1972" i="1"/>
  <c r="BX1972" i="1"/>
  <c r="BV1972" i="1"/>
  <c r="BO1972" i="1"/>
  <c r="BP1972" i="1"/>
  <c r="BL1972" i="1"/>
  <c r="BJ1972" i="1"/>
  <c r="BH1972" i="1"/>
  <c r="BB1972" i="1"/>
  <c r="BC1972" i="1"/>
  <c r="AV1972" i="1"/>
  <c r="CD1971" i="1"/>
  <c r="CE1971" i="1"/>
  <c r="BZ1971" i="1"/>
  <c r="BX1971" i="1"/>
  <c r="BV1971" i="1"/>
  <c r="BO1971" i="1"/>
  <c r="BP1971" i="1"/>
  <c r="BL1971" i="1"/>
  <c r="BJ1971" i="1"/>
  <c r="BJ1951" i="1"/>
  <c r="BJ1952" i="1"/>
  <c r="BJ1953" i="1"/>
  <c r="BJ1954" i="1"/>
  <c r="BJ1955" i="1"/>
  <c r="BJ1956" i="1"/>
  <c r="BJ1957" i="1"/>
  <c r="BJ1958" i="1"/>
  <c r="BJ1959" i="1"/>
  <c r="BJ1960" i="1"/>
  <c r="BJ1961" i="1"/>
  <c r="BJ1962" i="1"/>
  <c r="BJ1963" i="1"/>
  <c r="BJ1964" i="1"/>
  <c r="BJ1965" i="1"/>
  <c r="BJ1966" i="1"/>
  <c r="BJ1967" i="1"/>
  <c r="BJ1968" i="1"/>
  <c r="BJ1969" i="1"/>
  <c r="BJ1970" i="1"/>
  <c r="BH1971" i="1"/>
  <c r="BB1971" i="1"/>
  <c r="BC1971" i="1"/>
  <c r="AV1971" i="1"/>
  <c r="CD1970" i="1"/>
  <c r="CE1970" i="1"/>
  <c r="BZ1970" i="1"/>
  <c r="BX1970" i="1"/>
  <c r="BV1970" i="1"/>
  <c r="BO1970" i="1"/>
  <c r="BP1970" i="1"/>
  <c r="BL1970" i="1"/>
  <c r="BH1970" i="1"/>
  <c r="BB1970" i="1"/>
  <c r="BC1970" i="1"/>
  <c r="AV1970" i="1"/>
  <c r="CD1969" i="1"/>
  <c r="CE1969" i="1"/>
  <c r="BZ1969" i="1"/>
  <c r="BX1969" i="1"/>
  <c r="BV1969" i="1"/>
  <c r="BO1969" i="1"/>
  <c r="BP1969" i="1"/>
  <c r="BL1969" i="1"/>
  <c r="BH1969" i="1"/>
  <c r="BB1969" i="1"/>
  <c r="BC1969" i="1"/>
  <c r="AV1969" i="1"/>
  <c r="CD1968" i="1"/>
  <c r="CE1968" i="1"/>
  <c r="BZ1968" i="1"/>
  <c r="BX1968" i="1"/>
  <c r="BV1968" i="1"/>
  <c r="BO1968" i="1"/>
  <c r="BP1968" i="1"/>
  <c r="BL1968" i="1"/>
  <c r="BH1968" i="1"/>
  <c r="BH1951" i="1"/>
  <c r="BH1952" i="1"/>
  <c r="BH1953" i="1"/>
  <c r="BH1954" i="1"/>
  <c r="BH1955" i="1"/>
  <c r="BH1956" i="1"/>
  <c r="BH1957" i="1"/>
  <c r="BH1958" i="1"/>
  <c r="BH1959" i="1"/>
  <c r="BH1960" i="1"/>
  <c r="BH1961" i="1"/>
  <c r="BH1962" i="1"/>
  <c r="BH1963" i="1"/>
  <c r="BH1964" i="1"/>
  <c r="BH1965" i="1"/>
  <c r="BH1966" i="1"/>
  <c r="BH1967" i="1"/>
  <c r="BB1968" i="1"/>
  <c r="BC1968" i="1"/>
  <c r="AV1968" i="1"/>
  <c r="CD1967" i="1"/>
  <c r="CE1967" i="1"/>
  <c r="BZ1967" i="1"/>
  <c r="BX1967" i="1"/>
  <c r="BV1967" i="1"/>
  <c r="BV1951" i="1"/>
  <c r="BV1952" i="1"/>
  <c r="BV1953" i="1"/>
  <c r="BV1954" i="1"/>
  <c r="BV1955" i="1"/>
  <c r="BV1956" i="1"/>
  <c r="BV1957" i="1"/>
  <c r="BV1958" i="1"/>
  <c r="BV1959" i="1"/>
  <c r="BV1960" i="1"/>
  <c r="BV1961" i="1"/>
  <c r="BV1962" i="1"/>
  <c r="BV1963" i="1"/>
  <c r="BV1964" i="1"/>
  <c r="BV1965" i="1"/>
  <c r="BV1966" i="1"/>
  <c r="BO1967" i="1"/>
  <c r="BP1967" i="1"/>
  <c r="BL1967" i="1"/>
  <c r="BB1967" i="1"/>
  <c r="BC1967" i="1"/>
  <c r="AV1967" i="1"/>
  <c r="CD1966" i="1"/>
  <c r="CE1966" i="1"/>
  <c r="BZ1966" i="1"/>
  <c r="BX1966" i="1"/>
  <c r="BO1966" i="1"/>
  <c r="BP1966" i="1"/>
  <c r="BL1966" i="1"/>
  <c r="BB1966" i="1"/>
  <c r="AV1966" i="1"/>
  <c r="CD1965" i="1"/>
  <c r="CE1965" i="1"/>
  <c r="BZ1965" i="1"/>
  <c r="BX1965" i="1"/>
  <c r="BO1965" i="1"/>
  <c r="BP1965" i="1"/>
  <c r="BL1965" i="1"/>
  <c r="BB1965" i="1"/>
  <c r="BC1965" i="1"/>
  <c r="AV1965" i="1"/>
  <c r="CD1964" i="1"/>
  <c r="CE1964" i="1"/>
  <c r="BZ1964" i="1"/>
  <c r="BX1964" i="1"/>
  <c r="BX1951" i="1"/>
  <c r="BX1952" i="1"/>
  <c r="BX1953" i="1"/>
  <c r="BX1954" i="1"/>
  <c r="BX1955" i="1"/>
  <c r="BX1956" i="1"/>
  <c r="BX1957" i="1"/>
  <c r="BX1958" i="1"/>
  <c r="BX1959" i="1"/>
  <c r="BX1960" i="1"/>
  <c r="BX1961" i="1"/>
  <c r="BX1962" i="1"/>
  <c r="BX1963" i="1"/>
  <c r="BO1964" i="1"/>
  <c r="BP1964" i="1"/>
  <c r="BL1964" i="1"/>
  <c r="BB1964" i="1"/>
  <c r="BC1964" i="1"/>
  <c r="AV1964" i="1"/>
  <c r="CD1963" i="1"/>
  <c r="BZ1963" i="1"/>
  <c r="BO1963" i="1"/>
  <c r="BP1963" i="1"/>
  <c r="BL1963" i="1"/>
  <c r="BB1963" i="1"/>
  <c r="BC1963" i="1"/>
  <c r="AV1963" i="1"/>
  <c r="CD1962" i="1"/>
  <c r="CE1962" i="1"/>
  <c r="BZ1962" i="1"/>
  <c r="BO1962" i="1"/>
  <c r="BP1962" i="1"/>
  <c r="BL1962" i="1"/>
  <c r="BB1962" i="1"/>
  <c r="BC1962" i="1"/>
  <c r="AV1962" i="1"/>
  <c r="CD1961" i="1"/>
  <c r="CE1961" i="1"/>
  <c r="BZ1961" i="1"/>
  <c r="BO1961" i="1"/>
  <c r="BP1961" i="1"/>
  <c r="BL1961" i="1"/>
  <c r="BB1961" i="1"/>
  <c r="BC1961" i="1"/>
  <c r="AV1961" i="1"/>
  <c r="CD1960" i="1"/>
  <c r="CE1960" i="1"/>
  <c r="BZ1960" i="1"/>
  <c r="BO1960" i="1"/>
  <c r="BP1960" i="1"/>
  <c r="BL1960" i="1"/>
  <c r="BB1960" i="1"/>
  <c r="BC1960" i="1"/>
  <c r="AV1960" i="1"/>
  <c r="CD1959" i="1"/>
  <c r="CE1959" i="1"/>
  <c r="BZ1959" i="1"/>
  <c r="BO1959" i="1"/>
  <c r="BP1959" i="1"/>
  <c r="BL1959" i="1"/>
  <c r="BB1959" i="1"/>
  <c r="BC1959" i="1"/>
  <c r="AV1959" i="1"/>
  <c r="CD1958" i="1"/>
  <c r="CE1958" i="1"/>
  <c r="BZ1958" i="1"/>
  <c r="BO1958" i="1"/>
  <c r="BP1958" i="1"/>
  <c r="BL1958" i="1"/>
  <c r="BB1958" i="1"/>
  <c r="BC1958" i="1"/>
  <c r="AV1958" i="1"/>
  <c r="CD1957" i="1"/>
  <c r="CE1957" i="1"/>
  <c r="BZ1957" i="1"/>
  <c r="BO1957" i="1"/>
  <c r="BP1957" i="1"/>
  <c r="BL1957" i="1"/>
  <c r="BB1957" i="1"/>
  <c r="BC1957" i="1"/>
  <c r="AV1957" i="1"/>
  <c r="CD1956" i="1"/>
  <c r="CE1956" i="1"/>
  <c r="BZ1956" i="1"/>
  <c r="BO1956" i="1"/>
  <c r="BL1956" i="1"/>
  <c r="BB1956" i="1"/>
  <c r="BC1956" i="1"/>
  <c r="AV1956" i="1"/>
  <c r="CD1955" i="1"/>
  <c r="CE1955" i="1"/>
  <c r="BZ1955" i="1"/>
  <c r="BO1955" i="1"/>
  <c r="BL1955" i="1"/>
  <c r="BB1955" i="1"/>
  <c r="BC1955" i="1"/>
  <c r="AV1955" i="1"/>
  <c r="CD1954" i="1"/>
  <c r="CE1954" i="1"/>
  <c r="BZ1954" i="1"/>
  <c r="BO1954" i="1"/>
  <c r="BP1954" i="1"/>
  <c r="BL1954" i="1"/>
  <c r="BB1954" i="1"/>
  <c r="BC1954" i="1"/>
  <c r="AV1954" i="1"/>
  <c r="CD1953" i="1"/>
  <c r="CE1953" i="1"/>
  <c r="BZ1953" i="1"/>
  <c r="BO1953" i="1"/>
  <c r="BP1953" i="1"/>
  <c r="BL1953" i="1"/>
  <c r="BB1953" i="1"/>
  <c r="BC1953" i="1"/>
  <c r="AV1953" i="1"/>
  <c r="CD1952" i="1"/>
  <c r="CE1952" i="1"/>
  <c r="BZ1952" i="1"/>
  <c r="BO1952" i="1"/>
  <c r="BL1952" i="1"/>
  <c r="BB1952" i="1"/>
  <c r="BC1952" i="1"/>
  <c r="AV1952" i="1"/>
  <c r="CD1951" i="1"/>
  <c r="BZ1951" i="1"/>
  <c r="BO1951" i="1"/>
  <c r="BP1951" i="1"/>
  <c r="BL1951" i="1"/>
  <c r="BB1951" i="1"/>
  <c r="BC1951" i="1"/>
  <c r="AV1951" i="1"/>
  <c r="BV1934" i="1"/>
  <c r="BH1934" i="1"/>
  <c r="AT1934" i="1"/>
  <c r="BX1879" i="1"/>
  <c r="BX1880" i="1"/>
  <c r="BX1881" i="1"/>
  <c r="BX1882" i="1"/>
  <c r="BX1883" i="1"/>
  <c r="BX1884" i="1"/>
  <c r="BX1885" i="1"/>
  <c r="BX1886" i="1"/>
  <c r="BX1887" i="1"/>
  <c r="BX1888" i="1"/>
  <c r="BX1889" i="1"/>
  <c r="BX1890" i="1"/>
  <c r="BX1891" i="1"/>
  <c r="BX1892" i="1"/>
  <c r="BX1893" i="1"/>
  <c r="BX1894" i="1"/>
  <c r="BX1895" i="1"/>
  <c r="BX1896" i="1"/>
  <c r="BX1897" i="1"/>
  <c r="BX1898" i="1"/>
  <c r="BX1899" i="1"/>
  <c r="BX1900" i="1"/>
  <c r="BX1901" i="1"/>
  <c r="BV1879" i="1"/>
  <c r="BV1880" i="1"/>
  <c r="BV1881" i="1"/>
  <c r="BV1882" i="1"/>
  <c r="BV1883" i="1"/>
  <c r="BV1884" i="1"/>
  <c r="BV1885" i="1"/>
  <c r="BV1886" i="1"/>
  <c r="BV1887" i="1"/>
  <c r="BV1888" i="1"/>
  <c r="BV1889" i="1"/>
  <c r="BV1890" i="1"/>
  <c r="BV1891" i="1"/>
  <c r="BV1892" i="1"/>
  <c r="BV1893" i="1"/>
  <c r="BV1894" i="1"/>
  <c r="BV1895" i="1"/>
  <c r="BV1896" i="1"/>
  <c r="BV1897" i="1"/>
  <c r="BV1898" i="1"/>
  <c r="BV1899" i="1"/>
  <c r="BV1900" i="1"/>
  <c r="BV1901" i="1"/>
  <c r="BV1902" i="1"/>
  <c r="BV1903" i="1"/>
  <c r="BV1904" i="1"/>
  <c r="BV1905" i="1"/>
  <c r="BV1906" i="1"/>
  <c r="BV1907" i="1"/>
  <c r="BV1908" i="1"/>
  <c r="BV1909" i="1"/>
  <c r="BV1910" i="1"/>
  <c r="BV1911" i="1"/>
  <c r="BV1912" i="1"/>
  <c r="BV1913" i="1"/>
  <c r="BV1914" i="1"/>
  <c r="BV1915" i="1"/>
  <c r="BV1916" i="1"/>
  <c r="BV1917" i="1"/>
  <c r="CD1917" i="1"/>
  <c r="CE1917" i="1"/>
  <c r="BZ1917" i="1"/>
  <c r="BX1917" i="1"/>
  <c r="BO1917" i="1"/>
  <c r="BP1917" i="1"/>
  <c r="BL1917" i="1"/>
  <c r="BJ1917" i="1"/>
  <c r="BH1917" i="1"/>
  <c r="BB1917" i="1"/>
  <c r="BC1917" i="1"/>
  <c r="AX1917" i="1"/>
  <c r="AV1917" i="1"/>
  <c r="AT1917" i="1"/>
  <c r="CD1916" i="1"/>
  <c r="CE1916" i="1"/>
  <c r="BZ1916" i="1"/>
  <c r="BX1916" i="1"/>
  <c r="BO1916" i="1"/>
  <c r="BP1916" i="1"/>
  <c r="BL1916" i="1"/>
  <c r="BJ1916" i="1"/>
  <c r="BH1916" i="1"/>
  <c r="BB1916" i="1"/>
  <c r="BC1916" i="1"/>
  <c r="AX1916" i="1"/>
  <c r="AV1916" i="1"/>
  <c r="AT1916" i="1"/>
  <c r="CD1915" i="1"/>
  <c r="CE1915" i="1"/>
  <c r="BZ1915" i="1"/>
  <c r="BX1915" i="1"/>
  <c r="BO1915" i="1"/>
  <c r="BP1915" i="1"/>
  <c r="BL1915" i="1"/>
  <c r="BJ1915" i="1"/>
  <c r="BH1915" i="1"/>
  <c r="BB1915" i="1"/>
  <c r="BC1915" i="1"/>
  <c r="AX1915" i="1"/>
  <c r="AV1915" i="1"/>
  <c r="AT1915" i="1"/>
  <c r="CD1914" i="1"/>
  <c r="CE1914" i="1"/>
  <c r="BZ1914" i="1"/>
  <c r="BX1914" i="1"/>
  <c r="BO1914" i="1"/>
  <c r="BP1914" i="1"/>
  <c r="BL1914" i="1"/>
  <c r="BJ1914" i="1"/>
  <c r="BH1914" i="1"/>
  <c r="BB1914" i="1"/>
  <c r="BC1914" i="1"/>
  <c r="AX1914" i="1"/>
  <c r="AV1914" i="1"/>
  <c r="AT1914" i="1"/>
  <c r="CD1913" i="1"/>
  <c r="CE1913" i="1"/>
  <c r="BZ1913" i="1"/>
  <c r="BX1913" i="1"/>
  <c r="BO1913" i="1"/>
  <c r="BP1913" i="1"/>
  <c r="BL1913" i="1"/>
  <c r="BJ1913" i="1"/>
  <c r="BH1913" i="1"/>
  <c r="BB1913" i="1"/>
  <c r="BC1913" i="1"/>
  <c r="AX1913" i="1"/>
  <c r="AV1913" i="1"/>
  <c r="AT1913" i="1"/>
  <c r="CD1912" i="1"/>
  <c r="CE1912" i="1"/>
  <c r="BZ1912" i="1"/>
  <c r="BX1912" i="1"/>
  <c r="BO1912" i="1"/>
  <c r="BP1912" i="1"/>
  <c r="BL1912" i="1"/>
  <c r="BJ1912" i="1"/>
  <c r="BH1912" i="1"/>
  <c r="BB1912" i="1"/>
  <c r="BC1912" i="1"/>
  <c r="AX1912" i="1"/>
  <c r="AV1912" i="1"/>
  <c r="AT1912" i="1"/>
  <c r="CD1911" i="1"/>
  <c r="CE1911" i="1"/>
  <c r="BZ1911" i="1"/>
  <c r="BX1911" i="1"/>
  <c r="BO1911" i="1"/>
  <c r="BP1911" i="1"/>
  <c r="BL1911" i="1"/>
  <c r="BJ1911" i="1"/>
  <c r="BH1911" i="1"/>
  <c r="BB1911" i="1"/>
  <c r="BC1911" i="1"/>
  <c r="AX1911" i="1"/>
  <c r="AV1911" i="1"/>
  <c r="AT1911" i="1"/>
  <c r="CD1910" i="1"/>
  <c r="CE1910" i="1"/>
  <c r="BZ1910" i="1"/>
  <c r="BX1910" i="1"/>
  <c r="BO1910" i="1"/>
  <c r="BP1910" i="1"/>
  <c r="BL1910" i="1"/>
  <c r="BJ1910" i="1"/>
  <c r="BH1910" i="1"/>
  <c r="BB1910" i="1"/>
  <c r="BC1910" i="1"/>
  <c r="AX1910" i="1"/>
  <c r="AV1910" i="1"/>
  <c r="AT1910" i="1"/>
  <c r="CD1909" i="1"/>
  <c r="CE1909" i="1"/>
  <c r="BZ1909" i="1"/>
  <c r="BX1909" i="1"/>
  <c r="BO1909" i="1"/>
  <c r="BP1909" i="1"/>
  <c r="BL1909" i="1"/>
  <c r="BJ1909" i="1"/>
  <c r="BH1909" i="1"/>
  <c r="BB1909" i="1"/>
  <c r="BC1909" i="1"/>
  <c r="AX1909" i="1"/>
  <c r="AV1909" i="1"/>
  <c r="AT1909" i="1"/>
  <c r="CD1908" i="1"/>
  <c r="CE1908" i="1"/>
  <c r="BZ1908" i="1"/>
  <c r="BX1908" i="1"/>
  <c r="BO1908" i="1"/>
  <c r="BP1908" i="1"/>
  <c r="BL1908" i="1"/>
  <c r="BJ1908" i="1"/>
  <c r="BH1908" i="1"/>
  <c r="BB1908" i="1"/>
  <c r="BC1908" i="1"/>
  <c r="AX1908" i="1"/>
  <c r="AV1908" i="1"/>
  <c r="AT1908" i="1"/>
  <c r="CD1907" i="1"/>
  <c r="CE1907" i="1"/>
  <c r="BZ1907" i="1"/>
  <c r="BX1907" i="1"/>
  <c r="BO1907" i="1"/>
  <c r="BP1907" i="1"/>
  <c r="BL1907" i="1"/>
  <c r="BJ1907" i="1"/>
  <c r="BH1907" i="1"/>
  <c r="BB1907" i="1"/>
  <c r="BC1907" i="1"/>
  <c r="AX1907" i="1"/>
  <c r="AV1907" i="1"/>
  <c r="AT1907" i="1"/>
  <c r="CD1906" i="1"/>
  <c r="CE1906" i="1"/>
  <c r="BZ1906" i="1"/>
  <c r="BX1906" i="1"/>
  <c r="BO1906" i="1"/>
  <c r="BP1906" i="1"/>
  <c r="BL1906" i="1"/>
  <c r="BJ1906" i="1"/>
  <c r="BH1906" i="1"/>
  <c r="BB1906" i="1"/>
  <c r="BC1906" i="1"/>
  <c r="AX1906" i="1"/>
  <c r="AV1906" i="1"/>
  <c r="AT1906" i="1"/>
  <c r="CD1905" i="1"/>
  <c r="CE1905" i="1"/>
  <c r="BZ1905" i="1"/>
  <c r="BX1905" i="1"/>
  <c r="BO1905" i="1"/>
  <c r="BP1905" i="1"/>
  <c r="BL1905" i="1"/>
  <c r="BJ1905" i="1"/>
  <c r="BH1905" i="1"/>
  <c r="BB1905" i="1"/>
  <c r="BC1905" i="1"/>
  <c r="AX1905" i="1"/>
  <c r="AV1905" i="1"/>
  <c r="AT1905" i="1"/>
  <c r="CD1904" i="1"/>
  <c r="BZ1904" i="1"/>
  <c r="BX1904" i="1"/>
  <c r="BO1904" i="1"/>
  <c r="BP1904" i="1"/>
  <c r="BL1904" i="1"/>
  <c r="BJ1904" i="1"/>
  <c r="BH1904" i="1"/>
  <c r="BB1904" i="1"/>
  <c r="BC1904" i="1"/>
  <c r="AX1904" i="1"/>
  <c r="AV1904" i="1"/>
  <c r="AT1904" i="1"/>
  <c r="CD1903" i="1"/>
  <c r="CE1903" i="1"/>
  <c r="BZ1903" i="1"/>
  <c r="BX1903" i="1"/>
  <c r="BO1903" i="1"/>
  <c r="BP1903" i="1"/>
  <c r="BL1903" i="1"/>
  <c r="BJ1903" i="1"/>
  <c r="BH1903" i="1"/>
  <c r="BB1903" i="1"/>
  <c r="BC1903" i="1"/>
  <c r="AX1903" i="1"/>
  <c r="AV1903" i="1"/>
  <c r="AT1903" i="1"/>
  <c r="CD1902" i="1"/>
  <c r="CE1902" i="1"/>
  <c r="BZ1902" i="1"/>
  <c r="BX1902" i="1"/>
  <c r="BO1902" i="1"/>
  <c r="BP1902" i="1"/>
  <c r="BL1902" i="1"/>
  <c r="BJ1902" i="1"/>
  <c r="BH1902" i="1"/>
  <c r="BB1902" i="1"/>
  <c r="BC1902" i="1"/>
  <c r="AX1902" i="1"/>
  <c r="AV1902" i="1"/>
  <c r="AT1902" i="1"/>
  <c r="CD1901" i="1"/>
  <c r="CE1901" i="1"/>
  <c r="BZ1901" i="1"/>
  <c r="BO1901" i="1"/>
  <c r="BP1901" i="1"/>
  <c r="BL1901" i="1"/>
  <c r="BJ1901" i="1"/>
  <c r="BH1901" i="1"/>
  <c r="BB1901" i="1"/>
  <c r="BC1901" i="1"/>
  <c r="AX1901" i="1"/>
  <c r="AV1901" i="1"/>
  <c r="AT1901" i="1"/>
  <c r="CD1900" i="1"/>
  <c r="CE1900" i="1"/>
  <c r="BZ1900" i="1"/>
  <c r="BO1900" i="1"/>
  <c r="BP1900" i="1"/>
  <c r="BL1900" i="1"/>
  <c r="BJ1900" i="1"/>
  <c r="BH1900" i="1"/>
  <c r="BB1900" i="1"/>
  <c r="BC1900" i="1"/>
  <c r="AX1900" i="1"/>
  <c r="AV1900" i="1"/>
  <c r="AT1900" i="1"/>
  <c r="CD1899" i="1"/>
  <c r="CE1899" i="1"/>
  <c r="BZ1899" i="1"/>
  <c r="BO1899" i="1"/>
  <c r="BP1899" i="1"/>
  <c r="BL1899" i="1"/>
  <c r="BJ1899" i="1"/>
  <c r="BH1899" i="1"/>
  <c r="BB1899" i="1"/>
  <c r="BC1899" i="1"/>
  <c r="AX1899" i="1"/>
  <c r="AV1899" i="1"/>
  <c r="AT1899" i="1"/>
  <c r="CD1898" i="1"/>
  <c r="CE1898" i="1"/>
  <c r="BZ1898" i="1"/>
  <c r="BO1898" i="1"/>
  <c r="BP1898" i="1"/>
  <c r="BL1898" i="1"/>
  <c r="BJ1898" i="1"/>
  <c r="BH1898" i="1"/>
  <c r="BB1898" i="1"/>
  <c r="BC1898" i="1"/>
  <c r="AX1898" i="1"/>
  <c r="AV1898" i="1"/>
  <c r="AT1898" i="1"/>
  <c r="CD1897" i="1"/>
  <c r="CE1897" i="1"/>
  <c r="BZ1897" i="1"/>
  <c r="BO1897" i="1"/>
  <c r="BP1897" i="1"/>
  <c r="BL1897" i="1"/>
  <c r="BJ1897" i="1"/>
  <c r="BH1897" i="1"/>
  <c r="BB1897" i="1"/>
  <c r="BC1897" i="1"/>
  <c r="AX1897" i="1"/>
  <c r="AV1897" i="1"/>
  <c r="AT1897" i="1"/>
  <c r="CD1896" i="1"/>
  <c r="CE1896" i="1"/>
  <c r="BZ1896" i="1"/>
  <c r="BO1896" i="1"/>
  <c r="BP1896" i="1"/>
  <c r="BL1896" i="1"/>
  <c r="BJ1896" i="1"/>
  <c r="BH1896" i="1"/>
  <c r="BH1879" i="1"/>
  <c r="BH1880" i="1"/>
  <c r="BH1881" i="1"/>
  <c r="BH1882" i="1"/>
  <c r="BH1883" i="1"/>
  <c r="BH1884" i="1"/>
  <c r="BH1885" i="1"/>
  <c r="BH1886" i="1"/>
  <c r="BH1887" i="1"/>
  <c r="BH1888" i="1"/>
  <c r="BH1889" i="1"/>
  <c r="BH1890" i="1"/>
  <c r="BH1891" i="1"/>
  <c r="BH1892" i="1"/>
  <c r="BH1893" i="1"/>
  <c r="BH1894" i="1"/>
  <c r="BH1895" i="1"/>
  <c r="BB1896" i="1"/>
  <c r="BC1896" i="1"/>
  <c r="AX1896" i="1"/>
  <c r="AV1896" i="1"/>
  <c r="AT1896" i="1"/>
  <c r="CD1895" i="1"/>
  <c r="BZ1895" i="1"/>
  <c r="BO1895" i="1"/>
  <c r="BP1895" i="1"/>
  <c r="BL1895" i="1"/>
  <c r="BJ1895" i="1"/>
  <c r="BB1895" i="1"/>
  <c r="BC1895" i="1"/>
  <c r="AX1895" i="1"/>
  <c r="AV1895" i="1"/>
  <c r="AT1895" i="1"/>
  <c r="CD1894" i="1"/>
  <c r="CE1894" i="1"/>
  <c r="BZ1894" i="1"/>
  <c r="BO1894" i="1"/>
  <c r="BP1894" i="1"/>
  <c r="BL1894" i="1"/>
  <c r="BJ1894" i="1"/>
  <c r="BB1894" i="1"/>
  <c r="BC1894" i="1"/>
  <c r="AX1894" i="1"/>
  <c r="AV1894" i="1"/>
  <c r="AT1894" i="1"/>
  <c r="CD1893" i="1"/>
  <c r="CE1893" i="1"/>
  <c r="BZ1893" i="1"/>
  <c r="BO1893" i="1"/>
  <c r="BL1893" i="1"/>
  <c r="BJ1893" i="1"/>
  <c r="BB1893" i="1"/>
  <c r="BC1893" i="1"/>
  <c r="AX1893" i="1"/>
  <c r="AV1893" i="1"/>
  <c r="AT1893" i="1"/>
  <c r="CD1892" i="1"/>
  <c r="CE1892" i="1"/>
  <c r="BZ1892" i="1"/>
  <c r="BO1892" i="1"/>
  <c r="BP1892" i="1"/>
  <c r="BL1892" i="1"/>
  <c r="BJ1892" i="1"/>
  <c r="BB1892" i="1"/>
  <c r="BC1892" i="1"/>
  <c r="AX1892" i="1"/>
  <c r="AV1892" i="1"/>
  <c r="AT1892" i="1"/>
  <c r="CD1891" i="1"/>
  <c r="CE1891" i="1"/>
  <c r="BZ1891" i="1"/>
  <c r="BZ1879" i="1"/>
  <c r="BZ1880" i="1"/>
  <c r="BZ1881" i="1"/>
  <c r="BZ1882" i="1"/>
  <c r="BZ1883" i="1"/>
  <c r="BZ1884" i="1"/>
  <c r="BZ1885" i="1"/>
  <c r="BZ1886" i="1"/>
  <c r="BZ1887" i="1"/>
  <c r="BZ1888" i="1"/>
  <c r="BZ1889" i="1"/>
  <c r="BZ1890" i="1"/>
  <c r="BO1891" i="1"/>
  <c r="BP1891" i="1"/>
  <c r="BL1891" i="1"/>
  <c r="BJ1891" i="1"/>
  <c r="BB1891" i="1"/>
  <c r="BC1891" i="1"/>
  <c r="AX1891" i="1"/>
  <c r="AV1891" i="1"/>
  <c r="AT1891" i="1"/>
  <c r="CD1890" i="1"/>
  <c r="CE1890" i="1"/>
  <c r="BO1890" i="1"/>
  <c r="BP1890" i="1"/>
  <c r="BL1890" i="1"/>
  <c r="BJ1890" i="1"/>
  <c r="BB1890" i="1"/>
  <c r="BC1890" i="1"/>
  <c r="AX1890" i="1"/>
  <c r="AV1890" i="1"/>
  <c r="AT1890" i="1"/>
  <c r="CD1889" i="1"/>
  <c r="CE1889" i="1"/>
  <c r="BO1889" i="1"/>
  <c r="BP1889" i="1"/>
  <c r="BL1889" i="1"/>
  <c r="BJ1889" i="1"/>
  <c r="BB1889" i="1"/>
  <c r="BC1889" i="1"/>
  <c r="AX1889" i="1"/>
  <c r="AV1889" i="1"/>
  <c r="AT1889" i="1"/>
  <c r="CD1888" i="1"/>
  <c r="CE1888" i="1"/>
  <c r="BO1888" i="1"/>
  <c r="BP1888" i="1"/>
  <c r="BL1888" i="1"/>
  <c r="BJ1888" i="1"/>
  <c r="BB1888" i="1"/>
  <c r="BC1888" i="1"/>
  <c r="AX1888" i="1"/>
  <c r="AV1888" i="1"/>
  <c r="AT1888" i="1"/>
  <c r="CD1887" i="1"/>
  <c r="BO1887" i="1"/>
  <c r="BP1887" i="1"/>
  <c r="BL1887" i="1"/>
  <c r="BJ1887" i="1"/>
  <c r="BB1887" i="1"/>
  <c r="BC1887" i="1"/>
  <c r="AX1887" i="1"/>
  <c r="AV1887" i="1"/>
  <c r="AT1887" i="1"/>
  <c r="CD1886" i="1"/>
  <c r="CE1886" i="1"/>
  <c r="BO1886" i="1"/>
  <c r="BP1886" i="1"/>
  <c r="BL1886" i="1"/>
  <c r="BJ1886" i="1"/>
  <c r="BB1886" i="1"/>
  <c r="BC1886" i="1"/>
  <c r="AX1886" i="1"/>
  <c r="AV1886" i="1"/>
  <c r="AT1886" i="1"/>
  <c r="CD1885" i="1"/>
  <c r="CE1885" i="1"/>
  <c r="BO1885" i="1"/>
  <c r="BP1885" i="1"/>
  <c r="BL1885" i="1"/>
  <c r="BJ1885" i="1"/>
  <c r="BB1885" i="1"/>
  <c r="BC1885" i="1"/>
  <c r="AX1885" i="1"/>
  <c r="AV1885" i="1"/>
  <c r="AT1885" i="1"/>
  <c r="CD1884" i="1"/>
  <c r="CE1884" i="1"/>
  <c r="BO1884" i="1"/>
  <c r="BP1884" i="1"/>
  <c r="BL1884" i="1"/>
  <c r="BJ1884" i="1"/>
  <c r="BB1884" i="1"/>
  <c r="BC1884" i="1"/>
  <c r="AX1884" i="1"/>
  <c r="AV1884" i="1"/>
  <c r="AT1884" i="1"/>
  <c r="CD1883" i="1"/>
  <c r="CE1883" i="1"/>
  <c r="BO1883" i="1"/>
  <c r="BP1883" i="1"/>
  <c r="BL1883" i="1"/>
  <c r="BJ1883" i="1"/>
  <c r="BB1883" i="1"/>
  <c r="BC1883" i="1"/>
  <c r="AX1883" i="1"/>
  <c r="AV1883" i="1"/>
  <c r="AT1883" i="1"/>
  <c r="CD1882" i="1"/>
  <c r="CE1882" i="1"/>
  <c r="BO1882" i="1"/>
  <c r="BP1882" i="1"/>
  <c r="BL1882" i="1"/>
  <c r="BJ1882" i="1"/>
  <c r="BB1882" i="1"/>
  <c r="BB1879" i="1"/>
  <c r="BB1880" i="1"/>
  <c r="BB1881" i="1"/>
  <c r="AX1934" i="1"/>
  <c r="AX1882" i="1"/>
  <c r="AV1882" i="1"/>
  <c r="AT1882" i="1"/>
  <c r="CD1881" i="1"/>
  <c r="CE1881" i="1"/>
  <c r="BO1881" i="1"/>
  <c r="BP1881" i="1"/>
  <c r="BL1881" i="1"/>
  <c r="BJ1881" i="1"/>
  <c r="BC1881" i="1"/>
  <c r="AX1881" i="1"/>
  <c r="AV1881" i="1"/>
  <c r="AT1881" i="1"/>
  <c r="CD1880" i="1"/>
  <c r="BO1880" i="1"/>
  <c r="BP1880" i="1"/>
  <c r="BL1880" i="1"/>
  <c r="BJ1880" i="1"/>
  <c r="BJ1879" i="1"/>
  <c r="BC1880" i="1"/>
  <c r="AX1880" i="1"/>
  <c r="AX1879" i="1"/>
  <c r="AX1931" i="1"/>
  <c r="AV1880" i="1"/>
  <c r="AT1880" i="1"/>
  <c r="CD1879" i="1"/>
  <c r="CE1879" i="1"/>
  <c r="BO1879" i="1"/>
  <c r="BP1879" i="1"/>
  <c r="BL1879" i="1"/>
  <c r="AV1879" i="1"/>
  <c r="AT1879" i="1"/>
  <c r="BV1862" i="1"/>
  <c r="BH1862" i="1"/>
  <c r="AT1862" i="1"/>
  <c r="CD1855" i="1"/>
  <c r="CE1855" i="1"/>
  <c r="BZ1855" i="1"/>
  <c r="BX1855" i="1"/>
  <c r="BO1855" i="1"/>
  <c r="BP1855" i="1"/>
  <c r="BL1855" i="1"/>
  <c r="BJ1855" i="1"/>
  <c r="BB1855" i="1"/>
  <c r="BC1855" i="1"/>
  <c r="AX1855" i="1"/>
  <c r="AV1855" i="1"/>
  <c r="CD1854" i="1"/>
  <c r="CE1854" i="1"/>
  <c r="BZ1854" i="1"/>
  <c r="BX1854" i="1"/>
  <c r="BV1854" i="1"/>
  <c r="BO1854" i="1"/>
  <c r="BP1854" i="1"/>
  <c r="BL1854" i="1"/>
  <c r="BJ1854" i="1"/>
  <c r="BH1854" i="1"/>
  <c r="BB1854" i="1"/>
  <c r="BC1854" i="1"/>
  <c r="AX1854" i="1"/>
  <c r="AV1854" i="1"/>
  <c r="AT1854" i="1"/>
  <c r="CD1853" i="1"/>
  <c r="CE1853" i="1"/>
  <c r="BZ1853" i="1"/>
  <c r="BX1853" i="1"/>
  <c r="BV1853" i="1"/>
  <c r="BO1853" i="1"/>
  <c r="BP1853" i="1"/>
  <c r="BL1853" i="1"/>
  <c r="BJ1853" i="1"/>
  <c r="BH1853" i="1"/>
  <c r="BB1853" i="1"/>
  <c r="BC1853" i="1"/>
  <c r="AX1853" i="1"/>
  <c r="AV1853" i="1"/>
  <c r="AT1853" i="1"/>
  <c r="CD1852" i="1"/>
  <c r="CE1852" i="1"/>
  <c r="BZ1852" i="1"/>
  <c r="BX1852" i="1"/>
  <c r="BV1852" i="1"/>
  <c r="BO1852" i="1"/>
  <c r="BP1852" i="1"/>
  <c r="BL1852" i="1"/>
  <c r="BJ1852" i="1"/>
  <c r="BH1852" i="1"/>
  <c r="BB1852" i="1"/>
  <c r="BC1852" i="1"/>
  <c r="AX1852" i="1"/>
  <c r="AV1852" i="1"/>
  <c r="AT1852" i="1"/>
  <c r="CD1851" i="1"/>
  <c r="CE1851" i="1"/>
  <c r="BZ1851" i="1"/>
  <c r="BX1851" i="1"/>
  <c r="BV1851" i="1"/>
  <c r="BO1851" i="1"/>
  <c r="BP1851" i="1"/>
  <c r="BL1851" i="1"/>
  <c r="BJ1851" i="1"/>
  <c r="BH1851" i="1"/>
  <c r="BB1851" i="1"/>
  <c r="BC1851" i="1"/>
  <c r="AX1851" i="1"/>
  <c r="AV1851" i="1"/>
  <c r="AT1851" i="1"/>
  <c r="CD1850" i="1"/>
  <c r="CE1850" i="1"/>
  <c r="BZ1850" i="1"/>
  <c r="BX1850" i="1"/>
  <c r="BV1850" i="1"/>
  <c r="BO1850" i="1"/>
  <c r="BP1850" i="1"/>
  <c r="BL1850" i="1"/>
  <c r="BJ1850" i="1"/>
  <c r="BH1850" i="1"/>
  <c r="BB1850" i="1"/>
  <c r="BC1850" i="1"/>
  <c r="AX1850" i="1"/>
  <c r="AV1850" i="1"/>
  <c r="AT1850" i="1"/>
  <c r="CD1849" i="1"/>
  <c r="CE1849" i="1"/>
  <c r="BZ1849" i="1"/>
  <c r="BX1849" i="1"/>
  <c r="BV1849" i="1"/>
  <c r="BO1849" i="1"/>
  <c r="BP1849" i="1"/>
  <c r="BL1849" i="1"/>
  <c r="BJ1849" i="1"/>
  <c r="BH1849" i="1"/>
  <c r="BB1849" i="1"/>
  <c r="BC1849" i="1"/>
  <c r="AX1849" i="1"/>
  <c r="AV1849" i="1"/>
  <c r="AT1849" i="1"/>
  <c r="CD1848" i="1"/>
  <c r="CE1848" i="1"/>
  <c r="BZ1848" i="1"/>
  <c r="BX1848" i="1"/>
  <c r="BV1848" i="1"/>
  <c r="BO1848" i="1"/>
  <c r="BP1848" i="1"/>
  <c r="BL1848" i="1"/>
  <c r="BJ1848" i="1"/>
  <c r="BH1848" i="1"/>
  <c r="BB1848" i="1"/>
  <c r="BC1848" i="1"/>
  <c r="AX1848" i="1"/>
  <c r="AV1848" i="1"/>
  <c r="AT1848" i="1"/>
  <c r="CD1847" i="1"/>
  <c r="CE1847" i="1"/>
  <c r="BZ1847" i="1"/>
  <c r="BX1847" i="1"/>
  <c r="BV1847" i="1"/>
  <c r="BO1847" i="1"/>
  <c r="BP1847" i="1"/>
  <c r="BL1847" i="1"/>
  <c r="BJ1847" i="1"/>
  <c r="BH1847" i="1"/>
  <c r="BB1847" i="1"/>
  <c r="BC1847" i="1"/>
  <c r="AX1847" i="1"/>
  <c r="AV1847" i="1"/>
  <c r="AT1847" i="1"/>
  <c r="AT1805" i="1"/>
  <c r="AT1806" i="1"/>
  <c r="AT1807" i="1"/>
  <c r="AT1809" i="1"/>
  <c r="AT1810" i="1"/>
  <c r="AT1811" i="1"/>
  <c r="AT1812" i="1"/>
  <c r="AT1813" i="1"/>
  <c r="AT1814" i="1"/>
  <c r="AT1815" i="1"/>
  <c r="AT1816" i="1"/>
  <c r="AT1817" i="1"/>
  <c r="AT1818" i="1"/>
  <c r="AT1819" i="1"/>
  <c r="AT1820" i="1"/>
  <c r="AT1821" i="1"/>
  <c r="AT1822" i="1"/>
  <c r="AT1823" i="1"/>
  <c r="AT1824" i="1"/>
  <c r="AT1825" i="1"/>
  <c r="AT1826" i="1"/>
  <c r="AT1827" i="1"/>
  <c r="AT1828" i="1"/>
  <c r="AT1829" i="1"/>
  <c r="AT1830" i="1"/>
  <c r="AT1831" i="1"/>
  <c r="AT1832" i="1"/>
  <c r="AT1833" i="1"/>
  <c r="AT1834" i="1"/>
  <c r="AT1835" i="1"/>
  <c r="AT1836" i="1"/>
  <c r="AT1837" i="1"/>
  <c r="AT1838" i="1"/>
  <c r="AT1839" i="1"/>
  <c r="AT1840" i="1"/>
  <c r="AT1841" i="1"/>
  <c r="AT1842" i="1"/>
  <c r="AT1843" i="1"/>
  <c r="AT1844" i="1"/>
  <c r="AT1845" i="1"/>
  <c r="AT1846" i="1"/>
  <c r="CD1846" i="1"/>
  <c r="CE1846" i="1"/>
  <c r="BZ1846" i="1"/>
  <c r="BX1846" i="1"/>
  <c r="BV1846" i="1"/>
  <c r="BO1846" i="1"/>
  <c r="BP1846" i="1"/>
  <c r="BL1846" i="1"/>
  <c r="BJ1846" i="1"/>
  <c r="BH1846" i="1"/>
  <c r="BB1846" i="1"/>
  <c r="BC1846" i="1"/>
  <c r="AX1846" i="1"/>
  <c r="AV1846" i="1"/>
  <c r="CD1845" i="1"/>
  <c r="CE1845" i="1"/>
  <c r="BZ1845" i="1"/>
  <c r="BX1845" i="1"/>
  <c r="BV1845" i="1"/>
  <c r="BO1845" i="1"/>
  <c r="BP1845" i="1"/>
  <c r="BL1845" i="1"/>
  <c r="BJ1845" i="1"/>
  <c r="BH1845" i="1"/>
  <c r="BB1845" i="1"/>
  <c r="BC1845" i="1"/>
  <c r="AX1845" i="1"/>
  <c r="AV1845" i="1"/>
  <c r="CD1844" i="1"/>
  <c r="CE1844" i="1"/>
  <c r="BZ1844" i="1"/>
  <c r="BX1844" i="1"/>
  <c r="BV1844" i="1"/>
  <c r="BO1844" i="1"/>
  <c r="BP1844" i="1"/>
  <c r="BL1844" i="1"/>
  <c r="BJ1844" i="1"/>
  <c r="BH1844" i="1"/>
  <c r="BB1844" i="1"/>
  <c r="BC1844" i="1"/>
  <c r="AX1844" i="1"/>
  <c r="AV1844" i="1"/>
  <c r="CD1843" i="1"/>
  <c r="CE1843" i="1"/>
  <c r="BZ1843" i="1"/>
  <c r="BX1843" i="1"/>
  <c r="BV1843" i="1"/>
  <c r="BO1843" i="1"/>
  <c r="BP1843" i="1"/>
  <c r="BL1843" i="1"/>
  <c r="BJ1843" i="1"/>
  <c r="BH1843" i="1"/>
  <c r="BB1843" i="1"/>
  <c r="BC1843" i="1"/>
  <c r="AX1843" i="1"/>
  <c r="AV1843" i="1"/>
  <c r="CD1842" i="1"/>
  <c r="CE1842" i="1"/>
  <c r="BZ1842" i="1"/>
  <c r="BX1842" i="1"/>
  <c r="BV1842" i="1"/>
  <c r="BO1842" i="1"/>
  <c r="BP1842" i="1"/>
  <c r="BL1842" i="1"/>
  <c r="BJ1842" i="1"/>
  <c r="BH1842" i="1"/>
  <c r="BB1842" i="1"/>
  <c r="BC1842" i="1"/>
  <c r="AX1842" i="1"/>
  <c r="AV1842" i="1"/>
  <c r="CD1841" i="1"/>
  <c r="CE1841" i="1"/>
  <c r="BZ1841" i="1"/>
  <c r="BX1841" i="1"/>
  <c r="BV1841" i="1"/>
  <c r="BO1841" i="1"/>
  <c r="BP1841" i="1"/>
  <c r="BL1841" i="1"/>
  <c r="BJ1841" i="1"/>
  <c r="BH1841" i="1"/>
  <c r="BB1841" i="1"/>
  <c r="BC1841" i="1"/>
  <c r="AX1841" i="1"/>
  <c r="AV1841" i="1"/>
  <c r="CD1840" i="1"/>
  <c r="CE1840" i="1"/>
  <c r="BZ1840" i="1"/>
  <c r="BX1840" i="1"/>
  <c r="BV1840" i="1"/>
  <c r="BO1840" i="1"/>
  <c r="BP1840" i="1"/>
  <c r="BL1840" i="1"/>
  <c r="BJ1840" i="1"/>
  <c r="BH1840" i="1"/>
  <c r="BB1840" i="1"/>
  <c r="BC1840" i="1"/>
  <c r="AX1840" i="1"/>
  <c r="AV1840" i="1"/>
  <c r="CD1839" i="1"/>
  <c r="CE1839" i="1"/>
  <c r="BZ1839" i="1"/>
  <c r="BX1839" i="1"/>
  <c r="BV1839" i="1"/>
  <c r="BO1839" i="1"/>
  <c r="BP1839" i="1"/>
  <c r="BL1839" i="1"/>
  <c r="BJ1839" i="1"/>
  <c r="BH1839" i="1"/>
  <c r="BB1839" i="1"/>
  <c r="BC1839" i="1"/>
  <c r="AX1839" i="1"/>
  <c r="AV1839" i="1"/>
  <c r="CD1838" i="1"/>
  <c r="CE1838" i="1"/>
  <c r="BZ1838" i="1"/>
  <c r="BX1838" i="1"/>
  <c r="BV1838" i="1"/>
  <c r="BO1838" i="1"/>
  <c r="BP1838" i="1"/>
  <c r="BL1838" i="1"/>
  <c r="BJ1838" i="1"/>
  <c r="BH1838" i="1"/>
  <c r="BB1838" i="1"/>
  <c r="BC1838" i="1"/>
  <c r="AX1838" i="1"/>
  <c r="AV1838" i="1"/>
  <c r="CD1837" i="1"/>
  <c r="CE1837" i="1"/>
  <c r="BZ1837" i="1"/>
  <c r="BX1837" i="1"/>
  <c r="BV1837" i="1"/>
  <c r="BO1837" i="1"/>
  <c r="BP1837" i="1"/>
  <c r="BL1837" i="1"/>
  <c r="BJ1837" i="1"/>
  <c r="BH1837" i="1"/>
  <c r="BB1837" i="1"/>
  <c r="BC1837" i="1"/>
  <c r="AX1837" i="1"/>
  <c r="AV1837" i="1"/>
  <c r="CD1836" i="1"/>
  <c r="CE1836" i="1"/>
  <c r="BZ1836" i="1"/>
  <c r="BX1836" i="1"/>
  <c r="BV1836" i="1"/>
  <c r="BO1836" i="1"/>
  <c r="BP1836" i="1"/>
  <c r="BL1836" i="1"/>
  <c r="BJ1836" i="1"/>
  <c r="BH1836" i="1"/>
  <c r="BB1836" i="1"/>
  <c r="BC1836" i="1"/>
  <c r="AX1836" i="1"/>
  <c r="AV1836" i="1"/>
  <c r="CD1835" i="1"/>
  <c r="CE1835" i="1"/>
  <c r="BZ1835" i="1"/>
  <c r="BX1835" i="1"/>
  <c r="BV1835" i="1"/>
  <c r="BO1835" i="1"/>
  <c r="BP1835" i="1"/>
  <c r="BL1835" i="1"/>
  <c r="BJ1835" i="1"/>
  <c r="BH1835" i="1"/>
  <c r="BB1835" i="1"/>
  <c r="BC1835" i="1"/>
  <c r="AX1835" i="1"/>
  <c r="AV1835" i="1"/>
  <c r="CD1834" i="1"/>
  <c r="CE1834" i="1"/>
  <c r="BZ1834" i="1"/>
  <c r="BX1834" i="1"/>
  <c r="BV1834" i="1"/>
  <c r="BO1834" i="1"/>
  <c r="BP1834" i="1"/>
  <c r="BL1834" i="1"/>
  <c r="BJ1834" i="1"/>
  <c r="BH1834" i="1"/>
  <c r="BB1834" i="1"/>
  <c r="BC1834" i="1"/>
  <c r="AX1834" i="1"/>
  <c r="AV1834" i="1"/>
  <c r="CD1833" i="1"/>
  <c r="CE1833" i="1"/>
  <c r="BZ1833" i="1"/>
  <c r="BX1833" i="1"/>
  <c r="BV1833" i="1"/>
  <c r="BO1833" i="1"/>
  <c r="BP1833" i="1"/>
  <c r="BL1833" i="1"/>
  <c r="BJ1833" i="1"/>
  <c r="BH1833" i="1"/>
  <c r="BB1833" i="1"/>
  <c r="BC1833" i="1"/>
  <c r="AX1833" i="1"/>
  <c r="AV1833" i="1"/>
  <c r="CD1832" i="1"/>
  <c r="CE1832" i="1"/>
  <c r="BZ1832" i="1"/>
  <c r="BZ1803" i="1"/>
  <c r="BZ1804" i="1"/>
  <c r="BZ1805" i="1"/>
  <c r="BZ1806" i="1"/>
  <c r="BZ1807" i="1"/>
  <c r="BZ1809" i="1"/>
  <c r="BZ1810" i="1"/>
  <c r="BZ1811" i="1"/>
  <c r="BZ1812" i="1"/>
  <c r="BZ1813" i="1"/>
  <c r="BZ1814" i="1"/>
  <c r="BZ1815" i="1"/>
  <c r="BZ1816" i="1"/>
  <c r="BZ1817" i="1"/>
  <c r="BZ1818" i="1"/>
  <c r="BZ1819" i="1"/>
  <c r="BZ1820" i="1"/>
  <c r="BZ1821" i="1"/>
  <c r="BZ1822" i="1"/>
  <c r="BZ1823" i="1"/>
  <c r="BZ1824" i="1"/>
  <c r="BZ1825" i="1"/>
  <c r="BZ1826" i="1"/>
  <c r="BZ1827" i="1"/>
  <c r="BZ1828" i="1"/>
  <c r="BZ1829" i="1"/>
  <c r="BZ1830" i="1"/>
  <c r="BZ1831" i="1"/>
  <c r="BX1832" i="1"/>
  <c r="BV1832" i="1"/>
  <c r="BO1832" i="1"/>
  <c r="BP1832" i="1"/>
  <c r="BL1832" i="1"/>
  <c r="BJ1832" i="1"/>
  <c r="BH1832" i="1"/>
  <c r="BB1832" i="1"/>
  <c r="BC1832" i="1"/>
  <c r="AX1832" i="1"/>
  <c r="AV1832" i="1"/>
  <c r="CD1831" i="1"/>
  <c r="CE1831" i="1"/>
  <c r="BX1831" i="1"/>
  <c r="BV1831" i="1"/>
  <c r="BO1831" i="1"/>
  <c r="BP1831" i="1"/>
  <c r="BL1831" i="1"/>
  <c r="BJ1831" i="1"/>
  <c r="BH1831" i="1"/>
  <c r="BB1831" i="1"/>
  <c r="BC1831" i="1"/>
  <c r="AX1831" i="1"/>
  <c r="AV1831" i="1"/>
  <c r="CD1830" i="1"/>
  <c r="CE1830" i="1"/>
  <c r="BX1830" i="1"/>
  <c r="BV1830" i="1"/>
  <c r="BO1830" i="1"/>
  <c r="BP1830" i="1"/>
  <c r="BL1830" i="1"/>
  <c r="BJ1830" i="1"/>
  <c r="BH1830" i="1"/>
  <c r="BB1830" i="1"/>
  <c r="BC1830" i="1"/>
  <c r="AX1830" i="1"/>
  <c r="AV1830" i="1"/>
  <c r="CD1829" i="1"/>
  <c r="CE1829" i="1"/>
  <c r="BX1829" i="1"/>
  <c r="BV1829" i="1"/>
  <c r="BO1829" i="1"/>
  <c r="BP1829" i="1"/>
  <c r="BL1829" i="1"/>
  <c r="BJ1829" i="1"/>
  <c r="BH1829" i="1"/>
  <c r="BB1829" i="1"/>
  <c r="BC1829" i="1"/>
  <c r="AX1829" i="1"/>
  <c r="AV1829" i="1"/>
  <c r="CD1828" i="1"/>
  <c r="CE1828" i="1"/>
  <c r="BX1828" i="1"/>
  <c r="BV1828" i="1"/>
  <c r="BO1828" i="1"/>
  <c r="BP1828" i="1"/>
  <c r="BL1828" i="1"/>
  <c r="BJ1828" i="1"/>
  <c r="BH1828" i="1"/>
  <c r="BB1828" i="1"/>
  <c r="BC1828" i="1"/>
  <c r="AX1828" i="1"/>
  <c r="AV1828" i="1"/>
  <c r="CD1827" i="1"/>
  <c r="CE1827" i="1"/>
  <c r="BX1827" i="1"/>
  <c r="BV1827" i="1"/>
  <c r="BO1827" i="1"/>
  <c r="BP1827" i="1"/>
  <c r="BL1827" i="1"/>
  <c r="BJ1827" i="1"/>
  <c r="BH1827" i="1"/>
  <c r="BB1827" i="1"/>
  <c r="BC1827" i="1"/>
  <c r="AX1827" i="1"/>
  <c r="AV1827" i="1"/>
  <c r="CD1826" i="1"/>
  <c r="CE1826" i="1"/>
  <c r="BX1826" i="1"/>
  <c r="BV1826" i="1"/>
  <c r="BO1826" i="1"/>
  <c r="BP1826" i="1"/>
  <c r="BL1826" i="1"/>
  <c r="BJ1826" i="1"/>
  <c r="BH1826" i="1"/>
  <c r="BB1826" i="1"/>
  <c r="BC1826" i="1"/>
  <c r="AX1826" i="1"/>
  <c r="AV1826" i="1"/>
  <c r="CD1825" i="1"/>
  <c r="CE1825" i="1"/>
  <c r="BX1825" i="1"/>
  <c r="BV1825" i="1"/>
  <c r="BO1825" i="1"/>
  <c r="BP1825" i="1"/>
  <c r="BL1825" i="1"/>
  <c r="BJ1825" i="1"/>
  <c r="BH1825" i="1"/>
  <c r="BB1825" i="1"/>
  <c r="BC1825" i="1"/>
  <c r="AX1825" i="1"/>
  <c r="AV1825" i="1"/>
  <c r="CD1824" i="1"/>
  <c r="CE1824" i="1"/>
  <c r="BX1824" i="1"/>
  <c r="BV1824" i="1"/>
  <c r="BV1805" i="1"/>
  <c r="CC1804" i="1"/>
  <c r="CC1805" i="1"/>
  <c r="CD1805" i="1"/>
  <c r="CE1805" i="1"/>
  <c r="BV1806" i="1"/>
  <c r="BV1807" i="1"/>
  <c r="BV1809" i="1"/>
  <c r="BV1810" i="1"/>
  <c r="BV1811" i="1"/>
  <c r="BV1812" i="1"/>
  <c r="BV1813" i="1"/>
  <c r="BV1814" i="1"/>
  <c r="BV1815" i="1"/>
  <c r="BV1816" i="1"/>
  <c r="BV1817" i="1"/>
  <c r="BV1818" i="1"/>
  <c r="BV1819" i="1"/>
  <c r="BV1820" i="1"/>
  <c r="BV1821" i="1"/>
  <c r="BV1822" i="1"/>
  <c r="BV1823" i="1"/>
  <c r="BO1824" i="1"/>
  <c r="BP1824" i="1"/>
  <c r="BL1824" i="1"/>
  <c r="BJ1824" i="1"/>
  <c r="BH1824" i="1"/>
  <c r="BB1824" i="1"/>
  <c r="BC1824" i="1"/>
  <c r="AX1824" i="1"/>
  <c r="AV1824" i="1"/>
  <c r="CD1823" i="1"/>
  <c r="CE1823" i="1"/>
  <c r="BX1823" i="1"/>
  <c r="BO1823" i="1"/>
  <c r="BP1823" i="1"/>
  <c r="BL1823" i="1"/>
  <c r="BJ1823" i="1"/>
  <c r="BH1823" i="1"/>
  <c r="BB1823" i="1"/>
  <c r="BC1823" i="1"/>
  <c r="AX1823" i="1"/>
  <c r="AX1803" i="1"/>
  <c r="AX1804" i="1"/>
  <c r="AX1805" i="1"/>
  <c r="AX1806" i="1"/>
  <c r="AX1807" i="1"/>
  <c r="AX1809" i="1"/>
  <c r="AX1810" i="1"/>
  <c r="AX1811" i="1"/>
  <c r="AX1812" i="1"/>
  <c r="AX1813" i="1"/>
  <c r="AX1814" i="1"/>
  <c r="AX1815" i="1"/>
  <c r="AX1816" i="1"/>
  <c r="AX1817" i="1"/>
  <c r="AX1818" i="1"/>
  <c r="AX1819" i="1"/>
  <c r="AX1820" i="1"/>
  <c r="AX1821" i="1"/>
  <c r="AX1822" i="1"/>
  <c r="AV1823" i="1"/>
  <c r="CD1822" i="1"/>
  <c r="CE1822" i="1"/>
  <c r="BX1822" i="1"/>
  <c r="BO1822" i="1"/>
  <c r="BP1822" i="1"/>
  <c r="BL1822" i="1"/>
  <c r="BJ1822" i="1"/>
  <c r="BH1822" i="1"/>
  <c r="BB1822" i="1"/>
  <c r="BC1822" i="1"/>
  <c r="AV1822" i="1"/>
  <c r="CD1821" i="1"/>
  <c r="CE1821" i="1"/>
  <c r="BX1821" i="1"/>
  <c r="BO1821" i="1"/>
  <c r="BP1821" i="1"/>
  <c r="BL1821" i="1"/>
  <c r="BJ1821" i="1"/>
  <c r="BH1821" i="1"/>
  <c r="BB1821" i="1"/>
  <c r="BC1821" i="1"/>
  <c r="AV1821" i="1"/>
  <c r="CD1820" i="1"/>
  <c r="CE1820" i="1"/>
  <c r="BX1820" i="1"/>
  <c r="BO1820" i="1"/>
  <c r="BP1820" i="1"/>
  <c r="BL1820" i="1"/>
  <c r="BJ1820" i="1"/>
  <c r="BH1820" i="1"/>
  <c r="BB1820" i="1"/>
  <c r="BC1820" i="1"/>
  <c r="AV1820" i="1"/>
  <c r="CC1819" i="1"/>
  <c r="CD1819" i="1"/>
  <c r="CE1819" i="1"/>
  <c r="BX1819" i="1"/>
  <c r="BN1819" i="1"/>
  <c r="BO1819" i="1"/>
  <c r="BP1819" i="1"/>
  <c r="BL1819" i="1"/>
  <c r="BJ1819" i="1"/>
  <c r="BH1819" i="1"/>
  <c r="BA1819" i="1"/>
  <c r="BB1819" i="1"/>
  <c r="BC1819" i="1"/>
  <c r="AV1819" i="1"/>
  <c r="CC1818" i="1"/>
  <c r="CD1818" i="1"/>
  <c r="CE1818" i="1"/>
  <c r="BX1818" i="1"/>
  <c r="BN1818" i="1"/>
  <c r="BO1818" i="1"/>
  <c r="BP1818" i="1"/>
  <c r="BL1818" i="1"/>
  <c r="BJ1818" i="1"/>
  <c r="BH1818" i="1"/>
  <c r="BA1818" i="1"/>
  <c r="BB1818" i="1"/>
  <c r="BC1818" i="1"/>
  <c r="AV1818" i="1"/>
  <c r="CC1817" i="1"/>
  <c r="CD1817" i="1"/>
  <c r="CE1817" i="1"/>
  <c r="BX1817" i="1"/>
  <c r="BN1817" i="1"/>
  <c r="BO1817" i="1"/>
  <c r="BP1817" i="1"/>
  <c r="BL1817" i="1"/>
  <c r="BJ1817" i="1"/>
  <c r="BH1817" i="1"/>
  <c r="BH1805" i="1"/>
  <c r="BH1806" i="1"/>
  <c r="BH1807" i="1"/>
  <c r="BH1809" i="1"/>
  <c r="BH1810" i="1"/>
  <c r="BH1811" i="1"/>
  <c r="BH1812" i="1"/>
  <c r="BH1813" i="1"/>
  <c r="BH1814" i="1"/>
  <c r="BH1815" i="1"/>
  <c r="BH1816" i="1"/>
  <c r="BA1817" i="1"/>
  <c r="BB1817" i="1"/>
  <c r="BC1817" i="1"/>
  <c r="AV1817" i="1"/>
  <c r="AV1805" i="1"/>
  <c r="AV1806" i="1"/>
  <c r="AV1807" i="1"/>
  <c r="AV1809" i="1"/>
  <c r="AV1810" i="1"/>
  <c r="AV1811" i="1"/>
  <c r="AV1812" i="1"/>
  <c r="AV1813" i="1"/>
  <c r="AV1814" i="1"/>
  <c r="AV1815" i="1"/>
  <c r="AV1816" i="1"/>
  <c r="AV1859" i="1"/>
  <c r="CC1816" i="1"/>
  <c r="CD1816" i="1"/>
  <c r="CE1816" i="1"/>
  <c r="BX1816" i="1"/>
  <c r="BN1816" i="1"/>
  <c r="BO1816" i="1"/>
  <c r="BP1816" i="1"/>
  <c r="BL1816" i="1"/>
  <c r="BJ1816" i="1"/>
  <c r="BA1816" i="1"/>
  <c r="BB1816" i="1"/>
  <c r="BC1816" i="1"/>
  <c r="CC1815" i="1"/>
  <c r="CD1815" i="1"/>
  <c r="CE1815" i="1"/>
  <c r="BX1815" i="1"/>
  <c r="BN1815" i="1"/>
  <c r="BO1815" i="1"/>
  <c r="BP1815" i="1"/>
  <c r="BL1815" i="1"/>
  <c r="BJ1815" i="1"/>
  <c r="BA1815" i="1"/>
  <c r="BB1815" i="1"/>
  <c r="BC1815" i="1"/>
  <c r="CC1814" i="1"/>
  <c r="CD1814" i="1"/>
  <c r="CE1814" i="1"/>
  <c r="BX1814" i="1"/>
  <c r="BN1814" i="1"/>
  <c r="BO1814" i="1"/>
  <c r="BP1814" i="1"/>
  <c r="BL1814" i="1"/>
  <c r="BJ1814" i="1"/>
  <c r="BA1814" i="1"/>
  <c r="BB1814" i="1"/>
  <c r="BC1814" i="1"/>
  <c r="CC1813" i="1"/>
  <c r="CD1813" i="1"/>
  <c r="CE1813" i="1"/>
  <c r="BX1813" i="1"/>
  <c r="BN1813" i="1"/>
  <c r="BO1813" i="1"/>
  <c r="BP1813" i="1"/>
  <c r="BL1813" i="1"/>
  <c r="BJ1813" i="1"/>
  <c r="BA1813" i="1"/>
  <c r="BB1813" i="1"/>
  <c r="BC1813" i="1"/>
  <c r="CC1812" i="1"/>
  <c r="CD1812" i="1"/>
  <c r="CE1812" i="1"/>
  <c r="BX1812" i="1"/>
  <c r="BN1812" i="1"/>
  <c r="BO1812" i="1"/>
  <c r="BP1812" i="1"/>
  <c r="BL1812" i="1"/>
  <c r="BJ1812" i="1"/>
  <c r="BA1812" i="1"/>
  <c r="BB1812" i="1"/>
  <c r="BC1812" i="1"/>
  <c r="CC1811" i="1"/>
  <c r="CD1811" i="1"/>
  <c r="CE1811" i="1"/>
  <c r="BX1811" i="1"/>
  <c r="BN1811" i="1"/>
  <c r="BO1811" i="1"/>
  <c r="BP1811" i="1"/>
  <c r="BL1811" i="1"/>
  <c r="BJ1811" i="1"/>
  <c r="BA1811" i="1"/>
  <c r="BB1811" i="1"/>
  <c r="BC1811" i="1"/>
  <c r="CC1810" i="1"/>
  <c r="CD1810" i="1"/>
  <c r="CE1810" i="1"/>
  <c r="BX1810" i="1"/>
  <c r="BN1810" i="1"/>
  <c r="BO1810" i="1"/>
  <c r="BP1810" i="1"/>
  <c r="BL1810" i="1"/>
  <c r="BJ1810" i="1"/>
  <c r="BA1810" i="1"/>
  <c r="BB1810" i="1"/>
  <c r="BC1810" i="1"/>
  <c r="CC1809" i="1"/>
  <c r="CD1809" i="1"/>
  <c r="CE1809" i="1"/>
  <c r="BX1809" i="1"/>
  <c r="BN1809" i="1"/>
  <c r="BO1809" i="1"/>
  <c r="BP1809" i="1"/>
  <c r="BL1809" i="1"/>
  <c r="BJ1809" i="1"/>
  <c r="BA1809" i="1"/>
  <c r="BB1809" i="1"/>
  <c r="BC1809" i="1"/>
  <c r="BX1807" i="1"/>
  <c r="BX1805" i="1"/>
  <c r="BX1806" i="1"/>
  <c r="BL1807" i="1"/>
  <c r="BJ1807" i="1"/>
  <c r="BL1806" i="1"/>
  <c r="BJ1806" i="1"/>
  <c r="BN1804" i="1"/>
  <c r="BL1805" i="1"/>
  <c r="BL1803" i="1"/>
  <c r="BL1804" i="1"/>
  <c r="BJ1805" i="1"/>
  <c r="BA1804" i="1"/>
  <c r="BA1805" i="1"/>
  <c r="BA1806" i="1"/>
  <c r="BV1787" i="1"/>
  <c r="BH1787" i="1"/>
  <c r="AT1787" i="1"/>
  <c r="AX1729" i="1"/>
  <c r="BA1729" i="1"/>
  <c r="AX1730" i="1"/>
  <c r="AX1731" i="1"/>
  <c r="AX1732" i="1"/>
  <c r="AX1733" i="1"/>
  <c r="AX1734" i="1"/>
  <c r="AX1735" i="1"/>
  <c r="AX1736" i="1"/>
  <c r="AX1738" i="1"/>
  <c r="AX1739" i="1"/>
  <c r="AX1740" i="1"/>
  <c r="AX1741" i="1"/>
  <c r="AX1742" i="1"/>
  <c r="AX1743" i="1"/>
  <c r="AX1744" i="1"/>
  <c r="AX1745" i="1"/>
  <c r="AX1746" i="1"/>
  <c r="AX1747" i="1"/>
  <c r="AX1748" i="1"/>
  <c r="AX1749" i="1"/>
  <c r="AX1750" i="1"/>
  <c r="AX1751" i="1"/>
  <c r="AX1752" i="1"/>
  <c r="AX1753" i="1"/>
  <c r="AX1754" i="1"/>
  <c r="AX1755" i="1"/>
  <c r="AX1756" i="1"/>
  <c r="AX1757" i="1"/>
  <c r="AX1758" i="1"/>
  <c r="AX1759" i="1"/>
  <c r="AX1760" i="1"/>
  <c r="AX1761" i="1"/>
  <c r="AX1762" i="1"/>
  <c r="AX1763" i="1"/>
  <c r="AX1768" i="1"/>
  <c r="AX1769" i="1"/>
  <c r="AX1770" i="1"/>
  <c r="AX1771" i="1"/>
  <c r="AX1772" i="1"/>
  <c r="AX1773" i="1"/>
  <c r="AX1774" i="1"/>
  <c r="AX1775" i="1"/>
  <c r="AX1776" i="1"/>
  <c r="AX1777" i="1"/>
  <c r="AX1778" i="1"/>
  <c r="AX1779" i="1"/>
  <c r="AX1780" i="1"/>
  <c r="CD1780" i="1"/>
  <c r="CE1780" i="1"/>
  <c r="BZ1780" i="1"/>
  <c r="BX1780" i="1"/>
  <c r="BO1780" i="1"/>
  <c r="BP1780" i="1"/>
  <c r="BL1780" i="1"/>
  <c r="BJ1780" i="1"/>
  <c r="BB1780" i="1"/>
  <c r="BC1780" i="1"/>
  <c r="AV1780" i="1"/>
  <c r="CD1779" i="1"/>
  <c r="CE1779" i="1"/>
  <c r="BZ1779" i="1"/>
  <c r="BX1779" i="1"/>
  <c r="BV1779" i="1"/>
  <c r="BO1779" i="1"/>
  <c r="BP1779" i="1"/>
  <c r="BL1779" i="1"/>
  <c r="BJ1779" i="1"/>
  <c r="BH1779" i="1"/>
  <c r="BB1779" i="1"/>
  <c r="BC1779" i="1"/>
  <c r="AV1779" i="1"/>
  <c r="AT1779" i="1"/>
  <c r="CD1778" i="1"/>
  <c r="CE1778" i="1"/>
  <c r="BZ1778" i="1"/>
  <c r="BX1778" i="1"/>
  <c r="BV1778" i="1"/>
  <c r="BO1778" i="1"/>
  <c r="BP1778" i="1"/>
  <c r="BL1778" i="1"/>
  <c r="BJ1778" i="1"/>
  <c r="BH1778" i="1"/>
  <c r="BB1778" i="1"/>
  <c r="BC1778" i="1"/>
  <c r="AV1778" i="1"/>
  <c r="AT1778" i="1"/>
  <c r="AT1729" i="1"/>
  <c r="AT1730" i="1"/>
  <c r="AT1731" i="1"/>
  <c r="AT1732" i="1"/>
  <c r="AT1733" i="1"/>
  <c r="AT1734" i="1"/>
  <c r="AT1735" i="1"/>
  <c r="AT1736" i="1"/>
  <c r="AT1738" i="1"/>
  <c r="AT1739" i="1"/>
  <c r="AT1740" i="1"/>
  <c r="AT1741" i="1"/>
  <c r="AT1742" i="1"/>
  <c r="AT1743" i="1"/>
  <c r="AT1744" i="1"/>
  <c r="AT1745" i="1"/>
  <c r="AT1746" i="1"/>
  <c r="AT1747" i="1"/>
  <c r="AT1748" i="1"/>
  <c r="AT1749" i="1"/>
  <c r="AT1750" i="1"/>
  <c r="AT1751" i="1"/>
  <c r="AT1752" i="1"/>
  <c r="AT1753" i="1"/>
  <c r="AT1754" i="1"/>
  <c r="AT1755" i="1"/>
  <c r="AT1756" i="1"/>
  <c r="AT1757" i="1"/>
  <c r="AT1758" i="1"/>
  <c r="AT1759" i="1"/>
  <c r="AT1760" i="1"/>
  <c r="AT1761" i="1"/>
  <c r="AT1762" i="1"/>
  <c r="AT1763" i="1"/>
  <c r="AT1768" i="1"/>
  <c r="AT1769" i="1"/>
  <c r="AT1770" i="1"/>
  <c r="AT1771" i="1"/>
  <c r="AT1772" i="1"/>
  <c r="AT1773" i="1"/>
  <c r="AT1774" i="1"/>
  <c r="AT1775" i="1"/>
  <c r="AT1776" i="1"/>
  <c r="AT1777" i="1"/>
  <c r="CD1777" i="1"/>
  <c r="CE1777" i="1"/>
  <c r="BZ1777" i="1"/>
  <c r="BX1777" i="1"/>
  <c r="BV1777" i="1"/>
  <c r="BO1777" i="1"/>
  <c r="BP1777" i="1"/>
  <c r="BL1777" i="1"/>
  <c r="BJ1777" i="1"/>
  <c r="BH1777" i="1"/>
  <c r="BB1777" i="1"/>
  <c r="BC1777" i="1"/>
  <c r="AV1777" i="1"/>
  <c r="CD1776" i="1"/>
  <c r="CE1776" i="1"/>
  <c r="BZ1776" i="1"/>
  <c r="BX1776" i="1"/>
  <c r="BV1776" i="1"/>
  <c r="BO1776" i="1"/>
  <c r="BP1776" i="1"/>
  <c r="BL1776" i="1"/>
  <c r="BJ1776" i="1"/>
  <c r="BH1776" i="1"/>
  <c r="BB1776" i="1"/>
  <c r="BC1776" i="1"/>
  <c r="AV1776" i="1"/>
  <c r="CD1775" i="1"/>
  <c r="CE1775" i="1"/>
  <c r="BZ1775" i="1"/>
  <c r="BX1775" i="1"/>
  <c r="BV1775" i="1"/>
  <c r="BO1775" i="1"/>
  <c r="BP1775" i="1"/>
  <c r="BL1775" i="1"/>
  <c r="BJ1775" i="1"/>
  <c r="BH1775" i="1"/>
  <c r="BB1775" i="1"/>
  <c r="BC1775" i="1"/>
  <c r="AV1775" i="1"/>
  <c r="CD1774" i="1"/>
  <c r="CE1774" i="1"/>
  <c r="BZ1774" i="1"/>
  <c r="BZ1729" i="1"/>
  <c r="BZ1730" i="1"/>
  <c r="BZ1731" i="1"/>
  <c r="BZ1732" i="1"/>
  <c r="BZ1733" i="1"/>
  <c r="BZ1734" i="1"/>
  <c r="BZ1735" i="1"/>
  <c r="BZ1736" i="1"/>
  <c r="BZ1738" i="1"/>
  <c r="BZ1739" i="1"/>
  <c r="BZ1740" i="1"/>
  <c r="BZ1741" i="1"/>
  <c r="BZ1742" i="1"/>
  <c r="BZ1743" i="1"/>
  <c r="BZ1744" i="1"/>
  <c r="BZ1745" i="1"/>
  <c r="BZ1746" i="1"/>
  <c r="BZ1747" i="1"/>
  <c r="BZ1748" i="1"/>
  <c r="BZ1749" i="1"/>
  <c r="BZ1750" i="1"/>
  <c r="BZ1751" i="1"/>
  <c r="BZ1752" i="1"/>
  <c r="BZ1753" i="1"/>
  <c r="BZ1754" i="1"/>
  <c r="BZ1755" i="1"/>
  <c r="BZ1756" i="1"/>
  <c r="BZ1757" i="1"/>
  <c r="BZ1758" i="1"/>
  <c r="BZ1759" i="1"/>
  <c r="BZ1760" i="1"/>
  <c r="BZ1761" i="1"/>
  <c r="BZ1762" i="1"/>
  <c r="BZ1763" i="1"/>
  <c r="BZ1768" i="1"/>
  <c r="BZ1769" i="1"/>
  <c r="BZ1770" i="1"/>
  <c r="BZ1771" i="1"/>
  <c r="BZ1772" i="1"/>
  <c r="BZ1773" i="1"/>
  <c r="BX1774" i="1"/>
  <c r="BV1774" i="1"/>
  <c r="BO1774" i="1"/>
  <c r="BP1774" i="1"/>
  <c r="BL1774" i="1"/>
  <c r="BJ1774" i="1"/>
  <c r="BH1774" i="1"/>
  <c r="BB1774" i="1"/>
  <c r="BC1774" i="1"/>
  <c r="AV1774" i="1"/>
  <c r="CD1773" i="1"/>
  <c r="CE1773" i="1"/>
  <c r="BX1773" i="1"/>
  <c r="BV1773" i="1"/>
  <c r="BO1773" i="1"/>
  <c r="BP1773" i="1"/>
  <c r="BL1773" i="1"/>
  <c r="BJ1773" i="1"/>
  <c r="BH1773" i="1"/>
  <c r="BB1773" i="1"/>
  <c r="BC1773" i="1"/>
  <c r="AV1773" i="1"/>
  <c r="CD1772" i="1"/>
  <c r="CE1772" i="1"/>
  <c r="BX1772" i="1"/>
  <c r="BV1772" i="1"/>
  <c r="BO1772" i="1"/>
  <c r="BP1772" i="1"/>
  <c r="BL1772" i="1"/>
  <c r="BJ1772" i="1"/>
  <c r="BH1772" i="1"/>
  <c r="BB1772" i="1"/>
  <c r="BC1772" i="1"/>
  <c r="AV1772" i="1"/>
  <c r="CD1771" i="1"/>
  <c r="CE1771" i="1"/>
  <c r="BX1771" i="1"/>
  <c r="BV1771" i="1"/>
  <c r="BO1771" i="1"/>
  <c r="BP1771" i="1"/>
  <c r="BL1771" i="1"/>
  <c r="BJ1771" i="1"/>
  <c r="BH1771" i="1"/>
  <c r="BB1771" i="1"/>
  <c r="BC1771" i="1"/>
  <c r="AV1771" i="1"/>
  <c r="CD1770" i="1"/>
  <c r="CE1770" i="1"/>
  <c r="BX1770" i="1"/>
  <c r="BV1770" i="1"/>
  <c r="BO1770" i="1"/>
  <c r="BP1770" i="1"/>
  <c r="BL1770" i="1"/>
  <c r="BJ1770" i="1"/>
  <c r="BH1770" i="1"/>
  <c r="BB1770" i="1"/>
  <c r="BC1770" i="1"/>
  <c r="AV1770" i="1"/>
  <c r="CD1769" i="1"/>
  <c r="CE1769" i="1"/>
  <c r="BX1769" i="1"/>
  <c r="BV1769" i="1"/>
  <c r="BO1769" i="1"/>
  <c r="BP1769" i="1"/>
  <c r="BL1769" i="1"/>
  <c r="BJ1769" i="1"/>
  <c r="BH1769" i="1"/>
  <c r="BB1769" i="1"/>
  <c r="BC1769" i="1"/>
  <c r="AV1769" i="1"/>
  <c r="CD1768" i="1"/>
  <c r="CE1768" i="1"/>
  <c r="BX1768" i="1"/>
  <c r="BV1768" i="1"/>
  <c r="BO1768" i="1"/>
  <c r="BP1768" i="1"/>
  <c r="BL1768" i="1"/>
  <c r="BJ1768" i="1"/>
  <c r="BH1768" i="1"/>
  <c r="BB1768" i="1"/>
  <c r="BC1768" i="1"/>
  <c r="AV1768" i="1"/>
  <c r="CD1763" i="1"/>
  <c r="CE1763" i="1"/>
  <c r="BX1763" i="1"/>
  <c r="BV1763" i="1"/>
  <c r="BO1763" i="1"/>
  <c r="BP1763" i="1"/>
  <c r="BL1763" i="1"/>
  <c r="BJ1763" i="1"/>
  <c r="BH1763" i="1"/>
  <c r="BB1763" i="1"/>
  <c r="BC1763" i="1"/>
  <c r="AV1763" i="1"/>
  <c r="CD1762" i="1"/>
  <c r="CE1762" i="1"/>
  <c r="BX1762" i="1"/>
  <c r="BV1762" i="1"/>
  <c r="BO1762" i="1"/>
  <c r="BP1762" i="1"/>
  <c r="BL1762" i="1"/>
  <c r="BJ1762" i="1"/>
  <c r="BH1762" i="1"/>
  <c r="BB1762" i="1"/>
  <c r="BC1762" i="1"/>
  <c r="AV1762" i="1"/>
  <c r="CD1761" i="1"/>
  <c r="CE1761" i="1"/>
  <c r="BX1761" i="1"/>
  <c r="BV1761" i="1"/>
  <c r="BO1761" i="1"/>
  <c r="BP1761" i="1"/>
  <c r="BL1761" i="1"/>
  <c r="BJ1761" i="1"/>
  <c r="BH1761" i="1"/>
  <c r="BB1761" i="1"/>
  <c r="BC1761" i="1"/>
  <c r="AV1761" i="1"/>
  <c r="CD1760" i="1"/>
  <c r="CE1760" i="1"/>
  <c r="BX1760" i="1"/>
  <c r="BV1760" i="1"/>
  <c r="BO1760" i="1"/>
  <c r="BP1760" i="1"/>
  <c r="BL1760" i="1"/>
  <c r="BJ1760" i="1"/>
  <c r="BH1760" i="1"/>
  <c r="BB1760" i="1"/>
  <c r="BC1760" i="1"/>
  <c r="AV1760" i="1"/>
  <c r="CD1759" i="1"/>
  <c r="CE1759" i="1"/>
  <c r="BX1759" i="1"/>
  <c r="BV1759" i="1"/>
  <c r="BO1759" i="1"/>
  <c r="BP1759" i="1"/>
  <c r="BL1759" i="1"/>
  <c r="BJ1759" i="1"/>
  <c r="BH1759" i="1"/>
  <c r="BB1759" i="1"/>
  <c r="BC1759" i="1"/>
  <c r="AV1759" i="1"/>
  <c r="CD1758" i="1"/>
  <c r="CE1758" i="1"/>
  <c r="BX1758" i="1"/>
  <c r="BV1758" i="1"/>
  <c r="BO1758" i="1"/>
  <c r="BP1758" i="1"/>
  <c r="BL1758" i="1"/>
  <c r="BJ1758" i="1"/>
  <c r="BH1758" i="1"/>
  <c r="BH1729" i="1"/>
  <c r="BH1730" i="1"/>
  <c r="BH1731" i="1"/>
  <c r="BH1732" i="1"/>
  <c r="BH1733" i="1"/>
  <c r="BH1734" i="1"/>
  <c r="BH1735" i="1"/>
  <c r="BH1736" i="1"/>
  <c r="BH1738" i="1"/>
  <c r="BH1739" i="1"/>
  <c r="BH1740" i="1"/>
  <c r="BH1741" i="1"/>
  <c r="BH1742" i="1"/>
  <c r="BH1743" i="1"/>
  <c r="BH1744" i="1"/>
  <c r="BH1745" i="1"/>
  <c r="BH1746" i="1"/>
  <c r="BH1747" i="1"/>
  <c r="BH1748" i="1"/>
  <c r="BH1749" i="1"/>
  <c r="BH1750" i="1"/>
  <c r="BH1751" i="1"/>
  <c r="BH1752" i="1"/>
  <c r="BH1753" i="1"/>
  <c r="BH1754" i="1"/>
  <c r="BH1755" i="1"/>
  <c r="BH1756" i="1"/>
  <c r="BH1757" i="1"/>
  <c r="BB1758" i="1"/>
  <c r="BC1758" i="1"/>
  <c r="AV1758" i="1"/>
  <c r="CD1757" i="1"/>
  <c r="CE1757" i="1"/>
  <c r="BX1757" i="1"/>
  <c r="BV1757" i="1"/>
  <c r="BO1757" i="1"/>
  <c r="BP1757" i="1"/>
  <c r="BL1757" i="1"/>
  <c r="BJ1757" i="1"/>
  <c r="BB1757" i="1"/>
  <c r="BC1757" i="1"/>
  <c r="AV1757" i="1"/>
  <c r="CD1756" i="1"/>
  <c r="CE1756" i="1"/>
  <c r="BX1756" i="1"/>
  <c r="BV1756" i="1"/>
  <c r="BO1756" i="1"/>
  <c r="BP1756" i="1"/>
  <c r="BL1756" i="1"/>
  <c r="BJ1756" i="1"/>
  <c r="BB1756" i="1"/>
  <c r="BC1756" i="1"/>
  <c r="AV1756" i="1"/>
  <c r="CD1755" i="1"/>
  <c r="CE1755" i="1"/>
  <c r="BX1755" i="1"/>
  <c r="BV1755" i="1"/>
  <c r="BO1755" i="1"/>
  <c r="BP1755" i="1"/>
  <c r="BL1755" i="1"/>
  <c r="BJ1755" i="1"/>
  <c r="BB1755" i="1"/>
  <c r="BC1755" i="1"/>
  <c r="AV1755" i="1"/>
  <c r="CD1754" i="1"/>
  <c r="CE1754" i="1"/>
  <c r="BX1754" i="1"/>
  <c r="BV1754" i="1"/>
  <c r="BO1754" i="1"/>
  <c r="BP1754" i="1"/>
  <c r="BL1754" i="1"/>
  <c r="BJ1754" i="1"/>
  <c r="BB1754" i="1"/>
  <c r="BC1754" i="1"/>
  <c r="AV1754" i="1"/>
  <c r="CD1753" i="1"/>
  <c r="CE1753" i="1"/>
  <c r="BX1753" i="1"/>
  <c r="BV1753" i="1"/>
  <c r="BO1753" i="1"/>
  <c r="BP1753" i="1"/>
  <c r="BL1753" i="1"/>
  <c r="BJ1753" i="1"/>
  <c r="BB1753" i="1"/>
  <c r="BC1753" i="1"/>
  <c r="AV1753" i="1"/>
  <c r="CD1752" i="1"/>
  <c r="CE1752" i="1"/>
  <c r="BX1752" i="1"/>
  <c r="BV1752" i="1"/>
  <c r="BO1752" i="1"/>
  <c r="BP1752" i="1"/>
  <c r="BL1752" i="1"/>
  <c r="BJ1752" i="1"/>
  <c r="BB1752" i="1"/>
  <c r="BC1752" i="1"/>
  <c r="AV1752" i="1"/>
  <c r="CD1751" i="1"/>
  <c r="CE1751" i="1"/>
  <c r="BX1751" i="1"/>
  <c r="BV1751" i="1"/>
  <c r="BO1751" i="1"/>
  <c r="BP1751" i="1"/>
  <c r="BL1751" i="1"/>
  <c r="BJ1751" i="1"/>
  <c r="BB1751" i="1"/>
  <c r="BC1751" i="1"/>
  <c r="AV1751" i="1"/>
  <c r="CD1750" i="1"/>
  <c r="CE1750" i="1"/>
  <c r="BX1750" i="1"/>
  <c r="BV1750" i="1"/>
  <c r="BO1750" i="1"/>
  <c r="BP1750" i="1"/>
  <c r="BL1750" i="1"/>
  <c r="BL1729" i="1"/>
  <c r="BL1730" i="1"/>
  <c r="BL1731" i="1"/>
  <c r="BL1732" i="1"/>
  <c r="BL1733" i="1"/>
  <c r="BL1734" i="1"/>
  <c r="BL1735" i="1"/>
  <c r="BL1736" i="1"/>
  <c r="BL1738" i="1"/>
  <c r="BL1739" i="1"/>
  <c r="BL1740" i="1"/>
  <c r="BL1741" i="1"/>
  <c r="BL1742" i="1"/>
  <c r="BL1743" i="1"/>
  <c r="BL1744" i="1"/>
  <c r="BL1745" i="1"/>
  <c r="BL1746" i="1"/>
  <c r="BL1747" i="1"/>
  <c r="BL1748" i="1"/>
  <c r="BL1749" i="1"/>
  <c r="BJ1750" i="1"/>
  <c r="BB1750" i="1"/>
  <c r="BC1750" i="1"/>
  <c r="AV1750" i="1"/>
  <c r="AV1729" i="1"/>
  <c r="AV1730" i="1"/>
  <c r="AV1731" i="1"/>
  <c r="AV1732" i="1"/>
  <c r="AV1733" i="1"/>
  <c r="AV1734" i="1"/>
  <c r="AV1735" i="1"/>
  <c r="AV1736" i="1"/>
  <c r="AV1738" i="1"/>
  <c r="AV1739" i="1"/>
  <c r="AV1740" i="1"/>
  <c r="AV1741" i="1"/>
  <c r="AV1742" i="1"/>
  <c r="AV1743" i="1"/>
  <c r="AV1744" i="1"/>
  <c r="AV1745" i="1"/>
  <c r="AV1746" i="1"/>
  <c r="AV1747" i="1"/>
  <c r="AV1748" i="1"/>
  <c r="AV1749" i="1"/>
  <c r="CD1749" i="1"/>
  <c r="CE1749" i="1"/>
  <c r="BX1749" i="1"/>
  <c r="BV1749" i="1"/>
  <c r="BO1749" i="1"/>
  <c r="BP1749" i="1"/>
  <c r="BJ1749" i="1"/>
  <c r="BB1749" i="1"/>
  <c r="BC1749" i="1"/>
  <c r="CD1748" i="1"/>
  <c r="CE1748" i="1"/>
  <c r="BX1748" i="1"/>
  <c r="BV1748" i="1"/>
  <c r="BO1748" i="1"/>
  <c r="BP1748" i="1"/>
  <c r="BJ1748" i="1"/>
  <c r="BB1748" i="1"/>
  <c r="BC1748" i="1"/>
  <c r="CD1747" i="1"/>
  <c r="CE1747" i="1"/>
  <c r="BX1747" i="1"/>
  <c r="BV1747" i="1"/>
  <c r="BO1747" i="1"/>
  <c r="BP1747" i="1"/>
  <c r="BJ1747" i="1"/>
  <c r="BB1747" i="1"/>
  <c r="BC1747" i="1"/>
  <c r="CD1746" i="1"/>
  <c r="CE1746" i="1"/>
  <c r="BX1746" i="1"/>
  <c r="BV1746" i="1"/>
  <c r="BO1746" i="1"/>
  <c r="BP1746" i="1"/>
  <c r="BJ1746" i="1"/>
  <c r="BB1746" i="1"/>
  <c r="BC1746" i="1"/>
  <c r="CD1745" i="1"/>
  <c r="CE1745" i="1"/>
  <c r="BX1745" i="1"/>
  <c r="BV1745" i="1"/>
  <c r="BO1745" i="1"/>
  <c r="BP1745" i="1"/>
  <c r="BJ1745" i="1"/>
  <c r="BB1745" i="1"/>
  <c r="BC1745" i="1"/>
  <c r="CC1744" i="1"/>
  <c r="CD1744" i="1"/>
  <c r="CE1744" i="1"/>
  <c r="BX1744" i="1"/>
  <c r="BV1744" i="1"/>
  <c r="BN1744" i="1"/>
  <c r="BO1744" i="1"/>
  <c r="BP1744" i="1"/>
  <c r="BJ1744" i="1"/>
  <c r="BA1744" i="1"/>
  <c r="BB1744" i="1"/>
  <c r="BC1744" i="1"/>
  <c r="CC1743" i="1"/>
  <c r="CD1743" i="1"/>
  <c r="CE1743" i="1"/>
  <c r="BX1743" i="1"/>
  <c r="BV1743" i="1"/>
  <c r="BN1743" i="1"/>
  <c r="BO1743" i="1"/>
  <c r="BP1743" i="1"/>
  <c r="BJ1743" i="1"/>
  <c r="BA1743" i="1"/>
  <c r="BB1743" i="1"/>
  <c r="BC1743" i="1"/>
  <c r="CC1742" i="1"/>
  <c r="CD1742" i="1"/>
  <c r="CE1742" i="1"/>
  <c r="BX1742" i="1"/>
  <c r="BV1742" i="1"/>
  <c r="BN1742" i="1"/>
  <c r="BO1742" i="1"/>
  <c r="BP1742" i="1"/>
  <c r="BJ1742" i="1"/>
  <c r="BA1742" i="1"/>
  <c r="BB1742" i="1"/>
  <c r="BC1742" i="1"/>
  <c r="CC1741" i="1"/>
  <c r="CD1741" i="1"/>
  <c r="CE1741" i="1"/>
  <c r="BX1741" i="1"/>
  <c r="BX1729" i="1"/>
  <c r="BX1730" i="1"/>
  <c r="BX1731" i="1"/>
  <c r="BX1732" i="1"/>
  <c r="BX1733" i="1"/>
  <c r="BX1734" i="1"/>
  <c r="BX1735" i="1"/>
  <c r="BX1736" i="1"/>
  <c r="BX1738" i="1"/>
  <c r="BX1739" i="1"/>
  <c r="BX1740" i="1"/>
  <c r="BV1741" i="1"/>
  <c r="BN1741" i="1"/>
  <c r="BO1741" i="1"/>
  <c r="BP1741" i="1"/>
  <c r="BJ1741" i="1"/>
  <c r="BA1741" i="1"/>
  <c r="BB1741" i="1"/>
  <c r="BC1741" i="1"/>
  <c r="CC1740" i="1"/>
  <c r="CD1740" i="1"/>
  <c r="CE1740" i="1"/>
  <c r="BV1740" i="1"/>
  <c r="BN1740" i="1"/>
  <c r="BO1740" i="1"/>
  <c r="BP1740" i="1"/>
  <c r="BJ1740" i="1"/>
  <c r="BA1740" i="1"/>
  <c r="BB1740" i="1"/>
  <c r="BC1740" i="1"/>
  <c r="CC1739" i="1"/>
  <c r="CD1739" i="1"/>
  <c r="CE1739" i="1"/>
  <c r="BV1739" i="1"/>
  <c r="BN1739" i="1"/>
  <c r="BO1739" i="1"/>
  <c r="BP1739" i="1"/>
  <c r="BJ1739" i="1"/>
  <c r="BJ1729" i="1"/>
  <c r="BJ1730" i="1"/>
  <c r="BJ1731" i="1"/>
  <c r="BJ1732" i="1"/>
  <c r="BJ1733" i="1"/>
  <c r="BJ1734" i="1"/>
  <c r="BJ1735" i="1"/>
  <c r="BJ1736" i="1"/>
  <c r="BJ1738" i="1"/>
  <c r="BA1739" i="1"/>
  <c r="BB1739" i="1"/>
  <c r="BC1739" i="1"/>
  <c r="CC1738" i="1"/>
  <c r="CD1738" i="1"/>
  <c r="CE1738" i="1"/>
  <c r="BV1738" i="1"/>
  <c r="BN1738" i="1"/>
  <c r="BO1738" i="1"/>
  <c r="BP1738" i="1"/>
  <c r="BA1738" i="1"/>
  <c r="BB1738" i="1"/>
  <c r="BC1738" i="1"/>
  <c r="BV1736" i="1"/>
  <c r="BT1736" i="1"/>
  <c r="BF1736" i="1"/>
  <c r="AR1736" i="1"/>
  <c r="BV1735" i="1"/>
  <c r="BT1735" i="1"/>
  <c r="BF1735" i="1"/>
  <c r="AR1735" i="1"/>
  <c r="BV1734" i="1"/>
  <c r="BT1734" i="1"/>
  <c r="BF1734" i="1"/>
  <c r="AR1734" i="1"/>
  <c r="BV1733" i="1"/>
  <c r="BT1733" i="1"/>
  <c r="BF1733" i="1"/>
  <c r="AR1733" i="1"/>
  <c r="BV1732" i="1"/>
  <c r="BT1732" i="1"/>
  <c r="BF1732" i="1"/>
  <c r="AR1732" i="1"/>
  <c r="BV1731" i="1"/>
  <c r="BV1729" i="1"/>
  <c r="BV1730" i="1"/>
  <c r="CC1729" i="1"/>
  <c r="CC1730" i="1"/>
  <c r="BN1729" i="1"/>
  <c r="AM1718" i="1"/>
  <c r="AL1718" i="1"/>
  <c r="Y1718" i="1"/>
  <c r="X1718" i="1"/>
  <c r="K1718" i="1"/>
  <c r="J1718" i="1"/>
  <c r="AM1717" i="1"/>
  <c r="AL1717" i="1"/>
  <c r="Y1717" i="1"/>
  <c r="X1717" i="1"/>
  <c r="K1717" i="1"/>
  <c r="J1717" i="1"/>
  <c r="AM1716" i="1"/>
  <c r="AL1716" i="1"/>
  <c r="Y1716" i="1"/>
  <c r="X1716" i="1"/>
  <c r="K1716" i="1"/>
  <c r="J1716" i="1"/>
  <c r="AM1715" i="1"/>
  <c r="AL1715" i="1"/>
  <c r="Y1715" i="1"/>
  <c r="X1715" i="1"/>
  <c r="K1715" i="1"/>
  <c r="J1715" i="1"/>
  <c r="BV1712" i="1"/>
  <c r="BH1712" i="1"/>
  <c r="AT1712" i="1"/>
  <c r="A1710" i="1"/>
  <c r="AN1708" i="1"/>
  <c r="AL1708" i="1"/>
  <c r="AJ1708" i="1"/>
  <c r="AO1708" i="1"/>
  <c r="AH1708" i="1"/>
  <c r="AF1708" i="1"/>
  <c r="AM1708" i="1"/>
  <c r="V1708" i="1"/>
  <c r="AA1708" i="1"/>
  <c r="Z1708" i="1"/>
  <c r="X1708" i="1"/>
  <c r="T1708" i="1"/>
  <c r="R1708" i="1"/>
  <c r="Y1708" i="1"/>
  <c r="L1708" i="1"/>
  <c r="D1708" i="1"/>
  <c r="K1708" i="1"/>
  <c r="J1708" i="1"/>
  <c r="H1708" i="1"/>
  <c r="M1708" i="1"/>
  <c r="F1708" i="1"/>
  <c r="AJ1707" i="1"/>
  <c r="AO1707" i="1"/>
  <c r="AN1707" i="1"/>
  <c r="AL1707" i="1"/>
  <c r="AH1707" i="1"/>
  <c r="AF1707" i="1"/>
  <c r="AM1707" i="1"/>
  <c r="V1707" i="1"/>
  <c r="AA1707" i="1"/>
  <c r="Z1707" i="1"/>
  <c r="R1707" i="1"/>
  <c r="Y1707" i="1"/>
  <c r="X1707" i="1"/>
  <c r="T1707" i="1"/>
  <c r="L1707" i="1"/>
  <c r="J1707" i="1"/>
  <c r="H1707" i="1"/>
  <c r="M1707" i="1"/>
  <c r="F1707" i="1"/>
  <c r="D1707" i="1"/>
  <c r="K1707" i="1"/>
  <c r="AJ1706" i="1"/>
  <c r="AO1706" i="1"/>
  <c r="AN1706" i="1"/>
  <c r="AF1706" i="1"/>
  <c r="AM1706" i="1"/>
  <c r="AL1706" i="1"/>
  <c r="AH1706" i="1"/>
  <c r="Z1706" i="1"/>
  <c r="X1706" i="1"/>
  <c r="V1706" i="1"/>
  <c r="AA1706" i="1"/>
  <c r="T1706" i="1"/>
  <c r="R1706" i="1"/>
  <c r="Y1706" i="1"/>
  <c r="L1706" i="1"/>
  <c r="D1706" i="1"/>
  <c r="K1706" i="1"/>
  <c r="J1706" i="1"/>
  <c r="H1706" i="1"/>
  <c r="M1706" i="1"/>
  <c r="F1706" i="1"/>
  <c r="CD1705" i="1"/>
  <c r="CE1705" i="1"/>
  <c r="BZ1705" i="1"/>
  <c r="BX1705" i="1"/>
  <c r="BO1705" i="1"/>
  <c r="BP1705" i="1"/>
  <c r="BL1705" i="1"/>
  <c r="BJ1705" i="1"/>
  <c r="BB1705" i="1"/>
  <c r="BC1705" i="1"/>
  <c r="AX1705" i="1"/>
  <c r="AV1705" i="1"/>
  <c r="AN1705" i="1"/>
  <c r="AL1705" i="1"/>
  <c r="AJ1705" i="1"/>
  <c r="AO1705" i="1"/>
  <c r="AH1705" i="1"/>
  <c r="AF1705" i="1"/>
  <c r="AM1705" i="1"/>
  <c r="AD1705" i="1"/>
  <c r="Z1705" i="1"/>
  <c r="X1705" i="1"/>
  <c r="V1705" i="1"/>
  <c r="AA1705" i="1"/>
  <c r="T1705" i="1"/>
  <c r="R1705" i="1"/>
  <c r="Y1705" i="1"/>
  <c r="P1705" i="1"/>
  <c r="H1705" i="1"/>
  <c r="M1705" i="1"/>
  <c r="L1705" i="1"/>
  <c r="J1705" i="1"/>
  <c r="F1705" i="1"/>
  <c r="D1705" i="1"/>
  <c r="K1705" i="1"/>
  <c r="B1705" i="1"/>
  <c r="CD1704" i="1"/>
  <c r="CE1704" i="1"/>
  <c r="BZ1704" i="1"/>
  <c r="BX1704" i="1"/>
  <c r="BV1704" i="1"/>
  <c r="BO1704" i="1"/>
  <c r="BP1704" i="1"/>
  <c r="BL1704" i="1"/>
  <c r="BJ1704" i="1"/>
  <c r="BH1704" i="1"/>
  <c r="BB1704" i="1"/>
  <c r="BC1704" i="1"/>
  <c r="AX1704" i="1"/>
  <c r="AV1704" i="1"/>
  <c r="AT1704" i="1"/>
  <c r="AF1704" i="1"/>
  <c r="AM1704" i="1"/>
  <c r="AJ1704" i="1"/>
  <c r="AL1704" i="1"/>
  <c r="AH1704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5" i="1"/>
  <c r="AH1686" i="1"/>
  <c r="AH1687" i="1"/>
  <c r="AH1688" i="1"/>
  <c r="AH1689" i="1"/>
  <c r="AH1690" i="1"/>
  <c r="AH1691" i="1"/>
  <c r="AH1692" i="1"/>
  <c r="AH1693" i="1"/>
  <c r="AH1694" i="1"/>
  <c r="AG1695" i="1"/>
  <c r="AH1696" i="1"/>
  <c r="AH1697" i="1"/>
  <c r="AH1698" i="1"/>
  <c r="AH1700" i="1"/>
  <c r="AH1701" i="1"/>
  <c r="AH1702" i="1"/>
  <c r="AH1703" i="1"/>
  <c r="X1704" i="1"/>
  <c r="V1704" i="1"/>
  <c r="R1704" i="1"/>
  <c r="Y1704" i="1"/>
  <c r="Z1704" i="1"/>
  <c r="T1704" i="1"/>
  <c r="H1704" i="1"/>
  <c r="L1704" i="1"/>
  <c r="D1704" i="1"/>
  <c r="F1704" i="1"/>
  <c r="CD1703" i="1"/>
  <c r="CE1703" i="1"/>
  <c r="BZ1703" i="1"/>
  <c r="BX1703" i="1"/>
  <c r="BV1703" i="1"/>
  <c r="BO1703" i="1"/>
  <c r="BP1703" i="1"/>
  <c r="BL1703" i="1"/>
  <c r="BJ1703" i="1"/>
  <c r="BH1703" i="1"/>
  <c r="BB1703" i="1"/>
  <c r="BC1703" i="1"/>
  <c r="AX1703" i="1"/>
  <c r="AV1703" i="1"/>
  <c r="AT1703" i="1"/>
  <c r="AL1703" i="1"/>
  <c r="AJ1703" i="1"/>
  <c r="AF1703" i="1"/>
  <c r="X1703" i="1"/>
  <c r="V1703" i="1"/>
  <c r="V1659" i="1"/>
  <c r="AA1659" i="1"/>
  <c r="V1663" i="1"/>
  <c r="AA1663" i="1"/>
  <c r="V1667" i="1"/>
  <c r="AA1667" i="1"/>
  <c r="V1671" i="1"/>
  <c r="AA1671" i="1"/>
  <c r="V1675" i="1"/>
  <c r="AA1675" i="1"/>
  <c r="V1679" i="1"/>
  <c r="AA1679" i="1"/>
  <c r="V1683" i="1"/>
  <c r="AA1683" i="1"/>
  <c r="V1687" i="1"/>
  <c r="V1691" i="1"/>
  <c r="V1695" i="1"/>
  <c r="V1699" i="1"/>
  <c r="V1657" i="1"/>
  <c r="V1658" i="1"/>
  <c r="AA1658" i="1"/>
  <c r="V1662" i="1"/>
  <c r="AA1662" i="1"/>
  <c r="V1666" i="1"/>
  <c r="AA1666" i="1"/>
  <c r="V1670" i="1"/>
  <c r="V1674" i="1"/>
  <c r="AA1674" i="1"/>
  <c r="V1678" i="1"/>
  <c r="AA1678" i="1"/>
  <c r="V1682" i="1"/>
  <c r="AA1682" i="1"/>
  <c r="V1686" i="1"/>
  <c r="V1690" i="1"/>
  <c r="V1694" i="1"/>
  <c r="V1698" i="1"/>
  <c r="V1702" i="1"/>
  <c r="V1660" i="1"/>
  <c r="AA1660" i="1"/>
  <c r="V1661" i="1"/>
  <c r="AA1661" i="1"/>
  <c r="V1664" i="1"/>
  <c r="AA1664" i="1"/>
  <c r="V1665" i="1"/>
  <c r="AA1665" i="1"/>
  <c r="V1668" i="1"/>
  <c r="AA1668" i="1"/>
  <c r="V1669" i="1"/>
  <c r="AA1669" i="1"/>
  <c r="V1672" i="1"/>
  <c r="AA1672" i="1"/>
  <c r="V1673" i="1"/>
  <c r="AA1673" i="1"/>
  <c r="V1676" i="1"/>
  <c r="V1677" i="1"/>
  <c r="AA1677" i="1"/>
  <c r="V1680" i="1"/>
  <c r="AA1680" i="1"/>
  <c r="V1681" i="1"/>
  <c r="AA1681" i="1"/>
  <c r="BT1660" i="1"/>
  <c r="V1684" i="1"/>
  <c r="AA1684" i="1"/>
  <c r="V1685" i="1"/>
  <c r="V1688" i="1"/>
  <c r="V1689" i="1"/>
  <c r="V1692" i="1"/>
  <c r="V1693" i="1"/>
  <c r="V1696" i="1"/>
  <c r="V1697" i="1"/>
  <c r="V1700" i="1"/>
  <c r="V1701" i="1"/>
  <c r="V1709" i="1"/>
  <c r="R1685" i="1"/>
  <c r="Z1696" i="1"/>
  <c r="T1703" i="1"/>
  <c r="R1703" i="1"/>
  <c r="H1703" i="1"/>
  <c r="F1703" i="1"/>
  <c r="D1703" i="1"/>
  <c r="D1701" i="1"/>
  <c r="D1702" i="1"/>
  <c r="R1701" i="1"/>
  <c r="Y1701" i="1"/>
  <c r="R1702" i="1"/>
  <c r="BH1665" i="1"/>
  <c r="BV1665" i="1"/>
  <c r="CD1702" i="1"/>
  <c r="CE1702" i="1"/>
  <c r="BZ1702" i="1"/>
  <c r="BX1702" i="1"/>
  <c r="BV1702" i="1"/>
  <c r="BO1702" i="1"/>
  <c r="BP1702" i="1"/>
  <c r="BL1702" i="1"/>
  <c r="BJ1702" i="1"/>
  <c r="BH1702" i="1"/>
  <c r="BB1702" i="1"/>
  <c r="BC1702" i="1"/>
  <c r="AX1702" i="1"/>
  <c r="AV1702" i="1"/>
  <c r="AT1702" i="1"/>
  <c r="AJ1702" i="1"/>
  <c r="AF1702" i="1"/>
  <c r="X1686" i="1"/>
  <c r="X1690" i="1"/>
  <c r="X1694" i="1"/>
  <c r="X1698" i="1"/>
  <c r="X1702" i="1"/>
  <c r="T1702" i="1"/>
  <c r="H1702" i="1"/>
  <c r="F1702" i="1"/>
  <c r="CD1701" i="1"/>
  <c r="CE1701" i="1"/>
  <c r="BZ1701" i="1"/>
  <c r="BX1701" i="1"/>
  <c r="BV1701" i="1"/>
  <c r="BO1701" i="1"/>
  <c r="BP1701" i="1"/>
  <c r="BL1701" i="1"/>
  <c r="BJ1701" i="1"/>
  <c r="BH1701" i="1"/>
  <c r="BB1701" i="1"/>
  <c r="BC1701" i="1"/>
  <c r="AX1701" i="1"/>
  <c r="AV1701" i="1"/>
  <c r="AT1701" i="1"/>
  <c r="AL1701" i="1"/>
  <c r="AJ1701" i="1"/>
  <c r="AF1701" i="1"/>
  <c r="AM1701" i="1"/>
  <c r="AN1701" i="1"/>
  <c r="AO1701" i="1"/>
  <c r="AD1701" i="1"/>
  <c r="X1701" i="1"/>
  <c r="T1701" i="1"/>
  <c r="P1701" i="1"/>
  <c r="J1685" i="1"/>
  <c r="J1689" i="1"/>
  <c r="J1693" i="1"/>
  <c r="J1697" i="1"/>
  <c r="J1701" i="1"/>
  <c r="H1701" i="1"/>
  <c r="F1701" i="1"/>
  <c r="CD1700" i="1"/>
  <c r="CE1700" i="1"/>
  <c r="BZ1700" i="1"/>
  <c r="BX1700" i="1"/>
  <c r="BV1700" i="1"/>
  <c r="BO1700" i="1"/>
  <c r="BP1700" i="1"/>
  <c r="BL1700" i="1"/>
  <c r="BJ1700" i="1"/>
  <c r="BH1700" i="1"/>
  <c r="BB1700" i="1"/>
  <c r="BC1700" i="1"/>
  <c r="AX1700" i="1"/>
  <c r="AV1700" i="1"/>
  <c r="AT1700" i="1"/>
  <c r="AJ1700" i="1"/>
  <c r="AN1700" i="1"/>
  <c r="AF1700" i="1"/>
  <c r="T1700" i="1"/>
  <c r="R1700" i="1"/>
  <c r="H1700" i="1"/>
  <c r="F1700" i="1"/>
  <c r="D1700" i="1"/>
  <c r="CD1699" i="1"/>
  <c r="CE1699" i="1"/>
  <c r="BZ1699" i="1"/>
  <c r="BZ1660" i="1"/>
  <c r="BZ1661" i="1"/>
  <c r="BZ1662" i="1"/>
  <c r="BZ1663" i="1"/>
  <c r="BZ1664" i="1"/>
  <c r="BZ1665" i="1"/>
  <c r="BZ1666" i="1"/>
  <c r="BZ1667" i="1"/>
  <c r="BZ1668" i="1"/>
  <c r="BZ1669" i="1"/>
  <c r="BZ1670" i="1"/>
  <c r="BZ1671" i="1"/>
  <c r="BZ1672" i="1"/>
  <c r="BZ1673" i="1"/>
  <c r="BZ1674" i="1"/>
  <c r="BZ1675" i="1"/>
  <c r="BZ1676" i="1"/>
  <c r="BZ1677" i="1"/>
  <c r="BZ1678" i="1"/>
  <c r="BZ1679" i="1"/>
  <c r="BZ1680" i="1"/>
  <c r="BZ1681" i="1"/>
  <c r="BZ1682" i="1"/>
  <c r="BZ1683" i="1"/>
  <c r="BZ1684" i="1"/>
  <c r="BZ1685" i="1"/>
  <c r="BZ1686" i="1"/>
  <c r="BZ1687" i="1"/>
  <c r="BZ1688" i="1"/>
  <c r="BZ1689" i="1"/>
  <c r="BZ1690" i="1"/>
  <c r="BZ1691" i="1"/>
  <c r="BZ1692" i="1"/>
  <c r="BZ1693" i="1"/>
  <c r="BZ1694" i="1"/>
  <c r="BZ1695" i="1"/>
  <c r="BZ1696" i="1"/>
  <c r="BZ1697" i="1"/>
  <c r="BZ1698" i="1"/>
  <c r="BX1699" i="1"/>
  <c r="BV1699" i="1"/>
  <c r="BO1699" i="1"/>
  <c r="BP1699" i="1"/>
  <c r="BL1699" i="1"/>
  <c r="BJ1699" i="1"/>
  <c r="BH1699" i="1"/>
  <c r="BB1699" i="1"/>
  <c r="BC1699" i="1"/>
  <c r="AX1699" i="1"/>
  <c r="AV1699" i="1"/>
  <c r="AT1699" i="1"/>
  <c r="AJ1699" i="1"/>
  <c r="AF1699" i="1"/>
  <c r="S1695" i="1"/>
  <c r="R1699" i="1"/>
  <c r="H1699" i="1"/>
  <c r="F1699" i="1"/>
  <c r="D1699" i="1"/>
  <c r="CD1698" i="1"/>
  <c r="CE1698" i="1"/>
  <c r="BX1698" i="1"/>
  <c r="BV1698" i="1"/>
  <c r="BO1698" i="1"/>
  <c r="BP1698" i="1"/>
  <c r="BL1698" i="1"/>
  <c r="BJ1698" i="1"/>
  <c r="BH1698" i="1"/>
  <c r="BB1698" i="1"/>
  <c r="BC1698" i="1"/>
  <c r="AX1698" i="1"/>
  <c r="AV1698" i="1"/>
  <c r="AT1698" i="1"/>
  <c r="AJ1698" i="1"/>
  <c r="AF1698" i="1"/>
  <c r="T1698" i="1"/>
  <c r="R1698" i="1"/>
  <c r="D1697" i="1"/>
  <c r="D1698" i="1"/>
  <c r="R1697" i="1"/>
  <c r="BH1664" i="1"/>
  <c r="BV1664" i="1"/>
  <c r="B1697" i="1"/>
  <c r="H1698" i="1"/>
  <c r="F1698" i="1"/>
  <c r="CD1697" i="1"/>
  <c r="CE1697" i="1"/>
  <c r="BX1697" i="1"/>
  <c r="BV1697" i="1"/>
  <c r="BO1697" i="1"/>
  <c r="BP1697" i="1"/>
  <c r="BL1697" i="1"/>
  <c r="BJ1697" i="1"/>
  <c r="BH1697" i="1"/>
  <c r="BB1697" i="1"/>
  <c r="BC1697" i="1"/>
  <c r="AX1697" i="1"/>
  <c r="AV1697" i="1"/>
  <c r="AT1697" i="1"/>
  <c r="AJ1697" i="1"/>
  <c r="AN1697" i="1"/>
  <c r="AF1697" i="1"/>
  <c r="AO1697" i="1"/>
  <c r="AD1697" i="1"/>
  <c r="T1697" i="1"/>
  <c r="P1697" i="1"/>
  <c r="H1697" i="1"/>
  <c r="F1697" i="1"/>
  <c r="D1693" i="1"/>
  <c r="D1689" i="1"/>
  <c r="D1685" i="1"/>
  <c r="K1685" i="1"/>
  <c r="D1657" i="1"/>
  <c r="K1657" i="1"/>
  <c r="D1661" i="1"/>
  <c r="K1661" i="1"/>
  <c r="D1665" i="1"/>
  <c r="K1665" i="1"/>
  <c r="D1669" i="1"/>
  <c r="K1669" i="1"/>
  <c r="D1673" i="1"/>
  <c r="K1673" i="1"/>
  <c r="D1677" i="1"/>
  <c r="D1681" i="1"/>
  <c r="H1685" i="1"/>
  <c r="H1689" i="1"/>
  <c r="H1657" i="1"/>
  <c r="H1661" i="1"/>
  <c r="H1665" i="1"/>
  <c r="M1665" i="1"/>
  <c r="H1669" i="1"/>
  <c r="M1669" i="1"/>
  <c r="H1673" i="1"/>
  <c r="M1673" i="1"/>
  <c r="H1677" i="1"/>
  <c r="M1677" i="1"/>
  <c r="H1681" i="1"/>
  <c r="M1681" i="1"/>
  <c r="H1693" i="1"/>
  <c r="CD1696" i="1"/>
  <c r="CE1696" i="1"/>
  <c r="BX1696" i="1"/>
  <c r="BV1696" i="1"/>
  <c r="BO1696" i="1"/>
  <c r="BP1696" i="1"/>
  <c r="BL1696" i="1"/>
  <c r="BJ1696" i="1"/>
  <c r="BH1696" i="1"/>
  <c r="BB1696" i="1"/>
  <c r="BC1696" i="1"/>
  <c r="AX1696" i="1"/>
  <c r="AX1660" i="1"/>
  <c r="AX1661" i="1"/>
  <c r="BA1661" i="1"/>
  <c r="BB1661" i="1"/>
  <c r="AX1662" i="1"/>
  <c r="BB1662" i="1"/>
  <c r="AX1663" i="1"/>
  <c r="BA1663" i="1"/>
  <c r="BB1663" i="1"/>
  <c r="AT1663" i="1"/>
  <c r="AX1664" i="1"/>
  <c r="AX1665" i="1"/>
  <c r="AX1666" i="1"/>
  <c r="AX1667" i="1"/>
  <c r="AX1668" i="1"/>
  <c r="AX1669" i="1"/>
  <c r="AX1670" i="1"/>
  <c r="AX1671" i="1"/>
  <c r="AX1672" i="1"/>
  <c r="AX1673" i="1"/>
  <c r="AX1674" i="1"/>
  <c r="AX1675" i="1"/>
  <c r="AX1676" i="1"/>
  <c r="AX1677" i="1"/>
  <c r="AX1678" i="1"/>
  <c r="AX1679" i="1"/>
  <c r="AX1680" i="1"/>
  <c r="AX1681" i="1"/>
  <c r="AX1682" i="1"/>
  <c r="AX1683" i="1"/>
  <c r="AX1684" i="1"/>
  <c r="AX1685" i="1"/>
  <c r="AX1686" i="1"/>
  <c r="AX1687" i="1"/>
  <c r="AX1688" i="1"/>
  <c r="AX1689" i="1"/>
  <c r="AX1690" i="1"/>
  <c r="AX1691" i="1"/>
  <c r="AX1692" i="1"/>
  <c r="AX1693" i="1"/>
  <c r="AX1694" i="1"/>
  <c r="AX1695" i="1"/>
  <c r="AV1696" i="1"/>
  <c r="AT1696" i="1"/>
  <c r="AJ1696" i="1"/>
  <c r="AF1696" i="1"/>
  <c r="T1696" i="1"/>
  <c r="R1696" i="1"/>
  <c r="H1696" i="1"/>
  <c r="H1660" i="1"/>
  <c r="M1660" i="1"/>
  <c r="H1664" i="1"/>
  <c r="M1664" i="1"/>
  <c r="H1668" i="1"/>
  <c r="H1672" i="1"/>
  <c r="H1676" i="1"/>
  <c r="M1676" i="1"/>
  <c r="H1680" i="1"/>
  <c r="M1680" i="1"/>
  <c r="H1684" i="1"/>
  <c r="M1684" i="1"/>
  <c r="H1688" i="1"/>
  <c r="H1692" i="1"/>
  <c r="F1696" i="1"/>
  <c r="D1696" i="1"/>
  <c r="CD1695" i="1"/>
  <c r="BX1695" i="1"/>
  <c r="BV1695" i="1"/>
  <c r="BO1695" i="1"/>
  <c r="BP1695" i="1"/>
  <c r="BL1695" i="1"/>
  <c r="BJ1695" i="1"/>
  <c r="BH1695" i="1"/>
  <c r="BB1695" i="1"/>
  <c r="BC1695" i="1"/>
  <c r="AV1695" i="1"/>
  <c r="AT1695" i="1"/>
  <c r="AJ1695" i="1"/>
  <c r="AF1695" i="1"/>
  <c r="AF1691" i="1"/>
  <c r="AF1687" i="1"/>
  <c r="AM1687" i="1"/>
  <c r="R1695" i="1"/>
  <c r="J1687" i="1"/>
  <c r="J1691" i="1"/>
  <c r="J1695" i="1"/>
  <c r="J1699" i="1"/>
  <c r="J1703" i="1"/>
  <c r="H1695" i="1"/>
  <c r="F1695" i="1"/>
  <c r="D1695" i="1"/>
  <c r="D1694" i="1"/>
  <c r="R1693" i="1"/>
  <c r="R1694" i="1"/>
  <c r="CD1694" i="1"/>
  <c r="CE1694" i="1"/>
  <c r="BX1694" i="1"/>
  <c r="BV1694" i="1"/>
  <c r="BO1694" i="1"/>
  <c r="BP1694" i="1"/>
  <c r="BL1694" i="1"/>
  <c r="BJ1694" i="1"/>
  <c r="BH1694" i="1"/>
  <c r="BB1694" i="1"/>
  <c r="BC1694" i="1"/>
  <c r="AV1694" i="1"/>
  <c r="AT1694" i="1"/>
  <c r="AJ1694" i="1"/>
  <c r="AF1694" i="1"/>
  <c r="T1694" i="1"/>
  <c r="H1694" i="1"/>
  <c r="D1690" i="1"/>
  <c r="D1686" i="1"/>
  <c r="F1694" i="1"/>
  <c r="CD1693" i="1"/>
  <c r="CE1693" i="1"/>
  <c r="BX1693" i="1"/>
  <c r="BV1693" i="1"/>
  <c r="BO1693" i="1"/>
  <c r="BP1693" i="1"/>
  <c r="BL1693" i="1"/>
  <c r="BJ1693" i="1"/>
  <c r="BH1693" i="1"/>
  <c r="BB1693" i="1"/>
  <c r="BC1693" i="1"/>
  <c r="AV1693" i="1"/>
  <c r="AT1693" i="1"/>
  <c r="AJ1693" i="1"/>
  <c r="AF1693" i="1"/>
  <c r="AF1689" i="1"/>
  <c r="AF1685" i="1"/>
  <c r="AM1685" i="1"/>
  <c r="AD1693" i="1"/>
  <c r="X1685" i="1"/>
  <c r="X1689" i="1"/>
  <c r="X1693" i="1"/>
  <c r="T1693" i="1"/>
  <c r="R1689" i="1"/>
  <c r="P1693" i="1"/>
  <c r="F1693" i="1"/>
  <c r="CD1692" i="1"/>
  <c r="CE1692" i="1"/>
  <c r="BX1692" i="1"/>
  <c r="BV1692" i="1"/>
  <c r="BO1692" i="1"/>
  <c r="BP1692" i="1"/>
  <c r="BL1692" i="1"/>
  <c r="BJ1692" i="1"/>
  <c r="BH1692" i="1"/>
  <c r="BB1692" i="1"/>
  <c r="BC1692" i="1"/>
  <c r="AV1692" i="1"/>
  <c r="AT1692" i="1"/>
  <c r="AL1688" i="1"/>
  <c r="AL1692" i="1"/>
  <c r="AJ1692" i="1"/>
  <c r="AF1692" i="1"/>
  <c r="AF1688" i="1"/>
  <c r="AM1688" i="1"/>
  <c r="AM1692" i="1"/>
  <c r="AN1692" i="1"/>
  <c r="AO1692" i="1"/>
  <c r="AJ1688" i="1"/>
  <c r="X1688" i="1"/>
  <c r="X1692" i="1"/>
  <c r="R1692" i="1"/>
  <c r="R1688" i="1"/>
  <c r="Y1688" i="1"/>
  <c r="Z1688" i="1"/>
  <c r="AA1688" i="1"/>
  <c r="T1692" i="1"/>
  <c r="J1688" i="1"/>
  <c r="J1692" i="1"/>
  <c r="J1696" i="1"/>
  <c r="F1692" i="1"/>
  <c r="D1692" i="1"/>
  <c r="D1691" i="1"/>
  <c r="D1687" i="1"/>
  <c r="K1687" i="1"/>
  <c r="H1687" i="1"/>
  <c r="R1690" i="1"/>
  <c r="R1686" i="1"/>
  <c r="Y1686" i="1"/>
  <c r="R1691" i="1"/>
  <c r="AT1662" i="1"/>
  <c r="CD1691" i="1"/>
  <c r="CE1691" i="1"/>
  <c r="BX1691" i="1"/>
  <c r="BV1691" i="1"/>
  <c r="BO1691" i="1"/>
  <c r="BP1691" i="1"/>
  <c r="BL1691" i="1"/>
  <c r="BJ1691" i="1"/>
  <c r="BH1691" i="1"/>
  <c r="BB1691" i="1"/>
  <c r="BC1691" i="1"/>
  <c r="AV1691" i="1"/>
  <c r="AT1691" i="1"/>
  <c r="AT1661" i="1"/>
  <c r="AT1664" i="1"/>
  <c r="AT1665" i="1"/>
  <c r="AT1666" i="1"/>
  <c r="AT1667" i="1"/>
  <c r="AT1668" i="1"/>
  <c r="AT1669" i="1"/>
  <c r="AT1670" i="1"/>
  <c r="AT1671" i="1"/>
  <c r="AT1672" i="1"/>
  <c r="AT1673" i="1"/>
  <c r="AT1674" i="1"/>
  <c r="AT1675" i="1"/>
  <c r="AT1676" i="1"/>
  <c r="AT1677" i="1"/>
  <c r="AT1678" i="1"/>
  <c r="AT1679" i="1"/>
  <c r="AT1680" i="1"/>
  <c r="AT1681" i="1"/>
  <c r="AT1682" i="1"/>
  <c r="AT1683" i="1"/>
  <c r="AT1684" i="1"/>
  <c r="AT1685" i="1"/>
  <c r="AT1686" i="1"/>
  <c r="AT1687" i="1"/>
  <c r="AT1688" i="1"/>
  <c r="AT1689" i="1"/>
  <c r="AT1690" i="1"/>
  <c r="AL1687" i="1"/>
  <c r="AL1691" i="1"/>
  <c r="AL1695" i="1"/>
  <c r="AJ1691" i="1"/>
  <c r="AF1659" i="1"/>
  <c r="AF1663" i="1"/>
  <c r="AM1663" i="1"/>
  <c r="AF1667" i="1"/>
  <c r="AM1667" i="1"/>
  <c r="AF1671" i="1"/>
  <c r="AM1671" i="1"/>
  <c r="AF1675" i="1"/>
  <c r="AM1675" i="1"/>
  <c r="AF1679" i="1"/>
  <c r="AM1679" i="1"/>
  <c r="T1691" i="1"/>
  <c r="H1691" i="1"/>
  <c r="F1691" i="1"/>
  <c r="CD1690" i="1"/>
  <c r="CE1690" i="1"/>
  <c r="BX1690" i="1"/>
  <c r="BV1690" i="1"/>
  <c r="BO1690" i="1"/>
  <c r="BP1690" i="1"/>
  <c r="BL1690" i="1"/>
  <c r="BJ1690" i="1"/>
  <c r="BH1690" i="1"/>
  <c r="BB1690" i="1"/>
  <c r="BC1690" i="1"/>
  <c r="AV1690" i="1"/>
  <c r="AL1686" i="1"/>
  <c r="AL1690" i="1"/>
  <c r="AL1694" i="1"/>
  <c r="AL1698" i="1"/>
  <c r="AL1702" i="1"/>
  <c r="AJ1690" i="1"/>
  <c r="AJ1658" i="1"/>
  <c r="AO1658" i="1"/>
  <c r="AJ1662" i="1"/>
  <c r="AJ1666" i="1"/>
  <c r="AO1666" i="1"/>
  <c r="AJ1670" i="1"/>
  <c r="AO1670" i="1"/>
  <c r="AJ1674" i="1"/>
  <c r="AO1674" i="1"/>
  <c r="AJ1678" i="1"/>
  <c r="AO1678" i="1"/>
  <c r="AJ1682" i="1"/>
  <c r="AO1682" i="1"/>
  <c r="AJ1686" i="1"/>
  <c r="AF1686" i="1"/>
  <c r="AM1686" i="1"/>
  <c r="AF1690" i="1"/>
  <c r="T1690" i="1"/>
  <c r="H1690" i="1"/>
  <c r="F1690" i="1"/>
  <c r="CD1689" i="1"/>
  <c r="CE1689" i="1"/>
  <c r="BX1689" i="1"/>
  <c r="BV1689" i="1"/>
  <c r="BO1689" i="1"/>
  <c r="BP1689" i="1"/>
  <c r="BL1689" i="1"/>
  <c r="BJ1689" i="1"/>
  <c r="BH1689" i="1"/>
  <c r="BB1689" i="1"/>
  <c r="BC1689" i="1"/>
  <c r="AV1689" i="1"/>
  <c r="AJ1689" i="1"/>
  <c r="AD1689" i="1"/>
  <c r="T1689" i="1"/>
  <c r="P1689" i="1"/>
  <c r="F1689" i="1"/>
  <c r="CD1688" i="1"/>
  <c r="CE1688" i="1"/>
  <c r="BX1688" i="1"/>
  <c r="BV1688" i="1"/>
  <c r="BO1688" i="1"/>
  <c r="BP1688" i="1"/>
  <c r="BL1688" i="1"/>
  <c r="BJ1688" i="1"/>
  <c r="BH1688" i="1"/>
  <c r="BB1688" i="1"/>
  <c r="BC1688" i="1"/>
  <c r="AV1688" i="1"/>
  <c r="T1688" i="1"/>
  <c r="F1688" i="1"/>
  <c r="D1688" i="1"/>
  <c r="CD1687" i="1"/>
  <c r="CE1687" i="1"/>
  <c r="BX1687" i="1"/>
  <c r="BV1687" i="1"/>
  <c r="BO1687" i="1"/>
  <c r="BP1687" i="1"/>
  <c r="BL1687" i="1"/>
  <c r="BJ1687" i="1"/>
  <c r="BH1687" i="1"/>
  <c r="BB1687" i="1"/>
  <c r="BC1687" i="1"/>
  <c r="AV1687" i="1"/>
  <c r="AJ1687" i="1"/>
  <c r="X1687" i="1"/>
  <c r="X1691" i="1"/>
  <c r="X1695" i="1"/>
  <c r="R1687" i="1"/>
  <c r="Y1687" i="1"/>
  <c r="Y1691" i="1"/>
  <c r="T1687" i="1"/>
  <c r="F1687" i="1"/>
  <c r="CD1686" i="1"/>
  <c r="CE1686" i="1"/>
  <c r="BX1686" i="1"/>
  <c r="BV1686" i="1"/>
  <c r="BO1686" i="1"/>
  <c r="BP1686" i="1"/>
  <c r="BL1686" i="1"/>
  <c r="BL1660" i="1"/>
  <c r="BL1661" i="1"/>
  <c r="BL1662" i="1"/>
  <c r="BL1663" i="1"/>
  <c r="BL1664" i="1"/>
  <c r="BL1665" i="1"/>
  <c r="BL1667" i="1"/>
  <c r="BL1668" i="1"/>
  <c r="BL1669" i="1"/>
  <c r="BL1670" i="1"/>
  <c r="BL1671" i="1"/>
  <c r="BL1672" i="1"/>
  <c r="BL1673" i="1"/>
  <c r="BL1674" i="1"/>
  <c r="BL1675" i="1"/>
  <c r="BL1676" i="1"/>
  <c r="BL1677" i="1"/>
  <c r="BL1678" i="1"/>
  <c r="BL1679" i="1"/>
  <c r="BL1680" i="1"/>
  <c r="BL1681" i="1"/>
  <c r="BL1682" i="1"/>
  <c r="BL1683" i="1"/>
  <c r="BL1684" i="1"/>
  <c r="BL1685" i="1"/>
  <c r="BJ1686" i="1"/>
  <c r="BH1686" i="1"/>
  <c r="BB1686" i="1"/>
  <c r="BC1686" i="1"/>
  <c r="AV1686" i="1"/>
  <c r="T1686" i="1"/>
  <c r="J1686" i="1"/>
  <c r="J1690" i="1"/>
  <c r="J1694" i="1"/>
  <c r="J1698" i="1"/>
  <c r="J1702" i="1"/>
  <c r="H1686" i="1"/>
  <c r="F1686" i="1"/>
  <c r="CD1685" i="1"/>
  <c r="CE1685" i="1"/>
  <c r="BX1685" i="1"/>
  <c r="BV1685" i="1"/>
  <c r="BO1685" i="1"/>
  <c r="BP1685" i="1"/>
  <c r="BJ1685" i="1"/>
  <c r="BH1685" i="1"/>
  <c r="BB1685" i="1"/>
  <c r="BC1685" i="1"/>
  <c r="AV1685" i="1"/>
  <c r="AL1685" i="1"/>
  <c r="AL1689" i="1"/>
  <c r="AL1693" i="1"/>
  <c r="AJ1685" i="1"/>
  <c r="AD1685" i="1"/>
  <c r="T1685" i="1"/>
  <c r="P1685" i="1"/>
  <c r="F1685" i="1"/>
  <c r="CD1684" i="1"/>
  <c r="CE1684" i="1"/>
  <c r="BX1684" i="1"/>
  <c r="BV1684" i="1"/>
  <c r="BO1684" i="1"/>
  <c r="BP1684" i="1"/>
  <c r="BJ1684" i="1"/>
  <c r="BH1684" i="1"/>
  <c r="BB1684" i="1"/>
  <c r="BC1684" i="1"/>
  <c r="AV1684" i="1"/>
  <c r="AN1684" i="1"/>
  <c r="AJ1684" i="1"/>
  <c r="AO1684" i="1"/>
  <c r="Z1684" i="1"/>
  <c r="L1684" i="1"/>
  <c r="D1684" i="1"/>
  <c r="CD1683" i="1"/>
  <c r="CE1683" i="1"/>
  <c r="BX1683" i="1"/>
  <c r="BV1683" i="1"/>
  <c r="BV1661" i="1"/>
  <c r="BV1662" i="1"/>
  <c r="BV1663" i="1"/>
  <c r="BV1666" i="1"/>
  <c r="BV1667" i="1"/>
  <c r="BV1668" i="1"/>
  <c r="BV1669" i="1"/>
  <c r="BV1670" i="1"/>
  <c r="BV1671" i="1"/>
  <c r="BV1672" i="1"/>
  <c r="BV1673" i="1"/>
  <c r="BV1674" i="1"/>
  <c r="BV1675" i="1"/>
  <c r="BV1676" i="1"/>
  <c r="BV1677" i="1"/>
  <c r="BV1678" i="1"/>
  <c r="BV1679" i="1"/>
  <c r="BV1680" i="1"/>
  <c r="BV1681" i="1"/>
  <c r="BV1682" i="1"/>
  <c r="BO1683" i="1"/>
  <c r="BP1683" i="1"/>
  <c r="BJ1683" i="1"/>
  <c r="BH1683" i="1"/>
  <c r="BB1683" i="1"/>
  <c r="BC1683" i="1"/>
  <c r="AV1683" i="1"/>
  <c r="AJ1683" i="1"/>
  <c r="AO1683" i="1"/>
  <c r="AN1683" i="1"/>
  <c r="Z1683" i="1"/>
  <c r="L1683" i="1"/>
  <c r="H1683" i="1"/>
  <c r="M1683" i="1"/>
  <c r="D1683" i="1"/>
  <c r="CD1682" i="1"/>
  <c r="CE1682" i="1"/>
  <c r="BX1682" i="1"/>
  <c r="BO1682" i="1"/>
  <c r="BP1682" i="1"/>
  <c r="BJ1682" i="1"/>
  <c r="BH1682" i="1"/>
  <c r="BB1682" i="1"/>
  <c r="BC1682" i="1"/>
  <c r="AV1682" i="1"/>
  <c r="AN1682" i="1"/>
  <c r="AF1682" i="1"/>
  <c r="Z1682" i="1"/>
  <c r="R1682" i="1"/>
  <c r="L1682" i="1"/>
  <c r="H1682" i="1"/>
  <c r="M1682" i="1"/>
  <c r="D1682" i="1"/>
  <c r="CD1681" i="1"/>
  <c r="CE1681" i="1"/>
  <c r="BX1681" i="1"/>
  <c r="BO1681" i="1"/>
  <c r="BP1681" i="1"/>
  <c r="BJ1681" i="1"/>
  <c r="BH1681" i="1"/>
  <c r="BB1681" i="1"/>
  <c r="BC1681" i="1"/>
  <c r="AV1681" i="1"/>
  <c r="AJ1681" i="1"/>
  <c r="AF1681" i="1"/>
  <c r="AD1681" i="1"/>
  <c r="Z1681" i="1"/>
  <c r="R1681" i="1"/>
  <c r="P1681" i="1"/>
  <c r="L1681" i="1"/>
  <c r="CD1680" i="1"/>
  <c r="CE1680" i="1"/>
  <c r="BX1680" i="1"/>
  <c r="BO1680" i="1"/>
  <c r="BP1680" i="1"/>
  <c r="BJ1680" i="1"/>
  <c r="BH1680" i="1"/>
  <c r="BB1680" i="1"/>
  <c r="BC1680" i="1"/>
  <c r="AV1680" i="1"/>
  <c r="AJ1680" i="1"/>
  <c r="AO1680" i="1"/>
  <c r="AN1680" i="1"/>
  <c r="AF1680" i="1"/>
  <c r="AM1680" i="1"/>
  <c r="AL1680" i="1"/>
  <c r="Z1680" i="1"/>
  <c r="X1680" i="1"/>
  <c r="T1680" i="1"/>
  <c r="R1680" i="1"/>
  <c r="Y1680" i="1"/>
  <c r="L1680" i="1"/>
  <c r="J1680" i="1"/>
  <c r="F1680" i="1"/>
  <c r="D1680" i="1"/>
  <c r="K1680" i="1"/>
  <c r="CD1679" i="1"/>
  <c r="CE1679" i="1"/>
  <c r="BX1679" i="1"/>
  <c r="BO1679" i="1"/>
  <c r="BP1679" i="1"/>
  <c r="BJ1679" i="1"/>
  <c r="BH1679" i="1"/>
  <c r="BB1679" i="1"/>
  <c r="BC1679" i="1"/>
  <c r="AV1679" i="1"/>
  <c r="AJ1679" i="1"/>
  <c r="AO1679" i="1"/>
  <c r="AN1679" i="1"/>
  <c r="AL1679" i="1"/>
  <c r="Z1679" i="1"/>
  <c r="R1679" i="1"/>
  <c r="Y1679" i="1"/>
  <c r="X1679" i="1"/>
  <c r="T1679" i="1"/>
  <c r="L1679" i="1"/>
  <c r="J1679" i="1"/>
  <c r="H1679" i="1"/>
  <c r="F1679" i="1"/>
  <c r="D1679" i="1"/>
  <c r="K1679" i="1"/>
  <c r="CD1678" i="1"/>
  <c r="CE1678" i="1"/>
  <c r="BX1678" i="1"/>
  <c r="BO1678" i="1"/>
  <c r="BP1678" i="1"/>
  <c r="BJ1678" i="1"/>
  <c r="BH1678" i="1"/>
  <c r="BB1678" i="1"/>
  <c r="BC1678" i="1"/>
  <c r="AV1678" i="1"/>
  <c r="AN1678" i="1"/>
  <c r="AF1678" i="1"/>
  <c r="AL1678" i="1"/>
  <c r="Z1678" i="1"/>
  <c r="X1678" i="1"/>
  <c r="T1678" i="1"/>
  <c r="R1678" i="1"/>
  <c r="Y1678" i="1"/>
  <c r="L1678" i="1"/>
  <c r="D1678" i="1"/>
  <c r="K1678" i="1"/>
  <c r="J1678" i="1"/>
  <c r="H1678" i="1"/>
  <c r="M1678" i="1"/>
  <c r="F1678" i="1"/>
  <c r="CD1677" i="1"/>
  <c r="CE1677" i="1"/>
  <c r="BX1677" i="1"/>
  <c r="BO1677" i="1"/>
  <c r="BP1677" i="1"/>
  <c r="BJ1677" i="1"/>
  <c r="BH1677" i="1"/>
  <c r="BB1677" i="1"/>
  <c r="BC1677" i="1"/>
  <c r="AV1677" i="1"/>
  <c r="AJ1677" i="1"/>
  <c r="AO1677" i="1"/>
  <c r="AN1677" i="1"/>
  <c r="AF1677" i="1"/>
  <c r="AM1677" i="1"/>
  <c r="AL1677" i="1"/>
  <c r="AD1677" i="1"/>
  <c r="Z1677" i="1"/>
  <c r="X1677" i="1"/>
  <c r="T1677" i="1"/>
  <c r="R1677" i="1"/>
  <c r="Y1677" i="1"/>
  <c r="P1677" i="1"/>
  <c r="L1677" i="1"/>
  <c r="J1677" i="1"/>
  <c r="F1677" i="1"/>
  <c r="B1677" i="1"/>
  <c r="CD1676" i="1"/>
  <c r="CE1676" i="1"/>
  <c r="BX1676" i="1"/>
  <c r="BO1676" i="1"/>
  <c r="BP1676" i="1"/>
  <c r="BJ1676" i="1"/>
  <c r="BH1676" i="1"/>
  <c r="BB1676" i="1"/>
  <c r="BC1676" i="1"/>
  <c r="AV1676" i="1"/>
  <c r="AN1676" i="1"/>
  <c r="AL1676" i="1"/>
  <c r="AJ1676" i="1"/>
  <c r="AO1676" i="1"/>
  <c r="AF1676" i="1"/>
  <c r="AM1676" i="1"/>
  <c r="Z1676" i="1"/>
  <c r="Z1660" i="1"/>
  <c r="Z1664" i="1"/>
  <c r="Z1668" i="1"/>
  <c r="Z1672" i="1"/>
  <c r="R1660" i="1"/>
  <c r="R1664" i="1"/>
  <c r="Y1664" i="1"/>
  <c r="R1668" i="1"/>
  <c r="Y1668" i="1"/>
  <c r="R1672" i="1"/>
  <c r="Y1672" i="1"/>
  <c r="R1676" i="1"/>
  <c r="Y1676" i="1"/>
  <c r="X1676" i="1"/>
  <c r="T1676" i="1"/>
  <c r="L1676" i="1"/>
  <c r="D1676" i="1"/>
  <c r="K1676" i="1"/>
  <c r="J1676" i="1"/>
  <c r="F1676" i="1"/>
  <c r="CD1675" i="1"/>
  <c r="CE1675" i="1"/>
  <c r="BX1675" i="1"/>
  <c r="BO1675" i="1"/>
  <c r="BP1675" i="1"/>
  <c r="BJ1675" i="1"/>
  <c r="BH1675" i="1"/>
  <c r="BB1675" i="1"/>
  <c r="BC1675" i="1"/>
  <c r="AV1675" i="1"/>
  <c r="AJ1675" i="1"/>
  <c r="AO1675" i="1"/>
  <c r="AN1675" i="1"/>
  <c r="AL1675" i="1"/>
  <c r="Z1675" i="1"/>
  <c r="R1675" i="1"/>
  <c r="Y1675" i="1"/>
  <c r="X1675" i="1"/>
  <c r="T1675" i="1"/>
  <c r="H1675" i="1"/>
  <c r="M1675" i="1"/>
  <c r="L1675" i="1"/>
  <c r="D1675" i="1"/>
  <c r="K1675" i="1"/>
  <c r="J1675" i="1"/>
  <c r="F1675" i="1"/>
  <c r="CD1674" i="1"/>
  <c r="CE1674" i="1"/>
  <c r="BX1674" i="1"/>
  <c r="BO1674" i="1"/>
  <c r="BP1674" i="1"/>
  <c r="BJ1674" i="1"/>
  <c r="BH1674" i="1"/>
  <c r="BB1674" i="1"/>
  <c r="BC1674" i="1"/>
  <c r="AV1674" i="1"/>
  <c r="AN1674" i="1"/>
  <c r="AF1674" i="1"/>
  <c r="AL1674" i="1"/>
  <c r="Z1674" i="1"/>
  <c r="X1674" i="1"/>
  <c r="T1674" i="1"/>
  <c r="R1674" i="1"/>
  <c r="H1674" i="1"/>
  <c r="M1674" i="1"/>
  <c r="L1674" i="1"/>
  <c r="D1674" i="1"/>
  <c r="K1674" i="1"/>
  <c r="J1674" i="1"/>
  <c r="F1674" i="1"/>
  <c r="CD1673" i="1"/>
  <c r="CE1673" i="1"/>
  <c r="BX1673" i="1"/>
  <c r="BO1673" i="1"/>
  <c r="BP1673" i="1"/>
  <c r="BJ1673" i="1"/>
  <c r="BH1673" i="1"/>
  <c r="BB1673" i="1"/>
  <c r="BC1673" i="1"/>
  <c r="AV1673" i="1"/>
  <c r="AJ1673" i="1"/>
  <c r="AO1673" i="1"/>
  <c r="AJ1657" i="1"/>
  <c r="AJ1661" i="1"/>
  <c r="AO1661" i="1"/>
  <c r="AJ1665" i="1"/>
  <c r="AO1665" i="1"/>
  <c r="AJ1669" i="1"/>
  <c r="AN1673" i="1"/>
  <c r="AL1673" i="1"/>
  <c r="AF1673" i="1"/>
  <c r="AM1673" i="1"/>
  <c r="AD1673" i="1"/>
  <c r="Z1673" i="1"/>
  <c r="R1673" i="1"/>
  <c r="R1657" i="1"/>
  <c r="R1661" i="1"/>
  <c r="Y1661" i="1"/>
  <c r="R1665" i="1"/>
  <c r="R1669" i="1"/>
  <c r="Y1669" i="1"/>
  <c r="X1673" i="1"/>
  <c r="T1673" i="1"/>
  <c r="P1673" i="1"/>
  <c r="L1673" i="1"/>
  <c r="J1673" i="1"/>
  <c r="F1673" i="1"/>
  <c r="B1673" i="1"/>
  <c r="CD1672" i="1"/>
  <c r="CE1672" i="1"/>
  <c r="BX1672" i="1"/>
  <c r="BX1661" i="1"/>
  <c r="BX1662" i="1"/>
  <c r="BX1663" i="1"/>
  <c r="BX1664" i="1"/>
  <c r="BX1665" i="1"/>
  <c r="BX1666" i="1"/>
  <c r="BX1667" i="1"/>
  <c r="BX1668" i="1"/>
  <c r="BX1669" i="1"/>
  <c r="BX1670" i="1"/>
  <c r="BX1671" i="1"/>
  <c r="BX1709" i="1"/>
  <c r="BO1672" i="1"/>
  <c r="BP1672" i="1"/>
  <c r="BJ1672" i="1"/>
  <c r="BH1672" i="1"/>
  <c r="BB1672" i="1"/>
  <c r="BC1672" i="1"/>
  <c r="AV1672" i="1"/>
  <c r="AJ1672" i="1"/>
  <c r="AN1672" i="1"/>
  <c r="AF1672" i="1"/>
  <c r="AM1672" i="1"/>
  <c r="AL1672" i="1"/>
  <c r="X1672" i="1"/>
  <c r="T1672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95" i="1"/>
  <c r="T1699" i="1"/>
  <c r="T1709" i="1"/>
  <c r="L1672" i="1"/>
  <c r="J1672" i="1"/>
  <c r="F1672" i="1"/>
  <c r="D1672" i="1"/>
  <c r="K1672" i="1"/>
  <c r="CD1671" i="1"/>
  <c r="CE1671" i="1"/>
  <c r="BO1671" i="1"/>
  <c r="BP1671" i="1"/>
  <c r="BJ1671" i="1"/>
  <c r="BH1671" i="1"/>
  <c r="BB1671" i="1"/>
  <c r="BC1671" i="1"/>
  <c r="AV1671" i="1"/>
  <c r="AJ1671" i="1"/>
  <c r="AO1671" i="1"/>
  <c r="AN1671" i="1"/>
  <c r="AL1671" i="1"/>
  <c r="Z1671" i="1"/>
  <c r="X1671" i="1"/>
  <c r="R1671" i="1"/>
  <c r="H1671" i="1"/>
  <c r="M1671" i="1"/>
  <c r="L1671" i="1"/>
  <c r="D1671" i="1"/>
  <c r="J1671" i="1"/>
  <c r="F1671" i="1"/>
  <c r="CD1670" i="1"/>
  <c r="CE1670" i="1"/>
  <c r="BO1670" i="1"/>
  <c r="BP1670" i="1"/>
  <c r="BJ1670" i="1"/>
  <c r="BH1670" i="1"/>
  <c r="BH1661" i="1"/>
  <c r="BH1662" i="1"/>
  <c r="BH1663" i="1"/>
  <c r="BH1667" i="1"/>
  <c r="BH1668" i="1"/>
  <c r="BH1669" i="1"/>
  <c r="BB1670" i="1"/>
  <c r="BC1670" i="1"/>
  <c r="AV1670" i="1"/>
  <c r="AN1670" i="1"/>
  <c r="AL1670" i="1"/>
  <c r="AF1670" i="1"/>
  <c r="AM1670" i="1"/>
  <c r="Z1670" i="1"/>
  <c r="X1670" i="1"/>
  <c r="R1670" i="1"/>
  <c r="Y1670" i="1"/>
  <c r="L1670" i="1"/>
  <c r="D1670" i="1"/>
  <c r="K1670" i="1"/>
  <c r="J1670" i="1"/>
  <c r="H1670" i="1"/>
  <c r="M1670" i="1"/>
  <c r="F1670" i="1"/>
  <c r="CC1669" i="1"/>
  <c r="CD1669" i="1"/>
  <c r="CE1669" i="1"/>
  <c r="BN1669" i="1"/>
  <c r="BO1669" i="1"/>
  <c r="BP1669" i="1"/>
  <c r="BJ1669" i="1"/>
  <c r="BA1669" i="1"/>
  <c r="BB1669" i="1"/>
  <c r="BC1669" i="1"/>
  <c r="AV1669" i="1"/>
  <c r="AN1669" i="1"/>
  <c r="AF1669" i="1"/>
  <c r="AM1669" i="1"/>
  <c r="AL1669" i="1"/>
  <c r="AD1669" i="1"/>
  <c r="Z1669" i="1"/>
  <c r="X1669" i="1"/>
  <c r="P1669" i="1"/>
  <c r="L1669" i="1"/>
  <c r="J1669" i="1"/>
  <c r="F1669" i="1"/>
  <c r="B1669" i="1"/>
  <c r="CC1668" i="1"/>
  <c r="CD1668" i="1"/>
  <c r="CE1668" i="1"/>
  <c r="BN1668" i="1"/>
  <c r="BO1668" i="1"/>
  <c r="BP1668" i="1"/>
  <c r="BJ1668" i="1"/>
  <c r="BA1668" i="1"/>
  <c r="BB1668" i="1"/>
  <c r="BC1668" i="1"/>
  <c r="AV1668" i="1"/>
  <c r="AN1668" i="1"/>
  <c r="AF1668" i="1"/>
  <c r="AM1668" i="1"/>
  <c r="AL1668" i="1"/>
  <c r="AJ1668" i="1"/>
  <c r="AO1668" i="1"/>
  <c r="X1668" i="1"/>
  <c r="L1668" i="1"/>
  <c r="D1668" i="1"/>
  <c r="K1668" i="1"/>
  <c r="J1668" i="1"/>
  <c r="F1668" i="1"/>
  <c r="CC1667" i="1"/>
  <c r="CD1667" i="1"/>
  <c r="CE1667" i="1"/>
  <c r="BN1667" i="1"/>
  <c r="BO1667" i="1"/>
  <c r="BP1667" i="1"/>
  <c r="BJ1667" i="1"/>
  <c r="BA1667" i="1"/>
  <c r="BB1667" i="1"/>
  <c r="BC1667" i="1"/>
  <c r="AV1667" i="1"/>
  <c r="AN1667" i="1"/>
  <c r="AL1667" i="1"/>
  <c r="AJ1667" i="1"/>
  <c r="AO1667" i="1"/>
  <c r="Z1667" i="1"/>
  <c r="R1667" i="1"/>
  <c r="X1667" i="1"/>
  <c r="H1667" i="1"/>
  <c r="M1667" i="1"/>
  <c r="L1667" i="1"/>
  <c r="D1667" i="1"/>
  <c r="K1667" i="1"/>
  <c r="J1667" i="1"/>
  <c r="F1667" i="1"/>
  <c r="CC1664" i="1"/>
  <c r="CD1664" i="1"/>
  <c r="CE1664" i="1"/>
  <c r="BT1666" i="1"/>
  <c r="BF1666" i="1"/>
  <c r="BA1666" i="1"/>
  <c r="BB1666" i="1"/>
  <c r="AV1666" i="1"/>
  <c r="AN1666" i="1"/>
  <c r="AF1666" i="1"/>
  <c r="AM1666" i="1"/>
  <c r="AL1666" i="1"/>
  <c r="Z1666" i="1"/>
  <c r="R1666" i="1"/>
  <c r="Y1666" i="1"/>
  <c r="X1666" i="1"/>
  <c r="H1666" i="1"/>
  <c r="M1666" i="1"/>
  <c r="L1666" i="1"/>
  <c r="D1666" i="1"/>
  <c r="J1666" i="1"/>
  <c r="F1666" i="1"/>
  <c r="BT1665" i="1"/>
  <c r="BN1664" i="1"/>
  <c r="BJ1665" i="1"/>
  <c r="BF1665" i="1"/>
  <c r="BA1665" i="1"/>
  <c r="BB1665" i="1"/>
  <c r="BC1665" i="1"/>
  <c r="AV1665" i="1"/>
  <c r="AR1665" i="1"/>
  <c r="AN1665" i="1"/>
  <c r="AF1665" i="1"/>
  <c r="AM1665" i="1"/>
  <c r="AL1665" i="1"/>
  <c r="AD1665" i="1"/>
  <c r="Z1665" i="1"/>
  <c r="X1665" i="1"/>
  <c r="P1665" i="1"/>
  <c r="L1665" i="1"/>
  <c r="J1665" i="1"/>
  <c r="F1665" i="1"/>
  <c r="B1665" i="1"/>
  <c r="BT1664" i="1"/>
  <c r="BJ1664" i="1"/>
  <c r="BF1664" i="1"/>
  <c r="BA1664" i="1"/>
  <c r="BB1664" i="1"/>
  <c r="BC1664" i="1"/>
  <c r="AV1664" i="1"/>
  <c r="AR1664" i="1"/>
  <c r="AN1664" i="1"/>
  <c r="AF1664" i="1"/>
  <c r="AM1664" i="1"/>
  <c r="AL1664" i="1"/>
  <c r="AJ1664" i="1"/>
  <c r="AO1664" i="1"/>
  <c r="X1664" i="1"/>
  <c r="L1664" i="1"/>
  <c r="D1664" i="1"/>
  <c r="K1664" i="1"/>
  <c r="J1664" i="1"/>
  <c r="F1664" i="1"/>
  <c r="CE1663" i="1"/>
  <c r="BP1663" i="1"/>
  <c r="BJ1663" i="1"/>
  <c r="AV1663" i="1"/>
  <c r="AR1663" i="1"/>
  <c r="AJ1663" i="1"/>
  <c r="AO1663" i="1"/>
  <c r="AN1663" i="1"/>
  <c r="AL1663" i="1"/>
  <c r="Z1663" i="1"/>
  <c r="R1663" i="1"/>
  <c r="X1663" i="1"/>
  <c r="L1663" i="1"/>
  <c r="D1663" i="1"/>
  <c r="K1663" i="1"/>
  <c r="J1663" i="1"/>
  <c r="H1663" i="1"/>
  <c r="M1663" i="1"/>
  <c r="F1663" i="1"/>
  <c r="CC1662" i="1"/>
  <c r="CD1662" i="1"/>
  <c r="BN1662" i="1"/>
  <c r="BO1662" i="1"/>
  <c r="BP1662" i="1"/>
  <c r="BJ1662" i="1"/>
  <c r="BF1662" i="1"/>
  <c r="AV1662" i="1"/>
  <c r="AV1661" i="1"/>
  <c r="AR1662" i="1"/>
  <c r="AN1662" i="1"/>
  <c r="AL1662" i="1"/>
  <c r="AF1662" i="1"/>
  <c r="AF1658" i="1"/>
  <c r="AM1658" i="1"/>
  <c r="Z1662" i="1"/>
  <c r="R1662" i="1"/>
  <c r="Y1662" i="1"/>
  <c r="X1662" i="1"/>
  <c r="L1662" i="1"/>
  <c r="D1662" i="1"/>
  <c r="J1662" i="1"/>
  <c r="H1662" i="1"/>
  <c r="M1662" i="1"/>
  <c r="F1662" i="1"/>
  <c r="F1657" i="1"/>
  <c r="F1658" i="1"/>
  <c r="F1659" i="1"/>
  <c r="F1660" i="1"/>
  <c r="F1661" i="1"/>
  <c r="CC1661" i="1"/>
  <c r="CD1661" i="1"/>
  <c r="CE1661" i="1"/>
  <c r="BN1661" i="1"/>
  <c r="BO1661" i="1"/>
  <c r="BP1661" i="1"/>
  <c r="BJ1661" i="1"/>
  <c r="BF1661" i="1"/>
  <c r="AR1661" i="1"/>
  <c r="AN1661" i="1"/>
  <c r="AF1661" i="1"/>
  <c r="AM1661" i="1"/>
  <c r="AL1661" i="1"/>
  <c r="AD1661" i="1"/>
  <c r="Z1661" i="1"/>
  <c r="X1661" i="1"/>
  <c r="P1661" i="1"/>
  <c r="L1661" i="1"/>
  <c r="J1661" i="1"/>
  <c r="B1661" i="1"/>
  <c r="CE1660" i="1"/>
  <c r="CC1660" i="1"/>
  <c r="BP1660" i="1"/>
  <c r="BN1660" i="1"/>
  <c r="BF1660" i="1"/>
  <c r="BC1660" i="1"/>
  <c r="AR1660" i="1"/>
  <c r="AJ1660" i="1"/>
  <c r="AN1660" i="1"/>
  <c r="AF1660" i="1"/>
  <c r="AM1660" i="1"/>
  <c r="AL1660" i="1"/>
  <c r="X1660" i="1"/>
  <c r="L1660" i="1"/>
  <c r="D1660" i="1"/>
  <c r="J1660" i="1"/>
  <c r="AN1659" i="1"/>
  <c r="AL1659" i="1"/>
  <c r="AJ1659" i="1"/>
  <c r="AO1659" i="1"/>
  <c r="Z1659" i="1"/>
  <c r="R1659" i="1"/>
  <c r="Y1659" i="1"/>
  <c r="X1659" i="1"/>
  <c r="H1659" i="1"/>
  <c r="L1659" i="1"/>
  <c r="D1659" i="1"/>
  <c r="J1659" i="1"/>
  <c r="AN1658" i="1"/>
  <c r="AL1658" i="1"/>
  <c r="Z1658" i="1"/>
  <c r="X1658" i="1"/>
  <c r="R1658" i="1"/>
  <c r="H1658" i="1"/>
  <c r="M1658" i="1"/>
  <c r="L1658" i="1"/>
  <c r="J1658" i="1"/>
  <c r="D1658" i="1"/>
  <c r="K1658" i="1"/>
  <c r="AN1657" i="1"/>
  <c r="AF1657" i="1"/>
  <c r="AM1657" i="1"/>
  <c r="AL1657" i="1"/>
  <c r="AD1657" i="1"/>
  <c r="Z1657" i="1"/>
  <c r="X1657" i="1"/>
  <c r="P1657" i="1"/>
  <c r="L1657" i="1"/>
  <c r="J1657" i="1"/>
  <c r="B1657" i="1"/>
  <c r="AM1643" i="1"/>
  <c r="AL1643" i="1"/>
  <c r="Y1643" i="1"/>
  <c r="X1643" i="1"/>
  <c r="K1643" i="1"/>
  <c r="J1643" i="1"/>
  <c r="AM1642" i="1"/>
  <c r="AL1642" i="1"/>
  <c r="Y1642" i="1"/>
  <c r="X1642" i="1"/>
  <c r="K1642" i="1"/>
  <c r="J1642" i="1"/>
  <c r="AM1641" i="1"/>
  <c r="AL1641" i="1"/>
  <c r="Y1641" i="1"/>
  <c r="X1641" i="1"/>
  <c r="K1641" i="1"/>
  <c r="J1641" i="1"/>
  <c r="AN1582" i="1"/>
  <c r="AN1594" i="1"/>
  <c r="AN1598" i="1"/>
  <c r="AN1602" i="1"/>
  <c r="AN1606" i="1"/>
  <c r="AN1610" i="1"/>
  <c r="AN1614" i="1"/>
  <c r="AN1618" i="1"/>
  <c r="AN1622" i="1"/>
  <c r="AN1640" i="1"/>
  <c r="AM1640" i="1"/>
  <c r="AL1640" i="1"/>
  <c r="Y1640" i="1"/>
  <c r="X1640" i="1"/>
  <c r="K1640" i="1"/>
  <c r="J1640" i="1"/>
  <c r="H1582" i="1"/>
  <c r="D1582" i="1"/>
  <c r="K1582" i="1"/>
  <c r="H1594" i="1"/>
  <c r="M1594" i="1"/>
  <c r="H1598" i="1"/>
  <c r="M1598" i="1"/>
  <c r="H1602" i="1"/>
  <c r="M1602" i="1"/>
  <c r="H1606" i="1"/>
  <c r="H1610" i="1"/>
  <c r="M1610" i="1"/>
  <c r="H1614" i="1"/>
  <c r="M1614" i="1"/>
  <c r="H1618" i="1"/>
  <c r="M1618" i="1"/>
  <c r="H1622" i="1"/>
  <c r="M1622" i="1"/>
  <c r="H1626" i="1"/>
  <c r="M1626" i="1"/>
  <c r="AT1637" i="1"/>
  <c r="A1635" i="1"/>
  <c r="CD1630" i="1"/>
  <c r="CE1630" i="1"/>
  <c r="BZ1630" i="1"/>
  <c r="BX1630" i="1"/>
  <c r="BO1630" i="1"/>
  <c r="BP1630" i="1"/>
  <c r="BL1630" i="1"/>
  <c r="BJ1630" i="1"/>
  <c r="BB1630" i="1"/>
  <c r="BC1630" i="1"/>
  <c r="AX1630" i="1"/>
  <c r="AV1630" i="1"/>
  <c r="CD1629" i="1"/>
  <c r="CE1629" i="1"/>
  <c r="BZ1629" i="1"/>
  <c r="BX1629" i="1"/>
  <c r="BV1629" i="1"/>
  <c r="BV1579" i="1"/>
  <c r="BV1582" i="1"/>
  <c r="BV1583" i="1"/>
  <c r="BV1584" i="1"/>
  <c r="BV1585" i="1"/>
  <c r="BV1586" i="1"/>
  <c r="BV1588" i="1"/>
  <c r="BV1589" i="1"/>
  <c r="BV1590" i="1"/>
  <c r="BV1591" i="1"/>
  <c r="BV1592" i="1"/>
  <c r="BV1593" i="1"/>
  <c r="BV1594" i="1"/>
  <c r="BV1595" i="1"/>
  <c r="BV1596" i="1"/>
  <c r="BV1597" i="1"/>
  <c r="BV1598" i="1"/>
  <c r="BV1599" i="1"/>
  <c r="BV1600" i="1"/>
  <c r="BV1601" i="1"/>
  <c r="BV1602" i="1"/>
  <c r="BV1603" i="1"/>
  <c r="BV1604" i="1"/>
  <c r="BV1605" i="1"/>
  <c r="BV1606" i="1"/>
  <c r="BV1607" i="1"/>
  <c r="BV1608" i="1"/>
  <c r="BV1609" i="1"/>
  <c r="BV1610" i="1"/>
  <c r="BV1611" i="1"/>
  <c r="BV1612" i="1"/>
  <c r="BV1613" i="1"/>
  <c r="BV1614" i="1"/>
  <c r="BV1615" i="1"/>
  <c r="BV1616" i="1"/>
  <c r="BV1617" i="1"/>
  <c r="BV1618" i="1"/>
  <c r="BV1619" i="1"/>
  <c r="BV1620" i="1"/>
  <c r="BV1621" i="1"/>
  <c r="BV1622" i="1"/>
  <c r="BV1623" i="1"/>
  <c r="BV1624" i="1"/>
  <c r="BV1625" i="1"/>
  <c r="BV1626" i="1"/>
  <c r="BV1627" i="1"/>
  <c r="BV1628" i="1"/>
  <c r="BV1634" i="1"/>
  <c r="BV1636" i="1"/>
  <c r="BO1629" i="1"/>
  <c r="BP1629" i="1"/>
  <c r="BL1629" i="1"/>
  <c r="BJ1629" i="1"/>
  <c r="BH1629" i="1"/>
  <c r="BB1629" i="1"/>
  <c r="BC1629" i="1"/>
  <c r="AX1629" i="1"/>
  <c r="AV1629" i="1"/>
  <c r="AT1629" i="1"/>
  <c r="AJ1629" i="1"/>
  <c r="AO1629" i="1"/>
  <c r="AH1629" i="1"/>
  <c r="AF1629" i="1"/>
  <c r="V1629" i="1"/>
  <c r="AA1629" i="1"/>
  <c r="T1629" i="1"/>
  <c r="R1629" i="1"/>
  <c r="H1629" i="1"/>
  <c r="M1629" i="1"/>
  <c r="F1629" i="1"/>
  <c r="D1629" i="1"/>
  <c r="CD1628" i="1"/>
  <c r="CE1628" i="1"/>
  <c r="BZ1628" i="1"/>
  <c r="BX1628" i="1"/>
  <c r="BO1628" i="1"/>
  <c r="BP1628" i="1"/>
  <c r="BL1628" i="1"/>
  <c r="BJ1628" i="1"/>
  <c r="BH1628" i="1"/>
  <c r="BB1628" i="1"/>
  <c r="BC1628" i="1"/>
  <c r="AX1628" i="1"/>
  <c r="AV1628" i="1"/>
  <c r="AT1628" i="1"/>
  <c r="AJ1628" i="1"/>
  <c r="AO1628" i="1"/>
  <c r="AH1628" i="1"/>
  <c r="AF1628" i="1"/>
  <c r="V1628" i="1"/>
  <c r="AA1628" i="1"/>
  <c r="T1628" i="1"/>
  <c r="R1628" i="1"/>
  <c r="H1628" i="1"/>
  <c r="M1628" i="1"/>
  <c r="F1628" i="1"/>
  <c r="D1628" i="1"/>
  <c r="CD1627" i="1"/>
  <c r="CE1627" i="1"/>
  <c r="BZ1627" i="1"/>
  <c r="BX1627" i="1"/>
  <c r="BO1627" i="1"/>
  <c r="BP1627" i="1"/>
  <c r="BL1627" i="1"/>
  <c r="BJ1627" i="1"/>
  <c r="BH1627" i="1"/>
  <c r="BB1627" i="1"/>
  <c r="BC1627" i="1"/>
  <c r="AX1627" i="1"/>
  <c r="AV1627" i="1"/>
  <c r="AT1627" i="1"/>
  <c r="AJ1627" i="1"/>
  <c r="AO1627" i="1"/>
  <c r="AH1627" i="1"/>
  <c r="AF1627" i="1"/>
  <c r="V1627" i="1"/>
  <c r="AA1627" i="1"/>
  <c r="T1627" i="1"/>
  <c r="R1627" i="1"/>
  <c r="H1627" i="1"/>
  <c r="H1583" i="1"/>
  <c r="H1584" i="1"/>
  <c r="H1585" i="1"/>
  <c r="H1595" i="1"/>
  <c r="H1596" i="1"/>
  <c r="M1596" i="1"/>
  <c r="H1597" i="1"/>
  <c r="H1599" i="1"/>
  <c r="M1599" i="1"/>
  <c r="H1600" i="1"/>
  <c r="M1600" i="1"/>
  <c r="H1601" i="1"/>
  <c r="M1601" i="1"/>
  <c r="H1603" i="1"/>
  <c r="M1603" i="1"/>
  <c r="H1604" i="1"/>
  <c r="M1604" i="1"/>
  <c r="H1605" i="1"/>
  <c r="M1605" i="1"/>
  <c r="H1607" i="1"/>
  <c r="M1607" i="1"/>
  <c r="H1608" i="1"/>
  <c r="M1608" i="1"/>
  <c r="H1609" i="1"/>
  <c r="M1609" i="1"/>
  <c r="H1611" i="1"/>
  <c r="M1611" i="1"/>
  <c r="H1612" i="1"/>
  <c r="M1612" i="1"/>
  <c r="H1613" i="1"/>
  <c r="M1613" i="1"/>
  <c r="H1615" i="1"/>
  <c r="M1615" i="1"/>
  <c r="H1616" i="1"/>
  <c r="M1616" i="1"/>
  <c r="H1617" i="1"/>
  <c r="M1617" i="1"/>
  <c r="H1619" i="1"/>
  <c r="M1619" i="1"/>
  <c r="H1620" i="1"/>
  <c r="M1620" i="1"/>
  <c r="H1621" i="1"/>
  <c r="M1621" i="1"/>
  <c r="H1623" i="1"/>
  <c r="M1623" i="1"/>
  <c r="H1624" i="1"/>
  <c r="M1624" i="1"/>
  <c r="H1625" i="1"/>
  <c r="M1625" i="1"/>
  <c r="F1627" i="1"/>
  <c r="D1627" i="1"/>
  <c r="CD1626" i="1"/>
  <c r="CE1626" i="1"/>
  <c r="BZ1626" i="1"/>
  <c r="BX1626" i="1"/>
  <c r="BO1626" i="1"/>
  <c r="BP1626" i="1"/>
  <c r="BL1626" i="1"/>
  <c r="BJ1626" i="1"/>
  <c r="BH1626" i="1"/>
  <c r="BB1626" i="1"/>
  <c r="BC1626" i="1"/>
  <c r="AX1626" i="1"/>
  <c r="AV1626" i="1"/>
  <c r="AT1626" i="1"/>
  <c r="AJ1626" i="1"/>
  <c r="AO1626" i="1"/>
  <c r="AH1626" i="1"/>
  <c r="AF1626" i="1"/>
  <c r="V1626" i="1"/>
  <c r="AA1626" i="1"/>
  <c r="T1626" i="1"/>
  <c r="R1626" i="1"/>
  <c r="F1626" i="1"/>
  <c r="F1582" i="1"/>
  <c r="F1583" i="1"/>
  <c r="F1584" i="1"/>
  <c r="F1585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D1626" i="1"/>
  <c r="CD1625" i="1"/>
  <c r="CE1625" i="1"/>
  <c r="BZ1625" i="1"/>
  <c r="BX1625" i="1"/>
  <c r="BO1625" i="1"/>
  <c r="BP1625" i="1"/>
  <c r="BL1625" i="1"/>
  <c r="BJ1625" i="1"/>
  <c r="BH1625" i="1"/>
  <c r="BB1625" i="1"/>
  <c r="BC1625" i="1"/>
  <c r="AX1625" i="1"/>
  <c r="AV1625" i="1"/>
  <c r="AT1625" i="1"/>
  <c r="AJ1625" i="1"/>
  <c r="AO1625" i="1"/>
  <c r="AN1625" i="1"/>
  <c r="AH1625" i="1"/>
  <c r="AF1625" i="1"/>
  <c r="V1625" i="1"/>
  <c r="AA1625" i="1"/>
  <c r="Z1625" i="1"/>
  <c r="T1625" i="1"/>
  <c r="R1625" i="1"/>
  <c r="L1625" i="1"/>
  <c r="D1625" i="1"/>
  <c r="CD1624" i="1"/>
  <c r="CE1624" i="1"/>
  <c r="BZ1624" i="1"/>
  <c r="BX1624" i="1"/>
  <c r="BO1624" i="1"/>
  <c r="BP1624" i="1"/>
  <c r="BL1624" i="1"/>
  <c r="BL1579" i="1"/>
  <c r="BL1582" i="1"/>
  <c r="BL1583" i="1"/>
  <c r="BL1584" i="1"/>
  <c r="BL1585" i="1"/>
  <c r="BL1586" i="1"/>
  <c r="BL1588" i="1"/>
  <c r="BL1589" i="1"/>
  <c r="BL1590" i="1"/>
  <c r="BL1591" i="1"/>
  <c r="BL1592" i="1"/>
  <c r="BL1593" i="1"/>
  <c r="BL1594" i="1"/>
  <c r="BL1595" i="1"/>
  <c r="BL1596" i="1"/>
  <c r="BL1597" i="1"/>
  <c r="BL1598" i="1"/>
  <c r="BL1599" i="1"/>
  <c r="BL1600" i="1"/>
  <c r="BL1601" i="1"/>
  <c r="BL1602" i="1"/>
  <c r="BL1603" i="1"/>
  <c r="BL1604" i="1"/>
  <c r="BL1605" i="1"/>
  <c r="BL1606" i="1"/>
  <c r="BL1607" i="1"/>
  <c r="BL1608" i="1"/>
  <c r="BL1609" i="1"/>
  <c r="BL1610" i="1"/>
  <c r="BL1611" i="1"/>
  <c r="BL1612" i="1"/>
  <c r="BL1613" i="1"/>
  <c r="BL1614" i="1"/>
  <c r="BL1615" i="1"/>
  <c r="BL1616" i="1"/>
  <c r="BL1617" i="1"/>
  <c r="BL1618" i="1"/>
  <c r="BL1619" i="1"/>
  <c r="BL1620" i="1"/>
  <c r="BL1621" i="1"/>
  <c r="BL1622" i="1"/>
  <c r="BL1623" i="1"/>
  <c r="BJ1624" i="1"/>
  <c r="BH1624" i="1"/>
  <c r="BB1624" i="1"/>
  <c r="BC1624" i="1"/>
  <c r="AX1624" i="1"/>
  <c r="AV1624" i="1"/>
  <c r="AT1624" i="1"/>
  <c r="AJ1624" i="1"/>
  <c r="AN1624" i="1"/>
  <c r="AN1584" i="1"/>
  <c r="AN1596" i="1"/>
  <c r="AN1600" i="1"/>
  <c r="AN1604" i="1"/>
  <c r="AN1608" i="1"/>
  <c r="AN1612" i="1"/>
  <c r="AN1616" i="1"/>
  <c r="AN1620" i="1"/>
  <c r="AH1624" i="1"/>
  <c r="AF1624" i="1"/>
  <c r="Z1624" i="1"/>
  <c r="V1624" i="1"/>
  <c r="AA1624" i="1"/>
  <c r="T1624" i="1"/>
  <c r="R1624" i="1"/>
  <c r="L1624" i="1"/>
  <c r="D1624" i="1"/>
  <c r="CD1623" i="1"/>
  <c r="CE1623" i="1"/>
  <c r="BZ1623" i="1"/>
  <c r="BX1623" i="1"/>
  <c r="BO1623" i="1"/>
  <c r="BP1623" i="1"/>
  <c r="BJ1623" i="1"/>
  <c r="BH1623" i="1"/>
  <c r="BB1623" i="1"/>
  <c r="BC1623" i="1"/>
  <c r="AX1623" i="1"/>
  <c r="AV1623" i="1"/>
  <c r="AT1623" i="1"/>
  <c r="AN1623" i="1"/>
  <c r="AJ1623" i="1"/>
  <c r="AO1623" i="1"/>
  <c r="AH1623" i="1"/>
  <c r="AF1623" i="1"/>
  <c r="V1623" i="1"/>
  <c r="AA1623" i="1"/>
  <c r="Z1623" i="1"/>
  <c r="T1623" i="1"/>
  <c r="R1623" i="1"/>
  <c r="L1623" i="1"/>
  <c r="D1623" i="1"/>
  <c r="CD1622" i="1"/>
  <c r="CE1622" i="1"/>
  <c r="BZ1622" i="1"/>
  <c r="BX1622" i="1"/>
  <c r="BO1622" i="1"/>
  <c r="BP1622" i="1"/>
  <c r="BJ1622" i="1"/>
  <c r="BH1622" i="1"/>
  <c r="BB1622" i="1"/>
  <c r="BC1622" i="1"/>
  <c r="AX1622" i="1"/>
  <c r="AV1622" i="1"/>
  <c r="AT1622" i="1"/>
  <c r="AJ1622" i="1"/>
  <c r="AO1622" i="1"/>
  <c r="AH1622" i="1"/>
  <c r="AF1622" i="1"/>
  <c r="V1622" i="1"/>
  <c r="AA1622" i="1"/>
  <c r="Z1622" i="1"/>
  <c r="T1622" i="1"/>
  <c r="R1622" i="1"/>
  <c r="L1622" i="1"/>
  <c r="D1622" i="1"/>
  <c r="CD1621" i="1"/>
  <c r="CE1621" i="1"/>
  <c r="BZ1621" i="1"/>
  <c r="BX1621" i="1"/>
  <c r="BO1621" i="1"/>
  <c r="BP1621" i="1"/>
  <c r="BJ1621" i="1"/>
  <c r="BH1621" i="1"/>
  <c r="BB1621" i="1"/>
  <c r="BC1621" i="1"/>
  <c r="AX1621" i="1"/>
  <c r="AV1621" i="1"/>
  <c r="AT1621" i="1"/>
  <c r="AJ1621" i="1"/>
  <c r="AO1621" i="1"/>
  <c r="AN1621" i="1"/>
  <c r="AH1621" i="1"/>
  <c r="AF1621" i="1"/>
  <c r="V1621" i="1"/>
  <c r="AA1621" i="1"/>
  <c r="Z1621" i="1"/>
  <c r="T1621" i="1"/>
  <c r="R1621" i="1"/>
  <c r="L1621" i="1"/>
  <c r="D1621" i="1"/>
  <c r="CD1620" i="1"/>
  <c r="CE1620" i="1"/>
  <c r="BZ1620" i="1"/>
  <c r="BX1620" i="1"/>
  <c r="BO1620" i="1"/>
  <c r="BP1620" i="1"/>
  <c r="BJ1620" i="1"/>
  <c r="BH1620" i="1"/>
  <c r="BB1620" i="1"/>
  <c r="BC1620" i="1"/>
  <c r="AX1620" i="1"/>
  <c r="AV1620" i="1"/>
  <c r="AT1620" i="1"/>
  <c r="AJ1620" i="1"/>
  <c r="AO1620" i="1"/>
  <c r="AH1620" i="1"/>
  <c r="AF1620" i="1"/>
  <c r="Z1620" i="1"/>
  <c r="V1620" i="1"/>
  <c r="AA1620" i="1"/>
  <c r="T1620" i="1"/>
  <c r="T1582" i="1"/>
  <c r="T1583" i="1"/>
  <c r="T1584" i="1"/>
  <c r="T1585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34" i="1"/>
  <c r="R1620" i="1"/>
  <c r="L1620" i="1"/>
  <c r="D1620" i="1"/>
  <c r="CD1619" i="1"/>
  <c r="CE1619" i="1"/>
  <c r="BZ1619" i="1"/>
  <c r="BX1619" i="1"/>
  <c r="BO1619" i="1"/>
  <c r="BP1619" i="1"/>
  <c r="BJ1619" i="1"/>
  <c r="BH1619" i="1"/>
  <c r="BB1619" i="1"/>
  <c r="BC1619" i="1"/>
  <c r="AX1619" i="1"/>
  <c r="AV1619" i="1"/>
  <c r="AT1619" i="1"/>
  <c r="AN1619" i="1"/>
  <c r="AJ1619" i="1"/>
  <c r="AO1619" i="1"/>
  <c r="AH1619" i="1"/>
  <c r="AF1619" i="1"/>
  <c r="Z1619" i="1"/>
  <c r="V1619" i="1"/>
  <c r="AA1619" i="1"/>
  <c r="R1619" i="1"/>
  <c r="R1583" i="1"/>
  <c r="Y1583" i="1"/>
  <c r="R1595" i="1"/>
  <c r="Y1595" i="1"/>
  <c r="R1599" i="1"/>
  <c r="R1603" i="1"/>
  <c r="Y1603" i="1"/>
  <c r="R1607" i="1"/>
  <c r="Y1607" i="1"/>
  <c r="R1611" i="1"/>
  <c r="Y1611" i="1"/>
  <c r="R1615" i="1"/>
  <c r="L1619" i="1"/>
  <c r="D1619" i="1"/>
  <c r="CD1618" i="1"/>
  <c r="CE1618" i="1"/>
  <c r="BZ1618" i="1"/>
  <c r="BX1618" i="1"/>
  <c r="BO1618" i="1"/>
  <c r="BP1618" i="1"/>
  <c r="BJ1618" i="1"/>
  <c r="BH1618" i="1"/>
  <c r="BB1618" i="1"/>
  <c r="BC1618" i="1"/>
  <c r="AX1618" i="1"/>
  <c r="AV1618" i="1"/>
  <c r="AT1618" i="1"/>
  <c r="AJ1618" i="1"/>
  <c r="AO1618" i="1"/>
  <c r="AH1618" i="1"/>
  <c r="AF1618" i="1"/>
  <c r="AD1618" i="1"/>
  <c r="Z1618" i="1"/>
  <c r="V1618" i="1"/>
  <c r="R1618" i="1"/>
  <c r="P1618" i="1"/>
  <c r="L1618" i="1"/>
  <c r="D1618" i="1"/>
  <c r="CD1617" i="1"/>
  <c r="CE1617" i="1"/>
  <c r="BZ1617" i="1"/>
  <c r="BX1617" i="1"/>
  <c r="BO1617" i="1"/>
  <c r="BP1617" i="1"/>
  <c r="BJ1617" i="1"/>
  <c r="BH1617" i="1"/>
  <c r="BB1617" i="1"/>
  <c r="BC1617" i="1"/>
  <c r="AX1617" i="1"/>
  <c r="AV1617" i="1"/>
  <c r="AT1617" i="1"/>
  <c r="AN1617" i="1"/>
  <c r="AJ1617" i="1"/>
  <c r="AO1617" i="1"/>
  <c r="AJ1582" i="1"/>
  <c r="AO1582" i="1"/>
  <c r="AJ1583" i="1"/>
  <c r="AJ1584" i="1"/>
  <c r="AO1584" i="1"/>
  <c r="AJ1585" i="1"/>
  <c r="AJ1594" i="1"/>
  <c r="AO1594" i="1"/>
  <c r="AJ1595" i="1"/>
  <c r="AO1595" i="1"/>
  <c r="AJ1596" i="1"/>
  <c r="AJ1600" i="1"/>
  <c r="AJ1604" i="1"/>
  <c r="AJ1608" i="1"/>
  <c r="AJ1612" i="1"/>
  <c r="AJ1616" i="1"/>
  <c r="AJ1642" i="1"/>
  <c r="AJ1597" i="1"/>
  <c r="AO1597" i="1"/>
  <c r="AJ1598" i="1"/>
  <c r="AO1598" i="1"/>
  <c r="AJ1599" i="1"/>
  <c r="AO1599" i="1"/>
  <c r="AO1600" i="1"/>
  <c r="AJ1601" i="1"/>
  <c r="AO1601" i="1"/>
  <c r="AJ1602" i="1"/>
  <c r="AO1602" i="1"/>
  <c r="AJ1603" i="1"/>
  <c r="AO1603" i="1"/>
  <c r="AO1604" i="1"/>
  <c r="AJ1605" i="1"/>
  <c r="AO1605" i="1"/>
  <c r="AJ1606" i="1"/>
  <c r="AO1606" i="1"/>
  <c r="AJ1607" i="1"/>
  <c r="AO1607" i="1"/>
  <c r="AO1608" i="1"/>
  <c r="AJ1609" i="1"/>
  <c r="AO1609" i="1"/>
  <c r="AJ1610" i="1"/>
  <c r="AO1610" i="1"/>
  <c r="AJ1611" i="1"/>
  <c r="AO1611" i="1"/>
  <c r="AO1612" i="1"/>
  <c r="AJ1613" i="1"/>
  <c r="AJ1614" i="1"/>
  <c r="AO1614" i="1"/>
  <c r="AJ1615" i="1"/>
  <c r="AO1615" i="1"/>
  <c r="AO1616" i="1"/>
  <c r="AH1617" i="1"/>
  <c r="AF1617" i="1"/>
  <c r="V1617" i="1"/>
  <c r="AA1617" i="1"/>
  <c r="Z1617" i="1"/>
  <c r="R1617" i="1"/>
  <c r="L1617" i="1"/>
  <c r="D1617" i="1"/>
  <c r="CD1616" i="1"/>
  <c r="CE1616" i="1"/>
  <c r="BZ1616" i="1"/>
  <c r="BX1616" i="1"/>
  <c r="BO1616" i="1"/>
  <c r="BP1616" i="1"/>
  <c r="BJ1616" i="1"/>
  <c r="BH1616" i="1"/>
  <c r="BB1616" i="1"/>
  <c r="BC1616" i="1"/>
  <c r="AX1616" i="1"/>
  <c r="AV1616" i="1"/>
  <c r="AT1616" i="1"/>
  <c r="AH1616" i="1"/>
  <c r="AF1616" i="1"/>
  <c r="Z1616" i="1"/>
  <c r="V1616" i="1"/>
  <c r="AA1616" i="1"/>
  <c r="R1616" i="1"/>
  <c r="L1616" i="1"/>
  <c r="D1616" i="1"/>
  <c r="D1584" i="1"/>
  <c r="D1596" i="1"/>
  <c r="K1596" i="1"/>
  <c r="D1600" i="1"/>
  <c r="K1600" i="1"/>
  <c r="D1604" i="1"/>
  <c r="K1604" i="1"/>
  <c r="D1608" i="1"/>
  <c r="K1608" i="1"/>
  <c r="D1612" i="1"/>
  <c r="K1612" i="1"/>
  <c r="CD1615" i="1"/>
  <c r="CE1615" i="1"/>
  <c r="BZ1615" i="1"/>
  <c r="BX1615" i="1"/>
  <c r="BO1615" i="1"/>
  <c r="BP1615" i="1"/>
  <c r="BJ1615" i="1"/>
  <c r="BH1615" i="1"/>
  <c r="BB1615" i="1"/>
  <c r="BC1615" i="1"/>
  <c r="AX1615" i="1"/>
  <c r="AV1615" i="1"/>
  <c r="AT1615" i="1"/>
  <c r="AN1615" i="1"/>
  <c r="AH1615" i="1"/>
  <c r="AF1615" i="1"/>
  <c r="Z1615" i="1"/>
  <c r="V1615" i="1"/>
  <c r="AA1615" i="1"/>
  <c r="L1615" i="1"/>
  <c r="D1615" i="1"/>
  <c r="CD1614" i="1"/>
  <c r="CE1614" i="1"/>
  <c r="BZ1614" i="1"/>
  <c r="BX1614" i="1"/>
  <c r="BO1614" i="1"/>
  <c r="BP1614" i="1"/>
  <c r="BJ1614" i="1"/>
  <c r="BH1614" i="1"/>
  <c r="BB1614" i="1"/>
  <c r="BC1614" i="1"/>
  <c r="AX1614" i="1"/>
  <c r="AV1614" i="1"/>
  <c r="AT1614" i="1"/>
  <c r="AH1614" i="1"/>
  <c r="AF1614" i="1"/>
  <c r="AD1614" i="1"/>
  <c r="V1614" i="1"/>
  <c r="AA1614" i="1"/>
  <c r="Z1614" i="1"/>
  <c r="R1614" i="1"/>
  <c r="R1582" i="1"/>
  <c r="V1582" i="1"/>
  <c r="V1583" i="1"/>
  <c r="Z1595" i="1"/>
  <c r="Z1599" i="1"/>
  <c r="Z1603" i="1"/>
  <c r="Z1607" i="1"/>
  <c r="Z1611" i="1"/>
  <c r="R1584" i="1"/>
  <c r="V1584" i="1"/>
  <c r="R1585" i="1"/>
  <c r="R1597" i="1"/>
  <c r="Y1597" i="1"/>
  <c r="R1601" i="1"/>
  <c r="Y1601" i="1"/>
  <c r="R1605" i="1"/>
  <c r="Y1605" i="1"/>
  <c r="R1609" i="1"/>
  <c r="Y1609" i="1"/>
  <c r="R1613" i="1"/>
  <c r="Y1613" i="1"/>
  <c r="R1594" i="1"/>
  <c r="Y1594" i="1"/>
  <c r="R1596" i="1"/>
  <c r="Y1596" i="1"/>
  <c r="R1598" i="1"/>
  <c r="R1600" i="1"/>
  <c r="Y1600" i="1"/>
  <c r="R1602" i="1"/>
  <c r="Y1602" i="1"/>
  <c r="R1604" i="1"/>
  <c r="Y1604" i="1"/>
  <c r="R1606" i="1"/>
  <c r="Y1606" i="1"/>
  <c r="R1608" i="1"/>
  <c r="Y1608" i="1"/>
  <c r="R1610" i="1"/>
  <c r="R1612" i="1"/>
  <c r="Y1612" i="1"/>
  <c r="P1614" i="1"/>
  <c r="L1614" i="1"/>
  <c r="D1614" i="1"/>
  <c r="B1614" i="1"/>
  <c r="CD1613" i="1"/>
  <c r="CE1613" i="1"/>
  <c r="BZ1613" i="1"/>
  <c r="BX1613" i="1"/>
  <c r="BO1613" i="1"/>
  <c r="BP1613" i="1"/>
  <c r="BJ1613" i="1"/>
  <c r="BH1613" i="1"/>
  <c r="BB1613" i="1"/>
  <c r="BC1613" i="1"/>
  <c r="AX1613" i="1"/>
  <c r="AV1613" i="1"/>
  <c r="AT1613" i="1"/>
  <c r="AN1613" i="1"/>
  <c r="AF1613" i="1"/>
  <c r="AM1613" i="1"/>
  <c r="AL1613" i="1"/>
  <c r="AH1613" i="1"/>
  <c r="V1613" i="1"/>
  <c r="AA1613" i="1"/>
  <c r="Z1613" i="1"/>
  <c r="X1613" i="1"/>
  <c r="L1613" i="1"/>
  <c r="L1582" i="1"/>
  <c r="D1583" i="1"/>
  <c r="K1583" i="1"/>
  <c r="L1583" i="1"/>
  <c r="K1584" i="1"/>
  <c r="L1584" i="1"/>
  <c r="D1585" i="1"/>
  <c r="K1585" i="1"/>
  <c r="L1585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34" i="1"/>
  <c r="D1613" i="1"/>
  <c r="K1613" i="1"/>
  <c r="J1613" i="1"/>
  <c r="CD1612" i="1"/>
  <c r="CE1612" i="1"/>
  <c r="BZ1612" i="1"/>
  <c r="BX1612" i="1"/>
  <c r="BO1612" i="1"/>
  <c r="BP1612" i="1"/>
  <c r="BJ1612" i="1"/>
  <c r="BH1612" i="1"/>
  <c r="BB1612" i="1"/>
  <c r="BC1612" i="1"/>
  <c r="AX1612" i="1"/>
  <c r="AV1612" i="1"/>
  <c r="AT1612" i="1"/>
  <c r="AL1612" i="1"/>
  <c r="AH1612" i="1"/>
  <c r="AF1612" i="1"/>
  <c r="V1612" i="1"/>
  <c r="AA1612" i="1"/>
  <c r="Z1612" i="1"/>
  <c r="X1612" i="1"/>
  <c r="J1612" i="1"/>
  <c r="CD1611" i="1"/>
  <c r="CE1611" i="1"/>
  <c r="BZ1611" i="1"/>
  <c r="BX1611" i="1"/>
  <c r="BO1611" i="1"/>
  <c r="BP1611" i="1"/>
  <c r="BJ1611" i="1"/>
  <c r="BH1611" i="1"/>
  <c r="BB1611" i="1"/>
  <c r="BC1611" i="1"/>
  <c r="AX1611" i="1"/>
  <c r="AV1611" i="1"/>
  <c r="AT1611" i="1"/>
  <c r="AN1611" i="1"/>
  <c r="AF1611" i="1"/>
  <c r="AM1611" i="1"/>
  <c r="AL1611" i="1"/>
  <c r="AH1611" i="1"/>
  <c r="V1611" i="1"/>
  <c r="AA1611" i="1"/>
  <c r="X1611" i="1"/>
  <c r="D1611" i="1"/>
  <c r="K1611" i="1"/>
  <c r="J1611" i="1"/>
  <c r="CD1610" i="1"/>
  <c r="CE1610" i="1"/>
  <c r="BZ1610" i="1"/>
  <c r="BX1610" i="1"/>
  <c r="BO1610" i="1"/>
  <c r="BP1610" i="1"/>
  <c r="BJ1610" i="1"/>
  <c r="BH1610" i="1"/>
  <c r="BB1610" i="1"/>
  <c r="BC1610" i="1"/>
  <c r="AX1610" i="1"/>
  <c r="AV1610" i="1"/>
  <c r="AT1610" i="1"/>
  <c r="AL1610" i="1"/>
  <c r="AH1610" i="1"/>
  <c r="AF1610" i="1"/>
  <c r="AM1610" i="1"/>
  <c r="AD1610" i="1"/>
  <c r="Z1610" i="1"/>
  <c r="X1610" i="1"/>
  <c r="V1610" i="1"/>
  <c r="AA1610" i="1"/>
  <c r="P1610" i="1"/>
  <c r="D1610" i="1"/>
  <c r="K1610" i="1"/>
  <c r="J1610" i="1"/>
  <c r="B1610" i="1"/>
  <c r="CD1609" i="1"/>
  <c r="CE1609" i="1"/>
  <c r="BZ1609" i="1"/>
  <c r="BX1609" i="1"/>
  <c r="BO1609" i="1"/>
  <c r="BP1609" i="1"/>
  <c r="BJ1609" i="1"/>
  <c r="BH1609" i="1"/>
  <c r="BB1609" i="1"/>
  <c r="BC1609" i="1"/>
  <c r="AX1609" i="1"/>
  <c r="AV1609" i="1"/>
  <c r="AT1609" i="1"/>
  <c r="AN1609" i="1"/>
  <c r="AN1583" i="1"/>
  <c r="AN1585" i="1"/>
  <c r="AN1595" i="1"/>
  <c r="AN1599" i="1"/>
  <c r="AN1603" i="1"/>
  <c r="AN1607" i="1"/>
  <c r="AN1597" i="1"/>
  <c r="AN1601" i="1"/>
  <c r="AN1605" i="1"/>
  <c r="AF1583" i="1"/>
  <c r="AF1595" i="1"/>
  <c r="AM1595" i="1"/>
  <c r="AF1599" i="1"/>
  <c r="AM1599" i="1"/>
  <c r="AF1603" i="1"/>
  <c r="AM1603" i="1"/>
  <c r="AF1607" i="1"/>
  <c r="AM1607" i="1"/>
  <c r="AL1609" i="1"/>
  <c r="AH1609" i="1"/>
  <c r="AF1609" i="1"/>
  <c r="Z1609" i="1"/>
  <c r="X1609" i="1"/>
  <c r="V1609" i="1"/>
  <c r="AA1609" i="1"/>
  <c r="D1609" i="1"/>
  <c r="K1609" i="1"/>
  <c r="J1609" i="1"/>
  <c r="CD1608" i="1"/>
  <c r="CE1608" i="1"/>
  <c r="BZ1608" i="1"/>
  <c r="BX1608" i="1"/>
  <c r="BO1608" i="1"/>
  <c r="BP1608" i="1"/>
  <c r="BJ1608" i="1"/>
  <c r="BH1608" i="1"/>
  <c r="BB1608" i="1"/>
  <c r="AX1608" i="1"/>
  <c r="AX1579" i="1"/>
  <c r="AX1580" i="1"/>
  <c r="AX1581" i="1"/>
  <c r="AX1582" i="1"/>
  <c r="AX1583" i="1"/>
  <c r="AX1584" i="1"/>
  <c r="AX1585" i="1"/>
  <c r="AX1586" i="1"/>
  <c r="AX1588" i="1"/>
  <c r="AX1589" i="1"/>
  <c r="AX1590" i="1"/>
  <c r="AX1591" i="1"/>
  <c r="AX1592" i="1"/>
  <c r="AX1593" i="1"/>
  <c r="AX1594" i="1"/>
  <c r="AX1595" i="1"/>
  <c r="AX1596" i="1"/>
  <c r="AX1597" i="1"/>
  <c r="AX1598" i="1"/>
  <c r="AX1599" i="1"/>
  <c r="AX1600" i="1"/>
  <c r="AX1601" i="1"/>
  <c r="AX1602" i="1"/>
  <c r="AX1603" i="1"/>
  <c r="AX1604" i="1"/>
  <c r="AX1605" i="1"/>
  <c r="AX1606" i="1"/>
  <c r="AX1607" i="1"/>
  <c r="AV1608" i="1"/>
  <c r="AT1608" i="1"/>
  <c r="AL1608" i="1"/>
  <c r="AH1608" i="1"/>
  <c r="AF1608" i="1"/>
  <c r="AM1608" i="1"/>
  <c r="V1608" i="1"/>
  <c r="Z1608" i="1"/>
  <c r="X1608" i="1"/>
  <c r="J1608" i="1"/>
  <c r="CD1607" i="1"/>
  <c r="CE1607" i="1"/>
  <c r="BZ1607" i="1"/>
  <c r="BX1607" i="1"/>
  <c r="BO1607" i="1"/>
  <c r="BP1607" i="1"/>
  <c r="BJ1607" i="1"/>
  <c r="BH1607" i="1"/>
  <c r="BB1607" i="1"/>
  <c r="BC1607" i="1"/>
  <c r="AV1607" i="1"/>
  <c r="AT1607" i="1"/>
  <c r="AL1607" i="1"/>
  <c r="AH1607" i="1"/>
  <c r="V1607" i="1"/>
  <c r="X1607" i="1"/>
  <c r="J1607" i="1"/>
  <c r="D1607" i="1"/>
  <c r="K1607" i="1"/>
  <c r="CD1606" i="1"/>
  <c r="CE1606" i="1"/>
  <c r="BZ1606" i="1"/>
  <c r="BX1606" i="1"/>
  <c r="BO1606" i="1"/>
  <c r="BP1606" i="1"/>
  <c r="BJ1606" i="1"/>
  <c r="BH1606" i="1"/>
  <c r="BB1606" i="1"/>
  <c r="BC1606" i="1"/>
  <c r="AV1606" i="1"/>
  <c r="AT1606" i="1"/>
  <c r="AL1606" i="1"/>
  <c r="AH1606" i="1"/>
  <c r="AF1606" i="1"/>
  <c r="AM1606" i="1"/>
  <c r="AD1606" i="1"/>
  <c r="Z1606" i="1"/>
  <c r="X1606" i="1"/>
  <c r="V1606" i="1"/>
  <c r="P1606" i="1"/>
  <c r="J1606" i="1"/>
  <c r="D1606" i="1"/>
  <c r="K1606" i="1"/>
  <c r="B1606" i="1"/>
  <c r="CD1605" i="1"/>
  <c r="CE1605" i="1"/>
  <c r="BZ1605" i="1"/>
  <c r="BX1605" i="1"/>
  <c r="BO1605" i="1"/>
  <c r="BP1605" i="1"/>
  <c r="BJ1605" i="1"/>
  <c r="BH1605" i="1"/>
  <c r="BB1605" i="1"/>
  <c r="BC1605" i="1"/>
  <c r="AV1605" i="1"/>
  <c r="AT1605" i="1"/>
  <c r="AF1605" i="1"/>
  <c r="AM1605" i="1"/>
  <c r="AL1605" i="1"/>
  <c r="AH1605" i="1"/>
  <c r="Z1605" i="1"/>
  <c r="V1585" i="1"/>
  <c r="Z1585" i="1"/>
  <c r="Z1597" i="1"/>
  <c r="Z1601" i="1"/>
  <c r="Z1643" i="1"/>
  <c r="X1605" i="1"/>
  <c r="V1605" i="1"/>
  <c r="AA1605" i="1"/>
  <c r="D1605" i="1"/>
  <c r="K1605" i="1"/>
  <c r="J1605" i="1"/>
  <c r="CD1604" i="1"/>
  <c r="CE1604" i="1"/>
  <c r="BZ1604" i="1"/>
  <c r="BZ1579" i="1"/>
  <c r="BZ1582" i="1"/>
  <c r="BZ1583" i="1"/>
  <c r="BZ1584" i="1"/>
  <c r="BZ1585" i="1"/>
  <c r="BZ1586" i="1"/>
  <c r="BZ1588" i="1"/>
  <c r="BZ1589" i="1"/>
  <c r="BZ1590" i="1"/>
  <c r="BZ1591" i="1"/>
  <c r="BZ1592" i="1"/>
  <c r="BZ1593" i="1"/>
  <c r="BZ1594" i="1"/>
  <c r="BZ1595" i="1"/>
  <c r="BZ1596" i="1"/>
  <c r="BZ1597" i="1"/>
  <c r="BZ1598" i="1"/>
  <c r="BZ1599" i="1"/>
  <c r="BZ1600" i="1"/>
  <c r="BZ1601" i="1"/>
  <c r="BZ1602" i="1"/>
  <c r="BZ1603" i="1"/>
  <c r="BX1604" i="1"/>
  <c r="BO1604" i="1"/>
  <c r="BP1604" i="1"/>
  <c r="BJ1604" i="1"/>
  <c r="BH1604" i="1"/>
  <c r="BB1604" i="1"/>
  <c r="BC1604" i="1"/>
  <c r="AV1604" i="1"/>
  <c r="AT1604" i="1"/>
  <c r="AL1604" i="1"/>
  <c r="AH1604" i="1"/>
  <c r="AF1604" i="1"/>
  <c r="AM1604" i="1"/>
  <c r="V1604" i="1"/>
  <c r="AA1604" i="1"/>
  <c r="Z1604" i="1"/>
  <c r="X1604" i="1"/>
  <c r="J1604" i="1"/>
  <c r="CD1603" i="1"/>
  <c r="CE1603" i="1"/>
  <c r="BX1603" i="1"/>
  <c r="BO1603" i="1"/>
  <c r="BP1603" i="1"/>
  <c r="BJ1603" i="1"/>
  <c r="BH1603" i="1"/>
  <c r="BB1603" i="1"/>
  <c r="BC1603" i="1"/>
  <c r="AV1603" i="1"/>
  <c r="AT1603" i="1"/>
  <c r="AL1603" i="1"/>
  <c r="AH1603" i="1"/>
  <c r="X1603" i="1"/>
  <c r="V1603" i="1"/>
  <c r="AA1603" i="1"/>
  <c r="D1603" i="1"/>
  <c r="K1603" i="1"/>
  <c r="J1603" i="1"/>
  <c r="CD1602" i="1"/>
  <c r="CE1602" i="1"/>
  <c r="BX1602" i="1"/>
  <c r="BO1602" i="1"/>
  <c r="BP1602" i="1"/>
  <c r="BJ1602" i="1"/>
  <c r="BH1602" i="1"/>
  <c r="BB1602" i="1"/>
  <c r="BC1602" i="1"/>
  <c r="AV1602" i="1"/>
  <c r="AT1602" i="1"/>
  <c r="AL1602" i="1"/>
  <c r="AH1602" i="1"/>
  <c r="AF1602" i="1"/>
  <c r="AM1602" i="1"/>
  <c r="AD1602" i="1"/>
  <c r="Z1602" i="1"/>
  <c r="X1602" i="1"/>
  <c r="V1602" i="1"/>
  <c r="AA1602" i="1"/>
  <c r="P1602" i="1"/>
  <c r="D1602" i="1"/>
  <c r="K1602" i="1"/>
  <c r="J1602" i="1"/>
  <c r="B1602" i="1"/>
  <c r="CD1601" i="1"/>
  <c r="CE1601" i="1"/>
  <c r="BX1601" i="1"/>
  <c r="BX1579" i="1"/>
  <c r="BX1582" i="1"/>
  <c r="BX1583" i="1"/>
  <c r="BX1584" i="1"/>
  <c r="BX1585" i="1"/>
  <c r="BX1586" i="1"/>
  <c r="BX1588" i="1"/>
  <c r="BX1589" i="1"/>
  <c r="BX1590" i="1"/>
  <c r="BX1591" i="1"/>
  <c r="BX1592" i="1"/>
  <c r="BX1593" i="1"/>
  <c r="BX1594" i="1"/>
  <c r="BX1595" i="1"/>
  <c r="BX1596" i="1"/>
  <c r="BX1597" i="1"/>
  <c r="BX1598" i="1"/>
  <c r="BX1599" i="1"/>
  <c r="BX1600" i="1"/>
  <c r="BX1634" i="1"/>
  <c r="BO1601" i="1"/>
  <c r="BP1601" i="1"/>
  <c r="BJ1601" i="1"/>
  <c r="BH1601" i="1"/>
  <c r="BB1601" i="1"/>
  <c r="BC1601" i="1"/>
  <c r="AV1601" i="1"/>
  <c r="AT1601" i="1"/>
  <c r="AL1601" i="1"/>
  <c r="AH1601" i="1"/>
  <c r="AF1601" i="1"/>
  <c r="AM1601" i="1"/>
  <c r="V1601" i="1"/>
  <c r="X1601" i="1"/>
  <c r="D1601" i="1"/>
  <c r="K1601" i="1"/>
  <c r="J1601" i="1"/>
  <c r="CD1600" i="1"/>
  <c r="CE1600" i="1"/>
  <c r="BO1600" i="1"/>
  <c r="BP1600" i="1"/>
  <c r="BJ1600" i="1"/>
  <c r="BH1600" i="1"/>
  <c r="BB1600" i="1"/>
  <c r="BC1600" i="1"/>
  <c r="AV1600" i="1"/>
  <c r="AT1600" i="1"/>
  <c r="AF1600" i="1"/>
  <c r="AM1600" i="1"/>
  <c r="AL1600" i="1"/>
  <c r="AH1600" i="1"/>
  <c r="V1600" i="1"/>
  <c r="AA1600" i="1"/>
  <c r="Z1600" i="1"/>
  <c r="X1600" i="1"/>
  <c r="J1600" i="1"/>
  <c r="CD1599" i="1"/>
  <c r="CE1599" i="1"/>
  <c r="BO1599" i="1"/>
  <c r="BP1599" i="1"/>
  <c r="BJ1599" i="1"/>
  <c r="BH1599" i="1"/>
  <c r="BB1599" i="1"/>
  <c r="BC1599" i="1"/>
  <c r="AV1599" i="1"/>
  <c r="AT1599" i="1"/>
  <c r="AL1599" i="1"/>
  <c r="AH1599" i="1"/>
  <c r="V1599" i="1"/>
  <c r="AA1599" i="1"/>
  <c r="X1599" i="1"/>
  <c r="J1599" i="1"/>
  <c r="D1599" i="1"/>
  <c r="K1599" i="1"/>
  <c r="CD1598" i="1"/>
  <c r="CE1598" i="1"/>
  <c r="BO1598" i="1"/>
  <c r="BP1598" i="1"/>
  <c r="BJ1598" i="1"/>
  <c r="BH1598" i="1"/>
  <c r="BB1598" i="1"/>
  <c r="BC1598" i="1"/>
  <c r="AV1598" i="1"/>
  <c r="AT1598" i="1"/>
  <c r="AL1598" i="1"/>
  <c r="AH1598" i="1"/>
  <c r="AF1598" i="1"/>
  <c r="AM1598" i="1"/>
  <c r="AD1598" i="1"/>
  <c r="Z1598" i="1"/>
  <c r="X1598" i="1"/>
  <c r="V1598" i="1"/>
  <c r="P1598" i="1"/>
  <c r="D1598" i="1"/>
  <c r="K1598" i="1"/>
  <c r="J1598" i="1"/>
  <c r="B1598" i="1"/>
  <c r="CD1597" i="1"/>
  <c r="CE1597" i="1"/>
  <c r="BO1597" i="1"/>
  <c r="BP1597" i="1"/>
  <c r="BJ1597" i="1"/>
  <c r="BH1597" i="1"/>
  <c r="BB1597" i="1"/>
  <c r="BC1597" i="1"/>
  <c r="AV1597" i="1"/>
  <c r="AT1597" i="1"/>
  <c r="AL1597" i="1"/>
  <c r="AH1597" i="1"/>
  <c r="AF1597" i="1"/>
  <c r="X1597" i="1"/>
  <c r="V1597" i="1"/>
  <c r="AA1597" i="1"/>
  <c r="J1597" i="1"/>
  <c r="D1597" i="1"/>
  <c r="CD1596" i="1"/>
  <c r="CE1596" i="1"/>
  <c r="BO1596" i="1"/>
  <c r="BJ1596" i="1"/>
  <c r="BH1596" i="1"/>
  <c r="BB1596" i="1"/>
  <c r="BC1596" i="1"/>
  <c r="AV1596" i="1"/>
  <c r="AT1596" i="1"/>
  <c r="AL1596" i="1"/>
  <c r="AH1596" i="1"/>
  <c r="AF1596" i="1"/>
  <c r="AF1584" i="1"/>
  <c r="AF1642" i="1"/>
  <c r="AM1596" i="1"/>
  <c r="Z1596" i="1"/>
  <c r="X1596" i="1"/>
  <c r="V1596" i="1"/>
  <c r="J1596" i="1"/>
  <c r="CD1595" i="1"/>
  <c r="CE1595" i="1"/>
  <c r="BO1595" i="1"/>
  <c r="BP1595" i="1"/>
  <c r="BJ1595" i="1"/>
  <c r="BH1595" i="1"/>
  <c r="BB1595" i="1"/>
  <c r="BC1595" i="1"/>
  <c r="AV1595" i="1"/>
  <c r="AT1595" i="1"/>
  <c r="AL1595" i="1"/>
  <c r="AH1595" i="1"/>
  <c r="X1595" i="1"/>
  <c r="V1595" i="1"/>
  <c r="AA1595" i="1"/>
  <c r="J1595" i="1"/>
  <c r="D1595" i="1"/>
  <c r="CC1594" i="1"/>
  <c r="CD1594" i="1"/>
  <c r="CE1594" i="1"/>
  <c r="BN1594" i="1"/>
  <c r="BO1594" i="1"/>
  <c r="BP1594" i="1"/>
  <c r="BJ1594" i="1"/>
  <c r="BH1594" i="1"/>
  <c r="BA1594" i="1"/>
  <c r="BB1594" i="1"/>
  <c r="BC1594" i="1"/>
  <c r="AV1594" i="1"/>
  <c r="AT1594" i="1"/>
  <c r="AF1594" i="1"/>
  <c r="AM1594" i="1"/>
  <c r="AL1594" i="1"/>
  <c r="AH1594" i="1"/>
  <c r="AD1594" i="1"/>
  <c r="Z1594" i="1"/>
  <c r="X1594" i="1"/>
  <c r="V1594" i="1"/>
  <c r="P1594" i="1"/>
  <c r="J1594" i="1"/>
  <c r="D1594" i="1"/>
  <c r="B1594" i="1"/>
  <c r="CC1593" i="1"/>
  <c r="CD1593" i="1"/>
  <c r="CE1593" i="1"/>
  <c r="BN1593" i="1"/>
  <c r="BO1593" i="1"/>
  <c r="BP1593" i="1"/>
  <c r="BJ1593" i="1"/>
  <c r="BH1593" i="1"/>
  <c r="BA1593" i="1"/>
  <c r="BB1593" i="1"/>
  <c r="AV1593" i="1"/>
  <c r="AT1593" i="1"/>
  <c r="CC1592" i="1"/>
  <c r="CD1592" i="1"/>
  <c r="CE1592" i="1"/>
  <c r="BN1592" i="1"/>
  <c r="BO1592" i="1"/>
  <c r="BP1592" i="1"/>
  <c r="BJ1592" i="1"/>
  <c r="BH1592" i="1"/>
  <c r="BA1592" i="1"/>
  <c r="BB1592" i="1"/>
  <c r="BC1592" i="1"/>
  <c r="AV1592" i="1"/>
  <c r="AT1592" i="1"/>
  <c r="CC1591" i="1"/>
  <c r="CD1591" i="1"/>
  <c r="CE1591" i="1"/>
  <c r="BN1591" i="1"/>
  <c r="BO1591" i="1"/>
  <c r="BP1591" i="1"/>
  <c r="BJ1591" i="1"/>
  <c r="BH1591" i="1"/>
  <c r="BA1591" i="1"/>
  <c r="BB1591" i="1"/>
  <c r="BC1591" i="1"/>
  <c r="AV1591" i="1"/>
  <c r="AV1579" i="1"/>
  <c r="AV1580" i="1"/>
  <c r="AV1581" i="1"/>
  <c r="AV1582" i="1"/>
  <c r="AV1583" i="1"/>
  <c r="AV1584" i="1"/>
  <c r="AV1585" i="1"/>
  <c r="AV1586" i="1"/>
  <c r="AV1588" i="1"/>
  <c r="AV1589" i="1"/>
  <c r="AV1590" i="1"/>
  <c r="AV1634" i="1"/>
  <c r="AT1591" i="1"/>
  <c r="CC1590" i="1"/>
  <c r="CD1590" i="1"/>
  <c r="CE1590" i="1"/>
  <c r="BN1590" i="1"/>
  <c r="BO1590" i="1"/>
  <c r="BP1590" i="1"/>
  <c r="BJ1590" i="1"/>
  <c r="BH1590" i="1"/>
  <c r="BA1590" i="1"/>
  <c r="BB1590" i="1"/>
  <c r="BC1590" i="1"/>
  <c r="AT1590" i="1"/>
  <c r="CC1589" i="1"/>
  <c r="CD1589" i="1"/>
  <c r="CE1589" i="1"/>
  <c r="BN1589" i="1"/>
  <c r="BO1589" i="1"/>
  <c r="BP1589" i="1"/>
  <c r="BJ1589" i="1"/>
  <c r="BH1589" i="1"/>
  <c r="BA1589" i="1"/>
  <c r="BB1589" i="1"/>
  <c r="BC1589" i="1"/>
  <c r="AT1589" i="1"/>
  <c r="CC1588" i="1"/>
  <c r="CD1588" i="1"/>
  <c r="CE1588" i="1"/>
  <c r="BN1588" i="1"/>
  <c r="BO1588" i="1"/>
  <c r="BP1588" i="1"/>
  <c r="BJ1588" i="1"/>
  <c r="BH1588" i="1"/>
  <c r="BA1588" i="1"/>
  <c r="BB1588" i="1"/>
  <c r="BC1588" i="1"/>
  <c r="AT1588" i="1"/>
  <c r="CC1587" i="1"/>
  <c r="BN1587" i="1"/>
  <c r="BA1587" i="1"/>
  <c r="CC1586" i="1"/>
  <c r="CD1586" i="1"/>
  <c r="CE1586" i="1"/>
  <c r="BN1586" i="1"/>
  <c r="BO1586" i="1"/>
  <c r="BP1586" i="1"/>
  <c r="BJ1586" i="1"/>
  <c r="BH1586" i="1"/>
  <c r="BA1586" i="1"/>
  <c r="BB1586" i="1"/>
  <c r="BC1586" i="1"/>
  <c r="AT1586" i="1"/>
  <c r="AR1586" i="1"/>
  <c r="CC1585" i="1"/>
  <c r="CD1585" i="1"/>
  <c r="CE1585" i="1"/>
  <c r="BT1585" i="1"/>
  <c r="BN1585" i="1"/>
  <c r="BO1585" i="1"/>
  <c r="BP1585" i="1"/>
  <c r="BJ1585" i="1"/>
  <c r="BH1585" i="1"/>
  <c r="BF1585" i="1"/>
  <c r="BA1585" i="1"/>
  <c r="BB1585" i="1"/>
  <c r="BC1585" i="1"/>
  <c r="AT1585" i="1"/>
  <c r="AR1585" i="1"/>
  <c r="AH1585" i="1"/>
  <c r="AF1585" i="1"/>
  <c r="J1585" i="1"/>
  <c r="CC1584" i="1"/>
  <c r="CD1584" i="1"/>
  <c r="CE1584" i="1"/>
  <c r="BT1584" i="1"/>
  <c r="BN1584" i="1"/>
  <c r="BO1584" i="1"/>
  <c r="BP1584" i="1"/>
  <c r="BJ1584" i="1"/>
  <c r="BH1584" i="1"/>
  <c r="BF1584" i="1"/>
  <c r="BA1584" i="1"/>
  <c r="BB1584" i="1"/>
  <c r="BC1584" i="1"/>
  <c r="AT1584" i="1"/>
  <c r="AT1579" i="1"/>
  <c r="AT1580" i="1"/>
  <c r="AT1581" i="1"/>
  <c r="AT1582" i="1"/>
  <c r="AT1583" i="1"/>
  <c r="AR1584" i="1"/>
  <c r="AH1584" i="1"/>
  <c r="J1584" i="1"/>
  <c r="CC1583" i="1"/>
  <c r="CD1583" i="1"/>
  <c r="CE1583" i="1"/>
  <c r="BT1583" i="1"/>
  <c r="BN1583" i="1"/>
  <c r="BO1583" i="1"/>
  <c r="BP1583" i="1"/>
  <c r="BJ1583" i="1"/>
  <c r="BJ1579" i="1"/>
  <c r="BJ1582" i="1"/>
  <c r="BH1583" i="1"/>
  <c r="BF1583" i="1"/>
  <c r="BA1583" i="1"/>
  <c r="BB1583" i="1"/>
  <c r="BC1583" i="1"/>
  <c r="AH1583" i="1"/>
  <c r="X1583" i="1"/>
  <c r="J1583" i="1"/>
  <c r="CC1582" i="1"/>
  <c r="CD1582" i="1"/>
  <c r="CE1582" i="1"/>
  <c r="BT1582" i="1"/>
  <c r="BN1582" i="1"/>
  <c r="BO1582" i="1"/>
  <c r="BP1582" i="1"/>
  <c r="BH1582" i="1"/>
  <c r="BH1579" i="1"/>
  <c r="BF1582" i="1"/>
  <c r="BA1582" i="1"/>
  <c r="BB1582" i="1"/>
  <c r="BC1582" i="1"/>
  <c r="AH1582" i="1"/>
  <c r="AF1582" i="1"/>
  <c r="AD1582" i="1"/>
  <c r="X1582" i="1"/>
  <c r="P1582" i="1"/>
  <c r="J1582" i="1"/>
  <c r="BA1581" i="1"/>
  <c r="BB1581" i="1"/>
  <c r="BC1581" i="1"/>
  <c r="BA1580" i="1"/>
  <c r="BB1580" i="1"/>
  <c r="CC1579" i="1"/>
  <c r="BT1579" i="1"/>
  <c r="BN1579" i="1"/>
  <c r="BF1579" i="1"/>
  <c r="BA1579" i="1"/>
  <c r="BB1579" i="1"/>
  <c r="BC1579" i="1"/>
  <c r="AM1568" i="1"/>
  <c r="AL1568" i="1"/>
  <c r="Y1568" i="1"/>
  <c r="X1568" i="1"/>
  <c r="K1568" i="1"/>
  <c r="J1568" i="1"/>
  <c r="H1510" i="1"/>
  <c r="H1514" i="1"/>
  <c r="H1518" i="1"/>
  <c r="H1522" i="1"/>
  <c r="H1526" i="1"/>
  <c r="H1530" i="1"/>
  <c r="H1538" i="1"/>
  <c r="M1538" i="1"/>
  <c r="H1542" i="1"/>
  <c r="M1542" i="1"/>
  <c r="H1546" i="1"/>
  <c r="M1546" i="1"/>
  <c r="H1550" i="1"/>
  <c r="M1550" i="1"/>
  <c r="H1554" i="1"/>
  <c r="M1554" i="1"/>
  <c r="AM1567" i="1"/>
  <c r="AL1567" i="1"/>
  <c r="Y1567" i="1"/>
  <c r="X1567" i="1"/>
  <c r="K1567" i="1"/>
  <c r="J1567" i="1"/>
  <c r="AM1566" i="1"/>
  <c r="AL1566" i="1"/>
  <c r="AJ1508" i="1"/>
  <c r="AJ1512" i="1"/>
  <c r="AJ1516" i="1"/>
  <c r="AJ1520" i="1"/>
  <c r="AJ1524" i="1"/>
  <c r="AJ1528" i="1"/>
  <c r="AJ1536" i="1"/>
  <c r="AO1536" i="1"/>
  <c r="AJ1540" i="1"/>
  <c r="AJ1544" i="1"/>
  <c r="AJ1548" i="1"/>
  <c r="AO1548" i="1"/>
  <c r="AJ1552" i="1"/>
  <c r="AO1552" i="1"/>
  <c r="Y1566" i="1"/>
  <c r="X1566" i="1"/>
  <c r="K1566" i="1"/>
  <c r="J1566" i="1"/>
  <c r="D1508" i="1"/>
  <c r="D1512" i="1"/>
  <c r="D1516" i="1"/>
  <c r="D1520" i="1"/>
  <c r="D1524" i="1"/>
  <c r="D1528" i="1"/>
  <c r="D1536" i="1"/>
  <c r="K1536" i="1"/>
  <c r="D1540" i="1"/>
  <c r="D1544" i="1"/>
  <c r="D1548" i="1"/>
  <c r="D1552" i="1"/>
  <c r="A1560" i="1"/>
  <c r="AM1565" i="1"/>
  <c r="AL1565" i="1"/>
  <c r="Y1565" i="1"/>
  <c r="X1565" i="1"/>
  <c r="K1565" i="1"/>
  <c r="J1565" i="1"/>
  <c r="AT1562" i="1"/>
  <c r="AJ1507" i="1"/>
  <c r="AJ1509" i="1"/>
  <c r="AJ1510" i="1"/>
  <c r="AF1510" i="1"/>
  <c r="AM1510" i="1"/>
  <c r="AJ1511" i="1"/>
  <c r="AJ1513" i="1"/>
  <c r="AJ1517" i="1"/>
  <c r="AJ1521" i="1"/>
  <c r="AJ1525" i="1"/>
  <c r="AJ1529" i="1"/>
  <c r="AJ1537" i="1"/>
  <c r="AJ1541" i="1"/>
  <c r="AO1541" i="1"/>
  <c r="AJ1545" i="1"/>
  <c r="AO1545" i="1"/>
  <c r="AJ1549" i="1"/>
  <c r="AJ1553" i="1"/>
  <c r="AO1553" i="1"/>
  <c r="AJ1514" i="1"/>
  <c r="AJ1515" i="1"/>
  <c r="AJ1518" i="1"/>
  <c r="AJ1519" i="1"/>
  <c r="AJ1522" i="1"/>
  <c r="AJ1523" i="1"/>
  <c r="AF1525" i="1"/>
  <c r="AJ1526" i="1"/>
  <c r="AJ1527" i="1"/>
  <c r="AJ1535" i="1"/>
  <c r="AO1535" i="1"/>
  <c r="AJ1539" i="1"/>
  <c r="AO1539" i="1"/>
  <c r="AJ1543" i="1"/>
  <c r="AO1543" i="1"/>
  <c r="AJ1547" i="1"/>
  <c r="AO1547" i="1"/>
  <c r="AJ1551" i="1"/>
  <c r="AO1551" i="1"/>
  <c r="AF1507" i="1"/>
  <c r="AM1507" i="1"/>
  <c r="AF1511" i="1"/>
  <c r="AF1515" i="1"/>
  <c r="AF1519" i="1"/>
  <c r="AF1523" i="1"/>
  <c r="AF1527" i="1"/>
  <c r="AF1535" i="1"/>
  <c r="AM1535" i="1"/>
  <c r="AF1539" i="1"/>
  <c r="AF1543" i="1"/>
  <c r="AF1547" i="1"/>
  <c r="AF1551" i="1"/>
  <c r="AF1565" i="1"/>
  <c r="AJ1530" i="1"/>
  <c r="AJ1538" i="1"/>
  <c r="AO1538" i="1"/>
  <c r="AJ1542" i="1"/>
  <c r="AO1542" i="1"/>
  <c r="AJ1546" i="1"/>
  <c r="AO1549" i="1"/>
  <c r="AJ1550" i="1"/>
  <c r="AO1550" i="1"/>
  <c r="AJ1554" i="1"/>
  <c r="AO1554" i="1"/>
  <c r="CD1555" i="1"/>
  <c r="CE1555" i="1"/>
  <c r="BZ1555" i="1"/>
  <c r="BX1555" i="1"/>
  <c r="BO1555" i="1"/>
  <c r="BP1555" i="1"/>
  <c r="BL1555" i="1"/>
  <c r="BJ1555" i="1"/>
  <c r="BB1555" i="1"/>
  <c r="BC1555" i="1"/>
  <c r="AX1555" i="1"/>
  <c r="AV1555" i="1"/>
  <c r="CD1554" i="1"/>
  <c r="CE1554" i="1"/>
  <c r="BZ1554" i="1"/>
  <c r="BX1554" i="1"/>
  <c r="BV1554" i="1"/>
  <c r="BO1554" i="1"/>
  <c r="BP1554" i="1"/>
  <c r="BL1554" i="1"/>
  <c r="BJ1554" i="1"/>
  <c r="BH1554" i="1"/>
  <c r="BB1554" i="1"/>
  <c r="BC1554" i="1"/>
  <c r="AX1554" i="1"/>
  <c r="AV1554" i="1"/>
  <c r="AT1554" i="1"/>
  <c r="AH1554" i="1"/>
  <c r="AF1554" i="1"/>
  <c r="V1554" i="1"/>
  <c r="T1554" i="1"/>
  <c r="R1554" i="1"/>
  <c r="F1554" i="1"/>
  <c r="D1554" i="1"/>
  <c r="CD1553" i="1"/>
  <c r="CE1553" i="1"/>
  <c r="BZ1553" i="1"/>
  <c r="BX1553" i="1"/>
  <c r="BV1553" i="1"/>
  <c r="BO1553" i="1"/>
  <c r="BP1553" i="1"/>
  <c r="BL1553" i="1"/>
  <c r="BJ1553" i="1"/>
  <c r="BH1553" i="1"/>
  <c r="BB1553" i="1"/>
  <c r="BC1553" i="1"/>
  <c r="AX1553" i="1"/>
  <c r="AV1553" i="1"/>
  <c r="AT1553" i="1"/>
  <c r="AH1553" i="1"/>
  <c r="AF1553" i="1"/>
  <c r="V1553" i="1"/>
  <c r="AA1553" i="1"/>
  <c r="T1553" i="1"/>
  <c r="R1553" i="1"/>
  <c r="R1509" i="1"/>
  <c r="R1513" i="1"/>
  <c r="R1517" i="1"/>
  <c r="R1521" i="1"/>
  <c r="R1525" i="1"/>
  <c r="R1529" i="1"/>
  <c r="R1537" i="1"/>
  <c r="R1541" i="1"/>
  <c r="R1545" i="1"/>
  <c r="R1549" i="1"/>
  <c r="R1567" i="1"/>
  <c r="H1553" i="1"/>
  <c r="M1553" i="1"/>
  <c r="F1553" i="1"/>
  <c r="D1553" i="1"/>
  <c r="CD1552" i="1"/>
  <c r="CE1552" i="1"/>
  <c r="BZ1552" i="1"/>
  <c r="BX1552" i="1"/>
  <c r="BV1552" i="1"/>
  <c r="BO1552" i="1"/>
  <c r="BP1552" i="1"/>
  <c r="BL1552" i="1"/>
  <c r="BJ1552" i="1"/>
  <c r="BH1552" i="1"/>
  <c r="BB1552" i="1"/>
  <c r="BC1552" i="1"/>
  <c r="AX1552" i="1"/>
  <c r="AV1552" i="1"/>
  <c r="AT1552" i="1"/>
  <c r="AH1552" i="1"/>
  <c r="AF1552" i="1"/>
  <c r="V1552" i="1"/>
  <c r="AA1552" i="1"/>
  <c r="T1552" i="1"/>
  <c r="R1552" i="1"/>
  <c r="H1552" i="1"/>
  <c r="M1552" i="1"/>
  <c r="F1552" i="1"/>
  <c r="CD1551" i="1"/>
  <c r="CE1551" i="1"/>
  <c r="BZ1551" i="1"/>
  <c r="BX1551" i="1"/>
  <c r="BV1551" i="1"/>
  <c r="BO1551" i="1"/>
  <c r="BP1551" i="1"/>
  <c r="BL1551" i="1"/>
  <c r="BJ1551" i="1"/>
  <c r="BH1551" i="1"/>
  <c r="BB1551" i="1"/>
  <c r="BC1551" i="1"/>
  <c r="AX1551" i="1"/>
  <c r="AV1551" i="1"/>
  <c r="AT1551" i="1"/>
  <c r="AH1551" i="1"/>
  <c r="V1551" i="1"/>
  <c r="AA1551" i="1"/>
  <c r="T1551" i="1"/>
  <c r="R1551" i="1"/>
  <c r="H1551" i="1"/>
  <c r="M1551" i="1"/>
  <c r="F1551" i="1"/>
  <c r="D1551" i="1"/>
  <c r="CD1550" i="1"/>
  <c r="CE1550" i="1"/>
  <c r="BZ1550" i="1"/>
  <c r="BX1550" i="1"/>
  <c r="BV1550" i="1"/>
  <c r="BO1550" i="1"/>
  <c r="BP1550" i="1"/>
  <c r="BL1550" i="1"/>
  <c r="BJ1550" i="1"/>
  <c r="BH1550" i="1"/>
  <c r="BB1550" i="1"/>
  <c r="BC1550" i="1"/>
  <c r="AX1550" i="1"/>
  <c r="AV1550" i="1"/>
  <c r="AT1550" i="1"/>
  <c r="AN1550" i="1"/>
  <c r="AH1550" i="1"/>
  <c r="AF1550" i="1"/>
  <c r="Z1550" i="1"/>
  <c r="V1550" i="1"/>
  <c r="AA1550" i="1"/>
  <c r="T1550" i="1"/>
  <c r="R1550" i="1"/>
  <c r="L1550" i="1"/>
  <c r="F1550" i="1"/>
  <c r="D1550" i="1"/>
  <c r="CD1549" i="1"/>
  <c r="CE1549" i="1"/>
  <c r="BZ1549" i="1"/>
  <c r="BX1549" i="1"/>
  <c r="BV1549" i="1"/>
  <c r="BO1549" i="1"/>
  <c r="BP1549" i="1"/>
  <c r="BL1549" i="1"/>
  <c r="BJ1549" i="1"/>
  <c r="BH1549" i="1"/>
  <c r="BB1549" i="1"/>
  <c r="BC1549" i="1"/>
  <c r="AX1549" i="1"/>
  <c r="AV1549" i="1"/>
  <c r="AT1549" i="1"/>
  <c r="AN1549" i="1"/>
  <c r="AH1549" i="1"/>
  <c r="AF1549" i="1"/>
  <c r="Z1549" i="1"/>
  <c r="V1549" i="1"/>
  <c r="AA1549" i="1"/>
  <c r="T1549" i="1"/>
  <c r="L1549" i="1"/>
  <c r="H1549" i="1"/>
  <c r="M1549" i="1"/>
  <c r="F1549" i="1"/>
  <c r="D1549" i="1"/>
  <c r="CD1548" i="1"/>
  <c r="CE1548" i="1"/>
  <c r="BZ1548" i="1"/>
  <c r="BX1548" i="1"/>
  <c r="BV1548" i="1"/>
  <c r="BO1548" i="1"/>
  <c r="BP1548" i="1"/>
  <c r="BL1548" i="1"/>
  <c r="BJ1548" i="1"/>
  <c r="BH1548" i="1"/>
  <c r="BB1548" i="1"/>
  <c r="BC1548" i="1"/>
  <c r="AX1548" i="1"/>
  <c r="AV1548" i="1"/>
  <c r="AT1548" i="1"/>
  <c r="AN1548" i="1"/>
  <c r="AH1548" i="1"/>
  <c r="AF1548" i="1"/>
  <c r="V1548" i="1"/>
  <c r="AA1548" i="1"/>
  <c r="Z1548" i="1"/>
  <c r="T1548" i="1"/>
  <c r="R1548" i="1"/>
  <c r="L1548" i="1"/>
  <c r="H1548" i="1"/>
  <c r="M1548" i="1"/>
  <c r="F1548" i="1"/>
  <c r="CD1547" i="1"/>
  <c r="CE1547" i="1"/>
  <c r="BZ1547" i="1"/>
  <c r="BX1547" i="1"/>
  <c r="BV1547" i="1"/>
  <c r="BO1547" i="1"/>
  <c r="BP1547" i="1"/>
  <c r="BL1547" i="1"/>
  <c r="BJ1547" i="1"/>
  <c r="BH1547" i="1"/>
  <c r="BB1547" i="1"/>
  <c r="BC1547" i="1"/>
  <c r="AX1547" i="1"/>
  <c r="AV1547" i="1"/>
  <c r="AT1547" i="1"/>
  <c r="AN1547" i="1"/>
  <c r="AH1547" i="1"/>
  <c r="Z1547" i="1"/>
  <c r="V1547" i="1"/>
  <c r="AA1547" i="1"/>
  <c r="T1547" i="1"/>
  <c r="R1547" i="1"/>
  <c r="R1507" i="1"/>
  <c r="R1511" i="1"/>
  <c r="R1515" i="1"/>
  <c r="R1519" i="1"/>
  <c r="R1523" i="1"/>
  <c r="R1527" i="1"/>
  <c r="R1535" i="1"/>
  <c r="Y1535" i="1"/>
  <c r="R1539" i="1"/>
  <c r="R1543" i="1"/>
  <c r="L1547" i="1"/>
  <c r="H1547" i="1"/>
  <c r="M1547" i="1"/>
  <c r="F1547" i="1"/>
  <c r="D1547" i="1"/>
  <c r="CD1546" i="1"/>
  <c r="CE1546" i="1"/>
  <c r="BZ1546" i="1"/>
  <c r="BX1546" i="1"/>
  <c r="BV1546" i="1"/>
  <c r="BO1546" i="1"/>
  <c r="BP1546" i="1"/>
  <c r="BL1546" i="1"/>
  <c r="BJ1546" i="1"/>
  <c r="BH1546" i="1"/>
  <c r="BB1546" i="1"/>
  <c r="BC1546" i="1"/>
  <c r="AX1546" i="1"/>
  <c r="AV1546" i="1"/>
  <c r="AT1546" i="1"/>
  <c r="AN1546" i="1"/>
  <c r="AH1546" i="1"/>
  <c r="AF1546" i="1"/>
  <c r="Z1546" i="1"/>
  <c r="V1546" i="1"/>
  <c r="AA1546" i="1"/>
  <c r="T1546" i="1"/>
  <c r="R1546" i="1"/>
  <c r="R1510" i="1"/>
  <c r="Y1510" i="1"/>
  <c r="V1510" i="1"/>
  <c r="Z1510" i="1"/>
  <c r="AA1510" i="1"/>
  <c r="R1514" i="1"/>
  <c r="R1518" i="1"/>
  <c r="R1522" i="1"/>
  <c r="R1526" i="1"/>
  <c r="R1530" i="1"/>
  <c r="R1538" i="1"/>
  <c r="R1542" i="1"/>
  <c r="R1568" i="1"/>
  <c r="Y1518" i="1"/>
  <c r="L1546" i="1"/>
  <c r="F1546" i="1"/>
  <c r="D1546" i="1"/>
  <c r="CD1545" i="1"/>
  <c r="CE1545" i="1"/>
  <c r="BZ1545" i="1"/>
  <c r="BX1545" i="1"/>
  <c r="BV1545" i="1"/>
  <c r="BO1545" i="1"/>
  <c r="BP1545" i="1"/>
  <c r="BL1545" i="1"/>
  <c r="BJ1545" i="1"/>
  <c r="BH1545" i="1"/>
  <c r="BB1545" i="1"/>
  <c r="BC1545" i="1"/>
  <c r="AX1545" i="1"/>
  <c r="AV1545" i="1"/>
  <c r="AT1545" i="1"/>
  <c r="AN1545" i="1"/>
  <c r="AH1545" i="1"/>
  <c r="AF1545" i="1"/>
  <c r="V1545" i="1"/>
  <c r="AA1545" i="1"/>
  <c r="Z1545" i="1"/>
  <c r="T1545" i="1"/>
  <c r="H1545" i="1"/>
  <c r="M1545" i="1"/>
  <c r="L1545" i="1"/>
  <c r="F1545" i="1"/>
  <c r="D1545" i="1"/>
  <c r="CD1544" i="1"/>
  <c r="CE1544" i="1"/>
  <c r="BZ1544" i="1"/>
  <c r="BX1544" i="1"/>
  <c r="BV1544" i="1"/>
  <c r="BO1544" i="1"/>
  <c r="BP1544" i="1"/>
  <c r="BL1544" i="1"/>
  <c r="BJ1544" i="1"/>
  <c r="BH1544" i="1"/>
  <c r="BB1544" i="1"/>
  <c r="BC1544" i="1"/>
  <c r="AX1544" i="1"/>
  <c r="AV1544" i="1"/>
  <c r="AT1544" i="1"/>
  <c r="AN1544" i="1"/>
  <c r="AH1544" i="1"/>
  <c r="AF1544" i="1"/>
  <c r="Z1544" i="1"/>
  <c r="V1544" i="1"/>
  <c r="AA1544" i="1"/>
  <c r="T1544" i="1"/>
  <c r="R1544" i="1"/>
  <c r="L1544" i="1"/>
  <c r="H1544" i="1"/>
  <c r="M1544" i="1"/>
  <c r="F1544" i="1"/>
  <c r="CD1543" i="1"/>
  <c r="CE1543" i="1"/>
  <c r="BZ1543" i="1"/>
  <c r="BX1543" i="1"/>
  <c r="BV1543" i="1"/>
  <c r="BO1543" i="1"/>
  <c r="BP1543" i="1"/>
  <c r="BL1543" i="1"/>
  <c r="BJ1543" i="1"/>
  <c r="BH1543" i="1"/>
  <c r="BB1543" i="1"/>
  <c r="BC1543" i="1"/>
  <c r="AX1543" i="1"/>
  <c r="AV1543" i="1"/>
  <c r="AT1543" i="1"/>
  <c r="AN1543" i="1"/>
  <c r="AH1543" i="1"/>
  <c r="AD1543" i="1"/>
  <c r="V1543" i="1"/>
  <c r="AA1543" i="1"/>
  <c r="Z1543" i="1"/>
  <c r="T1543" i="1"/>
  <c r="P1543" i="1"/>
  <c r="L1543" i="1"/>
  <c r="H1543" i="1"/>
  <c r="M1543" i="1"/>
  <c r="F1543" i="1"/>
  <c r="D1543" i="1"/>
  <c r="CD1542" i="1"/>
  <c r="CE1542" i="1"/>
  <c r="BZ1542" i="1"/>
  <c r="BX1542" i="1"/>
  <c r="BV1542" i="1"/>
  <c r="BO1542" i="1"/>
  <c r="BP1542" i="1"/>
  <c r="BL1542" i="1"/>
  <c r="BJ1542" i="1"/>
  <c r="BH1542" i="1"/>
  <c r="BB1542" i="1"/>
  <c r="BC1542" i="1"/>
  <c r="AX1542" i="1"/>
  <c r="AV1542" i="1"/>
  <c r="AT1542" i="1"/>
  <c r="AN1542" i="1"/>
  <c r="AH1542" i="1"/>
  <c r="AF1542" i="1"/>
  <c r="AF1514" i="1"/>
  <c r="AF1518" i="1"/>
  <c r="AF1522" i="1"/>
  <c r="AF1526" i="1"/>
  <c r="AF1530" i="1"/>
  <c r="AF1538" i="1"/>
  <c r="AF1568" i="1"/>
  <c r="AM1538" i="1"/>
  <c r="V1542" i="1"/>
  <c r="AA1542" i="1"/>
  <c r="V1514" i="1"/>
  <c r="V1518" i="1"/>
  <c r="V1522" i="1"/>
  <c r="V1526" i="1"/>
  <c r="V1530" i="1"/>
  <c r="V1538" i="1"/>
  <c r="AA1538" i="1"/>
  <c r="Z1542" i="1"/>
  <c r="T1542" i="1"/>
  <c r="L1542" i="1"/>
  <c r="F1542" i="1"/>
  <c r="D1542" i="1"/>
  <c r="CD1541" i="1"/>
  <c r="CE1541" i="1"/>
  <c r="BZ1541" i="1"/>
  <c r="BX1541" i="1"/>
  <c r="BV1541" i="1"/>
  <c r="BO1541" i="1"/>
  <c r="BP1541" i="1"/>
  <c r="BL1541" i="1"/>
  <c r="BJ1541" i="1"/>
  <c r="BH1541" i="1"/>
  <c r="BB1541" i="1"/>
  <c r="BC1541" i="1"/>
  <c r="AX1541" i="1"/>
  <c r="AV1541" i="1"/>
  <c r="AT1541" i="1"/>
  <c r="AN1541" i="1"/>
  <c r="AH1541" i="1"/>
  <c r="AF1541" i="1"/>
  <c r="Z1541" i="1"/>
  <c r="V1541" i="1"/>
  <c r="AA1541" i="1"/>
  <c r="T1541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5" i="1"/>
  <c r="T1536" i="1"/>
  <c r="T1537" i="1"/>
  <c r="T1538" i="1"/>
  <c r="T1539" i="1"/>
  <c r="T1540" i="1"/>
  <c r="L1541" i="1"/>
  <c r="H1541" i="1"/>
  <c r="M1541" i="1"/>
  <c r="F1541" i="1"/>
  <c r="D1541" i="1"/>
  <c r="CD1540" i="1"/>
  <c r="CE1540" i="1"/>
  <c r="BZ1540" i="1"/>
  <c r="BX1540" i="1"/>
  <c r="BV1540" i="1"/>
  <c r="BO1540" i="1"/>
  <c r="BP1540" i="1"/>
  <c r="BL1540" i="1"/>
  <c r="BJ1540" i="1"/>
  <c r="BH1540" i="1"/>
  <c r="BB1540" i="1"/>
  <c r="BC1540" i="1"/>
  <c r="AX1540" i="1"/>
  <c r="AV1540" i="1"/>
  <c r="AT1540" i="1"/>
  <c r="AN1540" i="1"/>
  <c r="AH1540" i="1"/>
  <c r="AF1540" i="1"/>
  <c r="Z1540" i="1"/>
  <c r="V1540" i="1"/>
  <c r="AA1540" i="1"/>
  <c r="R1540" i="1"/>
  <c r="L1540" i="1"/>
  <c r="H1540" i="1"/>
  <c r="M1540" i="1"/>
  <c r="F1540" i="1"/>
  <c r="CD1539" i="1"/>
  <c r="CE1539" i="1"/>
  <c r="BZ1539" i="1"/>
  <c r="BX1539" i="1"/>
  <c r="BV1539" i="1"/>
  <c r="BO1539" i="1"/>
  <c r="BP1539" i="1"/>
  <c r="BL1539" i="1"/>
  <c r="BJ1539" i="1"/>
  <c r="BH1539" i="1"/>
  <c r="BB1539" i="1"/>
  <c r="BC1539" i="1"/>
  <c r="AX1539" i="1"/>
  <c r="AV1539" i="1"/>
  <c r="AT1539" i="1"/>
  <c r="AN1539" i="1"/>
  <c r="AH1539" i="1"/>
  <c r="AD1539" i="1"/>
  <c r="Z1539" i="1"/>
  <c r="V1539" i="1"/>
  <c r="AA1539" i="1"/>
  <c r="P1539" i="1"/>
  <c r="L1539" i="1"/>
  <c r="H1539" i="1"/>
  <c r="M1539" i="1"/>
  <c r="F1539" i="1"/>
  <c r="D1539" i="1"/>
  <c r="B1539" i="1"/>
  <c r="CD1538" i="1"/>
  <c r="CE1538" i="1"/>
  <c r="BZ1538" i="1"/>
  <c r="BX1538" i="1"/>
  <c r="BV1538" i="1"/>
  <c r="BO1538" i="1"/>
  <c r="BP1538" i="1"/>
  <c r="BL1538" i="1"/>
  <c r="BJ1538" i="1"/>
  <c r="BH1538" i="1"/>
  <c r="BB1538" i="1"/>
  <c r="BC1538" i="1"/>
  <c r="AX1538" i="1"/>
  <c r="AV1538" i="1"/>
  <c r="AT1538" i="1"/>
  <c r="AN1538" i="1"/>
  <c r="AL1538" i="1"/>
  <c r="AH1538" i="1"/>
  <c r="Z1538" i="1"/>
  <c r="X1538" i="1"/>
  <c r="L1538" i="1"/>
  <c r="D1538" i="1"/>
  <c r="K1538" i="1"/>
  <c r="J1538" i="1"/>
  <c r="F1538" i="1"/>
  <c r="CD1537" i="1"/>
  <c r="CE1537" i="1"/>
  <c r="BZ1537" i="1"/>
  <c r="BX1537" i="1"/>
  <c r="BV1537" i="1"/>
  <c r="BV1504" i="1"/>
  <c r="BV1505" i="1"/>
  <c r="BV1506" i="1"/>
  <c r="BV1507" i="1"/>
  <c r="BV1508" i="1"/>
  <c r="BV1509" i="1"/>
  <c r="BV1511" i="1"/>
  <c r="BV1513" i="1"/>
  <c r="BV1514" i="1"/>
  <c r="BV1515" i="1"/>
  <c r="BV1516" i="1"/>
  <c r="BV1517" i="1"/>
  <c r="BV1518" i="1"/>
  <c r="BV1519" i="1"/>
  <c r="BV1520" i="1"/>
  <c r="BV1521" i="1"/>
  <c r="BV1522" i="1"/>
  <c r="BV1523" i="1"/>
  <c r="BV1524" i="1"/>
  <c r="BV1525" i="1"/>
  <c r="BV1526" i="1"/>
  <c r="BV1527" i="1"/>
  <c r="BV1528" i="1"/>
  <c r="BV1529" i="1"/>
  <c r="BV1530" i="1"/>
  <c r="BV1531" i="1"/>
  <c r="BV1532" i="1"/>
  <c r="BV1533" i="1"/>
  <c r="BV1534" i="1"/>
  <c r="BV1535" i="1"/>
  <c r="BV1536" i="1"/>
  <c r="BO1537" i="1"/>
  <c r="BP1537" i="1"/>
  <c r="BL1537" i="1"/>
  <c r="BJ1537" i="1"/>
  <c r="BH1537" i="1"/>
  <c r="BB1537" i="1"/>
  <c r="BC1537" i="1"/>
  <c r="AX1537" i="1"/>
  <c r="AV1537" i="1"/>
  <c r="AT1537" i="1"/>
  <c r="AN1537" i="1"/>
  <c r="AL1537" i="1"/>
  <c r="AH1537" i="1"/>
  <c r="AF1537" i="1"/>
  <c r="AM1537" i="1"/>
  <c r="Z1537" i="1"/>
  <c r="X1537" i="1"/>
  <c r="V1537" i="1"/>
  <c r="AA1537" i="1"/>
  <c r="Y1537" i="1"/>
  <c r="L1537" i="1"/>
  <c r="J1537" i="1"/>
  <c r="H1537" i="1"/>
  <c r="M1537" i="1"/>
  <c r="F1537" i="1"/>
  <c r="D1537" i="1"/>
  <c r="K1537" i="1"/>
  <c r="CD1536" i="1"/>
  <c r="CE1536" i="1"/>
  <c r="BZ1536" i="1"/>
  <c r="BX1536" i="1"/>
  <c r="BO1536" i="1"/>
  <c r="BP1536" i="1"/>
  <c r="BL1536" i="1"/>
  <c r="BJ1536" i="1"/>
  <c r="BH1536" i="1"/>
  <c r="BH1504" i="1"/>
  <c r="BH1505" i="1"/>
  <c r="BH1506" i="1"/>
  <c r="BH1507" i="1"/>
  <c r="BH1508" i="1"/>
  <c r="BH1509" i="1"/>
  <c r="BH1511" i="1"/>
  <c r="BH1513" i="1"/>
  <c r="BH1514" i="1"/>
  <c r="BH1515" i="1"/>
  <c r="BH1516" i="1"/>
  <c r="BH1517" i="1"/>
  <c r="BH1518" i="1"/>
  <c r="BH1519" i="1"/>
  <c r="BH1520" i="1"/>
  <c r="BH1521" i="1"/>
  <c r="BH1522" i="1"/>
  <c r="BH1523" i="1"/>
  <c r="BH1524" i="1"/>
  <c r="BH1525" i="1"/>
  <c r="BH1526" i="1"/>
  <c r="BH1527" i="1"/>
  <c r="BH1528" i="1"/>
  <c r="BH1529" i="1"/>
  <c r="BH1530" i="1"/>
  <c r="BH1531" i="1"/>
  <c r="BH1532" i="1"/>
  <c r="BH1533" i="1"/>
  <c r="BH1534" i="1"/>
  <c r="BH1535" i="1"/>
  <c r="BH1559" i="1"/>
  <c r="BB1536" i="1"/>
  <c r="BC1536" i="1"/>
  <c r="AX1536" i="1"/>
  <c r="AV1536" i="1"/>
  <c r="AT1536" i="1"/>
  <c r="AN1536" i="1"/>
  <c r="AL1536" i="1"/>
  <c r="AH1536" i="1"/>
  <c r="AF1536" i="1"/>
  <c r="AM1536" i="1"/>
  <c r="Z1536" i="1"/>
  <c r="X1536" i="1"/>
  <c r="V1536" i="1"/>
  <c r="R1536" i="1"/>
  <c r="Y1536" i="1"/>
  <c r="L1536" i="1"/>
  <c r="J1536" i="1"/>
  <c r="H1536" i="1"/>
  <c r="M1536" i="1"/>
  <c r="F1536" i="1"/>
  <c r="CD1535" i="1"/>
  <c r="CE1535" i="1"/>
  <c r="BZ1535" i="1"/>
  <c r="BX1535" i="1"/>
  <c r="BO1535" i="1"/>
  <c r="BP1535" i="1"/>
  <c r="BL1535" i="1"/>
  <c r="BJ1535" i="1"/>
  <c r="BB1535" i="1"/>
  <c r="BC1535" i="1"/>
  <c r="AX1535" i="1"/>
  <c r="AV1535" i="1"/>
  <c r="AT1535" i="1"/>
  <c r="AN1535" i="1"/>
  <c r="AL1535" i="1"/>
  <c r="AH1535" i="1"/>
  <c r="AD1535" i="1"/>
  <c r="V1535" i="1"/>
  <c r="AA1535" i="1"/>
  <c r="Z1535" i="1"/>
  <c r="X1535" i="1"/>
  <c r="P1535" i="1"/>
  <c r="H1535" i="1"/>
  <c r="M1535" i="1"/>
  <c r="L1535" i="1"/>
  <c r="D1535" i="1"/>
  <c r="K1535" i="1"/>
  <c r="J1535" i="1"/>
  <c r="F1535" i="1"/>
  <c r="B1535" i="1"/>
  <c r="CD1534" i="1"/>
  <c r="CE1534" i="1"/>
  <c r="BZ1534" i="1"/>
  <c r="BX1534" i="1"/>
  <c r="BO1534" i="1"/>
  <c r="BP1534" i="1"/>
  <c r="BL1534" i="1"/>
  <c r="BJ1534" i="1"/>
  <c r="BB1534" i="1"/>
  <c r="BC1534" i="1"/>
  <c r="AX1534" i="1"/>
  <c r="AV1534" i="1"/>
  <c r="AT1534" i="1"/>
  <c r="CD1533" i="1"/>
  <c r="CE1533" i="1"/>
  <c r="BZ1533" i="1"/>
  <c r="BX1533" i="1"/>
  <c r="BO1533" i="1"/>
  <c r="BP1533" i="1"/>
  <c r="BL1533" i="1"/>
  <c r="BJ1533" i="1"/>
  <c r="BB1533" i="1"/>
  <c r="BC1533" i="1"/>
  <c r="AX1533" i="1"/>
  <c r="AV1533" i="1"/>
  <c r="AT1533" i="1"/>
  <c r="CD1532" i="1"/>
  <c r="CE1532" i="1"/>
  <c r="BZ1532" i="1"/>
  <c r="BX1532" i="1"/>
  <c r="BO1532" i="1"/>
  <c r="BP1532" i="1"/>
  <c r="BL1532" i="1"/>
  <c r="BJ1532" i="1"/>
  <c r="BB1532" i="1"/>
  <c r="BC1532" i="1"/>
  <c r="AX1532" i="1"/>
  <c r="AV1532" i="1"/>
  <c r="AT1532" i="1"/>
  <c r="CD1531" i="1"/>
  <c r="CE1531" i="1"/>
  <c r="BZ1531" i="1"/>
  <c r="BZ1504" i="1"/>
  <c r="CC1504" i="1"/>
  <c r="CC1505" i="1"/>
  <c r="BZ1505" i="1"/>
  <c r="BZ1506" i="1"/>
  <c r="BZ1507" i="1"/>
  <c r="BZ1508" i="1"/>
  <c r="BZ1509" i="1"/>
  <c r="BZ1511" i="1"/>
  <c r="BZ1513" i="1"/>
  <c r="BZ1514" i="1"/>
  <c r="BZ1515" i="1"/>
  <c r="BZ1516" i="1"/>
  <c r="BZ1517" i="1"/>
  <c r="BZ1518" i="1"/>
  <c r="BZ1519" i="1"/>
  <c r="BZ1520" i="1"/>
  <c r="BZ1521" i="1"/>
  <c r="BZ1522" i="1"/>
  <c r="BZ1523" i="1"/>
  <c r="BZ1524" i="1"/>
  <c r="BZ1525" i="1"/>
  <c r="BZ1526" i="1"/>
  <c r="BZ1527" i="1"/>
  <c r="BZ1528" i="1"/>
  <c r="BZ1529" i="1"/>
  <c r="BZ1530" i="1"/>
  <c r="BX1531" i="1"/>
  <c r="BO1531" i="1"/>
  <c r="BP1531" i="1"/>
  <c r="BL1531" i="1"/>
  <c r="BJ1531" i="1"/>
  <c r="BB1531" i="1"/>
  <c r="BC1531" i="1"/>
  <c r="AX1531" i="1"/>
  <c r="AV1531" i="1"/>
  <c r="AT1531" i="1"/>
  <c r="CD1530" i="1"/>
  <c r="CE1530" i="1"/>
  <c r="BX1530" i="1"/>
  <c r="BO1530" i="1"/>
  <c r="BP1530" i="1"/>
  <c r="BL1530" i="1"/>
  <c r="BJ1530" i="1"/>
  <c r="BB1530" i="1"/>
  <c r="BC1530" i="1"/>
  <c r="AX1530" i="1"/>
  <c r="AV1530" i="1"/>
  <c r="AT1530" i="1"/>
  <c r="AH1530" i="1"/>
  <c r="J1510" i="1"/>
  <c r="J1514" i="1"/>
  <c r="J1518" i="1"/>
  <c r="J1522" i="1"/>
  <c r="J1526" i="1"/>
  <c r="J1530" i="1"/>
  <c r="F1530" i="1"/>
  <c r="D1530" i="1"/>
  <c r="CD1529" i="1"/>
  <c r="CE1529" i="1"/>
  <c r="BX1529" i="1"/>
  <c r="BO1529" i="1"/>
  <c r="BP1529" i="1"/>
  <c r="BL1529" i="1"/>
  <c r="BJ1529" i="1"/>
  <c r="BB1529" i="1"/>
  <c r="BC1529" i="1"/>
  <c r="AX1529" i="1"/>
  <c r="AV1529" i="1"/>
  <c r="AT1529" i="1"/>
  <c r="AF1529" i="1"/>
  <c r="AL1529" i="1"/>
  <c r="AH1529" i="1"/>
  <c r="Y1521" i="1"/>
  <c r="V1525" i="1"/>
  <c r="V1521" i="1"/>
  <c r="V1529" i="1"/>
  <c r="H1529" i="1"/>
  <c r="F1529" i="1"/>
  <c r="D1529" i="1"/>
  <c r="CD1528" i="1"/>
  <c r="CE1528" i="1"/>
  <c r="BX1528" i="1"/>
  <c r="BO1528" i="1"/>
  <c r="BP1528" i="1"/>
  <c r="BL1528" i="1"/>
  <c r="BJ1528" i="1"/>
  <c r="BB1528" i="1"/>
  <c r="BC1528" i="1"/>
  <c r="AX1528" i="1"/>
  <c r="AV1528" i="1"/>
  <c r="AT1528" i="1"/>
  <c r="AL1508" i="1"/>
  <c r="AL1512" i="1"/>
  <c r="AL1516" i="1"/>
  <c r="AL1520" i="1"/>
  <c r="AL1524" i="1"/>
  <c r="AL1528" i="1"/>
  <c r="AH1528" i="1"/>
  <c r="AF1528" i="1"/>
  <c r="V1528" i="1"/>
  <c r="R1528" i="1"/>
  <c r="J1508" i="1"/>
  <c r="J1512" i="1"/>
  <c r="J1516" i="1"/>
  <c r="J1520" i="1"/>
  <c r="J1524" i="1"/>
  <c r="J1528" i="1"/>
  <c r="H1528" i="1"/>
  <c r="F1528" i="1"/>
  <c r="CD1527" i="1"/>
  <c r="CE1527" i="1"/>
  <c r="BX1527" i="1"/>
  <c r="BO1527" i="1"/>
  <c r="BP1527" i="1"/>
  <c r="BL1527" i="1"/>
  <c r="BJ1527" i="1"/>
  <c r="BB1527" i="1"/>
  <c r="BC1527" i="1"/>
  <c r="AX1527" i="1"/>
  <c r="AV1527" i="1"/>
  <c r="AT1527" i="1"/>
  <c r="AH1527" i="1"/>
  <c r="AD1527" i="1"/>
  <c r="V1527" i="1"/>
  <c r="P1527" i="1"/>
  <c r="H1527" i="1"/>
  <c r="H1507" i="1"/>
  <c r="H1511" i="1"/>
  <c r="H1515" i="1"/>
  <c r="H1519" i="1"/>
  <c r="H1523" i="1"/>
  <c r="H1565" i="1"/>
  <c r="F1527" i="1"/>
  <c r="D1527" i="1"/>
  <c r="CD1526" i="1"/>
  <c r="CE1526" i="1"/>
  <c r="BX1526" i="1"/>
  <c r="BO1526" i="1"/>
  <c r="BP1526" i="1"/>
  <c r="BL1526" i="1"/>
  <c r="BJ1526" i="1"/>
  <c r="BB1526" i="1"/>
  <c r="BC1526" i="1"/>
  <c r="AX1526" i="1"/>
  <c r="AV1526" i="1"/>
  <c r="AT1526" i="1"/>
  <c r="AH1526" i="1"/>
  <c r="F1526" i="1"/>
  <c r="D1526" i="1"/>
  <c r="CD1525" i="1"/>
  <c r="CE1525" i="1"/>
  <c r="BX1525" i="1"/>
  <c r="BO1525" i="1"/>
  <c r="BP1525" i="1"/>
  <c r="BL1525" i="1"/>
  <c r="BJ1525" i="1"/>
  <c r="BB1525" i="1"/>
  <c r="BC1525" i="1"/>
  <c r="AX1525" i="1"/>
  <c r="AV1525" i="1"/>
  <c r="AT1525" i="1"/>
  <c r="AH1525" i="1"/>
  <c r="H1525" i="1"/>
  <c r="F1525" i="1"/>
  <c r="D1525" i="1"/>
  <c r="CD1524" i="1"/>
  <c r="CE1524" i="1"/>
  <c r="BX1524" i="1"/>
  <c r="BO1524" i="1"/>
  <c r="BP1524" i="1"/>
  <c r="BL1524" i="1"/>
  <c r="BJ1524" i="1"/>
  <c r="BB1524" i="1"/>
  <c r="BC1524" i="1"/>
  <c r="AX1524" i="1"/>
  <c r="AV1524" i="1"/>
  <c r="AT1524" i="1"/>
  <c r="AH1524" i="1"/>
  <c r="AF1524" i="1"/>
  <c r="X1508" i="1"/>
  <c r="X1512" i="1"/>
  <c r="X1516" i="1"/>
  <c r="X1520" i="1"/>
  <c r="X1524" i="1"/>
  <c r="X1528" i="1"/>
  <c r="V1524" i="1"/>
  <c r="R1524" i="1"/>
  <c r="H1524" i="1"/>
  <c r="F1524" i="1"/>
  <c r="CD1523" i="1"/>
  <c r="CE1523" i="1"/>
  <c r="BX1523" i="1"/>
  <c r="BO1523" i="1"/>
  <c r="BP1523" i="1"/>
  <c r="BL1523" i="1"/>
  <c r="BJ1523" i="1"/>
  <c r="BB1523" i="1"/>
  <c r="BC1523" i="1"/>
  <c r="AX1523" i="1"/>
  <c r="AV1523" i="1"/>
  <c r="AT1523" i="1"/>
  <c r="AH1523" i="1"/>
  <c r="AD1523" i="1"/>
  <c r="V1523" i="1"/>
  <c r="P1523" i="1"/>
  <c r="F1523" i="1"/>
  <c r="D1523" i="1"/>
  <c r="CD1522" i="1"/>
  <c r="CE1522" i="1"/>
  <c r="BX1522" i="1"/>
  <c r="BO1522" i="1"/>
  <c r="BP1522" i="1"/>
  <c r="BL1522" i="1"/>
  <c r="BJ1522" i="1"/>
  <c r="BB1522" i="1"/>
  <c r="BC1522" i="1"/>
  <c r="AX1522" i="1"/>
  <c r="AV1522" i="1"/>
  <c r="AT1522" i="1"/>
  <c r="AH1522" i="1"/>
  <c r="F1522" i="1"/>
  <c r="D1522" i="1"/>
  <c r="CD1521" i="1"/>
  <c r="CE1521" i="1"/>
  <c r="BX1521" i="1"/>
  <c r="BO1521" i="1"/>
  <c r="BP1521" i="1"/>
  <c r="BL1521" i="1"/>
  <c r="BJ1521" i="1"/>
  <c r="BB1521" i="1"/>
  <c r="BC1521" i="1"/>
  <c r="AX1521" i="1"/>
  <c r="AV1521" i="1"/>
  <c r="AT1521" i="1"/>
  <c r="AH1521" i="1"/>
  <c r="AF1521" i="1"/>
  <c r="AF1509" i="1"/>
  <c r="AM1509" i="1"/>
  <c r="AF1513" i="1"/>
  <c r="AF1517" i="1"/>
  <c r="X1521" i="1"/>
  <c r="X1525" i="1"/>
  <c r="H1521" i="1"/>
  <c r="F1521" i="1"/>
  <c r="D1521" i="1"/>
  <c r="CD1520" i="1"/>
  <c r="CE1520" i="1"/>
  <c r="BX1520" i="1"/>
  <c r="BO1520" i="1"/>
  <c r="BP1520" i="1"/>
  <c r="BL1520" i="1"/>
  <c r="BJ1520" i="1"/>
  <c r="BB1520" i="1"/>
  <c r="BC1520" i="1"/>
  <c r="AX1520" i="1"/>
  <c r="AV1520" i="1"/>
  <c r="AT1520" i="1"/>
  <c r="AH1520" i="1"/>
  <c r="AF1520" i="1"/>
  <c r="V1520" i="1"/>
  <c r="R1520" i="1"/>
  <c r="H1520" i="1"/>
  <c r="F1520" i="1"/>
  <c r="CC1519" i="1"/>
  <c r="CD1519" i="1"/>
  <c r="CE1519" i="1"/>
  <c r="BX1519" i="1"/>
  <c r="BN1519" i="1"/>
  <c r="BO1519" i="1"/>
  <c r="BP1519" i="1"/>
  <c r="BL1519" i="1"/>
  <c r="BJ1519" i="1"/>
  <c r="BA1519" i="1"/>
  <c r="BB1519" i="1"/>
  <c r="BC1519" i="1"/>
  <c r="AX1519" i="1"/>
  <c r="AV1519" i="1"/>
  <c r="AT1519" i="1"/>
  <c r="AH1519" i="1"/>
  <c r="AD1519" i="1"/>
  <c r="V1519" i="1"/>
  <c r="P1519" i="1"/>
  <c r="F1519" i="1"/>
  <c r="D1519" i="1"/>
  <c r="CC1518" i="1"/>
  <c r="CD1518" i="1"/>
  <c r="CE1518" i="1"/>
  <c r="BX1518" i="1"/>
  <c r="BN1518" i="1"/>
  <c r="BO1518" i="1"/>
  <c r="BP1518" i="1"/>
  <c r="BL1518" i="1"/>
  <c r="BJ1518" i="1"/>
  <c r="BA1518" i="1"/>
  <c r="BB1518" i="1"/>
  <c r="BC1518" i="1"/>
  <c r="AX1518" i="1"/>
  <c r="AV1518" i="1"/>
  <c r="AT1518" i="1"/>
  <c r="AH1518" i="1"/>
  <c r="X1518" i="1"/>
  <c r="X1522" i="1"/>
  <c r="X1526" i="1"/>
  <c r="X1530" i="1"/>
  <c r="F1518" i="1"/>
  <c r="F1507" i="1"/>
  <c r="F1508" i="1"/>
  <c r="F1509" i="1"/>
  <c r="F1510" i="1"/>
  <c r="F1511" i="1"/>
  <c r="F1512" i="1"/>
  <c r="F1513" i="1"/>
  <c r="F1514" i="1"/>
  <c r="F1515" i="1"/>
  <c r="F1516" i="1"/>
  <c r="F1517" i="1"/>
  <c r="D1518" i="1"/>
  <c r="CC1517" i="1"/>
  <c r="CD1517" i="1"/>
  <c r="CE1517" i="1"/>
  <c r="BX1517" i="1"/>
  <c r="BN1517" i="1"/>
  <c r="BO1517" i="1"/>
  <c r="BP1517" i="1"/>
  <c r="BL1517" i="1"/>
  <c r="BJ1517" i="1"/>
  <c r="BJ1504" i="1"/>
  <c r="BJ1505" i="1"/>
  <c r="BJ1506" i="1"/>
  <c r="BJ1507" i="1"/>
  <c r="BJ1508" i="1"/>
  <c r="BJ1509" i="1"/>
  <c r="BJ1511" i="1"/>
  <c r="BJ1513" i="1"/>
  <c r="BJ1514" i="1"/>
  <c r="BJ1515" i="1"/>
  <c r="BJ1516" i="1"/>
  <c r="BA1517" i="1"/>
  <c r="BB1517" i="1"/>
  <c r="BC1517" i="1"/>
  <c r="AX1517" i="1"/>
  <c r="AV1517" i="1"/>
  <c r="AT1517" i="1"/>
  <c r="AH1517" i="1"/>
  <c r="V1517" i="1"/>
  <c r="H1517" i="1"/>
  <c r="D1517" i="1"/>
  <c r="D1513" i="1"/>
  <c r="D1509" i="1"/>
  <c r="CC1516" i="1"/>
  <c r="CD1516" i="1"/>
  <c r="CE1516" i="1"/>
  <c r="BX1516" i="1"/>
  <c r="BN1516" i="1"/>
  <c r="BO1516" i="1"/>
  <c r="BP1516" i="1"/>
  <c r="BL1516" i="1"/>
  <c r="BA1516" i="1"/>
  <c r="BB1516" i="1"/>
  <c r="BC1516" i="1"/>
  <c r="AX1516" i="1"/>
  <c r="AV1516" i="1"/>
  <c r="AT1516" i="1"/>
  <c r="AH1516" i="1"/>
  <c r="AF1516" i="1"/>
  <c r="V1516" i="1"/>
  <c r="R1516" i="1"/>
  <c r="H1516" i="1"/>
  <c r="H1508" i="1"/>
  <c r="H1512" i="1"/>
  <c r="CC1515" i="1"/>
  <c r="CD1515" i="1"/>
  <c r="CE1515" i="1"/>
  <c r="BX1515" i="1"/>
  <c r="BN1515" i="1"/>
  <c r="BO1515" i="1"/>
  <c r="BP1515" i="1"/>
  <c r="BL1515" i="1"/>
  <c r="BA1515" i="1"/>
  <c r="BB1515" i="1"/>
  <c r="BC1515" i="1"/>
  <c r="AX1515" i="1"/>
  <c r="AV1515" i="1"/>
  <c r="AT1515" i="1"/>
  <c r="AH1515" i="1"/>
  <c r="AD1515" i="1"/>
  <c r="V1515" i="1"/>
  <c r="P1515" i="1"/>
  <c r="D1515" i="1"/>
  <c r="CC1514" i="1"/>
  <c r="CD1514" i="1"/>
  <c r="CE1514" i="1"/>
  <c r="BX1514" i="1"/>
  <c r="BN1514" i="1"/>
  <c r="BO1514" i="1"/>
  <c r="BP1514" i="1"/>
  <c r="BL1514" i="1"/>
  <c r="BA1514" i="1"/>
  <c r="BB1514" i="1"/>
  <c r="BC1514" i="1"/>
  <c r="AX1514" i="1"/>
  <c r="AV1514" i="1"/>
  <c r="AV1504" i="1"/>
  <c r="AV1505" i="1"/>
  <c r="AV1506" i="1"/>
  <c r="AV1507" i="1"/>
  <c r="AV1508" i="1"/>
  <c r="AV1509" i="1"/>
  <c r="AV1510" i="1"/>
  <c r="AV1511" i="1"/>
  <c r="AV1513" i="1"/>
  <c r="AT1514" i="1"/>
  <c r="AT1504" i="1"/>
  <c r="AT1505" i="1"/>
  <c r="AT1506" i="1"/>
  <c r="AT1507" i="1"/>
  <c r="AT1508" i="1"/>
  <c r="AT1509" i="1"/>
  <c r="AT1510" i="1"/>
  <c r="AT1511" i="1"/>
  <c r="AT1513" i="1"/>
  <c r="AL1510" i="1"/>
  <c r="AL1514" i="1"/>
  <c r="AL1518" i="1"/>
  <c r="AL1522" i="1"/>
  <c r="AL1526" i="1"/>
  <c r="AL1530" i="1"/>
  <c r="AH1514" i="1"/>
  <c r="D1514" i="1"/>
  <c r="D1510" i="1"/>
  <c r="D1511" i="1"/>
  <c r="D1507" i="1"/>
  <c r="R1512" i="1"/>
  <c r="R1508" i="1"/>
  <c r="Y1508" i="1"/>
  <c r="V1512" i="1"/>
  <c r="AF1512" i="1"/>
  <c r="CC1513" i="1"/>
  <c r="CD1513" i="1"/>
  <c r="CE1513" i="1"/>
  <c r="BX1513" i="1"/>
  <c r="BN1513" i="1"/>
  <c r="BO1513" i="1"/>
  <c r="BP1513" i="1"/>
  <c r="BL1513" i="1"/>
  <c r="BA1513" i="1"/>
  <c r="BB1513" i="1"/>
  <c r="BC1513" i="1"/>
  <c r="AX1513" i="1"/>
  <c r="AH1513" i="1"/>
  <c r="V1513" i="1"/>
  <c r="H1513" i="1"/>
  <c r="CC1512" i="1"/>
  <c r="BN1512" i="1"/>
  <c r="BA1512" i="1"/>
  <c r="AH1512" i="1"/>
  <c r="CC1511" i="1"/>
  <c r="CD1511" i="1"/>
  <c r="CE1511" i="1"/>
  <c r="BX1511" i="1"/>
  <c r="BN1511" i="1"/>
  <c r="BO1511" i="1"/>
  <c r="BP1511" i="1"/>
  <c r="BL1511" i="1"/>
  <c r="BF1511" i="1"/>
  <c r="BA1511" i="1"/>
  <c r="BB1511" i="1"/>
  <c r="BC1511" i="1"/>
  <c r="AX1511" i="1"/>
  <c r="AR1511" i="1"/>
  <c r="AH1511" i="1"/>
  <c r="AD1511" i="1"/>
  <c r="V1511" i="1"/>
  <c r="P1511" i="1"/>
  <c r="BF1510" i="1"/>
  <c r="BA1510" i="1"/>
  <c r="BB1510" i="1"/>
  <c r="BC1510" i="1"/>
  <c r="AX1510" i="1"/>
  <c r="AR1510" i="1"/>
  <c r="AH1510" i="1"/>
  <c r="X1510" i="1"/>
  <c r="BX1509" i="1"/>
  <c r="BT1509" i="1"/>
  <c r="BL1509" i="1"/>
  <c r="BF1509" i="1"/>
  <c r="BA1509" i="1"/>
  <c r="BB1509" i="1"/>
  <c r="AX1509" i="1"/>
  <c r="AR1509" i="1"/>
  <c r="AL1509" i="1"/>
  <c r="AL1513" i="1"/>
  <c r="AL1517" i="1"/>
  <c r="AL1521" i="1"/>
  <c r="AH1509" i="1"/>
  <c r="V1509" i="1"/>
  <c r="Y1509" i="1"/>
  <c r="X1509" i="1"/>
  <c r="X1513" i="1"/>
  <c r="J1509" i="1"/>
  <c r="J1513" i="1"/>
  <c r="J1517" i="1"/>
  <c r="J1521" i="1"/>
  <c r="J1525" i="1"/>
  <c r="J1529" i="1"/>
  <c r="H1509" i="1"/>
  <c r="BX1508" i="1"/>
  <c r="BT1508" i="1"/>
  <c r="BL1508" i="1"/>
  <c r="BL1504" i="1"/>
  <c r="BL1505" i="1"/>
  <c r="BL1506" i="1"/>
  <c r="BL1507" i="1"/>
  <c r="BF1508" i="1"/>
  <c r="BA1508" i="1"/>
  <c r="BB1508" i="1"/>
  <c r="BC1508" i="1"/>
  <c r="AX1508" i="1"/>
  <c r="AH1508" i="1"/>
  <c r="AF1508" i="1"/>
  <c r="AM1508" i="1"/>
  <c r="V1508" i="1"/>
  <c r="BX1507" i="1"/>
  <c r="BT1507" i="1"/>
  <c r="BN1504" i="1"/>
  <c r="BF1507" i="1"/>
  <c r="BA1507" i="1"/>
  <c r="BB1507" i="1"/>
  <c r="BC1507" i="1"/>
  <c r="AX1507" i="1"/>
  <c r="AL1507" i="1"/>
  <c r="AL1511" i="1"/>
  <c r="AL1515" i="1"/>
  <c r="AL1519" i="1"/>
  <c r="AL1523" i="1"/>
  <c r="AL1527" i="1"/>
  <c r="AH1507" i="1"/>
  <c r="AD1507" i="1"/>
  <c r="X1507" i="1"/>
  <c r="X1511" i="1"/>
  <c r="X1515" i="1"/>
  <c r="X1519" i="1"/>
  <c r="X1523" i="1"/>
  <c r="X1527" i="1"/>
  <c r="V1507" i="1"/>
  <c r="P1507" i="1"/>
  <c r="J1507" i="1"/>
  <c r="J1511" i="1"/>
  <c r="J1515" i="1"/>
  <c r="J1519" i="1"/>
  <c r="J1523" i="1"/>
  <c r="J1527" i="1"/>
  <c r="BX1506" i="1"/>
  <c r="BT1506" i="1"/>
  <c r="BF1506" i="1"/>
  <c r="BA1506" i="1"/>
  <c r="BB1506" i="1"/>
  <c r="BC1506" i="1"/>
  <c r="AX1506" i="1"/>
  <c r="BX1505" i="1"/>
  <c r="BX1504" i="1"/>
  <c r="BX1559" i="1"/>
  <c r="BT1505" i="1"/>
  <c r="BF1505" i="1"/>
  <c r="BA1505" i="1"/>
  <c r="BB1505" i="1"/>
  <c r="BC1505" i="1"/>
  <c r="AX1505" i="1"/>
  <c r="BT1504" i="1"/>
  <c r="BF1504" i="1"/>
  <c r="BA1504" i="1"/>
  <c r="BB1504" i="1"/>
  <c r="BC1504" i="1"/>
  <c r="AX1504" i="1"/>
  <c r="AM1493" i="1"/>
  <c r="AL1493" i="1"/>
  <c r="Y1493" i="1"/>
  <c r="X1493" i="1"/>
  <c r="K1493" i="1"/>
  <c r="J1493" i="1"/>
  <c r="AM1492" i="1"/>
  <c r="AL1492" i="1"/>
  <c r="Y1492" i="1"/>
  <c r="X1492" i="1"/>
  <c r="K1492" i="1"/>
  <c r="J1492" i="1"/>
  <c r="AM1491" i="1"/>
  <c r="AL1491" i="1"/>
  <c r="Y1491" i="1"/>
  <c r="X1491" i="1"/>
  <c r="K1491" i="1"/>
  <c r="J1491" i="1"/>
  <c r="AM1490" i="1"/>
  <c r="AL1490" i="1"/>
  <c r="Y1490" i="1"/>
  <c r="X1490" i="1"/>
  <c r="K1490" i="1"/>
  <c r="J1490" i="1"/>
  <c r="AT1487" i="1"/>
  <c r="A1485" i="1"/>
  <c r="BP1484" i="1"/>
  <c r="CD1480" i="1"/>
  <c r="CE1480" i="1"/>
  <c r="BZ1480" i="1"/>
  <c r="BX1480" i="1"/>
  <c r="BO1480" i="1"/>
  <c r="BP1480" i="1"/>
  <c r="BL1480" i="1"/>
  <c r="BJ1480" i="1"/>
  <c r="BB1480" i="1"/>
  <c r="BC1480" i="1"/>
  <c r="AX1480" i="1"/>
  <c r="AV1480" i="1"/>
  <c r="CD1479" i="1"/>
  <c r="CE1479" i="1"/>
  <c r="BZ1479" i="1"/>
  <c r="BX1479" i="1"/>
  <c r="BV1479" i="1"/>
  <c r="BO1479" i="1"/>
  <c r="BP1479" i="1"/>
  <c r="BL1479" i="1"/>
  <c r="BJ1479" i="1"/>
  <c r="BH1479" i="1"/>
  <c r="BB1479" i="1"/>
  <c r="BC1479" i="1"/>
  <c r="AX1479" i="1"/>
  <c r="AV1479" i="1"/>
  <c r="AT1479" i="1"/>
  <c r="AJ1479" i="1"/>
  <c r="AO1479" i="1"/>
  <c r="AH1479" i="1"/>
  <c r="AF1479" i="1"/>
  <c r="V1479" i="1"/>
  <c r="AA1479" i="1"/>
  <c r="T1479" i="1"/>
  <c r="R1479" i="1"/>
  <c r="H1479" i="1"/>
  <c r="M1479" i="1"/>
  <c r="F1479" i="1"/>
  <c r="D1479" i="1"/>
  <c r="CD1478" i="1"/>
  <c r="CE1478" i="1"/>
  <c r="BZ1478" i="1"/>
  <c r="BX1478" i="1"/>
  <c r="BV1478" i="1"/>
  <c r="BO1478" i="1"/>
  <c r="BP1478" i="1"/>
  <c r="BL1478" i="1"/>
  <c r="BJ1478" i="1"/>
  <c r="BH1478" i="1"/>
  <c r="BB1478" i="1"/>
  <c r="BC1478" i="1"/>
  <c r="AX1478" i="1"/>
  <c r="AV1478" i="1"/>
  <c r="AT1478" i="1"/>
  <c r="AJ1478" i="1"/>
  <c r="AO1478" i="1"/>
  <c r="AH1478" i="1"/>
  <c r="AF1478" i="1"/>
  <c r="V1478" i="1"/>
  <c r="AA1478" i="1"/>
  <c r="T1478" i="1"/>
  <c r="R1478" i="1"/>
  <c r="R1434" i="1"/>
  <c r="V1434" i="1"/>
  <c r="R1438" i="1"/>
  <c r="R1442" i="1"/>
  <c r="R1446" i="1"/>
  <c r="R1450" i="1"/>
  <c r="R1458" i="1"/>
  <c r="Y1458" i="1"/>
  <c r="R1462" i="1"/>
  <c r="Y1462" i="1"/>
  <c r="R1466" i="1"/>
  <c r="R1470" i="1"/>
  <c r="R1474" i="1"/>
  <c r="H1478" i="1"/>
  <c r="M1478" i="1"/>
  <c r="F1478" i="1"/>
  <c r="D1478" i="1"/>
  <c r="CD1477" i="1"/>
  <c r="CE1477" i="1"/>
  <c r="BZ1477" i="1"/>
  <c r="BX1477" i="1"/>
  <c r="BV1477" i="1"/>
  <c r="BO1477" i="1"/>
  <c r="BP1477" i="1"/>
  <c r="BL1477" i="1"/>
  <c r="BJ1477" i="1"/>
  <c r="BH1477" i="1"/>
  <c r="BB1477" i="1"/>
  <c r="BC1477" i="1"/>
  <c r="AX1477" i="1"/>
  <c r="AV1477" i="1"/>
  <c r="AT1477" i="1"/>
  <c r="AJ1477" i="1"/>
  <c r="AO1477" i="1"/>
  <c r="AH1477" i="1"/>
  <c r="AF1477" i="1"/>
  <c r="V1477" i="1"/>
  <c r="AA1477" i="1"/>
  <c r="T1477" i="1"/>
  <c r="R1477" i="1"/>
  <c r="H1477" i="1"/>
  <c r="M1477" i="1"/>
  <c r="F1477" i="1"/>
  <c r="D1477" i="1"/>
  <c r="CD1476" i="1"/>
  <c r="CE1476" i="1"/>
  <c r="BZ1476" i="1"/>
  <c r="BX1476" i="1"/>
  <c r="BV1476" i="1"/>
  <c r="BO1476" i="1"/>
  <c r="BP1476" i="1"/>
  <c r="BL1476" i="1"/>
  <c r="BJ1476" i="1"/>
  <c r="BH1476" i="1"/>
  <c r="BB1476" i="1"/>
  <c r="BC1476" i="1"/>
  <c r="AX1476" i="1"/>
  <c r="AV1476" i="1"/>
  <c r="AT1476" i="1"/>
  <c r="AJ1476" i="1"/>
  <c r="AO1476" i="1"/>
  <c r="AH1476" i="1"/>
  <c r="AF1476" i="1"/>
  <c r="V1476" i="1"/>
  <c r="AA1476" i="1"/>
  <c r="T1476" i="1"/>
  <c r="R1476" i="1"/>
  <c r="H1476" i="1"/>
  <c r="M1476" i="1"/>
  <c r="F1476" i="1"/>
  <c r="D1476" i="1"/>
  <c r="CD1475" i="1"/>
  <c r="CE1475" i="1"/>
  <c r="BZ1475" i="1"/>
  <c r="BX1475" i="1"/>
  <c r="BV1475" i="1"/>
  <c r="BO1475" i="1"/>
  <c r="BP1475" i="1"/>
  <c r="BL1475" i="1"/>
  <c r="BJ1475" i="1"/>
  <c r="BH1475" i="1"/>
  <c r="AX1475" i="1"/>
  <c r="AV1475" i="1"/>
  <c r="AT1475" i="1"/>
  <c r="AN1475" i="1"/>
  <c r="AJ1475" i="1"/>
  <c r="AO1475" i="1"/>
  <c r="AH1475" i="1"/>
  <c r="AF1475" i="1"/>
  <c r="V1475" i="1"/>
  <c r="AA1475" i="1"/>
  <c r="Z1475" i="1"/>
  <c r="T1475" i="1"/>
  <c r="R1475" i="1"/>
  <c r="H1475" i="1"/>
  <c r="M1475" i="1"/>
  <c r="L1475" i="1"/>
  <c r="F1475" i="1"/>
  <c r="D1475" i="1"/>
  <c r="CD1474" i="1"/>
  <c r="CE1474" i="1"/>
  <c r="BZ1474" i="1"/>
  <c r="BX1474" i="1"/>
  <c r="BV1474" i="1"/>
  <c r="BO1474" i="1"/>
  <c r="BP1474" i="1"/>
  <c r="BL1474" i="1"/>
  <c r="BJ1474" i="1"/>
  <c r="BH1474" i="1"/>
  <c r="AX1474" i="1"/>
  <c r="AV1474" i="1"/>
  <c r="AT1474" i="1"/>
  <c r="AJ1474" i="1"/>
  <c r="AO1474" i="1"/>
  <c r="AN1474" i="1"/>
  <c r="AH1474" i="1"/>
  <c r="AF1474" i="1"/>
  <c r="Z1474" i="1"/>
  <c r="V1474" i="1"/>
  <c r="AA1474" i="1"/>
  <c r="T1474" i="1"/>
  <c r="H1474" i="1"/>
  <c r="M1474" i="1"/>
  <c r="L1474" i="1"/>
  <c r="F1474" i="1"/>
  <c r="D1474" i="1"/>
  <c r="CD1473" i="1"/>
  <c r="CE1473" i="1"/>
  <c r="BZ1473" i="1"/>
  <c r="BX1473" i="1"/>
  <c r="BV1473" i="1"/>
  <c r="BO1473" i="1"/>
  <c r="BP1473" i="1"/>
  <c r="BL1473" i="1"/>
  <c r="BJ1473" i="1"/>
  <c r="BH1473" i="1"/>
  <c r="AX1473" i="1"/>
  <c r="AV1473" i="1"/>
  <c r="AT1473" i="1"/>
  <c r="AJ1473" i="1"/>
  <c r="AO1473" i="1"/>
  <c r="AN1473" i="1"/>
  <c r="AH1473" i="1"/>
  <c r="AF1473" i="1"/>
  <c r="Z1473" i="1"/>
  <c r="V1473" i="1"/>
  <c r="AA1473" i="1"/>
  <c r="T1473" i="1"/>
  <c r="R1473" i="1"/>
  <c r="H1473" i="1"/>
  <c r="M1473" i="1"/>
  <c r="L1473" i="1"/>
  <c r="F1473" i="1"/>
  <c r="D1473" i="1"/>
  <c r="CD1472" i="1"/>
  <c r="CE1472" i="1"/>
  <c r="BZ1472" i="1"/>
  <c r="BX1472" i="1"/>
  <c r="BV1472" i="1"/>
  <c r="BO1472" i="1"/>
  <c r="BP1472" i="1"/>
  <c r="BL1472" i="1"/>
  <c r="BJ1472" i="1"/>
  <c r="BH1472" i="1"/>
  <c r="AX1472" i="1"/>
  <c r="AV1472" i="1"/>
  <c r="AT1472" i="1"/>
  <c r="AT1436" i="1"/>
  <c r="AT1440" i="1"/>
  <c r="BA1440" i="1"/>
  <c r="AT1444" i="1"/>
  <c r="AT1448" i="1"/>
  <c r="AT1456" i="1"/>
  <c r="BA1456" i="1"/>
  <c r="AT1460" i="1"/>
  <c r="BA1460" i="1"/>
  <c r="AT1464" i="1"/>
  <c r="AT1468" i="1"/>
  <c r="BA1468" i="1"/>
  <c r="AN1472" i="1"/>
  <c r="AJ1472" i="1"/>
  <c r="AO1472" i="1"/>
  <c r="AH1472" i="1"/>
  <c r="AF1472" i="1"/>
  <c r="Z1472" i="1"/>
  <c r="V1472" i="1"/>
  <c r="AA1472" i="1"/>
  <c r="T1472" i="1"/>
  <c r="R1472" i="1"/>
  <c r="L1472" i="1"/>
  <c r="H1472" i="1"/>
  <c r="M1472" i="1"/>
  <c r="F1472" i="1"/>
  <c r="D1472" i="1"/>
  <c r="CD1471" i="1"/>
  <c r="CE1471" i="1"/>
  <c r="BZ1471" i="1"/>
  <c r="BX1471" i="1"/>
  <c r="BV1471" i="1"/>
  <c r="BO1471" i="1"/>
  <c r="BP1471" i="1"/>
  <c r="BL1471" i="1"/>
  <c r="BJ1471" i="1"/>
  <c r="BH1471" i="1"/>
  <c r="BB1471" i="1"/>
  <c r="AZ1471" i="1"/>
  <c r="AX1471" i="1"/>
  <c r="BC1471" i="1"/>
  <c r="AV1471" i="1"/>
  <c r="AT1471" i="1"/>
  <c r="BA1471" i="1"/>
  <c r="AJ1471" i="1"/>
  <c r="AO1471" i="1"/>
  <c r="AN1471" i="1"/>
  <c r="AH1471" i="1"/>
  <c r="AF1471" i="1"/>
  <c r="V1471" i="1"/>
  <c r="AA1471" i="1"/>
  <c r="Z1471" i="1"/>
  <c r="T1471" i="1"/>
  <c r="R1471" i="1"/>
  <c r="L1471" i="1"/>
  <c r="H1471" i="1"/>
  <c r="M1471" i="1"/>
  <c r="F1471" i="1"/>
  <c r="D1471" i="1"/>
  <c r="CD1470" i="1"/>
  <c r="CE1470" i="1"/>
  <c r="BZ1470" i="1"/>
  <c r="BX1470" i="1"/>
  <c r="BV1470" i="1"/>
  <c r="BO1470" i="1"/>
  <c r="BP1470" i="1"/>
  <c r="BL1470" i="1"/>
  <c r="BJ1470" i="1"/>
  <c r="BH1470" i="1"/>
  <c r="BB1470" i="1"/>
  <c r="AZ1470" i="1"/>
  <c r="AX1470" i="1"/>
  <c r="BC1470" i="1"/>
  <c r="AV1470" i="1"/>
  <c r="AT1470" i="1"/>
  <c r="BA1470" i="1"/>
  <c r="AN1470" i="1"/>
  <c r="AJ1470" i="1"/>
  <c r="AO1470" i="1"/>
  <c r="AH1470" i="1"/>
  <c r="AF1470" i="1"/>
  <c r="V1470" i="1"/>
  <c r="AA1470" i="1"/>
  <c r="Z1470" i="1"/>
  <c r="T1470" i="1"/>
  <c r="H1470" i="1"/>
  <c r="M1470" i="1"/>
  <c r="H1434" i="1"/>
  <c r="H1438" i="1"/>
  <c r="H1442" i="1"/>
  <c r="H1446" i="1"/>
  <c r="H1450" i="1"/>
  <c r="H1458" i="1"/>
  <c r="M1458" i="1"/>
  <c r="H1462" i="1"/>
  <c r="H1466" i="1"/>
  <c r="M1462" i="1"/>
  <c r="L1470" i="1"/>
  <c r="F1470" i="1"/>
  <c r="D1470" i="1"/>
  <c r="CD1469" i="1"/>
  <c r="CE1469" i="1"/>
  <c r="BZ1469" i="1"/>
  <c r="BZ1429" i="1"/>
  <c r="BZ1430" i="1"/>
  <c r="BZ1431" i="1"/>
  <c r="BZ1432" i="1"/>
  <c r="BZ1433" i="1"/>
  <c r="BZ1435" i="1"/>
  <c r="BZ1436" i="1"/>
  <c r="BZ1438" i="1"/>
  <c r="BZ1439" i="1"/>
  <c r="BZ1440" i="1"/>
  <c r="BZ1441" i="1"/>
  <c r="BZ1442" i="1"/>
  <c r="BZ1443" i="1"/>
  <c r="BZ1444" i="1"/>
  <c r="BZ1445" i="1"/>
  <c r="BZ1446" i="1"/>
  <c r="BZ1447" i="1"/>
  <c r="BZ1448" i="1"/>
  <c r="BZ1449" i="1"/>
  <c r="BZ1450" i="1"/>
  <c r="BZ1451" i="1"/>
  <c r="BZ1452" i="1"/>
  <c r="BZ1453" i="1"/>
  <c r="BZ1454" i="1"/>
  <c r="BZ1455" i="1"/>
  <c r="BZ1456" i="1"/>
  <c r="BZ1457" i="1"/>
  <c r="BZ1458" i="1"/>
  <c r="BZ1459" i="1"/>
  <c r="BZ1460" i="1"/>
  <c r="BZ1461" i="1"/>
  <c r="BZ1462" i="1"/>
  <c r="BZ1463" i="1"/>
  <c r="BZ1464" i="1"/>
  <c r="BZ1465" i="1"/>
  <c r="BZ1466" i="1"/>
  <c r="BZ1467" i="1"/>
  <c r="BZ1468" i="1"/>
  <c r="BX1469" i="1"/>
  <c r="BV1469" i="1"/>
  <c r="BO1469" i="1"/>
  <c r="BP1469" i="1"/>
  <c r="BL1469" i="1"/>
  <c r="BJ1469" i="1"/>
  <c r="BH1469" i="1"/>
  <c r="AX1469" i="1"/>
  <c r="BC1469" i="1"/>
  <c r="BB1469" i="1"/>
  <c r="AZ1469" i="1"/>
  <c r="AV1469" i="1"/>
  <c r="AT1469" i="1"/>
  <c r="AJ1469" i="1"/>
  <c r="AO1469" i="1"/>
  <c r="AN1469" i="1"/>
  <c r="AH1469" i="1"/>
  <c r="AF1469" i="1"/>
  <c r="V1469" i="1"/>
  <c r="AA1469" i="1"/>
  <c r="Z1469" i="1"/>
  <c r="T1469" i="1"/>
  <c r="R1469" i="1"/>
  <c r="H1469" i="1"/>
  <c r="M1469" i="1"/>
  <c r="L1469" i="1"/>
  <c r="F1469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D1469" i="1"/>
  <c r="CD1468" i="1"/>
  <c r="CE1468" i="1"/>
  <c r="BX1468" i="1"/>
  <c r="BV1468" i="1"/>
  <c r="BV1429" i="1"/>
  <c r="BV1430" i="1"/>
  <c r="BV1431" i="1"/>
  <c r="BV1432" i="1"/>
  <c r="BV1433" i="1"/>
  <c r="BV1435" i="1"/>
  <c r="BV1436" i="1"/>
  <c r="BV1438" i="1"/>
  <c r="BV1439" i="1"/>
  <c r="BV1440" i="1"/>
  <c r="BV1441" i="1"/>
  <c r="BV1442" i="1"/>
  <c r="BV1443" i="1"/>
  <c r="BV1444" i="1"/>
  <c r="BV1445" i="1"/>
  <c r="BV1446" i="1"/>
  <c r="BV1447" i="1"/>
  <c r="BV1448" i="1"/>
  <c r="BV1449" i="1"/>
  <c r="BV1450" i="1"/>
  <c r="BV1451" i="1"/>
  <c r="BV1452" i="1"/>
  <c r="BV1453" i="1"/>
  <c r="BV1454" i="1"/>
  <c r="BV1455" i="1"/>
  <c r="BV1456" i="1"/>
  <c r="BV1457" i="1"/>
  <c r="BV1458" i="1"/>
  <c r="BV1459" i="1"/>
  <c r="BV1460" i="1"/>
  <c r="BV1461" i="1"/>
  <c r="BV1462" i="1"/>
  <c r="BV1463" i="1"/>
  <c r="BV1464" i="1"/>
  <c r="BV1465" i="1"/>
  <c r="BV1466" i="1"/>
  <c r="BV1467" i="1"/>
  <c r="BO1468" i="1"/>
  <c r="BP1468" i="1"/>
  <c r="BL1468" i="1"/>
  <c r="BJ1468" i="1"/>
  <c r="BH1468" i="1"/>
  <c r="AX1468" i="1"/>
  <c r="BC1468" i="1"/>
  <c r="BB1468" i="1"/>
  <c r="AZ1468" i="1"/>
  <c r="AV1468" i="1"/>
  <c r="AJ1468" i="1"/>
  <c r="AO1468" i="1"/>
  <c r="AN1468" i="1"/>
  <c r="AH1468" i="1"/>
  <c r="AF1468" i="1"/>
  <c r="AD1468" i="1"/>
  <c r="Z1468" i="1"/>
  <c r="V1468" i="1"/>
  <c r="AA1468" i="1"/>
  <c r="T1468" i="1"/>
  <c r="R1468" i="1"/>
  <c r="P1468" i="1"/>
  <c r="H1468" i="1"/>
  <c r="L1468" i="1"/>
  <c r="D1468" i="1"/>
  <c r="D1432" i="1"/>
  <c r="K1432" i="1"/>
  <c r="D1436" i="1"/>
  <c r="D1440" i="1"/>
  <c r="K1436" i="1"/>
  <c r="K1440" i="1"/>
  <c r="H1440" i="1"/>
  <c r="L1440" i="1"/>
  <c r="M1440" i="1"/>
  <c r="D1444" i="1"/>
  <c r="D1448" i="1"/>
  <c r="D1456" i="1"/>
  <c r="K1456" i="1"/>
  <c r="D1460" i="1"/>
  <c r="K1460" i="1"/>
  <c r="D1464" i="1"/>
  <c r="CD1467" i="1"/>
  <c r="CE1467" i="1"/>
  <c r="BX1467" i="1"/>
  <c r="BO1467" i="1"/>
  <c r="BP1467" i="1"/>
  <c r="BL1467" i="1"/>
  <c r="BJ1467" i="1"/>
  <c r="BH1467" i="1"/>
  <c r="AX1467" i="1"/>
  <c r="BC1467" i="1"/>
  <c r="BB1467" i="1"/>
  <c r="AZ1467" i="1"/>
  <c r="AV1467" i="1"/>
  <c r="AT1467" i="1"/>
  <c r="BA1467" i="1"/>
  <c r="AJ1467" i="1"/>
  <c r="AO1467" i="1"/>
  <c r="AN1467" i="1"/>
  <c r="AH1467" i="1"/>
  <c r="AF1467" i="1"/>
  <c r="V1467" i="1"/>
  <c r="AA1467" i="1"/>
  <c r="Z1467" i="1"/>
  <c r="T1467" i="1"/>
  <c r="R1467" i="1"/>
  <c r="L1467" i="1"/>
  <c r="H1467" i="1"/>
  <c r="D1467" i="1"/>
  <c r="CD1466" i="1"/>
  <c r="CE1466" i="1"/>
  <c r="BX1466" i="1"/>
  <c r="BO1466" i="1"/>
  <c r="BP1466" i="1"/>
  <c r="BL1466" i="1"/>
  <c r="BJ1466" i="1"/>
  <c r="BH1466" i="1"/>
  <c r="AX1466" i="1"/>
  <c r="BC1466" i="1"/>
  <c r="BB1466" i="1"/>
  <c r="AZ1466" i="1"/>
  <c r="AV1466" i="1"/>
  <c r="AT1466" i="1"/>
  <c r="BA1466" i="1"/>
  <c r="AN1466" i="1"/>
  <c r="AJ1466" i="1"/>
  <c r="AO1466" i="1"/>
  <c r="AH1466" i="1"/>
  <c r="AF1466" i="1"/>
  <c r="V1466" i="1"/>
  <c r="AA1466" i="1"/>
  <c r="Z1466" i="1"/>
  <c r="T1466" i="1"/>
  <c r="L1466" i="1"/>
  <c r="D1466" i="1"/>
  <c r="CD1465" i="1"/>
  <c r="CE1465" i="1"/>
  <c r="BX1465" i="1"/>
  <c r="BO1465" i="1"/>
  <c r="BP1465" i="1"/>
  <c r="BL1465" i="1"/>
  <c r="BJ1465" i="1"/>
  <c r="BH1465" i="1"/>
  <c r="BB1465" i="1"/>
  <c r="AZ1465" i="1"/>
  <c r="AX1465" i="1"/>
  <c r="BC1465" i="1"/>
  <c r="AV1465" i="1"/>
  <c r="AT1465" i="1"/>
  <c r="AN1465" i="1"/>
  <c r="AJ1465" i="1"/>
  <c r="AO1465" i="1"/>
  <c r="AH1465" i="1"/>
  <c r="AF1465" i="1"/>
  <c r="Z1465" i="1"/>
  <c r="V1465" i="1"/>
  <c r="AA1465" i="1"/>
  <c r="T1465" i="1"/>
  <c r="R1465" i="1"/>
  <c r="H1465" i="1"/>
  <c r="H1433" i="1"/>
  <c r="H1437" i="1"/>
  <c r="H1441" i="1"/>
  <c r="H1445" i="1"/>
  <c r="H1449" i="1"/>
  <c r="H1457" i="1"/>
  <c r="H1461" i="1"/>
  <c r="H1491" i="1"/>
  <c r="M1465" i="1"/>
  <c r="L1465" i="1"/>
  <c r="D1465" i="1"/>
  <c r="CD1464" i="1"/>
  <c r="CE1464" i="1"/>
  <c r="BX1464" i="1"/>
  <c r="BO1464" i="1"/>
  <c r="BP1464" i="1"/>
  <c r="BL1464" i="1"/>
  <c r="BJ1464" i="1"/>
  <c r="BH1464" i="1"/>
  <c r="AX1464" i="1"/>
  <c r="BC1464" i="1"/>
  <c r="BB1464" i="1"/>
  <c r="AZ1464" i="1"/>
  <c r="AV1464" i="1"/>
  <c r="BA1464" i="1"/>
  <c r="AN1464" i="1"/>
  <c r="AJ1464" i="1"/>
  <c r="AH1464" i="1"/>
  <c r="AF1464" i="1"/>
  <c r="AD1464" i="1"/>
  <c r="V1464" i="1"/>
  <c r="AA1464" i="1"/>
  <c r="Z1464" i="1"/>
  <c r="T1464" i="1"/>
  <c r="R1464" i="1"/>
  <c r="P1464" i="1"/>
  <c r="L1464" i="1"/>
  <c r="H1464" i="1"/>
  <c r="M1464" i="1"/>
  <c r="B1464" i="1"/>
  <c r="CD1463" i="1"/>
  <c r="CE1463" i="1"/>
  <c r="BX1463" i="1"/>
  <c r="BO1463" i="1"/>
  <c r="BP1463" i="1"/>
  <c r="BL1463" i="1"/>
  <c r="BJ1463" i="1"/>
  <c r="BH1463" i="1"/>
  <c r="AX1463" i="1"/>
  <c r="BC1463" i="1"/>
  <c r="BB1463" i="1"/>
  <c r="AT1463" i="1"/>
  <c r="BA1463" i="1"/>
  <c r="AZ1463" i="1"/>
  <c r="AV1463" i="1"/>
  <c r="AJ1463" i="1"/>
  <c r="AO1463" i="1"/>
  <c r="AN1463" i="1"/>
  <c r="AF1463" i="1"/>
  <c r="AM1463" i="1"/>
  <c r="AL1463" i="1"/>
  <c r="AH1463" i="1"/>
  <c r="V1463" i="1"/>
  <c r="AA1463" i="1"/>
  <c r="Z1463" i="1"/>
  <c r="R1463" i="1"/>
  <c r="Y1463" i="1"/>
  <c r="X1463" i="1"/>
  <c r="T1463" i="1"/>
  <c r="L1463" i="1"/>
  <c r="J1463" i="1"/>
  <c r="H1463" i="1"/>
  <c r="M1463" i="1"/>
  <c r="D1463" i="1"/>
  <c r="CD1462" i="1"/>
  <c r="CE1462" i="1"/>
  <c r="BX1462" i="1"/>
  <c r="BO1462" i="1"/>
  <c r="BP1462" i="1"/>
  <c r="BL1462" i="1"/>
  <c r="BJ1462" i="1"/>
  <c r="BH1462" i="1"/>
  <c r="AX1462" i="1"/>
  <c r="BC1462" i="1"/>
  <c r="BB1462" i="1"/>
  <c r="AZ1462" i="1"/>
  <c r="AV1462" i="1"/>
  <c r="AT1462" i="1"/>
  <c r="BA1462" i="1"/>
  <c r="AN1462" i="1"/>
  <c r="AL1462" i="1"/>
  <c r="AJ1462" i="1"/>
  <c r="AO1462" i="1"/>
  <c r="AH1462" i="1"/>
  <c r="AF1462" i="1"/>
  <c r="AM1462" i="1"/>
  <c r="Z1462" i="1"/>
  <c r="X1462" i="1"/>
  <c r="V1462" i="1"/>
  <c r="AA1462" i="1"/>
  <c r="T1462" i="1"/>
  <c r="L1462" i="1"/>
  <c r="D1462" i="1"/>
  <c r="K1462" i="1"/>
  <c r="J1462" i="1"/>
  <c r="CD1461" i="1"/>
  <c r="CE1461" i="1"/>
  <c r="BX1461" i="1"/>
  <c r="BO1461" i="1"/>
  <c r="BP1461" i="1"/>
  <c r="BL1461" i="1"/>
  <c r="BJ1461" i="1"/>
  <c r="BH1461" i="1"/>
  <c r="BB1461" i="1"/>
  <c r="AT1461" i="1"/>
  <c r="BA1461" i="1"/>
  <c r="AZ1461" i="1"/>
  <c r="AX1461" i="1"/>
  <c r="BC1461" i="1"/>
  <c r="AV1461" i="1"/>
  <c r="AN1461" i="1"/>
  <c r="AF1461" i="1"/>
  <c r="AM1461" i="1"/>
  <c r="AL1461" i="1"/>
  <c r="AJ1461" i="1"/>
  <c r="AO1461" i="1"/>
  <c r="AH1461" i="1"/>
  <c r="V1461" i="1"/>
  <c r="AA1461" i="1"/>
  <c r="Z1461" i="1"/>
  <c r="R1461" i="1"/>
  <c r="Y1461" i="1"/>
  <c r="X1461" i="1"/>
  <c r="T1461" i="1"/>
  <c r="M1461" i="1"/>
  <c r="L1461" i="1"/>
  <c r="D1461" i="1"/>
  <c r="K1461" i="1"/>
  <c r="J1461" i="1"/>
  <c r="CD1460" i="1"/>
  <c r="CE1460" i="1"/>
  <c r="BX1460" i="1"/>
  <c r="BO1460" i="1"/>
  <c r="BP1460" i="1"/>
  <c r="BL1460" i="1"/>
  <c r="BJ1460" i="1"/>
  <c r="BH1460" i="1"/>
  <c r="AX1460" i="1"/>
  <c r="BB1460" i="1"/>
  <c r="AZ1460" i="1"/>
  <c r="AV1460" i="1"/>
  <c r="AJ1460" i="1"/>
  <c r="AO1460" i="1"/>
  <c r="AN1460" i="1"/>
  <c r="AL1460" i="1"/>
  <c r="AH1460" i="1"/>
  <c r="AF1460" i="1"/>
  <c r="AM1460" i="1"/>
  <c r="AD1460" i="1"/>
  <c r="V1460" i="1"/>
  <c r="AA1460" i="1"/>
  <c r="Z1460" i="1"/>
  <c r="R1460" i="1"/>
  <c r="Y1460" i="1"/>
  <c r="X1460" i="1"/>
  <c r="T1460" i="1"/>
  <c r="P1460" i="1"/>
  <c r="L1460" i="1"/>
  <c r="J1460" i="1"/>
  <c r="H1460" i="1"/>
  <c r="M1460" i="1"/>
  <c r="B1460" i="1"/>
  <c r="CD1459" i="1"/>
  <c r="CE1459" i="1"/>
  <c r="BX1459" i="1"/>
  <c r="BO1459" i="1"/>
  <c r="BP1459" i="1"/>
  <c r="BL1459" i="1"/>
  <c r="BJ1459" i="1"/>
  <c r="BH1459" i="1"/>
  <c r="BH1429" i="1"/>
  <c r="BH1430" i="1"/>
  <c r="BH1431" i="1"/>
  <c r="BH1432" i="1"/>
  <c r="BH1433" i="1"/>
  <c r="BH1435" i="1"/>
  <c r="BH1436" i="1"/>
  <c r="BH1438" i="1"/>
  <c r="BH1439" i="1"/>
  <c r="BH1440" i="1"/>
  <c r="BH1441" i="1"/>
  <c r="BH1442" i="1"/>
  <c r="BH1443" i="1"/>
  <c r="BH1444" i="1"/>
  <c r="BH1445" i="1"/>
  <c r="BH1446" i="1"/>
  <c r="BH1447" i="1"/>
  <c r="BH1448" i="1"/>
  <c r="BH1449" i="1"/>
  <c r="BH1450" i="1"/>
  <c r="BH1451" i="1"/>
  <c r="BH1452" i="1"/>
  <c r="BH1453" i="1"/>
  <c r="BH1454" i="1"/>
  <c r="BH1455" i="1"/>
  <c r="BH1456" i="1"/>
  <c r="BH1457" i="1"/>
  <c r="BH1458" i="1"/>
  <c r="BH1484" i="1"/>
  <c r="BB1459" i="1"/>
  <c r="AT1459" i="1"/>
  <c r="AZ1459" i="1"/>
  <c r="AX1459" i="1"/>
  <c r="BC1459" i="1"/>
  <c r="AV1459" i="1"/>
  <c r="AN1459" i="1"/>
  <c r="AF1459" i="1"/>
  <c r="AM1459" i="1"/>
  <c r="AL1459" i="1"/>
  <c r="AJ1459" i="1"/>
  <c r="AH1459" i="1"/>
  <c r="V1459" i="1"/>
  <c r="AA1459" i="1"/>
  <c r="Z1459" i="1"/>
  <c r="R1459" i="1"/>
  <c r="R1435" i="1"/>
  <c r="R1439" i="1"/>
  <c r="R1443" i="1"/>
  <c r="R1447" i="1"/>
  <c r="R1451" i="1"/>
  <c r="R1493" i="1"/>
  <c r="X1459" i="1"/>
  <c r="T1459" i="1"/>
  <c r="H1459" i="1"/>
  <c r="M1459" i="1"/>
  <c r="L1459" i="1"/>
  <c r="D1459" i="1"/>
  <c r="K1459" i="1"/>
  <c r="J1459" i="1"/>
  <c r="CD1458" i="1"/>
  <c r="CE1458" i="1"/>
  <c r="BX1458" i="1"/>
  <c r="BO1458" i="1"/>
  <c r="BP1458" i="1"/>
  <c r="BL1458" i="1"/>
  <c r="BL1429" i="1"/>
  <c r="BN1429" i="1"/>
  <c r="BO1429" i="1"/>
  <c r="BP1429" i="1"/>
  <c r="BL1430" i="1"/>
  <c r="BL1431" i="1"/>
  <c r="BL1432" i="1"/>
  <c r="BL1433" i="1"/>
  <c r="BO1433" i="1"/>
  <c r="BL1435" i="1"/>
  <c r="BL1436" i="1"/>
  <c r="BL1438" i="1"/>
  <c r="BL1439" i="1"/>
  <c r="BL1440" i="1"/>
  <c r="BL1441" i="1"/>
  <c r="BL1442" i="1"/>
  <c r="BL1443" i="1"/>
  <c r="BL1444" i="1"/>
  <c r="BL1445" i="1"/>
  <c r="BL1446" i="1"/>
  <c r="BL1447" i="1"/>
  <c r="BL1448" i="1"/>
  <c r="BL1449" i="1"/>
  <c r="BL1450" i="1"/>
  <c r="BL1451" i="1"/>
  <c r="BL1452" i="1"/>
  <c r="BL1453" i="1"/>
  <c r="BL1454" i="1"/>
  <c r="BL1455" i="1"/>
  <c r="BL1456" i="1"/>
  <c r="BL1457" i="1"/>
  <c r="BJ1458" i="1"/>
  <c r="AX1458" i="1"/>
  <c r="BC1458" i="1"/>
  <c r="BB1458" i="1"/>
  <c r="AT1458" i="1"/>
  <c r="AZ1458" i="1"/>
  <c r="AV1458" i="1"/>
  <c r="AN1458" i="1"/>
  <c r="AL1458" i="1"/>
  <c r="AJ1458" i="1"/>
  <c r="AO1458" i="1"/>
  <c r="AH1458" i="1"/>
  <c r="AF1458" i="1"/>
  <c r="AM1458" i="1"/>
  <c r="V1458" i="1"/>
  <c r="AA1458" i="1"/>
  <c r="V1438" i="1"/>
  <c r="V1442" i="1"/>
  <c r="V1446" i="1"/>
  <c r="Y1434" i="1"/>
  <c r="Y1438" i="1"/>
  <c r="Y1442" i="1"/>
  <c r="Y1446" i="1"/>
  <c r="Z1446" i="1"/>
  <c r="AA1446" i="1"/>
  <c r="V1450" i="1"/>
  <c r="Z1458" i="1"/>
  <c r="X1458" i="1"/>
  <c r="T1458" i="1"/>
  <c r="L1458" i="1"/>
  <c r="J1458" i="1"/>
  <c r="D1458" i="1"/>
  <c r="K1458" i="1"/>
  <c r="CD1457" i="1"/>
  <c r="CE1457" i="1"/>
  <c r="BX1457" i="1"/>
  <c r="BO1457" i="1"/>
  <c r="BP1457" i="1"/>
  <c r="BJ1457" i="1"/>
  <c r="BB1457" i="1"/>
  <c r="AT1457" i="1"/>
  <c r="BA1457" i="1"/>
  <c r="AZ1457" i="1"/>
  <c r="AX1457" i="1"/>
  <c r="BC1457" i="1"/>
  <c r="AV1457" i="1"/>
  <c r="AN1457" i="1"/>
  <c r="AF1457" i="1"/>
  <c r="AM1457" i="1"/>
  <c r="AL1457" i="1"/>
  <c r="AJ1457" i="1"/>
  <c r="AH1457" i="1"/>
  <c r="V1457" i="1"/>
  <c r="AA1457" i="1"/>
  <c r="Z1457" i="1"/>
  <c r="R1457" i="1"/>
  <c r="Y1457" i="1"/>
  <c r="X1457" i="1"/>
  <c r="T1457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6" i="1"/>
  <c r="M1457" i="1"/>
  <c r="L1457" i="1"/>
  <c r="J1457" i="1"/>
  <c r="D1457" i="1"/>
  <c r="K1457" i="1"/>
  <c r="CD1456" i="1"/>
  <c r="CE1456" i="1"/>
  <c r="BX1456" i="1"/>
  <c r="BO1456" i="1"/>
  <c r="BP1456" i="1"/>
  <c r="BJ1456" i="1"/>
  <c r="BB1456" i="1"/>
  <c r="AZ1456" i="1"/>
  <c r="AX1456" i="1"/>
  <c r="BC1456" i="1"/>
  <c r="AV1456" i="1"/>
  <c r="AN1456" i="1"/>
  <c r="AL1456" i="1"/>
  <c r="AJ1456" i="1"/>
  <c r="AO1456" i="1"/>
  <c r="AH1456" i="1"/>
  <c r="AF1456" i="1"/>
  <c r="AD1456" i="1"/>
  <c r="Z1456" i="1"/>
  <c r="X1456" i="1"/>
  <c r="V1456" i="1"/>
  <c r="AA1456" i="1"/>
  <c r="R1456" i="1"/>
  <c r="Y1456" i="1"/>
  <c r="P1456" i="1"/>
  <c r="H1456" i="1"/>
  <c r="M1456" i="1"/>
  <c r="L1456" i="1"/>
  <c r="J1456" i="1"/>
  <c r="B1456" i="1"/>
  <c r="CD1455" i="1"/>
  <c r="CE1455" i="1"/>
  <c r="BX1455" i="1"/>
  <c r="BO1455" i="1"/>
  <c r="BP1455" i="1"/>
  <c r="BJ1455" i="1"/>
  <c r="CD1454" i="1"/>
  <c r="CE1454" i="1"/>
  <c r="BX1454" i="1"/>
  <c r="BO1454" i="1"/>
  <c r="BP1454" i="1"/>
  <c r="BJ1454" i="1"/>
  <c r="CD1453" i="1"/>
  <c r="CE1453" i="1"/>
  <c r="BX1453" i="1"/>
  <c r="BO1453" i="1"/>
  <c r="BP1453" i="1"/>
  <c r="BJ1453" i="1"/>
  <c r="CD1452" i="1"/>
  <c r="CE1452" i="1"/>
  <c r="BX1452" i="1"/>
  <c r="BO1452" i="1"/>
  <c r="BP1452" i="1"/>
  <c r="BJ1452" i="1"/>
  <c r="CD1451" i="1"/>
  <c r="CE1451" i="1"/>
  <c r="BX1451" i="1"/>
  <c r="BO1451" i="1"/>
  <c r="BP1451" i="1"/>
  <c r="BJ1451" i="1"/>
  <c r="AZ1439" i="1"/>
  <c r="AZ1443" i="1"/>
  <c r="AZ1447" i="1"/>
  <c r="AZ1451" i="1"/>
  <c r="AX1451" i="1"/>
  <c r="AT1451" i="1"/>
  <c r="AT1447" i="1"/>
  <c r="AT1443" i="1"/>
  <c r="BA1443" i="1"/>
  <c r="AX1443" i="1"/>
  <c r="BB1443" i="1"/>
  <c r="BC1443" i="1"/>
  <c r="AV1451" i="1"/>
  <c r="AJ1451" i="1"/>
  <c r="AN1451" i="1"/>
  <c r="AH145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F1451" i="1"/>
  <c r="V1451" i="1"/>
  <c r="V1435" i="1"/>
  <c r="V1439" i="1"/>
  <c r="V1443" i="1"/>
  <c r="V1447" i="1"/>
  <c r="H1451" i="1"/>
  <c r="D1451" i="1"/>
  <c r="D1433" i="1"/>
  <c r="D1434" i="1"/>
  <c r="D1438" i="1"/>
  <c r="D1442" i="1"/>
  <c r="D1446" i="1"/>
  <c r="D1450" i="1"/>
  <c r="D1492" i="1"/>
  <c r="D1435" i="1"/>
  <c r="K1435" i="1"/>
  <c r="D1439" i="1"/>
  <c r="K1439" i="1"/>
  <c r="H1435" i="1"/>
  <c r="D1437" i="1"/>
  <c r="D1441" i="1"/>
  <c r="D1443" i="1"/>
  <c r="D1445" i="1"/>
  <c r="D1447" i="1"/>
  <c r="D1449" i="1"/>
  <c r="CD1450" i="1"/>
  <c r="CE1450" i="1"/>
  <c r="BX1450" i="1"/>
  <c r="BX1429" i="1"/>
  <c r="BX1430" i="1"/>
  <c r="BX1431" i="1"/>
  <c r="BX1432" i="1"/>
  <c r="BX1433" i="1"/>
  <c r="BX1435" i="1"/>
  <c r="BX1436" i="1"/>
  <c r="BX1438" i="1"/>
  <c r="BX1439" i="1"/>
  <c r="BX1440" i="1"/>
  <c r="BX1441" i="1"/>
  <c r="BX1442" i="1"/>
  <c r="BX1443" i="1"/>
  <c r="BX1444" i="1"/>
  <c r="BX1445" i="1"/>
  <c r="BX1446" i="1"/>
  <c r="BX1447" i="1"/>
  <c r="BX1448" i="1"/>
  <c r="BX1449" i="1"/>
  <c r="BO1450" i="1"/>
  <c r="BP1450" i="1"/>
  <c r="BJ1450" i="1"/>
  <c r="AX1450" i="1"/>
  <c r="AV1450" i="1"/>
  <c r="AT1450" i="1"/>
  <c r="AL1450" i="1"/>
  <c r="AJ1450" i="1"/>
  <c r="AF1450" i="1"/>
  <c r="CD1449" i="1"/>
  <c r="CE1449" i="1"/>
  <c r="BO1449" i="1"/>
  <c r="BP1449" i="1"/>
  <c r="BJ1449" i="1"/>
  <c r="AX1449" i="1"/>
  <c r="AV1449" i="1"/>
  <c r="AT1449" i="1"/>
  <c r="AT1437" i="1"/>
  <c r="AT1441" i="1"/>
  <c r="AT1445" i="1"/>
  <c r="AT1491" i="1"/>
  <c r="AU1491" i="1"/>
  <c r="AL1449" i="1"/>
  <c r="AJ1449" i="1"/>
  <c r="AF1449" i="1"/>
  <c r="AM1449" i="1"/>
  <c r="V1449" i="1"/>
  <c r="R1449" i="1"/>
  <c r="CD1448" i="1"/>
  <c r="CE1448" i="1"/>
  <c r="BO1448" i="1"/>
  <c r="BP1448" i="1"/>
  <c r="BJ1448" i="1"/>
  <c r="BJ1429" i="1"/>
  <c r="BJ1430" i="1"/>
  <c r="BJ1431" i="1"/>
  <c r="BJ1432" i="1"/>
  <c r="BJ1433" i="1"/>
  <c r="BJ1435" i="1"/>
  <c r="BJ1436" i="1"/>
  <c r="BJ1438" i="1"/>
  <c r="BJ1439" i="1"/>
  <c r="BJ1440" i="1"/>
  <c r="BJ1441" i="1"/>
  <c r="BJ1442" i="1"/>
  <c r="BJ1443" i="1"/>
  <c r="BJ1444" i="1"/>
  <c r="BJ1445" i="1"/>
  <c r="BJ1446" i="1"/>
  <c r="BJ1447" i="1"/>
  <c r="AX1448" i="1"/>
  <c r="AV1448" i="1"/>
  <c r="AR1448" i="1"/>
  <c r="AJ1448" i="1"/>
  <c r="AN1448" i="1"/>
  <c r="AF1448" i="1"/>
  <c r="AO1448" i="1"/>
  <c r="AD1448" i="1"/>
  <c r="V1448" i="1"/>
  <c r="V1432" i="1"/>
  <c r="V1436" i="1"/>
  <c r="V1440" i="1"/>
  <c r="V1444" i="1"/>
  <c r="R1448" i="1"/>
  <c r="P1448" i="1"/>
  <c r="H1448" i="1"/>
  <c r="CD1447" i="1"/>
  <c r="CE1447" i="1"/>
  <c r="BO1447" i="1"/>
  <c r="BP1447" i="1"/>
  <c r="AX1447" i="1"/>
  <c r="AV1447" i="1"/>
  <c r="AJ1447" i="1"/>
  <c r="AN1447" i="1"/>
  <c r="AF1447" i="1"/>
  <c r="H1447" i="1"/>
  <c r="CD1446" i="1"/>
  <c r="CE1446" i="1"/>
  <c r="BO1446" i="1"/>
  <c r="BP1446" i="1"/>
  <c r="AX1446" i="1"/>
  <c r="AV1446" i="1"/>
  <c r="AT1446" i="1"/>
  <c r="AJ1446" i="1"/>
  <c r="AF1446" i="1"/>
  <c r="AF1434" i="1"/>
  <c r="AF1438" i="1"/>
  <c r="AF1442" i="1"/>
  <c r="AM1442" i="1"/>
  <c r="AJ1442" i="1"/>
  <c r="CD1445" i="1"/>
  <c r="CE1445" i="1"/>
  <c r="BO1445" i="1"/>
  <c r="BP1445" i="1"/>
  <c r="AZ1437" i="1"/>
  <c r="AZ1441" i="1"/>
  <c r="AZ1445" i="1"/>
  <c r="AZ1449" i="1"/>
  <c r="AX1445" i="1"/>
  <c r="AV1445" i="1"/>
  <c r="AJ1445" i="1"/>
  <c r="AF1445" i="1"/>
  <c r="X1433" i="1"/>
  <c r="X1437" i="1"/>
  <c r="X1441" i="1"/>
  <c r="X1445" i="1"/>
  <c r="X1449" i="1"/>
  <c r="V1445" i="1"/>
  <c r="V1433" i="1"/>
  <c r="V1437" i="1"/>
  <c r="V1441" i="1"/>
  <c r="R1445" i="1"/>
  <c r="CC1444" i="1"/>
  <c r="CD1444" i="1"/>
  <c r="CE1444" i="1"/>
  <c r="BN1444" i="1"/>
  <c r="BO1444" i="1"/>
  <c r="BP1444" i="1"/>
  <c r="AZ1436" i="1"/>
  <c r="AZ1440" i="1"/>
  <c r="AZ1444" i="1"/>
  <c r="AZ1448" i="1"/>
  <c r="AX1444" i="1"/>
  <c r="AV1444" i="1"/>
  <c r="AR1444" i="1"/>
  <c r="AJ1444" i="1"/>
  <c r="AF1444" i="1"/>
  <c r="AD1444" i="1"/>
  <c r="R1444" i="1"/>
  <c r="P1444" i="1"/>
  <c r="J1436" i="1"/>
  <c r="J1440" i="1"/>
  <c r="J1444" i="1"/>
  <c r="J1448" i="1"/>
  <c r="H1444" i="1"/>
  <c r="CC1443" i="1"/>
  <c r="CD1443" i="1"/>
  <c r="CE1443" i="1"/>
  <c r="BN1443" i="1"/>
  <c r="BO1443" i="1"/>
  <c r="BP1443" i="1"/>
  <c r="AV1443" i="1"/>
  <c r="AL1443" i="1"/>
  <c r="AJ1443" i="1"/>
  <c r="AF1443" i="1"/>
  <c r="J1435" i="1"/>
  <c r="J1439" i="1"/>
  <c r="J1443" i="1"/>
  <c r="J1447" i="1"/>
  <c r="J1451" i="1"/>
  <c r="H1443" i="1"/>
  <c r="CC1442" i="1"/>
  <c r="CD1442" i="1"/>
  <c r="CE1442" i="1"/>
  <c r="BN1442" i="1"/>
  <c r="BO1442" i="1"/>
  <c r="BP1442" i="1"/>
  <c r="AT1442" i="1"/>
  <c r="BA1442" i="1"/>
  <c r="AX1442" i="1"/>
  <c r="AV1442" i="1"/>
  <c r="AV1436" i="1"/>
  <c r="AV1437" i="1"/>
  <c r="AV1438" i="1"/>
  <c r="AV1439" i="1"/>
  <c r="AV1440" i="1"/>
  <c r="AV1441" i="1"/>
  <c r="AL1442" i="1"/>
  <c r="CC1441" i="1"/>
  <c r="CD1441" i="1"/>
  <c r="CE1441" i="1"/>
  <c r="BN1441" i="1"/>
  <c r="BO1441" i="1"/>
  <c r="BP1441" i="1"/>
  <c r="BA1441" i="1"/>
  <c r="BA1445" i="1"/>
  <c r="AX1441" i="1"/>
  <c r="AJ1441" i="1"/>
  <c r="AF1441" i="1"/>
  <c r="AL1441" i="1"/>
  <c r="R1441" i="1"/>
  <c r="CC1440" i="1"/>
  <c r="CD1440" i="1"/>
  <c r="CE1440" i="1"/>
  <c r="BN1440" i="1"/>
  <c r="BO1440" i="1"/>
  <c r="BP1440" i="1"/>
  <c r="AX1440" i="1"/>
  <c r="AR1440" i="1"/>
  <c r="AL1432" i="1"/>
  <c r="AL1436" i="1"/>
  <c r="AL1440" i="1"/>
  <c r="AL1444" i="1"/>
  <c r="AJ1440" i="1"/>
  <c r="AF1440" i="1"/>
  <c r="AD1440" i="1"/>
  <c r="R1440" i="1"/>
  <c r="P1440" i="1"/>
  <c r="CC1439" i="1"/>
  <c r="CD1439" i="1"/>
  <c r="CE1439" i="1"/>
  <c r="BN1439" i="1"/>
  <c r="BO1439" i="1"/>
  <c r="AX1439" i="1"/>
  <c r="BB1439" i="1"/>
  <c r="AT1439" i="1"/>
  <c r="AJ1439" i="1"/>
  <c r="AF1439" i="1"/>
  <c r="X1435" i="1"/>
  <c r="X1439" i="1"/>
  <c r="X1443" i="1"/>
  <c r="X1447" i="1"/>
  <c r="X1451" i="1"/>
  <c r="H1439" i="1"/>
  <c r="CC1438" i="1"/>
  <c r="CD1438" i="1"/>
  <c r="CE1438" i="1"/>
  <c r="BN1438" i="1"/>
  <c r="BO1438" i="1"/>
  <c r="BP1438" i="1"/>
  <c r="AZ1438" i="1"/>
  <c r="AZ1442" i="1"/>
  <c r="AZ1446" i="1"/>
  <c r="AZ1450" i="1"/>
  <c r="AX1438" i="1"/>
  <c r="AT1438" i="1"/>
  <c r="AJ1438" i="1"/>
  <c r="AN1438" i="1"/>
  <c r="X1434" i="1"/>
  <c r="X1438" i="1"/>
  <c r="X1442" i="1"/>
  <c r="X1446" i="1"/>
  <c r="X1450" i="1"/>
  <c r="Y1435" i="1"/>
  <c r="Z1435" i="1"/>
  <c r="AA1435" i="1"/>
  <c r="CC1437" i="1"/>
  <c r="BN1437" i="1"/>
  <c r="AX1437" i="1"/>
  <c r="AJ1437" i="1"/>
  <c r="AF1437" i="1"/>
  <c r="R1437" i="1"/>
  <c r="CC1436" i="1"/>
  <c r="CD1436" i="1"/>
  <c r="CE1436" i="1"/>
  <c r="BN1436" i="1"/>
  <c r="BO1436" i="1"/>
  <c r="BP1436" i="1"/>
  <c r="BF1436" i="1"/>
  <c r="AX1436" i="1"/>
  <c r="BB1436" i="1"/>
  <c r="AR1436" i="1"/>
  <c r="AJ1436" i="1"/>
  <c r="AF1436" i="1"/>
  <c r="AF1432" i="1"/>
  <c r="AM1432" i="1"/>
  <c r="AJ1432" i="1"/>
  <c r="AD1436" i="1"/>
  <c r="X1432" i="1"/>
  <c r="X1436" i="1"/>
  <c r="X1440" i="1"/>
  <c r="X1444" i="1"/>
  <c r="X1448" i="1"/>
  <c r="R1436" i="1"/>
  <c r="P1436" i="1"/>
  <c r="H1436" i="1"/>
  <c r="CC1435" i="1"/>
  <c r="CD1435" i="1"/>
  <c r="CE1435" i="1"/>
  <c r="BT1435" i="1"/>
  <c r="BN1435" i="1"/>
  <c r="BO1435" i="1"/>
  <c r="BP1435" i="1"/>
  <c r="BF1435" i="1"/>
  <c r="AX1435" i="1"/>
  <c r="AL1435" i="1"/>
  <c r="AJ1435" i="1"/>
  <c r="AF1435" i="1"/>
  <c r="AM1435" i="1"/>
  <c r="AN1435" i="1"/>
  <c r="AO1435" i="1"/>
  <c r="BT1434" i="1"/>
  <c r="BF1434" i="1"/>
  <c r="BB1434" i="1"/>
  <c r="BC1434" i="1"/>
  <c r="AX1434" i="1"/>
  <c r="AJ1434" i="1"/>
  <c r="AL1434" i="1"/>
  <c r="J1434" i="1"/>
  <c r="J1438" i="1"/>
  <c r="J1442" i="1"/>
  <c r="J1446" i="1"/>
  <c r="J1450" i="1"/>
  <c r="BT1433" i="1"/>
  <c r="BF1433" i="1"/>
  <c r="BB1433" i="1"/>
  <c r="BC1433" i="1"/>
  <c r="AX1433" i="1"/>
  <c r="AJ1433" i="1"/>
  <c r="AF1433" i="1"/>
  <c r="AM1433" i="1"/>
  <c r="AL1433" i="1"/>
  <c r="R1433" i="1"/>
  <c r="J1433" i="1"/>
  <c r="J1437" i="1"/>
  <c r="J1441" i="1"/>
  <c r="J1445" i="1"/>
  <c r="J1449" i="1"/>
  <c r="CC1429" i="1"/>
  <c r="BT1432" i="1"/>
  <c r="BF1432" i="1"/>
  <c r="BB1432" i="1"/>
  <c r="BC1432" i="1"/>
  <c r="AX1432" i="1"/>
  <c r="AD1432" i="1"/>
  <c r="R1432" i="1"/>
  <c r="Y1432" i="1"/>
  <c r="P1432" i="1"/>
  <c r="H1432" i="1"/>
  <c r="H1490" i="1"/>
  <c r="BT1431" i="1"/>
  <c r="BF1431" i="1"/>
  <c r="BT1430" i="1"/>
  <c r="BF1430" i="1"/>
  <c r="BT1429" i="1"/>
  <c r="BF1429" i="1"/>
  <c r="AM1418" i="1"/>
  <c r="AL1418" i="1"/>
  <c r="Y1418" i="1"/>
  <c r="X1418" i="1"/>
  <c r="K1418" i="1"/>
  <c r="J1418" i="1"/>
  <c r="AM1417" i="1"/>
  <c r="AL1417" i="1"/>
  <c r="Y1417" i="1"/>
  <c r="X1417" i="1"/>
  <c r="K1417" i="1"/>
  <c r="J1417" i="1"/>
  <c r="AM1416" i="1"/>
  <c r="AL1416" i="1"/>
  <c r="Y1416" i="1"/>
  <c r="X1416" i="1"/>
  <c r="K1416" i="1"/>
  <c r="J1416" i="1"/>
  <c r="D1358" i="1"/>
  <c r="K1358" i="1"/>
  <c r="D1362" i="1"/>
  <c r="H1362" i="1"/>
  <c r="H1358" i="1"/>
  <c r="D1366" i="1"/>
  <c r="D1370" i="1"/>
  <c r="D1374" i="1"/>
  <c r="D1378" i="1"/>
  <c r="D1382" i="1"/>
  <c r="K1382" i="1"/>
  <c r="D1386" i="1"/>
  <c r="K1386" i="1"/>
  <c r="D1390" i="1"/>
  <c r="D1394" i="1"/>
  <c r="D1398" i="1"/>
  <c r="D1357" i="1"/>
  <c r="D1359" i="1"/>
  <c r="K1359" i="1"/>
  <c r="H1359" i="1"/>
  <c r="L1359" i="1"/>
  <c r="D1360" i="1"/>
  <c r="D1361" i="1"/>
  <c r="D1365" i="1"/>
  <c r="D1369" i="1"/>
  <c r="D1373" i="1"/>
  <c r="D1377" i="1"/>
  <c r="D1381" i="1"/>
  <c r="D1385" i="1"/>
  <c r="D1389" i="1"/>
  <c r="D1393" i="1"/>
  <c r="D1397" i="1"/>
  <c r="D1401" i="1"/>
  <c r="D1363" i="1"/>
  <c r="D1364" i="1"/>
  <c r="D1367" i="1"/>
  <c r="D1368" i="1"/>
  <c r="D1371" i="1"/>
  <c r="D1372" i="1"/>
  <c r="D1375" i="1"/>
  <c r="D1376" i="1"/>
  <c r="D1379" i="1"/>
  <c r="D1380" i="1"/>
  <c r="K1381" i="1"/>
  <c r="D1383" i="1"/>
  <c r="K1383" i="1"/>
  <c r="D1384" i="1"/>
  <c r="K1384" i="1"/>
  <c r="D1387" i="1"/>
  <c r="D1388" i="1"/>
  <c r="K1388" i="1"/>
  <c r="D1391" i="1"/>
  <c r="D1392" i="1"/>
  <c r="D1395" i="1"/>
  <c r="D1396" i="1"/>
  <c r="D1399" i="1"/>
  <c r="D1403" i="1"/>
  <c r="D1400" i="1"/>
  <c r="D1402" i="1"/>
  <c r="D1404" i="1"/>
  <c r="AM1415" i="1"/>
  <c r="AL1415" i="1"/>
  <c r="Y1415" i="1"/>
  <c r="X1415" i="1"/>
  <c r="V1357" i="1"/>
  <c r="V1361" i="1"/>
  <c r="V1365" i="1"/>
  <c r="V1369" i="1"/>
  <c r="V1373" i="1"/>
  <c r="V1377" i="1"/>
  <c r="V1381" i="1"/>
  <c r="AA1381" i="1"/>
  <c r="V1385" i="1"/>
  <c r="AA1385" i="1"/>
  <c r="V1389" i="1"/>
  <c r="AA1389" i="1"/>
  <c r="V1393" i="1"/>
  <c r="AA1393" i="1"/>
  <c r="V1397" i="1"/>
  <c r="AA1397" i="1"/>
  <c r="V1401" i="1"/>
  <c r="AA1401" i="1"/>
  <c r="K1415" i="1"/>
  <c r="J1415" i="1"/>
  <c r="AT1412" i="1"/>
  <c r="A1410" i="1"/>
  <c r="CD1405" i="1"/>
  <c r="CE1405" i="1"/>
  <c r="BZ1405" i="1"/>
  <c r="BX1405" i="1"/>
  <c r="BO1405" i="1"/>
  <c r="BP1405" i="1"/>
  <c r="BL1405" i="1"/>
  <c r="BJ1405" i="1"/>
  <c r="BB1405" i="1"/>
  <c r="BC1405" i="1"/>
  <c r="AX1405" i="1"/>
  <c r="AV1405" i="1"/>
  <c r="CD1404" i="1"/>
  <c r="CE1404" i="1"/>
  <c r="BZ1404" i="1"/>
  <c r="BX1404" i="1"/>
  <c r="BV1404" i="1"/>
  <c r="BO1404" i="1"/>
  <c r="BP1404" i="1"/>
  <c r="BL1404" i="1"/>
  <c r="BJ1404" i="1"/>
  <c r="BH1404" i="1"/>
  <c r="BB1404" i="1"/>
  <c r="BC1404" i="1"/>
  <c r="AX1404" i="1"/>
  <c r="AV1404" i="1"/>
  <c r="AT1404" i="1"/>
  <c r="AJ1404" i="1"/>
  <c r="AH1404" i="1"/>
  <c r="AF1404" i="1"/>
  <c r="V1404" i="1"/>
  <c r="AA1404" i="1"/>
  <c r="T1404" i="1"/>
  <c r="R1404" i="1"/>
  <c r="H1404" i="1"/>
  <c r="M1404" i="1"/>
  <c r="F1404" i="1"/>
  <c r="CD1403" i="1"/>
  <c r="CE1403" i="1"/>
  <c r="BZ1403" i="1"/>
  <c r="BX1403" i="1"/>
  <c r="BV1403" i="1"/>
  <c r="BO1403" i="1"/>
  <c r="BP1403" i="1"/>
  <c r="BL1403" i="1"/>
  <c r="BJ1403" i="1"/>
  <c r="BH1403" i="1"/>
  <c r="BB1403" i="1"/>
  <c r="BC1403" i="1"/>
  <c r="AX1403" i="1"/>
  <c r="AV1403" i="1"/>
  <c r="AT1403" i="1"/>
  <c r="AJ1403" i="1"/>
  <c r="AO1403" i="1"/>
  <c r="AH1403" i="1"/>
  <c r="AF1403" i="1"/>
  <c r="V1403" i="1"/>
  <c r="AA1403" i="1"/>
  <c r="T1403" i="1"/>
  <c r="R1403" i="1"/>
  <c r="H1403" i="1"/>
  <c r="M1403" i="1"/>
  <c r="F1403" i="1"/>
  <c r="CD1402" i="1"/>
  <c r="CE1402" i="1"/>
  <c r="BZ1402" i="1"/>
  <c r="BX1402" i="1"/>
  <c r="BV1402" i="1"/>
  <c r="BO1402" i="1"/>
  <c r="BP1402" i="1"/>
  <c r="BL1402" i="1"/>
  <c r="BJ1402" i="1"/>
  <c r="BH1402" i="1"/>
  <c r="BB1402" i="1"/>
  <c r="BC1402" i="1"/>
  <c r="AX1402" i="1"/>
  <c r="AV1402" i="1"/>
  <c r="AT1402" i="1"/>
  <c r="AJ1402" i="1"/>
  <c r="AO1402" i="1"/>
  <c r="AH1402" i="1"/>
  <c r="AF1402" i="1"/>
  <c r="V1402" i="1"/>
  <c r="AA1402" i="1"/>
  <c r="T1402" i="1"/>
  <c r="R1402" i="1"/>
  <c r="H1402" i="1"/>
  <c r="M1402" i="1"/>
  <c r="F1402" i="1"/>
  <c r="CD1401" i="1"/>
  <c r="CE1401" i="1"/>
  <c r="BZ1401" i="1"/>
  <c r="BX1401" i="1"/>
  <c r="BV1401" i="1"/>
  <c r="BO1401" i="1"/>
  <c r="BP1401" i="1"/>
  <c r="BL1401" i="1"/>
  <c r="BJ1401" i="1"/>
  <c r="BH1401" i="1"/>
  <c r="BH1354" i="1"/>
  <c r="BH1355" i="1"/>
  <c r="BH1356" i="1"/>
  <c r="BH1357" i="1"/>
  <c r="BH1358" i="1"/>
  <c r="BH1359" i="1"/>
  <c r="BH1360" i="1"/>
  <c r="BH1361" i="1"/>
  <c r="BH1363" i="1"/>
  <c r="BH1364" i="1"/>
  <c r="BH1365" i="1"/>
  <c r="BH1366" i="1"/>
  <c r="BH1367" i="1"/>
  <c r="BH1368" i="1"/>
  <c r="BH1369" i="1"/>
  <c r="BH1370" i="1"/>
  <c r="BH1371" i="1"/>
  <c r="BH1372" i="1"/>
  <c r="BH1373" i="1"/>
  <c r="BH1374" i="1"/>
  <c r="BH1375" i="1"/>
  <c r="BH1376" i="1"/>
  <c r="BH1377" i="1"/>
  <c r="BH1378" i="1"/>
  <c r="BH1379" i="1"/>
  <c r="BH1380" i="1"/>
  <c r="BH1381" i="1"/>
  <c r="BH1382" i="1"/>
  <c r="BH1383" i="1"/>
  <c r="BH1384" i="1"/>
  <c r="BH1385" i="1"/>
  <c r="BH1386" i="1"/>
  <c r="BH1387" i="1"/>
  <c r="BH1388" i="1"/>
  <c r="BH1389" i="1"/>
  <c r="BH1390" i="1"/>
  <c r="BH1391" i="1"/>
  <c r="BH1392" i="1"/>
  <c r="BH1393" i="1"/>
  <c r="BH1394" i="1"/>
  <c r="BH1395" i="1"/>
  <c r="BH1396" i="1"/>
  <c r="BH1397" i="1"/>
  <c r="BH1398" i="1"/>
  <c r="BH1399" i="1"/>
  <c r="BH1400" i="1"/>
  <c r="BB1401" i="1"/>
  <c r="BC1401" i="1"/>
  <c r="AX1401" i="1"/>
  <c r="AV1401" i="1"/>
  <c r="AT1401" i="1"/>
  <c r="AT1357" i="1"/>
  <c r="AT1361" i="1"/>
  <c r="BA1357" i="1"/>
  <c r="BA1361" i="1"/>
  <c r="AT1365" i="1"/>
  <c r="AT1369" i="1"/>
  <c r="AT1373" i="1"/>
  <c r="AT1377" i="1"/>
  <c r="AT1381" i="1"/>
  <c r="AT1385" i="1"/>
  <c r="BA1385" i="1"/>
  <c r="AT1389" i="1"/>
  <c r="BA1389" i="1"/>
  <c r="AT1393" i="1"/>
  <c r="AT1397" i="1"/>
  <c r="BA1393" i="1"/>
  <c r="AJ1401" i="1"/>
  <c r="AO1401" i="1"/>
  <c r="AH1401" i="1"/>
  <c r="AF1401" i="1"/>
  <c r="AF1357" i="1"/>
  <c r="AF1361" i="1"/>
  <c r="AF1365" i="1"/>
  <c r="AF1369" i="1"/>
  <c r="AF1373" i="1"/>
  <c r="AF1377" i="1"/>
  <c r="AF1381" i="1"/>
  <c r="AM1381" i="1"/>
  <c r="AF1385" i="1"/>
  <c r="AF1389" i="1"/>
  <c r="AM1389" i="1"/>
  <c r="AF1393" i="1"/>
  <c r="AF1397" i="1"/>
  <c r="T1401" i="1"/>
  <c r="R1401" i="1"/>
  <c r="H1401" i="1"/>
  <c r="M1401" i="1"/>
  <c r="F1401" i="1"/>
  <c r="CD1400" i="1"/>
  <c r="CE1400" i="1"/>
  <c r="BZ1400" i="1"/>
  <c r="BX1400" i="1"/>
  <c r="BV1400" i="1"/>
  <c r="BO1400" i="1"/>
  <c r="BP1400" i="1"/>
  <c r="BL1400" i="1"/>
  <c r="BJ1400" i="1"/>
  <c r="AX1400" i="1"/>
  <c r="AV1400" i="1"/>
  <c r="AT1400" i="1"/>
  <c r="AN1400" i="1"/>
  <c r="AJ1400" i="1"/>
  <c r="AO1400" i="1"/>
  <c r="AH1400" i="1"/>
  <c r="AF1400" i="1"/>
  <c r="Z1400" i="1"/>
  <c r="V1400" i="1"/>
  <c r="T1400" i="1"/>
  <c r="R1400" i="1"/>
  <c r="L1400" i="1"/>
  <c r="H1400" i="1"/>
  <c r="M1400" i="1"/>
  <c r="F1400" i="1"/>
  <c r="CD1399" i="1"/>
  <c r="CE1399" i="1"/>
  <c r="BZ1399" i="1"/>
  <c r="BX1399" i="1"/>
  <c r="BV1399" i="1"/>
  <c r="BO1399" i="1"/>
  <c r="BP1399" i="1"/>
  <c r="BL1399" i="1"/>
  <c r="BJ1399" i="1"/>
  <c r="AX1399" i="1"/>
  <c r="AV1399" i="1"/>
  <c r="AT1399" i="1"/>
  <c r="AN1399" i="1"/>
  <c r="AJ1399" i="1"/>
  <c r="AO1399" i="1"/>
  <c r="AH1399" i="1"/>
  <c r="AF1399" i="1"/>
  <c r="V1399" i="1"/>
  <c r="AA1399" i="1"/>
  <c r="Z1399" i="1"/>
  <c r="T1399" i="1"/>
  <c r="R1399" i="1"/>
  <c r="H1399" i="1"/>
  <c r="M1399" i="1"/>
  <c r="L1399" i="1"/>
  <c r="F1399" i="1"/>
  <c r="CD1398" i="1"/>
  <c r="CE1398" i="1"/>
  <c r="BZ1398" i="1"/>
  <c r="BX1398" i="1"/>
  <c r="BV1398" i="1"/>
  <c r="BO1398" i="1"/>
  <c r="BP1398" i="1"/>
  <c r="BL1398" i="1"/>
  <c r="BJ1398" i="1"/>
  <c r="AX1398" i="1"/>
  <c r="AV1398" i="1"/>
  <c r="AT1398" i="1"/>
  <c r="AN1398" i="1"/>
  <c r="AJ1398" i="1"/>
  <c r="AO1398" i="1"/>
  <c r="AH1398" i="1"/>
  <c r="AF1398" i="1"/>
  <c r="Z1398" i="1"/>
  <c r="V1398" i="1"/>
  <c r="AA1398" i="1"/>
  <c r="T1398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R1398" i="1"/>
  <c r="H1398" i="1"/>
  <c r="M1398" i="1"/>
  <c r="L1398" i="1"/>
  <c r="F1398" i="1"/>
  <c r="CD1397" i="1"/>
  <c r="CE1397" i="1"/>
  <c r="BZ1397" i="1"/>
  <c r="BX1397" i="1"/>
  <c r="BV1397" i="1"/>
  <c r="BO1397" i="1"/>
  <c r="BP1397" i="1"/>
  <c r="BL1397" i="1"/>
  <c r="BJ1397" i="1"/>
  <c r="AX1397" i="1"/>
  <c r="AV1397" i="1"/>
  <c r="AN1397" i="1"/>
  <c r="AJ1397" i="1"/>
  <c r="AO1397" i="1"/>
  <c r="AH1397" i="1"/>
  <c r="Z1397" i="1"/>
  <c r="R1397" i="1"/>
  <c r="H1397" i="1"/>
  <c r="M1397" i="1"/>
  <c r="L1397" i="1"/>
  <c r="F1397" i="1"/>
  <c r="CD1396" i="1"/>
  <c r="CE1396" i="1"/>
  <c r="BZ1396" i="1"/>
  <c r="BX1396" i="1"/>
  <c r="BV1396" i="1"/>
  <c r="BO1396" i="1"/>
  <c r="BP1396" i="1"/>
  <c r="BL1396" i="1"/>
  <c r="BJ1396" i="1"/>
  <c r="AX1396" i="1"/>
  <c r="BC1396" i="1"/>
  <c r="BB1396" i="1"/>
  <c r="AZ1396" i="1"/>
  <c r="AV1396" i="1"/>
  <c r="AT1396" i="1"/>
  <c r="BA1396" i="1"/>
  <c r="AN1396" i="1"/>
  <c r="AJ1396" i="1"/>
  <c r="AO1396" i="1"/>
  <c r="AH1396" i="1"/>
  <c r="AF1396" i="1"/>
  <c r="V1396" i="1"/>
  <c r="AA1396" i="1"/>
  <c r="Z1396" i="1"/>
  <c r="R1396" i="1"/>
  <c r="H1396" i="1"/>
  <c r="M1396" i="1"/>
  <c r="L1396" i="1"/>
  <c r="F1396" i="1"/>
  <c r="CD1395" i="1"/>
  <c r="CE1395" i="1"/>
  <c r="BZ1395" i="1"/>
  <c r="BX1395" i="1"/>
  <c r="BV1395" i="1"/>
  <c r="BO1395" i="1"/>
  <c r="BP1395" i="1"/>
  <c r="BL1395" i="1"/>
  <c r="BJ1395" i="1"/>
  <c r="AX1395" i="1"/>
  <c r="BC1395" i="1"/>
  <c r="BB1395" i="1"/>
  <c r="AZ1395" i="1"/>
  <c r="AV1395" i="1"/>
  <c r="AT1395" i="1"/>
  <c r="BA1395" i="1"/>
  <c r="AN1395" i="1"/>
  <c r="AJ1395" i="1"/>
  <c r="AO1395" i="1"/>
  <c r="AH1395" i="1"/>
  <c r="AF1395" i="1"/>
  <c r="V1395" i="1"/>
  <c r="AA1395" i="1"/>
  <c r="Z1395" i="1"/>
  <c r="R1395" i="1"/>
  <c r="H1395" i="1"/>
  <c r="L1395" i="1"/>
  <c r="F1395" i="1"/>
  <c r="CD1394" i="1"/>
  <c r="CE1394" i="1"/>
  <c r="BZ1394" i="1"/>
  <c r="BX1394" i="1"/>
  <c r="BV1394" i="1"/>
  <c r="BO1394" i="1"/>
  <c r="BP1394" i="1"/>
  <c r="BL1394" i="1"/>
  <c r="BJ1394" i="1"/>
  <c r="AX1394" i="1"/>
  <c r="BC1394" i="1"/>
  <c r="BB1394" i="1"/>
  <c r="AT1394" i="1"/>
  <c r="BA1394" i="1"/>
  <c r="AZ1394" i="1"/>
  <c r="AV1394" i="1"/>
  <c r="AJ1394" i="1"/>
  <c r="AO1394" i="1"/>
  <c r="AN1394" i="1"/>
  <c r="AH1394" i="1"/>
  <c r="AF1394" i="1"/>
  <c r="Z1394" i="1"/>
  <c r="V1394" i="1"/>
  <c r="AA1394" i="1"/>
  <c r="V1358" i="1"/>
  <c r="V1362" i="1"/>
  <c r="V1366" i="1"/>
  <c r="V1370" i="1"/>
  <c r="V1374" i="1"/>
  <c r="V1378" i="1"/>
  <c r="V1382" i="1"/>
  <c r="AA1382" i="1"/>
  <c r="V1386" i="1"/>
  <c r="AA1386" i="1"/>
  <c r="V1390" i="1"/>
  <c r="AA1390" i="1"/>
  <c r="R1394" i="1"/>
  <c r="L1394" i="1"/>
  <c r="H1394" i="1"/>
  <c r="M1394" i="1"/>
  <c r="F1394" i="1"/>
  <c r="CD1393" i="1"/>
  <c r="CE1393" i="1"/>
  <c r="BZ1393" i="1"/>
  <c r="BX1393" i="1"/>
  <c r="BV1393" i="1"/>
  <c r="BO1393" i="1"/>
  <c r="BP1393" i="1"/>
  <c r="BL1393" i="1"/>
  <c r="BJ1393" i="1"/>
  <c r="AX1393" i="1"/>
  <c r="BC1393" i="1"/>
  <c r="BB1393" i="1"/>
  <c r="AZ1393" i="1"/>
  <c r="AV1393" i="1"/>
  <c r="AJ1393" i="1"/>
  <c r="AO1393" i="1"/>
  <c r="AN1393" i="1"/>
  <c r="AH1393" i="1"/>
  <c r="AD1393" i="1"/>
  <c r="Z1393" i="1"/>
  <c r="R1393" i="1"/>
  <c r="P1393" i="1"/>
  <c r="H1393" i="1"/>
  <c r="M1393" i="1"/>
  <c r="L1393" i="1"/>
  <c r="F1393" i="1"/>
  <c r="CD1392" i="1"/>
  <c r="CE1392" i="1"/>
  <c r="BZ1392" i="1"/>
  <c r="BX1392" i="1"/>
  <c r="BV1392" i="1"/>
  <c r="BO1392" i="1"/>
  <c r="BP1392" i="1"/>
  <c r="BL1392" i="1"/>
  <c r="BJ1392" i="1"/>
  <c r="AX1392" i="1"/>
  <c r="BC1392" i="1"/>
  <c r="BB1392" i="1"/>
  <c r="AZ1392" i="1"/>
  <c r="AV1392" i="1"/>
  <c r="AT1392" i="1"/>
  <c r="BA1392" i="1"/>
  <c r="AJ1392" i="1"/>
  <c r="AO1392" i="1"/>
  <c r="AN1392" i="1"/>
  <c r="AL1392" i="1"/>
  <c r="AH1392" i="1"/>
  <c r="AF1392" i="1"/>
  <c r="Z1392" i="1"/>
  <c r="V1392" i="1"/>
  <c r="AA1392" i="1"/>
  <c r="R1392" i="1"/>
  <c r="R1360" i="1"/>
  <c r="R1364" i="1"/>
  <c r="R1368" i="1"/>
  <c r="R1372" i="1"/>
  <c r="R1376" i="1"/>
  <c r="R1380" i="1"/>
  <c r="R1384" i="1"/>
  <c r="Y1384" i="1"/>
  <c r="R1388" i="1"/>
  <c r="H1392" i="1"/>
  <c r="M1392" i="1"/>
  <c r="L1392" i="1"/>
  <c r="F1392" i="1"/>
  <c r="CD1391" i="1"/>
  <c r="CE1391" i="1"/>
  <c r="BZ1391" i="1"/>
  <c r="BX1391" i="1"/>
  <c r="BV1391" i="1"/>
  <c r="BO1391" i="1"/>
  <c r="BP1391" i="1"/>
  <c r="BL1391" i="1"/>
  <c r="BJ1391" i="1"/>
  <c r="AX1391" i="1"/>
  <c r="BC1391" i="1"/>
  <c r="BB1391" i="1"/>
  <c r="AT1391" i="1"/>
  <c r="BA1391" i="1"/>
  <c r="AZ1391" i="1"/>
  <c r="AV1391" i="1"/>
  <c r="AJ1391" i="1"/>
  <c r="AO1391" i="1"/>
  <c r="AN1391" i="1"/>
  <c r="AF1391" i="1"/>
  <c r="AM1391" i="1"/>
  <c r="AL1391" i="1"/>
  <c r="AH1391" i="1"/>
  <c r="V1391" i="1"/>
  <c r="AA1391" i="1"/>
  <c r="Z1391" i="1"/>
  <c r="R1391" i="1"/>
  <c r="H1391" i="1"/>
  <c r="M1391" i="1"/>
  <c r="L1391" i="1"/>
  <c r="F1391" i="1"/>
  <c r="CD1390" i="1"/>
  <c r="CE1390" i="1"/>
  <c r="BZ1390" i="1"/>
  <c r="BX1390" i="1"/>
  <c r="BV1390" i="1"/>
  <c r="BO1390" i="1"/>
  <c r="BP1390" i="1"/>
  <c r="BL1390" i="1"/>
  <c r="BL1354" i="1"/>
  <c r="BL1355" i="1"/>
  <c r="BL1356" i="1"/>
  <c r="BL1357" i="1"/>
  <c r="BL1358" i="1"/>
  <c r="BL1359" i="1"/>
  <c r="BL1360" i="1"/>
  <c r="BL1361" i="1"/>
  <c r="BL1363" i="1"/>
  <c r="BL1364" i="1"/>
  <c r="BL1365" i="1"/>
  <c r="BL1366" i="1"/>
  <c r="BL1367" i="1"/>
  <c r="BL1368" i="1"/>
  <c r="BL1369" i="1"/>
  <c r="BL1370" i="1"/>
  <c r="BL1371" i="1"/>
  <c r="BL1372" i="1"/>
  <c r="BL1373" i="1"/>
  <c r="BL1374" i="1"/>
  <c r="BL1375" i="1"/>
  <c r="BL1376" i="1"/>
  <c r="BL1377" i="1"/>
  <c r="BL1378" i="1"/>
  <c r="BL1379" i="1"/>
  <c r="BL1380" i="1"/>
  <c r="BL1381" i="1"/>
  <c r="BL1382" i="1"/>
  <c r="BL1383" i="1"/>
  <c r="BL1384" i="1"/>
  <c r="BL1385" i="1"/>
  <c r="BL1386" i="1"/>
  <c r="BL1387" i="1"/>
  <c r="BL1388" i="1"/>
  <c r="BL1389" i="1"/>
  <c r="BL1409" i="1"/>
  <c r="BJ1390" i="1"/>
  <c r="BB1390" i="1"/>
  <c r="AZ1390" i="1"/>
  <c r="AX1390" i="1"/>
  <c r="BC1390" i="1"/>
  <c r="AV1390" i="1"/>
  <c r="AT1390" i="1"/>
  <c r="BA1390" i="1"/>
  <c r="AJ1390" i="1"/>
  <c r="AO1390" i="1"/>
  <c r="AN1390" i="1"/>
  <c r="AL1390" i="1"/>
  <c r="AH1390" i="1"/>
  <c r="AF1390" i="1"/>
  <c r="AM1390" i="1"/>
  <c r="Z1390" i="1"/>
  <c r="R1390" i="1"/>
  <c r="H1390" i="1"/>
  <c r="M1390" i="1"/>
  <c r="L1390" i="1"/>
  <c r="F1390" i="1"/>
  <c r="CD1389" i="1"/>
  <c r="CE1389" i="1"/>
  <c r="BZ1389" i="1"/>
  <c r="BX1389" i="1"/>
  <c r="BV1389" i="1"/>
  <c r="BV1354" i="1"/>
  <c r="BV1355" i="1"/>
  <c r="BV1356" i="1"/>
  <c r="BV1357" i="1"/>
  <c r="BV1358" i="1"/>
  <c r="BV1359" i="1"/>
  <c r="BV1360" i="1"/>
  <c r="BV1361" i="1"/>
  <c r="BV1363" i="1"/>
  <c r="BV1364" i="1"/>
  <c r="BV1365" i="1"/>
  <c r="BV1366" i="1"/>
  <c r="BV1367" i="1"/>
  <c r="BV1368" i="1"/>
  <c r="BV1369" i="1"/>
  <c r="BV1370" i="1"/>
  <c r="BV1371" i="1"/>
  <c r="BV1372" i="1"/>
  <c r="BV1373" i="1"/>
  <c r="BV1374" i="1"/>
  <c r="BV1375" i="1"/>
  <c r="BV1376" i="1"/>
  <c r="BV1377" i="1"/>
  <c r="BV1378" i="1"/>
  <c r="BV1379" i="1"/>
  <c r="BV1380" i="1"/>
  <c r="BV1381" i="1"/>
  <c r="BV1382" i="1"/>
  <c r="BV1383" i="1"/>
  <c r="BV1384" i="1"/>
  <c r="BV1385" i="1"/>
  <c r="BV1386" i="1"/>
  <c r="BV1387" i="1"/>
  <c r="BV1388" i="1"/>
  <c r="BO1389" i="1"/>
  <c r="BP1389" i="1"/>
  <c r="BJ1389" i="1"/>
  <c r="AX1389" i="1"/>
  <c r="BC1389" i="1"/>
  <c r="BB1389" i="1"/>
  <c r="AZ1389" i="1"/>
  <c r="AV1389" i="1"/>
  <c r="AJ1389" i="1"/>
  <c r="AO1389" i="1"/>
  <c r="AN1389" i="1"/>
  <c r="AL1389" i="1"/>
  <c r="AH1389" i="1"/>
  <c r="AD1389" i="1"/>
  <c r="Z1389" i="1"/>
  <c r="R1389" i="1"/>
  <c r="P1389" i="1"/>
  <c r="L1389" i="1"/>
  <c r="H1389" i="1"/>
  <c r="M1389" i="1"/>
  <c r="F1389" i="1"/>
  <c r="B1389" i="1"/>
  <c r="CD1388" i="1"/>
  <c r="CE1388" i="1"/>
  <c r="BZ1388" i="1"/>
  <c r="BX1388" i="1"/>
  <c r="BO1388" i="1"/>
  <c r="BP1388" i="1"/>
  <c r="BJ1388" i="1"/>
  <c r="BB1388" i="1"/>
  <c r="AT1388" i="1"/>
  <c r="BA1388" i="1"/>
  <c r="AZ1388" i="1"/>
  <c r="AX1388" i="1"/>
  <c r="BC1388" i="1"/>
  <c r="AV1388" i="1"/>
  <c r="AN1388" i="1"/>
  <c r="AF1388" i="1"/>
  <c r="AM1388" i="1"/>
  <c r="AL1388" i="1"/>
  <c r="AJ1388" i="1"/>
  <c r="AO1388" i="1"/>
  <c r="AH1388" i="1"/>
  <c r="V1388" i="1"/>
  <c r="AA1388" i="1"/>
  <c r="Z1388" i="1"/>
  <c r="X1388" i="1"/>
  <c r="H1388" i="1"/>
  <c r="M1388" i="1"/>
  <c r="L1388" i="1"/>
  <c r="J1388" i="1"/>
  <c r="F1388" i="1"/>
  <c r="CD1387" i="1"/>
  <c r="CE1387" i="1"/>
  <c r="BZ1387" i="1"/>
  <c r="BX1387" i="1"/>
  <c r="BO1387" i="1"/>
  <c r="BP1387" i="1"/>
  <c r="BJ1387" i="1"/>
  <c r="BB1387" i="1"/>
  <c r="AT1387" i="1"/>
  <c r="BA1387" i="1"/>
  <c r="AZ1387" i="1"/>
  <c r="AX1387" i="1"/>
  <c r="BC1387" i="1"/>
  <c r="AV1387" i="1"/>
  <c r="AJ1387" i="1"/>
  <c r="AN1387" i="1"/>
  <c r="AF1387" i="1"/>
  <c r="AM1387" i="1"/>
  <c r="AL1387" i="1"/>
  <c r="AH1387" i="1"/>
  <c r="V1387" i="1"/>
  <c r="AA1387" i="1"/>
  <c r="Z1387" i="1"/>
  <c r="X1387" i="1"/>
  <c r="R1387" i="1"/>
  <c r="Y1387" i="1"/>
  <c r="H1387" i="1"/>
  <c r="M1387" i="1"/>
  <c r="L1387" i="1"/>
  <c r="J1387" i="1"/>
  <c r="F1387" i="1"/>
  <c r="CD1386" i="1"/>
  <c r="CE1386" i="1"/>
  <c r="BZ1386" i="1"/>
  <c r="BX1386" i="1"/>
  <c r="BO1386" i="1"/>
  <c r="BP1386" i="1"/>
  <c r="BJ1386" i="1"/>
  <c r="AX1386" i="1"/>
  <c r="BC1386" i="1"/>
  <c r="BB1386" i="1"/>
  <c r="AT1386" i="1"/>
  <c r="BA1386" i="1"/>
  <c r="AZ1386" i="1"/>
  <c r="AV1386" i="1"/>
  <c r="AJ1386" i="1"/>
  <c r="AO1386" i="1"/>
  <c r="AN1386" i="1"/>
  <c r="AL1386" i="1"/>
  <c r="AH1386" i="1"/>
  <c r="AF1386" i="1"/>
  <c r="AM1386" i="1"/>
  <c r="Z1386" i="1"/>
  <c r="X1386" i="1"/>
  <c r="R1386" i="1"/>
  <c r="Y1386" i="1"/>
  <c r="L1386" i="1"/>
  <c r="J1386" i="1"/>
  <c r="H1386" i="1"/>
  <c r="M1386" i="1"/>
  <c r="F1386" i="1"/>
  <c r="CD1385" i="1"/>
  <c r="CE1385" i="1"/>
  <c r="BZ1385" i="1"/>
  <c r="BX1385" i="1"/>
  <c r="BO1385" i="1"/>
  <c r="BP1385" i="1"/>
  <c r="BJ1385" i="1"/>
  <c r="BB1385" i="1"/>
  <c r="AZ1385" i="1"/>
  <c r="AX1385" i="1"/>
  <c r="BC1385" i="1"/>
  <c r="AV1385" i="1"/>
  <c r="AN1385" i="1"/>
  <c r="AL1385" i="1"/>
  <c r="AJ1385" i="1"/>
  <c r="AO1385" i="1"/>
  <c r="AH1385" i="1"/>
  <c r="AD1385" i="1"/>
  <c r="Z1385" i="1"/>
  <c r="R1385" i="1"/>
  <c r="Y1385" i="1"/>
  <c r="X1385" i="1"/>
  <c r="P1385" i="1"/>
  <c r="L1385" i="1"/>
  <c r="J1385" i="1"/>
  <c r="H1385" i="1"/>
  <c r="M1385" i="1"/>
  <c r="F1385" i="1"/>
  <c r="B1385" i="1"/>
  <c r="CD1384" i="1"/>
  <c r="CE1384" i="1"/>
  <c r="BZ1384" i="1"/>
  <c r="BX1384" i="1"/>
  <c r="BO1384" i="1"/>
  <c r="BP1384" i="1"/>
  <c r="BJ1384" i="1"/>
  <c r="AX1384" i="1"/>
  <c r="BC1384" i="1"/>
  <c r="BB1384" i="1"/>
  <c r="AZ1384" i="1"/>
  <c r="AV1384" i="1"/>
  <c r="AT1384" i="1"/>
  <c r="BA1384" i="1"/>
  <c r="AN1384" i="1"/>
  <c r="AL1384" i="1"/>
  <c r="AJ1384" i="1"/>
  <c r="AH1384" i="1"/>
  <c r="AF1384" i="1"/>
  <c r="AM1384" i="1"/>
  <c r="Z1384" i="1"/>
  <c r="X1384" i="1"/>
  <c r="V1384" i="1"/>
  <c r="L1384" i="1"/>
  <c r="J1384" i="1"/>
  <c r="H1384" i="1"/>
  <c r="M1384" i="1"/>
  <c r="F1384" i="1"/>
  <c r="CD1383" i="1"/>
  <c r="CE1383" i="1"/>
  <c r="BZ1383" i="1"/>
  <c r="BX1383" i="1"/>
  <c r="BO1383" i="1"/>
  <c r="BP1383" i="1"/>
  <c r="BJ1383" i="1"/>
  <c r="BB1383" i="1"/>
  <c r="AZ1383" i="1"/>
  <c r="AX1383" i="1"/>
  <c r="BC1383" i="1"/>
  <c r="AV1383" i="1"/>
  <c r="AT1383" i="1"/>
  <c r="AN1383" i="1"/>
  <c r="AL1383" i="1"/>
  <c r="AJ1383" i="1"/>
  <c r="AO1383" i="1"/>
  <c r="AH1383" i="1"/>
  <c r="AF1383" i="1"/>
  <c r="AM1383" i="1"/>
  <c r="V1383" i="1"/>
  <c r="AA1383" i="1"/>
  <c r="Z1383" i="1"/>
  <c r="X1383" i="1"/>
  <c r="R1383" i="1"/>
  <c r="Y1383" i="1"/>
  <c r="L1383" i="1"/>
  <c r="J1383" i="1"/>
  <c r="H1383" i="1"/>
  <c r="M1383" i="1"/>
  <c r="F1383" i="1"/>
  <c r="CD1382" i="1"/>
  <c r="CE1382" i="1"/>
  <c r="BZ1382" i="1"/>
  <c r="BX1382" i="1"/>
  <c r="BO1382" i="1"/>
  <c r="BP1382" i="1"/>
  <c r="BJ1382" i="1"/>
  <c r="AX1382" i="1"/>
  <c r="BC1382" i="1"/>
  <c r="BB1382" i="1"/>
  <c r="AZ1382" i="1"/>
  <c r="AV1382" i="1"/>
  <c r="AT1382" i="1"/>
  <c r="AJ1382" i="1"/>
  <c r="AO1382" i="1"/>
  <c r="AN1382" i="1"/>
  <c r="AF1382" i="1"/>
  <c r="AM1382" i="1"/>
  <c r="AL1382" i="1"/>
  <c r="AH1382" i="1"/>
  <c r="Z1382" i="1"/>
  <c r="R1382" i="1"/>
  <c r="Y1382" i="1"/>
  <c r="X1382" i="1"/>
  <c r="H1382" i="1"/>
  <c r="M1382" i="1"/>
  <c r="L1382" i="1"/>
  <c r="J1382" i="1"/>
  <c r="F1382" i="1"/>
  <c r="CD1381" i="1"/>
  <c r="CE1381" i="1"/>
  <c r="BZ1381" i="1"/>
  <c r="BX1381" i="1"/>
  <c r="BO1381" i="1"/>
  <c r="BP1381" i="1"/>
  <c r="BJ1381" i="1"/>
  <c r="AX1381" i="1"/>
  <c r="BC1381" i="1"/>
  <c r="BB1381" i="1"/>
  <c r="BA1381" i="1"/>
  <c r="AZ1381" i="1"/>
  <c r="AV1381" i="1"/>
  <c r="AN1381" i="1"/>
  <c r="AL1381" i="1"/>
  <c r="AJ1381" i="1"/>
  <c r="AO1381" i="1"/>
  <c r="AH1381" i="1"/>
  <c r="AD1381" i="1"/>
  <c r="Z1381" i="1"/>
  <c r="X1381" i="1"/>
  <c r="R1381" i="1"/>
  <c r="Y1381" i="1"/>
  <c r="P1381" i="1"/>
  <c r="L1381" i="1"/>
  <c r="J1381" i="1"/>
  <c r="H1381" i="1"/>
  <c r="M1381" i="1"/>
  <c r="F1381" i="1"/>
  <c r="B1381" i="1"/>
  <c r="CD1380" i="1"/>
  <c r="CE1380" i="1"/>
  <c r="BZ1380" i="1"/>
  <c r="BX1380" i="1"/>
  <c r="BO1380" i="1"/>
  <c r="BP1380" i="1"/>
  <c r="BJ1380" i="1"/>
  <c r="AX1380" i="1"/>
  <c r="AT1380" i="1"/>
  <c r="AT1360" i="1"/>
  <c r="AT1364" i="1"/>
  <c r="AT1368" i="1"/>
  <c r="AT1372" i="1"/>
  <c r="AT1376" i="1"/>
  <c r="AT1418" i="1"/>
  <c r="AU1418" i="1"/>
  <c r="AV1380" i="1"/>
  <c r="AJ1380" i="1"/>
  <c r="AH1380" i="1"/>
  <c r="AF1380" i="1"/>
  <c r="V1380" i="1"/>
  <c r="H1380" i="1"/>
  <c r="H1357" i="1"/>
  <c r="H1360" i="1"/>
  <c r="H1361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8" i="1"/>
  <c r="H1416" i="1"/>
  <c r="H1375" i="1"/>
  <c r="H1376" i="1"/>
  <c r="H1377" i="1"/>
  <c r="H1379" i="1"/>
  <c r="F1380" i="1"/>
  <c r="CD1379" i="1"/>
  <c r="CE1379" i="1"/>
  <c r="BZ1379" i="1"/>
  <c r="BX1379" i="1"/>
  <c r="BO1379" i="1"/>
  <c r="BP1379" i="1"/>
  <c r="BJ1379" i="1"/>
  <c r="AX1379" i="1"/>
  <c r="BB1379" i="1"/>
  <c r="AV1379" i="1"/>
  <c r="AT1379" i="1"/>
  <c r="AT1359" i="1"/>
  <c r="AT1363" i="1"/>
  <c r="AX1363" i="1"/>
  <c r="AT1367" i="1"/>
  <c r="AT1371" i="1"/>
  <c r="AT1375" i="1"/>
  <c r="AJ1379" i="1"/>
  <c r="AH1379" i="1"/>
  <c r="AF1379" i="1"/>
  <c r="V1379" i="1"/>
  <c r="R1379" i="1"/>
  <c r="R1359" i="1"/>
  <c r="Y1359" i="1"/>
  <c r="R1363" i="1"/>
  <c r="R1367" i="1"/>
  <c r="R1371" i="1"/>
  <c r="R1375" i="1"/>
  <c r="F1379" i="1"/>
  <c r="CD1378" i="1"/>
  <c r="CE1378" i="1"/>
  <c r="BZ1378" i="1"/>
  <c r="BX1378" i="1"/>
  <c r="BO1378" i="1"/>
  <c r="BP1378" i="1"/>
  <c r="BJ1378" i="1"/>
  <c r="AX1378" i="1"/>
  <c r="AV1378" i="1"/>
  <c r="AT1378" i="1"/>
  <c r="AT1358" i="1"/>
  <c r="BA1358" i="1"/>
  <c r="AT1362" i="1"/>
  <c r="AT1366" i="1"/>
  <c r="AT1370" i="1"/>
  <c r="AT1374" i="1"/>
  <c r="AJ1378" i="1"/>
  <c r="AH1378" i="1"/>
  <c r="AF1378" i="1"/>
  <c r="R1378" i="1"/>
  <c r="F1378" i="1"/>
  <c r="CD1377" i="1"/>
  <c r="CE1377" i="1"/>
  <c r="BZ1377" i="1"/>
  <c r="BX1377" i="1"/>
  <c r="BO1377" i="1"/>
  <c r="BP1377" i="1"/>
  <c r="BJ1377" i="1"/>
  <c r="AX1377" i="1"/>
  <c r="AV1377" i="1"/>
  <c r="AR1377" i="1"/>
  <c r="AJ1377" i="1"/>
  <c r="AH1377" i="1"/>
  <c r="AD1377" i="1"/>
  <c r="R1377" i="1"/>
  <c r="P1377" i="1"/>
  <c r="F1377" i="1"/>
  <c r="CD1376" i="1"/>
  <c r="CE1376" i="1"/>
  <c r="BZ1376" i="1"/>
  <c r="BX1376" i="1"/>
  <c r="BO1376" i="1"/>
  <c r="BP1376" i="1"/>
  <c r="BJ1376" i="1"/>
  <c r="AX1376" i="1"/>
  <c r="AV1376" i="1"/>
  <c r="AJ1376" i="1"/>
  <c r="AH1376" i="1"/>
  <c r="AF1376" i="1"/>
  <c r="AF1360" i="1"/>
  <c r="AF1364" i="1"/>
  <c r="AF1368" i="1"/>
  <c r="AF1372" i="1"/>
  <c r="V1376" i="1"/>
  <c r="F1376" i="1"/>
  <c r="CD1375" i="1"/>
  <c r="CE1375" i="1"/>
  <c r="BZ1375" i="1"/>
  <c r="BX1375" i="1"/>
  <c r="BO1375" i="1"/>
  <c r="BP1375" i="1"/>
  <c r="BJ1375" i="1"/>
  <c r="AX1375" i="1"/>
  <c r="AV1375" i="1"/>
  <c r="AJ1375" i="1"/>
  <c r="AH1375" i="1"/>
  <c r="AF1375" i="1"/>
  <c r="V1375" i="1"/>
  <c r="F1375" i="1"/>
  <c r="CD1374" i="1"/>
  <c r="CE1374" i="1"/>
  <c r="BZ1374" i="1"/>
  <c r="BX1374" i="1"/>
  <c r="BO1374" i="1"/>
  <c r="BP1374" i="1"/>
  <c r="BJ1374" i="1"/>
  <c r="AX1374" i="1"/>
  <c r="AV1374" i="1"/>
  <c r="AF1374" i="1"/>
  <c r="AF1370" i="1"/>
  <c r="AF1366" i="1"/>
  <c r="R1365" i="1"/>
  <c r="R1366" i="1"/>
  <c r="R1358" i="1"/>
  <c r="R1362" i="1"/>
  <c r="R1370" i="1"/>
  <c r="R1374" i="1"/>
  <c r="AF1367" i="1"/>
  <c r="AF1362" i="1"/>
  <c r="AF1358" i="1"/>
  <c r="AL1358" i="1"/>
  <c r="AL1362" i="1"/>
  <c r="AL1366" i="1"/>
  <c r="AL1370" i="1"/>
  <c r="AL1374" i="1"/>
  <c r="AL1378" i="1"/>
  <c r="AJ1374" i="1"/>
  <c r="AH1374" i="1"/>
  <c r="R1373" i="1"/>
  <c r="F1374" i="1"/>
  <c r="CD1373" i="1"/>
  <c r="CE1373" i="1"/>
  <c r="BZ1373" i="1"/>
  <c r="BX1373" i="1"/>
  <c r="BO1373" i="1"/>
  <c r="BP1373" i="1"/>
  <c r="BJ1373" i="1"/>
  <c r="AX1373" i="1"/>
  <c r="AV1373" i="1"/>
  <c r="AR1373" i="1"/>
  <c r="AJ1373" i="1"/>
  <c r="AH1373" i="1"/>
  <c r="AD1373" i="1"/>
  <c r="P1373" i="1"/>
  <c r="F1373" i="1"/>
  <c r="CD1372" i="1"/>
  <c r="CE1372" i="1"/>
  <c r="BZ1372" i="1"/>
  <c r="BX1372" i="1"/>
  <c r="BO1372" i="1"/>
  <c r="BP1372" i="1"/>
  <c r="BJ1372" i="1"/>
  <c r="AX1372" i="1"/>
  <c r="R1369" i="1"/>
  <c r="AF1371" i="1"/>
  <c r="AV1372" i="1"/>
  <c r="AL1364" i="1"/>
  <c r="AL1368" i="1"/>
  <c r="AL1372" i="1"/>
  <c r="AL1376" i="1"/>
  <c r="AL1380" i="1"/>
  <c r="AJ1372" i="1"/>
  <c r="AH1372" i="1"/>
  <c r="V1372" i="1"/>
  <c r="F1372" i="1"/>
  <c r="CD1371" i="1"/>
  <c r="CE1371" i="1"/>
  <c r="BZ1371" i="1"/>
  <c r="BX1371" i="1"/>
  <c r="BO1371" i="1"/>
  <c r="BP1371" i="1"/>
  <c r="BJ1371" i="1"/>
  <c r="BJ1354" i="1"/>
  <c r="BJ1355" i="1"/>
  <c r="BJ1356" i="1"/>
  <c r="BJ1357" i="1"/>
  <c r="BJ1358" i="1"/>
  <c r="BJ1359" i="1"/>
  <c r="BJ1360" i="1"/>
  <c r="BJ1361" i="1"/>
  <c r="BJ1363" i="1"/>
  <c r="BJ1364" i="1"/>
  <c r="BJ1365" i="1"/>
  <c r="BJ1366" i="1"/>
  <c r="BJ1367" i="1"/>
  <c r="BJ1368" i="1"/>
  <c r="BJ1369" i="1"/>
  <c r="BJ1370" i="1"/>
  <c r="AX1371" i="1"/>
  <c r="AV1371" i="1"/>
  <c r="AJ1371" i="1"/>
  <c r="AH1371" i="1"/>
  <c r="V1371" i="1"/>
  <c r="F1371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CD1370" i="1"/>
  <c r="CE1370" i="1"/>
  <c r="BZ1370" i="1"/>
  <c r="BX1370" i="1"/>
  <c r="BO1370" i="1"/>
  <c r="BP1370" i="1"/>
  <c r="AX1370" i="1"/>
  <c r="AV1370" i="1"/>
  <c r="AJ1370" i="1"/>
  <c r="AH1370" i="1"/>
  <c r="CC1369" i="1"/>
  <c r="CD1369" i="1"/>
  <c r="CE1369" i="1"/>
  <c r="BZ1369" i="1"/>
  <c r="BX1369" i="1"/>
  <c r="BN1369" i="1"/>
  <c r="BO1369" i="1"/>
  <c r="BP1369" i="1"/>
  <c r="AX1369" i="1"/>
  <c r="AV1369" i="1"/>
  <c r="AR1369" i="1"/>
  <c r="AL1357" i="1"/>
  <c r="AL1361" i="1"/>
  <c r="AL1365" i="1"/>
  <c r="AL1369" i="1"/>
  <c r="AL1373" i="1"/>
  <c r="AL1377" i="1"/>
  <c r="AJ1369" i="1"/>
  <c r="AH1369" i="1"/>
  <c r="AD1369" i="1"/>
  <c r="P1369" i="1"/>
  <c r="CC1368" i="1"/>
  <c r="CD1368" i="1"/>
  <c r="CE1368" i="1"/>
  <c r="BZ1368" i="1"/>
  <c r="BX1368" i="1"/>
  <c r="BN1368" i="1"/>
  <c r="BO1368" i="1"/>
  <c r="BP1368" i="1"/>
  <c r="AZ1360" i="1"/>
  <c r="AZ1364" i="1"/>
  <c r="AZ1368" i="1"/>
  <c r="AZ1372" i="1"/>
  <c r="AZ1376" i="1"/>
  <c r="AX1368" i="1"/>
  <c r="AV1368" i="1"/>
  <c r="AJ1368" i="1"/>
  <c r="AH1368" i="1"/>
  <c r="V1368" i="1"/>
  <c r="CC1367" i="1"/>
  <c r="CD1367" i="1"/>
  <c r="CE1367" i="1"/>
  <c r="BZ1367" i="1"/>
  <c r="BX1367" i="1"/>
  <c r="BN1367" i="1"/>
  <c r="BO1367" i="1"/>
  <c r="BP1367" i="1"/>
  <c r="AZ1359" i="1"/>
  <c r="AZ1363" i="1"/>
  <c r="AZ1367" i="1"/>
  <c r="AZ1371" i="1"/>
  <c r="AZ1375" i="1"/>
  <c r="AX1367" i="1"/>
  <c r="AV1367" i="1"/>
  <c r="AJ1367" i="1"/>
  <c r="AH1367" i="1"/>
  <c r="V1367" i="1"/>
  <c r="J1359" i="1"/>
  <c r="J1363" i="1"/>
  <c r="J1367" i="1"/>
  <c r="J1371" i="1"/>
  <c r="J1375" i="1"/>
  <c r="J1379" i="1"/>
  <c r="CC1366" i="1"/>
  <c r="CD1366" i="1"/>
  <c r="CE1366" i="1"/>
  <c r="BZ1366" i="1"/>
  <c r="BX1366" i="1"/>
  <c r="BN1366" i="1"/>
  <c r="BO1366" i="1"/>
  <c r="BP1366" i="1"/>
  <c r="AZ1358" i="1"/>
  <c r="AZ1362" i="1"/>
  <c r="AZ1366" i="1"/>
  <c r="AZ1370" i="1"/>
  <c r="AZ1374" i="1"/>
  <c r="AZ1378" i="1"/>
  <c r="AX1366" i="1"/>
  <c r="AV1366" i="1"/>
  <c r="AJ1366" i="1"/>
  <c r="AH1366" i="1"/>
  <c r="CC1365" i="1"/>
  <c r="CD1365" i="1"/>
  <c r="CE1365" i="1"/>
  <c r="BZ1365" i="1"/>
  <c r="BX1365" i="1"/>
  <c r="BN1365" i="1"/>
  <c r="BO1365" i="1"/>
  <c r="BP1365" i="1"/>
  <c r="AX1365" i="1"/>
  <c r="AV1365" i="1"/>
  <c r="AR1365" i="1"/>
  <c r="AJ1357" i="1"/>
  <c r="AJ1365" i="1"/>
  <c r="AH1365" i="1"/>
  <c r="AD1365" i="1"/>
  <c r="P1365" i="1"/>
  <c r="CC1364" i="1"/>
  <c r="CD1364" i="1"/>
  <c r="CE1364" i="1"/>
  <c r="BZ1364" i="1"/>
  <c r="BZ1354" i="1"/>
  <c r="BZ1355" i="1"/>
  <c r="BZ1356" i="1"/>
  <c r="BZ1357" i="1"/>
  <c r="BZ1358" i="1"/>
  <c r="BZ1359" i="1"/>
  <c r="BZ1360" i="1"/>
  <c r="BZ1361" i="1"/>
  <c r="BZ1363" i="1"/>
  <c r="BX1364" i="1"/>
  <c r="BN1364" i="1"/>
  <c r="BO1364" i="1"/>
  <c r="BP1364" i="1"/>
  <c r="AX1364" i="1"/>
  <c r="BB1364" i="1"/>
  <c r="AV1364" i="1"/>
  <c r="AJ1364" i="1"/>
  <c r="AH1364" i="1"/>
  <c r="V1364" i="1"/>
  <c r="K1360" i="1"/>
  <c r="CC1363" i="1"/>
  <c r="CD1363" i="1"/>
  <c r="CE1363" i="1"/>
  <c r="BX1363" i="1"/>
  <c r="BN1363" i="1"/>
  <c r="BO1363" i="1"/>
  <c r="BP1363" i="1"/>
  <c r="AV1363" i="1"/>
  <c r="AJ1363" i="1"/>
  <c r="AH1363" i="1"/>
  <c r="AF1363" i="1"/>
  <c r="V1363" i="1"/>
  <c r="CC1362" i="1"/>
  <c r="BN1362" i="1"/>
  <c r="AX1358" i="1"/>
  <c r="AX1362" i="1"/>
  <c r="AV1362" i="1"/>
  <c r="AJ1362" i="1"/>
  <c r="AH1362" i="1"/>
  <c r="CC1361" i="1"/>
  <c r="CD1361" i="1"/>
  <c r="CE1361" i="1"/>
  <c r="BX1361" i="1"/>
  <c r="BN1361" i="1"/>
  <c r="BO1361" i="1"/>
  <c r="BP1361" i="1"/>
  <c r="BF1361" i="1"/>
  <c r="AZ1357" i="1"/>
  <c r="AZ1361" i="1"/>
  <c r="AZ1365" i="1"/>
  <c r="AZ1369" i="1"/>
  <c r="AZ1373" i="1"/>
  <c r="AZ1377" i="1"/>
  <c r="AX1361" i="1"/>
  <c r="AV1361" i="1"/>
  <c r="AR1361" i="1"/>
  <c r="AJ1361" i="1"/>
  <c r="AH1361" i="1"/>
  <c r="AD1361" i="1"/>
  <c r="R1361" i="1"/>
  <c r="R1357" i="1"/>
  <c r="Y1357" i="1"/>
  <c r="P1361" i="1"/>
  <c r="J1357" i="1"/>
  <c r="J1361" i="1"/>
  <c r="J1365" i="1"/>
  <c r="J1369" i="1"/>
  <c r="J1373" i="1"/>
  <c r="J1377" i="1"/>
  <c r="CC1360" i="1"/>
  <c r="CD1360" i="1"/>
  <c r="CE1360" i="1"/>
  <c r="BX1360" i="1"/>
  <c r="BT1360" i="1"/>
  <c r="BN1360" i="1"/>
  <c r="BO1360" i="1"/>
  <c r="BP1360" i="1"/>
  <c r="BF1360" i="1"/>
  <c r="BA1360" i="1"/>
  <c r="AX1360" i="1"/>
  <c r="AV1360" i="1"/>
  <c r="AJ1360" i="1"/>
  <c r="AH1360" i="1"/>
  <c r="X1360" i="1"/>
  <c r="X1364" i="1"/>
  <c r="X1368" i="1"/>
  <c r="X1372" i="1"/>
  <c r="X1376" i="1"/>
  <c r="X1380" i="1"/>
  <c r="V1360" i="1"/>
  <c r="J1360" i="1"/>
  <c r="J1364" i="1"/>
  <c r="J1368" i="1"/>
  <c r="J1372" i="1"/>
  <c r="J1376" i="1"/>
  <c r="J1380" i="1"/>
  <c r="BX1359" i="1"/>
  <c r="BX1354" i="1"/>
  <c r="BX1355" i="1"/>
  <c r="BX1356" i="1"/>
  <c r="BX1357" i="1"/>
  <c r="BX1358" i="1"/>
  <c r="BT1359" i="1"/>
  <c r="BF1359" i="1"/>
  <c r="AX1359" i="1"/>
  <c r="AV1359" i="1"/>
  <c r="AL1359" i="1"/>
  <c r="AL1363" i="1"/>
  <c r="AL1367" i="1"/>
  <c r="AL1371" i="1"/>
  <c r="AL1375" i="1"/>
  <c r="AL1379" i="1"/>
  <c r="AJ1359" i="1"/>
  <c r="AH1359" i="1"/>
  <c r="AF1359" i="1"/>
  <c r="X1359" i="1"/>
  <c r="X1363" i="1"/>
  <c r="X1367" i="1"/>
  <c r="X1371" i="1"/>
  <c r="X1375" i="1"/>
  <c r="X1379" i="1"/>
  <c r="V1359" i="1"/>
  <c r="BT1358" i="1"/>
  <c r="BF1358" i="1"/>
  <c r="AV1358" i="1"/>
  <c r="AJ1358" i="1"/>
  <c r="AM1358" i="1"/>
  <c r="AM1362" i="1"/>
  <c r="AH1358" i="1"/>
  <c r="X1358" i="1"/>
  <c r="X1362" i="1"/>
  <c r="X1366" i="1"/>
  <c r="X1370" i="1"/>
  <c r="X1374" i="1"/>
  <c r="X1378" i="1"/>
  <c r="J1358" i="1"/>
  <c r="J1362" i="1"/>
  <c r="J1366" i="1"/>
  <c r="J1370" i="1"/>
  <c r="J1374" i="1"/>
  <c r="J1378" i="1"/>
  <c r="BT1357" i="1"/>
  <c r="BF1357" i="1"/>
  <c r="AX1357" i="1"/>
  <c r="AV1357" i="1"/>
  <c r="AH1357" i="1"/>
  <c r="AD1357" i="1"/>
  <c r="X1357" i="1"/>
  <c r="X1361" i="1"/>
  <c r="X1365" i="1"/>
  <c r="X1369" i="1"/>
  <c r="X1373" i="1"/>
  <c r="X1377" i="1"/>
  <c r="P1357" i="1"/>
  <c r="BT1356" i="1"/>
  <c r="BF1356" i="1"/>
  <c r="BT1355" i="1"/>
  <c r="BF1355" i="1"/>
  <c r="CC1354" i="1"/>
  <c r="BT1354" i="1"/>
  <c r="BN1354" i="1"/>
  <c r="BF1354" i="1"/>
  <c r="AM1343" i="1"/>
  <c r="AL1343" i="1"/>
  <c r="Y1343" i="1"/>
  <c r="X1343" i="1"/>
  <c r="K1343" i="1"/>
  <c r="J1343" i="1"/>
  <c r="AM1342" i="1"/>
  <c r="AL1342" i="1"/>
  <c r="Y1342" i="1"/>
  <c r="X1342" i="1"/>
  <c r="K1342" i="1"/>
  <c r="J1342" i="1"/>
  <c r="AM1341" i="1"/>
  <c r="AL1341" i="1"/>
  <c r="Y1341" i="1"/>
  <c r="X1341" i="1"/>
  <c r="K1341" i="1"/>
  <c r="J1341" i="1"/>
  <c r="AM1340" i="1"/>
  <c r="AL1340" i="1"/>
  <c r="Y1340" i="1"/>
  <c r="X1340" i="1"/>
  <c r="K1340" i="1"/>
  <c r="J1340" i="1"/>
  <c r="AT1337" i="1"/>
  <c r="F1306" i="1"/>
  <c r="F1307" i="1"/>
  <c r="F1308" i="1"/>
  <c r="F1309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CD1330" i="1"/>
  <c r="CE1330" i="1"/>
  <c r="BZ1330" i="1"/>
  <c r="BX1330" i="1"/>
  <c r="BO1330" i="1"/>
  <c r="BP1330" i="1"/>
  <c r="BL1330" i="1"/>
  <c r="BJ1330" i="1"/>
  <c r="BB1330" i="1"/>
  <c r="BC1330" i="1"/>
  <c r="AX1330" i="1"/>
  <c r="AV1330" i="1"/>
  <c r="CD1329" i="1"/>
  <c r="CE1329" i="1"/>
  <c r="BZ1329" i="1"/>
  <c r="BX1329" i="1"/>
  <c r="BO1329" i="1"/>
  <c r="BP1329" i="1"/>
  <c r="BL1329" i="1"/>
  <c r="BJ1329" i="1"/>
  <c r="AV1329" i="1"/>
  <c r="AJ1329" i="1"/>
  <c r="AO1329" i="1"/>
  <c r="AH1329" i="1"/>
  <c r="V1329" i="1"/>
  <c r="AA1329" i="1"/>
  <c r="T1329" i="1"/>
  <c r="H1329" i="1"/>
  <c r="M1329" i="1"/>
  <c r="CD1328" i="1"/>
  <c r="CE1328" i="1"/>
  <c r="BZ1328" i="1"/>
  <c r="BX1328" i="1"/>
  <c r="BO1328" i="1"/>
  <c r="BP1328" i="1"/>
  <c r="BL1328" i="1"/>
  <c r="BJ1328" i="1"/>
  <c r="AV1328" i="1"/>
  <c r="AJ1328" i="1"/>
  <c r="AO1328" i="1"/>
  <c r="AH1328" i="1"/>
  <c r="V1328" i="1"/>
  <c r="AA1328" i="1"/>
  <c r="T1328" i="1"/>
  <c r="H1328" i="1"/>
  <c r="M1328" i="1"/>
  <c r="CD1327" i="1"/>
  <c r="CE1327" i="1"/>
  <c r="BZ1327" i="1"/>
  <c r="BX1327" i="1"/>
  <c r="BO1327" i="1"/>
  <c r="BP1327" i="1"/>
  <c r="BL1327" i="1"/>
  <c r="BJ1327" i="1"/>
  <c r="AV1327" i="1"/>
  <c r="AJ1327" i="1"/>
  <c r="AO1327" i="1"/>
  <c r="AH1327" i="1"/>
  <c r="V1327" i="1"/>
  <c r="AA1327" i="1"/>
  <c r="T1327" i="1"/>
  <c r="H1327" i="1"/>
  <c r="M1327" i="1"/>
  <c r="CD1326" i="1"/>
  <c r="CE1326" i="1"/>
  <c r="BZ1326" i="1"/>
  <c r="BX1326" i="1"/>
  <c r="BO1326" i="1"/>
  <c r="BP1326" i="1"/>
  <c r="BL1326" i="1"/>
  <c r="BJ1326" i="1"/>
  <c r="AV1326" i="1"/>
  <c r="AJ1326" i="1"/>
  <c r="AO1326" i="1"/>
  <c r="AH1326" i="1"/>
  <c r="V1326" i="1"/>
  <c r="AA1326" i="1"/>
  <c r="T1326" i="1"/>
  <c r="H1326" i="1"/>
  <c r="CD1325" i="1"/>
  <c r="CE1325" i="1"/>
  <c r="BZ1325" i="1"/>
  <c r="BX1325" i="1"/>
  <c r="BO1325" i="1"/>
  <c r="BP1325" i="1"/>
  <c r="BL1325" i="1"/>
  <c r="BJ1325" i="1"/>
  <c r="AV1325" i="1"/>
  <c r="AN1325" i="1"/>
  <c r="AJ1325" i="1"/>
  <c r="AO1325" i="1"/>
  <c r="AH1325" i="1"/>
  <c r="V1325" i="1"/>
  <c r="AA1325" i="1"/>
  <c r="Z1325" i="1"/>
  <c r="T1325" i="1"/>
  <c r="L1325" i="1"/>
  <c r="H1325" i="1"/>
  <c r="M1325" i="1"/>
  <c r="CD1324" i="1"/>
  <c r="CE1324" i="1"/>
  <c r="BZ1324" i="1"/>
  <c r="BX1324" i="1"/>
  <c r="BO1324" i="1"/>
  <c r="BP1324" i="1"/>
  <c r="BL1324" i="1"/>
  <c r="BJ1324" i="1"/>
  <c r="AV1324" i="1"/>
  <c r="AN1324" i="1"/>
  <c r="AJ1324" i="1"/>
  <c r="AO1324" i="1"/>
  <c r="AH1324" i="1"/>
  <c r="Z1324" i="1"/>
  <c r="V1324" i="1"/>
  <c r="AA1324" i="1"/>
  <c r="T1324" i="1"/>
  <c r="H1324" i="1"/>
  <c r="L1324" i="1"/>
  <c r="CD1323" i="1"/>
  <c r="CE1323" i="1"/>
  <c r="BZ1323" i="1"/>
  <c r="BX1323" i="1"/>
  <c r="BO1323" i="1"/>
  <c r="BP1323" i="1"/>
  <c r="BL1323" i="1"/>
  <c r="BJ1323" i="1"/>
  <c r="AV1323" i="1"/>
  <c r="AN1323" i="1"/>
  <c r="AJ1323" i="1"/>
  <c r="AO1323" i="1"/>
  <c r="AH1323" i="1"/>
  <c r="Z1323" i="1"/>
  <c r="V1323" i="1"/>
  <c r="AA1323" i="1"/>
  <c r="T1323" i="1"/>
  <c r="H1323" i="1"/>
  <c r="M1323" i="1"/>
  <c r="L1323" i="1"/>
  <c r="CD1322" i="1"/>
  <c r="CE1322" i="1"/>
  <c r="BZ1322" i="1"/>
  <c r="BX1322" i="1"/>
  <c r="BO1322" i="1"/>
  <c r="BP1322" i="1"/>
  <c r="BL1322" i="1"/>
  <c r="BJ1322" i="1"/>
  <c r="AV1322" i="1"/>
  <c r="AN1322" i="1"/>
  <c r="AJ1322" i="1"/>
  <c r="AO1322" i="1"/>
  <c r="AH1322" i="1"/>
  <c r="Z1322" i="1"/>
  <c r="V1322" i="1"/>
  <c r="AA1322" i="1"/>
  <c r="T1322" i="1"/>
  <c r="L1322" i="1"/>
  <c r="H1322" i="1"/>
  <c r="M1322" i="1"/>
  <c r="CD1321" i="1"/>
  <c r="CE1321" i="1"/>
  <c r="BZ1321" i="1"/>
  <c r="BX1321" i="1"/>
  <c r="BO1321" i="1"/>
  <c r="BP1321" i="1"/>
  <c r="BL1321" i="1"/>
  <c r="BJ1321" i="1"/>
  <c r="AZ1321" i="1"/>
  <c r="AV1321" i="1"/>
  <c r="AN1321" i="1"/>
  <c r="AJ1321" i="1"/>
  <c r="AO1321" i="1"/>
  <c r="AH1321" i="1"/>
  <c r="V1321" i="1"/>
  <c r="AA1321" i="1"/>
  <c r="Z1321" i="1"/>
  <c r="T1321" i="1"/>
  <c r="H1321" i="1"/>
  <c r="M1321" i="1"/>
  <c r="L1321" i="1"/>
  <c r="CD1320" i="1"/>
  <c r="CE1320" i="1"/>
  <c r="BZ1320" i="1"/>
  <c r="BX1320" i="1"/>
  <c r="BO1320" i="1"/>
  <c r="BP1320" i="1"/>
  <c r="BL1320" i="1"/>
  <c r="BJ1320" i="1"/>
  <c r="AZ1320" i="1"/>
  <c r="AV1320" i="1"/>
  <c r="AN1320" i="1"/>
  <c r="AJ1320" i="1"/>
  <c r="AO1320" i="1"/>
  <c r="AH1320" i="1"/>
  <c r="Z1320" i="1"/>
  <c r="V1320" i="1"/>
  <c r="AA1320" i="1"/>
  <c r="T1320" i="1"/>
  <c r="H1320" i="1"/>
  <c r="M1320" i="1"/>
  <c r="L1320" i="1"/>
  <c r="CD1319" i="1"/>
  <c r="CE1319" i="1"/>
  <c r="BZ1319" i="1"/>
  <c r="BX1319" i="1"/>
  <c r="BO1319" i="1"/>
  <c r="BP1319" i="1"/>
  <c r="BL1319" i="1"/>
  <c r="BJ1319" i="1"/>
  <c r="AZ1319" i="1"/>
  <c r="AV1319" i="1"/>
  <c r="AJ1319" i="1"/>
  <c r="AO1319" i="1"/>
  <c r="AN1319" i="1"/>
  <c r="AH1319" i="1"/>
  <c r="V1319" i="1"/>
  <c r="AA1319" i="1"/>
  <c r="Z1319" i="1"/>
  <c r="T1319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L1319" i="1"/>
  <c r="H1319" i="1"/>
  <c r="M1319" i="1"/>
  <c r="CD1318" i="1"/>
  <c r="CE1318" i="1"/>
  <c r="BZ1318" i="1"/>
  <c r="BX1318" i="1"/>
  <c r="BO1318" i="1"/>
  <c r="BP1318" i="1"/>
  <c r="BL1318" i="1"/>
  <c r="BJ1318" i="1"/>
  <c r="AZ1318" i="1"/>
  <c r="BC1318" i="1"/>
  <c r="AV1318" i="1"/>
  <c r="AN1318" i="1"/>
  <c r="AJ1318" i="1"/>
  <c r="AO1318" i="1"/>
  <c r="AH1318" i="1"/>
  <c r="AD1318" i="1"/>
  <c r="V1318" i="1"/>
  <c r="Z1318" i="1"/>
  <c r="P1318" i="1"/>
  <c r="L1318" i="1"/>
  <c r="H1318" i="1"/>
  <c r="M1318" i="1"/>
  <c r="CD1317" i="1"/>
  <c r="CE1317" i="1"/>
  <c r="BZ1317" i="1"/>
  <c r="BX1317" i="1"/>
  <c r="BO1317" i="1"/>
  <c r="BP1317" i="1"/>
  <c r="BL1317" i="1"/>
  <c r="BJ1317" i="1"/>
  <c r="AZ1317" i="1"/>
  <c r="AV1317" i="1"/>
  <c r="AJ1317" i="1"/>
  <c r="AO1317" i="1"/>
  <c r="AN1317" i="1"/>
  <c r="AL1317" i="1"/>
  <c r="AH1317" i="1"/>
  <c r="Z1317" i="1"/>
  <c r="V1317" i="1"/>
  <c r="AA1317" i="1"/>
  <c r="H1317" i="1"/>
  <c r="L1317" i="1"/>
  <c r="CD1316" i="1"/>
  <c r="CE1316" i="1"/>
  <c r="BZ1316" i="1"/>
  <c r="BX1316" i="1"/>
  <c r="BO1316" i="1"/>
  <c r="BP1316" i="1"/>
  <c r="BL1316" i="1"/>
  <c r="BJ1316" i="1"/>
  <c r="AZ1316" i="1"/>
  <c r="AV1316" i="1"/>
  <c r="AJ1316" i="1"/>
  <c r="AO1316" i="1"/>
  <c r="AN1316" i="1"/>
  <c r="AL1316" i="1"/>
  <c r="AH1316" i="1"/>
  <c r="V1316" i="1"/>
  <c r="AA1316" i="1"/>
  <c r="Z1316" i="1"/>
  <c r="H1316" i="1"/>
  <c r="M1316" i="1"/>
  <c r="L1316" i="1"/>
  <c r="CD1315" i="1"/>
  <c r="CE1315" i="1"/>
  <c r="BZ1315" i="1"/>
  <c r="BX1315" i="1"/>
  <c r="BO1315" i="1"/>
  <c r="BP1315" i="1"/>
  <c r="BL1315" i="1"/>
  <c r="BJ1315" i="1"/>
  <c r="AZ1315" i="1"/>
  <c r="AV1315" i="1"/>
  <c r="AJ1315" i="1"/>
  <c r="AO1315" i="1"/>
  <c r="AN1315" i="1"/>
  <c r="AL1315" i="1"/>
  <c r="AH1315" i="1"/>
  <c r="V1315" i="1"/>
  <c r="AA1315" i="1"/>
  <c r="Z1315" i="1"/>
  <c r="H1315" i="1"/>
  <c r="M1315" i="1"/>
  <c r="L1315" i="1"/>
  <c r="CD1314" i="1"/>
  <c r="CE1314" i="1"/>
  <c r="BZ1314" i="1"/>
  <c r="BX1314" i="1"/>
  <c r="BO1314" i="1"/>
  <c r="BP1314" i="1"/>
  <c r="BL1314" i="1"/>
  <c r="BJ1314" i="1"/>
  <c r="AZ1314" i="1"/>
  <c r="AV1314" i="1"/>
  <c r="AJ1314" i="1"/>
  <c r="AO1314" i="1"/>
  <c r="AN1314" i="1"/>
  <c r="AL1314" i="1"/>
  <c r="AH1314" i="1"/>
  <c r="AD1314" i="1"/>
  <c r="V1314" i="1"/>
  <c r="AA1314" i="1"/>
  <c r="Z1314" i="1"/>
  <c r="P1314" i="1"/>
  <c r="H1314" i="1"/>
  <c r="L1314" i="1"/>
  <c r="B1314" i="1"/>
  <c r="CD1313" i="1"/>
  <c r="CE1313" i="1"/>
  <c r="BZ1313" i="1"/>
  <c r="BX1313" i="1"/>
  <c r="BO1313" i="1"/>
  <c r="BP1313" i="1"/>
  <c r="BL1313" i="1"/>
  <c r="BJ1313" i="1"/>
  <c r="AZ1313" i="1"/>
  <c r="AV1313" i="1"/>
  <c r="AN1313" i="1"/>
  <c r="AL1313" i="1"/>
  <c r="AJ1313" i="1"/>
  <c r="AO1313" i="1"/>
  <c r="AH1313" i="1"/>
  <c r="V1313" i="1"/>
  <c r="AA1313" i="1"/>
  <c r="Z1313" i="1"/>
  <c r="X1313" i="1"/>
  <c r="L1313" i="1"/>
  <c r="J1313" i="1"/>
  <c r="H1313" i="1"/>
  <c r="M1313" i="1"/>
  <c r="K1313" i="1"/>
  <c r="CD1312" i="1"/>
  <c r="CE1312" i="1"/>
  <c r="BZ1312" i="1"/>
  <c r="BX1312" i="1"/>
  <c r="BO1312" i="1"/>
  <c r="BP1312" i="1"/>
  <c r="BL1312" i="1"/>
  <c r="BJ1312" i="1"/>
  <c r="AZ1312" i="1"/>
  <c r="AV1312" i="1"/>
  <c r="AN1312" i="1"/>
  <c r="AL1312" i="1"/>
  <c r="AJ1312" i="1"/>
  <c r="AO1312" i="1"/>
  <c r="AH1312" i="1"/>
  <c r="Z1312" i="1"/>
  <c r="X1312" i="1"/>
  <c r="V1312" i="1"/>
  <c r="AA1312" i="1"/>
  <c r="L1312" i="1"/>
  <c r="J1312" i="1"/>
  <c r="H1312" i="1"/>
  <c r="M1312" i="1"/>
  <c r="CD1311" i="1"/>
  <c r="CE1311" i="1"/>
  <c r="BZ1311" i="1"/>
  <c r="BX1311" i="1"/>
  <c r="BO1311" i="1"/>
  <c r="BP1311" i="1"/>
  <c r="BL1311" i="1"/>
  <c r="BJ1311" i="1"/>
  <c r="AZ1311" i="1"/>
  <c r="AV1311" i="1"/>
  <c r="AN1311" i="1"/>
  <c r="AL1311" i="1"/>
  <c r="AJ1311" i="1"/>
  <c r="AO1311" i="1"/>
  <c r="AH1311" i="1"/>
  <c r="V1311" i="1"/>
  <c r="AA1311" i="1"/>
  <c r="Z1311" i="1"/>
  <c r="X1311" i="1"/>
  <c r="H1311" i="1"/>
  <c r="L1311" i="1"/>
  <c r="J1311" i="1"/>
  <c r="CD1310" i="1"/>
  <c r="CE1310" i="1"/>
  <c r="BZ1310" i="1"/>
  <c r="BX1310" i="1"/>
  <c r="BO1310" i="1"/>
  <c r="BP1310" i="1"/>
  <c r="BL1310" i="1"/>
  <c r="BJ1310" i="1"/>
  <c r="AZ1310" i="1"/>
  <c r="AV1310" i="1"/>
  <c r="AN1310" i="1"/>
  <c r="AL1310" i="1"/>
  <c r="AJ1310" i="1"/>
  <c r="AJ1282" i="1"/>
  <c r="AJ1286" i="1"/>
  <c r="AJ1290" i="1"/>
  <c r="AJ1294" i="1"/>
  <c r="AJ1298" i="1"/>
  <c r="AJ1306" i="1"/>
  <c r="AO1306" i="1"/>
  <c r="AH1310" i="1"/>
  <c r="AD1310" i="1"/>
  <c r="Z1310" i="1"/>
  <c r="X1310" i="1"/>
  <c r="V1310" i="1"/>
  <c r="AA1310" i="1"/>
  <c r="P1310" i="1"/>
  <c r="H1310" i="1"/>
  <c r="M1310" i="1"/>
  <c r="L1310" i="1"/>
  <c r="J1310" i="1"/>
  <c r="B1310" i="1"/>
  <c r="CD1309" i="1"/>
  <c r="CE1309" i="1"/>
  <c r="BZ1309" i="1"/>
  <c r="BZ1279" i="1"/>
  <c r="CC1279" i="1"/>
  <c r="CD1279" i="1"/>
  <c r="CE1279" i="1"/>
  <c r="BZ1280" i="1"/>
  <c r="BZ1281" i="1"/>
  <c r="BZ1282" i="1"/>
  <c r="BZ1283" i="1"/>
  <c r="BZ1285" i="1"/>
  <c r="BZ1286" i="1"/>
  <c r="BZ1288" i="1"/>
  <c r="BZ1289" i="1"/>
  <c r="BZ1290" i="1"/>
  <c r="BZ1291" i="1"/>
  <c r="BZ1292" i="1"/>
  <c r="BZ1293" i="1"/>
  <c r="BZ1294" i="1"/>
  <c r="BZ1295" i="1"/>
  <c r="BZ1296" i="1"/>
  <c r="BZ1297" i="1"/>
  <c r="BZ1298" i="1"/>
  <c r="BZ1299" i="1"/>
  <c r="BZ1300" i="1"/>
  <c r="BZ1301" i="1"/>
  <c r="BZ1302" i="1"/>
  <c r="BZ1303" i="1"/>
  <c r="BZ1304" i="1"/>
  <c r="BZ1305" i="1"/>
  <c r="BZ1306" i="1"/>
  <c r="BZ1307" i="1"/>
  <c r="BZ1308" i="1"/>
  <c r="BX1309" i="1"/>
  <c r="BO1309" i="1"/>
  <c r="BP1309" i="1"/>
  <c r="BL1309" i="1"/>
  <c r="BJ1309" i="1"/>
  <c r="AZ1309" i="1"/>
  <c r="AV1309" i="1"/>
  <c r="AN1309" i="1"/>
  <c r="AL1309" i="1"/>
  <c r="AJ1309" i="1"/>
  <c r="AH1309" i="1"/>
  <c r="Z1309" i="1"/>
  <c r="X1309" i="1"/>
  <c r="V1309" i="1"/>
  <c r="AA1309" i="1"/>
  <c r="H1309" i="1"/>
  <c r="L1309" i="1"/>
  <c r="J1309" i="1"/>
  <c r="CD1308" i="1"/>
  <c r="CE1308" i="1"/>
  <c r="BX1308" i="1"/>
  <c r="BO1308" i="1"/>
  <c r="BP1308" i="1"/>
  <c r="BL1308" i="1"/>
  <c r="BJ1308" i="1"/>
  <c r="BA1308" i="1"/>
  <c r="AZ1308" i="1"/>
  <c r="AV1308" i="1"/>
  <c r="AJ1308" i="1"/>
  <c r="AN1308" i="1"/>
  <c r="AL1308" i="1"/>
  <c r="AH1308" i="1"/>
  <c r="V1308" i="1"/>
  <c r="AA1308" i="1"/>
  <c r="Z1308" i="1"/>
  <c r="X1308" i="1"/>
  <c r="L1308" i="1"/>
  <c r="J1308" i="1"/>
  <c r="H1308" i="1"/>
  <c r="M1308" i="1"/>
  <c r="CD1307" i="1"/>
  <c r="CE1307" i="1"/>
  <c r="BX1307" i="1"/>
  <c r="BO1307" i="1"/>
  <c r="BP1307" i="1"/>
  <c r="BL1307" i="1"/>
  <c r="BJ1307" i="1"/>
  <c r="AZ1307" i="1"/>
  <c r="AV1307" i="1"/>
  <c r="AN1307" i="1"/>
  <c r="AL1307" i="1"/>
  <c r="AJ1307" i="1"/>
  <c r="AH1307" i="1"/>
  <c r="Z1307" i="1"/>
  <c r="X1307" i="1"/>
  <c r="V1307" i="1"/>
  <c r="AA1307" i="1"/>
  <c r="L1307" i="1"/>
  <c r="J1307" i="1"/>
  <c r="H1307" i="1"/>
  <c r="M1307" i="1"/>
  <c r="CD1306" i="1"/>
  <c r="CE1306" i="1"/>
  <c r="BX1306" i="1"/>
  <c r="BO1306" i="1"/>
  <c r="BP1306" i="1"/>
  <c r="BL1306" i="1"/>
  <c r="BJ1306" i="1"/>
  <c r="AZ1306" i="1"/>
  <c r="AV1306" i="1"/>
  <c r="AR1306" i="1"/>
  <c r="AN1306" i="1"/>
  <c r="AL1306" i="1"/>
  <c r="AH1306" i="1"/>
  <c r="AD1306" i="1"/>
  <c r="Z1306" i="1"/>
  <c r="X1306" i="1"/>
  <c r="V1306" i="1"/>
  <c r="AA1306" i="1"/>
  <c r="P1306" i="1"/>
  <c r="L1306" i="1"/>
  <c r="J1306" i="1"/>
  <c r="H1306" i="1"/>
  <c r="M1306" i="1"/>
  <c r="B1306" i="1"/>
  <c r="CD1305" i="1"/>
  <c r="CE1305" i="1"/>
  <c r="BX1305" i="1"/>
  <c r="BO1305" i="1"/>
  <c r="BP1305" i="1"/>
  <c r="BL1305" i="1"/>
  <c r="BJ1305" i="1"/>
  <c r="AZ1285" i="1"/>
  <c r="AZ1289" i="1"/>
  <c r="AZ1293" i="1"/>
  <c r="AZ1297" i="1"/>
  <c r="AZ1301" i="1"/>
  <c r="AM1285" i="1"/>
  <c r="AJ1285" i="1"/>
  <c r="AN1285" i="1"/>
  <c r="AO1285" i="1"/>
  <c r="AJ1293" i="1"/>
  <c r="AL1285" i="1"/>
  <c r="AL1289" i="1"/>
  <c r="AL1293" i="1"/>
  <c r="AL1297" i="1"/>
  <c r="AL1301" i="1"/>
  <c r="V1285" i="1"/>
  <c r="Z1285" i="1"/>
  <c r="V1301" i="1"/>
  <c r="J1285" i="1"/>
  <c r="J1289" i="1"/>
  <c r="J1293" i="1"/>
  <c r="J1297" i="1"/>
  <c r="J1301" i="1"/>
  <c r="CD1304" i="1"/>
  <c r="CE1304" i="1"/>
  <c r="BX1304" i="1"/>
  <c r="BO1304" i="1"/>
  <c r="BP1304" i="1"/>
  <c r="BL1304" i="1"/>
  <c r="BJ1304" i="1"/>
  <c r="AZ1288" i="1"/>
  <c r="AZ1292" i="1"/>
  <c r="AZ1296" i="1"/>
  <c r="AZ1300" i="1"/>
  <c r="V1300" i="1"/>
  <c r="X1284" i="1"/>
  <c r="X1288" i="1"/>
  <c r="X1292" i="1"/>
  <c r="X1296" i="1"/>
  <c r="X1300" i="1"/>
  <c r="J1284" i="1"/>
  <c r="J1288" i="1"/>
  <c r="J1292" i="1"/>
  <c r="J1296" i="1"/>
  <c r="J1300" i="1"/>
  <c r="CD1303" i="1"/>
  <c r="CE1303" i="1"/>
  <c r="BX1303" i="1"/>
  <c r="BO1303" i="1"/>
  <c r="BP1303" i="1"/>
  <c r="BL1303" i="1"/>
  <c r="BJ1303" i="1"/>
  <c r="AZ1283" i="1"/>
  <c r="AZ1287" i="1"/>
  <c r="AZ1291" i="1"/>
  <c r="AZ1295" i="1"/>
  <c r="AZ1299" i="1"/>
  <c r="AL1283" i="1"/>
  <c r="AL1287" i="1"/>
  <c r="AL1291" i="1"/>
  <c r="AL1295" i="1"/>
  <c r="AL1299" i="1"/>
  <c r="X1283" i="1"/>
  <c r="X1287" i="1"/>
  <c r="X1291" i="1"/>
  <c r="X1295" i="1"/>
  <c r="X1299" i="1"/>
  <c r="J1283" i="1"/>
  <c r="J1287" i="1"/>
  <c r="J1291" i="1"/>
  <c r="J1295" i="1"/>
  <c r="J1299" i="1"/>
  <c r="CD1302" i="1"/>
  <c r="CE1302" i="1"/>
  <c r="BX1302" i="1"/>
  <c r="BO1302" i="1"/>
  <c r="BP1302" i="1"/>
  <c r="BL1302" i="1"/>
  <c r="BJ1302" i="1"/>
  <c r="AZ1282" i="1"/>
  <c r="AZ1286" i="1"/>
  <c r="AZ1290" i="1"/>
  <c r="AZ1294" i="1"/>
  <c r="AZ1298" i="1"/>
  <c r="AL1282" i="1"/>
  <c r="AL1286" i="1"/>
  <c r="AL1290" i="1"/>
  <c r="AL1294" i="1"/>
  <c r="AL1298" i="1"/>
  <c r="X1282" i="1"/>
  <c r="X1286" i="1"/>
  <c r="X1290" i="1"/>
  <c r="X1294" i="1"/>
  <c r="X1298" i="1"/>
  <c r="J1298" i="1"/>
  <c r="CD1301" i="1"/>
  <c r="CE1301" i="1"/>
  <c r="BX1301" i="1"/>
  <c r="BO1301" i="1"/>
  <c r="BP1301" i="1"/>
  <c r="BL1301" i="1"/>
  <c r="BJ1301" i="1"/>
  <c r="AV1301" i="1"/>
  <c r="AJ1301" i="1"/>
  <c r="AH1301" i="1"/>
  <c r="H1301" i="1"/>
  <c r="H1289" i="1"/>
  <c r="H1293" i="1"/>
  <c r="H1297" i="1"/>
  <c r="CD1300" i="1"/>
  <c r="CE1300" i="1"/>
  <c r="BX1300" i="1"/>
  <c r="BO1300" i="1"/>
  <c r="BP1300" i="1"/>
  <c r="BL1300" i="1"/>
  <c r="BJ1300" i="1"/>
  <c r="AV1300" i="1"/>
  <c r="AJ1300" i="1"/>
  <c r="AN1300" i="1"/>
  <c r="AH1300" i="1"/>
  <c r="H1300" i="1"/>
  <c r="H1284" i="1"/>
  <c r="H1288" i="1"/>
  <c r="H1292" i="1"/>
  <c r="H1296" i="1"/>
  <c r="H1342" i="1"/>
  <c r="CD1299" i="1"/>
  <c r="CE1299" i="1"/>
  <c r="BX1299" i="1"/>
  <c r="BO1299" i="1"/>
  <c r="BP1299" i="1"/>
  <c r="BL1299" i="1"/>
  <c r="BJ1299" i="1"/>
  <c r="AV1299" i="1"/>
  <c r="AJ1299" i="1"/>
  <c r="AH1299" i="1"/>
  <c r="V1299" i="1"/>
  <c r="H1299" i="1"/>
  <c r="CD1298" i="1"/>
  <c r="CE1298" i="1"/>
  <c r="BX1298" i="1"/>
  <c r="BX1279" i="1"/>
  <c r="BX1280" i="1"/>
  <c r="BX1281" i="1"/>
  <c r="BX1282" i="1"/>
  <c r="BX1283" i="1"/>
  <c r="BX1285" i="1"/>
  <c r="BX1286" i="1"/>
  <c r="BX1288" i="1"/>
  <c r="BX1289" i="1"/>
  <c r="BX1290" i="1"/>
  <c r="BX1291" i="1"/>
  <c r="BX1292" i="1"/>
  <c r="BX1293" i="1"/>
  <c r="BX1294" i="1"/>
  <c r="BX1295" i="1"/>
  <c r="BX1296" i="1"/>
  <c r="BX1297" i="1"/>
  <c r="BO1298" i="1"/>
  <c r="BP1298" i="1"/>
  <c r="BL1298" i="1"/>
  <c r="BJ1298" i="1"/>
  <c r="AV1298" i="1"/>
  <c r="AR1298" i="1"/>
  <c r="AH1298" i="1"/>
  <c r="AD1298" i="1"/>
  <c r="V1298" i="1"/>
  <c r="P1298" i="1"/>
  <c r="H1298" i="1"/>
  <c r="CD1297" i="1"/>
  <c r="CE1297" i="1"/>
  <c r="BO1297" i="1"/>
  <c r="BP1297" i="1"/>
  <c r="BL1297" i="1"/>
  <c r="BJ1297" i="1"/>
  <c r="AV1297" i="1"/>
  <c r="AJ1297" i="1"/>
  <c r="AH1297" i="1"/>
  <c r="V1297" i="1"/>
  <c r="CD1296" i="1"/>
  <c r="CE1296" i="1"/>
  <c r="BO1296" i="1"/>
  <c r="BP1296" i="1"/>
  <c r="BL1296" i="1"/>
  <c r="BJ1296" i="1"/>
  <c r="AV1296" i="1"/>
  <c r="AV1282" i="1"/>
  <c r="AV1283" i="1"/>
  <c r="AV1284" i="1"/>
  <c r="AV1285" i="1"/>
  <c r="AV1286" i="1"/>
  <c r="AV1287" i="1"/>
  <c r="AV1288" i="1"/>
  <c r="AV1289" i="1"/>
  <c r="AV1290" i="1"/>
  <c r="AV1291" i="1"/>
  <c r="AV1292" i="1"/>
  <c r="AV1293" i="1"/>
  <c r="AV1294" i="1"/>
  <c r="AV1295" i="1"/>
  <c r="AL1284" i="1"/>
  <c r="AL1288" i="1"/>
  <c r="AL1292" i="1"/>
  <c r="AL1296" i="1"/>
  <c r="AJ1296" i="1"/>
  <c r="AJ1284" i="1"/>
  <c r="AM1284" i="1"/>
  <c r="AN1284" i="1"/>
  <c r="AO1284" i="1"/>
  <c r="AJ1288" i="1"/>
  <c r="AJ1292" i="1"/>
  <c r="AH1296" i="1"/>
  <c r="V1296" i="1"/>
  <c r="CD1295" i="1"/>
  <c r="CE1295" i="1"/>
  <c r="BO1295" i="1"/>
  <c r="BP1295" i="1"/>
  <c r="BL1295" i="1"/>
  <c r="BJ1295" i="1"/>
  <c r="AJ1295" i="1"/>
  <c r="AH1295" i="1"/>
  <c r="V1295" i="1"/>
  <c r="V1287" i="1"/>
  <c r="V1291" i="1"/>
  <c r="H1295" i="1"/>
  <c r="CC1294" i="1"/>
  <c r="CD1294" i="1"/>
  <c r="CE1294" i="1"/>
  <c r="BN1294" i="1"/>
  <c r="BO1294" i="1"/>
  <c r="BP1294" i="1"/>
  <c r="BL1294" i="1"/>
  <c r="BJ1294" i="1"/>
  <c r="AR1294" i="1"/>
  <c r="AH1294" i="1"/>
  <c r="AD1294" i="1"/>
  <c r="V1294" i="1"/>
  <c r="P1294" i="1"/>
  <c r="H1294" i="1"/>
  <c r="L1294" i="1"/>
  <c r="CC1293" i="1"/>
  <c r="CD1293" i="1"/>
  <c r="CE1293" i="1"/>
  <c r="BN1293" i="1"/>
  <c r="BO1293" i="1"/>
  <c r="BP1293" i="1"/>
  <c r="BL1293" i="1"/>
  <c r="BJ1293" i="1"/>
  <c r="AH1293" i="1"/>
  <c r="V1293" i="1"/>
  <c r="CC1292" i="1"/>
  <c r="CD1292" i="1"/>
  <c r="CE1292" i="1"/>
  <c r="BN1292" i="1"/>
  <c r="BO1292" i="1"/>
  <c r="BP1292" i="1"/>
  <c r="BL1292" i="1"/>
  <c r="BJ1292" i="1"/>
  <c r="AH1292" i="1"/>
  <c r="V1292" i="1"/>
  <c r="CC1291" i="1"/>
  <c r="CD1291" i="1"/>
  <c r="CE1291" i="1"/>
  <c r="BN1291" i="1"/>
  <c r="BO1291" i="1"/>
  <c r="BP1291" i="1"/>
  <c r="BL1291" i="1"/>
  <c r="BJ1291" i="1"/>
  <c r="AJ1291" i="1"/>
  <c r="AH1291" i="1"/>
  <c r="H1291" i="1"/>
  <c r="CC1290" i="1"/>
  <c r="CD1290" i="1"/>
  <c r="CE1290" i="1"/>
  <c r="BN1290" i="1"/>
  <c r="BO1290" i="1"/>
  <c r="BP1290" i="1"/>
  <c r="BL1290" i="1"/>
  <c r="BJ1290" i="1"/>
  <c r="AR1290" i="1"/>
  <c r="AH1290" i="1"/>
  <c r="AD1290" i="1"/>
  <c r="V1290" i="1"/>
  <c r="P1290" i="1"/>
  <c r="J1282" i="1"/>
  <c r="J1286" i="1"/>
  <c r="J1290" i="1"/>
  <c r="H1290" i="1"/>
  <c r="CC1289" i="1"/>
  <c r="CD1289" i="1"/>
  <c r="CE1289" i="1"/>
  <c r="BN1289" i="1"/>
  <c r="BO1289" i="1"/>
  <c r="BP1289" i="1"/>
  <c r="BL1289" i="1"/>
  <c r="BJ1289" i="1"/>
  <c r="AJ1289" i="1"/>
  <c r="AH1289" i="1"/>
  <c r="X1285" i="1"/>
  <c r="X1289" i="1"/>
  <c r="X1293" i="1"/>
  <c r="X1297" i="1"/>
  <c r="X1301" i="1"/>
  <c r="V1289" i="1"/>
  <c r="CC1288" i="1"/>
  <c r="CD1288" i="1"/>
  <c r="CE1288" i="1"/>
  <c r="BN1288" i="1"/>
  <c r="BO1288" i="1"/>
  <c r="BP1288" i="1"/>
  <c r="BL1288" i="1"/>
  <c r="BJ1288" i="1"/>
  <c r="AH1288" i="1"/>
  <c r="V1288" i="1"/>
  <c r="V1284" i="1"/>
  <c r="V1342" i="1"/>
  <c r="Y1284" i="1"/>
  <c r="CC1287" i="1"/>
  <c r="BN1287" i="1"/>
  <c r="AJ1287" i="1"/>
  <c r="AH1287" i="1"/>
  <c r="H1287" i="1"/>
  <c r="CC1286" i="1"/>
  <c r="CD1286" i="1"/>
  <c r="CE1286" i="1"/>
  <c r="BN1286" i="1"/>
  <c r="BO1286" i="1"/>
  <c r="BP1286" i="1"/>
  <c r="BL1286" i="1"/>
  <c r="BJ1286" i="1"/>
  <c r="BF1286" i="1"/>
  <c r="AR1286" i="1"/>
  <c r="AM1282" i="1"/>
  <c r="AM1286" i="1"/>
  <c r="AH1286" i="1"/>
  <c r="AD1286" i="1"/>
  <c r="V1286" i="1"/>
  <c r="P1286" i="1"/>
  <c r="H1286" i="1"/>
  <c r="CC1285" i="1"/>
  <c r="CD1285" i="1"/>
  <c r="CE1285" i="1"/>
  <c r="BT1285" i="1"/>
  <c r="BN1285" i="1"/>
  <c r="BO1285" i="1"/>
  <c r="BP1285" i="1"/>
  <c r="BL1285" i="1"/>
  <c r="BJ1285" i="1"/>
  <c r="BF1285" i="1"/>
  <c r="AH1285" i="1"/>
  <c r="BN1279" i="1"/>
  <c r="BN1280" i="1"/>
  <c r="BF1284" i="1"/>
  <c r="AH1284" i="1"/>
  <c r="BT1283" i="1"/>
  <c r="BL1283" i="1"/>
  <c r="BJ1283" i="1"/>
  <c r="BF1283" i="1"/>
  <c r="AJ1283" i="1"/>
  <c r="AH1283" i="1"/>
  <c r="H1283" i="1"/>
  <c r="BT1282" i="1"/>
  <c r="BL1282" i="1"/>
  <c r="BJ1282" i="1"/>
  <c r="BF1282" i="1"/>
  <c r="AR1282" i="1"/>
  <c r="AH1282" i="1"/>
  <c r="AD1282" i="1"/>
  <c r="V1282" i="1"/>
  <c r="P1282" i="1"/>
  <c r="H1282" i="1"/>
  <c r="BT1281" i="1"/>
  <c r="BL1281" i="1"/>
  <c r="BJ1281" i="1"/>
  <c r="BF1281" i="1"/>
  <c r="BT1280" i="1"/>
  <c r="BL1280" i="1"/>
  <c r="BJ1280" i="1"/>
  <c r="BF1280" i="1"/>
  <c r="BT1279" i="1"/>
  <c r="BL1279" i="1"/>
  <c r="BJ1279" i="1"/>
  <c r="BF1279" i="1"/>
  <c r="BO2463" i="1"/>
  <c r="BP2463" i="1"/>
  <c r="Y1308" i="1"/>
  <c r="BC1308" i="1"/>
  <c r="BA1318" i="1"/>
  <c r="BO2181" i="1"/>
  <c r="BP2181" i="1"/>
  <c r="BO2633" i="1"/>
  <c r="BP2633" i="1"/>
  <c r="BP2632" i="1"/>
  <c r="BP2468" i="1"/>
  <c r="CS1952" i="1"/>
  <c r="CS2391" i="1"/>
  <c r="CR2536" i="1"/>
  <c r="CS2536" i="1"/>
  <c r="CQ1507" i="1"/>
  <c r="CS2464" i="1"/>
  <c r="BB2463" i="1"/>
  <c r="BC2463" i="1"/>
  <c r="AM1136" i="1"/>
  <c r="BA1132" i="1"/>
  <c r="BB1132" i="1"/>
  <c r="BC1132" i="1"/>
  <c r="AM1207" i="1"/>
  <c r="AM1211" i="1"/>
  <c r="BB1155" i="1"/>
  <c r="BC1155" i="1"/>
  <c r="M1072" i="1"/>
  <c r="K1078" i="1"/>
  <c r="K1079" i="1"/>
  <c r="L1084" i="1"/>
  <c r="L1080" i="1"/>
  <c r="L1060" i="1"/>
  <c r="K1064" i="1"/>
  <c r="L1079" i="1"/>
  <c r="L1078" i="1"/>
  <c r="K1082" i="1"/>
  <c r="L1082" i="1"/>
  <c r="M1082" i="1"/>
  <c r="K1083" i="1"/>
  <c r="L1083" i="1"/>
  <c r="BN1060" i="1"/>
  <c r="BO1060" i="1"/>
  <c r="BP1060" i="1"/>
  <c r="L1081" i="1"/>
  <c r="M1081" i="1"/>
  <c r="L1077" i="1"/>
  <c r="M1080" i="1"/>
  <c r="CQ1805" i="1"/>
  <c r="CR1805" i="1"/>
  <c r="CQ1806" i="1"/>
  <c r="CR1806" i="1"/>
  <c r="CS1806" i="1"/>
  <c r="Y1077" i="1"/>
  <c r="BB1153" i="1"/>
  <c r="BC1153" i="1"/>
  <c r="AM1077" i="1"/>
  <c r="CD1054" i="1"/>
  <c r="CE1054" i="1"/>
  <c r="Z1139" i="1"/>
  <c r="AA1139" i="1"/>
  <c r="DG1034" i="1"/>
  <c r="CE2397" i="1"/>
  <c r="BC2181" i="1"/>
  <c r="L1059" i="1"/>
  <c r="M1059" i="1"/>
  <c r="CR1804" i="1"/>
  <c r="CQ1055" i="1"/>
  <c r="CQ1056" i="1"/>
  <c r="CR1054" i="1"/>
  <c r="CS1054" i="1"/>
  <c r="AM1057" i="1"/>
  <c r="BO1129" i="1"/>
  <c r="K1077" i="1"/>
  <c r="BC1307" i="1"/>
  <c r="BC1309" i="1"/>
  <c r="AN1223" i="1"/>
  <c r="AO1223" i="1"/>
  <c r="BP2028" i="1"/>
  <c r="BC2465" i="1"/>
  <c r="CE2249" i="1"/>
  <c r="M997" i="1"/>
  <c r="BP1001" i="1"/>
  <c r="BQ1001" i="1"/>
  <c r="CD1129" i="1"/>
  <c r="CE1129" i="1"/>
  <c r="DF979" i="1"/>
  <c r="Y1236" i="1"/>
  <c r="CR2629" i="1"/>
  <c r="CR2322" i="1"/>
  <c r="CS2322" i="1"/>
  <c r="CS1951" i="1"/>
  <c r="CR2178" i="1"/>
  <c r="CS2178" i="1"/>
  <c r="BB2177" i="1"/>
  <c r="CE1887" i="1"/>
  <c r="AM1212" i="1"/>
  <c r="CS2400" i="1"/>
  <c r="CR979" i="1"/>
  <c r="CS979" i="1"/>
  <c r="BC2466" i="1"/>
  <c r="CS2397" i="1"/>
  <c r="AM1063" i="1"/>
  <c r="CS2639" i="1"/>
  <c r="CS2638" i="1"/>
  <c r="K1063" i="1"/>
  <c r="BP1000" i="1"/>
  <c r="BC1133" i="1"/>
  <c r="CE2321" i="1"/>
  <c r="Y984" i="1"/>
  <c r="L985" i="1"/>
  <c r="CQ980" i="1"/>
  <c r="BQ987" i="1"/>
  <c r="BA986" i="1"/>
  <c r="BA990" i="1"/>
  <c r="CS2177" i="1"/>
  <c r="BA1141" i="1"/>
  <c r="BA1145" i="1"/>
  <c r="CS1912" i="1"/>
  <c r="CS2202" i="1"/>
  <c r="BO998" i="1"/>
  <c r="BP998" i="1"/>
  <c r="BP1040" i="1"/>
  <c r="CS2630" i="1"/>
  <c r="BA984" i="1"/>
  <c r="D1042" i="1"/>
  <c r="L1132" i="1"/>
  <c r="M1132" i="1"/>
  <c r="L1001" i="1"/>
  <c r="M1001" i="1"/>
  <c r="AM1062" i="1"/>
  <c r="CD979" i="1"/>
  <c r="CE979" i="1"/>
  <c r="Y997" i="1"/>
  <c r="AA1704" i="1"/>
  <c r="CQ1280" i="1"/>
  <c r="CR1280" i="1"/>
  <c r="CS1280" i="1"/>
  <c r="AM1143" i="1"/>
  <c r="Y1013" i="1"/>
  <c r="AA1017" i="1"/>
  <c r="AM988" i="1"/>
  <c r="AM992" i="1"/>
  <c r="AM1013" i="1"/>
  <c r="V1041" i="1"/>
  <c r="R1041" i="1"/>
  <c r="BO985" i="1"/>
  <c r="CC980" i="1"/>
  <c r="CD980" i="1"/>
  <c r="CE980" i="1"/>
  <c r="DE982" i="1"/>
  <c r="DF982" i="1"/>
  <c r="DG982" i="1"/>
  <c r="CD756" i="1"/>
  <c r="CE756" i="1"/>
  <c r="BP2117" i="1"/>
  <c r="BP2371" i="1"/>
  <c r="BA1165" i="1"/>
  <c r="AA1022" i="1"/>
  <c r="AO1404" i="1"/>
  <c r="K1463" i="1"/>
  <c r="BC2398" i="1"/>
  <c r="BC2464" i="1"/>
  <c r="BA1289" i="1"/>
  <c r="AM1133" i="1"/>
  <c r="BC862" i="1"/>
  <c r="BO907" i="1"/>
  <c r="AX966" i="1"/>
  <c r="BA861" i="1"/>
  <c r="AT891" i="1"/>
  <c r="BB921" i="1"/>
  <c r="BC921" i="1"/>
  <c r="L835" i="1"/>
  <c r="M835" i="1"/>
  <c r="AX891" i="1"/>
  <c r="AW891" i="1"/>
  <c r="CQ830" i="1"/>
  <c r="CQ831" i="1"/>
  <c r="BP909" i="1"/>
  <c r="BQ909" i="1"/>
  <c r="V965" i="1"/>
  <c r="CD829" i="1"/>
  <c r="CD830" i="1"/>
  <c r="AO863" i="1"/>
  <c r="AN833" i="1"/>
  <c r="AM836" i="1"/>
  <c r="AO931" i="1"/>
  <c r="BH968" i="1"/>
  <c r="BB909" i="1"/>
  <c r="BC909" i="1"/>
  <c r="CJ884" i="1"/>
  <c r="Z908" i="1"/>
  <c r="AA908" i="1"/>
  <c r="BP833" i="1"/>
  <c r="CR755" i="1"/>
  <c r="CS755" i="1"/>
  <c r="CR754" i="1"/>
  <c r="CR756" i="1"/>
  <c r="CS756" i="1"/>
  <c r="Z833" i="1"/>
  <c r="AA833" i="1"/>
  <c r="D816" i="1"/>
  <c r="E816" i="1"/>
  <c r="L758" i="1"/>
  <c r="M758" i="1"/>
  <c r="L760" i="1"/>
  <c r="AJ817" i="1"/>
  <c r="R891" i="1"/>
  <c r="S891" i="1"/>
  <c r="R890" i="1"/>
  <c r="B844" i="1"/>
  <c r="L682" i="1"/>
  <c r="M682" i="1"/>
  <c r="L685" i="1"/>
  <c r="M685" i="1"/>
  <c r="K689" i="1"/>
  <c r="K693" i="1"/>
  <c r="BP2294" i="1"/>
  <c r="CE2325" i="1"/>
  <c r="Y1060" i="1"/>
  <c r="Y1064" i="1"/>
  <c r="Y1068" i="1"/>
  <c r="Y1072" i="1"/>
  <c r="Z1072" i="1"/>
  <c r="AA1072" i="1"/>
  <c r="Z1060" i="1"/>
  <c r="AA1060" i="1"/>
  <c r="AA1244" i="1"/>
  <c r="AA1239" i="1"/>
  <c r="M1103" i="1"/>
  <c r="CD1729" i="1"/>
  <c r="BB835" i="1"/>
  <c r="BC835" i="1"/>
  <c r="CC831" i="1"/>
  <c r="Y1667" i="1"/>
  <c r="Z843" i="1"/>
  <c r="AA843" i="1"/>
  <c r="AA1670" i="1"/>
  <c r="BP1893" i="1"/>
  <c r="BP2476" i="1"/>
  <c r="K1677" i="1"/>
  <c r="AO1596" i="1"/>
  <c r="CE2539" i="1"/>
  <c r="BO839" i="1"/>
  <c r="CE2631" i="1"/>
  <c r="K838" i="1"/>
  <c r="BP757" i="1"/>
  <c r="BQ757" i="1"/>
  <c r="BP919" i="1"/>
  <c r="BQ919" i="1"/>
  <c r="AM910" i="1"/>
  <c r="BP768" i="1"/>
  <c r="M932" i="1"/>
  <c r="AF891" i="1"/>
  <c r="AT966" i="1"/>
  <c r="BA908" i="1"/>
  <c r="BA912" i="1"/>
  <c r="K912" i="1"/>
  <c r="L912" i="1"/>
  <c r="BB758" i="1"/>
  <c r="BA762" i="1"/>
  <c r="BB762" i="1"/>
  <c r="BC762" i="1"/>
  <c r="BA766" i="1"/>
  <c r="BB766" i="1"/>
  <c r="AF968" i="1"/>
  <c r="K909" i="1"/>
  <c r="V966" i="1"/>
  <c r="BP908" i="1"/>
  <c r="BQ908" i="1"/>
  <c r="BP835" i="1"/>
  <c r="BQ835" i="1"/>
  <c r="D740" i="1"/>
  <c r="E740" i="1"/>
  <c r="R743" i="1"/>
  <c r="S743" i="1"/>
  <c r="AJ740" i="1"/>
  <c r="L910" i="1"/>
  <c r="BP758" i="1"/>
  <c r="BQ758" i="1"/>
  <c r="BO762" i="1"/>
  <c r="BH816" i="1"/>
  <c r="R741" i="1"/>
  <c r="S741" i="1"/>
  <c r="AN835" i="1"/>
  <c r="AA910" i="1"/>
  <c r="Z834" i="1"/>
  <c r="AA834" i="1"/>
  <c r="AT967" i="1"/>
  <c r="AN758" i="1"/>
  <c r="AN762" i="1"/>
  <c r="BH740" i="1"/>
  <c r="BQ764" i="1"/>
  <c r="BH741" i="1"/>
  <c r="BI741" i="1"/>
  <c r="AF742" i="1"/>
  <c r="B765" i="1"/>
  <c r="H741" i="1"/>
  <c r="AJ741" i="1"/>
  <c r="AN760" i="1"/>
  <c r="AO760" i="1"/>
  <c r="AO766" i="1"/>
  <c r="V741" i="1"/>
  <c r="U741" i="1"/>
  <c r="D743" i="1"/>
  <c r="DF754" i="1"/>
  <c r="D741" i="1"/>
  <c r="E741" i="1"/>
  <c r="H740" i="1"/>
  <c r="G740" i="1"/>
  <c r="AX742" i="1"/>
  <c r="DF755" i="1"/>
  <c r="DG755" i="1"/>
  <c r="DF756" i="1"/>
  <c r="DG756" i="1"/>
  <c r="M1253" i="1"/>
  <c r="BC1018" i="1"/>
  <c r="AX1042" i="1"/>
  <c r="BO2629" i="1"/>
  <c r="BP2629" i="1"/>
  <c r="Y1657" i="1"/>
  <c r="K1286" i="1"/>
  <c r="K1290" i="1"/>
  <c r="Y1063" i="1"/>
  <c r="Y1067" i="1"/>
  <c r="AM1060" i="1"/>
  <c r="AN1060" i="1"/>
  <c r="AO1060" i="1"/>
  <c r="BA1065" i="1"/>
  <c r="BF1001" i="1"/>
  <c r="BC1001" i="1"/>
  <c r="Y1086" i="1"/>
  <c r="AM1078" i="1"/>
  <c r="AM1210" i="1"/>
  <c r="BC1169" i="1"/>
  <c r="AA1132" i="1"/>
  <c r="L610" i="1"/>
  <c r="M610" i="1"/>
  <c r="K614" i="1"/>
  <c r="BQ802" i="1"/>
  <c r="BB2639" i="1"/>
  <c r="AF1191" i="1"/>
  <c r="AG1191" i="1"/>
  <c r="BA1144" i="1"/>
  <c r="BB1144" i="1"/>
  <c r="BC1144" i="1"/>
  <c r="BA1148" i="1"/>
  <c r="BO984" i="1"/>
  <c r="BQ1028" i="1"/>
  <c r="BQ985" i="1"/>
  <c r="BQ697" i="1"/>
  <c r="AA867" i="1"/>
  <c r="V893" i="1"/>
  <c r="BC773" i="1"/>
  <c r="AX815" i="1"/>
  <c r="AN1217" i="1"/>
  <c r="AO1217" i="1"/>
  <c r="M1010" i="1"/>
  <c r="BN1055" i="1"/>
  <c r="BN1056" i="1"/>
  <c r="BO1054" i="1"/>
  <c r="BP1054" i="1"/>
  <c r="L834" i="1"/>
  <c r="M834" i="1"/>
  <c r="CD1130" i="1"/>
  <c r="CE1130" i="1"/>
  <c r="K987" i="1"/>
  <c r="BA834" i="1"/>
  <c r="BB834" i="1"/>
  <c r="AT892" i="1"/>
  <c r="AU892" i="1"/>
  <c r="Z757" i="1"/>
  <c r="AA757" i="1"/>
  <c r="BO935" i="1"/>
  <c r="BQ779" i="1"/>
  <c r="BL818" i="1"/>
  <c r="CE2468" i="1"/>
  <c r="AT1118" i="1"/>
  <c r="CQ1730" i="1"/>
  <c r="CR1729" i="1"/>
  <c r="Z983" i="1"/>
  <c r="AA983" i="1"/>
  <c r="K1209" i="1"/>
  <c r="L1209" i="1"/>
  <c r="M1209" i="1"/>
  <c r="AN1059" i="1"/>
  <c r="AO1059" i="1"/>
  <c r="AM982" i="1"/>
  <c r="AM932" i="1"/>
  <c r="CE2400" i="1"/>
  <c r="CC1056" i="1"/>
  <c r="CD1055" i="1"/>
  <c r="CE1055" i="1"/>
  <c r="CE2248" i="1"/>
  <c r="BP2399" i="1"/>
  <c r="L683" i="1"/>
  <c r="M683" i="1"/>
  <c r="AA1246" i="1"/>
  <c r="CE2642" i="1"/>
  <c r="DF980" i="1"/>
  <c r="DG980" i="1"/>
  <c r="AT893" i="1"/>
  <c r="AU893" i="1"/>
  <c r="CE2182" i="1"/>
  <c r="CS2635" i="1"/>
  <c r="BC2642" i="1"/>
  <c r="CS829" i="1"/>
  <c r="BP910" i="1"/>
  <c r="BQ910" i="1"/>
  <c r="AA1133" i="1"/>
  <c r="AN694" i="1"/>
  <c r="AO694" i="1"/>
  <c r="D666" i="1"/>
  <c r="AN1208" i="1"/>
  <c r="AO1208" i="1"/>
  <c r="AM839" i="1"/>
  <c r="BA839" i="1"/>
  <c r="BO761" i="1"/>
  <c r="BO765" i="1"/>
  <c r="Z1218" i="1"/>
  <c r="R966" i="1"/>
  <c r="S966" i="1"/>
  <c r="F659" i="1"/>
  <c r="L833" i="1"/>
  <c r="CD905" i="1"/>
  <c r="AM615" i="1"/>
  <c r="BA689" i="1"/>
  <c r="BA693" i="1"/>
  <c r="D809" i="1"/>
  <c r="D810" i="1"/>
  <c r="E810" i="1"/>
  <c r="AN611" i="1"/>
  <c r="AO611" i="1"/>
  <c r="K761" i="1"/>
  <c r="K765" i="1"/>
  <c r="L761" i="1"/>
  <c r="M761" i="1"/>
  <c r="CD604" i="1"/>
  <c r="BO611" i="1"/>
  <c r="AN907" i="1"/>
  <c r="L907" i="1"/>
  <c r="M907" i="1"/>
  <c r="V890" i="1"/>
  <c r="Y690" i="1"/>
  <c r="Z690" i="1"/>
  <c r="AA690" i="1"/>
  <c r="Z758" i="1"/>
  <c r="AA758" i="1"/>
  <c r="AN684" i="1"/>
  <c r="AO684" i="1"/>
  <c r="AN624" i="1"/>
  <c r="BO687" i="1"/>
  <c r="AM764" i="1"/>
  <c r="BH665" i="1"/>
  <c r="BI665" i="1"/>
  <c r="BL665" i="1"/>
  <c r="K639" i="1"/>
  <c r="BC1285" i="1"/>
  <c r="BP2550" i="1"/>
  <c r="AM834" i="1"/>
  <c r="AN834" i="1"/>
  <c r="AO834" i="1"/>
  <c r="AO717" i="1"/>
  <c r="AN1062" i="1"/>
  <c r="AO1062" i="1"/>
  <c r="AM1066" i="1"/>
  <c r="AN1066" i="1"/>
  <c r="AO1066" i="1"/>
  <c r="AM1070" i="1"/>
  <c r="AN1070" i="1"/>
  <c r="BP916" i="1"/>
  <c r="BQ916" i="1"/>
  <c r="BL966" i="1"/>
  <c r="BO912" i="1"/>
  <c r="BP2045" i="1"/>
  <c r="BP2640" i="1"/>
  <c r="CD2639" i="1"/>
  <c r="CE2639" i="1"/>
  <c r="AM860" i="1"/>
  <c r="AA776" i="1"/>
  <c r="V809" i="1"/>
  <c r="Z1697" i="1"/>
  <c r="AA1697" i="1"/>
  <c r="BC757" i="1"/>
  <c r="AN1132" i="1"/>
  <c r="BA1135" i="1"/>
  <c r="BB1368" i="1"/>
  <c r="R892" i="1"/>
  <c r="S892" i="1"/>
  <c r="K1597" i="1"/>
  <c r="AO1585" i="1"/>
  <c r="CC1665" i="1"/>
  <c r="CD2104" i="1"/>
  <c r="CE2104" i="1"/>
  <c r="BA938" i="1"/>
  <c r="L832" i="1"/>
  <c r="K836" i="1"/>
  <c r="L836" i="1"/>
  <c r="M836" i="1"/>
  <c r="AO1459" i="1"/>
  <c r="AM1678" i="1"/>
  <c r="BQ781" i="1"/>
  <c r="BL815" i="1"/>
  <c r="BA684" i="1"/>
  <c r="BO834" i="1"/>
  <c r="BP834" i="1"/>
  <c r="BN1665" i="1"/>
  <c r="K1688" i="1"/>
  <c r="BC2392" i="1"/>
  <c r="BC706" i="1"/>
  <c r="L983" i="1"/>
  <c r="M983" i="1"/>
  <c r="CD1204" i="1"/>
  <c r="CE1204" i="1"/>
  <c r="CC1205" i="1"/>
  <c r="CE1880" i="1"/>
  <c r="BC2028" i="1"/>
  <c r="R1184" i="1"/>
  <c r="R1112" i="1"/>
  <c r="R1185" i="1"/>
  <c r="S1185" i="1"/>
  <c r="BA1730" i="1"/>
  <c r="BB1730" i="1"/>
  <c r="BB2394" i="1"/>
  <c r="BC2394" i="1"/>
  <c r="BC791" i="1"/>
  <c r="AO1246" i="1"/>
  <c r="BP2636" i="1"/>
  <c r="Y1087" i="1"/>
  <c r="R1117" i="1"/>
  <c r="V1117" i="1"/>
  <c r="U1117" i="1"/>
  <c r="BI891" i="1"/>
  <c r="BC792" i="1"/>
  <c r="BC2643" i="1"/>
  <c r="BA608" i="1"/>
  <c r="BB608" i="1"/>
  <c r="BC608" i="1"/>
  <c r="BP2180" i="1"/>
  <c r="M773" i="1"/>
  <c r="T959" i="1"/>
  <c r="F959" i="1"/>
  <c r="Y837" i="1"/>
  <c r="Z759" i="1"/>
  <c r="AA759" i="1"/>
  <c r="V817" i="1"/>
  <c r="AN619" i="1"/>
  <c r="AO619" i="1"/>
  <c r="AJ668" i="1"/>
  <c r="AF668" i="1"/>
  <c r="K1134" i="1"/>
  <c r="AM1289" i="1"/>
  <c r="CR2393" i="1"/>
  <c r="Y909" i="1"/>
  <c r="K1136" i="1"/>
  <c r="B1136" i="1"/>
  <c r="AA1084" i="1"/>
  <c r="AM1079" i="1"/>
  <c r="BC1017" i="1"/>
  <c r="BA1169" i="1"/>
  <c r="CR1129" i="1"/>
  <c r="CS1129" i="1"/>
  <c r="CQ1130" i="1"/>
  <c r="AO640" i="1"/>
  <c r="AN697" i="1"/>
  <c r="AO697" i="1"/>
  <c r="V593" i="1"/>
  <c r="R593" i="1"/>
  <c r="CQ681" i="1"/>
  <c r="CR680" i="1"/>
  <c r="CS680" i="1"/>
  <c r="AM757" i="1"/>
  <c r="AM761" i="1"/>
  <c r="BB625" i="1"/>
  <c r="BC625" i="1"/>
  <c r="AA649" i="1"/>
  <c r="Z847" i="1"/>
  <c r="AA847" i="1"/>
  <c r="BJ809" i="1"/>
  <c r="H666" i="1"/>
  <c r="CL1784" i="1"/>
  <c r="Y912" i="1"/>
  <c r="AO696" i="1"/>
  <c r="CC906" i="1"/>
  <c r="DB809" i="1"/>
  <c r="B611" i="1"/>
  <c r="B560" i="1"/>
  <c r="BA775" i="1"/>
  <c r="BB685" i="1"/>
  <c r="AT665" i="1"/>
  <c r="AT668" i="1"/>
  <c r="AX668" i="1"/>
  <c r="BO682" i="1"/>
  <c r="BO914" i="1"/>
  <c r="BP914" i="1"/>
  <c r="BQ914" i="1"/>
  <c r="CD904" i="1"/>
  <c r="AA682" i="1"/>
  <c r="Y607" i="1"/>
  <c r="AH809" i="1"/>
  <c r="AO691" i="1"/>
  <c r="BB610" i="1"/>
  <c r="BC610" i="1"/>
  <c r="BL593" i="1"/>
  <c r="Y762" i="1"/>
  <c r="Z762" i="1"/>
  <c r="BP683" i="1"/>
  <c r="BQ683" i="1"/>
  <c r="AM687" i="1"/>
  <c r="AN687" i="1"/>
  <c r="Y683" i="1"/>
  <c r="K607" i="1"/>
  <c r="AX665" i="1"/>
  <c r="AX659" i="1"/>
  <c r="BH666" i="1"/>
  <c r="BH590" i="1"/>
  <c r="B690" i="1"/>
  <c r="BA607" i="1"/>
  <c r="BP608" i="1"/>
  <c r="BQ608" i="1"/>
  <c r="BA629" i="1"/>
  <c r="AF592" i="1"/>
  <c r="AG592" i="1"/>
  <c r="CR679" i="1"/>
  <c r="CS679" i="1"/>
  <c r="AM608" i="1"/>
  <c r="Y688" i="1"/>
  <c r="CD605" i="1"/>
  <c r="CE605" i="1"/>
  <c r="CC606" i="1"/>
  <c r="CC607" i="1"/>
  <c r="AJ591" i="1"/>
  <c r="AF591" i="1"/>
  <c r="AG591" i="1"/>
  <c r="R809" i="1"/>
  <c r="R810" i="1"/>
  <c r="S810" i="1"/>
  <c r="AF741" i="1"/>
  <c r="AG741" i="1"/>
  <c r="BP612" i="1"/>
  <c r="BQ612" i="1"/>
  <c r="BP607" i="1"/>
  <c r="BQ607" i="1"/>
  <c r="D592" i="1"/>
  <c r="D590" i="1"/>
  <c r="R590" i="1"/>
  <c r="BA913" i="1"/>
  <c r="BB913" i="1"/>
  <c r="Y761" i="1"/>
  <c r="Y765" i="1"/>
  <c r="Z765" i="1"/>
  <c r="AA765" i="1"/>
  <c r="AM688" i="1"/>
  <c r="BV734" i="1"/>
  <c r="AM682" i="1"/>
  <c r="K612" i="1"/>
  <c r="AN683" i="1"/>
  <c r="Y617" i="1"/>
  <c r="H590" i="1"/>
  <c r="H592" i="1"/>
  <c r="AT591" i="1"/>
  <c r="AU591" i="1"/>
  <c r="BV809" i="1"/>
  <c r="L609" i="1"/>
  <c r="M609" i="1"/>
  <c r="AN623" i="1"/>
  <c r="AO623" i="1"/>
  <c r="AM627" i="1"/>
  <c r="AM631" i="1"/>
  <c r="AN607" i="1"/>
  <c r="CX734" i="1"/>
  <c r="CX735" i="1"/>
  <c r="CY735" i="1"/>
  <c r="BH591" i="1"/>
  <c r="BI591" i="1"/>
  <c r="V592" i="1"/>
  <c r="CJ734" i="1"/>
  <c r="CX662" i="1"/>
  <c r="Z608" i="1"/>
  <c r="AA608" i="1"/>
  <c r="AM609" i="1"/>
  <c r="AN609" i="1"/>
  <c r="AO609" i="1"/>
  <c r="BL591" i="1"/>
  <c r="Y689" i="1"/>
  <c r="Z689" i="1"/>
  <c r="AX666" i="1"/>
  <c r="BL590" i="1"/>
  <c r="AT592" i="1"/>
  <c r="AO690" i="1"/>
  <c r="R668" i="1"/>
  <c r="BC621" i="1"/>
  <c r="K613" i="1"/>
  <c r="L535" i="1"/>
  <c r="M535" i="1"/>
  <c r="R592" i="1"/>
  <c r="AM689" i="1"/>
  <c r="AX667" i="1"/>
  <c r="AX669" i="1"/>
  <c r="AV659" i="1"/>
  <c r="B556" i="1"/>
  <c r="V590" i="1"/>
  <c r="BH592" i="1"/>
  <c r="AX593" i="1"/>
  <c r="AF593" i="1"/>
  <c r="K1213" i="1"/>
  <c r="L534" i="1"/>
  <c r="M534" i="1"/>
  <c r="AO683" i="1"/>
  <c r="M832" i="1"/>
  <c r="AO1132" i="1"/>
  <c r="K555" i="1"/>
  <c r="K554" i="1"/>
  <c r="K559" i="1"/>
  <c r="L555" i="1"/>
  <c r="K553" i="1"/>
  <c r="K558" i="1"/>
  <c r="L554" i="1"/>
  <c r="M554" i="1"/>
  <c r="K552" i="1"/>
  <c r="L553" i="1"/>
  <c r="K557" i="1"/>
  <c r="K556" i="1"/>
  <c r="M555" i="1"/>
  <c r="K563" i="1"/>
  <c r="L563" i="1"/>
  <c r="M563" i="1"/>
  <c r="L559" i="1"/>
  <c r="M559" i="1"/>
  <c r="L558" i="1"/>
  <c r="M558" i="1"/>
  <c r="K562" i="1"/>
  <c r="L562" i="1"/>
  <c r="M562" i="1"/>
  <c r="L552" i="1"/>
  <c r="M553" i="1"/>
  <c r="K561" i="1"/>
  <c r="L561" i="1"/>
  <c r="M561" i="1"/>
  <c r="L557" i="1"/>
  <c r="M557" i="1"/>
  <c r="K560" i="1"/>
  <c r="L560" i="1"/>
  <c r="M560" i="1"/>
  <c r="L556" i="1"/>
  <c r="M552" i="1"/>
  <c r="M556" i="1"/>
  <c r="BA1372" i="1"/>
  <c r="Z1584" i="1"/>
  <c r="M1679" i="1"/>
  <c r="K1236" i="1"/>
  <c r="D1191" i="1"/>
  <c r="E1191" i="1"/>
  <c r="K1161" i="1"/>
  <c r="AA714" i="1"/>
  <c r="BL743" i="1"/>
  <c r="BQ689" i="1"/>
  <c r="CE2537" i="1"/>
  <c r="K1238" i="1"/>
  <c r="Z1517" i="1"/>
  <c r="AA1517" i="1"/>
  <c r="BB2395" i="1"/>
  <c r="BC2640" i="1"/>
  <c r="BA1469" i="1"/>
  <c r="BC2253" i="1"/>
  <c r="M776" i="1"/>
  <c r="F884" i="1"/>
  <c r="H893" i="1"/>
  <c r="U590" i="1"/>
  <c r="AO762" i="1"/>
  <c r="CS2537" i="1"/>
  <c r="BB1213" i="1"/>
  <c r="BC1213" i="1"/>
  <c r="BP2393" i="1"/>
  <c r="AA1245" i="1"/>
  <c r="AX1265" i="1"/>
  <c r="AX1267" i="1"/>
  <c r="BO2534" i="1"/>
  <c r="S592" i="1"/>
  <c r="AO1308" i="1"/>
  <c r="Y1283" i="1"/>
  <c r="Y1287" i="1"/>
  <c r="AF1040" i="1"/>
  <c r="AG1040" i="1"/>
  <c r="D1117" i="1"/>
  <c r="E1117" i="1"/>
  <c r="CD1804" i="1"/>
  <c r="CE1804" i="1"/>
  <c r="BO2465" i="1"/>
  <c r="BP2465" i="1"/>
  <c r="V1040" i="1"/>
  <c r="AJ1041" i="1"/>
  <c r="BB1057" i="1"/>
  <c r="BC1057" i="1"/>
  <c r="AT1034" i="1"/>
  <c r="BA987" i="1"/>
  <c r="BB987" i="1"/>
  <c r="BC987" i="1"/>
  <c r="AT1041" i="1"/>
  <c r="AU1041" i="1"/>
  <c r="K989" i="1"/>
  <c r="L989" i="1"/>
  <c r="M989" i="1"/>
  <c r="AN985" i="1"/>
  <c r="AO985" i="1"/>
  <c r="AM989" i="1"/>
  <c r="AM993" i="1"/>
  <c r="Y982" i="1"/>
  <c r="M792" i="1"/>
  <c r="H818" i="1"/>
  <c r="AF818" i="1"/>
  <c r="AM779" i="1"/>
  <c r="CJ809" i="1"/>
  <c r="R740" i="1"/>
  <c r="S740" i="1"/>
  <c r="BB985" i="1"/>
  <c r="L538" i="1"/>
  <c r="M538" i="1"/>
  <c r="CD906" i="1"/>
  <c r="CE906" i="1"/>
  <c r="CC907" i="1"/>
  <c r="K916" i="1"/>
  <c r="Y1673" i="1"/>
  <c r="AO1135" i="1"/>
  <c r="M871" i="1"/>
  <c r="CC1355" i="1"/>
  <c r="CD1355" i="1"/>
  <c r="CE1355" i="1"/>
  <c r="CD1354" i="1"/>
  <c r="CE1354" i="1"/>
  <c r="K1660" i="1"/>
  <c r="BN1730" i="1"/>
  <c r="BN1731" i="1"/>
  <c r="CR2401" i="1"/>
  <c r="CS2401" i="1"/>
  <c r="CR2253" i="1"/>
  <c r="CS2253" i="1"/>
  <c r="M1468" i="1"/>
  <c r="L532" i="1"/>
  <c r="AF743" i="1"/>
  <c r="BO2248" i="1"/>
  <c r="BP2248" i="1"/>
  <c r="BB2467" i="1"/>
  <c r="CD2102" i="1"/>
  <c r="AA1607" i="1"/>
  <c r="K1235" i="1"/>
  <c r="AT1192" i="1"/>
  <c r="AF1115" i="1"/>
  <c r="AG1115" i="1"/>
  <c r="BO999" i="1"/>
  <c r="B994" i="1"/>
  <c r="CJ736" i="1"/>
  <c r="BB1805" i="1"/>
  <c r="BC1805" i="1"/>
  <c r="CL1859" i="1"/>
  <c r="AX816" i="1"/>
  <c r="K1357" i="1"/>
  <c r="M1595" i="1"/>
  <c r="CE2535" i="1"/>
  <c r="BC1306" i="1"/>
  <c r="H1265" i="1"/>
  <c r="M1028" i="1"/>
  <c r="BO992" i="1"/>
  <c r="AJ1268" i="1"/>
  <c r="BH1184" i="1"/>
  <c r="K788" i="1"/>
  <c r="AN839" i="1"/>
  <c r="AO839" i="1"/>
  <c r="CS2629" i="1"/>
  <c r="H1116" i="1"/>
  <c r="CD755" i="1"/>
  <c r="CE755" i="1"/>
  <c r="AU966" i="1"/>
  <c r="AN1222" i="1"/>
  <c r="AO1222" i="1"/>
  <c r="AO941" i="1"/>
  <c r="AJ967" i="1"/>
  <c r="AF967" i="1"/>
  <c r="AG967" i="1"/>
  <c r="AM856" i="1"/>
  <c r="AT965" i="1"/>
  <c r="AM936" i="1"/>
  <c r="AF966" i="1"/>
  <c r="BP760" i="1"/>
  <c r="BQ760" i="1"/>
  <c r="CS1729" i="1"/>
  <c r="BN1430" i="1"/>
  <c r="BN1431" i="1"/>
  <c r="BN1432" i="1"/>
  <c r="BO1432" i="1"/>
  <c r="CE2628" i="1"/>
  <c r="Z1062" i="1"/>
  <c r="AA1062" i="1"/>
  <c r="BQ877" i="1"/>
  <c r="CJ1184" i="1"/>
  <c r="BL1042" i="1"/>
  <c r="AA933" i="1"/>
  <c r="AM706" i="1"/>
  <c r="D1040" i="1"/>
  <c r="E1040" i="1"/>
  <c r="K1010" i="1"/>
  <c r="K1058" i="1"/>
  <c r="L1058" i="1"/>
  <c r="BP1952" i="1"/>
  <c r="K1207" i="1"/>
  <c r="CD2534" i="1"/>
  <c r="CE2534" i="1"/>
  <c r="AA1091" i="1"/>
  <c r="K837" i="1"/>
  <c r="K841" i="1"/>
  <c r="AV959" i="1"/>
  <c r="BC1663" i="1"/>
  <c r="CE1951" i="1"/>
  <c r="H966" i="1"/>
  <c r="CS1579" i="1"/>
  <c r="Y1222" i="1"/>
  <c r="BV1109" i="1"/>
  <c r="BB917" i="1"/>
  <c r="BC917" i="1"/>
  <c r="AX967" i="1"/>
  <c r="BP2397" i="1"/>
  <c r="CL884" i="1"/>
  <c r="D893" i="1"/>
  <c r="AM913" i="1"/>
  <c r="CJ959" i="1"/>
  <c r="CJ960" i="1"/>
  <c r="CK960" i="1"/>
  <c r="BC713" i="1"/>
  <c r="Y778" i="1"/>
  <c r="R817" i="1"/>
  <c r="S817" i="1"/>
  <c r="BA779" i="1"/>
  <c r="AT818" i="1"/>
  <c r="AU818" i="1"/>
  <c r="Y776" i="1"/>
  <c r="CQ1665" i="1"/>
  <c r="CQ1666" i="1"/>
  <c r="CR1664" i="1"/>
  <c r="BN1205" i="1"/>
  <c r="BZ884" i="1"/>
  <c r="Y1138" i="1"/>
  <c r="Z1138" i="1"/>
  <c r="Z1134" i="1"/>
  <c r="AA1134" i="1"/>
  <c r="BP1043" i="1"/>
  <c r="AJ966" i="1"/>
  <c r="BO1579" i="1"/>
  <c r="AO794" i="1"/>
  <c r="CR904" i="1"/>
  <c r="CS904" i="1"/>
  <c r="CQ905" i="1"/>
  <c r="BC2629" i="1"/>
  <c r="BB1209" i="1"/>
  <c r="B1140" i="1"/>
  <c r="BX884" i="1"/>
  <c r="BA759" i="1"/>
  <c r="BA763" i="1"/>
  <c r="BA767" i="1"/>
  <c r="BB767" i="1"/>
  <c r="BC767" i="1"/>
  <c r="Y836" i="1"/>
  <c r="Z836" i="1"/>
  <c r="AN693" i="1"/>
  <c r="BA614" i="1"/>
  <c r="BA618" i="1"/>
  <c r="R1043" i="1"/>
  <c r="Y1207" i="1"/>
  <c r="AN1058" i="1"/>
  <c r="AO1058" i="1"/>
  <c r="BC922" i="1"/>
  <c r="BL667" i="1"/>
  <c r="BA761" i="1"/>
  <c r="AM614" i="1"/>
  <c r="Z609" i="1"/>
  <c r="B544" i="1"/>
  <c r="Y1142" i="1"/>
  <c r="Y1146" i="1"/>
  <c r="M532" i="1"/>
  <c r="CS1664" i="1"/>
  <c r="AG966" i="1"/>
  <c r="S1041" i="1"/>
  <c r="CQ456" i="1"/>
  <c r="CR456" i="1"/>
  <c r="CR455" i="1"/>
  <c r="CS455" i="1"/>
  <c r="AX517" i="1"/>
  <c r="BZ509" i="1"/>
  <c r="CZ509" i="1"/>
  <c r="DG509" i="1"/>
  <c r="CE509" i="1"/>
  <c r="BX509" i="1"/>
  <c r="AT515" i="1"/>
  <c r="AV509" i="1"/>
  <c r="AJ516" i="1"/>
  <c r="BL518" i="1"/>
  <c r="BH518" i="1"/>
  <c r="V515" i="1"/>
  <c r="AJ518" i="1"/>
  <c r="V516" i="1"/>
  <c r="V517" i="1"/>
  <c r="V518" i="1"/>
  <c r="V519" i="1"/>
  <c r="AT517" i="1"/>
  <c r="AT518" i="1"/>
  <c r="AX518" i="1"/>
  <c r="AW518" i="1"/>
  <c r="AT516" i="1"/>
  <c r="V509" i="1"/>
  <c r="AT509" i="1"/>
  <c r="AX515" i="1"/>
  <c r="AX516" i="1"/>
  <c r="AX509" i="1"/>
  <c r="CQ457" i="1"/>
  <c r="EP516" i="1"/>
  <c r="EQ516" i="1"/>
  <c r="ET518" i="1"/>
  <c r="EN465" i="1"/>
  <c r="EN607" i="1"/>
  <c r="EX642" i="1"/>
  <c r="EY642" i="1"/>
  <c r="EW533" i="1"/>
  <c r="EW612" i="1"/>
  <c r="EW616" i="1"/>
  <c r="EW620" i="1"/>
  <c r="EW624" i="1"/>
  <c r="EN611" i="1"/>
  <c r="EP668" i="1"/>
  <c r="EQ668" i="1"/>
  <c r="EP590" i="1"/>
  <c r="EN635" i="1"/>
  <c r="EN473" i="1"/>
  <c r="EW615" i="1"/>
  <c r="EX615" i="1"/>
  <c r="EY615" i="1"/>
  <c r="EN619" i="1"/>
  <c r="BO706" i="1"/>
  <c r="BH734" i="1"/>
  <c r="BH735" i="1"/>
  <c r="BI735" i="1"/>
  <c r="ET440" i="1"/>
  <c r="ET593" i="1"/>
  <c r="EX646" i="1"/>
  <c r="EY646" i="1"/>
  <c r="EP442" i="1"/>
  <c r="EX470" i="1"/>
  <c r="EN584" i="1"/>
  <c r="EN585" i="1"/>
  <c r="EW534" i="1"/>
  <c r="ET592" i="1"/>
  <c r="EP441" i="1"/>
  <c r="EW532" i="1"/>
  <c r="EW618" i="1"/>
  <c r="EX618" i="1"/>
  <c r="EY618" i="1"/>
  <c r="EP440" i="1"/>
  <c r="ET515" i="1"/>
  <c r="EN631" i="1"/>
  <c r="ET668" i="1"/>
  <c r="EX457" i="1"/>
  <c r="EY457" i="1"/>
  <c r="AT740" i="1"/>
  <c r="EX614" i="1"/>
  <c r="EY614" i="1"/>
  <c r="BO2641" i="1"/>
  <c r="BP2641" i="1"/>
  <c r="AO1546" i="1"/>
  <c r="BC1998" i="1"/>
  <c r="S1568" i="1"/>
  <c r="K1062" i="1"/>
  <c r="K1066" i="1"/>
  <c r="L1066" i="1"/>
  <c r="M1066" i="1"/>
  <c r="M1309" i="1"/>
  <c r="AN1696" i="1"/>
  <c r="AO1696" i="1"/>
  <c r="AA1400" i="1"/>
  <c r="AA1618" i="1"/>
  <c r="AN1685" i="1"/>
  <c r="BP610" i="1"/>
  <c r="BB2179" i="1"/>
  <c r="M1467" i="1"/>
  <c r="K1208" i="1"/>
  <c r="K1133" i="1"/>
  <c r="AO1672" i="1"/>
  <c r="BC1091" i="1"/>
  <c r="AN984" i="1"/>
  <c r="AO984" i="1"/>
  <c r="CC680" i="1"/>
  <c r="CC681" i="1"/>
  <c r="CD681" i="1"/>
  <c r="CE681" i="1"/>
  <c r="CD679" i="1"/>
  <c r="CE679" i="1"/>
  <c r="AN1507" i="1"/>
  <c r="Y1358" i="1"/>
  <c r="BA1208" i="1"/>
  <c r="BL892" i="1"/>
  <c r="K911" i="1"/>
  <c r="S593" i="1"/>
  <c r="AN627" i="1"/>
  <c r="AO627" i="1"/>
  <c r="BI816" i="1"/>
  <c r="AM1137" i="1"/>
  <c r="AN1133" i="1"/>
  <c r="AO1133" i="1"/>
  <c r="AA985" i="1"/>
  <c r="BV1037" i="1"/>
  <c r="BI740" i="1"/>
  <c r="Y694" i="1"/>
  <c r="Z694" i="1"/>
  <c r="AA694" i="1"/>
  <c r="BP2351" i="1"/>
  <c r="BB2101" i="1"/>
  <c r="AM1360" i="1"/>
  <c r="K1666" i="1"/>
  <c r="CE2026" i="1"/>
  <c r="K1659" i="1"/>
  <c r="CE1662" i="1"/>
  <c r="AA1095" i="1"/>
  <c r="BA1083" i="1"/>
  <c r="CR980" i="1"/>
  <c r="CQ981" i="1"/>
  <c r="CQ982" i="1"/>
  <c r="Y1582" i="1"/>
  <c r="Z1582" i="1"/>
  <c r="BB908" i="1"/>
  <c r="BC908" i="1"/>
  <c r="AO833" i="1"/>
  <c r="Y1685" i="1"/>
  <c r="Y1689" i="1"/>
  <c r="BP1956" i="1"/>
  <c r="BP761" i="1"/>
  <c r="CS754" i="1"/>
  <c r="L1286" i="1"/>
  <c r="M1286" i="1"/>
  <c r="AF961" i="1"/>
  <c r="BB1357" i="1"/>
  <c r="CD1429" i="1"/>
  <c r="CE1429" i="1"/>
  <c r="CC1430" i="1"/>
  <c r="CJ1034" i="1"/>
  <c r="CJ1036" i="1"/>
  <c r="BH442" i="1"/>
  <c r="BI442" i="1"/>
  <c r="BP2462" i="1"/>
  <c r="BA1077" i="1"/>
  <c r="BC954" i="1"/>
  <c r="BO837" i="1"/>
  <c r="BO841" i="1"/>
  <c r="B836" i="1"/>
  <c r="BH966" i="1"/>
  <c r="BH959" i="1"/>
  <c r="Y918" i="1"/>
  <c r="Y922" i="1"/>
  <c r="Z918" i="1"/>
  <c r="AA918" i="1"/>
  <c r="BP912" i="1"/>
  <c r="BQ912" i="1"/>
  <c r="BB2320" i="1"/>
  <c r="CR2468" i="1"/>
  <c r="CC981" i="1"/>
  <c r="CC982" i="1"/>
  <c r="Z1063" i="1"/>
  <c r="BA1246" i="1"/>
  <c r="H1716" i="1"/>
  <c r="Z1214" i="1"/>
  <c r="CD2326" i="1"/>
  <c r="CE2326" i="1"/>
  <c r="CJ1559" i="1"/>
  <c r="K1310" i="1"/>
  <c r="BB1061" i="1"/>
  <c r="BP2253" i="1"/>
  <c r="BA1068" i="1"/>
  <c r="BB1068" i="1"/>
  <c r="BC1068" i="1"/>
  <c r="BB1064" i="1"/>
  <c r="BC1064" i="1"/>
  <c r="BA862" i="1"/>
  <c r="Z1686" i="1"/>
  <c r="AA1686" i="1"/>
  <c r="BQ783" i="1"/>
  <c r="BA1282" i="1"/>
  <c r="CN1784" i="1"/>
  <c r="M1091" i="1"/>
  <c r="AO1166" i="1"/>
  <c r="M934" i="1"/>
  <c r="BQ982" i="1"/>
  <c r="BL1040" i="1"/>
  <c r="BJ959" i="1"/>
  <c r="AH959" i="1"/>
  <c r="M1657" i="1"/>
  <c r="Y1066" i="1"/>
  <c r="Y1070" i="1"/>
  <c r="Z1070" i="1"/>
  <c r="AA1070" i="1"/>
  <c r="CC832" i="1"/>
  <c r="CD832" i="1"/>
  <c r="CD831" i="1"/>
  <c r="CE831" i="1"/>
  <c r="BO2104" i="1"/>
  <c r="AU1115" i="1"/>
  <c r="BZ1034" i="1"/>
  <c r="BC856" i="1"/>
  <c r="AX890" i="1"/>
  <c r="R1116" i="1"/>
  <c r="CS2254" i="1"/>
  <c r="AM983" i="1"/>
  <c r="CE2536" i="1"/>
  <c r="CN884" i="1"/>
  <c r="AV2705" i="1"/>
  <c r="BP2178" i="1"/>
  <c r="CR1354" i="1"/>
  <c r="CE2643" i="1"/>
  <c r="CS2469" i="1"/>
  <c r="R1115" i="1"/>
  <c r="U1115" i="1"/>
  <c r="Y1057" i="1"/>
  <c r="Y1061" i="1"/>
  <c r="Y1065" i="1"/>
  <c r="Z1057" i="1"/>
  <c r="AA1057" i="1"/>
  <c r="BC2633" i="1"/>
  <c r="CR1506" i="1"/>
  <c r="CS1506" i="1"/>
  <c r="AT1193" i="1"/>
  <c r="AU1193" i="1"/>
  <c r="AV809" i="1"/>
  <c r="CS2320" i="1"/>
  <c r="BH890" i="1"/>
  <c r="AM759" i="1"/>
  <c r="AM763" i="1"/>
  <c r="AM767" i="1"/>
  <c r="AH509" i="1"/>
  <c r="BL1184" i="1"/>
  <c r="BL1041" i="1"/>
  <c r="BB1058" i="1"/>
  <c r="BC1058" i="1"/>
  <c r="Z533" i="1"/>
  <c r="BA536" i="1"/>
  <c r="BB532" i="1"/>
  <c r="BC532" i="1"/>
  <c r="AF1117" i="1"/>
  <c r="K986" i="1"/>
  <c r="BX809" i="1"/>
  <c r="CX659" i="1"/>
  <c r="CX661" i="1"/>
  <c r="K914" i="1"/>
  <c r="BB535" i="1"/>
  <c r="Y384" i="1"/>
  <c r="H518" i="1"/>
  <c r="Z684" i="1"/>
  <c r="AA684" i="1"/>
  <c r="Z458" i="1"/>
  <c r="AA458" i="1"/>
  <c r="BA468" i="1"/>
  <c r="H517" i="1"/>
  <c r="AT742" i="1"/>
  <c r="L608" i="1"/>
  <c r="M608" i="1"/>
  <c r="AJ517" i="1"/>
  <c r="AN539" i="1"/>
  <c r="AO539" i="1"/>
  <c r="BB464" i="1"/>
  <c r="BC464" i="1"/>
  <c r="Z535" i="1"/>
  <c r="AA535" i="1"/>
  <c r="H443" i="1"/>
  <c r="D443" i="1"/>
  <c r="G443" i="1"/>
  <c r="D440" i="1"/>
  <c r="AN610" i="1"/>
  <c r="AO610" i="1"/>
  <c r="BB457" i="1"/>
  <c r="BC457" i="1"/>
  <c r="BO616" i="1"/>
  <c r="BP533" i="1"/>
  <c r="K533" i="1"/>
  <c r="K537" i="1"/>
  <c r="BL515" i="1"/>
  <c r="BH584" i="1"/>
  <c r="BH586" i="1"/>
  <c r="BV512" i="1"/>
  <c r="BP459" i="1"/>
  <c r="BQ459" i="1"/>
  <c r="AT442" i="1"/>
  <c r="BB384" i="1"/>
  <c r="BB543" i="1"/>
  <c r="AA540" i="1"/>
  <c r="AA536" i="1"/>
  <c r="Z532" i="1"/>
  <c r="AF440" i="1"/>
  <c r="AG440" i="1"/>
  <c r="AN382" i="1"/>
  <c r="AO382" i="1"/>
  <c r="BQ696" i="1"/>
  <c r="BL443" i="1"/>
  <c r="BQ429" i="1"/>
  <c r="AX442" i="1"/>
  <c r="BB508" i="1"/>
  <c r="L457" i="1"/>
  <c r="M457" i="1"/>
  <c r="K461" i="1"/>
  <c r="AN535" i="1"/>
  <c r="AO535" i="1"/>
  <c r="AA534" i="1"/>
  <c r="AN388" i="1"/>
  <c r="AO388" i="1"/>
  <c r="AN384" i="1"/>
  <c r="AO384" i="1"/>
  <c r="AF442" i="1"/>
  <c r="AJ442" i="1"/>
  <c r="AI442" i="1"/>
  <c r="BB534" i="1"/>
  <c r="R443" i="1"/>
  <c r="S443" i="1"/>
  <c r="Z389" i="1"/>
  <c r="Z385" i="1"/>
  <c r="CE529" i="1"/>
  <c r="K539" i="1"/>
  <c r="AF509" i="1"/>
  <c r="AF511" i="1"/>
  <c r="AF510" i="1"/>
  <c r="AG510" i="1"/>
  <c r="AM457" i="1"/>
  <c r="AN457" i="1"/>
  <c r="AO457" i="1"/>
  <c r="AF515" i="1"/>
  <c r="AG515" i="1"/>
  <c r="BA463" i="1"/>
  <c r="BA467" i="1"/>
  <c r="BO464" i="1"/>
  <c r="BP460" i="1"/>
  <c r="E443" i="1"/>
  <c r="L385" i="1"/>
  <c r="M385" i="1"/>
  <c r="CX584" i="1"/>
  <c r="AA392" i="1"/>
  <c r="BL442" i="1"/>
  <c r="BK442" i="1"/>
  <c r="BA461" i="1"/>
  <c r="BA465" i="1"/>
  <c r="K536" i="1"/>
  <c r="K540" i="1"/>
  <c r="AF443" i="1"/>
  <c r="AG443" i="1"/>
  <c r="AN385" i="1"/>
  <c r="AO385" i="1"/>
  <c r="BA389" i="1"/>
  <c r="BB389" i="1"/>
  <c r="BC389" i="1"/>
  <c r="BL440" i="1"/>
  <c r="BL434" i="1"/>
  <c r="AO470" i="1"/>
  <c r="K542" i="1"/>
  <c r="Y538" i="1"/>
  <c r="BB386" i="1"/>
  <c r="BB382" i="1"/>
  <c r="BC382" i="1"/>
  <c r="AT440" i="1"/>
  <c r="AU440" i="1"/>
  <c r="AJ441" i="1"/>
  <c r="AN383" i="1"/>
  <c r="AO383" i="1"/>
  <c r="BP383" i="1"/>
  <c r="BH441" i="1"/>
  <c r="BI441" i="1"/>
  <c r="AX441" i="1"/>
  <c r="BP385" i="1"/>
  <c r="R440" i="1"/>
  <c r="Z382" i="1"/>
  <c r="CR379" i="1"/>
  <c r="CS379" i="1"/>
  <c r="AA1063" i="1"/>
  <c r="CR981" i="1"/>
  <c r="CS981" i="1"/>
  <c r="BQ610" i="1"/>
  <c r="AG442" i="1"/>
  <c r="BB463" i="1"/>
  <c r="BC463" i="1"/>
  <c r="BI966" i="1"/>
  <c r="Z1066" i="1"/>
  <c r="BI518" i="1"/>
  <c r="AN631" i="1"/>
  <c r="AO631" i="1"/>
  <c r="CD680" i="1"/>
  <c r="CE680" i="1"/>
  <c r="CS980" i="1"/>
  <c r="AN759" i="1"/>
  <c r="AO759" i="1"/>
  <c r="L986" i="1"/>
  <c r="M986" i="1"/>
  <c r="K990" i="1"/>
  <c r="K994" i="1"/>
  <c r="AG1117" i="1"/>
  <c r="CS1355" i="1"/>
  <c r="CQ1356" i="1"/>
  <c r="BC384" i="1"/>
  <c r="BC1593" i="1"/>
  <c r="BO1431" i="1"/>
  <c r="BP1431" i="1"/>
  <c r="R442" i="1"/>
  <c r="S442" i="1"/>
  <c r="R811" i="1"/>
  <c r="R737" i="1"/>
  <c r="BO918" i="1"/>
  <c r="BP918" i="1"/>
  <c r="BQ918" i="1"/>
  <c r="BA838" i="1"/>
  <c r="BC834" i="1"/>
  <c r="BO463" i="1"/>
  <c r="BO467" i="1"/>
  <c r="BH517" i="1"/>
  <c r="BI517" i="1"/>
  <c r="R516" i="1"/>
  <c r="CN434" i="1"/>
  <c r="BX434" i="1"/>
  <c r="BO429" i="1"/>
  <c r="BH443" i="1"/>
  <c r="AF437" i="1"/>
  <c r="BA640" i="1"/>
  <c r="AA1657" i="1"/>
  <c r="V1715" i="1"/>
  <c r="CL1334" i="1"/>
  <c r="CJ1334" i="1"/>
  <c r="AA1160" i="1"/>
  <c r="L1062" i="1"/>
  <c r="K1070" i="1"/>
  <c r="L1070" i="1"/>
  <c r="M1070" i="1"/>
  <c r="D1116" i="1"/>
  <c r="G1116" i="1"/>
  <c r="Y1663" i="1"/>
  <c r="L533" i="1"/>
  <c r="AF1718" i="1"/>
  <c r="R1186" i="1"/>
  <c r="BB1440" i="1"/>
  <c r="BC1440" i="1"/>
  <c r="AN616" i="1"/>
  <c r="K1510" i="1"/>
  <c r="L1510" i="1"/>
  <c r="AT2300" i="1"/>
  <c r="BC2402" i="1"/>
  <c r="AO856" i="1"/>
  <c r="AJ890" i="1"/>
  <c r="AO854" i="1"/>
  <c r="AA773" i="1"/>
  <c r="V815" i="1"/>
  <c r="Y760" i="1"/>
  <c r="Z760" i="1"/>
  <c r="R818" i="1"/>
  <c r="S818" i="1"/>
  <c r="AA703" i="1"/>
  <c r="V742" i="1"/>
  <c r="BB613" i="1"/>
  <c r="BC613" i="1"/>
  <c r="BA617" i="1"/>
  <c r="BB617" i="1"/>
  <c r="BC617" i="1"/>
  <c r="DB659" i="1"/>
  <c r="AF516" i="1"/>
  <c r="AF517" i="1"/>
  <c r="AF518" i="1"/>
  <c r="BB1288" i="1"/>
  <c r="BC1288" i="1"/>
  <c r="BQ566" i="1"/>
  <c r="L1436" i="1"/>
  <c r="CJ1185" i="1"/>
  <c r="CK1185" i="1"/>
  <c r="BB1284" i="1"/>
  <c r="BC1284" i="1"/>
  <c r="AX1342" i="1"/>
  <c r="AT1342" i="1"/>
  <c r="AU1342" i="1"/>
  <c r="AW1342" i="1"/>
  <c r="Y1289" i="1"/>
  <c r="R1343" i="1"/>
  <c r="S1343" i="1"/>
  <c r="B1298" i="1"/>
  <c r="K1298" i="1"/>
  <c r="B1290" i="1"/>
  <c r="D1343" i="1"/>
  <c r="E1343" i="1"/>
  <c r="B1282" i="1"/>
  <c r="CL1259" i="1"/>
  <c r="CN1184" i="1"/>
  <c r="BZ1184" i="1"/>
  <c r="AF441" i="1"/>
  <c r="BI590" i="1"/>
  <c r="Z1514" i="1"/>
  <c r="AA1514" i="1"/>
  <c r="D442" i="1"/>
  <c r="EW409" i="1"/>
  <c r="EP443" i="1"/>
  <c r="Y1660" i="1"/>
  <c r="CR2321" i="1"/>
  <c r="CS2319" i="1"/>
  <c r="B1065" i="1"/>
  <c r="AO877" i="1"/>
  <c r="AJ891" i="1"/>
  <c r="AA946" i="1"/>
  <c r="V959" i="1"/>
  <c r="V968" i="1"/>
  <c r="M938" i="1"/>
  <c r="H968" i="1"/>
  <c r="BC942" i="1"/>
  <c r="AX968" i="1"/>
  <c r="B382" i="1"/>
  <c r="BH509" i="1"/>
  <c r="CE832" i="1"/>
  <c r="CE884" i="1"/>
  <c r="BC1357" i="1"/>
  <c r="AX2156" i="1"/>
  <c r="BH736" i="1"/>
  <c r="BV662" i="1"/>
  <c r="V666" i="1"/>
  <c r="CQ1131" i="1"/>
  <c r="CR1130" i="1"/>
  <c r="CS1130" i="1"/>
  <c r="Y913" i="1"/>
  <c r="Z909" i="1"/>
  <c r="AA909" i="1"/>
  <c r="BA988" i="1"/>
  <c r="BA992" i="1"/>
  <c r="BB984" i="1"/>
  <c r="BC984" i="1"/>
  <c r="BB1729" i="1"/>
  <c r="BC1729" i="1"/>
  <c r="BN1805" i="1"/>
  <c r="BO1805" i="1"/>
  <c r="BO1804" i="1"/>
  <c r="AM1288" i="1"/>
  <c r="AM1597" i="1"/>
  <c r="B1286" i="1"/>
  <c r="V1266" i="1"/>
  <c r="AM840" i="1"/>
  <c r="AM844" i="1"/>
  <c r="AN836" i="1"/>
  <c r="AO836" i="1"/>
  <c r="L1282" i="1"/>
  <c r="V441" i="1"/>
  <c r="V442" i="1"/>
  <c r="U442" i="1"/>
  <c r="AF665" i="1"/>
  <c r="BC2104" i="1"/>
  <c r="CD981" i="1"/>
  <c r="CE981" i="1"/>
  <c r="AA385" i="1"/>
  <c r="AU518" i="1"/>
  <c r="BH662" i="1"/>
  <c r="CX736" i="1"/>
  <c r="CR2399" i="1"/>
  <c r="B619" i="1"/>
  <c r="B623" i="1"/>
  <c r="AT734" i="1"/>
  <c r="AT736" i="1"/>
  <c r="U966" i="1"/>
  <c r="AO835" i="1"/>
  <c r="BP839" i="1"/>
  <c r="V659" i="1"/>
  <c r="BA1376" i="1"/>
  <c r="M910" i="1"/>
  <c r="D968" i="1"/>
  <c r="Y541" i="1"/>
  <c r="R584" i="1"/>
  <c r="D591" i="1"/>
  <c r="E591" i="1"/>
  <c r="B540" i="1"/>
  <c r="B532" i="1"/>
  <c r="B536" i="1"/>
  <c r="B584" i="1"/>
  <c r="B585" i="1"/>
  <c r="BC418" i="1"/>
  <c r="AX434" i="1"/>
  <c r="B461" i="1"/>
  <c r="Z1518" i="1"/>
  <c r="AA1518" i="1"/>
  <c r="AN1057" i="1"/>
  <c r="AO1057" i="1"/>
  <c r="AM1061" i="1"/>
  <c r="AN1061" i="1"/>
  <c r="CD1505" i="1"/>
  <c r="M498" i="1"/>
  <c r="H509" i="1"/>
  <c r="H516" i="1"/>
  <c r="D516" i="1"/>
  <c r="G516" i="1"/>
  <c r="M501" i="1"/>
  <c r="H515" i="1"/>
  <c r="D515" i="1"/>
  <c r="G515" i="1"/>
  <c r="B473" i="1"/>
  <c r="B469" i="1"/>
  <c r="Y457" i="1"/>
  <c r="R515" i="1"/>
  <c r="R509" i="1"/>
  <c r="K493" i="1"/>
  <c r="D517" i="1"/>
  <c r="D518" i="1"/>
  <c r="D519" i="1"/>
  <c r="K466" i="1"/>
  <c r="AX443" i="1"/>
  <c r="K1283" i="1"/>
  <c r="CS1505" i="1"/>
  <c r="AN1437" i="1"/>
  <c r="AO1437" i="1"/>
  <c r="Y1210" i="1"/>
  <c r="Z1210" i="1"/>
  <c r="AA1210" i="1"/>
  <c r="AJ743" i="1"/>
  <c r="DE605" i="1"/>
  <c r="DF604" i="1"/>
  <c r="DG604" i="1"/>
  <c r="BA567" i="1"/>
  <c r="CJ509" i="1"/>
  <c r="CX437" i="1"/>
  <c r="CX509" i="1"/>
  <c r="D584" i="1"/>
  <c r="AA1214" i="1"/>
  <c r="S1043" i="1"/>
  <c r="CC1506" i="1"/>
  <c r="L1133" i="1"/>
  <c r="M1133" i="1"/>
  <c r="K1137" i="1"/>
  <c r="CC908" i="1"/>
  <c r="CD907" i="1"/>
  <c r="CE907" i="1"/>
  <c r="M833" i="1"/>
  <c r="E1042" i="1"/>
  <c r="G1042" i="1"/>
  <c r="V892" i="1"/>
  <c r="V884" i="1"/>
  <c r="R1118" i="1"/>
  <c r="U517" i="1"/>
  <c r="BO1430" i="1"/>
  <c r="Z838" i="1"/>
  <c r="AF1267" i="1"/>
  <c r="BA1731" i="1"/>
  <c r="AG968" i="1"/>
  <c r="K1689" i="1"/>
  <c r="AV2300" i="1"/>
  <c r="AT1343" i="1"/>
  <c r="AW1343" i="1"/>
  <c r="AF1343" i="1"/>
  <c r="BJ1259" i="1"/>
  <c r="CS2634" i="1"/>
  <c r="AM1450" i="1"/>
  <c r="AN1450" i="1"/>
  <c r="K1662" i="1"/>
  <c r="BO426" i="1"/>
  <c r="AN767" i="1"/>
  <c r="AN763" i="1"/>
  <c r="AO763" i="1"/>
  <c r="AV2610" i="1"/>
  <c r="H440" i="1"/>
  <c r="Y419" i="1"/>
  <c r="R441" i="1"/>
  <c r="S441" i="1"/>
  <c r="Z384" i="1"/>
  <c r="AA384" i="1"/>
  <c r="D441" i="1"/>
  <c r="K991" i="1"/>
  <c r="K1507" i="1"/>
  <c r="L1507" i="1"/>
  <c r="M1507" i="1"/>
  <c r="K1511" i="1"/>
  <c r="AU965" i="1"/>
  <c r="D1642" i="1"/>
  <c r="R591" i="1"/>
  <c r="S591" i="1"/>
  <c r="L607" i="1"/>
  <c r="M607" i="1"/>
  <c r="K611" i="1"/>
  <c r="K615" i="1"/>
  <c r="E666" i="1"/>
  <c r="G666" i="1"/>
  <c r="AJ515" i="1"/>
  <c r="AI515" i="1"/>
  <c r="BB1282" i="1"/>
  <c r="BC1282" i="1"/>
  <c r="BA1286" i="1"/>
  <c r="Z761" i="1"/>
  <c r="AA761" i="1"/>
  <c r="BB614" i="1"/>
  <c r="BC614" i="1"/>
  <c r="AM1213" i="1"/>
  <c r="AN1213" i="1"/>
  <c r="AF590" i="1"/>
  <c r="AG590" i="1"/>
  <c r="BC758" i="1"/>
  <c r="AN1289" i="1"/>
  <c r="BB1372" i="1"/>
  <c r="BC1372" i="1"/>
  <c r="Z1685" i="1"/>
  <c r="V1716" i="1"/>
  <c r="V1717" i="1"/>
  <c r="V1718" i="1"/>
  <c r="V1719" i="1"/>
  <c r="BX1784" i="1"/>
  <c r="BP2634" i="1"/>
  <c r="AA1241" i="1"/>
  <c r="AO1248" i="1"/>
  <c r="AO1239" i="1"/>
  <c r="CR2250" i="1"/>
  <c r="BA1160" i="1"/>
  <c r="AT1184" i="1"/>
  <c r="AT1190" i="1"/>
  <c r="B1148" i="1"/>
  <c r="AA914" i="1"/>
  <c r="S590" i="1"/>
  <c r="M1668" i="1"/>
  <c r="BC2536" i="1"/>
  <c r="BC803" i="1"/>
  <c r="AX817" i="1"/>
  <c r="K759" i="1"/>
  <c r="B757" i="1"/>
  <c r="B761" i="1"/>
  <c r="B809" i="1"/>
  <c r="B810" i="1"/>
  <c r="BO609" i="1"/>
  <c r="BO613" i="1"/>
  <c r="BP613" i="1"/>
  <c r="BQ613" i="1"/>
  <c r="BO617" i="1"/>
  <c r="BP609" i="1"/>
  <c r="BQ609" i="1"/>
  <c r="BH667" i="1"/>
  <c r="BI667" i="1"/>
  <c r="D667" i="1"/>
  <c r="E667" i="1"/>
  <c r="AM459" i="1"/>
  <c r="B465" i="1"/>
  <c r="AT443" i="1"/>
  <c r="AT444" i="1"/>
  <c r="CE2324" i="1"/>
  <c r="CJ1859" i="1"/>
  <c r="CJ1860" i="1"/>
  <c r="BQ650" i="1"/>
  <c r="BL659" i="1"/>
  <c r="CQ605" i="1"/>
  <c r="CR604" i="1"/>
  <c r="CS604" i="1"/>
  <c r="BH659" i="1"/>
  <c r="AO607" i="1"/>
  <c r="G590" i="1"/>
  <c r="BC1379" i="1"/>
  <c r="AF1566" i="1"/>
  <c r="CE2319" i="1"/>
  <c r="AM1012" i="1"/>
  <c r="AF1042" i="1"/>
  <c r="Y933" i="1"/>
  <c r="R967" i="1"/>
  <c r="M922" i="1"/>
  <c r="H892" i="1"/>
  <c r="CZ809" i="1"/>
  <c r="BH809" i="1"/>
  <c r="BH810" i="1"/>
  <c r="BH818" i="1"/>
  <c r="BP837" i="1"/>
  <c r="BQ837" i="1"/>
  <c r="CJ961" i="1"/>
  <c r="AJ809" i="1"/>
  <c r="Z610" i="1"/>
  <c r="AA610" i="1"/>
  <c r="AW966" i="1"/>
  <c r="BA1207" i="1"/>
  <c r="AT1265" i="1"/>
  <c r="Y1163" i="1"/>
  <c r="AF1192" i="1"/>
  <c r="H1118" i="1"/>
  <c r="M1060" i="1"/>
  <c r="AX892" i="1"/>
  <c r="BV959" i="1"/>
  <c r="CR460" i="1"/>
  <c r="CS460" i="1"/>
  <c r="CS509" i="1"/>
  <c r="AW517" i="1"/>
  <c r="AU517" i="1"/>
  <c r="V1043" i="1"/>
  <c r="EQ442" i="1"/>
  <c r="BB1135" i="1"/>
  <c r="BC1135" i="1"/>
  <c r="BA1139" i="1"/>
  <c r="CR1055" i="1"/>
  <c r="CS1055" i="1"/>
  <c r="BO840" i="1"/>
  <c r="BO844" i="1"/>
  <c r="BA612" i="1"/>
  <c r="BB612" i="1"/>
  <c r="BC612" i="1"/>
  <c r="BO1730" i="1"/>
  <c r="BP1730" i="1"/>
  <c r="B919" i="1"/>
  <c r="AT815" i="1"/>
  <c r="AT1116" i="1"/>
  <c r="AU1116" i="1"/>
  <c r="BA1221" i="1"/>
  <c r="BB1217" i="1"/>
  <c r="BC1217" i="1"/>
  <c r="BL668" i="1"/>
  <c r="Z837" i="1"/>
  <c r="AA837" i="1"/>
  <c r="Y841" i="1"/>
  <c r="CC1280" i="1"/>
  <c r="BX1184" i="1"/>
  <c r="BB1059" i="1"/>
  <c r="BC1059" i="1"/>
  <c r="AX1109" i="1"/>
  <c r="AN988" i="1"/>
  <c r="AO988" i="1"/>
  <c r="BB986" i="1"/>
  <c r="BC986" i="1"/>
  <c r="BO989" i="1"/>
  <c r="BH1043" i="1"/>
  <c r="M876" i="1"/>
  <c r="H884" i="1"/>
  <c r="H890" i="1"/>
  <c r="BX959" i="1"/>
  <c r="BL968" i="1"/>
  <c r="BA832" i="1"/>
  <c r="AT890" i="1"/>
  <c r="AT959" i="1"/>
  <c r="AT960" i="1"/>
  <c r="AU960" i="1"/>
  <c r="BA907" i="1"/>
  <c r="BB907" i="1"/>
  <c r="M789" i="1"/>
  <c r="H815" i="1"/>
  <c r="AO792" i="1"/>
  <c r="DB509" i="1"/>
  <c r="AO497" i="1"/>
  <c r="AJ509" i="1"/>
  <c r="BJ509" i="1"/>
  <c r="BI666" i="1"/>
  <c r="CJ1035" i="1"/>
  <c r="CK1035" i="1"/>
  <c r="AF444" i="1"/>
  <c r="AO632" i="1"/>
  <c r="BK667" i="1"/>
  <c r="AN689" i="1"/>
  <c r="AO689" i="1"/>
  <c r="Y693" i="1"/>
  <c r="S1117" i="1"/>
  <c r="BO1665" i="1"/>
  <c r="BP687" i="1"/>
  <c r="BO691" i="1"/>
  <c r="BO695" i="1"/>
  <c r="BP695" i="1"/>
  <c r="D817" i="1"/>
  <c r="AV1109" i="1"/>
  <c r="R1034" i="1"/>
  <c r="R1035" i="1"/>
  <c r="S1035" i="1"/>
  <c r="B998" i="1"/>
  <c r="V816" i="1"/>
  <c r="D818" i="1"/>
  <c r="K762" i="1"/>
  <c r="AF1416" i="1"/>
  <c r="AG1416" i="1"/>
  <c r="AX818" i="1"/>
  <c r="Z982" i="1"/>
  <c r="AA982" i="1"/>
  <c r="Y986" i="1"/>
  <c r="Z986" i="1"/>
  <c r="BH585" i="1"/>
  <c r="BI585" i="1"/>
  <c r="BZ809" i="1"/>
  <c r="AM1064" i="1"/>
  <c r="AM1068" i="1"/>
  <c r="BQ768" i="1"/>
  <c r="BP818" i="1"/>
  <c r="BQ818" i="1"/>
  <c r="H1109" i="1"/>
  <c r="H817" i="1"/>
  <c r="H816" i="1"/>
  <c r="H819" i="1"/>
  <c r="CQ1807" i="1"/>
  <c r="CR1807" i="1"/>
  <c r="CS1807" i="1"/>
  <c r="BX2156" i="1"/>
  <c r="B1223" i="1"/>
  <c r="Y1088" i="1"/>
  <c r="BQ1017" i="1"/>
  <c r="BL1043" i="1"/>
  <c r="AA790" i="1"/>
  <c r="AO786" i="1"/>
  <c r="AJ816" i="1"/>
  <c r="AI816" i="1"/>
  <c r="AF1418" i="1"/>
  <c r="AG1418" i="1"/>
  <c r="AM1392" i="1"/>
  <c r="BC2540" i="1"/>
  <c r="CL1184" i="1"/>
  <c r="BJ1184" i="1"/>
  <c r="BB1060" i="1"/>
  <c r="BO536" i="1"/>
  <c r="CJ1109" i="1"/>
  <c r="CJ1111" i="1"/>
  <c r="CN1109" i="1"/>
  <c r="BP2104" i="1"/>
  <c r="AM1293" i="1"/>
  <c r="BB1441" i="1"/>
  <c r="BC1441" i="1"/>
  <c r="H1567" i="1"/>
  <c r="L1685" i="1"/>
  <c r="M1685" i="1"/>
  <c r="BV1859" i="1"/>
  <c r="BC2102" i="1"/>
  <c r="BC2178" i="1"/>
  <c r="CS2327" i="1"/>
  <c r="V1118" i="1"/>
  <c r="BZ959" i="1"/>
  <c r="U592" i="1"/>
  <c r="BC1662" i="1"/>
  <c r="B1681" i="1"/>
  <c r="Z1135" i="1"/>
  <c r="AA1135" i="1"/>
  <c r="Y1208" i="1"/>
  <c r="R1259" i="1"/>
  <c r="K1210" i="1"/>
  <c r="L1210" i="1"/>
  <c r="M1210" i="1"/>
  <c r="D1259" i="1"/>
  <c r="B1215" i="1"/>
  <c r="D1265" i="1"/>
  <c r="G1265" i="1"/>
  <c r="CE904" i="1"/>
  <c r="Y1522" i="1"/>
  <c r="Y1526" i="1"/>
  <c r="Z1522" i="1"/>
  <c r="AA1522" i="1"/>
  <c r="CL1559" i="1"/>
  <c r="CL2444" i="1"/>
  <c r="AO870" i="1"/>
  <c r="AJ892" i="1"/>
  <c r="AX809" i="1"/>
  <c r="BQ774" i="1"/>
  <c r="BL816" i="1"/>
  <c r="BK816" i="1"/>
  <c r="BQ707" i="1"/>
  <c r="BL741" i="1"/>
  <c r="BK741" i="1"/>
  <c r="Y1525" i="1"/>
  <c r="Z1525" i="1"/>
  <c r="AA1525" i="1"/>
  <c r="AX1859" i="1"/>
  <c r="BV1784" i="1"/>
  <c r="BV1785" i="1"/>
  <c r="BW1785" i="1"/>
  <c r="BP2322" i="1"/>
  <c r="D1041" i="1"/>
  <c r="AN1283" i="1"/>
  <c r="AO1283" i="1"/>
  <c r="L1290" i="1"/>
  <c r="M1290" i="1"/>
  <c r="AN908" i="1"/>
  <c r="AO908" i="1"/>
  <c r="DG979" i="1"/>
  <c r="Z1687" i="1"/>
  <c r="AA1687" i="1"/>
  <c r="BJ2228" i="1"/>
  <c r="CN1931" i="1"/>
  <c r="CQ1205" i="1"/>
  <c r="CR1204" i="1"/>
  <c r="CS1204" i="1"/>
  <c r="BP832" i="1"/>
  <c r="BC2634" i="1"/>
  <c r="R1340" i="1"/>
  <c r="R1341" i="1"/>
  <c r="R1342" i="1"/>
  <c r="R1344" i="1"/>
  <c r="CN2610" i="1"/>
  <c r="CC455" i="1"/>
  <c r="CC456" i="1"/>
  <c r="CC457" i="1"/>
  <c r="CD454" i="1"/>
  <c r="CE454" i="1"/>
  <c r="BL2303" i="1"/>
  <c r="AH1184" i="1"/>
  <c r="BL1859" i="1"/>
  <c r="CE2251" i="1"/>
  <c r="AT2444" i="1"/>
  <c r="Y612" i="1"/>
  <c r="CD1504" i="1"/>
  <c r="CE1504" i="1"/>
  <c r="AV1931" i="1"/>
  <c r="BV2300" i="1"/>
  <c r="BP2639" i="1"/>
  <c r="Z1508" i="1"/>
  <c r="AA1508" i="1"/>
  <c r="D1715" i="1"/>
  <c r="E1715" i="1"/>
  <c r="AF1715" i="1"/>
  <c r="AG1715" i="1"/>
  <c r="BP2470" i="1"/>
  <c r="CN1859" i="1"/>
  <c r="CZ434" i="1"/>
  <c r="BC1436" i="1"/>
  <c r="AM1514" i="1"/>
  <c r="R1643" i="1"/>
  <c r="BB1804" i="1"/>
  <c r="CE2394" i="1"/>
  <c r="CE2540" i="1"/>
  <c r="CS2633" i="1"/>
  <c r="CL2610" i="1"/>
  <c r="CN1034" i="1"/>
  <c r="BC1368" i="1"/>
  <c r="Z1432" i="1"/>
  <c r="AA1432" i="1"/>
  <c r="AT1709" i="1"/>
  <c r="CS2540" i="1"/>
  <c r="R1268" i="1"/>
  <c r="AV1184" i="1"/>
  <c r="BP2325" i="1"/>
  <c r="BC2321" i="1"/>
  <c r="Z1059" i="1"/>
  <c r="Y987" i="1"/>
  <c r="AM458" i="1"/>
  <c r="AN458" i="1"/>
  <c r="AO458" i="1"/>
  <c r="AM462" i="1"/>
  <c r="CS2641" i="1"/>
  <c r="CS2632" i="1"/>
  <c r="CN2156" i="1"/>
  <c r="CS2104" i="1"/>
  <c r="AN534" i="1"/>
  <c r="AO534" i="1"/>
  <c r="CL2228" i="1"/>
  <c r="Z508" i="1"/>
  <c r="CS2644" i="1"/>
  <c r="BB1137" i="1"/>
  <c r="BC1137" i="1"/>
  <c r="AN909" i="1"/>
  <c r="AO909" i="1"/>
  <c r="CQ530" i="1"/>
  <c r="CR530" i="1"/>
  <c r="CS530" i="1"/>
  <c r="CR529" i="1"/>
  <c r="CS529" i="1"/>
  <c r="Z463" i="1"/>
  <c r="AA463" i="1"/>
  <c r="DF379" i="1"/>
  <c r="DG379" i="1"/>
  <c r="EW635" i="1"/>
  <c r="BB682" i="1"/>
  <c r="BC682" i="1"/>
  <c r="BL441" i="1"/>
  <c r="BL444" i="1"/>
  <c r="BB683" i="1"/>
  <c r="BA686" i="1"/>
  <c r="K463" i="1"/>
  <c r="L463" i="1"/>
  <c r="BP532" i="1"/>
  <c r="BQ532" i="1"/>
  <c r="L460" i="1"/>
  <c r="M460" i="1"/>
  <c r="BA687" i="1"/>
  <c r="BB687" i="1"/>
  <c r="AM911" i="1"/>
  <c r="AN911" i="1"/>
  <c r="AM915" i="1"/>
  <c r="L459" i="1"/>
  <c r="M459" i="1"/>
  <c r="CE2632" i="1"/>
  <c r="CE2635" i="1"/>
  <c r="BV2705" i="1"/>
  <c r="BP2642" i="1"/>
  <c r="AX1193" i="1"/>
  <c r="AW1193" i="1"/>
  <c r="L908" i="1"/>
  <c r="Z613" i="1"/>
  <c r="AA613" i="1"/>
  <c r="F584" i="1"/>
  <c r="AN474" i="1"/>
  <c r="AO474" i="1"/>
  <c r="H441" i="1"/>
  <c r="BP384" i="1"/>
  <c r="BP388" i="1"/>
  <c r="BP535" i="1"/>
  <c r="BQ535" i="1"/>
  <c r="Z460" i="1"/>
  <c r="AA460" i="1"/>
  <c r="AN465" i="1"/>
  <c r="K686" i="1"/>
  <c r="CD530" i="1"/>
  <c r="CE530" i="1"/>
  <c r="BB538" i="1"/>
  <c r="BC538" i="1"/>
  <c r="ER434" i="1"/>
  <c r="EY462" i="1"/>
  <c r="AV884" i="1"/>
  <c r="BP508" i="1"/>
  <c r="DT380" i="1"/>
  <c r="BB533" i="1"/>
  <c r="BC533" i="1"/>
  <c r="BO461" i="1"/>
  <c r="BP461" i="1"/>
  <c r="D967" i="1"/>
  <c r="CS1582" i="1"/>
  <c r="CN1637" i="1"/>
  <c r="M1161" i="1"/>
  <c r="H1191" i="1"/>
  <c r="AG1042" i="1"/>
  <c r="AI1042" i="1"/>
  <c r="BP2143" i="1"/>
  <c r="AG593" i="1"/>
  <c r="CE830" i="1"/>
  <c r="AX2300" i="1"/>
  <c r="BB2250" i="1"/>
  <c r="H1192" i="1"/>
  <c r="BQ833" i="1"/>
  <c r="BC2212" i="1"/>
  <c r="BH512" i="1"/>
  <c r="CX586" i="1"/>
  <c r="CX585" i="1"/>
  <c r="CY585" i="1"/>
  <c r="EX640" i="1"/>
  <c r="EY640" i="1"/>
  <c r="BP765" i="1"/>
  <c r="CE2416" i="1"/>
  <c r="CS2151" i="1"/>
  <c r="CS2075" i="1"/>
  <c r="CN2084" i="1"/>
  <c r="CS1993" i="1"/>
  <c r="CN2009" i="1"/>
  <c r="CS1882" i="1"/>
  <c r="CN1934" i="1"/>
  <c r="AO1163" i="1"/>
  <c r="AJ1193" i="1"/>
  <c r="BA1465" i="1"/>
  <c r="AJ1493" i="1"/>
  <c r="S1193" i="1"/>
  <c r="U1193" i="1"/>
  <c r="BQ383" i="1"/>
  <c r="BB461" i="1"/>
  <c r="BQ460" i="1"/>
  <c r="EQ443" i="1"/>
  <c r="AM1357" i="1"/>
  <c r="AM1361" i="1"/>
  <c r="AN1361" i="1"/>
  <c r="AO1361" i="1"/>
  <c r="BP2267" i="1"/>
  <c r="BZ2444" i="1"/>
  <c r="BZ2515" i="1"/>
  <c r="CD2637" i="1"/>
  <c r="CE2637" i="1"/>
  <c r="CS1068" i="1"/>
  <c r="M794" i="1"/>
  <c r="DG690" i="1"/>
  <c r="AM1443" i="1"/>
  <c r="K1434" i="1"/>
  <c r="L1434" i="1"/>
  <c r="M1434" i="1"/>
  <c r="M1661" i="1"/>
  <c r="H1715" i="1"/>
  <c r="D1709" i="1"/>
  <c r="BV2006" i="1"/>
  <c r="BV2008" i="1"/>
  <c r="BV2228" i="1"/>
  <c r="BH2372" i="1"/>
  <c r="BP2320" i="1"/>
  <c r="CE2477" i="1"/>
  <c r="BZ2518" i="1"/>
  <c r="BB2539" i="1"/>
  <c r="AX2610" i="1"/>
  <c r="AM1311" i="1"/>
  <c r="AF1341" i="1"/>
  <c r="AF1334" i="1"/>
  <c r="CS2533" i="1"/>
  <c r="CC1507" i="1"/>
  <c r="CD1506" i="1"/>
  <c r="E516" i="1"/>
  <c r="BC543" i="1"/>
  <c r="BQ533" i="1"/>
  <c r="CJ1487" i="1"/>
  <c r="EQ441" i="1"/>
  <c r="AA609" i="1"/>
  <c r="K1444" i="1"/>
  <c r="AA533" i="1"/>
  <c r="BC1014" i="1"/>
  <c r="AX1034" i="1"/>
  <c r="AX1040" i="1"/>
  <c r="M575" i="1"/>
  <c r="V584" i="1"/>
  <c r="V591" i="1"/>
  <c r="BQ385" i="1"/>
  <c r="AT1036" i="1"/>
  <c r="AT1035" i="1"/>
  <c r="AU1035" i="1"/>
  <c r="AO1310" i="1"/>
  <c r="BB1437" i="1"/>
  <c r="BC1437" i="1"/>
  <c r="K543" i="1"/>
  <c r="L543" i="1"/>
  <c r="V1565" i="1"/>
  <c r="K1595" i="1"/>
  <c r="D1641" i="1"/>
  <c r="AM1690" i="1"/>
  <c r="AM1364" i="1"/>
  <c r="AN1360" i="1"/>
  <c r="AO1360" i="1"/>
  <c r="Y990" i="1"/>
  <c r="Y994" i="1"/>
  <c r="Z994" i="1"/>
  <c r="AA994" i="1"/>
  <c r="AX1409" i="1"/>
  <c r="AO1387" i="1"/>
  <c r="AJ1417" i="1"/>
  <c r="V1567" i="1"/>
  <c r="Z1509" i="1"/>
  <c r="Y1610" i="1"/>
  <c r="R1634" i="1"/>
  <c r="R1636" i="1"/>
  <c r="R1642" i="1"/>
  <c r="AO1613" i="1"/>
  <c r="BQ761" i="1"/>
  <c r="Z1283" i="1"/>
  <c r="AA1283" i="1"/>
  <c r="L1439" i="1"/>
  <c r="M1439" i="1"/>
  <c r="K1443" i="1"/>
  <c r="CE1695" i="1"/>
  <c r="CE1895" i="1"/>
  <c r="EX612" i="1"/>
  <c r="BO1205" i="1"/>
  <c r="BN1206" i="1"/>
  <c r="BN1207" i="1"/>
  <c r="BN1208" i="1"/>
  <c r="BO1208" i="1"/>
  <c r="BV1110" i="1"/>
  <c r="BW1110" i="1"/>
  <c r="BV1111" i="1"/>
  <c r="CJ1037" i="1"/>
  <c r="AO1544" i="1"/>
  <c r="E440" i="1"/>
  <c r="D444" i="1"/>
  <c r="CS2468" i="1"/>
  <c r="BC2639" i="1"/>
  <c r="AX2708" i="1"/>
  <c r="AT2705" i="1"/>
  <c r="AY2708" i="1"/>
  <c r="H1566" i="1"/>
  <c r="AO1537" i="1"/>
  <c r="BP616" i="1"/>
  <c r="BO620" i="1"/>
  <c r="BA1218" i="1"/>
  <c r="BB1218" i="1"/>
  <c r="BC1218" i="1"/>
  <c r="BB1214" i="1"/>
  <c r="AM765" i="1"/>
  <c r="AN761" i="1"/>
  <c r="Y1674" i="1"/>
  <c r="BJ2300" i="1"/>
  <c r="BJ2372" i="1"/>
  <c r="BL2610" i="1"/>
  <c r="BC2637" i="1"/>
  <c r="BA1238" i="1"/>
  <c r="AT1259" i="1"/>
  <c r="M573" i="1"/>
  <c r="H591" i="1"/>
  <c r="AO560" i="1"/>
  <c r="AU515" i="1"/>
  <c r="AT519" i="1"/>
  <c r="Y1150" i="1"/>
  <c r="Z1146" i="1"/>
  <c r="AA1146" i="1"/>
  <c r="BP1804" i="1"/>
  <c r="AG743" i="1"/>
  <c r="AI743" i="1"/>
  <c r="CC1806" i="1"/>
  <c r="CD1806" i="1"/>
  <c r="K618" i="1"/>
  <c r="K622" i="1"/>
  <c r="L614" i="1"/>
  <c r="BP1129" i="1"/>
  <c r="AA1384" i="1"/>
  <c r="M1627" i="1"/>
  <c r="H1641" i="1"/>
  <c r="BO1729" i="1"/>
  <c r="BP1729" i="1"/>
  <c r="BC2026" i="1"/>
  <c r="AX2084" i="1"/>
  <c r="AA382" i="1"/>
  <c r="BC985" i="1"/>
  <c r="BB839" i="1"/>
  <c r="BA843" i="1"/>
  <c r="AN912" i="1"/>
  <c r="AM916" i="1"/>
  <c r="AN916" i="1"/>
  <c r="AO1681" i="1"/>
  <c r="BC1661" i="1"/>
  <c r="AV2156" i="1"/>
  <c r="AW515" i="1"/>
  <c r="CQ682" i="1"/>
  <c r="CS734" i="1"/>
  <c r="AA1585" i="1"/>
  <c r="BB1438" i="1"/>
  <c r="BC1438" i="1"/>
  <c r="BH2156" i="1"/>
  <c r="BP2102" i="1"/>
  <c r="CE2176" i="1"/>
  <c r="L536" i="1"/>
  <c r="M536" i="1"/>
  <c r="R1036" i="1"/>
  <c r="AA1584" i="1"/>
  <c r="Y687" i="1"/>
  <c r="Z683" i="1"/>
  <c r="AN764" i="1"/>
  <c r="AM768" i="1"/>
  <c r="AN768" i="1"/>
  <c r="AA993" i="1"/>
  <c r="Z997" i="1"/>
  <c r="V1415" i="1"/>
  <c r="K1385" i="1"/>
  <c r="Y1433" i="1"/>
  <c r="Z1433" i="1"/>
  <c r="AA1433" i="1"/>
  <c r="B1582" i="1"/>
  <c r="B1634" i="1"/>
  <c r="B1635" i="1"/>
  <c r="D1643" i="1"/>
  <c r="E1643" i="1"/>
  <c r="Z1583" i="1"/>
  <c r="V1641" i="1"/>
  <c r="R1641" i="1"/>
  <c r="F1634" i="1"/>
  <c r="M912" i="1"/>
  <c r="BC685" i="1"/>
  <c r="CC1057" i="1"/>
  <c r="CD1056" i="1"/>
  <c r="AO1307" i="1"/>
  <c r="AJ1334" i="1"/>
  <c r="AM1359" i="1"/>
  <c r="AN1359" i="1"/>
  <c r="AO1359" i="1"/>
  <c r="F1484" i="1"/>
  <c r="Z1521" i="1"/>
  <c r="AA1521" i="1"/>
  <c r="AM1612" i="1"/>
  <c r="Y1599" i="1"/>
  <c r="AO1624" i="1"/>
  <c r="M1597" i="1"/>
  <c r="H1643" i="1"/>
  <c r="G1643" i="1"/>
  <c r="H1634" i="1"/>
  <c r="CE2250" i="1"/>
  <c r="BZ2303" i="1"/>
  <c r="AM1314" i="1"/>
  <c r="AF1340" i="1"/>
  <c r="L1285" i="1"/>
  <c r="K1289" i="1"/>
  <c r="D1341" i="1"/>
  <c r="D1334" i="1"/>
  <c r="D1336" i="1"/>
  <c r="BX1259" i="1"/>
  <c r="BL1259" i="1"/>
  <c r="AH1259" i="1"/>
  <c r="F1259" i="1"/>
  <c r="E515" i="1"/>
  <c r="BP1579" i="1"/>
  <c r="L916" i="1"/>
  <c r="K920" i="1"/>
  <c r="L920" i="1"/>
  <c r="M920" i="1"/>
  <c r="BZ1859" i="1"/>
  <c r="CE2039" i="1"/>
  <c r="CD908" i="1"/>
  <c r="CE908" i="1"/>
  <c r="CE959" i="1"/>
  <c r="AT735" i="1"/>
  <c r="AU735" i="1"/>
  <c r="CR830" i="1"/>
  <c r="AM1290" i="1"/>
  <c r="AN1286" i="1"/>
  <c r="BA1383" i="1"/>
  <c r="AO1464" i="1"/>
  <c r="Y1529" i="1"/>
  <c r="Z1529" i="1"/>
  <c r="AA1529" i="1"/>
  <c r="BZ2081" i="1"/>
  <c r="CS1805" i="1"/>
  <c r="BH1709" i="1"/>
  <c r="BB689" i="1"/>
  <c r="BC689" i="1"/>
  <c r="BB693" i="1"/>
  <c r="BC693" i="1"/>
  <c r="AU891" i="1"/>
  <c r="AT894" i="1"/>
  <c r="AM996" i="1"/>
  <c r="AN992" i="1"/>
  <c r="AO992" i="1"/>
  <c r="AV1409" i="1"/>
  <c r="AN1443" i="1"/>
  <c r="AO1443" i="1"/>
  <c r="AM1434" i="1"/>
  <c r="AN1434" i="1"/>
  <c r="AO1434" i="1"/>
  <c r="B1519" i="1"/>
  <c r="AA1596" i="1"/>
  <c r="AV2006" i="1"/>
  <c r="BL2006" i="1"/>
  <c r="BP2179" i="1"/>
  <c r="BH2610" i="1"/>
  <c r="BH2611" i="1"/>
  <c r="Z383" i="1"/>
  <c r="CQ906" i="1"/>
  <c r="CR905" i="1"/>
  <c r="AN989" i="1"/>
  <c r="AO989" i="1"/>
  <c r="L1213" i="1"/>
  <c r="K1217" i="1"/>
  <c r="AM686" i="1"/>
  <c r="AN686" i="1"/>
  <c r="AN682" i="1"/>
  <c r="AO682" i="1"/>
  <c r="AT1493" i="1"/>
  <c r="AU1493" i="1"/>
  <c r="BA1459" i="1"/>
  <c r="AN1525" i="1"/>
  <c r="AO1525" i="1"/>
  <c r="BL1709" i="1"/>
  <c r="BC1879" i="1"/>
  <c r="BZ2159" i="1"/>
  <c r="CE2102" i="1"/>
  <c r="CJ810" i="1"/>
  <c r="CK810" i="1"/>
  <c r="CJ811" i="1"/>
  <c r="CX737" i="1"/>
  <c r="AM1297" i="1"/>
  <c r="AN1293" i="1"/>
  <c r="AO1293" i="1"/>
  <c r="BO838" i="1"/>
  <c r="AG891" i="1"/>
  <c r="AI891" i="1"/>
  <c r="Y1362" i="1"/>
  <c r="Z1222" i="1"/>
  <c r="AA1222" i="1"/>
  <c r="Y1226" i="1"/>
  <c r="Z1226" i="1"/>
  <c r="AA1226" i="1"/>
  <c r="AG816" i="1"/>
  <c r="BQ998" i="1"/>
  <c r="CC608" i="1"/>
  <c r="Y1437" i="1"/>
  <c r="Z1437" i="1"/>
  <c r="AH1559" i="1"/>
  <c r="F1709" i="1"/>
  <c r="AJ1716" i="1"/>
  <c r="AO1662" i="1"/>
  <c r="AA1676" i="1"/>
  <c r="BZ1931" i="1"/>
  <c r="BV2081" i="1"/>
  <c r="BV2083" i="1"/>
  <c r="AA1138" i="1"/>
  <c r="BB1221" i="1"/>
  <c r="BC1221" i="1"/>
  <c r="BA1225" i="1"/>
  <c r="BB1225" i="1"/>
  <c r="BC1225" i="1"/>
  <c r="AO1300" i="1"/>
  <c r="K1594" i="1"/>
  <c r="AN1643" i="1"/>
  <c r="AJ1643" i="1"/>
  <c r="AJ1717" i="1"/>
  <c r="CC1731" i="1"/>
  <c r="CD1731" i="1"/>
  <c r="CE1731" i="1"/>
  <c r="CD1730" i="1"/>
  <c r="CE1730" i="1"/>
  <c r="BP2029" i="1"/>
  <c r="EY470" i="1"/>
  <c r="BX1409" i="1"/>
  <c r="H1418" i="1"/>
  <c r="D1490" i="1"/>
  <c r="G1490" i="1"/>
  <c r="M1466" i="1"/>
  <c r="AF1641" i="1"/>
  <c r="AJ1640" i="1"/>
  <c r="AT1191" i="1"/>
  <c r="AA1285" i="1"/>
  <c r="Z1359" i="1"/>
  <c r="Z1357" i="1"/>
  <c r="AA1357" i="1"/>
  <c r="AN1439" i="1"/>
  <c r="D1718" i="1"/>
  <c r="E1718" i="1"/>
  <c r="M1704" i="1"/>
  <c r="BZ2300" i="1"/>
  <c r="BC1209" i="1"/>
  <c r="AT1267" i="1"/>
  <c r="AW1267" i="1"/>
  <c r="S668" i="1"/>
  <c r="AN1446" i="1"/>
  <c r="AO1446" i="1"/>
  <c r="AJ1492" i="1"/>
  <c r="AO1447" i="1"/>
  <c r="Y1459" i="1"/>
  <c r="Y1512" i="1"/>
  <c r="K1691" i="1"/>
  <c r="L1691" i="1"/>
  <c r="M1691" i="1"/>
  <c r="AX2081" i="1"/>
  <c r="M985" i="1"/>
  <c r="AM1140" i="1"/>
  <c r="AN1140" i="1"/>
  <c r="AO1140" i="1"/>
  <c r="AM1144" i="1"/>
  <c r="AN1136" i="1"/>
  <c r="AO1136" i="1"/>
  <c r="BA1447" i="1"/>
  <c r="BA1451" i="1"/>
  <c r="BO1504" i="1"/>
  <c r="BN1505" i="1"/>
  <c r="AM1662" i="1"/>
  <c r="AO1657" i="1"/>
  <c r="BV1709" i="1"/>
  <c r="BZ1259" i="1"/>
  <c r="CN2081" i="1"/>
  <c r="H1184" i="1"/>
  <c r="H1193" i="1"/>
  <c r="CJ2228" i="1"/>
  <c r="CJ2230" i="1"/>
  <c r="Y835" i="1"/>
  <c r="Z835" i="1"/>
  <c r="R893" i="1"/>
  <c r="B832" i="1"/>
  <c r="R884" i="1"/>
  <c r="R885" i="1"/>
  <c r="AG518" i="1"/>
  <c r="K993" i="1"/>
  <c r="L993" i="1"/>
  <c r="BB759" i="1"/>
  <c r="BK590" i="1"/>
  <c r="D811" i="1"/>
  <c r="AI741" i="1"/>
  <c r="AI668" i="1"/>
  <c r="AG668" i="1"/>
  <c r="G741" i="1"/>
  <c r="Z984" i="1"/>
  <c r="AA984" i="1"/>
  <c r="Y988" i="1"/>
  <c r="Y1507" i="1"/>
  <c r="Y1511" i="1"/>
  <c r="AN1509" i="1"/>
  <c r="BJ2156" i="1"/>
  <c r="BL2515" i="1"/>
  <c r="CL2372" i="1"/>
  <c r="CJ2156" i="1"/>
  <c r="EX474" i="1"/>
  <c r="EY474" i="1"/>
  <c r="AW1041" i="1"/>
  <c r="D737" i="1"/>
  <c r="CQ1281" i="1"/>
  <c r="AH1409" i="1"/>
  <c r="AN1508" i="1"/>
  <c r="AO1508" i="1"/>
  <c r="AM1512" i="1"/>
  <c r="AM1516" i="1"/>
  <c r="Z1507" i="1"/>
  <c r="R1565" i="1"/>
  <c r="BZ2006" i="1"/>
  <c r="AO1087" i="1"/>
  <c r="AJ1117" i="1"/>
  <c r="AJ1109" i="1"/>
  <c r="AG818" i="1"/>
  <c r="AT2231" i="1"/>
  <c r="BP2534" i="1"/>
  <c r="BO1354" i="1"/>
  <c r="BN1355" i="1"/>
  <c r="BV1931" i="1"/>
  <c r="BV1933" i="1"/>
  <c r="BC2180" i="1"/>
  <c r="BO2323" i="1"/>
  <c r="BP2323" i="1"/>
  <c r="AX2444" i="1"/>
  <c r="AV2444" i="1"/>
  <c r="BC2470" i="1"/>
  <c r="BJ1709" i="1"/>
  <c r="Z1434" i="1"/>
  <c r="AA1434" i="1"/>
  <c r="BC2468" i="1"/>
  <c r="V1265" i="1"/>
  <c r="G592" i="1"/>
  <c r="Y1001" i="1"/>
  <c r="Z1001" i="1"/>
  <c r="AA1001" i="1"/>
  <c r="BX2228" i="1"/>
  <c r="AO1700" i="1"/>
  <c r="E592" i="1"/>
  <c r="BC1439" i="1"/>
  <c r="Z1700" i="1"/>
  <c r="AA1700" i="1"/>
  <c r="E590" i="1"/>
  <c r="AF594" i="1"/>
  <c r="BA688" i="1"/>
  <c r="BB684" i="1"/>
  <c r="BC684" i="1"/>
  <c r="Y1513" i="1"/>
  <c r="Z1513" i="1"/>
  <c r="AA1513" i="1"/>
  <c r="R1718" i="1"/>
  <c r="Y1692" i="1"/>
  <c r="Z1692" i="1"/>
  <c r="AT2228" i="1"/>
  <c r="CL1409" i="1"/>
  <c r="K1135" i="1"/>
  <c r="B1132" i="1"/>
  <c r="CE2396" i="1"/>
  <c r="BV1334" i="1"/>
  <c r="BV1335" i="1"/>
  <c r="BW1335" i="1"/>
  <c r="AF1190" i="1"/>
  <c r="CE2327" i="1"/>
  <c r="BX2515" i="1"/>
  <c r="CE2401" i="1"/>
  <c r="CR2176" i="1"/>
  <c r="K1214" i="1"/>
  <c r="BP2327" i="1"/>
  <c r="BC2644" i="1"/>
  <c r="CJ2081" i="1"/>
  <c r="CJ2082" i="1"/>
  <c r="CK2082" i="1"/>
  <c r="AF734" i="1"/>
  <c r="AF736" i="1"/>
  <c r="CE2464" i="1"/>
  <c r="R1042" i="1"/>
  <c r="Y1143" i="1"/>
  <c r="Z1143" i="1"/>
  <c r="AA1143" i="1"/>
  <c r="Y1137" i="1"/>
  <c r="Y1141" i="1"/>
  <c r="R1191" i="1"/>
  <c r="CE1131" i="1"/>
  <c r="BC2326" i="1"/>
  <c r="CS2643" i="1"/>
  <c r="AN1221" i="1"/>
  <c r="AO1221" i="1"/>
  <c r="R1265" i="1"/>
  <c r="S1265" i="1"/>
  <c r="L389" i="1"/>
  <c r="BH742" i="1"/>
  <c r="BO684" i="1"/>
  <c r="BO688" i="1"/>
  <c r="BO692" i="1"/>
  <c r="BP692" i="1"/>
  <c r="BQ692" i="1"/>
  <c r="AA779" i="1"/>
  <c r="V818" i="1"/>
  <c r="CL1034" i="1"/>
  <c r="BL965" i="1"/>
  <c r="BA764" i="1"/>
  <c r="BB760" i="1"/>
  <c r="BC760" i="1"/>
  <c r="AF1266" i="1"/>
  <c r="D1267" i="1"/>
  <c r="CS2394" i="1"/>
  <c r="AN1139" i="1"/>
  <c r="AO1139" i="1"/>
  <c r="AA989" i="1"/>
  <c r="CL1931" i="1"/>
  <c r="AM537" i="1"/>
  <c r="BB982" i="1"/>
  <c r="BC982" i="1"/>
  <c r="Z920" i="1"/>
  <c r="AA920" i="1"/>
  <c r="Z686" i="1"/>
  <c r="AA686" i="1"/>
  <c r="Z740" i="1"/>
  <c r="AA740" i="1"/>
  <c r="BP534" i="1"/>
  <c r="BQ534" i="1"/>
  <c r="BP759" i="1"/>
  <c r="AM464" i="1"/>
  <c r="AN460" i="1"/>
  <c r="AN695" i="1"/>
  <c r="AO695" i="1"/>
  <c r="AO616" i="1"/>
  <c r="BO775" i="1"/>
  <c r="BH817" i="1"/>
  <c r="K839" i="1"/>
  <c r="K843" i="1"/>
  <c r="BB458" i="1"/>
  <c r="BC458" i="1"/>
  <c r="BA462" i="1"/>
  <c r="K687" i="1"/>
  <c r="DE530" i="1"/>
  <c r="DE531" i="1"/>
  <c r="DF529" i="1"/>
  <c r="BO763" i="1"/>
  <c r="BP763" i="1"/>
  <c r="BQ763" i="1"/>
  <c r="AN685" i="1"/>
  <c r="AO685" i="1"/>
  <c r="AO545" i="1"/>
  <c r="CR454" i="1"/>
  <c r="CS454" i="1"/>
  <c r="L386" i="1"/>
  <c r="M386" i="1"/>
  <c r="Z387" i="1"/>
  <c r="BC460" i="1"/>
  <c r="ET441" i="1"/>
  <c r="ET443" i="1"/>
  <c r="EY622" i="1"/>
  <c r="BB459" i="1"/>
  <c r="BC459" i="1"/>
  <c r="EX611" i="1"/>
  <c r="EY611" i="1"/>
  <c r="AO533" i="1"/>
  <c r="BC539" i="1"/>
  <c r="ER509" i="1"/>
  <c r="Z462" i="1"/>
  <c r="AA462" i="1"/>
  <c r="AM543" i="1"/>
  <c r="AN543" i="1"/>
  <c r="AO543" i="1"/>
  <c r="EX583" i="1"/>
  <c r="ES599" i="1"/>
  <c r="Y467" i="1"/>
  <c r="L508" i="1"/>
  <c r="EP515" i="1"/>
  <c r="EN477" i="1"/>
  <c r="L382" i="1"/>
  <c r="M382" i="1"/>
  <c r="AX440" i="1"/>
  <c r="ES443" i="1"/>
  <c r="L462" i="1"/>
  <c r="M462" i="1"/>
  <c r="CD455" i="1"/>
  <c r="BO539" i="1"/>
  <c r="BO543" i="1"/>
  <c r="BP543" i="1"/>
  <c r="AM538" i="1"/>
  <c r="AM542" i="1"/>
  <c r="AM546" i="1"/>
  <c r="AN546" i="1"/>
  <c r="AO546" i="1"/>
  <c r="Y539" i="1"/>
  <c r="EN643" i="1"/>
  <c r="EW644" i="1"/>
  <c r="EX644" i="1"/>
  <c r="EY644" i="1"/>
  <c r="D509" i="1"/>
  <c r="D437" i="1"/>
  <c r="DF380" i="1"/>
  <c r="DG380" i="1"/>
  <c r="EN461" i="1"/>
  <c r="BB385" i="1"/>
  <c r="ET665" i="1"/>
  <c r="EY619" i="1"/>
  <c r="B386" i="1"/>
  <c r="EX591" i="1"/>
  <c r="Y464" i="1"/>
  <c r="Z464" i="1"/>
  <c r="AA464" i="1"/>
  <c r="Y468" i="1"/>
  <c r="CD379" i="1"/>
  <c r="CE379" i="1"/>
  <c r="BH440" i="1"/>
  <c r="BI440" i="1"/>
  <c r="AO465" i="1"/>
  <c r="AO461" i="1"/>
  <c r="K464" i="1"/>
  <c r="K468" i="1"/>
  <c r="K472" i="1"/>
  <c r="CD380" i="1"/>
  <c r="CE380" i="1"/>
  <c r="AN389" i="1"/>
  <c r="L1641" i="1"/>
  <c r="M1641" i="1"/>
  <c r="BB1731" i="1"/>
  <c r="BC1731" i="1"/>
  <c r="BA1732" i="1"/>
  <c r="BB1732" i="1"/>
  <c r="BO922" i="1"/>
  <c r="BP922" i="1"/>
  <c r="BQ922" i="1"/>
  <c r="BV1786" i="1"/>
  <c r="DU380" i="1"/>
  <c r="BA690" i="1"/>
  <c r="BB686" i="1"/>
  <c r="BC686" i="1"/>
  <c r="BP691" i="1"/>
  <c r="BQ691" i="1"/>
  <c r="BQ839" i="1"/>
  <c r="Z815" i="1"/>
  <c r="Y1293" i="1"/>
  <c r="AX819" i="1"/>
  <c r="AU443" i="1"/>
  <c r="L686" i="1"/>
  <c r="K690" i="1"/>
  <c r="AN915" i="1"/>
  <c r="AO915" i="1"/>
  <c r="AM919" i="1"/>
  <c r="AN919" i="1"/>
  <c r="AO919" i="1"/>
  <c r="CD456" i="1"/>
  <c r="CE456" i="1"/>
  <c r="Z612" i="1"/>
  <c r="AA612" i="1"/>
  <c r="Y616" i="1"/>
  <c r="Z616" i="1"/>
  <c r="AA616" i="1"/>
  <c r="BQ687" i="1"/>
  <c r="BA911" i="1"/>
  <c r="BC907" i="1"/>
  <c r="CD1280" i="1"/>
  <c r="CC1281" i="1"/>
  <c r="E968" i="1"/>
  <c r="G968" i="1"/>
  <c r="AU1190" i="1"/>
  <c r="AW892" i="1"/>
  <c r="AO1450" i="1"/>
  <c r="R437" i="1"/>
  <c r="L611" i="1"/>
  <c r="M611" i="1"/>
  <c r="Y764" i="1"/>
  <c r="Z764" i="1"/>
  <c r="AA764" i="1"/>
  <c r="BH437" i="1"/>
  <c r="CX511" i="1"/>
  <c r="AW443" i="1"/>
  <c r="BQ685" i="1"/>
  <c r="CJ1786" i="1"/>
  <c r="CJ1785" i="1"/>
  <c r="CK1785" i="1"/>
  <c r="AW1116" i="1"/>
  <c r="S967" i="1"/>
  <c r="AM463" i="1"/>
  <c r="AN463" i="1"/>
  <c r="AN459" i="1"/>
  <c r="AO459" i="1"/>
  <c r="S515" i="1"/>
  <c r="U515" i="1"/>
  <c r="BK441" i="1"/>
  <c r="AN840" i="1"/>
  <c r="AO840" i="1"/>
  <c r="Z913" i="1"/>
  <c r="Y917" i="1"/>
  <c r="Y921" i="1"/>
  <c r="Z921" i="1"/>
  <c r="AA921" i="1"/>
  <c r="V894" i="1"/>
  <c r="BP463" i="1"/>
  <c r="Y545" i="1"/>
  <c r="Z545" i="1"/>
  <c r="AA545" i="1"/>
  <c r="Z541" i="1"/>
  <c r="AA541" i="1"/>
  <c r="AG516" i="1"/>
  <c r="AI516" i="1"/>
  <c r="S1268" i="1"/>
  <c r="E1265" i="1"/>
  <c r="AU890" i="1"/>
  <c r="AW890" i="1"/>
  <c r="BK1043" i="1"/>
  <c r="BI1043" i="1"/>
  <c r="AU815" i="1"/>
  <c r="AW815" i="1"/>
  <c r="CR605" i="1"/>
  <c r="CS605" i="1"/>
  <c r="CQ606" i="1"/>
  <c r="CQ607" i="1"/>
  <c r="CQ608" i="1"/>
  <c r="AM1065" i="1"/>
  <c r="Y697" i="1"/>
  <c r="Z697" i="1"/>
  <c r="AA697" i="1"/>
  <c r="Z693" i="1"/>
  <c r="AA693" i="1"/>
  <c r="AG665" i="1"/>
  <c r="Z1061" i="1"/>
  <c r="AA1061" i="1"/>
  <c r="BC687" i="1"/>
  <c r="BA691" i="1"/>
  <c r="AM466" i="1"/>
  <c r="AN466" i="1"/>
  <c r="AN462" i="1"/>
  <c r="AO462" i="1"/>
  <c r="BA836" i="1"/>
  <c r="BB832" i="1"/>
  <c r="BC832" i="1"/>
  <c r="AW1265" i="1"/>
  <c r="AA1059" i="1"/>
  <c r="CR1131" i="1"/>
  <c r="CS1131" i="1"/>
  <c r="CQ1132" i="1"/>
  <c r="BH510" i="1"/>
  <c r="BI510" i="1"/>
  <c r="BV437" i="1"/>
  <c r="BH511" i="1"/>
  <c r="L994" i="1"/>
  <c r="M994" i="1"/>
  <c r="K998" i="1"/>
  <c r="CQ1206" i="1"/>
  <c r="CR1205" i="1"/>
  <c r="CS1205" i="1"/>
  <c r="L762" i="1"/>
  <c r="K766" i="1"/>
  <c r="BV961" i="1"/>
  <c r="CJ887" i="1"/>
  <c r="BV960" i="1"/>
  <c r="BW960" i="1"/>
  <c r="BA1211" i="1"/>
  <c r="BB1207" i="1"/>
  <c r="BC1207" i="1"/>
  <c r="BI443" i="1"/>
  <c r="BK443" i="1"/>
  <c r="K470" i="1"/>
  <c r="L470" i="1"/>
  <c r="M470" i="1"/>
  <c r="L466" i="1"/>
  <c r="M466" i="1"/>
  <c r="B1334" i="1"/>
  <c r="B1335" i="1"/>
  <c r="EX635" i="1"/>
  <c r="EY635" i="1"/>
  <c r="EW639" i="1"/>
  <c r="EX639" i="1"/>
  <c r="EY639" i="1"/>
  <c r="R594" i="1"/>
  <c r="AI441" i="1"/>
  <c r="AG441" i="1"/>
  <c r="Y839" i="1"/>
  <c r="Z839" i="1"/>
  <c r="BQ384" i="1"/>
  <c r="E1041" i="1"/>
  <c r="R1187" i="1"/>
  <c r="R1261" i="1"/>
  <c r="R1260" i="1"/>
  <c r="S1260" i="1"/>
  <c r="BB1139" i="1"/>
  <c r="BC1139" i="1"/>
  <c r="BA1143" i="1"/>
  <c r="BI818" i="1"/>
  <c r="BK818" i="1"/>
  <c r="BV587" i="1"/>
  <c r="AU1343" i="1"/>
  <c r="BP1430" i="1"/>
  <c r="G442" i="1"/>
  <c r="E442" i="1"/>
  <c r="AN743" i="1"/>
  <c r="AO743" i="1"/>
  <c r="AT2445" i="1"/>
  <c r="Z1208" i="1"/>
  <c r="Y1212" i="1"/>
  <c r="Z1212" i="1"/>
  <c r="BA616" i="1"/>
  <c r="BB616" i="1"/>
  <c r="BC616" i="1"/>
  <c r="BA620" i="1"/>
  <c r="BB620" i="1"/>
  <c r="BC620" i="1"/>
  <c r="BH811" i="1"/>
  <c r="BV737" i="1"/>
  <c r="BI810" i="1"/>
  <c r="E441" i="1"/>
  <c r="G441" i="1"/>
  <c r="BN1806" i="1"/>
  <c r="BN1807" i="1"/>
  <c r="BO1807" i="1"/>
  <c r="BP1807" i="1"/>
  <c r="L384" i="1"/>
  <c r="M384" i="1"/>
  <c r="CJ1335" i="1"/>
  <c r="CK1335" i="1"/>
  <c r="CJ1336" i="1"/>
  <c r="CJ1262" i="1"/>
  <c r="K467" i="1"/>
  <c r="M463" i="1"/>
  <c r="BO465" i="1"/>
  <c r="S1118" i="1"/>
  <c r="AA689" i="1"/>
  <c r="E518" i="1"/>
  <c r="G518" i="1"/>
  <c r="BP840" i="1"/>
  <c r="L759" i="1"/>
  <c r="K763" i="1"/>
  <c r="L763" i="1"/>
  <c r="M763" i="1"/>
  <c r="DF605" i="1"/>
  <c r="DG605" i="1"/>
  <c r="DE606" i="1"/>
  <c r="H519" i="1"/>
  <c r="BB988" i="1"/>
  <c r="BA842" i="1"/>
  <c r="BB838" i="1"/>
  <c r="AO389" i="1"/>
  <c r="M389" i="1"/>
  <c r="EQ515" i="1"/>
  <c r="ES515" i="1"/>
  <c r="DG529" i="1"/>
  <c r="AU1267" i="1"/>
  <c r="AO1509" i="1"/>
  <c r="CD608" i="1"/>
  <c r="CE608" i="1"/>
  <c r="CC609" i="1"/>
  <c r="CD609" i="1"/>
  <c r="AG1642" i="1"/>
  <c r="AO916" i="1"/>
  <c r="AM920" i="1"/>
  <c r="AN920" i="1"/>
  <c r="AO460" i="1"/>
  <c r="BB1451" i="1"/>
  <c r="BC1451" i="1"/>
  <c r="AX2447" i="1"/>
  <c r="AY2447" i="1"/>
  <c r="BP838" i="1"/>
  <c r="BQ838" i="1"/>
  <c r="BO842" i="1"/>
  <c r="BP842" i="1"/>
  <c r="BQ842" i="1"/>
  <c r="M614" i="1"/>
  <c r="BQ616" i="1"/>
  <c r="BH2373" i="1"/>
  <c r="BI2373" i="1"/>
  <c r="G816" i="1"/>
  <c r="M1285" i="1"/>
  <c r="BC385" i="1"/>
  <c r="DF530" i="1"/>
  <c r="DG530" i="1"/>
  <c r="CC1732" i="1"/>
  <c r="CC1733" i="1"/>
  <c r="CE455" i="1"/>
  <c r="AM547" i="1"/>
  <c r="AN547" i="1"/>
  <c r="AO547" i="1"/>
  <c r="AN593" i="1"/>
  <c r="AO593" i="1"/>
  <c r="K691" i="1"/>
  <c r="L687" i="1"/>
  <c r="Y1147" i="1"/>
  <c r="S885" i="1"/>
  <c r="R886" i="1"/>
  <c r="BH1637" i="1"/>
  <c r="BH1711" i="1"/>
  <c r="BH1710" i="1"/>
  <c r="BI1710" i="1"/>
  <c r="BQ834" i="1"/>
  <c r="AA683" i="1"/>
  <c r="BA847" i="1"/>
  <c r="BB847" i="1"/>
  <c r="BC847" i="1"/>
  <c r="BB843" i="1"/>
  <c r="BC843" i="1"/>
  <c r="L618" i="1"/>
  <c r="M618" i="1"/>
  <c r="G591" i="1"/>
  <c r="S1567" i="1"/>
  <c r="U1567" i="1"/>
  <c r="S1642" i="1"/>
  <c r="BV2229" i="1"/>
  <c r="BW2229" i="1"/>
  <c r="BV2230" i="1"/>
  <c r="BV2159" i="1"/>
  <c r="BA469" i="1"/>
  <c r="BB465" i="1"/>
  <c r="BC465" i="1"/>
  <c r="BI742" i="1"/>
  <c r="AW1040" i="1"/>
  <c r="S1042" i="1"/>
  <c r="BH2517" i="1"/>
  <c r="BV1637" i="1"/>
  <c r="BV1710" i="1"/>
  <c r="BW1710" i="1"/>
  <c r="BV1711" i="1"/>
  <c r="AM1301" i="1"/>
  <c r="AN1301" i="1"/>
  <c r="AO1301" i="1"/>
  <c r="Z687" i="1"/>
  <c r="AA687" i="1"/>
  <c r="Y691" i="1"/>
  <c r="CR682" i="1"/>
  <c r="CS682" i="1"/>
  <c r="BC839" i="1"/>
  <c r="R1562" i="1"/>
  <c r="R1635" i="1"/>
  <c r="S1635" i="1"/>
  <c r="K547" i="1"/>
  <c r="L547" i="1"/>
  <c r="M547" i="1"/>
  <c r="BC461" i="1"/>
  <c r="CO2084" i="1"/>
  <c r="BV2082" i="1"/>
  <c r="BW2082" i="1"/>
  <c r="M1213" i="1"/>
  <c r="AO761" i="1"/>
  <c r="BO1206" i="1"/>
  <c r="BP1206" i="1"/>
  <c r="G1715" i="1"/>
  <c r="L540" i="1"/>
  <c r="M540" i="1"/>
  <c r="K544" i="1"/>
  <c r="L544" i="1"/>
  <c r="M544" i="1"/>
  <c r="AN542" i="1"/>
  <c r="AO542" i="1"/>
  <c r="AN537" i="1"/>
  <c r="AO537" i="1"/>
  <c r="AM541" i="1"/>
  <c r="AN541" i="1"/>
  <c r="AO541" i="1"/>
  <c r="BK965" i="1"/>
  <c r="AA835" i="1"/>
  <c r="AG1641" i="1"/>
  <c r="AA383" i="1"/>
  <c r="BH2157" i="1"/>
  <c r="BI2157" i="1"/>
  <c r="BH2158" i="1"/>
  <c r="BP1205" i="1"/>
  <c r="AN1364" i="1"/>
  <c r="AO1364" i="1"/>
  <c r="AM1368" i="1"/>
  <c r="AN1368" i="1"/>
  <c r="M916" i="1"/>
  <c r="E1116" i="1"/>
  <c r="AA1359" i="1"/>
  <c r="AO1286" i="1"/>
  <c r="Z1567" i="1"/>
  <c r="AA1567" i="1"/>
  <c r="V594" i="1"/>
  <c r="U591" i="1"/>
  <c r="BC2539" i="1"/>
  <c r="K1438" i="1"/>
  <c r="L1438" i="1"/>
  <c r="M1438" i="1"/>
  <c r="K1442" i="1"/>
  <c r="L1442" i="1"/>
  <c r="M1442" i="1"/>
  <c r="AN1357" i="1"/>
  <c r="ES441" i="1"/>
  <c r="AG1568" i="1"/>
  <c r="AW440" i="1"/>
  <c r="D510" i="1"/>
  <c r="E510" i="1"/>
  <c r="D511" i="1"/>
  <c r="L839" i="1"/>
  <c r="M839" i="1"/>
  <c r="AF662" i="1"/>
  <c r="S1565" i="1"/>
  <c r="CJ2229" i="1"/>
  <c r="CK2229" i="1"/>
  <c r="L468" i="1"/>
  <c r="M468" i="1"/>
  <c r="BO767" i="1"/>
  <c r="BP767" i="1"/>
  <c r="BQ767" i="1"/>
  <c r="BQ759" i="1"/>
  <c r="CJ2083" i="1"/>
  <c r="AA1507" i="1"/>
  <c r="CJ2158" i="1"/>
  <c r="D1262" i="1"/>
  <c r="D1335" i="1"/>
  <c r="E1335" i="1"/>
  <c r="AM1363" i="1"/>
  <c r="AT1261" i="1"/>
  <c r="AT1260" i="1"/>
  <c r="AU1260" i="1"/>
  <c r="AA1509" i="1"/>
  <c r="Z539" i="1"/>
  <c r="AA539" i="1"/>
  <c r="Y543" i="1"/>
  <c r="BH2612" i="1"/>
  <c r="CS830" i="1"/>
  <c r="E1341" i="1"/>
  <c r="BC1214" i="1"/>
  <c r="EX616" i="1"/>
  <c r="EY616" i="1"/>
  <c r="AM1694" i="1"/>
  <c r="AM1698" i="1"/>
  <c r="AN1690" i="1"/>
  <c r="BV2007" i="1"/>
  <c r="BW2007" i="1"/>
  <c r="AO764" i="1"/>
  <c r="AN538" i="1"/>
  <c r="AO538" i="1"/>
  <c r="AG1190" i="1"/>
  <c r="K1695" i="1"/>
  <c r="L1695" i="1"/>
  <c r="M1695" i="1"/>
  <c r="S1191" i="1"/>
  <c r="BV1262" i="1"/>
  <c r="BV1336" i="1"/>
  <c r="BO1355" i="1"/>
  <c r="BP1355" i="1"/>
  <c r="BN1356" i="1"/>
  <c r="BN1506" i="1"/>
  <c r="BO1505" i="1"/>
  <c r="BP1505" i="1"/>
  <c r="AT2707" i="1"/>
  <c r="AX2709" i="1"/>
  <c r="AY2709" i="1"/>
  <c r="AT2706" i="1"/>
  <c r="BA1222" i="1"/>
  <c r="BA1226" i="1"/>
  <c r="BB1226" i="1"/>
  <c r="BC1226" i="1"/>
  <c r="EY612" i="1"/>
  <c r="E1641" i="1"/>
  <c r="G1641" i="1"/>
  <c r="K1448" i="1"/>
  <c r="L1448" i="1"/>
  <c r="M1448" i="1"/>
  <c r="L1444" i="1"/>
  <c r="M1444" i="1"/>
  <c r="CE1506" i="1"/>
  <c r="BZ2708" i="1"/>
  <c r="Y1291" i="1"/>
  <c r="Y1295" i="1"/>
  <c r="Z1287" i="1"/>
  <c r="AA1287" i="1"/>
  <c r="Z990" i="1"/>
  <c r="AA990" i="1"/>
  <c r="BC759" i="1"/>
  <c r="Z1137" i="1"/>
  <c r="AT2516" i="1"/>
  <c r="BP1354" i="1"/>
  <c r="Y992" i="1"/>
  <c r="Y996" i="1"/>
  <c r="BP1504" i="1"/>
  <c r="Z1512" i="1"/>
  <c r="Y1516" i="1"/>
  <c r="Z1516" i="1"/>
  <c r="Z1526" i="1"/>
  <c r="AA1526" i="1"/>
  <c r="Y1530" i="1"/>
  <c r="Z1530" i="1"/>
  <c r="AU1191" i="1"/>
  <c r="BA697" i="1"/>
  <c r="K1293" i="1"/>
  <c r="L1293" i="1"/>
  <c r="M1293" i="1"/>
  <c r="S1641" i="1"/>
  <c r="CE1056" i="1"/>
  <c r="CC1807" i="1"/>
  <c r="CD1807" i="1"/>
  <c r="AA986" i="1"/>
  <c r="BC988" i="1"/>
  <c r="AO911" i="1"/>
  <c r="BB691" i="1"/>
  <c r="BC691" i="1"/>
  <c r="BA695" i="1"/>
  <c r="BB695" i="1"/>
  <c r="BC695" i="1"/>
  <c r="CR606" i="1"/>
  <c r="CS606" i="1"/>
  <c r="BQ461" i="1"/>
  <c r="BP1805" i="1"/>
  <c r="AM1069" i="1"/>
  <c r="AN1069" i="1"/>
  <c r="AN1065" i="1"/>
  <c r="AO1065" i="1"/>
  <c r="AA913" i="1"/>
  <c r="BA996" i="1"/>
  <c r="BB996" i="1"/>
  <c r="BB992" i="1"/>
  <c r="BC992" i="1"/>
  <c r="BO1806" i="1"/>
  <c r="BP1806" i="1"/>
  <c r="AA1208" i="1"/>
  <c r="L766" i="1"/>
  <c r="M766" i="1"/>
  <c r="AO1061" i="1"/>
  <c r="BO621" i="1"/>
  <c r="BP621" i="1"/>
  <c r="BQ621" i="1"/>
  <c r="BP617" i="1"/>
  <c r="BQ617" i="1"/>
  <c r="CC1282" i="1"/>
  <c r="CD1281" i="1"/>
  <c r="CE1281" i="1"/>
  <c r="AN844" i="1"/>
  <c r="AO844" i="1"/>
  <c r="AA760" i="1"/>
  <c r="Y620" i="1"/>
  <c r="Z620" i="1"/>
  <c r="Y624" i="1"/>
  <c r="BC1732" i="1"/>
  <c r="BA1733" i="1"/>
  <c r="BA1734" i="1"/>
  <c r="M762" i="1"/>
  <c r="K474" i="1"/>
  <c r="L474" i="1"/>
  <c r="M474" i="1"/>
  <c r="Y768" i="1"/>
  <c r="Z768" i="1"/>
  <c r="AA768" i="1"/>
  <c r="BO471" i="1"/>
  <c r="BO475" i="1"/>
  <c r="BP475" i="1"/>
  <c r="BQ475" i="1"/>
  <c r="BP467" i="1"/>
  <c r="M759" i="1"/>
  <c r="EW643" i="1"/>
  <c r="CE1280" i="1"/>
  <c r="BC838" i="1"/>
  <c r="AM467" i="1"/>
  <c r="BA694" i="1"/>
  <c r="BB694" i="1"/>
  <c r="BB690" i="1"/>
  <c r="BC690" i="1"/>
  <c r="BA846" i="1"/>
  <c r="BB846" i="1"/>
  <c r="BB842" i="1"/>
  <c r="BC842" i="1"/>
  <c r="BQ463" i="1"/>
  <c r="AA1137" i="1"/>
  <c r="K626" i="1"/>
  <c r="K630" i="1"/>
  <c r="L622" i="1"/>
  <c r="M622" i="1"/>
  <c r="M687" i="1"/>
  <c r="K476" i="1"/>
  <c r="L476" i="1"/>
  <c r="M476" i="1"/>
  <c r="CC610" i="1"/>
  <c r="CE659" i="1"/>
  <c r="BB469" i="1"/>
  <c r="BC469" i="1"/>
  <c r="BA473" i="1"/>
  <c r="BB473" i="1"/>
  <c r="BC473" i="1"/>
  <c r="AO1690" i="1"/>
  <c r="CD1732" i="1"/>
  <c r="CE1732" i="1"/>
  <c r="Y1520" i="1"/>
  <c r="Z1520" i="1"/>
  <c r="AA1520" i="1"/>
  <c r="Y998" i="1"/>
  <c r="Z998" i="1"/>
  <c r="AA998" i="1"/>
  <c r="AM1520" i="1"/>
  <c r="AM1524" i="1"/>
  <c r="AM1528" i="1"/>
  <c r="AN1528" i="1"/>
  <c r="AO1528" i="1"/>
  <c r="AN1516" i="1"/>
  <c r="AO1516" i="1"/>
  <c r="Z691" i="1"/>
  <c r="AA691" i="1"/>
  <c r="Y695" i="1"/>
  <c r="AA1512" i="1"/>
  <c r="M543" i="1"/>
  <c r="AN1144" i="1"/>
  <c r="AO1144" i="1"/>
  <c r="AM1148" i="1"/>
  <c r="AN1148" i="1"/>
  <c r="AM1372" i="1"/>
  <c r="L472" i="1"/>
  <c r="BO846" i="1"/>
  <c r="BP846" i="1"/>
  <c r="BQ846" i="1"/>
  <c r="BL1862" i="1"/>
  <c r="L816" i="1"/>
  <c r="M816" i="1"/>
  <c r="CR607" i="1"/>
  <c r="CS607" i="1"/>
  <c r="AN467" i="1"/>
  <c r="AO467" i="1"/>
  <c r="AM471" i="1"/>
  <c r="BP1259" i="1"/>
  <c r="AN1520" i="1"/>
  <c r="AO1520" i="1"/>
  <c r="M472" i="1"/>
  <c r="AM1152" i="1"/>
  <c r="AN1152" i="1"/>
  <c r="AO1152" i="1"/>
  <c r="AO1368" i="1"/>
  <c r="Y628" i="1"/>
  <c r="Y632" i="1"/>
  <c r="Z632" i="1"/>
  <c r="AA632" i="1"/>
  <c r="Z624" i="1"/>
  <c r="AA624" i="1"/>
  <c r="BP1208" i="1"/>
  <c r="ES293" i="1"/>
  <c r="EX234" i="1"/>
  <c r="EY234" i="1"/>
  <c r="EX238" i="1"/>
  <c r="EY238" i="1"/>
  <c r="EW290" i="1"/>
  <c r="EW293" i="1"/>
  <c r="EQ293" i="1"/>
  <c r="EY293" i="1"/>
  <c r="EP367" i="1"/>
  <c r="EQ367" i="1"/>
  <c r="ET367" i="1"/>
  <c r="EH235" i="1"/>
  <c r="EI235" i="1"/>
  <c r="CR235" i="1"/>
  <c r="CS235" i="1"/>
  <c r="DF235" i="1"/>
  <c r="DG235" i="1"/>
  <c r="CD229" i="1"/>
  <c r="CE229" i="1"/>
  <c r="AG293" i="1"/>
  <c r="B232" i="1"/>
  <c r="AO293" i="1"/>
  <c r="S293" i="1"/>
  <c r="K236" i="1"/>
  <c r="L236" i="1"/>
  <c r="M236" i="1"/>
  <c r="R291" i="1"/>
  <c r="S291" i="1"/>
  <c r="BB283" i="1"/>
  <c r="AA293" i="1"/>
  <c r="AO1148" i="1"/>
  <c r="AT809" i="1"/>
  <c r="BC694" i="1"/>
  <c r="AA387" i="1"/>
  <c r="DE532" i="1"/>
  <c r="DF531" i="1"/>
  <c r="AN464" i="1"/>
  <c r="AO464" i="1"/>
  <c r="AM468" i="1"/>
  <c r="E1642" i="1"/>
  <c r="BA1138" i="1"/>
  <c r="BB1134" i="1"/>
  <c r="CE609" i="1"/>
  <c r="AN1694" i="1"/>
  <c r="AO1694" i="1"/>
  <c r="AF1043" i="1"/>
  <c r="AG1043" i="1"/>
  <c r="D1187" i="1"/>
  <c r="U516" i="1"/>
  <c r="S516" i="1"/>
  <c r="BA624" i="1"/>
  <c r="BB624" i="1"/>
  <c r="BC624" i="1"/>
  <c r="BQ840" i="1"/>
  <c r="BB1733" i="1"/>
  <c r="Y1441" i="1"/>
  <c r="G517" i="1"/>
  <c r="E517" i="1"/>
  <c r="AO463" i="1"/>
  <c r="Y471" i="1"/>
  <c r="Z467" i="1"/>
  <c r="BC2101" i="1"/>
  <c r="AX2159" i="1"/>
  <c r="V1343" i="1"/>
  <c r="U1343" i="1"/>
  <c r="V1334" i="1"/>
  <c r="M1317" i="1"/>
  <c r="AA1318" i="1"/>
  <c r="B1444" i="1"/>
  <c r="R1491" i="1"/>
  <c r="R1484" i="1"/>
  <c r="AM1691" i="1"/>
  <c r="AN1691" i="1"/>
  <c r="AO1691" i="1"/>
  <c r="AN1687" i="1"/>
  <c r="AT1784" i="1"/>
  <c r="AT1785" i="1"/>
  <c r="AU1785" i="1"/>
  <c r="Y1216" i="1"/>
  <c r="Z1216" i="1"/>
  <c r="U440" i="1"/>
  <c r="S440" i="1"/>
  <c r="R444" i="1"/>
  <c r="AA389" i="1"/>
  <c r="M1324" i="1"/>
  <c r="B1373" i="1"/>
  <c r="Y1363" i="1"/>
  <c r="R1417" i="1"/>
  <c r="R1409" i="1"/>
  <c r="R1410" i="1"/>
  <c r="AO1384" i="1"/>
  <c r="AJ1418" i="1"/>
  <c r="AJ1409" i="1"/>
  <c r="BV1409" i="1"/>
  <c r="Y1388" i="1"/>
  <c r="R1418" i="1"/>
  <c r="V1418" i="1"/>
  <c r="U1418" i="1"/>
  <c r="D1484" i="1"/>
  <c r="H1493" i="1"/>
  <c r="H1484" i="1"/>
  <c r="AO1451" i="1"/>
  <c r="K1509" i="1"/>
  <c r="L1509" i="1"/>
  <c r="M1509" i="1"/>
  <c r="B1507" i="1"/>
  <c r="D1567" i="1"/>
  <c r="AT2081" i="1"/>
  <c r="BP2360" i="1"/>
  <c r="BP2392" i="1"/>
  <c r="M1014" i="1"/>
  <c r="AO1026" i="1"/>
  <c r="AJ1040" i="1"/>
  <c r="AJ1034" i="1"/>
  <c r="BP1929" i="1"/>
  <c r="BL1934" i="1"/>
  <c r="BA993" i="1"/>
  <c r="BB989" i="1"/>
  <c r="AO720" i="1"/>
  <c r="AJ742" i="1"/>
  <c r="AJ744" i="1"/>
  <c r="AJ734" i="1"/>
  <c r="AA722" i="1"/>
  <c r="V740" i="1"/>
  <c r="BA783" i="1"/>
  <c r="AT817" i="1"/>
  <c r="BA774" i="1"/>
  <c r="AT816" i="1"/>
  <c r="AF817" i="1"/>
  <c r="AA997" i="1"/>
  <c r="Z1043" i="1"/>
  <c r="AA1043" i="1"/>
  <c r="BC1804" i="1"/>
  <c r="BC534" i="1"/>
  <c r="AO624" i="1"/>
  <c r="V1409" i="1"/>
  <c r="AN1449" i="1"/>
  <c r="AO1449" i="1"/>
  <c r="AN1483" i="1"/>
  <c r="BC1460" i="1"/>
  <c r="AX1484" i="1"/>
  <c r="AV1784" i="1"/>
  <c r="CE1963" i="1"/>
  <c r="BZ2009" i="1"/>
  <c r="BC1966" i="1"/>
  <c r="AX2009" i="1"/>
  <c r="CE2028" i="1"/>
  <c r="AO1172" i="1"/>
  <c r="AJ1190" i="1"/>
  <c r="AA1164" i="1"/>
  <c r="V1190" i="1"/>
  <c r="V1184" i="1"/>
  <c r="Z695" i="1"/>
  <c r="AA695" i="1"/>
  <c r="BP968" i="1"/>
  <c r="BQ968" i="1"/>
  <c r="R894" i="1"/>
  <c r="U893" i="1"/>
  <c r="S893" i="1"/>
  <c r="AO1289" i="1"/>
  <c r="K1211" i="1"/>
  <c r="L1207" i="1"/>
  <c r="BH444" i="1"/>
  <c r="BK440" i="1"/>
  <c r="U1265" i="1"/>
  <c r="AN1445" i="1"/>
  <c r="L1134" i="1"/>
  <c r="K1138" i="1"/>
  <c r="Z1511" i="1"/>
  <c r="Y1515" i="1"/>
  <c r="AA1583" i="1"/>
  <c r="Z1641" i="1"/>
  <c r="BP1665" i="1"/>
  <c r="CX1035" i="1"/>
  <c r="CY1035" i="1"/>
  <c r="K1514" i="1"/>
  <c r="AA836" i="1"/>
  <c r="BB740" i="1"/>
  <c r="BC740" i="1"/>
  <c r="S1493" i="1"/>
  <c r="H444" i="1"/>
  <c r="G440" i="1"/>
  <c r="CS456" i="1"/>
  <c r="BQ543" i="1"/>
  <c r="L1217" i="1"/>
  <c r="K1221" i="1"/>
  <c r="L1221" i="1"/>
  <c r="G1192" i="1"/>
  <c r="L991" i="1"/>
  <c r="K995" i="1"/>
  <c r="CJ2705" i="1"/>
  <c r="AA838" i="1"/>
  <c r="Y1069" i="1"/>
  <c r="Z1065" i="1"/>
  <c r="BB1361" i="1"/>
  <c r="BA1365" i="1"/>
  <c r="U1268" i="1"/>
  <c r="V1269" i="1"/>
  <c r="AI966" i="1"/>
  <c r="BB468" i="1"/>
  <c r="BA472" i="1"/>
  <c r="BA476" i="1"/>
  <c r="BB476" i="1"/>
  <c r="BO1207" i="1"/>
  <c r="BO547" i="1"/>
  <c r="BP547" i="1"/>
  <c r="BQ547" i="1"/>
  <c r="AT961" i="1"/>
  <c r="M1583" i="1"/>
  <c r="CC1356" i="1"/>
  <c r="CR1666" i="1"/>
  <c r="CS1666" i="1"/>
  <c r="CR1665" i="1"/>
  <c r="CE905" i="1"/>
  <c r="CD960" i="1"/>
  <c r="Y1288" i="1"/>
  <c r="Z1288" i="1"/>
  <c r="AA1288" i="1"/>
  <c r="Z1284" i="1"/>
  <c r="AA1284" i="1"/>
  <c r="CE1806" i="1"/>
  <c r="M686" i="1"/>
  <c r="S1643" i="1"/>
  <c r="AG1343" i="1"/>
  <c r="M1314" i="1"/>
  <c r="H1334" i="1"/>
  <c r="V1417" i="1"/>
  <c r="AI1117" i="1"/>
  <c r="AM1292" i="1"/>
  <c r="AN1292" i="1"/>
  <c r="AN1288" i="1"/>
  <c r="AO1288" i="1"/>
  <c r="AA1066" i="1"/>
  <c r="M757" i="1"/>
  <c r="AM1147" i="1"/>
  <c r="AN1143" i="1"/>
  <c r="AO1309" i="1"/>
  <c r="CJ2157" i="1"/>
  <c r="CK2157" i="1"/>
  <c r="BP815" i="1"/>
  <c r="BQ765" i="1"/>
  <c r="CJ1861" i="1"/>
  <c r="CK1860" i="1"/>
  <c r="BA540" i="1"/>
  <c r="BB536" i="1"/>
  <c r="BP841" i="1"/>
  <c r="BQ841" i="1"/>
  <c r="BO845" i="1"/>
  <c r="BP845" i="1"/>
  <c r="BQ845" i="1"/>
  <c r="Z688" i="1"/>
  <c r="Y692" i="1"/>
  <c r="Y696" i="1"/>
  <c r="Z696" i="1"/>
  <c r="AO920" i="1"/>
  <c r="BQ388" i="1"/>
  <c r="E817" i="1"/>
  <c r="AO1213" i="1"/>
  <c r="CS2399" i="1"/>
  <c r="BC1061" i="1"/>
  <c r="M1282" i="1"/>
  <c r="AH1334" i="1"/>
  <c r="V1341" i="1"/>
  <c r="BH661" i="1"/>
  <c r="BH660" i="1"/>
  <c r="BI660" i="1"/>
  <c r="L537" i="1"/>
  <c r="K541" i="1"/>
  <c r="K545" i="1"/>
  <c r="BI890" i="1"/>
  <c r="S1266" i="1"/>
  <c r="U1266" i="1"/>
  <c r="AM987" i="1"/>
  <c r="AN983" i="1"/>
  <c r="Y766" i="1"/>
  <c r="DL437" i="1"/>
  <c r="CX510" i="1"/>
  <c r="CY510" i="1"/>
  <c r="R511" i="1"/>
  <c r="R510" i="1"/>
  <c r="S510" i="1"/>
  <c r="BC386" i="1"/>
  <c r="U817" i="1"/>
  <c r="Z1064" i="1"/>
  <c r="AU967" i="1"/>
  <c r="AW967" i="1"/>
  <c r="AT968" i="1"/>
  <c r="D1268" i="1"/>
  <c r="CJ510" i="1"/>
  <c r="CK510" i="1"/>
  <c r="CJ511" i="1"/>
  <c r="K1287" i="1"/>
  <c r="L1283" i="1"/>
  <c r="Z538" i="1"/>
  <c r="Y542" i="1"/>
  <c r="AM1141" i="1"/>
  <c r="AN1137" i="1"/>
  <c r="BK518" i="1"/>
  <c r="BO1056" i="1"/>
  <c r="BN1057" i="1"/>
  <c r="AG742" i="1"/>
  <c r="AI742" i="1"/>
  <c r="CJ2159" i="1"/>
  <c r="AF735" i="1"/>
  <c r="AG735" i="1"/>
  <c r="AW665" i="1"/>
  <c r="L911" i="1"/>
  <c r="K915" i="1"/>
  <c r="AM914" i="1"/>
  <c r="AN910" i="1"/>
  <c r="AO910" i="1"/>
  <c r="BZ1484" i="1"/>
  <c r="AN1212" i="1"/>
  <c r="AM1216" i="1"/>
  <c r="S1116" i="1"/>
  <c r="R1119" i="1"/>
  <c r="BA991" i="1"/>
  <c r="BA995" i="1"/>
  <c r="BA999" i="1"/>
  <c r="BB999" i="1"/>
  <c r="BC999" i="1"/>
  <c r="E743" i="1"/>
  <c r="H1642" i="1"/>
  <c r="L1208" i="1"/>
  <c r="K1212" i="1"/>
  <c r="BH1040" i="1"/>
  <c r="BQ1040" i="1"/>
  <c r="AX519" i="1"/>
  <c r="BB1063" i="1"/>
  <c r="L613" i="1"/>
  <c r="M613" i="1"/>
  <c r="K617" i="1"/>
  <c r="L617" i="1"/>
  <c r="M617" i="1"/>
  <c r="Z1438" i="1"/>
  <c r="BL1334" i="1"/>
  <c r="AJ1341" i="1"/>
  <c r="Z1067" i="1"/>
  <c r="Y1071" i="1"/>
  <c r="Z1071" i="1"/>
  <c r="AA1071" i="1"/>
  <c r="CQ1508" i="1"/>
  <c r="CQ1509" i="1"/>
  <c r="CR1507" i="1"/>
  <c r="E893" i="1"/>
  <c r="G893" i="1"/>
  <c r="BB816" i="1"/>
  <c r="BC766" i="1"/>
  <c r="AN1211" i="1"/>
  <c r="AO1211" i="1"/>
  <c r="AM1215" i="1"/>
  <c r="AM1219" i="1"/>
  <c r="L1298" i="1"/>
  <c r="BC1580" i="1"/>
  <c r="BP999" i="1"/>
  <c r="BP1034" i="1"/>
  <c r="BP1033" i="1"/>
  <c r="AN816" i="1"/>
  <c r="AO816" i="1"/>
  <c r="AO758" i="1"/>
  <c r="BO911" i="1"/>
  <c r="BP907" i="1"/>
  <c r="Z922" i="1"/>
  <c r="AO1685" i="1"/>
  <c r="Y1439" i="1"/>
  <c r="AM838" i="1"/>
  <c r="AN838" i="1"/>
  <c r="AO838" i="1"/>
  <c r="CJ735" i="1"/>
  <c r="CK735" i="1"/>
  <c r="R1415" i="1"/>
  <c r="S1415" i="1"/>
  <c r="BC1364" i="1"/>
  <c r="AI591" i="1"/>
  <c r="BK665" i="1"/>
  <c r="CS1354" i="1"/>
  <c r="Y840" i="1"/>
  <c r="AN757" i="1"/>
  <c r="BB1442" i="1"/>
  <c r="AO1445" i="1"/>
  <c r="AU1192" i="1"/>
  <c r="BB1380" i="1"/>
  <c r="BC1380" i="1"/>
  <c r="BJ1409" i="1"/>
  <c r="L1432" i="1"/>
  <c r="BV2515" i="1"/>
  <c r="BV2516" i="1"/>
  <c r="BH2705" i="1"/>
  <c r="BH2706" i="1"/>
  <c r="CQ1430" i="1"/>
  <c r="CQ1431" i="1"/>
  <c r="CR1431" i="1"/>
  <c r="CR1429" i="1"/>
  <c r="V665" i="1"/>
  <c r="AT1490" i="1"/>
  <c r="K1363" i="1"/>
  <c r="V1491" i="1"/>
  <c r="Y1538" i="1"/>
  <c r="AT1340" i="1"/>
  <c r="AN1510" i="1"/>
  <c r="AO1510" i="1"/>
  <c r="AA1594" i="1"/>
  <c r="BP2182" i="1"/>
  <c r="BX2372" i="1"/>
  <c r="AX1341" i="1"/>
  <c r="Y1690" i="1"/>
  <c r="CJ2444" i="1"/>
  <c r="CJ2446" i="1"/>
  <c r="B1693" i="1"/>
  <c r="BJ2705" i="1"/>
  <c r="Y1282" i="1"/>
  <c r="R1334" i="1"/>
  <c r="B1152" i="1"/>
  <c r="AM1695" i="1"/>
  <c r="AN1695" i="1"/>
  <c r="AO1695" i="1"/>
  <c r="BP2638" i="1"/>
  <c r="CS2181" i="1"/>
  <c r="CS2180" i="1"/>
  <c r="F1109" i="1"/>
  <c r="AF1109" i="1"/>
  <c r="B990" i="1"/>
  <c r="CE2395" i="1"/>
  <c r="CE2465" i="1"/>
  <c r="T1184" i="1"/>
  <c r="BX1034" i="1"/>
  <c r="AJ1266" i="1"/>
  <c r="CL1634" i="1"/>
  <c r="BA1062" i="1"/>
  <c r="AT1109" i="1"/>
  <c r="CJ2515" i="1"/>
  <c r="CJ2372" i="1"/>
  <c r="BC2249" i="1"/>
  <c r="AV2515" i="1"/>
  <c r="CL2081" i="1"/>
  <c r="R1192" i="1"/>
  <c r="H668" i="1"/>
  <c r="B694" i="1"/>
  <c r="BL884" i="1"/>
  <c r="D892" i="1"/>
  <c r="T659" i="1"/>
  <c r="H743" i="1"/>
  <c r="AT1043" i="1"/>
  <c r="BV1034" i="1"/>
  <c r="AF1044" i="1"/>
  <c r="BA910" i="1"/>
  <c r="BA833" i="1"/>
  <c r="BB833" i="1"/>
  <c r="BC833" i="1"/>
  <c r="AT884" i="1"/>
  <c r="BJ734" i="1"/>
  <c r="BO982" i="1"/>
  <c r="BH892" i="1"/>
  <c r="V668" i="1"/>
  <c r="U668" i="1"/>
  <c r="K410" i="1"/>
  <c r="L410" i="1"/>
  <c r="M410" i="1"/>
  <c r="L406" i="1"/>
  <c r="M406" i="1"/>
  <c r="AF1116" i="1"/>
  <c r="AG1116" i="1"/>
  <c r="AF965" i="1"/>
  <c r="B915" i="1"/>
  <c r="Y774" i="1"/>
  <c r="R816" i="1"/>
  <c r="D665" i="1"/>
  <c r="E665" i="1"/>
  <c r="Z685" i="1"/>
  <c r="V667" i="1"/>
  <c r="CD754" i="1"/>
  <c r="CE754" i="1"/>
  <c r="CX809" i="1"/>
  <c r="T734" i="1"/>
  <c r="H667" i="1"/>
  <c r="AT741" i="1"/>
  <c r="AH734" i="1"/>
  <c r="R665" i="1"/>
  <c r="S665" i="1"/>
  <c r="R815" i="1"/>
  <c r="T509" i="1"/>
  <c r="BH593" i="1"/>
  <c r="D593" i="1"/>
  <c r="CL659" i="1"/>
  <c r="BZ434" i="1"/>
  <c r="EN485" i="1"/>
  <c r="CD531" i="1"/>
  <c r="CC532" i="1"/>
  <c r="EW459" i="1"/>
  <c r="D815" i="1"/>
  <c r="D819" i="1"/>
  <c r="BX659" i="1"/>
  <c r="CZ659" i="1"/>
  <c r="Z537" i="1"/>
  <c r="AA537" i="1"/>
  <c r="BA405" i="1"/>
  <c r="CN659" i="1"/>
  <c r="BQ307" i="1"/>
  <c r="AF667" i="1"/>
  <c r="AM469" i="1"/>
  <c r="AN469" i="1"/>
  <c r="BO538" i="1"/>
  <c r="L402" i="1"/>
  <c r="M402" i="1"/>
  <c r="DS382" i="1"/>
  <c r="DT381" i="1"/>
  <c r="K237" i="1"/>
  <c r="K241" i="1"/>
  <c r="L241" i="1"/>
  <c r="M241" i="1"/>
  <c r="B236" i="1"/>
  <c r="Z393" i="1"/>
  <c r="AA393" i="1"/>
  <c r="DB434" i="1"/>
  <c r="B398" i="1"/>
  <c r="B410" i="1"/>
  <c r="H365" i="1"/>
  <c r="DP359" i="1"/>
  <c r="F434" i="1"/>
  <c r="BB312" i="1"/>
  <c r="L398" i="1"/>
  <c r="M398" i="1"/>
  <c r="CJ434" i="1"/>
  <c r="BH434" i="1"/>
  <c r="BO382" i="1"/>
  <c r="BO386" i="1"/>
  <c r="BP386" i="1"/>
  <c r="CL434" i="1"/>
  <c r="CC382" i="1"/>
  <c r="CC383" i="1"/>
  <c r="CD381" i="1"/>
  <c r="CE381" i="1"/>
  <c r="Z400" i="1"/>
  <c r="AA400" i="1"/>
  <c r="DB359" i="1"/>
  <c r="DN359" i="1"/>
  <c r="AM314" i="1"/>
  <c r="AM318" i="1"/>
  <c r="AF359" i="1"/>
  <c r="BQ410" i="1"/>
  <c r="BP398" i="1"/>
  <c r="BQ398" i="1"/>
  <c r="BP394" i="1"/>
  <c r="BQ394" i="1"/>
  <c r="EW650" i="1"/>
  <c r="EX650" i="1"/>
  <c r="EY650" i="1"/>
  <c r="EX385" i="1"/>
  <c r="AM387" i="1"/>
  <c r="AM391" i="1"/>
  <c r="AM395" i="1"/>
  <c r="CE304" i="1"/>
  <c r="T359" i="1"/>
  <c r="BC331" i="1"/>
  <c r="AX365" i="1"/>
  <c r="BV359" i="1"/>
  <c r="M354" i="1"/>
  <c r="H368" i="1"/>
  <c r="AM386" i="1"/>
  <c r="AF434" i="1"/>
  <c r="AF436" i="1"/>
  <c r="B307" i="1"/>
  <c r="B311" i="1"/>
  <c r="B315" i="1"/>
  <c r="B319" i="1"/>
  <c r="B359" i="1"/>
  <c r="B360" i="1"/>
  <c r="EN260" i="1"/>
  <c r="DF381" i="1"/>
  <c r="DG381" i="1"/>
  <c r="DE382" i="1"/>
  <c r="DF382" i="1"/>
  <c r="AI368" i="1"/>
  <c r="AG368" i="1"/>
  <c r="AO368" i="1"/>
  <c r="AM317" i="1"/>
  <c r="AN317" i="1"/>
  <c r="AO317" i="1"/>
  <c r="AF367" i="1"/>
  <c r="AG367" i="1"/>
  <c r="K311" i="1"/>
  <c r="D359" i="1"/>
  <c r="D361" i="1"/>
  <c r="BA390" i="1"/>
  <c r="BB390" i="1"/>
  <c r="BC390" i="1"/>
  <c r="AT367" i="1"/>
  <c r="AH359" i="1"/>
  <c r="BA309" i="1"/>
  <c r="BA313" i="1"/>
  <c r="AF284" i="1"/>
  <c r="AF290" i="1"/>
  <c r="AG290" i="1"/>
  <c r="EX393" i="1"/>
  <c r="EY393" i="1"/>
  <c r="K387" i="1"/>
  <c r="BL284" i="1"/>
  <c r="BL290" i="1"/>
  <c r="EX390" i="1"/>
  <c r="EY390" i="1"/>
  <c r="CX434" i="1"/>
  <c r="BH362" i="1"/>
  <c r="H367" i="1"/>
  <c r="BA316" i="1"/>
  <c r="BB316" i="1"/>
  <c r="BC316" i="1"/>
  <c r="BC393" i="1"/>
  <c r="BP392" i="1"/>
  <c r="BQ392" i="1"/>
  <c r="EW478" i="1"/>
  <c r="BB358" i="1"/>
  <c r="BH292" i="1"/>
  <c r="AN314" i="1"/>
  <c r="AO314" i="1"/>
  <c r="AJ365" i="1"/>
  <c r="BQ310" i="1"/>
  <c r="AO321" i="1"/>
  <c r="EW387" i="1"/>
  <c r="EX489" i="1"/>
  <c r="EY489" i="1"/>
  <c r="BX359" i="1"/>
  <c r="AU366" i="1"/>
  <c r="BH367" i="1"/>
  <c r="BL367" i="1"/>
  <c r="BK367" i="1"/>
  <c r="Z310" i="1"/>
  <c r="AA310" i="1"/>
  <c r="Y314" i="1"/>
  <c r="EX386" i="1"/>
  <c r="EY386" i="1"/>
  <c r="BA383" i="1"/>
  <c r="AT434" i="1"/>
  <c r="EN497" i="1"/>
  <c r="BV434" i="1"/>
  <c r="D366" i="1"/>
  <c r="H366" i="1"/>
  <c r="AN313" i="1"/>
  <c r="BO318" i="1"/>
  <c r="EW314" i="1"/>
  <c r="EX314" i="1"/>
  <c r="EY314" i="1"/>
  <c r="EX310" i="1"/>
  <c r="EY310" i="1"/>
  <c r="R365" i="1"/>
  <c r="R359" i="1"/>
  <c r="H291" i="1"/>
  <c r="L233" i="1"/>
  <c r="M233" i="1"/>
  <c r="CE284" i="1"/>
  <c r="CD235" i="1"/>
  <c r="CE235" i="1"/>
  <c r="Y386" i="1"/>
  <c r="Y390" i="1"/>
  <c r="Y394" i="1"/>
  <c r="Z394" i="1"/>
  <c r="D434" i="1"/>
  <c r="AN358" i="1"/>
  <c r="AX367" i="1"/>
  <c r="AW367" i="1"/>
  <c r="Z309" i="1"/>
  <c r="AA309" i="1"/>
  <c r="Y313" i="1"/>
  <c r="V359" i="1"/>
  <c r="DF306" i="1"/>
  <c r="L358" i="1"/>
  <c r="EW497" i="1"/>
  <c r="EX497" i="1"/>
  <c r="EY497" i="1"/>
  <c r="BO387" i="1"/>
  <c r="R434" i="1"/>
  <c r="BH359" i="1"/>
  <c r="BH360" i="1"/>
  <c r="CS304" i="1"/>
  <c r="EP359" i="1"/>
  <c r="EP365" i="1"/>
  <c r="EN307" i="1"/>
  <c r="EN331" i="1"/>
  <c r="EW307" i="1"/>
  <c r="EX307" i="1"/>
  <c r="EY307" i="1"/>
  <c r="V367" i="1"/>
  <c r="L307" i="1"/>
  <c r="AN316" i="1"/>
  <c r="AO316" i="1"/>
  <c r="CZ284" i="1"/>
  <c r="BC318" i="1"/>
  <c r="K309" i="1"/>
  <c r="K313" i="1"/>
  <c r="K317" i="1"/>
  <c r="K321" i="1"/>
  <c r="D367" i="1"/>
  <c r="EW331" i="1"/>
  <c r="EX331" i="1"/>
  <c r="EY331" i="1"/>
  <c r="EW325" i="1"/>
  <c r="EX325" i="1"/>
  <c r="EY325" i="1"/>
  <c r="EX321" i="1"/>
  <c r="EY321" i="1"/>
  <c r="DB284" i="1"/>
  <c r="CX284" i="1"/>
  <c r="CX286" i="1"/>
  <c r="AF366" i="1"/>
  <c r="Y341" i="1"/>
  <c r="R367" i="1"/>
  <c r="U367" i="1"/>
  <c r="CC231" i="1"/>
  <c r="CD230" i="1"/>
  <c r="CE230" i="1"/>
  <c r="EX631" i="1"/>
  <c r="AJ366" i="1"/>
  <c r="V365" i="1"/>
  <c r="BL359" i="1"/>
  <c r="BL365" i="1"/>
  <c r="Z312" i="1"/>
  <c r="AA312" i="1"/>
  <c r="B244" i="1"/>
  <c r="DZ284" i="1"/>
  <c r="DZ286" i="1"/>
  <c r="AF292" i="1"/>
  <c r="AG292" i="1"/>
  <c r="BC368" i="1"/>
  <c r="BB310" i="1"/>
  <c r="BC310" i="1"/>
  <c r="AX359" i="1"/>
  <c r="BJ359" i="1"/>
  <c r="CZ359" i="1"/>
  <c r="EP290" i="1"/>
  <c r="EQ290" i="1"/>
  <c r="EP284" i="1"/>
  <c r="EX232" i="1"/>
  <c r="EY232" i="1"/>
  <c r="EN232" i="1"/>
  <c r="D368" i="1"/>
  <c r="E368" i="1"/>
  <c r="K310" i="1"/>
  <c r="K314" i="1"/>
  <c r="L314" i="1"/>
  <c r="M314" i="1"/>
  <c r="BH291" i="1"/>
  <c r="D292" i="1"/>
  <c r="K234" i="1"/>
  <c r="AJ292" i="1"/>
  <c r="K240" i="1"/>
  <c r="L240" i="1"/>
  <c r="M240" i="1"/>
  <c r="EW263" i="1"/>
  <c r="CS307" i="1"/>
  <c r="EW312" i="1"/>
  <c r="EW316" i="1"/>
  <c r="CJ284" i="1"/>
  <c r="EN236" i="1"/>
  <c r="BH365" i="1"/>
  <c r="BC308" i="1"/>
  <c r="K312" i="1"/>
  <c r="EB284" i="1"/>
  <c r="T284" i="1"/>
  <c r="BL291" i="1"/>
  <c r="H292" i="1"/>
  <c r="D293" i="1"/>
  <c r="M293" i="1"/>
  <c r="K235" i="1"/>
  <c r="EX235" i="1"/>
  <c r="EY235" i="1"/>
  <c r="BH284" i="1"/>
  <c r="AX366" i="1"/>
  <c r="BA320" i="1"/>
  <c r="BB320" i="1"/>
  <c r="ET365" i="1"/>
  <c r="EI306" i="1"/>
  <c r="AN308" i="1"/>
  <c r="AO308" i="1"/>
  <c r="AJ291" i="1"/>
  <c r="DL359" i="1"/>
  <c r="EQ368" i="1"/>
  <c r="ES368" i="1"/>
  <c r="EP434" i="1"/>
  <c r="EP435" i="1"/>
  <c r="EQ435" i="1"/>
  <c r="EB359" i="1"/>
  <c r="DZ359" i="1"/>
  <c r="DZ361" i="1"/>
  <c r="EH360" i="1"/>
  <c r="EH361" i="1"/>
  <c r="EI361" i="1"/>
  <c r="L283" i="1"/>
  <c r="DU284" i="1"/>
  <c r="ER359" i="1"/>
  <c r="Z307" i="1"/>
  <c r="Y311" i="1"/>
  <c r="Z311" i="1"/>
  <c r="BV284" i="1"/>
  <c r="R290" i="1"/>
  <c r="R284" i="1"/>
  <c r="AT290" i="1"/>
  <c r="AT284" i="1"/>
  <c r="EX242" i="1"/>
  <c r="EY242" i="1"/>
  <c r="EP366" i="1"/>
  <c r="EQ366" i="1"/>
  <c r="EW340" i="1"/>
  <c r="ED284" i="1"/>
  <c r="V284" i="1"/>
  <c r="V290" i="1"/>
  <c r="V292" i="1"/>
  <c r="B240" i="1"/>
  <c r="B284" i="1"/>
  <c r="B285" i="1"/>
  <c r="EY252" i="1"/>
  <c r="EN256" i="1"/>
  <c r="CL284" i="1"/>
  <c r="D290" i="1"/>
  <c r="E290" i="1"/>
  <c r="D284" i="1"/>
  <c r="AV284" i="1"/>
  <c r="ER284" i="1"/>
  <c r="H293" i="1"/>
  <c r="EN244" i="1"/>
  <c r="EW255" i="1"/>
  <c r="EW259" i="1"/>
  <c r="EX259" i="1"/>
  <c r="CN284" i="1"/>
  <c r="F284" i="1"/>
  <c r="AX290" i="1"/>
  <c r="AX291" i="1"/>
  <c r="AX292" i="1"/>
  <c r="AX294" i="1"/>
  <c r="AX284" i="1"/>
  <c r="ET290" i="1"/>
  <c r="ET284" i="1"/>
  <c r="AT291" i="1"/>
  <c r="EP291" i="1"/>
  <c r="EN252" i="1"/>
  <c r="DN284" i="1"/>
  <c r="H290" i="1"/>
  <c r="H284" i="1"/>
  <c r="V291" i="1"/>
  <c r="V294" i="1"/>
  <c r="R292" i="1"/>
  <c r="DP284" i="1"/>
  <c r="ET291" i="1"/>
  <c r="AT292" i="1"/>
  <c r="EP292" i="1"/>
  <c r="EQ292" i="1"/>
  <c r="BP283" i="1"/>
  <c r="BX284" i="1"/>
  <c r="L232" i="1"/>
  <c r="L290" i="1"/>
  <c r="M290" i="1"/>
  <c r="AH284" i="1"/>
  <c r="D291" i="1"/>
  <c r="AW292" i="1"/>
  <c r="ET292" i="1"/>
  <c r="BZ284" i="1"/>
  <c r="AJ290" i="1"/>
  <c r="AJ284" i="1"/>
  <c r="AF291" i="1"/>
  <c r="AG291" i="1"/>
  <c r="Z283" i="1"/>
  <c r="BK293" i="1"/>
  <c r="BI293" i="1"/>
  <c r="EW256" i="1"/>
  <c r="EW260" i="1"/>
  <c r="EX260" i="1"/>
  <c r="EY260" i="1"/>
  <c r="EW254" i="1"/>
  <c r="EW258" i="1"/>
  <c r="EX258" i="1"/>
  <c r="EY258" i="1"/>
  <c r="AN283" i="1"/>
  <c r="G299" i="1"/>
  <c r="BL292" i="1"/>
  <c r="BK292" i="1"/>
  <c r="EY259" i="1"/>
  <c r="BQ293" i="1"/>
  <c r="AU293" i="1"/>
  <c r="EX254" i="1"/>
  <c r="EY254" i="1"/>
  <c r="U291" i="1"/>
  <c r="L235" i="1"/>
  <c r="M235" i="1"/>
  <c r="K244" i="1"/>
  <c r="K243" i="1"/>
  <c r="L239" i="1"/>
  <c r="M239" i="1"/>
  <c r="L317" i="1"/>
  <c r="M317" i="1"/>
  <c r="BI292" i="1"/>
  <c r="D360" i="1"/>
  <c r="E360" i="1"/>
  <c r="BA914" i="1"/>
  <c r="BB910" i="1"/>
  <c r="AO1292" i="1"/>
  <c r="AM1296" i="1"/>
  <c r="AN1296" i="1"/>
  <c r="AA1437" i="1"/>
  <c r="EX233" i="1"/>
  <c r="H294" i="1"/>
  <c r="EP362" i="1"/>
  <c r="EX387" i="1"/>
  <c r="EW391" i="1"/>
  <c r="EX391" i="1"/>
  <c r="AG366" i="1"/>
  <c r="AI366" i="1"/>
  <c r="EW329" i="1"/>
  <c r="EW333" i="1"/>
  <c r="EX333" i="1"/>
  <c r="EY333" i="1"/>
  <c r="CJ362" i="1"/>
  <c r="BV436" i="1"/>
  <c r="BV435" i="1"/>
  <c r="BW435" i="1"/>
  <c r="L313" i="1"/>
  <c r="M313" i="1"/>
  <c r="DE383" i="1"/>
  <c r="DE384" i="1"/>
  <c r="AU968" i="1"/>
  <c r="CJ2447" i="1"/>
  <c r="S1341" i="1"/>
  <c r="U1341" i="1"/>
  <c r="BP1041" i="1"/>
  <c r="K621" i="1"/>
  <c r="K919" i="1"/>
  <c r="L919" i="1"/>
  <c r="L915" i="1"/>
  <c r="M915" i="1"/>
  <c r="BP1056" i="1"/>
  <c r="L1287" i="1"/>
  <c r="M1287" i="1"/>
  <c r="K1291" i="1"/>
  <c r="K1295" i="1"/>
  <c r="AO983" i="1"/>
  <c r="CC1357" i="1"/>
  <c r="CD1356" i="1"/>
  <c r="BC468" i="1"/>
  <c r="M991" i="1"/>
  <c r="AA1511" i="1"/>
  <c r="CA2009" i="1"/>
  <c r="BZ2011" i="1"/>
  <c r="CA2011" i="1"/>
  <c r="AT819" i="1"/>
  <c r="AT2082" i="1"/>
  <c r="AU2082" i="1"/>
  <c r="AT2083" i="1"/>
  <c r="D1486" i="1"/>
  <c r="D1412" i="1"/>
  <c r="D1485" i="1"/>
  <c r="E1485" i="1"/>
  <c r="Z1363" i="1"/>
  <c r="Y1367" i="1"/>
  <c r="Z1367" i="1"/>
  <c r="AA1367" i="1"/>
  <c r="AT1786" i="1"/>
  <c r="Z1040" i="1"/>
  <c r="BH361" i="1"/>
  <c r="BI360" i="1"/>
  <c r="AI290" i="1"/>
  <c r="AT1110" i="1"/>
  <c r="AU1110" i="1"/>
  <c r="AT1111" i="1"/>
  <c r="BB991" i="1"/>
  <c r="BC991" i="1"/>
  <c r="M911" i="1"/>
  <c r="AM991" i="1"/>
  <c r="AM995" i="1"/>
  <c r="AM999" i="1"/>
  <c r="AN987" i="1"/>
  <c r="AO987" i="1"/>
  <c r="AO1687" i="1"/>
  <c r="EW262" i="1"/>
  <c r="EX262" i="1"/>
  <c r="EY262" i="1"/>
  <c r="EX255" i="1"/>
  <c r="EY255" i="1"/>
  <c r="EX316" i="1"/>
  <c r="EY316" i="1"/>
  <c r="EW320" i="1"/>
  <c r="EX320" i="1"/>
  <c r="EY320" i="1"/>
  <c r="G290" i="1"/>
  <c r="ES290" i="1"/>
  <c r="DG306" i="1"/>
  <c r="R360" i="1"/>
  <c r="S360" i="1"/>
  <c r="EY391" i="1"/>
  <c r="AF286" i="1"/>
  <c r="AF285" i="1"/>
  <c r="AG285" i="1"/>
  <c r="EY385" i="1"/>
  <c r="BV362" i="1"/>
  <c r="BH435" i="1"/>
  <c r="BI435" i="1"/>
  <c r="BH436" i="1"/>
  <c r="L309" i="1"/>
  <c r="M309" i="1"/>
  <c r="G667" i="1"/>
  <c r="BB1062" i="1"/>
  <c r="BA1066" i="1"/>
  <c r="R1336" i="1"/>
  <c r="R1335" i="1"/>
  <c r="S1335" i="1"/>
  <c r="R1262" i="1"/>
  <c r="AA922" i="1"/>
  <c r="Z968" i="1"/>
  <c r="CS1507" i="1"/>
  <c r="AU817" i="1"/>
  <c r="AW817" i="1"/>
  <c r="Z1441" i="1"/>
  <c r="AA1441" i="1"/>
  <c r="Y1445" i="1"/>
  <c r="Z1445" i="1"/>
  <c r="BC1134" i="1"/>
  <c r="D286" i="1"/>
  <c r="D285" i="1"/>
  <c r="E285" i="1"/>
  <c r="BV286" i="1"/>
  <c r="BV285" i="1"/>
  <c r="BW285" i="1"/>
  <c r="DL361" i="1"/>
  <c r="DL360" i="1"/>
  <c r="DM360" i="1"/>
  <c r="G293" i="1"/>
  <c r="E293" i="1"/>
  <c r="U365" i="1"/>
  <c r="AT436" i="1"/>
  <c r="AT435" i="1"/>
  <c r="AU435" i="1"/>
  <c r="BI367" i="1"/>
  <c r="BV361" i="1"/>
  <c r="BV360" i="1"/>
  <c r="BW360" i="1"/>
  <c r="CX362" i="1"/>
  <c r="CJ436" i="1"/>
  <c r="CJ435" i="1"/>
  <c r="CK435" i="1"/>
  <c r="DU381" i="1"/>
  <c r="AF1111" i="1"/>
  <c r="AF1037" i="1"/>
  <c r="AF1110" i="1"/>
  <c r="AG1110" i="1"/>
  <c r="Y1286" i="1"/>
  <c r="Y1290" i="1"/>
  <c r="Z1282" i="1"/>
  <c r="CR1508" i="1"/>
  <c r="CS1508" i="1"/>
  <c r="CR1509" i="1"/>
  <c r="CS1509" i="1"/>
  <c r="K1216" i="1"/>
  <c r="K1220" i="1"/>
  <c r="L1212" i="1"/>
  <c r="BC536" i="1"/>
  <c r="Y1292" i="1"/>
  <c r="Y1296" i="1"/>
  <c r="K1225" i="1"/>
  <c r="L1225" i="1"/>
  <c r="M1225" i="1"/>
  <c r="AI1040" i="1"/>
  <c r="R1486" i="1"/>
  <c r="BA1142" i="1"/>
  <c r="BB1138" i="1"/>
  <c r="BC1138" i="1"/>
  <c r="AA311" i="1"/>
  <c r="Y315" i="1"/>
  <c r="Y319" i="1"/>
  <c r="Z319" i="1"/>
  <c r="AA319" i="1"/>
  <c r="EX358" i="1"/>
  <c r="ES374" i="1"/>
  <c r="BA387" i="1"/>
  <c r="BB383" i="1"/>
  <c r="BC383" i="1"/>
  <c r="DL362" i="1"/>
  <c r="CX436" i="1"/>
  <c r="CX435" i="1"/>
  <c r="CY435" i="1"/>
  <c r="BL294" i="1"/>
  <c r="BB309" i="1"/>
  <c r="AF362" i="1"/>
  <c r="AF435" i="1"/>
  <c r="AG435" i="1"/>
  <c r="BA394" i="1"/>
  <c r="BQ693" i="1"/>
  <c r="BH737" i="1"/>
  <c r="CX811" i="1"/>
  <c r="CX810" i="1"/>
  <c r="CY810" i="1"/>
  <c r="U1415" i="1"/>
  <c r="BQ907" i="1"/>
  <c r="M1208" i="1"/>
  <c r="AN1216" i="1"/>
  <c r="AO1216" i="1"/>
  <c r="AM1220" i="1"/>
  <c r="AN1220" i="1"/>
  <c r="BA544" i="1"/>
  <c r="BB540" i="1"/>
  <c r="BC540" i="1"/>
  <c r="BB472" i="1"/>
  <c r="BA1369" i="1"/>
  <c r="BB1365" i="1"/>
  <c r="BC1365" i="1"/>
  <c r="M1217" i="1"/>
  <c r="M1510" i="1"/>
  <c r="E1567" i="1"/>
  <c r="G1567" i="1"/>
  <c r="S1418" i="1"/>
  <c r="AM1702" i="1"/>
  <c r="AN1702" i="1"/>
  <c r="AO1702" i="1"/>
  <c r="AN1698" i="1"/>
  <c r="AO1698" i="1"/>
  <c r="EP286" i="1"/>
  <c r="BA628" i="1"/>
  <c r="AA307" i="1"/>
  <c r="CJ286" i="1"/>
  <c r="CJ285" i="1"/>
  <c r="CK285" i="1"/>
  <c r="L310" i="1"/>
  <c r="M310" i="1"/>
  <c r="CX285" i="1"/>
  <c r="CY285" i="1"/>
  <c r="M307" i="1"/>
  <c r="EW311" i="1"/>
  <c r="EW315" i="1"/>
  <c r="EX315" i="1"/>
  <c r="EY315" i="1"/>
  <c r="Z313" i="1"/>
  <c r="AA313" i="1"/>
  <c r="Y317" i="1"/>
  <c r="Y321" i="1"/>
  <c r="Z321" i="1"/>
  <c r="D362" i="1"/>
  <c r="D435" i="1"/>
  <c r="E435" i="1"/>
  <c r="D436" i="1"/>
  <c r="AU367" i="1"/>
  <c r="AM390" i="1"/>
  <c r="AM394" i="1"/>
  <c r="AN386" i="1"/>
  <c r="AO386" i="1"/>
  <c r="CD382" i="1"/>
  <c r="CE382" i="1"/>
  <c r="BC312" i="1"/>
  <c r="Z591" i="1"/>
  <c r="CE584" i="1"/>
  <c r="CD532" i="1"/>
  <c r="CD585" i="1"/>
  <c r="CE532" i="1"/>
  <c r="CD810" i="1"/>
  <c r="BI892" i="1"/>
  <c r="BK892" i="1"/>
  <c r="BV1035" i="1"/>
  <c r="BW1035" i="1"/>
  <c r="BV1036" i="1"/>
  <c r="AI1266" i="1"/>
  <c r="CJ2706" i="1"/>
  <c r="CJ2707" i="1"/>
  <c r="BP911" i="1"/>
  <c r="BQ911" i="1"/>
  <c r="BO915" i="1"/>
  <c r="BP915" i="1"/>
  <c r="AA1067" i="1"/>
  <c r="Z1117" i="1"/>
  <c r="AA1117" i="1"/>
  <c r="AO1212" i="1"/>
  <c r="AO1137" i="1"/>
  <c r="BC1361" i="1"/>
  <c r="M1207" i="1"/>
  <c r="G368" i="1"/>
  <c r="M368" i="1"/>
  <c r="AF360" i="1"/>
  <c r="AG360" i="1"/>
  <c r="AF361" i="1"/>
  <c r="AM473" i="1"/>
  <c r="AN473" i="1"/>
  <c r="AO473" i="1"/>
  <c r="CE531" i="1"/>
  <c r="BI743" i="1"/>
  <c r="BK743" i="1"/>
  <c r="BH744" i="1"/>
  <c r="AU1043" i="1"/>
  <c r="U1192" i="1"/>
  <c r="S1192" i="1"/>
  <c r="AM842" i="1"/>
  <c r="AN842" i="1"/>
  <c r="AN1219" i="1"/>
  <c r="AO1219" i="1"/>
  <c r="AN1215" i="1"/>
  <c r="AO1215" i="1"/>
  <c r="AA1064" i="1"/>
  <c r="Z1068" i="1"/>
  <c r="AA1068" i="1"/>
  <c r="Z1069" i="1"/>
  <c r="Z1115" i="1"/>
  <c r="AA1115" i="1"/>
  <c r="L541" i="1"/>
  <c r="M541" i="1"/>
  <c r="AO1143" i="1"/>
  <c r="CD961" i="1"/>
  <c r="CE961" i="1"/>
  <c r="CE960" i="1"/>
  <c r="AA1065" i="1"/>
  <c r="L1211" i="1"/>
  <c r="M1211" i="1"/>
  <c r="K1215" i="1"/>
  <c r="BV1411" i="1"/>
  <c r="BV1337" i="1"/>
  <c r="BV1410" i="1"/>
  <c r="BW1410" i="1"/>
  <c r="EQ291" i="1"/>
  <c r="EQ365" i="1"/>
  <c r="ES365" i="1"/>
  <c r="AN318" i="1"/>
  <c r="AO318" i="1"/>
  <c r="AM322" i="1"/>
  <c r="AN322" i="1"/>
  <c r="AO322" i="1"/>
  <c r="AG667" i="1"/>
  <c r="D594" i="1"/>
  <c r="S1342" i="1"/>
  <c r="U1342" i="1"/>
  <c r="CS1429" i="1"/>
  <c r="BC1442" i="1"/>
  <c r="M537" i="1"/>
  <c r="AN1147" i="1"/>
  <c r="AO1147" i="1"/>
  <c r="AM1151" i="1"/>
  <c r="AM1155" i="1"/>
  <c r="BP1432" i="1"/>
  <c r="AA1212" i="1"/>
  <c r="AW291" i="1"/>
  <c r="AU291" i="1"/>
  <c r="AT285" i="1"/>
  <c r="AU285" i="1"/>
  <c r="AT286" i="1"/>
  <c r="EP361" i="1"/>
  <c r="EP360" i="1"/>
  <c r="EQ360" i="1"/>
  <c r="EP371" i="1"/>
  <c r="EQ371" i="1"/>
  <c r="ES372" i="1"/>
  <c r="EW482" i="1"/>
  <c r="EW486" i="1"/>
  <c r="EX478" i="1"/>
  <c r="EY478" i="1"/>
  <c r="EX256" i="1"/>
  <c r="EY256" i="1"/>
  <c r="K391" i="1"/>
  <c r="L387" i="1"/>
  <c r="E815" i="1"/>
  <c r="G815" i="1"/>
  <c r="BI593" i="1"/>
  <c r="BK593" i="1"/>
  <c r="BH594" i="1"/>
  <c r="AU741" i="1"/>
  <c r="S816" i="1"/>
  <c r="U816" i="1"/>
  <c r="CJ2445" i="1"/>
  <c r="CR1430" i="1"/>
  <c r="CS1430" i="1"/>
  <c r="L1642" i="1"/>
  <c r="M1642" i="1"/>
  <c r="M1584" i="1"/>
  <c r="AA538" i="1"/>
  <c r="AA762" i="1"/>
  <c r="Z766" i="1"/>
  <c r="AA766" i="1"/>
  <c r="CS1665" i="1"/>
  <c r="CN1712" i="1"/>
  <c r="L1138" i="1"/>
  <c r="M1138" i="1"/>
  <c r="K1142" i="1"/>
  <c r="AI1418" i="1"/>
  <c r="Y1220" i="1"/>
  <c r="Z1220" i="1"/>
  <c r="AA1220" i="1"/>
  <c r="AA1216" i="1"/>
  <c r="BC1733" i="1"/>
  <c r="Z741" i="1"/>
  <c r="G291" i="1"/>
  <c r="E291" i="1"/>
  <c r="DZ360" i="1"/>
  <c r="EA360" i="1"/>
  <c r="Y398" i="1"/>
  <c r="AA394" i="1"/>
  <c r="S367" i="1"/>
  <c r="Z390" i="1"/>
  <c r="AA390" i="1"/>
  <c r="Z1690" i="1"/>
  <c r="Y1694" i="1"/>
  <c r="Y1698" i="1"/>
  <c r="BH2707" i="1"/>
  <c r="AO757" i="1"/>
  <c r="BC816" i="1"/>
  <c r="AN914" i="1"/>
  <c r="AM918" i="1"/>
  <c r="AN918" i="1"/>
  <c r="AN968" i="1"/>
  <c r="AO968" i="1"/>
  <c r="AO918" i="1"/>
  <c r="AI1190" i="1"/>
  <c r="AA1641" i="1"/>
  <c r="M1134" i="1"/>
  <c r="AA467" i="1"/>
  <c r="BB1734" i="1"/>
  <c r="BC1734" i="1"/>
  <c r="BA1735" i="1"/>
  <c r="DG531" i="1"/>
  <c r="AI291" i="1"/>
  <c r="BP382" i="1"/>
  <c r="AU292" i="1"/>
  <c r="K316" i="1"/>
  <c r="L312" i="1"/>
  <c r="EX263" i="1"/>
  <c r="EY263" i="1"/>
  <c r="E366" i="1"/>
  <c r="G366" i="1"/>
  <c r="S815" i="1"/>
  <c r="U815" i="1"/>
  <c r="AT885" i="1"/>
  <c r="AU885" i="1"/>
  <c r="AT886" i="1"/>
  <c r="E892" i="1"/>
  <c r="G892" i="1"/>
  <c r="AM1699" i="1"/>
  <c r="AN1699" i="1"/>
  <c r="AO1699" i="1"/>
  <c r="AU1340" i="1"/>
  <c r="BV2517" i="1"/>
  <c r="BZ2519" i="1"/>
  <c r="CA2519" i="1"/>
  <c r="BV2447" i="1"/>
  <c r="Z840" i="1"/>
  <c r="Y844" i="1"/>
  <c r="Y1443" i="1"/>
  <c r="Z1439" i="1"/>
  <c r="G743" i="1"/>
  <c r="Z692" i="1"/>
  <c r="AA692" i="1"/>
  <c r="AI817" i="1"/>
  <c r="AG817" i="1"/>
  <c r="BC989" i="1"/>
  <c r="R1337" i="1"/>
  <c r="S1410" i="1"/>
  <c r="R1411" i="1"/>
  <c r="Z471" i="1"/>
  <c r="AA471" i="1"/>
  <c r="Y475" i="1"/>
  <c r="Z475" i="1"/>
  <c r="DF532" i="1"/>
  <c r="DF585" i="1"/>
  <c r="DG532" i="1"/>
  <c r="DG584" i="1"/>
  <c r="K245" i="1"/>
  <c r="R286" i="1"/>
  <c r="R285" i="1"/>
  <c r="S285" i="1"/>
  <c r="DZ285" i="1"/>
  <c r="EA285" i="1"/>
  <c r="EY631" i="1"/>
  <c r="EW463" i="1"/>
  <c r="EX459" i="1"/>
  <c r="EY459" i="1"/>
  <c r="AG965" i="1"/>
  <c r="AF969" i="1"/>
  <c r="BA837" i="1"/>
  <c r="BI1040" i="1"/>
  <c r="BK1040" i="1"/>
  <c r="CJ2374" i="1"/>
  <c r="CJ2303" i="1"/>
  <c r="CJ2373" i="1"/>
  <c r="CK2373" i="1"/>
  <c r="E1268" i="1"/>
  <c r="M1432" i="1"/>
  <c r="BP1109" i="1"/>
  <c r="BO1057" i="1"/>
  <c r="M1283" i="1"/>
  <c r="AA688" i="1"/>
  <c r="BC472" i="1"/>
  <c r="K999" i="1"/>
  <c r="L995" i="1"/>
  <c r="M995" i="1"/>
  <c r="Z1515" i="1"/>
  <c r="Y1519" i="1"/>
  <c r="Y1523" i="1"/>
  <c r="AT810" i="1"/>
  <c r="AU810" i="1"/>
  <c r="AT811" i="1"/>
  <c r="BB993" i="1"/>
  <c r="BC993" i="1"/>
  <c r="BA997" i="1"/>
  <c r="BB997" i="1"/>
  <c r="U1417" i="1"/>
  <c r="S1417" i="1"/>
  <c r="L244" i="1"/>
  <c r="M244" i="1"/>
  <c r="AM846" i="1"/>
  <c r="BC309" i="1"/>
  <c r="L1291" i="1"/>
  <c r="M1291" i="1"/>
  <c r="L999" i="1"/>
  <c r="M999" i="1"/>
  <c r="BB544" i="1"/>
  <c r="BC544" i="1"/>
  <c r="Z844" i="1"/>
  <c r="AA844" i="1"/>
  <c r="EX482" i="1"/>
  <c r="EY482" i="1"/>
  <c r="L545" i="1"/>
  <c r="L591" i="1"/>
  <c r="CE810" i="1"/>
  <c r="Z317" i="1"/>
  <c r="AA317" i="1"/>
  <c r="L1216" i="1"/>
  <c r="M1216" i="1"/>
  <c r="BP891" i="1"/>
  <c r="CE1356" i="1"/>
  <c r="EP372" i="1"/>
  <c r="EQ372" i="1"/>
  <c r="AN390" i="1"/>
  <c r="AO390" i="1"/>
  <c r="EX311" i="1"/>
  <c r="EY311" i="1"/>
  <c r="AM1224" i="1"/>
  <c r="AN1258" i="1"/>
  <c r="EY387" i="1"/>
  <c r="BB394" i="1"/>
  <c r="BA398" i="1"/>
  <c r="BB398" i="1"/>
  <c r="EX329" i="1"/>
  <c r="EY329" i="1"/>
  <c r="DF383" i="1"/>
  <c r="AN1155" i="1"/>
  <c r="Y1449" i="1"/>
  <c r="Z1449" i="1"/>
  <c r="BC910" i="1"/>
  <c r="BB914" i="1"/>
  <c r="BC914" i="1"/>
  <c r="BA918" i="1"/>
  <c r="BB918" i="1"/>
  <c r="EX463" i="1"/>
  <c r="EY463" i="1"/>
  <c r="EW467" i="1"/>
  <c r="L245" i="1"/>
  <c r="M245" i="1"/>
  <c r="AA1439" i="1"/>
  <c r="Z1694" i="1"/>
  <c r="AA1694" i="1"/>
  <c r="M387" i="1"/>
  <c r="Y1447" i="1"/>
  <c r="Z1447" i="1"/>
  <c r="Z1443" i="1"/>
  <c r="AA1443" i="1"/>
  <c r="AM1703" i="1"/>
  <c r="AN1703" i="1"/>
  <c r="AA1690" i="1"/>
  <c r="K395" i="1"/>
  <c r="L391" i="1"/>
  <c r="M391" i="1"/>
  <c r="L1215" i="1"/>
  <c r="M1215" i="1"/>
  <c r="K1219" i="1"/>
  <c r="Y1371" i="1"/>
  <c r="Y1375" i="1"/>
  <c r="Y1379" i="1"/>
  <c r="Z1379" i="1"/>
  <c r="M312" i="1"/>
  <c r="AA591" i="1"/>
  <c r="BB1369" i="1"/>
  <c r="BA1373" i="1"/>
  <c r="BA1146" i="1"/>
  <c r="BB1142" i="1"/>
  <c r="BC1142" i="1"/>
  <c r="Z1286" i="1"/>
  <c r="AA1286" i="1"/>
  <c r="BB1066" i="1"/>
  <c r="BC1066" i="1"/>
  <c r="BA1070" i="1"/>
  <c r="BB1070" i="1"/>
  <c r="AA1363" i="1"/>
  <c r="AO1155" i="1"/>
  <c r="BA317" i="1"/>
  <c r="BB317" i="1"/>
  <c r="BB313" i="1"/>
  <c r="BC313" i="1"/>
  <c r="Z1519" i="1"/>
  <c r="AA1519" i="1"/>
  <c r="AA840" i="1"/>
  <c r="CQ1432" i="1"/>
  <c r="BC1062" i="1"/>
  <c r="BB518" i="1"/>
  <c r="BC518" i="1"/>
  <c r="EY233" i="1"/>
  <c r="L321" i="1"/>
  <c r="M321" i="1"/>
  <c r="BQ382" i="1"/>
  <c r="CC1358" i="1"/>
  <c r="CE1409" i="1"/>
  <c r="CD1357" i="1"/>
  <c r="BO390" i="1"/>
  <c r="BP390" i="1"/>
  <c r="BQ390" i="1"/>
  <c r="Y1450" i="1"/>
  <c r="L316" i="1"/>
  <c r="M316" i="1"/>
  <c r="K320" i="1"/>
  <c r="L320" i="1"/>
  <c r="M320" i="1"/>
  <c r="Y1224" i="1"/>
  <c r="Z1224" i="1"/>
  <c r="BB628" i="1"/>
  <c r="BC628" i="1"/>
  <c r="BA632" i="1"/>
  <c r="BB632" i="1"/>
  <c r="AA741" i="1"/>
  <c r="Z1108" i="1"/>
  <c r="K318" i="1"/>
  <c r="L318" i="1"/>
  <c r="M318" i="1"/>
  <c r="BA391" i="1"/>
  <c r="BB391" i="1"/>
  <c r="BB387" i="1"/>
  <c r="BC387" i="1"/>
  <c r="K625" i="1"/>
  <c r="L621" i="1"/>
  <c r="M621" i="1"/>
  <c r="K247" i="1"/>
  <c r="L247" i="1"/>
  <c r="M247" i="1"/>
  <c r="L243" i="1"/>
  <c r="M243" i="1"/>
  <c r="BA395" i="1"/>
  <c r="BA399" i="1"/>
  <c r="Z1698" i="1"/>
  <c r="Y1702" i="1"/>
  <c r="Z1702" i="1"/>
  <c r="AA1702" i="1"/>
  <c r="M545" i="1"/>
  <c r="BB1373" i="1"/>
  <c r="BC1373" i="1"/>
  <c r="BA1377" i="1"/>
  <c r="BB1377" i="1"/>
  <c r="BC1377" i="1"/>
  <c r="K1299" i="1"/>
  <c r="L1295" i="1"/>
  <c r="M1295" i="1"/>
  <c r="AO1220" i="1"/>
  <c r="AA1447" i="1"/>
  <c r="BQ891" i="1"/>
  <c r="K399" i="1"/>
  <c r="L399" i="1"/>
  <c r="L395" i="1"/>
  <c r="M395" i="1"/>
  <c r="DF586" i="1"/>
  <c r="DG586" i="1"/>
  <c r="DG585" i="1"/>
  <c r="DG383" i="1"/>
  <c r="AN995" i="1"/>
  <c r="AO995" i="1"/>
  <c r="K1224" i="1"/>
  <c r="L1224" i="1"/>
  <c r="M1224" i="1"/>
  <c r="L1220" i="1"/>
  <c r="M1220" i="1"/>
  <c r="EX467" i="1"/>
  <c r="EY467" i="1"/>
  <c r="AA1224" i="1"/>
  <c r="AN846" i="1"/>
  <c r="AA1445" i="1"/>
  <c r="BA402" i="1"/>
  <c r="BC398" i="1"/>
  <c r="BC394" i="1"/>
  <c r="AN999" i="1"/>
  <c r="AO999" i="1"/>
  <c r="BB395" i="1"/>
  <c r="BC395" i="1"/>
  <c r="M591" i="1"/>
  <c r="AA1698" i="1"/>
  <c r="L1299" i="1"/>
  <c r="L1341" i="1"/>
  <c r="M1341" i="1"/>
  <c r="AO846" i="1"/>
  <c r="EW253" i="1"/>
  <c r="Z1266" i="1"/>
  <c r="AA1266" i="1"/>
  <c r="M1299" i="1"/>
  <c r="M399" i="1"/>
  <c r="EW257" i="1"/>
  <c r="EX253" i="1"/>
  <c r="EY253" i="1"/>
  <c r="EX257" i="1"/>
  <c r="EW261" i="1"/>
  <c r="EX261" i="1"/>
  <c r="EY261" i="1"/>
  <c r="EY257" i="1"/>
  <c r="DG209" i="1"/>
  <c r="ES667" i="1"/>
  <c r="EQ667" i="1"/>
  <c r="BH1486" i="1"/>
  <c r="BH1485" i="1"/>
  <c r="BI1485" i="1"/>
  <c r="BH1412" i="1"/>
  <c r="BV584" i="1"/>
  <c r="CE585" i="1"/>
  <c r="AG1267" i="1"/>
  <c r="AF893" i="1"/>
  <c r="B840" i="1"/>
  <c r="B884" i="1"/>
  <c r="B885" i="1"/>
  <c r="BA1150" i="1"/>
  <c r="BB1146" i="1"/>
  <c r="BC1146" i="1"/>
  <c r="AA1069" i="1"/>
  <c r="L965" i="1"/>
  <c r="M919" i="1"/>
  <c r="AW290" i="1"/>
  <c r="AU290" i="1"/>
  <c r="AA815" i="1"/>
  <c r="R819" i="1"/>
  <c r="AA685" i="1"/>
  <c r="Z743" i="1"/>
  <c r="AA743" i="1"/>
  <c r="AM1145" i="1"/>
  <c r="AN1141" i="1"/>
  <c r="BH286" i="1"/>
  <c r="BH285" i="1"/>
  <c r="BI285" i="1"/>
  <c r="AF1335" i="1"/>
  <c r="AG1335" i="1"/>
  <c r="AF1336" i="1"/>
  <c r="AF1262" i="1"/>
  <c r="AO767" i="1"/>
  <c r="AN817" i="1"/>
  <c r="AO817" i="1"/>
  <c r="AG1565" i="1"/>
  <c r="Y402" i="1"/>
  <c r="Z398" i="1"/>
  <c r="AA398" i="1"/>
  <c r="U292" i="1"/>
  <c r="S292" i="1"/>
  <c r="DS383" i="1"/>
  <c r="DT382" i="1"/>
  <c r="Y546" i="1"/>
  <c r="Z546" i="1"/>
  <c r="AA546" i="1"/>
  <c r="Z542" i="1"/>
  <c r="Z592" i="1"/>
  <c r="K322" i="1"/>
  <c r="L322" i="1"/>
  <c r="M322" i="1"/>
  <c r="BA1736" i="1"/>
  <c r="BB1736" i="1"/>
  <c r="BB1735" i="1"/>
  <c r="BC1735" i="1"/>
  <c r="ES292" i="1"/>
  <c r="ET294" i="1"/>
  <c r="U290" i="1"/>
  <c r="R294" i="1"/>
  <c r="S290" i="1"/>
  <c r="Z314" i="1"/>
  <c r="AA314" i="1"/>
  <c r="Y318" i="1"/>
  <c r="M1298" i="1"/>
  <c r="L1340" i="1"/>
  <c r="G1642" i="1"/>
  <c r="AG517" i="1"/>
  <c r="AI517" i="1"/>
  <c r="AF519" i="1"/>
  <c r="K403" i="1"/>
  <c r="K629" i="1"/>
  <c r="L625" i="1"/>
  <c r="M625" i="1"/>
  <c r="L1142" i="1"/>
  <c r="K1146" i="1"/>
  <c r="BO542" i="1"/>
  <c r="BP538" i="1"/>
  <c r="BQ538" i="1"/>
  <c r="AA1438" i="1"/>
  <c r="U1491" i="1"/>
  <c r="S1491" i="1"/>
  <c r="BV2301" i="1"/>
  <c r="BW2301" i="1"/>
  <c r="BV2302" i="1"/>
  <c r="BZ2305" i="1"/>
  <c r="CA2305" i="1"/>
  <c r="BV2231" i="1"/>
  <c r="S1340" i="1"/>
  <c r="Z1371" i="1"/>
  <c r="AA1371" i="1"/>
  <c r="AI292" i="1"/>
  <c r="CJ2375" i="1"/>
  <c r="CC232" i="1"/>
  <c r="CD232" i="1"/>
  <c r="CE232" i="1"/>
  <c r="CD231" i="1"/>
  <c r="R436" i="1"/>
  <c r="R362" i="1"/>
  <c r="L1363" i="1"/>
  <c r="M1363" i="1"/>
  <c r="K1367" i="1"/>
  <c r="K471" i="1"/>
  <c r="L467" i="1"/>
  <c r="M467" i="1"/>
  <c r="BB402" i="1"/>
  <c r="BC402" i="1"/>
  <c r="BA406" i="1"/>
  <c r="BB406" i="1"/>
  <c r="BC406" i="1"/>
  <c r="BZ1784" i="1"/>
  <c r="BK291" i="1"/>
  <c r="BI291" i="1"/>
  <c r="BO391" i="1"/>
  <c r="BP387" i="1"/>
  <c r="BQ387" i="1"/>
  <c r="AU1490" i="1"/>
  <c r="BP1207" i="1"/>
  <c r="BO1260" i="1"/>
  <c r="DE607" i="1"/>
  <c r="DF606" i="1"/>
  <c r="DG606" i="1"/>
  <c r="AO1439" i="1"/>
  <c r="AN1493" i="1"/>
  <c r="AF1493" i="1"/>
  <c r="AO1493" i="1"/>
  <c r="AN1717" i="1"/>
  <c r="AO1703" i="1"/>
  <c r="BV2612" i="1"/>
  <c r="BC320" i="1"/>
  <c r="BB366" i="1"/>
  <c r="BC366" i="1"/>
  <c r="BI365" i="1"/>
  <c r="BK365" i="1"/>
  <c r="CC384" i="1"/>
  <c r="CD383" i="1"/>
  <c r="CE383" i="1"/>
  <c r="K1518" i="1"/>
  <c r="L1514" i="1"/>
  <c r="M1514" i="1"/>
  <c r="M993" i="1"/>
  <c r="L1043" i="1"/>
  <c r="AA1608" i="1"/>
  <c r="V1642" i="1"/>
  <c r="U1642" i="1"/>
  <c r="BC1608" i="1"/>
  <c r="AX1637" i="1"/>
  <c r="AO875" i="1"/>
  <c r="AJ893" i="1"/>
  <c r="AJ894" i="1"/>
  <c r="BH893" i="1"/>
  <c r="BH884" i="1"/>
  <c r="BO843" i="1"/>
  <c r="K684" i="1"/>
  <c r="B682" i="1"/>
  <c r="D734" i="1"/>
  <c r="BQ553" i="1"/>
  <c r="BL584" i="1"/>
  <c r="BL592" i="1"/>
  <c r="BL594" i="1"/>
  <c r="AX591" i="1"/>
  <c r="AX584" i="1"/>
  <c r="CJ584" i="1"/>
  <c r="BQ503" i="1"/>
  <c r="BL517" i="1"/>
  <c r="BL509" i="1"/>
  <c r="CL509" i="1"/>
  <c r="CN509" i="1"/>
  <c r="DP434" i="1"/>
  <c r="DN434" i="1"/>
  <c r="EY428" i="1"/>
  <c r="ET442" i="1"/>
  <c r="ES442" i="1"/>
  <c r="ET434" i="1"/>
  <c r="EX466" i="1"/>
  <c r="EY466" i="1"/>
  <c r="ET509" i="1"/>
  <c r="ET516" i="1"/>
  <c r="EY532" i="1"/>
  <c r="ET590" i="1"/>
  <c r="ET584" i="1"/>
  <c r="EX592" i="1"/>
  <c r="EP592" i="1"/>
  <c r="EY592" i="1"/>
  <c r="EX584" i="1"/>
  <c r="EY590" i="1"/>
  <c r="EW539" i="1"/>
  <c r="EP584" i="1"/>
  <c r="EP593" i="1"/>
  <c r="EW553" i="1"/>
  <c r="EY557" i="1"/>
  <c r="ET591" i="1"/>
  <c r="EW573" i="1"/>
  <c r="EP591" i="1"/>
  <c r="EY593" i="1"/>
  <c r="EW617" i="1"/>
  <c r="EP659" i="1"/>
  <c r="EN615" i="1"/>
  <c r="EX620" i="1"/>
  <c r="EY620" i="1"/>
  <c r="ET659" i="1"/>
  <c r="ET666" i="1"/>
  <c r="ET669" i="1"/>
  <c r="EY627" i="1"/>
  <c r="EN627" i="1"/>
  <c r="EW626" i="1"/>
  <c r="EX626" i="1"/>
  <c r="EY626" i="1"/>
  <c r="EP665" i="1"/>
  <c r="EN623" i="1"/>
  <c r="EP517" i="1"/>
  <c r="EN469" i="1"/>
  <c r="EW460" i="1"/>
  <c r="EN457" i="1"/>
  <c r="EP518" i="1"/>
  <c r="EP509" i="1"/>
  <c r="EW471" i="1"/>
  <c r="EW475" i="1"/>
  <c r="K847" i="1"/>
  <c r="L847" i="1"/>
  <c r="L843" i="1"/>
  <c r="M843" i="1"/>
  <c r="AG1341" i="1"/>
  <c r="AI1341" i="1"/>
  <c r="L1511" i="1"/>
  <c r="M1511" i="1"/>
  <c r="K1515" i="1"/>
  <c r="AN1432" i="1"/>
  <c r="AO1432" i="1"/>
  <c r="AM1436" i="1"/>
  <c r="BP1439" i="1"/>
  <c r="BO1485" i="1"/>
  <c r="BP1485" i="1"/>
  <c r="AM1456" i="1"/>
  <c r="AF1490" i="1"/>
  <c r="AO1457" i="1"/>
  <c r="AJ1491" i="1"/>
  <c r="AJ1484" i="1"/>
  <c r="AT1484" i="1"/>
  <c r="AT1492" i="1"/>
  <c r="AU1492" i="1"/>
  <c r="BA1458" i="1"/>
  <c r="AM1529" i="1"/>
  <c r="AN1529" i="1"/>
  <c r="AO1529" i="1"/>
  <c r="AF1567" i="1"/>
  <c r="B1527" i="1"/>
  <c r="BV1559" i="1"/>
  <c r="BV1560" i="1"/>
  <c r="BW1560" i="1"/>
  <c r="B1511" i="1"/>
  <c r="AO1540" i="1"/>
  <c r="AJ1566" i="1"/>
  <c r="H1568" i="1"/>
  <c r="H1559" i="1"/>
  <c r="BZ1634" i="1"/>
  <c r="AJ1641" i="1"/>
  <c r="AO1583" i="1"/>
  <c r="AJ1634" i="1"/>
  <c r="BQ718" i="1"/>
  <c r="BL740" i="1"/>
  <c r="AA721" i="1"/>
  <c r="V743" i="1"/>
  <c r="U743" i="1"/>
  <c r="V734" i="1"/>
  <c r="AO556" i="1"/>
  <c r="AJ590" i="1"/>
  <c r="AJ584" i="1"/>
  <c r="AX590" i="1"/>
  <c r="AW590" i="1"/>
  <c r="AU590" i="1"/>
  <c r="AT593" i="1"/>
  <c r="AT594" i="1"/>
  <c r="BC560" i="1"/>
  <c r="AX594" i="1"/>
  <c r="V434" i="1"/>
  <c r="Z404" i="1"/>
  <c r="AA404" i="1"/>
  <c r="V443" i="1"/>
  <c r="U443" i="1"/>
  <c r="T434" i="1"/>
  <c r="AJ443" i="1"/>
  <c r="AI443" i="1"/>
  <c r="AJ434" i="1"/>
  <c r="AJ440" i="1"/>
  <c r="CR1432" i="1"/>
  <c r="CS1432" i="1"/>
  <c r="CQ1433" i="1"/>
  <c r="L1219" i="1"/>
  <c r="K1223" i="1"/>
  <c r="D742" i="1"/>
  <c r="AM472" i="1"/>
  <c r="AN468" i="1"/>
  <c r="AO468" i="1"/>
  <c r="AN818" i="1"/>
  <c r="AO818" i="1"/>
  <c r="AO768" i="1"/>
  <c r="CS2393" i="1"/>
  <c r="CN2447" i="1"/>
  <c r="CO2447" i="1"/>
  <c r="T1484" i="1"/>
  <c r="V1484" i="1"/>
  <c r="Z1442" i="1"/>
  <c r="AA1442" i="1"/>
  <c r="V1492" i="1"/>
  <c r="BL1484" i="1"/>
  <c r="AA1536" i="1"/>
  <c r="V1559" i="1"/>
  <c r="BH1487" i="1"/>
  <c r="BH1560" i="1"/>
  <c r="BI1560" i="1"/>
  <c r="BH1561" i="1"/>
  <c r="D1566" i="1"/>
  <c r="B1515" i="1"/>
  <c r="BP1596" i="1"/>
  <c r="BL1637" i="1"/>
  <c r="D1634" i="1"/>
  <c r="D1640" i="1"/>
  <c r="AA1601" i="1"/>
  <c r="V1643" i="1"/>
  <c r="U1643" i="1"/>
  <c r="AM1609" i="1"/>
  <c r="AF1643" i="1"/>
  <c r="AG1643" i="1"/>
  <c r="BV1635" i="1"/>
  <c r="BW1635" i="1"/>
  <c r="BV1562" i="1"/>
  <c r="M1659" i="1"/>
  <c r="H1709" i="1"/>
  <c r="H1717" i="1"/>
  <c r="BP2576" i="1"/>
  <c r="BL2613" i="1"/>
  <c r="BM2613" i="1"/>
  <c r="BC2602" i="1"/>
  <c r="AX2613" i="1"/>
  <c r="M1236" i="1"/>
  <c r="H1259" i="1"/>
  <c r="H1266" i="1"/>
  <c r="CJ1259" i="1"/>
  <c r="BV1259" i="1"/>
  <c r="BH1259" i="1"/>
  <c r="L998" i="1"/>
  <c r="M998" i="1"/>
  <c r="H1040" i="1"/>
  <c r="L987" i="1"/>
  <c r="H1034" i="1"/>
  <c r="H1041" i="1"/>
  <c r="G1041" i="1"/>
  <c r="V1034" i="1"/>
  <c r="Z988" i="1"/>
  <c r="AA988" i="1"/>
  <c r="AO935" i="1"/>
  <c r="AJ965" i="1"/>
  <c r="AJ959" i="1"/>
  <c r="AG890" i="1"/>
  <c r="AI890" i="1"/>
  <c r="AH884" i="1"/>
  <c r="BC711" i="1"/>
  <c r="AX741" i="1"/>
  <c r="AW741" i="1"/>
  <c r="DF679" i="1"/>
  <c r="DE680" i="1"/>
  <c r="F734" i="1"/>
  <c r="L684" i="1"/>
  <c r="H734" i="1"/>
  <c r="AM781" i="1"/>
  <c r="AF815" i="1"/>
  <c r="AF809" i="1"/>
  <c r="BZ659" i="1"/>
  <c r="CD607" i="1"/>
  <c r="CE607" i="1"/>
  <c r="CE604" i="1"/>
  <c r="B607" i="1"/>
  <c r="BV659" i="1"/>
  <c r="L539" i="1"/>
  <c r="H584" i="1"/>
  <c r="H593" i="1"/>
  <c r="H594" i="1"/>
  <c r="AO559" i="1"/>
  <c r="AJ593" i="1"/>
  <c r="AI593" i="1"/>
  <c r="AO562" i="1"/>
  <c r="AJ592" i="1"/>
  <c r="AI592" i="1"/>
  <c r="AT584" i="1"/>
  <c r="R141" i="1"/>
  <c r="Z1375" i="1"/>
  <c r="AA1375" i="1"/>
  <c r="Y1451" i="1"/>
  <c r="Z1451" i="1"/>
  <c r="Z1292" i="1"/>
  <c r="AA1292" i="1"/>
  <c r="AW366" i="1"/>
  <c r="AX369" i="1"/>
  <c r="BA840" i="1"/>
  <c r="BB836" i="1"/>
  <c r="BC836" i="1"/>
  <c r="D1637" i="1"/>
  <c r="D1710" i="1"/>
  <c r="E1710" i="1"/>
  <c r="D1711" i="1"/>
  <c r="Y1297" i="1"/>
  <c r="Z1293" i="1"/>
  <c r="AA1293" i="1"/>
  <c r="AT1710" i="1"/>
  <c r="AU1710" i="1"/>
  <c r="AT1711" i="1"/>
  <c r="AN1514" i="1"/>
  <c r="AM1518" i="1"/>
  <c r="BA1290" i="1"/>
  <c r="BB1286" i="1"/>
  <c r="K1141" i="1"/>
  <c r="L1137" i="1"/>
  <c r="L542" i="1"/>
  <c r="K546" i="1"/>
  <c r="AU592" i="1"/>
  <c r="AW592" i="1"/>
  <c r="Y621" i="1"/>
  <c r="Z617" i="1"/>
  <c r="AA617" i="1"/>
  <c r="AO687" i="1"/>
  <c r="AN741" i="1"/>
  <c r="AO741" i="1"/>
  <c r="AN1151" i="1"/>
  <c r="H369" i="1"/>
  <c r="V744" i="1"/>
  <c r="U740" i="1"/>
  <c r="AO466" i="1"/>
  <c r="AN516" i="1"/>
  <c r="AO516" i="1"/>
  <c r="Y1366" i="1"/>
  <c r="Z1362" i="1"/>
  <c r="AA1362" i="1"/>
  <c r="G818" i="1"/>
  <c r="E818" i="1"/>
  <c r="BA841" i="1"/>
  <c r="BB841" i="1"/>
  <c r="BB837" i="1"/>
  <c r="BC837" i="1"/>
  <c r="AO914" i="1"/>
  <c r="EP294" i="1"/>
  <c r="M232" i="1"/>
  <c r="EX312" i="1"/>
  <c r="EY312" i="1"/>
  <c r="BP892" i="1"/>
  <c r="BQ892" i="1"/>
  <c r="Z1295" i="1"/>
  <c r="AA1295" i="1"/>
  <c r="Y1299" i="1"/>
  <c r="Z1299" i="1"/>
  <c r="AA1299" i="1"/>
  <c r="AN996" i="1"/>
  <c r="AM1000" i="1"/>
  <c r="AN1000" i="1"/>
  <c r="V444" i="1"/>
  <c r="L612" i="1"/>
  <c r="K616" i="1"/>
  <c r="AU665" i="1"/>
  <c r="EP296" i="1"/>
  <c r="EP285" i="1"/>
  <c r="EQ285" i="1"/>
  <c r="Z468" i="1"/>
  <c r="AA468" i="1"/>
  <c r="Y472" i="1"/>
  <c r="AN993" i="1"/>
  <c r="AM997" i="1"/>
  <c r="L1490" i="1"/>
  <c r="M1490" i="1"/>
  <c r="EI360" i="1"/>
  <c r="ES291" i="1"/>
  <c r="CQ531" i="1"/>
  <c r="AT2230" i="1"/>
  <c r="AT2159" i="1"/>
  <c r="AT2229" i="1"/>
  <c r="AU2229" i="1"/>
  <c r="BV1932" i="1"/>
  <c r="BW1932" i="1"/>
  <c r="AO1643" i="1"/>
  <c r="AM1072" i="1"/>
  <c r="AN1072" i="1"/>
  <c r="AO1072" i="1"/>
  <c r="AN1068" i="1"/>
  <c r="AO1068" i="1"/>
  <c r="BB590" i="1"/>
  <c r="AX2086" i="1"/>
  <c r="AY2086" i="1"/>
  <c r="AT294" i="1"/>
  <c r="EP369" i="1"/>
  <c r="EX643" i="1"/>
  <c r="EY643" i="1"/>
  <c r="EW647" i="1"/>
  <c r="EX647" i="1"/>
  <c r="EY647" i="1"/>
  <c r="BN1357" i="1"/>
  <c r="BO1356" i="1"/>
  <c r="EY591" i="1"/>
  <c r="AG1266" i="1"/>
  <c r="L1214" i="1"/>
  <c r="K1218" i="1"/>
  <c r="BP620" i="1"/>
  <c r="BQ620" i="1"/>
  <c r="BO624" i="1"/>
  <c r="BC683" i="1"/>
  <c r="BB741" i="1"/>
  <c r="BC741" i="1"/>
  <c r="AF294" i="1"/>
  <c r="K695" i="1"/>
  <c r="L695" i="1"/>
  <c r="M695" i="1"/>
  <c r="L691" i="1"/>
  <c r="CN2231" i="1"/>
  <c r="CS2176" i="1"/>
  <c r="U1718" i="1"/>
  <c r="S1718" i="1"/>
  <c r="E1490" i="1"/>
  <c r="V1116" i="1"/>
  <c r="V1119" i="1"/>
  <c r="U1118" i="1"/>
  <c r="Y461" i="1"/>
  <c r="Z457" i="1"/>
  <c r="R369" i="1"/>
  <c r="S365" i="1"/>
  <c r="E593" i="1"/>
  <c r="BP465" i="1"/>
  <c r="BQ465" i="1"/>
  <c r="BO469" i="1"/>
  <c r="K694" i="1"/>
  <c r="L694" i="1"/>
  <c r="M694" i="1"/>
  <c r="L690" i="1"/>
  <c r="BB764" i="1"/>
  <c r="BA768" i="1"/>
  <c r="BB768" i="1"/>
  <c r="BC768" i="1"/>
  <c r="CE1109" i="1"/>
  <c r="CD1057" i="1"/>
  <c r="AG1718" i="1"/>
  <c r="AJ294" i="1"/>
  <c r="AO313" i="1"/>
  <c r="U1565" i="1"/>
  <c r="AN1372" i="1"/>
  <c r="AM1376" i="1"/>
  <c r="AM1380" i="1"/>
  <c r="AN1380" i="1"/>
  <c r="AO1380" i="1"/>
  <c r="CN2086" i="1"/>
  <c r="CO2086" i="1"/>
  <c r="CR1132" i="1"/>
  <c r="CS1132" i="1"/>
  <c r="CQ1133" i="1"/>
  <c r="BL817" i="1"/>
  <c r="BK817" i="1"/>
  <c r="BI817" i="1"/>
  <c r="Z1150" i="1"/>
  <c r="AA1150" i="1"/>
  <c r="Y1154" i="1"/>
  <c r="Z1154" i="1"/>
  <c r="AA1154" i="1"/>
  <c r="AI1493" i="1"/>
  <c r="CJ1110" i="1"/>
  <c r="CK1110" i="1"/>
  <c r="CX1037" i="1"/>
  <c r="D1118" i="1"/>
  <c r="G1118" i="1"/>
  <c r="CN1634" i="1"/>
  <c r="BC1084" i="1"/>
  <c r="AX1118" i="1"/>
  <c r="BC1103" i="1"/>
  <c r="AX1117" i="1"/>
  <c r="K932" i="1"/>
  <c r="D966" i="1"/>
  <c r="D959" i="1"/>
  <c r="H965" i="1"/>
  <c r="H959" i="1"/>
  <c r="BL890" i="1"/>
  <c r="BQ832" i="1"/>
  <c r="BQ791" i="1"/>
  <c r="BL809" i="1"/>
  <c r="BL819" i="1"/>
  <c r="BX734" i="1"/>
  <c r="AM648" i="1"/>
  <c r="AF666" i="1"/>
  <c r="AO645" i="1"/>
  <c r="AJ667" i="1"/>
  <c r="AI667" i="1"/>
  <c r="AJ666" i="1"/>
  <c r="BA652" i="1"/>
  <c r="AT666" i="1"/>
  <c r="BA645" i="1"/>
  <c r="AT659" i="1"/>
  <c r="AT667" i="1"/>
  <c r="CJ659" i="1"/>
  <c r="R667" i="1"/>
  <c r="S667" i="1"/>
  <c r="R659" i="1"/>
  <c r="B627" i="1"/>
  <c r="AF659" i="1"/>
  <c r="B615" i="1"/>
  <c r="AT969" i="1"/>
  <c r="AW968" i="1"/>
  <c r="BB911" i="1"/>
  <c r="BC911" i="1"/>
  <c r="BA915" i="1"/>
  <c r="BC2250" i="1"/>
  <c r="AX2303" i="1"/>
  <c r="AY2303" i="1"/>
  <c r="BO540" i="1"/>
  <c r="BP536" i="1"/>
  <c r="Z841" i="1"/>
  <c r="AA841" i="1"/>
  <c r="Y845" i="1"/>
  <c r="Z845" i="1"/>
  <c r="AT1194" i="1"/>
  <c r="L990" i="1"/>
  <c r="M990" i="1"/>
  <c r="CR831" i="1"/>
  <c r="CS831" i="1"/>
  <c r="CQ832" i="1"/>
  <c r="CS884" i="1"/>
  <c r="B1377" i="1"/>
  <c r="K1433" i="1"/>
  <c r="K1437" i="1"/>
  <c r="B1436" i="1"/>
  <c r="AT2610" i="1"/>
  <c r="CN1484" i="1"/>
  <c r="CL1484" i="1"/>
  <c r="CJ1484" i="1"/>
  <c r="CN2705" i="1"/>
  <c r="CN2444" i="1"/>
  <c r="CN2300" i="1"/>
  <c r="AH1109" i="1"/>
  <c r="Z818" i="1"/>
  <c r="AA818" i="1"/>
  <c r="BH1859" i="1"/>
  <c r="BM1862" i="1"/>
  <c r="BB688" i="1"/>
  <c r="BC688" i="1"/>
  <c r="BA692" i="1"/>
  <c r="R1566" i="1"/>
  <c r="R1569" i="1"/>
  <c r="AM1294" i="1"/>
  <c r="AN1290" i="1"/>
  <c r="AO1290" i="1"/>
  <c r="BB893" i="1"/>
  <c r="BC893" i="1"/>
  <c r="E967" i="1"/>
  <c r="Y991" i="1"/>
  <c r="Z987" i="1"/>
  <c r="AA987" i="1"/>
  <c r="AT2375" i="1"/>
  <c r="AT2446" i="1"/>
  <c r="AX2448" i="1"/>
  <c r="AY2448" i="1"/>
  <c r="D1261" i="1"/>
  <c r="D1260" i="1"/>
  <c r="E1260" i="1"/>
  <c r="AT2302" i="1"/>
  <c r="AT2301" i="1"/>
  <c r="AU2301" i="1"/>
  <c r="AA1218" i="1"/>
  <c r="Z1268" i="1"/>
  <c r="AA1268" i="1"/>
  <c r="CJ886" i="1"/>
  <c r="CX812" i="1"/>
  <c r="AN1376" i="1"/>
  <c r="AO1376" i="1"/>
  <c r="B1440" i="1"/>
  <c r="R1490" i="1"/>
  <c r="BJ1484" i="1"/>
  <c r="BV1861" i="1"/>
  <c r="BV1860" i="1"/>
  <c r="BW1860" i="1"/>
  <c r="BO468" i="1"/>
  <c r="BP464" i="1"/>
  <c r="M760" i="1"/>
  <c r="R1416" i="1"/>
  <c r="R1419" i="1"/>
  <c r="BP471" i="1"/>
  <c r="BQ471" i="1"/>
  <c r="Z992" i="1"/>
  <c r="AA992" i="1"/>
  <c r="Z1291" i="1"/>
  <c r="BP539" i="1"/>
  <c r="Z1634" i="1"/>
  <c r="AA1635" i="1"/>
  <c r="M908" i="1"/>
  <c r="L966" i="1"/>
  <c r="M966" i="1"/>
  <c r="G817" i="1"/>
  <c r="CN2303" i="1"/>
  <c r="CS2250" i="1"/>
  <c r="L615" i="1"/>
  <c r="K619" i="1"/>
  <c r="CR2325" i="1"/>
  <c r="CN2375" i="1"/>
  <c r="CO2375" i="1"/>
  <c r="CS2321" i="1"/>
  <c r="AM1366" i="1"/>
  <c r="AN1362" i="1"/>
  <c r="AO1362" i="1"/>
  <c r="L1360" i="1"/>
  <c r="M1360" i="1"/>
  <c r="K1364" i="1"/>
  <c r="AJ1415" i="1"/>
  <c r="AJ1416" i="1"/>
  <c r="AJ1419" i="1"/>
  <c r="BC1369" i="1"/>
  <c r="BP2040" i="1"/>
  <c r="BL2084" i="1"/>
  <c r="CE2047" i="1"/>
  <c r="BZ2084" i="1"/>
  <c r="AX2228" i="1"/>
  <c r="Z1716" i="1"/>
  <c r="R1716" i="1"/>
  <c r="AA1716" i="1"/>
  <c r="BQ999" i="1"/>
  <c r="BA409" i="1"/>
  <c r="BB405" i="1"/>
  <c r="BC405" i="1"/>
  <c r="CA2518" i="1"/>
  <c r="BL2375" i="1"/>
  <c r="BM2375" i="1"/>
  <c r="Y1524" i="1"/>
  <c r="BB1222" i="1"/>
  <c r="AN591" i="1"/>
  <c r="AO591" i="1"/>
  <c r="R812" i="1"/>
  <c r="CQ1207" i="1"/>
  <c r="CR1206" i="1"/>
  <c r="CS1206" i="1"/>
  <c r="CQ907" i="1"/>
  <c r="CR906" i="1"/>
  <c r="CS906" i="1"/>
  <c r="AG1340" i="1"/>
  <c r="AJ519" i="1"/>
  <c r="BK517" i="1"/>
  <c r="AJ818" i="1"/>
  <c r="AI818" i="1"/>
  <c r="AM986" i="1"/>
  <c r="AN982" i="1"/>
  <c r="AO982" i="1"/>
  <c r="BJ2006" i="1"/>
  <c r="AW816" i="1"/>
  <c r="AU816" i="1"/>
  <c r="CD610" i="1"/>
  <c r="CE610" i="1"/>
  <c r="CC1283" i="1"/>
  <c r="CE1334" i="1"/>
  <c r="CD1282" i="1"/>
  <c r="CE1282" i="1"/>
  <c r="BB1143" i="1"/>
  <c r="BC1143" i="1"/>
  <c r="BA1147" i="1"/>
  <c r="K1139" i="1"/>
  <c r="L1135" i="1"/>
  <c r="AN765" i="1"/>
  <c r="AN808" i="1"/>
  <c r="CD1507" i="1"/>
  <c r="CE1507" i="1"/>
  <c r="CC1508" i="1"/>
  <c r="BH2374" i="1"/>
  <c r="BL2377" i="1"/>
  <c r="BM2377" i="1"/>
  <c r="BH2303" i="1"/>
  <c r="AG1566" i="1"/>
  <c r="AI1566" i="1"/>
  <c r="K1693" i="1"/>
  <c r="L1689" i="1"/>
  <c r="CC1431" i="1"/>
  <c r="CD1430" i="1"/>
  <c r="BP1955" i="1"/>
  <c r="BL2009" i="1"/>
  <c r="BH2006" i="1"/>
  <c r="BM2009" i="1"/>
  <c r="AY2084" i="1"/>
  <c r="AN966" i="1"/>
  <c r="AO966" i="1"/>
  <c r="Z893" i="1"/>
  <c r="AA893" i="1"/>
  <c r="AA839" i="1"/>
  <c r="BP817" i="1"/>
  <c r="BQ817" i="1"/>
  <c r="CA2303" i="1"/>
  <c r="CJ1560" i="1"/>
  <c r="CK1560" i="1"/>
  <c r="CJ1561" i="1"/>
  <c r="Z912" i="1"/>
  <c r="Y916" i="1"/>
  <c r="Z916" i="1"/>
  <c r="AA916" i="1"/>
  <c r="BC1509" i="1"/>
  <c r="AX1562" i="1"/>
  <c r="BL1559" i="1"/>
  <c r="K1671" i="1"/>
  <c r="D1717" i="1"/>
  <c r="M1672" i="1"/>
  <c r="H1718" i="1"/>
  <c r="G1718" i="1"/>
  <c r="BZ1709" i="1"/>
  <c r="Z1691" i="1"/>
  <c r="AA1691" i="1"/>
  <c r="R1485" i="1"/>
  <c r="S1485" i="1"/>
  <c r="R1412" i="1"/>
  <c r="CN2159" i="1"/>
  <c r="CN2161" i="1"/>
  <c r="CO2161" i="1"/>
  <c r="BB1211" i="1"/>
  <c r="BC1211" i="1"/>
  <c r="BA1215" i="1"/>
  <c r="BA1219" i="1"/>
  <c r="E1267" i="1"/>
  <c r="CR1281" i="1"/>
  <c r="CS1281" i="1"/>
  <c r="CQ1282" i="1"/>
  <c r="AI1643" i="1"/>
  <c r="K1447" i="1"/>
  <c r="L1443" i="1"/>
  <c r="M1443" i="1"/>
  <c r="BV2707" i="1"/>
  <c r="BV2706" i="1"/>
  <c r="R586" i="1"/>
  <c r="R512" i="1"/>
  <c r="R585" i="1"/>
  <c r="S585" i="1"/>
  <c r="BH1186" i="1"/>
  <c r="BH1185" i="1"/>
  <c r="BI1185" i="1"/>
  <c r="BH1112" i="1"/>
  <c r="AN608" i="1"/>
  <c r="AM612" i="1"/>
  <c r="AN612" i="1"/>
  <c r="AO612" i="1"/>
  <c r="BP682" i="1"/>
  <c r="BQ682" i="1"/>
  <c r="BO686" i="1"/>
  <c r="K1692" i="1"/>
  <c r="L1688" i="1"/>
  <c r="M1688" i="1"/>
  <c r="M1606" i="1"/>
  <c r="H1640" i="1"/>
  <c r="H1644" i="1"/>
  <c r="BV887" i="1"/>
  <c r="BH961" i="1"/>
  <c r="BH960" i="1"/>
  <c r="BI960" i="1"/>
  <c r="L1064" i="1"/>
  <c r="M1064" i="1"/>
  <c r="K1068" i="1"/>
  <c r="L1068" i="1"/>
  <c r="M1068" i="1"/>
  <c r="BN1281" i="1"/>
  <c r="BO1280" i="1"/>
  <c r="BP1280" i="1"/>
  <c r="Z1289" i="1"/>
  <c r="AA1289" i="1"/>
  <c r="AN1358" i="1"/>
  <c r="AI1416" i="1"/>
  <c r="F1409" i="1"/>
  <c r="BB1376" i="1"/>
  <c r="BC1376" i="1"/>
  <c r="AX1559" i="1"/>
  <c r="H1569" i="1"/>
  <c r="AJ1567" i="1"/>
  <c r="Z1642" i="1"/>
  <c r="AA1642" i="1"/>
  <c r="BZ2156" i="1"/>
  <c r="CJ2300" i="1"/>
  <c r="AJ1191" i="1"/>
  <c r="AI1191" i="1"/>
  <c r="AN1225" i="1"/>
  <c r="AO1225" i="1"/>
  <c r="B1219" i="1"/>
  <c r="B1259" i="1"/>
  <c r="B1260" i="1"/>
  <c r="D1266" i="1"/>
  <c r="E1266" i="1"/>
  <c r="AX1119" i="1"/>
  <c r="K465" i="1"/>
  <c r="L461" i="1"/>
  <c r="M461" i="1"/>
  <c r="EQ590" i="1"/>
  <c r="ES590" i="1"/>
  <c r="BA611" i="1"/>
  <c r="BB607" i="1"/>
  <c r="BC607" i="1"/>
  <c r="BC2177" i="1"/>
  <c r="AX2231" i="1"/>
  <c r="AY2231" i="1"/>
  <c r="L1289" i="1"/>
  <c r="M1289" i="1"/>
  <c r="H1343" i="1"/>
  <c r="G1343" i="1"/>
  <c r="AT1415" i="1"/>
  <c r="AU1415" i="1"/>
  <c r="M1436" i="1"/>
  <c r="R1559" i="1"/>
  <c r="AJ1568" i="1"/>
  <c r="AJ1559" i="1"/>
  <c r="AJ1565" i="1"/>
  <c r="AJ1569" i="1"/>
  <c r="K1508" i="1"/>
  <c r="D1559" i="1"/>
  <c r="AT1634" i="1"/>
  <c r="CE1904" i="1"/>
  <c r="BZ1934" i="1"/>
  <c r="CA1934" i="1"/>
  <c r="BO2101" i="1"/>
  <c r="BL2156" i="1"/>
  <c r="BA1283" i="1"/>
  <c r="BB1283" i="1"/>
  <c r="BC1283" i="1"/>
  <c r="AT1341" i="1"/>
  <c r="AO1235" i="1"/>
  <c r="AJ1265" i="1"/>
  <c r="CS2110" i="1"/>
  <c r="CO2159" i="1"/>
  <c r="BV1185" i="1"/>
  <c r="BW1185" i="1"/>
  <c r="BV1112" i="1"/>
  <c r="BV1186" i="1"/>
  <c r="BL742" i="1"/>
  <c r="BK742" i="1"/>
  <c r="AF1492" i="1"/>
  <c r="AI1492" i="1"/>
  <c r="L1640" i="1"/>
  <c r="M1582" i="1"/>
  <c r="AG1192" i="1"/>
  <c r="M533" i="1"/>
  <c r="DF810" i="1"/>
  <c r="DF811" i="1"/>
  <c r="DG811" i="1"/>
  <c r="DG754" i="1"/>
  <c r="BP1042" i="1"/>
  <c r="BQ1000" i="1"/>
  <c r="AN1297" i="1"/>
  <c r="B1432" i="1"/>
  <c r="B1448" i="1"/>
  <c r="B1484" i="1"/>
  <c r="B1485" i="1"/>
  <c r="D1491" i="1"/>
  <c r="L1433" i="1"/>
  <c r="M1433" i="1"/>
  <c r="B1523" i="1"/>
  <c r="B1559" i="1"/>
  <c r="B1560" i="1"/>
  <c r="T1559" i="1"/>
  <c r="AI1568" i="1"/>
  <c r="AA1554" i="1"/>
  <c r="V1568" i="1"/>
  <c r="U1568" i="1"/>
  <c r="AI1642" i="1"/>
  <c r="BJ1859" i="1"/>
  <c r="BO2395" i="1"/>
  <c r="BL2444" i="1"/>
  <c r="BV2444" i="1"/>
  <c r="AT2517" i="1"/>
  <c r="AT2447" i="1"/>
  <c r="CS2559" i="1"/>
  <c r="CN2613" i="1"/>
  <c r="CL2156" i="1"/>
  <c r="AU442" i="1"/>
  <c r="AW442" i="1"/>
  <c r="L1063" i="1"/>
  <c r="M1063" i="1"/>
  <c r="K1067" i="1"/>
  <c r="BX1334" i="1"/>
  <c r="F1334" i="1"/>
  <c r="D1418" i="1"/>
  <c r="E1418" i="1"/>
  <c r="AG1493" i="1"/>
  <c r="AF1484" i="1"/>
  <c r="AJ1490" i="1"/>
  <c r="AJ1494" i="1"/>
  <c r="AF1559" i="1"/>
  <c r="BJ1931" i="1"/>
  <c r="BZ2372" i="1"/>
  <c r="BX2705" i="1"/>
  <c r="AX1340" i="1"/>
  <c r="AX1334" i="1"/>
  <c r="AJ1267" i="1"/>
  <c r="AI1267" i="1"/>
  <c r="AJ1259" i="1"/>
  <c r="BH1111" i="1"/>
  <c r="BH1110" i="1"/>
  <c r="BI1110" i="1"/>
  <c r="F1034" i="1"/>
  <c r="ES440" i="1"/>
  <c r="EQ440" i="1"/>
  <c r="EP444" i="1"/>
  <c r="BB761" i="1"/>
  <c r="BA765" i="1"/>
  <c r="CD1205" i="1"/>
  <c r="CE1205" i="1"/>
  <c r="CC1206" i="1"/>
  <c r="CC1207" i="1"/>
  <c r="AO907" i="1"/>
  <c r="AN965" i="1"/>
  <c r="AO965" i="1"/>
  <c r="BB1141" i="1"/>
  <c r="BC1141" i="1"/>
  <c r="T1409" i="1"/>
  <c r="B1369" i="1"/>
  <c r="D1409" i="1"/>
  <c r="D1415" i="1"/>
  <c r="CE2402" i="1"/>
  <c r="BZ2447" i="1"/>
  <c r="B1057" i="1"/>
  <c r="B1069" i="1"/>
  <c r="B1109" i="1"/>
  <c r="B1110" i="1"/>
  <c r="CD982" i="1"/>
  <c r="CC983" i="1"/>
  <c r="BO615" i="1"/>
  <c r="BP611" i="1"/>
  <c r="AU1118" i="1"/>
  <c r="AW1118" i="1"/>
  <c r="BA916" i="1"/>
  <c r="BB912" i="1"/>
  <c r="BA1293" i="1"/>
  <c r="BB1289" i="1"/>
  <c r="BC1289" i="1"/>
  <c r="CN2708" i="1"/>
  <c r="CO2708" i="1"/>
  <c r="V1340" i="1"/>
  <c r="V1344" i="1"/>
  <c r="AA1282" i="1"/>
  <c r="AJ1343" i="1"/>
  <c r="AI1343" i="1"/>
  <c r="AN1512" i="1"/>
  <c r="AO1669" i="1"/>
  <c r="AJ1715" i="1"/>
  <c r="AJ1709" i="1"/>
  <c r="AM1674" i="1"/>
  <c r="AF1716" i="1"/>
  <c r="AF1709" i="1"/>
  <c r="BH2300" i="1"/>
  <c r="AV2372" i="1"/>
  <c r="AT511" i="1"/>
  <c r="AT510" i="1"/>
  <c r="AU510" i="1"/>
  <c r="BK592" i="1"/>
  <c r="BI592" i="1"/>
  <c r="K1140" i="1"/>
  <c r="L1136" i="1"/>
  <c r="M1136" i="1"/>
  <c r="AN1063" i="1"/>
  <c r="AM1067" i="1"/>
  <c r="V1490" i="1"/>
  <c r="V1493" i="1"/>
  <c r="V1494" i="1"/>
  <c r="Z1450" i="1"/>
  <c r="AA1450" i="1"/>
  <c r="R1715" i="1"/>
  <c r="Y1665" i="1"/>
  <c r="BH2447" i="1"/>
  <c r="BH2516" i="1"/>
  <c r="BP2498" i="1"/>
  <c r="BL2518" i="1"/>
  <c r="BM2518" i="1"/>
  <c r="B631" i="1"/>
  <c r="Y1136" i="1"/>
  <c r="Z1136" i="1"/>
  <c r="AA1136" i="1"/>
  <c r="AJ1192" i="1"/>
  <c r="AI1192" i="1"/>
  <c r="AN1134" i="1"/>
  <c r="AJ1184" i="1"/>
  <c r="BC1162" i="1"/>
  <c r="AX1192" i="1"/>
  <c r="CZ1034" i="1"/>
  <c r="Y934" i="1"/>
  <c r="R968" i="1"/>
  <c r="AA968" i="1"/>
  <c r="BI965" i="1"/>
  <c r="Y907" i="1"/>
  <c r="B907" i="1"/>
  <c r="B911" i="1"/>
  <c r="B959" i="1"/>
  <c r="B960" i="1"/>
  <c r="R959" i="1"/>
  <c r="R965" i="1"/>
  <c r="CL734" i="1"/>
  <c r="V1566" i="1"/>
  <c r="V1569" i="1"/>
  <c r="AH1634" i="1"/>
  <c r="AA1598" i="1"/>
  <c r="V1634" i="1"/>
  <c r="AN1642" i="1"/>
  <c r="AO1642" i="1"/>
  <c r="AN1634" i="1"/>
  <c r="AX1784" i="1"/>
  <c r="BA1807" i="1"/>
  <c r="BB1807" i="1"/>
  <c r="BC1807" i="1"/>
  <c r="BB1806" i="1"/>
  <c r="BX1859" i="1"/>
  <c r="BH2228" i="1"/>
  <c r="V1259" i="1"/>
  <c r="BA1244" i="1"/>
  <c r="AT1266" i="1"/>
  <c r="R1190" i="1"/>
  <c r="Y1140" i="1"/>
  <c r="AM1138" i="1"/>
  <c r="AM1142" i="1"/>
  <c r="AF1184" i="1"/>
  <c r="BO1130" i="1"/>
  <c r="BP1130" i="1"/>
  <c r="BN1131" i="1"/>
  <c r="D1193" i="1"/>
  <c r="D1184" i="1"/>
  <c r="D1190" i="1"/>
  <c r="B1144" i="1"/>
  <c r="B1184" i="1"/>
  <c r="B1185" i="1"/>
  <c r="CL1109" i="1"/>
  <c r="T1109" i="1"/>
  <c r="AA1086" i="1"/>
  <c r="U1116" i="1"/>
  <c r="AI1115" i="1"/>
  <c r="AT1117" i="1"/>
  <c r="AF1035" i="1"/>
  <c r="AG1035" i="1"/>
  <c r="AF1036" i="1"/>
  <c r="AU1265" i="1"/>
  <c r="D659" i="1"/>
  <c r="CQ1731" i="1"/>
  <c r="CR1730" i="1"/>
  <c r="CS1730" i="1"/>
  <c r="AN1210" i="1"/>
  <c r="AM1214" i="1"/>
  <c r="BI968" i="1"/>
  <c r="BK968" i="1"/>
  <c r="AF1417" i="1"/>
  <c r="AM1441" i="1"/>
  <c r="AN1441" i="1"/>
  <c r="AO1441" i="1"/>
  <c r="AF1491" i="1"/>
  <c r="D1565" i="1"/>
  <c r="AX1709" i="1"/>
  <c r="BZ2231" i="1"/>
  <c r="BJ2515" i="1"/>
  <c r="BC2537" i="1"/>
  <c r="CL2705" i="1"/>
  <c r="G1117" i="1"/>
  <c r="Y1079" i="1"/>
  <c r="R1109" i="1"/>
  <c r="CN1559" i="1"/>
  <c r="BL1109" i="1"/>
  <c r="M933" i="1"/>
  <c r="H967" i="1"/>
  <c r="G967" i="1"/>
  <c r="AO912" i="1"/>
  <c r="AN832" i="1"/>
  <c r="AJ884" i="1"/>
  <c r="L765" i="1"/>
  <c r="L815" i="1"/>
  <c r="M815" i="1"/>
  <c r="F809" i="1"/>
  <c r="AO779" i="1"/>
  <c r="AX743" i="1"/>
  <c r="BL734" i="1"/>
  <c r="AF740" i="1"/>
  <c r="B686" i="1"/>
  <c r="R734" i="1"/>
  <c r="R742" i="1"/>
  <c r="M643" i="1"/>
  <c r="H659" i="1"/>
  <c r="H665" i="1"/>
  <c r="BO497" i="1"/>
  <c r="BH515" i="1"/>
  <c r="BO458" i="1"/>
  <c r="BH516" i="1"/>
  <c r="B457" i="1"/>
  <c r="B509" i="1"/>
  <c r="B510" i="1"/>
  <c r="Y496" i="1"/>
  <c r="R518" i="1"/>
  <c r="H434" i="1"/>
  <c r="AU441" i="1"/>
  <c r="AW441" i="1"/>
  <c r="AA198" i="1"/>
  <c r="V216" i="1"/>
  <c r="AX215" i="1"/>
  <c r="BC185" i="1"/>
  <c r="CX134" i="1"/>
  <c r="U665" i="1"/>
  <c r="K1513" i="1"/>
  <c r="L626" i="1"/>
  <c r="M626" i="1"/>
  <c r="Z917" i="1"/>
  <c r="AA917" i="1"/>
  <c r="G1191" i="1"/>
  <c r="AF1717" i="1"/>
  <c r="AF1719" i="1"/>
  <c r="AO996" i="1"/>
  <c r="CS905" i="1"/>
  <c r="H809" i="1"/>
  <c r="BZ2228" i="1"/>
  <c r="BO1055" i="1"/>
  <c r="BP1055" i="1"/>
  <c r="K918" i="1"/>
  <c r="L918" i="1"/>
  <c r="M918" i="1"/>
  <c r="L914" i="1"/>
  <c r="BK966" i="1"/>
  <c r="CR1504" i="1"/>
  <c r="AN913" i="1"/>
  <c r="AM917" i="1"/>
  <c r="Y1361" i="1"/>
  <c r="Z1361" i="1"/>
  <c r="AA1361" i="1"/>
  <c r="B1361" i="1"/>
  <c r="Z1358" i="1"/>
  <c r="AA1358" i="1"/>
  <c r="V1416" i="1"/>
  <c r="V1419" i="1"/>
  <c r="Y1671" i="1"/>
  <c r="R1717" i="1"/>
  <c r="S1717" i="1"/>
  <c r="BV2372" i="1"/>
  <c r="BJ2444" i="1"/>
  <c r="CJ1931" i="1"/>
  <c r="CJ1709" i="1"/>
  <c r="M1164" i="1"/>
  <c r="H1190" i="1"/>
  <c r="M1062" i="1"/>
  <c r="E1118" i="1"/>
  <c r="M1085" i="1"/>
  <c r="H1115" i="1"/>
  <c r="H1119" i="1"/>
  <c r="AH1034" i="1"/>
  <c r="BJ1034" i="1"/>
  <c r="ES665" i="1"/>
  <c r="BP684" i="1"/>
  <c r="BQ684" i="1"/>
  <c r="AN1064" i="1"/>
  <c r="CC682" i="1"/>
  <c r="CR457" i="1"/>
  <c r="CQ458" i="1"/>
  <c r="CR458" i="1"/>
  <c r="CS458" i="1"/>
  <c r="Z1142" i="1"/>
  <c r="AA1142" i="1"/>
  <c r="CJ1186" i="1"/>
  <c r="CJ1112" i="1"/>
  <c r="BB1148" i="1"/>
  <c r="BC1148" i="1"/>
  <c r="BA1152" i="1"/>
  <c r="BB1152" i="1"/>
  <c r="BC1152" i="1"/>
  <c r="CC1132" i="1"/>
  <c r="K842" i="1"/>
  <c r="L838" i="1"/>
  <c r="M838" i="1"/>
  <c r="AX893" i="1"/>
  <c r="AW893" i="1"/>
  <c r="CQ1057" i="1"/>
  <c r="CR1056" i="1"/>
  <c r="D1493" i="1"/>
  <c r="AM1659" i="1"/>
  <c r="AG1717" i="1"/>
  <c r="K1686" i="1"/>
  <c r="L1686" i="1"/>
  <c r="B1685" i="1"/>
  <c r="Y1695" i="1"/>
  <c r="AT1931" i="1"/>
  <c r="BC1882" i="1"/>
  <c r="BO2176" i="1"/>
  <c r="BL2228" i="1"/>
  <c r="AV2228" i="1"/>
  <c r="BX2610" i="1"/>
  <c r="CL2006" i="1"/>
  <c r="AO1098" i="1"/>
  <c r="AJ1116" i="1"/>
  <c r="BL959" i="1"/>
  <c r="AJ968" i="1"/>
  <c r="AI968" i="1"/>
  <c r="AN740" i="1"/>
  <c r="H1719" i="1"/>
  <c r="AA532" i="1"/>
  <c r="Z544" i="1"/>
  <c r="Z590" i="1"/>
  <c r="AA590" i="1"/>
  <c r="AX1184" i="1"/>
  <c r="BC2395" i="1"/>
  <c r="AW591" i="1"/>
  <c r="AG1492" i="1"/>
  <c r="AA1643" i="1"/>
  <c r="AX1634" i="1"/>
  <c r="Y1598" i="1"/>
  <c r="R1640" i="1"/>
  <c r="B1689" i="1"/>
  <c r="AY1934" i="1"/>
  <c r="CJ2610" i="1"/>
  <c r="CS2325" i="1"/>
  <c r="CN2372" i="1"/>
  <c r="CN2006" i="1"/>
  <c r="CJ2006" i="1"/>
  <c r="CO2009" i="1"/>
  <c r="D884" i="1"/>
  <c r="BA466" i="1"/>
  <c r="BB462" i="1"/>
  <c r="BC462" i="1"/>
  <c r="CO1934" i="1"/>
  <c r="BP844" i="1"/>
  <c r="BQ844" i="1"/>
  <c r="CE1505" i="1"/>
  <c r="S1115" i="1"/>
  <c r="AW742" i="1"/>
  <c r="AU742" i="1"/>
  <c r="V1191" i="1"/>
  <c r="V1194" i="1"/>
  <c r="R1492" i="1"/>
  <c r="BZ1559" i="1"/>
  <c r="Y1658" i="1"/>
  <c r="BX1931" i="1"/>
  <c r="AV2081" i="1"/>
  <c r="AT2156" i="1"/>
  <c r="BP2537" i="1"/>
  <c r="H1267" i="1"/>
  <c r="G1267" i="1"/>
  <c r="AX1268" i="1"/>
  <c r="BB1210" i="1"/>
  <c r="BC1210" i="1"/>
  <c r="AF1268" i="1"/>
  <c r="AF1269" i="1"/>
  <c r="AF1259" i="1"/>
  <c r="H1043" i="1"/>
  <c r="AW818" i="1"/>
  <c r="AI518" i="1"/>
  <c r="CQ1357" i="1"/>
  <c r="CR1356" i="1"/>
  <c r="CS1356" i="1"/>
  <c r="BH587" i="1"/>
  <c r="CX660" i="1"/>
  <c r="CY660" i="1"/>
  <c r="Y1436" i="1"/>
  <c r="Z1436" i="1"/>
  <c r="AN1442" i="1"/>
  <c r="AO1507" i="1"/>
  <c r="CD1579" i="1"/>
  <c r="AF1640" i="1"/>
  <c r="AA1696" i="1"/>
  <c r="CE2323" i="1"/>
  <c r="CL2515" i="1"/>
  <c r="V1042" i="1"/>
  <c r="U1042" i="1"/>
  <c r="M857" i="1"/>
  <c r="H891" i="1"/>
  <c r="BO913" i="1"/>
  <c r="AA945" i="1"/>
  <c r="V967" i="1"/>
  <c r="AX884" i="1"/>
  <c r="AX444" i="1"/>
  <c r="ET444" i="1"/>
  <c r="V819" i="1"/>
  <c r="U1641" i="1"/>
  <c r="BO1279" i="1"/>
  <c r="BP1279" i="1"/>
  <c r="BC1060" i="1"/>
  <c r="AM618" i="1"/>
  <c r="AN614" i="1"/>
  <c r="AO614" i="1"/>
  <c r="AM613" i="1"/>
  <c r="M765" i="1"/>
  <c r="BB1360" i="1"/>
  <c r="BC1360" i="1"/>
  <c r="BL1931" i="1"/>
  <c r="BB2469" i="1"/>
  <c r="BC2469" i="1"/>
  <c r="AX2515" i="1"/>
  <c r="AX1191" i="1"/>
  <c r="AW1191" i="1"/>
  <c r="BB1136" i="1"/>
  <c r="AX1190" i="1"/>
  <c r="CL959" i="1"/>
  <c r="BL967" i="1"/>
  <c r="BL969" i="1"/>
  <c r="BH967" i="1"/>
  <c r="T884" i="1"/>
  <c r="D965" i="1"/>
  <c r="BA709" i="1"/>
  <c r="AT743" i="1"/>
  <c r="AO693" i="1"/>
  <c r="AX734" i="1"/>
  <c r="AX740" i="1"/>
  <c r="BZ2375" i="1"/>
  <c r="CA2375" i="1"/>
  <c r="AX2375" i="1"/>
  <c r="BC2320" i="1"/>
  <c r="AW1192" i="1"/>
  <c r="AX1266" i="1"/>
  <c r="AX1269" i="1"/>
  <c r="H1415" i="1"/>
  <c r="BV1484" i="1"/>
  <c r="D1496" i="1"/>
  <c r="AH1699" i="1"/>
  <c r="AH1695" i="1"/>
  <c r="BA1287" i="1"/>
  <c r="BH1334" i="1"/>
  <c r="K1284" i="1"/>
  <c r="K1288" i="1"/>
  <c r="AX1259" i="1"/>
  <c r="CN1334" i="1"/>
  <c r="CN1409" i="1"/>
  <c r="CJ1409" i="1"/>
  <c r="CS2535" i="1"/>
  <c r="CN2515" i="1"/>
  <c r="CR2465" i="1"/>
  <c r="AF1193" i="1"/>
  <c r="BZ1109" i="1"/>
  <c r="V1109" i="1"/>
  <c r="Z1058" i="1"/>
  <c r="BQ1013" i="1"/>
  <c r="BL1034" i="1"/>
  <c r="BV884" i="1"/>
  <c r="CE829" i="1"/>
  <c r="AF892" i="1"/>
  <c r="AF884" i="1"/>
  <c r="U441" i="1"/>
  <c r="AN688" i="1"/>
  <c r="AM692" i="1"/>
  <c r="AN692" i="1"/>
  <c r="AO692" i="1"/>
  <c r="AM843" i="1"/>
  <c r="AJ1340" i="1"/>
  <c r="M1359" i="1"/>
  <c r="AO1438" i="1"/>
  <c r="BH1634" i="1"/>
  <c r="BV2156" i="1"/>
  <c r="D1340" i="1"/>
  <c r="M1340" i="1"/>
  <c r="L1284" i="1"/>
  <c r="M1284" i="1"/>
  <c r="D1342" i="1"/>
  <c r="T1259" i="1"/>
  <c r="AT1042" i="1"/>
  <c r="AW1042" i="1"/>
  <c r="L982" i="1"/>
  <c r="M982" i="1"/>
  <c r="AO773" i="1"/>
  <c r="AJ815" i="1"/>
  <c r="AJ819" i="1"/>
  <c r="U1493" i="1"/>
  <c r="AO1660" i="1"/>
  <c r="AJ1718" i="1"/>
  <c r="AI1718" i="1"/>
  <c r="D1716" i="1"/>
  <c r="AN1704" i="1"/>
  <c r="AO1704" i="1"/>
  <c r="BH2444" i="1"/>
  <c r="BC2399" i="1"/>
  <c r="AF1342" i="1"/>
  <c r="AG1342" i="1"/>
  <c r="CN1259" i="1"/>
  <c r="M1246" i="1"/>
  <c r="H1268" i="1"/>
  <c r="G1268" i="1"/>
  <c r="K1013" i="1"/>
  <c r="D1043" i="1"/>
  <c r="K1057" i="1"/>
  <c r="D1115" i="1"/>
  <c r="D1109" i="1"/>
  <c r="AG1041" i="1"/>
  <c r="AI1041" i="1"/>
  <c r="BH1042" i="1"/>
  <c r="K984" i="1"/>
  <c r="L984" i="1"/>
  <c r="M984" i="1"/>
  <c r="D1034" i="1"/>
  <c r="B982" i="1"/>
  <c r="B1034" i="1"/>
  <c r="B1035" i="1"/>
  <c r="AF960" i="1"/>
  <c r="AG960" i="1"/>
  <c r="AF887" i="1"/>
  <c r="BZ1409" i="1"/>
  <c r="AN1686" i="1"/>
  <c r="AW516" i="1"/>
  <c r="BC2467" i="1"/>
  <c r="BC1730" i="1"/>
  <c r="U1041" i="1"/>
  <c r="L1358" i="1"/>
  <c r="M1358" i="1"/>
  <c r="BP1433" i="1"/>
  <c r="D1568" i="1"/>
  <c r="AF1634" i="1"/>
  <c r="BL1784" i="1"/>
  <c r="AV1334" i="1"/>
  <c r="L1435" i="1"/>
  <c r="M1435" i="1"/>
  <c r="BA1444" i="1"/>
  <c r="BH1931" i="1"/>
  <c r="U892" i="1"/>
  <c r="ES668" i="1"/>
  <c r="CE1729" i="1"/>
  <c r="AJ1342" i="1"/>
  <c r="AI1342" i="1"/>
  <c r="AV1709" i="1"/>
  <c r="AF1409" i="1"/>
  <c r="AM1511" i="1"/>
  <c r="CJ1634" i="1"/>
  <c r="BO1664" i="1"/>
  <c r="BP2401" i="1"/>
  <c r="CR1279" i="1"/>
  <c r="CS1279" i="1"/>
  <c r="AJ1043" i="1"/>
  <c r="CE2470" i="1"/>
  <c r="BP457" i="1"/>
  <c r="BQ457" i="1"/>
  <c r="EP666" i="1"/>
  <c r="AJ367" i="1"/>
  <c r="AN309" i="1"/>
  <c r="AO309" i="1"/>
  <c r="BJ1634" i="1"/>
  <c r="V1640" i="1"/>
  <c r="V1644" i="1"/>
  <c r="AN1641" i="1"/>
  <c r="AM1689" i="1"/>
  <c r="AM1693" i="1"/>
  <c r="BH1784" i="1"/>
  <c r="BC2103" i="1"/>
  <c r="BL2372" i="1"/>
  <c r="BP2400" i="1"/>
  <c r="BC2538" i="1"/>
  <c r="BC2401" i="1"/>
  <c r="BC2632" i="1"/>
  <c r="CS2102" i="1"/>
  <c r="BC2252" i="1"/>
  <c r="AM1513" i="1"/>
  <c r="AM1517" i="1"/>
  <c r="AM1521" i="1"/>
  <c r="AN1521" i="1"/>
  <c r="AO1521" i="1"/>
  <c r="BL1634" i="1"/>
  <c r="BL2708" i="1"/>
  <c r="BM2708" i="1"/>
  <c r="BA1292" i="1"/>
  <c r="BA1296" i="1"/>
  <c r="AN628" i="1"/>
  <c r="AO628" i="1"/>
  <c r="DF454" i="1"/>
  <c r="DG454" i="1"/>
  <c r="DE455" i="1"/>
  <c r="AA408" i="1"/>
  <c r="H217" i="1"/>
  <c r="M187" i="1"/>
  <c r="CE2103" i="1"/>
  <c r="BC2176" i="1"/>
  <c r="CE2254" i="1"/>
  <c r="BP2324" i="1"/>
  <c r="CE2399" i="1"/>
  <c r="CE2636" i="1"/>
  <c r="BC2635" i="1"/>
  <c r="R666" i="1"/>
  <c r="BZ734" i="1"/>
  <c r="BO614" i="1"/>
  <c r="CR305" i="1"/>
  <c r="CQ306" i="1"/>
  <c r="CR306" i="1"/>
  <c r="CS306" i="1"/>
  <c r="BO312" i="1"/>
  <c r="BO316" i="1"/>
  <c r="BO320" i="1"/>
  <c r="BP320" i="1"/>
  <c r="BQ320" i="1"/>
  <c r="BP308" i="1"/>
  <c r="B165" i="1"/>
  <c r="AO1226" i="1"/>
  <c r="AH434" i="1"/>
  <c r="Z358" i="1"/>
  <c r="CE359" i="1"/>
  <c r="G374" i="1"/>
  <c r="BC2182" i="1"/>
  <c r="BC2251" i="1"/>
  <c r="BX2444" i="1"/>
  <c r="BP2535" i="1"/>
  <c r="CE2634" i="1"/>
  <c r="CS2324" i="1"/>
  <c r="AN1209" i="1"/>
  <c r="AN1267" i="1"/>
  <c r="AO1267" i="1"/>
  <c r="DF981" i="1"/>
  <c r="Z832" i="1"/>
  <c r="AM837" i="1"/>
  <c r="Y842" i="1"/>
  <c r="Z842" i="1"/>
  <c r="AA842" i="1"/>
  <c r="K688" i="1"/>
  <c r="AN234" i="1"/>
  <c r="AO234" i="1"/>
  <c r="BL2081" i="1"/>
  <c r="BC2179" i="1"/>
  <c r="BC2319" i="1"/>
  <c r="AT2372" i="1"/>
  <c r="BC2322" i="1"/>
  <c r="BP2396" i="1"/>
  <c r="BC2400" i="1"/>
  <c r="BP2536" i="1"/>
  <c r="BJ2610" i="1"/>
  <c r="BL2705" i="1"/>
  <c r="BC2638" i="1"/>
  <c r="BZ2705" i="1"/>
  <c r="AX2705" i="1"/>
  <c r="CS2251" i="1"/>
  <c r="AM307" i="1"/>
  <c r="AM311" i="1"/>
  <c r="AF365" i="1"/>
  <c r="EG231" i="1"/>
  <c r="EG232" i="1"/>
  <c r="EH232" i="1"/>
  <c r="EI232" i="1"/>
  <c r="EH230" i="1"/>
  <c r="EI230" i="1"/>
  <c r="B406" i="1"/>
  <c r="D218" i="1"/>
  <c r="E218" i="1"/>
  <c r="BL893" i="1"/>
  <c r="BH366" i="1"/>
  <c r="BI366" i="1"/>
  <c r="BA244" i="1"/>
  <c r="BB244" i="1"/>
  <c r="BC244" i="1"/>
  <c r="CD155" i="1"/>
  <c r="CE155" i="1"/>
  <c r="CC156" i="1"/>
  <c r="CD156" i="1"/>
  <c r="CE156" i="1"/>
  <c r="M165" i="1"/>
  <c r="BP920" i="1"/>
  <c r="BP966" i="1"/>
  <c r="BQ966" i="1"/>
  <c r="EX388" i="1"/>
  <c r="EY388" i="1"/>
  <c r="Z160" i="1"/>
  <c r="AA160" i="1"/>
  <c r="B169" i="1"/>
  <c r="AX142" i="1"/>
  <c r="BA388" i="1"/>
  <c r="BB388" i="1"/>
  <c r="BC388" i="1"/>
  <c r="B402" i="1"/>
  <c r="K397" i="1"/>
  <c r="EN315" i="1"/>
  <c r="Z235" i="1"/>
  <c r="AA235" i="1"/>
  <c r="ET217" i="1"/>
  <c r="EX160" i="1"/>
  <c r="EY160" i="1"/>
  <c r="AN733" i="1"/>
  <c r="AM393" i="1"/>
  <c r="AM397" i="1"/>
  <c r="AN307" i="1"/>
  <c r="EY323" i="1"/>
  <c r="AA544" i="1"/>
  <c r="AA412" i="1"/>
  <c r="BO396" i="1"/>
  <c r="EX493" i="1"/>
  <c r="EN647" i="1"/>
  <c r="EW461" i="1"/>
  <c r="DT229" i="1"/>
  <c r="DU229" i="1"/>
  <c r="DS230" i="1"/>
  <c r="EW239" i="1"/>
  <c r="ES218" i="1"/>
  <c r="K764" i="1"/>
  <c r="Y763" i="1"/>
  <c r="Z459" i="1"/>
  <c r="AA459" i="1"/>
  <c r="K388" i="1"/>
  <c r="EW630" i="1"/>
  <c r="U368" i="1"/>
  <c r="CR310" i="1"/>
  <c r="CS310" i="1"/>
  <c r="D365" i="1"/>
  <c r="EN386" i="1"/>
  <c r="EN434" i="1"/>
  <c r="EN435" i="1"/>
  <c r="BO239" i="1"/>
  <c r="EN240" i="1"/>
  <c r="EN284" i="1"/>
  <c r="EN285" i="1"/>
  <c r="DT160" i="1"/>
  <c r="DU160" i="1"/>
  <c r="DU209" i="1"/>
  <c r="AX216" i="1"/>
  <c r="BO537" i="1"/>
  <c r="BJ434" i="1"/>
  <c r="EX458" i="1"/>
  <c r="EY458" i="1"/>
  <c r="DF304" i="1"/>
  <c r="DG304" i="1"/>
  <c r="DL434" i="1"/>
  <c r="K157" i="1"/>
  <c r="L157" i="1"/>
  <c r="D215" i="1"/>
  <c r="BA547" i="1"/>
  <c r="BB547" i="1"/>
  <c r="BC547" i="1"/>
  <c r="BO402" i="1"/>
  <c r="V366" i="1"/>
  <c r="ED359" i="1"/>
  <c r="Y236" i="1"/>
  <c r="CX209" i="1"/>
  <c r="BB208" i="1"/>
  <c r="Z158" i="1"/>
  <c r="AA158" i="1"/>
  <c r="L169" i="1"/>
  <c r="M169" i="1"/>
  <c r="H209" i="1"/>
  <c r="BL666" i="1"/>
  <c r="BA542" i="1"/>
  <c r="L458" i="1"/>
  <c r="M458" i="1"/>
  <c r="Y391" i="1"/>
  <c r="Y240" i="1"/>
  <c r="EW164" i="1"/>
  <c r="EW168" i="1"/>
  <c r="EX168" i="1"/>
  <c r="EY168" i="1"/>
  <c r="R217" i="1"/>
  <c r="L168" i="1"/>
  <c r="M168" i="1"/>
  <c r="EN489" i="1"/>
  <c r="EX389" i="1"/>
  <c r="EX383" i="1"/>
  <c r="EX441" i="1"/>
  <c r="EY441" i="1"/>
  <c r="BP158" i="1"/>
  <c r="BQ158" i="1"/>
  <c r="Z169" i="1"/>
  <c r="AA169" i="1"/>
  <c r="R216" i="1"/>
  <c r="U216" i="1"/>
  <c r="EY392" i="1"/>
  <c r="BO389" i="1"/>
  <c r="AM238" i="1"/>
  <c r="AM242" i="1"/>
  <c r="BB232" i="1"/>
  <c r="BC236" i="1"/>
  <c r="BB241" i="1"/>
  <c r="BP233" i="1"/>
  <c r="BQ233" i="1"/>
  <c r="ER209" i="1"/>
  <c r="DB209" i="1"/>
  <c r="CN209" i="1"/>
  <c r="EN639" i="1"/>
  <c r="Y239" i="1"/>
  <c r="Z239" i="1"/>
  <c r="AA239" i="1"/>
  <c r="AN240" i="1"/>
  <c r="BP239" i="1"/>
  <c r="BQ239" i="1"/>
  <c r="ET209" i="1"/>
  <c r="EY192" i="1"/>
  <c r="CD154" i="1"/>
  <c r="Z167" i="1"/>
  <c r="AA167" i="1"/>
  <c r="AA101" i="1"/>
  <c r="V140" i="1"/>
  <c r="B394" i="1"/>
  <c r="BB235" i="1"/>
  <c r="DT304" i="1"/>
  <c r="AT365" i="1"/>
  <c r="EI155" i="1"/>
  <c r="L308" i="1"/>
  <c r="M308" i="1"/>
  <c r="BA322" i="1"/>
  <c r="BB322" i="1"/>
  <c r="BC322" i="1"/>
  <c r="EY368" i="1"/>
  <c r="Z234" i="1"/>
  <c r="AM168" i="1"/>
  <c r="AN168" i="1"/>
  <c r="AO168" i="1"/>
  <c r="AM162" i="1"/>
  <c r="AN162" i="1"/>
  <c r="AO162" i="1"/>
  <c r="AN157" i="1"/>
  <c r="CN359" i="1"/>
  <c r="EW326" i="1"/>
  <c r="EP217" i="1"/>
  <c r="BA157" i="1"/>
  <c r="BB157" i="1"/>
  <c r="AT215" i="1"/>
  <c r="AW215" i="1"/>
  <c r="AM161" i="1"/>
  <c r="AM165" i="1"/>
  <c r="AF143" i="1"/>
  <c r="Y316" i="1"/>
  <c r="Z308" i="1"/>
  <c r="Z236" i="1"/>
  <c r="AA236" i="1"/>
  <c r="EW236" i="1"/>
  <c r="EX236" i="1"/>
  <c r="EY236" i="1"/>
  <c r="BL215" i="1"/>
  <c r="CQ155" i="1"/>
  <c r="BA168" i="1"/>
  <c r="BB168" i="1"/>
  <c r="BC168" i="1"/>
  <c r="BA162" i="1"/>
  <c r="BB162" i="1"/>
  <c r="BC162" i="1"/>
  <c r="CX359" i="1"/>
  <c r="BP314" i="1"/>
  <c r="BQ314" i="1"/>
  <c r="EX308" i="1"/>
  <c r="EY308" i="1"/>
  <c r="BH290" i="1"/>
  <c r="BH294" i="1"/>
  <c r="DT154" i="1"/>
  <c r="AM166" i="1"/>
  <c r="AT359" i="1"/>
  <c r="BO313" i="1"/>
  <c r="EX327" i="1"/>
  <c r="EY327" i="1"/>
  <c r="EN319" i="1"/>
  <c r="U293" i="1"/>
  <c r="BJ209" i="1"/>
  <c r="BL218" i="1"/>
  <c r="AT217" i="1"/>
  <c r="L163" i="1"/>
  <c r="M163" i="1"/>
  <c r="R143" i="1"/>
  <c r="H216" i="1"/>
  <c r="BO162" i="1"/>
  <c r="DB134" i="1"/>
  <c r="BO238" i="1"/>
  <c r="BP238" i="1"/>
  <c r="BQ238" i="1"/>
  <c r="EW246" i="1"/>
  <c r="EX246" i="1"/>
  <c r="ET216" i="1"/>
  <c r="H215" i="1"/>
  <c r="EX158" i="1"/>
  <c r="EY158" i="1"/>
  <c r="EN157" i="1"/>
  <c r="Y237" i="1"/>
  <c r="Z237" i="1"/>
  <c r="AN238" i="1"/>
  <c r="AO238" i="1"/>
  <c r="BB233" i="1"/>
  <c r="BC233" i="1"/>
  <c r="BQ235" i="1"/>
  <c r="EW161" i="1"/>
  <c r="EW165" i="1"/>
  <c r="AH209" i="1"/>
  <c r="BH216" i="1"/>
  <c r="AF215" i="1"/>
  <c r="Y164" i="1"/>
  <c r="Y168" i="1"/>
  <c r="Y172" i="1"/>
  <c r="AW293" i="1"/>
  <c r="Z232" i="1"/>
  <c r="AA232" i="1"/>
  <c r="BB238" i="1"/>
  <c r="BC238" i="1"/>
  <c r="BO237" i="1"/>
  <c r="EH229" i="1"/>
  <c r="EI229" i="1"/>
  <c r="EW237" i="1"/>
  <c r="EX237" i="1"/>
  <c r="EY237" i="1"/>
  <c r="BO166" i="1"/>
  <c r="BO170" i="1"/>
  <c r="BP170" i="1"/>
  <c r="BQ170" i="1"/>
  <c r="AX141" i="1"/>
  <c r="EB134" i="1"/>
  <c r="AN235" i="1"/>
  <c r="AO235" i="1"/>
  <c r="ED209" i="1"/>
  <c r="CZ209" i="1"/>
  <c r="CL209" i="1"/>
  <c r="EY218" i="1"/>
  <c r="ET215" i="1"/>
  <c r="EQ218" i="1"/>
  <c r="EP215" i="1"/>
  <c r="Y163" i="1"/>
  <c r="Z163" i="1"/>
  <c r="AA163" i="1"/>
  <c r="Y162" i="1"/>
  <c r="L159" i="1"/>
  <c r="M159" i="1"/>
  <c r="CD81" i="1"/>
  <c r="CE81" i="1"/>
  <c r="BP133" i="1"/>
  <c r="BH142" i="1"/>
  <c r="BC83" i="1"/>
  <c r="BC88" i="1"/>
  <c r="AF141" i="1"/>
  <c r="AG141" i="1"/>
  <c r="AF142" i="1"/>
  <c r="M90" i="1"/>
  <c r="H141" i="1"/>
  <c r="M94" i="1"/>
  <c r="M97" i="1"/>
  <c r="CD82" i="1"/>
  <c r="CE82" i="1"/>
  <c r="CD83" i="1"/>
  <c r="CE83" i="1"/>
  <c r="CD80" i="1"/>
  <c r="CE80" i="1"/>
  <c r="EH85" i="1"/>
  <c r="EI85" i="1"/>
  <c r="CR85" i="1"/>
  <c r="CS85" i="1"/>
  <c r="L82" i="1"/>
  <c r="AH134" i="1"/>
  <c r="Z133" i="1"/>
  <c r="L133" i="1"/>
  <c r="AN133" i="1"/>
  <c r="BB133" i="1"/>
  <c r="CE134" i="1"/>
  <c r="G149" i="1"/>
  <c r="BA403" i="1"/>
  <c r="BB399" i="1"/>
  <c r="BC399" i="1"/>
  <c r="BC391" i="1"/>
  <c r="BC632" i="1"/>
  <c r="Z1491" i="1"/>
  <c r="AA1449" i="1"/>
  <c r="CD384" i="1"/>
  <c r="CC385" i="1"/>
  <c r="Y1527" i="1"/>
  <c r="Z1527" i="1"/>
  <c r="AA1527" i="1"/>
  <c r="Z1523" i="1"/>
  <c r="DE385" i="1"/>
  <c r="DF384" i="1"/>
  <c r="DG384" i="1"/>
  <c r="AM398" i="1"/>
  <c r="AN394" i="1"/>
  <c r="BB1116" i="1"/>
  <c r="BC1116" i="1"/>
  <c r="BC1070" i="1"/>
  <c r="AA592" i="1"/>
  <c r="M1221" i="1"/>
  <c r="L1267" i="1"/>
  <c r="M1267" i="1"/>
  <c r="AA321" i="1"/>
  <c r="Z367" i="1"/>
  <c r="AA367" i="1"/>
  <c r="Z742" i="1"/>
  <c r="AA696" i="1"/>
  <c r="Z734" i="1"/>
  <c r="BQ386" i="1"/>
  <c r="AO842" i="1"/>
  <c r="AN892" i="1"/>
  <c r="M1219" i="1"/>
  <c r="BC590" i="1"/>
  <c r="BZ2613" i="1"/>
  <c r="BZ2614" i="1"/>
  <c r="CA2614" i="1"/>
  <c r="AA1379" i="1"/>
  <c r="Z1417" i="1"/>
  <c r="AA1417" i="1"/>
  <c r="BC918" i="1"/>
  <c r="BC997" i="1"/>
  <c r="BB1043" i="1"/>
  <c r="BC1043" i="1"/>
  <c r="BP965" i="1"/>
  <c r="BQ915" i="1"/>
  <c r="Y1300" i="1"/>
  <c r="Z1300" i="1"/>
  <c r="AA1300" i="1"/>
  <c r="Z1296" i="1"/>
  <c r="K633" i="1"/>
  <c r="L629" i="1"/>
  <c r="BB367" i="1"/>
  <c r="BC367" i="1"/>
  <c r="BC317" i="1"/>
  <c r="AN1224" i="1"/>
  <c r="AN1266" i="1"/>
  <c r="AO1266" i="1"/>
  <c r="Z1290" i="1"/>
  <c r="Y1294" i="1"/>
  <c r="AX1787" i="1"/>
  <c r="BC1736" i="1"/>
  <c r="AN1342" i="1"/>
  <c r="AO1342" i="1"/>
  <c r="AO1296" i="1"/>
  <c r="Z1493" i="1"/>
  <c r="AA1493" i="1"/>
  <c r="AA1451" i="1"/>
  <c r="BA1154" i="1"/>
  <c r="BB1150" i="1"/>
  <c r="BC1150" i="1"/>
  <c r="Z517" i="1"/>
  <c r="AA517" i="1"/>
  <c r="AA475" i="1"/>
  <c r="EX486" i="1"/>
  <c r="EY486" i="1"/>
  <c r="EW490" i="1"/>
  <c r="L1266" i="1"/>
  <c r="M1266" i="1"/>
  <c r="AO1224" i="1"/>
  <c r="BB995" i="1"/>
  <c r="AO469" i="1"/>
  <c r="Z733" i="1"/>
  <c r="DG382" i="1"/>
  <c r="Z1118" i="1"/>
  <c r="L234" i="1"/>
  <c r="K238" i="1"/>
  <c r="E367" i="1"/>
  <c r="G367" i="1"/>
  <c r="BB968" i="1"/>
  <c r="BC968" i="1"/>
  <c r="M1142" i="1"/>
  <c r="DU382" i="1"/>
  <c r="CE1357" i="1"/>
  <c r="CS1431" i="1"/>
  <c r="L366" i="1"/>
  <c r="M366" i="1"/>
  <c r="BO1486" i="1"/>
  <c r="BP1486" i="1"/>
  <c r="M1212" i="1"/>
  <c r="E1492" i="1"/>
  <c r="D1494" i="1"/>
  <c r="BA410" i="1"/>
  <c r="BB410" i="1"/>
  <c r="BC410" i="1"/>
  <c r="AA1515" i="1"/>
  <c r="BP1057" i="1"/>
  <c r="Z816" i="1"/>
  <c r="AA542" i="1"/>
  <c r="CC1359" i="1"/>
  <c r="CD1359" i="1"/>
  <c r="CE1359" i="1"/>
  <c r="L367" i="1"/>
  <c r="M367" i="1"/>
  <c r="EW324" i="1"/>
  <c r="Z315" i="1"/>
  <c r="Z1109" i="1"/>
  <c r="BC476" i="1"/>
  <c r="BB515" i="1"/>
  <c r="CJ2516" i="1"/>
  <c r="CJ2517" i="1"/>
  <c r="CD1358" i="1"/>
  <c r="CE1358" i="1"/>
  <c r="AN991" i="1"/>
  <c r="R435" i="1"/>
  <c r="S435" i="1"/>
  <c r="ES367" i="1"/>
  <c r="R361" i="1"/>
  <c r="AN391" i="1"/>
  <c r="AO391" i="1"/>
  <c r="BB1215" i="1"/>
  <c r="K1446" i="1"/>
  <c r="L590" i="1"/>
  <c r="AA1291" i="1"/>
  <c r="Z1341" i="1"/>
  <c r="AA1341" i="1"/>
  <c r="K634" i="1"/>
  <c r="L634" i="1"/>
  <c r="M634" i="1"/>
  <c r="L630" i="1"/>
  <c r="AO1512" i="1"/>
  <c r="BA470" i="1"/>
  <c r="BB466" i="1"/>
  <c r="V669" i="1"/>
  <c r="Z967" i="1"/>
  <c r="AA967" i="1"/>
  <c r="AN592" i="1"/>
  <c r="AO592" i="1"/>
  <c r="BP1356" i="1"/>
  <c r="BQ467" i="1"/>
  <c r="BP517" i="1"/>
  <c r="BQ517" i="1"/>
  <c r="DF607" i="1"/>
  <c r="DE608" i="1"/>
  <c r="AM1367" i="1"/>
  <c r="AN1363" i="1"/>
  <c r="AA620" i="1"/>
  <c r="CQ1208" i="1"/>
  <c r="CR1207" i="1"/>
  <c r="Z996" i="1"/>
  <c r="Y1000" i="1"/>
  <c r="EX624" i="1"/>
  <c r="EW628" i="1"/>
  <c r="AO1357" i="1"/>
  <c r="BC996" i="1"/>
  <c r="BB697" i="1"/>
  <c r="BC1222" i="1"/>
  <c r="BB1268" i="1"/>
  <c r="Z543" i="1"/>
  <c r="Y547" i="1"/>
  <c r="G292" i="1"/>
  <c r="E292" i="1"/>
  <c r="D294" i="1"/>
  <c r="Z386" i="1"/>
  <c r="AN387" i="1"/>
  <c r="CR608" i="1"/>
  <c r="CQ609" i="1"/>
  <c r="BB818" i="1"/>
  <c r="BC818" i="1"/>
  <c r="BC764" i="1"/>
  <c r="Z1718" i="1"/>
  <c r="AA1718" i="1"/>
  <c r="AA1692" i="1"/>
  <c r="AN395" i="1"/>
  <c r="AO395" i="1"/>
  <c r="AM399" i="1"/>
  <c r="BP741" i="1"/>
  <c r="BQ741" i="1"/>
  <c r="BQ695" i="1"/>
  <c r="BP318" i="1"/>
  <c r="BQ318" i="1"/>
  <c r="BO322" i="1"/>
  <c r="BP322" i="1"/>
  <c r="BQ322" i="1"/>
  <c r="CE1807" i="1"/>
  <c r="BZ1862" i="1"/>
  <c r="CC1734" i="1"/>
  <c r="CD1733" i="1"/>
  <c r="AM475" i="1"/>
  <c r="AN475" i="1"/>
  <c r="AO475" i="1"/>
  <c r="AN471" i="1"/>
  <c r="AO1069" i="1"/>
  <c r="AN1115" i="1"/>
  <c r="Z1568" i="1"/>
  <c r="AA1568" i="1"/>
  <c r="AA1530" i="1"/>
  <c r="Y1145" i="1"/>
  <c r="Z1141" i="1"/>
  <c r="AO1000" i="1"/>
  <c r="AN1042" i="1"/>
  <c r="AO1042" i="1"/>
  <c r="M847" i="1"/>
  <c r="L893" i="1"/>
  <c r="M893" i="1"/>
  <c r="AN1524" i="1"/>
  <c r="AO1524" i="1"/>
  <c r="AA1516" i="1"/>
  <c r="Y1151" i="1"/>
  <c r="Z1147" i="1"/>
  <c r="AA845" i="1"/>
  <c r="Z891" i="1"/>
  <c r="AA891" i="1"/>
  <c r="EP446" i="1"/>
  <c r="EP436" i="1"/>
  <c r="BC1063" i="1"/>
  <c r="M690" i="1"/>
  <c r="L740" i="1"/>
  <c r="BO1506" i="1"/>
  <c r="BN1507" i="1"/>
  <c r="CO2231" i="1"/>
  <c r="CN2233" i="1"/>
  <c r="CO2233" i="1"/>
  <c r="L311" i="1"/>
  <c r="K315" i="1"/>
  <c r="AO1372" i="1"/>
  <c r="AN1418" i="1"/>
  <c r="AO1418" i="1"/>
  <c r="BC846" i="1"/>
  <c r="BB892" i="1"/>
  <c r="BC892" i="1"/>
  <c r="K1699" i="1"/>
  <c r="L817" i="1"/>
  <c r="BO625" i="1"/>
  <c r="AM1365" i="1"/>
  <c r="L237" i="1"/>
  <c r="BP688" i="1"/>
  <c r="BA1000" i="1"/>
  <c r="BB1000" i="1"/>
  <c r="BC1000" i="1"/>
  <c r="Y1370" i="1"/>
  <c r="Z1366" i="1"/>
  <c r="Z628" i="1"/>
  <c r="AA628" i="1"/>
  <c r="CC458" i="1"/>
  <c r="CD458" i="1"/>
  <c r="CE458" i="1"/>
  <c r="CD457" i="1"/>
  <c r="BZ2709" i="1"/>
  <c r="CA2709" i="1"/>
  <c r="CA2708" i="1"/>
  <c r="CD1283" i="1"/>
  <c r="AO686" i="1"/>
  <c r="AN734" i="1"/>
  <c r="CR832" i="1"/>
  <c r="K1297" i="1"/>
  <c r="BB1358" i="1"/>
  <c r="BA1362" i="1"/>
  <c r="K697" i="1"/>
  <c r="L693" i="1"/>
  <c r="M693" i="1"/>
  <c r="B1701" i="1"/>
  <c r="B1709" i="1"/>
  <c r="B1710" i="1"/>
  <c r="R1709" i="1"/>
  <c r="AT1859" i="1"/>
  <c r="BC2491" i="1"/>
  <c r="AX2518" i="1"/>
  <c r="AY2518" i="1"/>
  <c r="CE2600" i="1"/>
  <c r="CA2613" i="1"/>
  <c r="BA1310" i="1"/>
  <c r="AT1334" i="1"/>
  <c r="BO1011" i="1"/>
  <c r="BH1041" i="1"/>
  <c r="BH1034" i="1"/>
  <c r="CE834" i="1"/>
  <c r="CD885" i="1"/>
  <c r="CS764" i="1"/>
  <c r="CR810" i="1"/>
  <c r="CS810" i="1"/>
  <c r="CR681" i="1"/>
  <c r="CN734" i="1"/>
  <c r="AJ659" i="1"/>
  <c r="AJ665" i="1"/>
  <c r="AJ669" i="1"/>
  <c r="AN615" i="1"/>
  <c r="U1043" i="1"/>
  <c r="V1044" i="1"/>
  <c r="AT1185" i="1"/>
  <c r="AU1185" i="1"/>
  <c r="AT1186" i="1"/>
  <c r="AA1685" i="1"/>
  <c r="BV1561" i="1"/>
  <c r="BV1487" i="1"/>
  <c r="BN1732" i="1"/>
  <c r="BO1731" i="1"/>
  <c r="L1692" i="1"/>
  <c r="K1696" i="1"/>
  <c r="AO1070" i="1"/>
  <c r="AN1116" i="1"/>
  <c r="AO1116" i="1"/>
  <c r="BB1145" i="1"/>
  <c r="BA1149" i="1"/>
  <c r="BB1149" i="1"/>
  <c r="BC1149" i="1"/>
  <c r="BA1359" i="1"/>
  <c r="AT1409" i="1"/>
  <c r="AT1417" i="1"/>
  <c r="AU1417" i="1"/>
  <c r="D585" i="1"/>
  <c r="D586" i="1"/>
  <c r="D512" i="1"/>
  <c r="BA633" i="1"/>
  <c r="BB629" i="1"/>
  <c r="BC629" i="1"/>
  <c r="CS1804" i="1"/>
  <c r="CN1862" i="1"/>
  <c r="CO1862" i="1"/>
  <c r="M1311" i="1"/>
  <c r="H1341" i="1"/>
  <c r="G1341" i="1"/>
  <c r="BA1382" i="1"/>
  <c r="AT1416" i="1"/>
  <c r="Y1360" i="1"/>
  <c r="B1357" i="1"/>
  <c r="AM1515" i="1"/>
  <c r="AN1511" i="1"/>
  <c r="BC1666" i="1"/>
  <c r="AX1712" i="1"/>
  <c r="L464" i="1"/>
  <c r="BL1044" i="1"/>
  <c r="AW740" i="1"/>
  <c r="AU740" i="1"/>
  <c r="CJ662" i="1"/>
  <c r="BV736" i="1"/>
  <c r="BV735" i="1"/>
  <c r="BW735" i="1"/>
  <c r="AM1385" i="1"/>
  <c r="AF1415" i="1"/>
  <c r="K1362" i="1"/>
  <c r="K1366" i="1"/>
  <c r="D1416" i="1"/>
  <c r="AV1484" i="1"/>
  <c r="CQ1358" i="1"/>
  <c r="CR1357" i="1"/>
  <c r="BB763" i="1"/>
  <c r="H1409" i="1"/>
  <c r="BA1449" i="1"/>
  <c r="BB1445" i="1"/>
  <c r="U818" i="1"/>
  <c r="BB1208" i="1"/>
  <c r="BA1212" i="1"/>
  <c r="Y1211" i="1"/>
  <c r="Z1207" i="1"/>
  <c r="K846" i="1"/>
  <c r="L846" i="1"/>
  <c r="M846" i="1"/>
  <c r="L842" i="1"/>
  <c r="BB990" i="1"/>
  <c r="BA994" i="1"/>
  <c r="BB467" i="1"/>
  <c r="BA471" i="1"/>
  <c r="Z1640" i="1"/>
  <c r="AA1582" i="1"/>
  <c r="BV811" i="1"/>
  <c r="CD811" i="1"/>
  <c r="CE811" i="1"/>
  <c r="BV810" i="1"/>
  <c r="BW810" i="1"/>
  <c r="CJ737" i="1"/>
  <c r="AW668" i="1"/>
  <c r="AU668" i="1"/>
  <c r="CD1665" i="1"/>
  <c r="CC1666" i="1"/>
  <c r="CD1666" i="1"/>
  <c r="CE1666" i="1"/>
  <c r="T1334" i="1"/>
  <c r="M1395" i="1"/>
  <c r="H1417" i="1"/>
  <c r="H1419" i="1"/>
  <c r="E1415" i="1"/>
  <c r="G1415" i="1"/>
  <c r="CQ983" i="1"/>
  <c r="CR982" i="1"/>
  <c r="BB1065" i="1"/>
  <c r="BA1069" i="1"/>
  <c r="K913" i="1"/>
  <c r="L909" i="1"/>
  <c r="BZ1334" i="1"/>
  <c r="B1365" i="1"/>
  <c r="Y1693" i="1"/>
  <c r="Z1693" i="1"/>
  <c r="AA1693" i="1"/>
  <c r="Z1689" i="1"/>
  <c r="M1585" i="1"/>
  <c r="L1643" i="1"/>
  <c r="BC913" i="1"/>
  <c r="BB967" i="1"/>
  <c r="BC967" i="1"/>
  <c r="BO766" i="1"/>
  <c r="BP762" i="1"/>
  <c r="S890" i="1"/>
  <c r="U890" i="1"/>
  <c r="BB1267" i="1"/>
  <c r="BC1267" i="1"/>
  <c r="AM622" i="1"/>
  <c r="AN618" i="1"/>
  <c r="L1357" i="1"/>
  <c r="K1361" i="1"/>
  <c r="M1326" i="1"/>
  <c r="H1340" i="1"/>
  <c r="K1387" i="1"/>
  <c r="D1417" i="1"/>
  <c r="BB1447" i="1"/>
  <c r="BC1447" i="1"/>
  <c r="BC535" i="1"/>
  <c r="BB593" i="1"/>
  <c r="BC593" i="1"/>
  <c r="M1058" i="1"/>
  <c r="L1116" i="1"/>
  <c r="Z607" i="1"/>
  <c r="Y611" i="1"/>
  <c r="BH1409" i="1"/>
  <c r="AN1433" i="1"/>
  <c r="L465" i="1"/>
  <c r="K469" i="1"/>
  <c r="BB618" i="1"/>
  <c r="BA622" i="1"/>
  <c r="K845" i="1"/>
  <c r="L845" i="1"/>
  <c r="M845" i="1"/>
  <c r="L841" i="1"/>
  <c r="M841" i="1"/>
  <c r="U593" i="1"/>
  <c r="L1118" i="1"/>
  <c r="M1118" i="1"/>
  <c r="BJ1334" i="1"/>
  <c r="U1416" i="1"/>
  <c r="S1416" i="1"/>
  <c r="AU516" i="1"/>
  <c r="U891" i="1"/>
  <c r="AN1207" i="1"/>
  <c r="AN1693" i="1"/>
  <c r="BJ1784" i="1"/>
  <c r="D886" i="1"/>
  <c r="L837" i="1"/>
  <c r="L689" i="1"/>
  <c r="CJ885" i="1"/>
  <c r="CK885" i="1"/>
  <c r="AN1282" i="1"/>
  <c r="M1294" i="1"/>
  <c r="AT1559" i="1"/>
  <c r="AV1559" i="1"/>
  <c r="D812" i="1"/>
  <c r="AI967" i="1"/>
  <c r="CD606" i="1"/>
  <c r="F1559" i="1"/>
  <c r="CJ1637" i="1"/>
  <c r="K840" i="1"/>
  <c r="H1492" i="1"/>
  <c r="H1494" i="1"/>
  <c r="AU1117" i="1"/>
  <c r="AT2006" i="1"/>
  <c r="AY2009" i="1"/>
  <c r="BJ1559" i="1"/>
  <c r="BA1072" i="1"/>
  <c r="BB1072" i="1"/>
  <c r="AX2006" i="1"/>
  <c r="BH2081" i="1"/>
  <c r="BA1446" i="1"/>
  <c r="AN1688" i="1"/>
  <c r="AO1688" i="1"/>
  <c r="BK591" i="1"/>
  <c r="L1362" i="1"/>
  <c r="M1362" i="1"/>
  <c r="Z1701" i="1"/>
  <c r="Z1715" i="1"/>
  <c r="BX1484" i="1"/>
  <c r="AH1484" i="1"/>
  <c r="L1687" i="1"/>
  <c r="M1687" i="1"/>
  <c r="BX2006" i="1"/>
  <c r="BJ2081" i="1"/>
  <c r="BB1292" i="1"/>
  <c r="AA1606" i="1"/>
  <c r="BP2319" i="1"/>
  <c r="BC2535" i="1"/>
  <c r="BZ2610" i="1"/>
  <c r="AM1287" i="1"/>
  <c r="AX2372" i="1"/>
  <c r="AT1268" i="1"/>
  <c r="AO1209" i="1"/>
  <c r="R1040" i="1"/>
  <c r="Y1209" i="1"/>
  <c r="R1267" i="1"/>
  <c r="BA1067" i="1"/>
  <c r="AF1118" i="1"/>
  <c r="AX1043" i="1"/>
  <c r="D890" i="1"/>
  <c r="BQ920" i="1"/>
  <c r="Y846" i="1"/>
  <c r="Z846" i="1"/>
  <c r="AH659" i="1"/>
  <c r="BP836" i="1"/>
  <c r="BQ836" i="1"/>
  <c r="AX965" i="1"/>
  <c r="H742" i="1"/>
  <c r="Y614" i="1"/>
  <c r="BH668" i="1"/>
  <c r="BH815" i="1"/>
  <c r="BB609" i="1"/>
  <c r="BC609" i="1"/>
  <c r="AN508" i="1"/>
  <c r="G524" i="1"/>
  <c r="AM396" i="1"/>
  <c r="AN392" i="1"/>
  <c r="AO392" i="1"/>
  <c r="M767" i="1"/>
  <c r="BA537" i="1"/>
  <c r="AF584" i="1"/>
  <c r="AM532" i="1"/>
  <c r="D668" i="1"/>
  <c r="BL516" i="1"/>
  <c r="Y466" i="1"/>
  <c r="Y470" i="1"/>
  <c r="Y395" i="1"/>
  <c r="Z391" i="1"/>
  <c r="CL359" i="1"/>
  <c r="Z466" i="1"/>
  <c r="BV509" i="1"/>
  <c r="BO406" i="1"/>
  <c r="BP402" i="1"/>
  <c r="BQ402" i="1"/>
  <c r="Y397" i="1"/>
  <c r="BP358" i="1"/>
  <c r="M394" i="1"/>
  <c r="BB401" i="1"/>
  <c r="BB440" i="1"/>
  <c r="AV434" i="1"/>
  <c r="BA392" i="1"/>
  <c r="H359" i="1"/>
  <c r="EX613" i="1"/>
  <c r="EX623" i="1"/>
  <c r="EX384" i="1"/>
  <c r="EX442" i="1"/>
  <c r="EY442" i="1"/>
  <c r="L390" i="1"/>
  <c r="BZ359" i="1"/>
  <c r="AV359" i="1"/>
  <c r="BP312" i="1"/>
  <c r="BL366" i="1"/>
  <c r="BK366" i="1"/>
  <c r="L393" i="1"/>
  <c r="F359" i="1"/>
  <c r="AA396" i="1"/>
  <c r="CR380" i="1"/>
  <c r="CQ381" i="1"/>
  <c r="B390" i="1"/>
  <c r="DT310" i="1"/>
  <c r="DU310" i="1"/>
  <c r="DU359" i="1"/>
  <c r="EX382" i="1"/>
  <c r="EY382" i="1"/>
  <c r="BB397" i="1"/>
  <c r="DU304" i="1"/>
  <c r="AN233" i="1"/>
  <c r="AM237" i="1"/>
  <c r="AM241" i="1"/>
  <c r="AM245" i="1"/>
  <c r="AN245" i="1"/>
  <c r="AO245" i="1"/>
  <c r="EN169" i="1"/>
  <c r="EP216" i="1"/>
  <c r="EP209" i="1"/>
  <c r="BC157" i="1"/>
  <c r="EY383" i="1"/>
  <c r="CC305" i="1"/>
  <c r="AO310" i="1"/>
  <c r="BQ308" i="1"/>
  <c r="ET359" i="1"/>
  <c r="EY493" i="1"/>
  <c r="AJ359" i="1"/>
  <c r="BC307" i="1"/>
  <c r="BC314" i="1"/>
  <c r="CJ359" i="1"/>
  <c r="D371" i="1"/>
  <c r="AN312" i="1"/>
  <c r="AW368" i="1"/>
  <c r="BA311" i="1"/>
  <c r="AM320" i="1"/>
  <c r="AN320" i="1"/>
  <c r="AO320" i="1"/>
  <c r="EY319" i="1"/>
  <c r="EX313" i="1"/>
  <c r="EY648" i="1"/>
  <c r="AO307" i="1"/>
  <c r="EN323" i="1"/>
  <c r="EN359" i="1"/>
  <c r="EN360" i="1"/>
  <c r="EY348" i="1"/>
  <c r="ET366" i="1"/>
  <c r="ES366" i="1"/>
  <c r="BO311" i="1"/>
  <c r="BO241" i="1"/>
  <c r="BO245" i="1"/>
  <c r="BP245" i="1"/>
  <c r="BQ245" i="1"/>
  <c r="DP209" i="1"/>
  <c r="DF305" i="1"/>
  <c r="DS305" i="1"/>
  <c r="BP309" i="1"/>
  <c r="BP316" i="1"/>
  <c r="BQ316" i="1"/>
  <c r="BJ284" i="1"/>
  <c r="BA245" i="1"/>
  <c r="BB245" i="1"/>
  <c r="AX217" i="1"/>
  <c r="AW217" i="1"/>
  <c r="BC187" i="1"/>
  <c r="BL217" i="1"/>
  <c r="BO157" i="1"/>
  <c r="BO161" i="1"/>
  <c r="BP161" i="1"/>
  <c r="BQ161" i="1"/>
  <c r="BH209" i="1"/>
  <c r="BH215" i="1"/>
  <c r="B157" i="1"/>
  <c r="Z240" i="1"/>
  <c r="Z290" i="1"/>
  <c r="Y244" i="1"/>
  <c r="Z244" i="1"/>
  <c r="AA244" i="1"/>
  <c r="DL284" i="1"/>
  <c r="EX161" i="1"/>
  <c r="EY161" i="1"/>
  <c r="DG154" i="1"/>
  <c r="AA237" i="1"/>
  <c r="BA239" i="1"/>
  <c r="BB239" i="1"/>
  <c r="BX209" i="1"/>
  <c r="BI216" i="1"/>
  <c r="Y238" i="1"/>
  <c r="Y242" i="1"/>
  <c r="AM239" i="1"/>
  <c r="BO243" i="1"/>
  <c r="BP243" i="1"/>
  <c r="BQ243" i="1"/>
  <c r="BZ209" i="1"/>
  <c r="F209" i="1"/>
  <c r="EP219" i="1"/>
  <c r="ES215" i="1"/>
  <c r="EQ215" i="1"/>
  <c r="AG215" i="1"/>
  <c r="AO159" i="1"/>
  <c r="AM244" i="1"/>
  <c r="AN244" i="1"/>
  <c r="AO244" i="1"/>
  <c r="BO247" i="1"/>
  <c r="BP247" i="1"/>
  <c r="BQ247" i="1"/>
  <c r="Z233" i="1"/>
  <c r="BA242" i="1"/>
  <c r="BB242" i="1"/>
  <c r="BA246" i="1"/>
  <c r="BB246" i="1"/>
  <c r="BB292" i="1"/>
  <c r="BC292" i="1"/>
  <c r="EH231" i="1"/>
  <c r="S217" i="1"/>
  <c r="AV209" i="1"/>
  <c r="BC235" i="1"/>
  <c r="BC246" i="1"/>
  <c r="AA234" i="1"/>
  <c r="AN242" i="1"/>
  <c r="AM246" i="1"/>
  <c r="AN246" i="1"/>
  <c r="AO246" i="1"/>
  <c r="BP237" i="1"/>
  <c r="BP241" i="1"/>
  <c r="BQ241" i="1"/>
  <c r="EW240" i="1"/>
  <c r="CX211" i="1"/>
  <c r="CX210" i="1"/>
  <c r="CY210" i="1"/>
  <c r="R218" i="1"/>
  <c r="Y184" i="1"/>
  <c r="Z208" i="1"/>
  <c r="D217" i="1"/>
  <c r="K178" i="1"/>
  <c r="Y241" i="1"/>
  <c r="Y245" i="1"/>
  <c r="Z245" i="1"/>
  <c r="AA245" i="1"/>
  <c r="BC241" i="1"/>
  <c r="DN209" i="1"/>
  <c r="BO232" i="1"/>
  <c r="DE230" i="1"/>
  <c r="H218" i="1"/>
  <c r="DZ209" i="1"/>
  <c r="BL209" i="1"/>
  <c r="BP157" i="1"/>
  <c r="BQ157" i="1"/>
  <c r="BB163" i="1"/>
  <c r="BC163" i="1"/>
  <c r="BB158" i="1"/>
  <c r="M160" i="1"/>
  <c r="EQ217" i="1"/>
  <c r="ES217" i="1"/>
  <c r="AJ215" i="1"/>
  <c r="BV209" i="1"/>
  <c r="EI154" i="1"/>
  <c r="DF155" i="1"/>
  <c r="DG155" i="1"/>
  <c r="DE156" i="1"/>
  <c r="BP162" i="1"/>
  <c r="BQ162" i="1"/>
  <c r="CQ230" i="1"/>
  <c r="AX209" i="1"/>
  <c r="BH217" i="1"/>
  <c r="AF217" i="1"/>
  <c r="CJ209" i="1"/>
  <c r="DU154" i="1"/>
  <c r="BA172" i="1"/>
  <c r="AU217" i="1"/>
  <c r="AJ217" i="1"/>
  <c r="Z164" i="1"/>
  <c r="V217" i="1"/>
  <c r="U217" i="1"/>
  <c r="AM182" i="1"/>
  <c r="AN208" i="1"/>
  <c r="AF216" i="1"/>
  <c r="D216" i="1"/>
  <c r="D209" i="1"/>
  <c r="AX143" i="1"/>
  <c r="E215" i="1"/>
  <c r="G215" i="1"/>
  <c r="AT209" i="1"/>
  <c r="AT218" i="1"/>
  <c r="BO160" i="1"/>
  <c r="BO164" i="1"/>
  <c r="BP164" i="1"/>
  <c r="BQ164" i="1"/>
  <c r="BH218" i="1"/>
  <c r="BA171" i="1"/>
  <c r="BB171" i="1"/>
  <c r="BC171" i="1"/>
  <c r="AO158" i="1"/>
  <c r="T209" i="1"/>
  <c r="BQ172" i="1"/>
  <c r="BL216" i="1"/>
  <c r="BK216" i="1"/>
  <c r="L93" i="1"/>
  <c r="M93" i="1"/>
  <c r="BC234" i="1"/>
  <c r="BC237" i="1"/>
  <c r="DL209" i="1"/>
  <c r="BP159" i="1"/>
  <c r="AT216" i="1"/>
  <c r="AJ216" i="1"/>
  <c r="AN166" i="1"/>
  <c r="AO166" i="1"/>
  <c r="BI142" i="1"/>
  <c r="AA179" i="1"/>
  <c r="V218" i="1"/>
  <c r="CR155" i="1"/>
  <c r="CS155" i="1"/>
  <c r="CQ156" i="1"/>
  <c r="BC164" i="1"/>
  <c r="BC159" i="1"/>
  <c r="AF218" i="1"/>
  <c r="AF209" i="1"/>
  <c r="Z157" i="1"/>
  <c r="AA157" i="1"/>
  <c r="V209" i="1"/>
  <c r="V215" i="1"/>
  <c r="M157" i="1"/>
  <c r="AJ209" i="1"/>
  <c r="AU215" i="1"/>
  <c r="EX157" i="1"/>
  <c r="EW167" i="1"/>
  <c r="EX167" i="1"/>
  <c r="EY167" i="1"/>
  <c r="EX163" i="1"/>
  <c r="AJ218" i="1"/>
  <c r="AM170" i="1"/>
  <c r="AO160" i="1"/>
  <c r="CE154" i="1"/>
  <c r="R209" i="1"/>
  <c r="R215" i="1"/>
  <c r="B161" i="1"/>
  <c r="Y161" i="1"/>
  <c r="Y165" i="1"/>
  <c r="Z165" i="1"/>
  <c r="AA165" i="1"/>
  <c r="BP208" i="1"/>
  <c r="L208" i="1"/>
  <c r="AO157" i="1"/>
  <c r="EN161" i="1"/>
  <c r="EW162" i="1"/>
  <c r="EW166" i="1"/>
  <c r="EW170" i="1"/>
  <c r="BO163" i="1"/>
  <c r="BO167" i="1"/>
  <c r="BP167" i="1"/>
  <c r="BQ167" i="1"/>
  <c r="CS154" i="1"/>
  <c r="AN170" i="1"/>
  <c r="AO170" i="1"/>
  <c r="Z168" i="1"/>
  <c r="AA168" i="1"/>
  <c r="DZ134" i="1"/>
  <c r="AG143" i="1"/>
  <c r="L86" i="1"/>
  <c r="CD135" i="1"/>
  <c r="CE79" i="1"/>
  <c r="M82" i="1"/>
  <c r="BL141" i="1"/>
  <c r="Z172" i="1"/>
  <c r="AA172" i="1"/>
  <c r="Z159" i="1"/>
  <c r="L172" i="1"/>
  <c r="M172" i="1"/>
  <c r="K167" i="1"/>
  <c r="L167" i="1"/>
  <c r="M167" i="1"/>
  <c r="L158" i="1"/>
  <c r="AJ141" i="1"/>
  <c r="D143" i="1"/>
  <c r="DS155" i="1"/>
  <c r="Y166" i="1"/>
  <c r="Y170" i="1"/>
  <c r="Z170" i="1"/>
  <c r="AA170" i="1"/>
  <c r="K162" i="1"/>
  <c r="K166" i="1"/>
  <c r="L166" i="1"/>
  <c r="M166" i="1"/>
  <c r="CJ134" i="1"/>
  <c r="R140" i="1"/>
  <c r="R134" i="1"/>
  <c r="Z162" i="1"/>
  <c r="AA162" i="1"/>
  <c r="CL134" i="1"/>
  <c r="B90" i="1"/>
  <c r="T134" i="1"/>
  <c r="H143" i="1"/>
  <c r="H142" i="1"/>
  <c r="AX218" i="1"/>
  <c r="K161" i="1"/>
  <c r="L161" i="1"/>
  <c r="R142" i="1"/>
  <c r="M101" i="1"/>
  <c r="AM163" i="1"/>
  <c r="AN163" i="1"/>
  <c r="DN134" i="1"/>
  <c r="S141" i="1"/>
  <c r="S143" i="1"/>
  <c r="L98" i="1"/>
  <c r="M98" i="1"/>
  <c r="B98" i="1"/>
  <c r="EG156" i="1"/>
  <c r="AM172" i="1"/>
  <c r="AN172" i="1"/>
  <c r="AO172" i="1"/>
  <c r="CC157" i="1"/>
  <c r="K164" i="1"/>
  <c r="L164" i="1"/>
  <c r="BX134" i="1"/>
  <c r="F134" i="1"/>
  <c r="AG142" i="1"/>
  <c r="B86" i="1"/>
  <c r="L92" i="1"/>
  <c r="M92" i="1"/>
  <c r="CX135" i="1"/>
  <c r="CY135" i="1"/>
  <c r="CX136" i="1"/>
  <c r="BH134" i="1"/>
  <c r="BH140" i="1"/>
  <c r="BH143" i="1"/>
  <c r="CZ134" i="1"/>
  <c r="BJ134" i="1"/>
  <c r="BH141" i="1"/>
  <c r="AJ142" i="1"/>
  <c r="AI142" i="1"/>
  <c r="AV134" i="1"/>
  <c r="D142" i="1"/>
  <c r="AJ143" i="1"/>
  <c r="AI143" i="1"/>
  <c r="BL143" i="1"/>
  <c r="BZ134" i="1"/>
  <c r="DP134" i="1"/>
  <c r="H134" i="1"/>
  <c r="AX134" i="1"/>
  <c r="AX140" i="1"/>
  <c r="D141" i="1"/>
  <c r="AF134" i="1"/>
  <c r="DF85" i="1"/>
  <c r="DG85" i="1"/>
  <c r="H140" i="1"/>
  <c r="DU134" i="1"/>
  <c r="AJ140" i="1"/>
  <c r="AJ134" i="1"/>
  <c r="V143" i="1"/>
  <c r="U143" i="1"/>
  <c r="AT143" i="1"/>
  <c r="BL142" i="1"/>
  <c r="BK142" i="1"/>
  <c r="V134" i="1"/>
  <c r="CN134" i="1"/>
  <c r="ED134" i="1"/>
  <c r="BL140" i="1"/>
  <c r="V142" i="1"/>
  <c r="AT142" i="1"/>
  <c r="B82" i="1"/>
  <c r="BL134" i="1"/>
  <c r="AF140" i="1"/>
  <c r="BV134" i="1"/>
  <c r="DL134" i="1"/>
  <c r="D140" i="1"/>
  <c r="D134" i="1"/>
  <c r="AT140" i="1"/>
  <c r="AT134" i="1"/>
  <c r="V141" i="1"/>
  <c r="U141" i="1"/>
  <c r="AT141" i="1"/>
  <c r="D1497" i="1"/>
  <c r="E1497" i="1"/>
  <c r="E1496" i="1"/>
  <c r="G1497" i="1"/>
  <c r="EW174" i="1"/>
  <c r="EX170" i="1"/>
  <c r="EY170" i="1"/>
  <c r="AM169" i="1"/>
  <c r="AN165" i="1"/>
  <c r="AO165" i="1"/>
  <c r="DZ362" i="1"/>
  <c r="DL436" i="1"/>
  <c r="DL435" i="1"/>
  <c r="DM435" i="1"/>
  <c r="D446" i="1"/>
  <c r="D1111" i="1"/>
  <c r="D1110" i="1"/>
  <c r="E1110" i="1"/>
  <c r="D1037" i="1"/>
  <c r="D1121" i="1"/>
  <c r="AJ1644" i="1"/>
  <c r="AI1641" i="1"/>
  <c r="EY246" i="1"/>
  <c r="CX360" i="1"/>
  <c r="CY360" i="1"/>
  <c r="CX361" i="1"/>
  <c r="G365" i="1"/>
  <c r="E365" i="1"/>
  <c r="D369" i="1"/>
  <c r="EX461" i="1"/>
  <c r="EY461" i="1"/>
  <c r="EW465" i="1"/>
  <c r="EW172" i="1"/>
  <c r="DG981" i="1"/>
  <c r="DF1035" i="1"/>
  <c r="BP1664" i="1"/>
  <c r="BL1712" i="1"/>
  <c r="BA1448" i="1"/>
  <c r="BB1448" i="1"/>
  <c r="BC1448" i="1"/>
  <c r="BB1444" i="1"/>
  <c r="BC1444" i="1"/>
  <c r="BH2007" i="1"/>
  <c r="BI2007" i="1"/>
  <c r="BH2008" i="1"/>
  <c r="BL2011" i="1"/>
  <c r="BM2011" i="1"/>
  <c r="G1115" i="1"/>
  <c r="D1119" i="1"/>
  <c r="E1115" i="1"/>
  <c r="BV2157" i="1"/>
  <c r="BW2157" i="1"/>
  <c r="BV2158" i="1"/>
  <c r="BZ2161" i="1"/>
  <c r="CA2161" i="1"/>
  <c r="H894" i="1"/>
  <c r="G891" i="1"/>
  <c r="AT2158" i="1"/>
  <c r="AX2161" i="1"/>
  <c r="AY2161" i="1"/>
  <c r="AT2157" i="1"/>
  <c r="AU2157" i="1"/>
  <c r="AY2159" i="1"/>
  <c r="CS1109" i="1"/>
  <c r="CR1057" i="1"/>
  <c r="CS1057" i="1"/>
  <c r="CS457" i="1"/>
  <c r="CR510" i="1"/>
  <c r="G1190" i="1"/>
  <c r="H1194" i="1"/>
  <c r="AN917" i="1"/>
  <c r="AO917" i="1"/>
  <c r="AM921" i="1"/>
  <c r="AN921" i="1"/>
  <c r="AO921" i="1"/>
  <c r="CR1731" i="1"/>
  <c r="CS1731" i="1"/>
  <c r="CQ1732" i="1"/>
  <c r="R1719" i="1"/>
  <c r="U1715" i="1"/>
  <c r="S1715" i="1"/>
  <c r="BH2302" i="1"/>
  <c r="BL2305" i="1"/>
  <c r="BM2305" i="1"/>
  <c r="BH2231" i="1"/>
  <c r="BH2301" i="1"/>
  <c r="BI2301" i="1"/>
  <c r="BM2303" i="1"/>
  <c r="AX1344" i="1"/>
  <c r="AW1340" i="1"/>
  <c r="AO1297" i="1"/>
  <c r="AN1343" i="1"/>
  <c r="AO1343" i="1"/>
  <c r="BL2159" i="1"/>
  <c r="BP2101" i="1"/>
  <c r="BN1282" i="1"/>
  <c r="BO1281" i="1"/>
  <c r="BP1281" i="1"/>
  <c r="K1451" i="1"/>
  <c r="L1451" i="1"/>
  <c r="M1451" i="1"/>
  <c r="L1447" i="1"/>
  <c r="M1447" i="1"/>
  <c r="AO765" i="1"/>
  <c r="AN809" i="1"/>
  <c r="AO810" i="1"/>
  <c r="AN815" i="1"/>
  <c r="AU666" i="1"/>
  <c r="AW666" i="1"/>
  <c r="CQ1134" i="1"/>
  <c r="CR1133" i="1"/>
  <c r="CS1133" i="1"/>
  <c r="BZ1936" i="1"/>
  <c r="CA1936" i="1"/>
  <c r="AN1518" i="1"/>
  <c r="AO1518" i="1"/>
  <c r="AM1522" i="1"/>
  <c r="BB840" i="1"/>
  <c r="BC840" i="1"/>
  <c r="BA844" i="1"/>
  <c r="BB844" i="1"/>
  <c r="BC844" i="1"/>
  <c r="BV1260" i="1"/>
  <c r="BW1260" i="1"/>
  <c r="BV1187" i="1"/>
  <c r="BV1261" i="1"/>
  <c r="E1566" i="1"/>
  <c r="G1566" i="1"/>
  <c r="AT1485" i="1"/>
  <c r="AU1485" i="1"/>
  <c r="AT1486" i="1"/>
  <c r="EQ591" i="1"/>
  <c r="ES591" i="1"/>
  <c r="EP594" i="1"/>
  <c r="D662" i="1"/>
  <c r="D735" i="1"/>
  <c r="E735" i="1"/>
  <c r="D736" i="1"/>
  <c r="D746" i="1"/>
  <c r="CN2448" i="1"/>
  <c r="CO2448" i="1"/>
  <c r="L471" i="1"/>
  <c r="M471" i="1"/>
  <c r="K475" i="1"/>
  <c r="L475" i="1"/>
  <c r="BP542" i="1"/>
  <c r="BO546" i="1"/>
  <c r="BP546" i="1"/>
  <c r="BQ546" i="1"/>
  <c r="AG893" i="1"/>
  <c r="AI893" i="1"/>
  <c r="BI967" i="1"/>
  <c r="BK967" i="1"/>
  <c r="D1271" i="1"/>
  <c r="BH1187" i="1"/>
  <c r="BH1261" i="1"/>
  <c r="BO1261" i="1"/>
  <c r="BP1261" i="1"/>
  <c r="BH1260" i="1"/>
  <c r="BI1260" i="1"/>
  <c r="AO1641" i="1"/>
  <c r="AN1644" i="1"/>
  <c r="CJ1635" i="1"/>
  <c r="CK1635" i="1"/>
  <c r="CJ1562" i="1"/>
  <c r="CJ1636" i="1"/>
  <c r="CN1639" i="1"/>
  <c r="CO1639" i="1"/>
  <c r="CO1637" i="1"/>
  <c r="AO1686" i="1"/>
  <c r="AN1716" i="1"/>
  <c r="AO1716" i="1"/>
  <c r="K1061" i="1"/>
  <c r="L1057" i="1"/>
  <c r="BH1636" i="1"/>
  <c r="BL1639" i="1"/>
  <c r="BM1639" i="1"/>
  <c r="BH1562" i="1"/>
  <c r="BH1635" i="1"/>
  <c r="BI1635" i="1"/>
  <c r="BV885" i="1"/>
  <c r="BW885" i="1"/>
  <c r="CJ812" i="1"/>
  <c r="BV886" i="1"/>
  <c r="CE734" i="1"/>
  <c r="CD682" i="1"/>
  <c r="AO913" i="1"/>
  <c r="AN959" i="1"/>
  <c r="S742" i="1"/>
  <c r="U742" i="1"/>
  <c r="R744" i="1"/>
  <c r="AO832" i="1"/>
  <c r="AN890" i="1"/>
  <c r="AO890" i="1"/>
  <c r="CA2231" i="1"/>
  <c r="BZ2233" i="1"/>
  <c r="CA2233" i="1"/>
  <c r="D671" i="1"/>
  <c r="D661" i="1"/>
  <c r="D660" i="1"/>
  <c r="D587" i="1"/>
  <c r="Y1365" i="1"/>
  <c r="AF1711" i="1"/>
  <c r="AF1710" i="1"/>
  <c r="CA2447" i="1"/>
  <c r="BB765" i="1"/>
  <c r="BC765" i="1"/>
  <c r="BB808" i="1"/>
  <c r="BP2395" i="1"/>
  <c r="BL2447" i="1"/>
  <c r="BM2447" i="1"/>
  <c r="AO608" i="1"/>
  <c r="AN666" i="1"/>
  <c r="AO666" i="1"/>
  <c r="CE1430" i="1"/>
  <c r="M1135" i="1"/>
  <c r="BZ2086" i="1"/>
  <c r="CA2086" i="1"/>
  <c r="CA2084" i="1"/>
  <c r="K623" i="1"/>
  <c r="L619" i="1"/>
  <c r="M619" i="1"/>
  <c r="Z991" i="1"/>
  <c r="Y995" i="1"/>
  <c r="BL894" i="1"/>
  <c r="BK890" i="1"/>
  <c r="CE1057" i="1"/>
  <c r="CD1110" i="1"/>
  <c r="M691" i="1"/>
  <c r="L741" i="1"/>
  <c r="M741" i="1"/>
  <c r="L1218" i="1"/>
  <c r="K1222" i="1"/>
  <c r="AN997" i="1"/>
  <c r="AO997" i="1"/>
  <c r="AM1001" i="1"/>
  <c r="AN1001" i="1"/>
  <c r="AO1001" i="1"/>
  <c r="AO1514" i="1"/>
  <c r="AJ969" i="1"/>
  <c r="AI965" i="1"/>
  <c r="CJ1261" i="1"/>
  <c r="CJ1187" i="1"/>
  <c r="CJ1260" i="1"/>
  <c r="CK1260" i="1"/>
  <c r="EQ665" i="1"/>
  <c r="EP669" i="1"/>
  <c r="B734" i="1"/>
  <c r="B735" i="1"/>
  <c r="L1367" i="1"/>
  <c r="K1371" i="1"/>
  <c r="L1146" i="1"/>
  <c r="K1150" i="1"/>
  <c r="BH1785" i="1"/>
  <c r="BI1785" i="1"/>
  <c r="BH1786" i="1"/>
  <c r="BP166" i="1"/>
  <c r="BP216" i="1"/>
  <c r="BQ216" i="1"/>
  <c r="EX162" i="1"/>
  <c r="EY162" i="1"/>
  <c r="B209" i="1"/>
  <c r="B210" i="1"/>
  <c r="CD1206" i="1"/>
  <c r="AX2519" i="1"/>
  <c r="AY2519" i="1"/>
  <c r="EW250" i="1"/>
  <c r="EX250" i="1"/>
  <c r="EY250" i="1"/>
  <c r="BA166" i="1"/>
  <c r="BH1861" i="1"/>
  <c r="BL1864" i="1"/>
  <c r="BM1864" i="1"/>
  <c r="BH1860" i="1"/>
  <c r="BI1860" i="1"/>
  <c r="E1043" i="1"/>
  <c r="G1043" i="1"/>
  <c r="D1044" i="1"/>
  <c r="AY2375" i="1"/>
  <c r="AX1194" i="1"/>
  <c r="AW1190" i="1"/>
  <c r="K1690" i="1"/>
  <c r="AX894" i="1"/>
  <c r="BP2176" i="1"/>
  <c r="BL2231" i="1"/>
  <c r="BM2231" i="1"/>
  <c r="AO1064" i="1"/>
  <c r="AN1118" i="1"/>
  <c r="AO1118" i="1"/>
  <c r="CJ1710" i="1"/>
  <c r="CK1710" i="1"/>
  <c r="CJ1711" i="1"/>
  <c r="CN1714" i="1"/>
  <c r="CO1714" i="1"/>
  <c r="CS1504" i="1"/>
  <c r="CN1562" i="1"/>
  <c r="CO1562" i="1"/>
  <c r="R736" i="1"/>
  <c r="R662" i="1"/>
  <c r="R735" i="1"/>
  <c r="S735" i="1"/>
  <c r="D1194" i="1"/>
  <c r="E1190" i="1"/>
  <c r="BH2230" i="1"/>
  <c r="BL2233" i="1"/>
  <c r="BM2233" i="1"/>
  <c r="BH2229" i="1"/>
  <c r="BI2229" i="1"/>
  <c r="BH2159" i="1"/>
  <c r="AI1716" i="1"/>
  <c r="AG1716" i="1"/>
  <c r="BC761" i="1"/>
  <c r="BB815" i="1"/>
  <c r="BC815" i="1"/>
  <c r="K1071" i="1"/>
  <c r="L1071" i="1"/>
  <c r="M1071" i="1"/>
  <c r="L1067" i="1"/>
  <c r="BQ1042" i="1"/>
  <c r="BP1044" i="1"/>
  <c r="CQ1283" i="1"/>
  <c r="CR1282" i="1"/>
  <c r="CS1282" i="1"/>
  <c r="CD1431" i="1"/>
  <c r="CE1431" i="1"/>
  <c r="CC1432" i="1"/>
  <c r="L1139" i="1"/>
  <c r="M1139" i="1"/>
  <c r="K1143" i="1"/>
  <c r="AN986" i="1"/>
  <c r="AM990" i="1"/>
  <c r="M615" i="1"/>
  <c r="AI666" i="1"/>
  <c r="CN2709" i="1"/>
  <c r="CO2709" i="1"/>
  <c r="M1214" i="1"/>
  <c r="AN1043" i="1"/>
  <c r="AO1043" i="1"/>
  <c r="AO993" i="1"/>
  <c r="BL2519" i="1"/>
  <c r="BM2519" i="1"/>
  <c r="M684" i="1"/>
  <c r="G1266" i="1"/>
  <c r="H1269" i="1"/>
  <c r="AJ594" i="1"/>
  <c r="AI590" i="1"/>
  <c r="ET594" i="1"/>
  <c r="M1043" i="1"/>
  <c r="BO395" i="1"/>
  <c r="BP391" i="1"/>
  <c r="BQ391" i="1"/>
  <c r="Y322" i="1"/>
  <c r="Z322" i="1"/>
  <c r="AA322" i="1"/>
  <c r="Z318" i="1"/>
  <c r="AA318" i="1"/>
  <c r="AG892" i="1"/>
  <c r="AI892" i="1"/>
  <c r="R1494" i="1"/>
  <c r="S1490" i="1"/>
  <c r="U1490" i="1"/>
  <c r="EP598" i="1"/>
  <c r="EY585" i="1"/>
  <c r="G218" i="1"/>
  <c r="K171" i="1"/>
  <c r="S216" i="1"/>
  <c r="M393" i="1"/>
  <c r="ET219" i="1"/>
  <c r="BO242" i="1"/>
  <c r="BO317" i="1"/>
  <c r="BP313" i="1"/>
  <c r="BQ313" i="1"/>
  <c r="EW330" i="1"/>
  <c r="EX326" i="1"/>
  <c r="AN393" i="1"/>
  <c r="AO393" i="1"/>
  <c r="BP537" i="1"/>
  <c r="BO541" i="1"/>
  <c r="EX630" i="1"/>
  <c r="EY630" i="1"/>
  <c r="EW634" i="1"/>
  <c r="BO400" i="1"/>
  <c r="BP396" i="1"/>
  <c r="BQ396" i="1"/>
  <c r="AG365" i="1"/>
  <c r="AF369" i="1"/>
  <c r="AT2374" i="1"/>
  <c r="AX2377" i="1"/>
  <c r="AY2377" i="1"/>
  <c r="AT2373" i="1"/>
  <c r="AU2373" i="1"/>
  <c r="AT2303" i="1"/>
  <c r="CS305" i="1"/>
  <c r="CR360" i="1"/>
  <c r="K988" i="1"/>
  <c r="BC1136" i="1"/>
  <c r="BA1151" i="1"/>
  <c r="BB1151" i="1"/>
  <c r="BB1190" i="1"/>
  <c r="BC1190" i="1"/>
  <c r="U1716" i="1"/>
  <c r="S1716" i="1"/>
  <c r="AN1689" i="1"/>
  <c r="AO1689" i="1"/>
  <c r="CJ1933" i="1"/>
  <c r="CN1936" i="1"/>
  <c r="CO1936" i="1"/>
  <c r="CJ1932" i="1"/>
  <c r="CK1932" i="1"/>
  <c r="S518" i="1"/>
  <c r="U518" i="1"/>
  <c r="R519" i="1"/>
  <c r="G1565" i="1"/>
  <c r="D1569" i="1"/>
  <c r="E1565" i="1"/>
  <c r="D1186" i="1"/>
  <c r="D1112" i="1"/>
  <c r="D1185" i="1"/>
  <c r="E1185" i="1"/>
  <c r="R969" i="1"/>
  <c r="U965" i="1"/>
  <c r="S965" i="1"/>
  <c r="AO1134" i="1"/>
  <c r="AN1067" i="1"/>
  <c r="AM1071" i="1"/>
  <c r="BA1297" i="1"/>
  <c r="BB1293" i="1"/>
  <c r="AT1635" i="1"/>
  <c r="AU1635" i="1"/>
  <c r="AT1636" i="1"/>
  <c r="AX1639" i="1"/>
  <c r="AY1639" i="1"/>
  <c r="AI1717" i="1"/>
  <c r="M1689" i="1"/>
  <c r="BC1151" i="1"/>
  <c r="BB1147" i="1"/>
  <c r="BC1147" i="1"/>
  <c r="H969" i="1"/>
  <c r="AA457" i="1"/>
  <c r="Z472" i="1"/>
  <c r="Y476" i="1"/>
  <c r="Z476" i="1"/>
  <c r="AA476" i="1"/>
  <c r="Z621" i="1"/>
  <c r="Y625" i="1"/>
  <c r="BP843" i="1"/>
  <c r="BO847" i="1"/>
  <c r="AO1717" i="1"/>
  <c r="BO1110" i="1"/>
  <c r="DS384" i="1"/>
  <c r="DT383" i="1"/>
  <c r="D1719" i="1"/>
  <c r="G1716" i="1"/>
  <c r="E1716" i="1"/>
  <c r="BA161" i="1"/>
  <c r="AT361" i="1"/>
  <c r="AT360" i="1"/>
  <c r="AU360" i="1"/>
  <c r="K392" i="1"/>
  <c r="L388" i="1"/>
  <c r="M388" i="1"/>
  <c r="AN311" i="1"/>
  <c r="AM315" i="1"/>
  <c r="BP614" i="1"/>
  <c r="BQ614" i="1"/>
  <c r="BO618" i="1"/>
  <c r="AF1410" i="1"/>
  <c r="AG1410" i="1"/>
  <c r="AF1337" i="1"/>
  <c r="AF1411" i="1"/>
  <c r="AF1635" i="1"/>
  <c r="AF1636" i="1"/>
  <c r="AN1636" i="1"/>
  <c r="AO1636" i="1"/>
  <c r="AI1340" i="1"/>
  <c r="AJ1344" i="1"/>
  <c r="AA1058" i="1"/>
  <c r="Z1116" i="1"/>
  <c r="AA1116" i="1"/>
  <c r="K1292" i="1"/>
  <c r="L1288" i="1"/>
  <c r="M1288" i="1"/>
  <c r="S1640" i="1"/>
  <c r="U1640" i="1"/>
  <c r="R1644" i="1"/>
  <c r="AO740" i="1"/>
  <c r="AT1933" i="1"/>
  <c r="AX1936" i="1"/>
  <c r="AY1936" i="1"/>
  <c r="AT1932" i="1"/>
  <c r="AU1932" i="1"/>
  <c r="M914" i="1"/>
  <c r="L968" i="1"/>
  <c r="M968" i="1"/>
  <c r="AF744" i="1"/>
  <c r="AG740" i="1"/>
  <c r="AI740" i="1"/>
  <c r="AG1491" i="1"/>
  <c r="AI1491" i="1"/>
  <c r="E1193" i="1"/>
  <c r="G1193" i="1"/>
  <c r="BC1806" i="1"/>
  <c r="AX1862" i="1"/>
  <c r="R960" i="1"/>
  <c r="S960" i="1"/>
  <c r="R887" i="1"/>
  <c r="R961" i="1"/>
  <c r="AO1063" i="1"/>
  <c r="BC912" i="1"/>
  <c r="BB916" i="1"/>
  <c r="BA920" i="1"/>
  <c r="BB920" i="1"/>
  <c r="BB966" i="1"/>
  <c r="BC966" i="1"/>
  <c r="AF1560" i="1"/>
  <c r="AG1560" i="1"/>
  <c r="AF1487" i="1"/>
  <c r="AF1561" i="1"/>
  <c r="D1196" i="1"/>
  <c r="D1487" i="1"/>
  <c r="D1560" i="1"/>
  <c r="E1560" i="1"/>
  <c r="D1571" i="1"/>
  <c r="D1561" i="1"/>
  <c r="E1717" i="1"/>
  <c r="G1717" i="1"/>
  <c r="K1697" i="1"/>
  <c r="L1693" i="1"/>
  <c r="M1693" i="1"/>
  <c r="Y1528" i="1"/>
  <c r="Z1528" i="1"/>
  <c r="AA1528" i="1"/>
  <c r="Z1524" i="1"/>
  <c r="CO2303" i="1"/>
  <c r="BQ464" i="1"/>
  <c r="AF661" i="1"/>
  <c r="AF587" i="1"/>
  <c r="AF660" i="1"/>
  <c r="AG660" i="1"/>
  <c r="D887" i="1"/>
  <c r="D971" i="1"/>
  <c r="D961" i="1"/>
  <c r="D960" i="1"/>
  <c r="E960" i="1"/>
  <c r="Z461" i="1"/>
  <c r="AA461" i="1"/>
  <c r="Y465" i="1"/>
  <c r="D1269" i="1"/>
  <c r="M539" i="1"/>
  <c r="L593" i="1"/>
  <c r="M593" i="1"/>
  <c r="DF680" i="1"/>
  <c r="DG680" i="1"/>
  <c r="DE681" i="1"/>
  <c r="AN472" i="1"/>
  <c r="AM476" i="1"/>
  <c r="AN476" i="1"/>
  <c r="AI1490" i="1"/>
  <c r="AF1494" i="1"/>
  <c r="AG1490" i="1"/>
  <c r="U667" i="1"/>
  <c r="ES592" i="1"/>
  <c r="EQ592" i="1"/>
  <c r="ES516" i="1"/>
  <c r="ET519" i="1"/>
  <c r="BV812" i="1"/>
  <c r="BH886" i="1"/>
  <c r="BH885" i="1"/>
  <c r="BI885" i="1"/>
  <c r="M965" i="1"/>
  <c r="CJ1337" i="1"/>
  <c r="CJ1411" i="1"/>
  <c r="CJ1410" i="1"/>
  <c r="CK1410" i="1"/>
  <c r="AN1190" i="1"/>
  <c r="AO1151" i="1"/>
  <c r="EQ517" i="1"/>
  <c r="ES517" i="1"/>
  <c r="BQ166" i="1"/>
  <c r="L1493" i="1"/>
  <c r="M1493" i="1"/>
  <c r="U366" i="1"/>
  <c r="V369" i="1"/>
  <c r="L397" i="1"/>
  <c r="M397" i="1"/>
  <c r="K401" i="1"/>
  <c r="AI367" i="1"/>
  <c r="AJ369" i="1"/>
  <c r="E1568" i="1"/>
  <c r="G1568" i="1"/>
  <c r="AM847" i="1"/>
  <c r="AN847" i="1"/>
  <c r="AO847" i="1"/>
  <c r="AN843" i="1"/>
  <c r="BH1336" i="1"/>
  <c r="BH1262" i="1"/>
  <c r="BH1335" i="1"/>
  <c r="BI1335" i="1"/>
  <c r="Y1699" i="1"/>
  <c r="Z1695" i="1"/>
  <c r="AA1695" i="1"/>
  <c r="CD1132" i="1"/>
  <c r="CC1133" i="1"/>
  <c r="BV2303" i="1"/>
  <c r="BV2373" i="1"/>
  <c r="BW2373" i="1"/>
  <c r="BV2374" i="1"/>
  <c r="BZ2377" i="1"/>
  <c r="CA2377" i="1"/>
  <c r="L1513" i="1"/>
  <c r="K1517" i="1"/>
  <c r="BN1132" i="1"/>
  <c r="BO1131" i="1"/>
  <c r="BP1131" i="1"/>
  <c r="AJ1719" i="1"/>
  <c r="BC916" i="1"/>
  <c r="BC920" i="1"/>
  <c r="D1337" i="1"/>
  <c r="D1411" i="1"/>
  <c r="D1410" i="1"/>
  <c r="E1410" i="1"/>
  <c r="K1512" i="1"/>
  <c r="L1508" i="1"/>
  <c r="AN1138" i="1"/>
  <c r="BP468" i="1"/>
  <c r="BQ468" i="1"/>
  <c r="BO472" i="1"/>
  <c r="CJ1485" i="1"/>
  <c r="CK1485" i="1"/>
  <c r="CJ1486" i="1"/>
  <c r="CJ1412" i="1"/>
  <c r="E966" i="1"/>
  <c r="G966" i="1"/>
  <c r="DG810" i="1"/>
  <c r="Y1301" i="1"/>
  <c r="Z1301" i="1"/>
  <c r="AA1301" i="1"/>
  <c r="Z1297" i="1"/>
  <c r="BV661" i="1"/>
  <c r="CJ587" i="1"/>
  <c r="BV660" i="1"/>
  <c r="BW660" i="1"/>
  <c r="DG679" i="1"/>
  <c r="AY2613" i="1"/>
  <c r="D744" i="1"/>
  <c r="E742" i="1"/>
  <c r="EX475" i="1"/>
  <c r="EY475" i="1"/>
  <c r="EW479" i="1"/>
  <c r="BV586" i="1"/>
  <c r="CD586" i="1"/>
  <c r="CE586" i="1"/>
  <c r="CJ512" i="1"/>
  <c r="BV585" i="1"/>
  <c r="BW585" i="1"/>
  <c r="BI893" i="1"/>
  <c r="BK893" i="1"/>
  <c r="BH894" i="1"/>
  <c r="K1522" i="1"/>
  <c r="L1518" i="1"/>
  <c r="M1518" i="1"/>
  <c r="CE231" i="1"/>
  <c r="CD285" i="1"/>
  <c r="BH1933" i="1"/>
  <c r="BL1936" i="1"/>
  <c r="BM1936" i="1"/>
  <c r="BH1932" i="1"/>
  <c r="BI1932" i="1"/>
  <c r="CJ2612" i="1"/>
  <c r="CN2614" i="1"/>
  <c r="CO2614" i="1"/>
  <c r="CJ2611" i="1"/>
  <c r="BB1290" i="1"/>
  <c r="BC1290" i="1"/>
  <c r="BA1294" i="1"/>
  <c r="EX166" i="1"/>
  <c r="EY166" i="1"/>
  <c r="Y243" i="1"/>
  <c r="EY389" i="1"/>
  <c r="EX443" i="1"/>
  <c r="EY443" i="1"/>
  <c r="BB542" i="1"/>
  <c r="BA546" i="1"/>
  <c r="BB546" i="1"/>
  <c r="BC546" i="1"/>
  <c r="Z763" i="1"/>
  <c r="Y767" i="1"/>
  <c r="S666" i="1"/>
  <c r="R669" i="1"/>
  <c r="EQ666" i="1"/>
  <c r="ES666" i="1"/>
  <c r="D1035" i="1"/>
  <c r="E1035" i="1"/>
  <c r="D1036" i="1"/>
  <c r="D1046" i="1"/>
  <c r="L1040" i="1"/>
  <c r="M1040" i="1"/>
  <c r="BA1291" i="1"/>
  <c r="BB1287" i="1"/>
  <c r="AG1640" i="1"/>
  <c r="AF1644" i="1"/>
  <c r="AI1640" i="1"/>
  <c r="AO1640" i="1"/>
  <c r="AF1260" i="1"/>
  <c r="AG1260" i="1"/>
  <c r="AF1187" i="1"/>
  <c r="AF1261" i="1"/>
  <c r="U1492" i="1"/>
  <c r="S1492" i="1"/>
  <c r="D885" i="1"/>
  <c r="E885" i="1"/>
  <c r="D896" i="1"/>
  <c r="BH519" i="1"/>
  <c r="BI516" i="1"/>
  <c r="AI1417" i="1"/>
  <c r="AG1417" i="1"/>
  <c r="Z907" i="1"/>
  <c r="Y911" i="1"/>
  <c r="L1140" i="1"/>
  <c r="M1140" i="1"/>
  <c r="K1144" i="1"/>
  <c r="BB611" i="1"/>
  <c r="BC611" i="1"/>
  <c r="BA615" i="1"/>
  <c r="CJ2302" i="1"/>
  <c r="CN2305" i="1"/>
  <c r="CO2305" i="1"/>
  <c r="CJ2301" i="1"/>
  <c r="CK2301" i="1"/>
  <c r="CJ2231" i="1"/>
  <c r="BB1219" i="1"/>
  <c r="BC1219" i="1"/>
  <c r="BA1223" i="1"/>
  <c r="BB1223" i="1"/>
  <c r="BC1223" i="1"/>
  <c r="AF1344" i="1"/>
  <c r="AJ1194" i="1"/>
  <c r="AM1298" i="1"/>
  <c r="AN1298" i="1"/>
  <c r="AO1298" i="1"/>
  <c r="AN1294" i="1"/>
  <c r="AO1294" i="1"/>
  <c r="BQ536" i="1"/>
  <c r="R661" i="1"/>
  <c r="R587" i="1"/>
  <c r="R660" i="1"/>
  <c r="S660" i="1"/>
  <c r="AG666" i="1"/>
  <c r="AF669" i="1"/>
  <c r="CA2159" i="1"/>
  <c r="EP297" i="1"/>
  <c r="EQ297" i="1"/>
  <c r="EQ296" i="1"/>
  <c r="ES297" i="1"/>
  <c r="L546" i="1"/>
  <c r="L583" i="1"/>
  <c r="AN367" i="1"/>
  <c r="AO367" i="1"/>
  <c r="B659" i="1"/>
  <c r="B660" i="1"/>
  <c r="G1640" i="1"/>
  <c r="D1644" i="1"/>
  <c r="E1640" i="1"/>
  <c r="EP511" i="1"/>
  <c r="EP437" i="1"/>
  <c r="EP521" i="1"/>
  <c r="EP510" i="1"/>
  <c r="EQ510" i="1"/>
  <c r="EQ593" i="1"/>
  <c r="ES593" i="1"/>
  <c r="CJ586" i="1"/>
  <c r="CJ585" i="1"/>
  <c r="CK585" i="1"/>
  <c r="CX512" i="1"/>
  <c r="BL2709" i="1"/>
  <c r="BM2709" i="1"/>
  <c r="AN1517" i="1"/>
  <c r="AO1517" i="1"/>
  <c r="K407" i="1"/>
  <c r="L403" i="1"/>
  <c r="M403" i="1"/>
  <c r="AN161" i="1"/>
  <c r="AO161" i="1"/>
  <c r="B434" i="1"/>
  <c r="B435" i="1"/>
  <c r="EX164" i="1"/>
  <c r="EY164" i="1"/>
  <c r="AT369" i="1"/>
  <c r="AW365" i="1"/>
  <c r="AU365" i="1"/>
  <c r="BC232" i="1"/>
  <c r="BB290" i="1"/>
  <c r="BC290" i="1"/>
  <c r="BK666" i="1"/>
  <c r="BL669" i="1"/>
  <c r="K768" i="1"/>
  <c r="L764" i="1"/>
  <c r="DF455" i="1"/>
  <c r="DG455" i="1"/>
  <c r="DE456" i="1"/>
  <c r="AU1042" i="1"/>
  <c r="AT1044" i="1"/>
  <c r="AO688" i="1"/>
  <c r="AN742" i="1"/>
  <c r="AO742" i="1"/>
  <c r="AG1193" i="1"/>
  <c r="AI1193" i="1"/>
  <c r="AU743" i="1"/>
  <c r="AW743" i="1"/>
  <c r="AT744" i="1"/>
  <c r="CE1579" i="1"/>
  <c r="BZ1637" i="1"/>
  <c r="AG1268" i="1"/>
  <c r="AI1268" i="1"/>
  <c r="CJ2007" i="1"/>
  <c r="CK2007" i="1"/>
  <c r="CJ2008" i="1"/>
  <c r="CN2011" i="1"/>
  <c r="CO2011" i="1"/>
  <c r="AJ1119" i="1"/>
  <c r="AI1116" i="1"/>
  <c r="M1686" i="1"/>
  <c r="BP458" i="1"/>
  <c r="BO462" i="1"/>
  <c r="AX744" i="1"/>
  <c r="R1037" i="1"/>
  <c r="R1110" i="1"/>
  <c r="S1110" i="1"/>
  <c r="R1111" i="1"/>
  <c r="Z1111" i="1"/>
  <c r="AA1111" i="1"/>
  <c r="AW1117" i="1"/>
  <c r="AT1119" i="1"/>
  <c r="AF1185" i="1"/>
  <c r="AG1185" i="1"/>
  <c r="AF1112" i="1"/>
  <c r="AF1186" i="1"/>
  <c r="AO1635" i="1"/>
  <c r="BH969" i="1"/>
  <c r="CO2613" i="1"/>
  <c r="AI1265" i="1"/>
  <c r="AJ1269" i="1"/>
  <c r="K1368" i="1"/>
  <c r="L1364" i="1"/>
  <c r="M1364" i="1"/>
  <c r="AX2305" i="1"/>
  <c r="AY2305" i="1"/>
  <c r="BO544" i="1"/>
  <c r="BP540" i="1"/>
  <c r="BQ540" i="1"/>
  <c r="G1418" i="1"/>
  <c r="BP469" i="1"/>
  <c r="BO473" i="1"/>
  <c r="BP473" i="1"/>
  <c r="BQ473" i="1"/>
  <c r="CO1712" i="1"/>
  <c r="BN1358" i="1"/>
  <c r="BO1357" i="1"/>
  <c r="AT669" i="1"/>
  <c r="L592" i="1"/>
  <c r="M592" i="1"/>
  <c r="M542" i="1"/>
  <c r="D1562" i="1"/>
  <c r="D1635" i="1"/>
  <c r="E1635" i="1"/>
  <c r="D1636" i="1"/>
  <c r="L1636" i="1"/>
  <c r="M1636" i="1"/>
  <c r="D1646" i="1"/>
  <c r="L1223" i="1"/>
  <c r="BL744" i="1"/>
  <c r="BK740" i="1"/>
  <c r="EQ518" i="1"/>
  <c r="ES518" i="1"/>
  <c r="EP586" i="1"/>
  <c r="EX586" i="1"/>
  <c r="EY586" i="1"/>
  <c r="EP596" i="1"/>
  <c r="EP512" i="1"/>
  <c r="EP585" i="1"/>
  <c r="EQ585" i="1"/>
  <c r="Y406" i="1"/>
  <c r="Z402" i="1"/>
  <c r="AA402" i="1"/>
  <c r="AO1141" i="1"/>
  <c r="CN2377" i="1"/>
  <c r="CO2377" i="1"/>
  <c r="BO917" i="1"/>
  <c r="BP913" i="1"/>
  <c r="BQ913" i="1"/>
  <c r="CE982" i="1"/>
  <c r="CD983" i="1"/>
  <c r="CD1035" i="1"/>
  <c r="AG815" i="1"/>
  <c r="AI815" i="1"/>
  <c r="AF819" i="1"/>
  <c r="AJ219" i="1"/>
  <c r="AN237" i="1"/>
  <c r="AO237" i="1"/>
  <c r="BI290" i="1"/>
  <c r="BK290" i="1"/>
  <c r="AA308" i="1"/>
  <c r="AM401" i="1"/>
  <c r="AN397" i="1"/>
  <c r="AO397" i="1"/>
  <c r="L688" i="1"/>
  <c r="M688" i="1"/>
  <c r="K692" i="1"/>
  <c r="BI1042" i="1"/>
  <c r="BK1042" i="1"/>
  <c r="U666" i="1"/>
  <c r="CS2465" i="1"/>
  <c r="CN2518" i="1"/>
  <c r="CO2518" i="1"/>
  <c r="AH1709" i="1"/>
  <c r="V969" i="1"/>
  <c r="U967" i="1"/>
  <c r="BI515" i="1"/>
  <c r="BK515" i="1"/>
  <c r="AN1142" i="1"/>
  <c r="AO1142" i="1"/>
  <c r="AM1146" i="1"/>
  <c r="BQ611" i="1"/>
  <c r="AF1412" i="1"/>
  <c r="AF1485" i="1"/>
  <c r="AG1485" i="1"/>
  <c r="AF1486" i="1"/>
  <c r="AO1358" i="1"/>
  <c r="L516" i="1"/>
  <c r="M516" i="1"/>
  <c r="EP519" i="1"/>
  <c r="BA696" i="1"/>
  <c r="BB692" i="1"/>
  <c r="AT2611" i="1"/>
  <c r="AT2612" i="1"/>
  <c r="AX2614" i="1"/>
  <c r="AY2614" i="1"/>
  <c r="CJ661" i="1"/>
  <c r="CX587" i="1"/>
  <c r="CJ660" i="1"/>
  <c r="CK660" i="1"/>
  <c r="U1191" i="1"/>
  <c r="AI365" i="1"/>
  <c r="AX2233" i="1"/>
  <c r="AY2233" i="1"/>
  <c r="M1137" i="1"/>
  <c r="AT586" i="1"/>
  <c r="AT585" i="1"/>
  <c r="AU585" i="1"/>
  <c r="M987" i="1"/>
  <c r="L1041" i="1"/>
  <c r="M1041" i="1"/>
  <c r="BM1637" i="1"/>
  <c r="AG1567" i="1"/>
  <c r="AI1567" i="1"/>
  <c r="AN1436" i="1"/>
  <c r="AM1440" i="1"/>
  <c r="EN509" i="1"/>
  <c r="EN510" i="1"/>
  <c r="EN659" i="1"/>
  <c r="EN660" i="1"/>
  <c r="M1635" i="1"/>
  <c r="BP1260" i="1"/>
  <c r="BL2614" i="1"/>
  <c r="BM2614" i="1"/>
  <c r="AM1149" i="1"/>
  <c r="AN1145" i="1"/>
  <c r="AO1145" i="1"/>
  <c r="AA832" i="1"/>
  <c r="Z890" i="1"/>
  <c r="AA890" i="1"/>
  <c r="E1340" i="1"/>
  <c r="D1344" i="1"/>
  <c r="CS1056" i="1"/>
  <c r="CR1110" i="1"/>
  <c r="AW1266" i="1"/>
  <c r="AU1266" i="1"/>
  <c r="BV2445" i="1"/>
  <c r="BV2375" i="1"/>
  <c r="BV2446" i="1"/>
  <c r="BZ2448" i="1"/>
  <c r="CA2448" i="1"/>
  <c r="AF894" i="1"/>
  <c r="AJ444" i="1"/>
  <c r="AI440" i="1"/>
  <c r="AT1494" i="1"/>
  <c r="Z161" i="1"/>
  <c r="AA161" i="1"/>
  <c r="L140" i="1"/>
  <c r="Z166" i="1"/>
  <c r="AA166" i="1"/>
  <c r="AA1701" i="1"/>
  <c r="BA845" i="1"/>
  <c r="Y320" i="1"/>
  <c r="Z320" i="1"/>
  <c r="AA320" i="1"/>
  <c r="Z316" i="1"/>
  <c r="AA316" i="1"/>
  <c r="AO240" i="1"/>
  <c r="AN290" i="1"/>
  <c r="AO290" i="1"/>
  <c r="BO393" i="1"/>
  <c r="BP389" i="1"/>
  <c r="BQ389" i="1"/>
  <c r="EW241" i="1"/>
  <c r="EW243" i="1"/>
  <c r="EX239" i="1"/>
  <c r="EY239" i="1"/>
  <c r="AI1043" i="1"/>
  <c r="AJ1044" i="1"/>
  <c r="BH2375" i="1"/>
  <c r="BH2445" i="1"/>
  <c r="BH2446" i="1"/>
  <c r="BL2448" i="1"/>
  <c r="BM2448" i="1"/>
  <c r="E1342" i="1"/>
  <c r="G1342" i="1"/>
  <c r="BV1486" i="1"/>
  <c r="BV1485" i="1"/>
  <c r="BW1485" i="1"/>
  <c r="BV1412" i="1"/>
  <c r="D969" i="1"/>
  <c r="G965" i="1"/>
  <c r="E965" i="1"/>
  <c r="AO1442" i="1"/>
  <c r="AN1492" i="1"/>
  <c r="AO1492" i="1"/>
  <c r="AI1715" i="1"/>
  <c r="AN1214" i="1"/>
  <c r="AO1214" i="1"/>
  <c r="AM1218" i="1"/>
  <c r="AN1218" i="1"/>
  <c r="AO1218" i="1"/>
  <c r="Z1140" i="1"/>
  <c r="AA1140" i="1"/>
  <c r="Y1144" i="1"/>
  <c r="U968" i="1"/>
  <c r="S968" i="1"/>
  <c r="BP615" i="1"/>
  <c r="BQ615" i="1"/>
  <c r="BO619" i="1"/>
  <c r="AU1341" i="1"/>
  <c r="AW1341" i="1"/>
  <c r="AT1344" i="1"/>
  <c r="S1566" i="1"/>
  <c r="U1566" i="1"/>
  <c r="CC1509" i="1"/>
  <c r="CD1509" i="1"/>
  <c r="CE1509" i="1"/>
  <c r="CD1508" i="1"/>
  <c r="CQ908" i="1"/>
  <c r="CR907" i="1"/>
  <c r="BA413" i="1"/>
  <c r="BB413" i="1"/>
  <c r="BC413" i="1"/>
  <c r="BB409" i="1"/>
  <c r="BC409" i="1"/>
  <c r="BQ539" i="1"/>
  <c r="BP593" i="1"/>
  <c r="BQ593" i="1"/>
  <c r="AU667" i="1"/>
  <c r="AW667" i="1"/>
  <c r="G593" i="1"/>
  <c r="CR531" i="1"/>
  <c r="CQ532" i="1"/>
  <c r="K620" i="1"/>
  <c r="L616" i="1"/>
  <c r="M616" i="1"/>
  <c r="L1141" i="1"/>
  <c r="M1141" i="1"/>
  <c r="K1145" i="1"/>
  <c r="AU593" i="1"/>
  <c r="AW593" i="1"/>
  <c r="H1044" i="1"/>
  <c r="G1040" i="1"/>
  <c r="CS1484" i="1"/>
  <c r="CR1433" i="1"/>
  <c r="EW464" i="1"/>
  <c r="EX460" i="1"/>
  <c r="EY460" i="1"/>
  <c r="EP661" i="1"/>
  <c r="EP671" i="1"/>
  <c r="EP660" i="1"/>
  <c r="EQ660" i="1"/>
  <c r="EP587" i="1"/>
  <c r="EX594" i="1"/>
  <c r="EY594" i="1"/>
  <c r="D1648" i="1"/>
  <c r="Z1492" i="1"/>
  <c r="AA1492" i="1"/>
  <c r="AF1569" i="1"/>
  <c r="CN1564" i="1"/>
  <c r="CO1564" i="1"/>
  <c r="BA919" i="1"/>
  <c r="BB919" i="1"/>
  <c r="BC919" i="1"/>
  <c r="BB915" i="1"/>
  <c r="G224" i="1"/>
  <c r="AN216" i="1"/>
  <c r="AO216" i="1"/>
  <c r="BO165" i="1"/>
  <c r="BO168" i="1"/>
  <c r="BP168" i="1"/>
  <c r="BQ168" i="1"/>
  <c r="EN209" i="1"/>
  <c r="EN210" i="1"/>
  <c r="BB890" i="1"/>
  <c r="DS231" i="1"/>
  <c r="DT230" i="1"/>
  <c r="DU230" i="1"/>
  <c r="AM841" i="1"/>
  <c r="AN837" i="1"/>
  <c r="BB1296" i="1"/>
  <c r="BC1296" i="1"/>
  <c r="BA1300" i="1"/>
  <c r="BB1300" i="1"/>
  <c r="BC1300" i="1"/>
  <c r="AF886" i="1"/>
  <c r="AF885" i="1"/>
  <c r="AG885" i="1"/>
  <c r="AF812" i="1"/>
  <c r="AM617" i="1"/>
  <c r="AN613" i="1"/>
  <c r="AA1436" i="1"/>
  <c r="E1493" i="1"/>
  <c r="G1493" i="1"/>
  <c r="H669" i="1"/>
  <c r="G665" i="1"/>
  <c r="AO1210" i="1"/>
  <c r="S1190" i="1"/>
  <c r="R1194" i="1"/>
  <c r="U1190" i="1"/>
  <c r="CE1034" i="1"/>
  <c r="CE983" i="1"/>
  <c r="G1491" i="1"/>
  <c r="E1491" i="1"/>
  <c r="M1640" i="1"/>
  <c r="R1487" i="1"/>
  <c r="R1561" i="1"/>
  <c r="R1560" i="1"/>
  <c r="S1560" i="1"/>
  <c r="AN1513" i="1"/>
  <c r="BP686" i="1"/>
  <c r="BO690" i="1"/>
  <c r="Z1636" i="1"/>
  <c r="AA1636" i="1"/>
  <c r="AA912" i="1"/>
  <c r="Z966" i="1"/>
  <c r="AA966" i="1"/>
  <c r="BM1934" i="1"/>
  <c r="AN1366" i="1"/>
  <c r="AO1366" i="1"/>
  <c r="AM1370" i="1"/>
  <c r="Y1440" i="1"/>
  <c r="AF1194" i="1"/>
  <c r="K1441" i="1"/>
  <c r="L1437" i="1"/>
  <c r="M1437" i="1"/>
  <c r="U1717" i="1"/>
  <c r="AT660" i="1"/>
  <c r="AU660" i="1"/>
  <c r="AT661" i="1"/>
  <c r="BP624" i="1"/>
  <c r="BQ624" i="1"/>
  <c r="BO628" i="1"/>
  <c r="M612" i="1"/>
  <c r="BC1286" i="1"/>
  <c r="AF811" i="1"/>
  <c r="AN811" i="1"/>
  <c r="AO811" i="1"/>
  <c r="AF737" i="1"/>
  <c r="D821" i="1"/>
  <c r="AF810" i="1"/>
  <c r="AG810" i="1"/>
  <c r="L1515" i="1"/>
  <c r="K1519" i="1"/>
  <c r="EW621" i="1"/>
  <c r="EX617" i="1"/>
  <c r="EY617" i="1"/>
  <c r="AY1637" i="1"/>
  <c r="BH369" i="1"/>
  <c r="EX471" i="1"/>
  <c r="EY471" i="1"/>
  <c r="U1340" i="1"/>
  <c r="AI1565" i="1"/>
  <c r="AI141" i="1"/>
  <c r="DT135" i="1"/>
  <c r="M86" i="1"/>
  <c r="AN142" i="1"/>
  <c r="AO142" i="1"/>
  <c r="AJ144" i="1"/>
  <c r="AX144" i="1"/>
  <c r="L87" i="1"/>
  <c r="M87" i="1"/>
  <c r="Y246" i="1"/>
  <c r="Z246" i="1"/>
  <c r="AA246" i="1"/>
  <c r="Z242" i="1"/>
  <c r="AA242" i="1"/>
  <c r="BB291" i="1"/>
  <c r="BC245" i="1"/>
  <c r="AA846" i="1"/>
  <c r="Z892" i="1"/>
  <c r="AA892" i="1"/>
  <c r="Z884" i="1"/>
  <c r="AA1715" i="1"/>
  <c r="M161" i="1"/>
  <c r="L215" i="1"/>
  <c r="BC239" i="1"/>
  <c r="M164" i="1"/>
  <c r="L218" i="1"/>
  <c r="M218" i="1"/>
  <c r="AO163" i="1"/>
  <c r="AN169" i="1"/>
  <c r="AO169" i="1"/>
  <c r="D372" i="1"/>
  <c r="E371" i="1"/>
  <c r="G372" i="1"/>
  <c r="G142" i="1"/>
  <c r="E142" i="1"/>
  <c r="M1643" i="1"/>
  <c r="L1644" i="1"/>
  <c r="M1644" i="1"/>
  <c r="AT1336" i="1"/>
  <c r="D1346" i="1"/>
  <c r="AT1335" i="1"/>
  <c r="AU1335" i="1"/>
  <c r="BP742" i="1"/>
  <c r="BQ742" i="1"/>
  <c r="BQ688" i="1"/>
  <c r="AO1363" i="1"/>
  <c r="L1446" i="1"/>
  <c r="K1450" i="1"/>
  <c r="L91" i="1"/>
  <c r="M91" i="1"/>
  <c r="CR156" i="1"/>
  <c r="CQ157" i="1"/>
  <c r="DZ211" i="1"/>
  <c r="DZ210" i="1"/>
  <c r="EA210" i="1"/>
  <c r="M1357" i="1"/>
  <c r="BC1215" i="1"/>
  <c r="B134" i="1"/>
  <c r="B135" i="1"/>
  <c r="AT135" i="1"/>
  <c r="AU135" i="1"/>
  <c r="AT136" i="1"/>
  <c r="V144" i="1"/>
  <c r="U142" i="1"/>
  <c r="S142" i="1"/>
  <c r="AA159" i="1"/>
  <c r="Z217" i="1"/>
  <c r="AA217" i="1"/>
  <c r="DZ135" i="1"/>
  <c r="EA135" i="1"/>
  <c r="DZ136" i="1"/>
  <c r="BQ159" i="1"/>
  <c r="BL219" i="1"/>
  <c r="Z218" i="1"/>
  <c r="AA218" i="1"/>
  <c r="AA164" i="1"/>
  <c r="DF156" i="1"/>
  <c r="DE157" i="1"/>
  <c r="BA243" i="1"/>
  <c r="Z241" i="1"/>
  <c r="AA241" i="1"/>
  <c r="AN366" i="1"/>
  <c r="AO366" i="1"/>
  <c r="BC401" i="1"/>
  <c r="E668" i="1"/>
  <c r="G668" i="1"/>
  <c r="D669" i="1"/>
  <c r="Y618" i="1"/>
  <c r="Z614" i="1"/>
  <c r="BA1071" i="1"/>
  <c r="BB1071" i="1"/>
  <c r="BC1071" i="1"/>
  <c r="BB1067" i="1"/>
  <c r="BB1069" i="1"/>
  <c r="BB1109" i="1"/>
  <c r="BB471" i="1"/>
  <c r="BC471" i="1"/>
  <c r="BA475" i="1"/>
  <c r="BB475" i="1"/>
  <c r="BC475" i="1"/>
  <c r="BB1449" i="1"/>
  <c r="BC1449" i="1"/>
  <c r="Y1364" i="1"/>
  <c r="Z1360" i="1"/>
  <c r="AO735" i="1"/>
  <c r="AN736" i="1"/>
  <c r="AO736" i="1"/>
  <c r="AM1369" i="1"/>
  <c r="AN1365" i="1"/>
  <c r="AA996" i="1"/>
  <c r="EX490" i="1"/>
  <c r="EY490" i="1"/>
  <c r="EW494" i="1"/>
  <c r="Y1298" i="1"/>
  <c r="Z1294" i="1"/>
  <c r="AA1294" i="1"/>
  <c r="Z1342" i="1"/>
  <c r="AA1342" i="1"/>
  <c r="AA1296" i="1"/>
  <c r="AW142" i="1"/>
  <c r="AU142" i="1"/>
  <c r="CD157" i="1"/>
  <c r="BH1411" i="1"/>
  <c r="BH1337" i="1"/>
  <c r="BH1410" i="1"/>
  <c r="BI1410" i="1"/>
  <c r="D1421" i="1"/>
  <c r="AT211" i="1"/>
  <c r="AT210" i="1"/>
  <c r="AU210" i="1"/>
  <c r="E217" i="1"/>
  <c r="G217" i="1"/>
  <c r="Y474" i="1"/>
  <c r="Z474" i="1"/>
  <c r="AA474" i="1"/>
  <c r="Z470" i="1"/>
  <c r="AA470" i="1"/>
  <c r="AO1282" i="1"/>
  <c r="AN1340" i="1"/>
  <c r="CS1034" i="1"/>
  <c r="CR983" i="1"/>
  <c r="CS983" i="1"/>
  <c r="BB1362" i="1"/>
  <c r="BC1362" i="1"/>
  <c r="BA1366" i="1"/>
  <c r="AN1566" i="1"/>
  <c r="AO1566" i="1"/>
  <c r="BC995" i="1"/>
  <c r="BB1041" i="1"/>
  <c r="BC1041" i="1"/>
  <c r="AW140" i="1"/>
  <c r="AU140" i="1"/>
  <c r="AT144" i="1"/>
  <c r="L89" i="1"/>
  <c r="M89" i="1"/>
  <c r="L85" i="1"/>
  <c r="EW171" i="1"/>
  <c r="AF210" i="1"/>
  <c r="AG210" i="1"/>
  <c r="AF211" i="1"/>
  <c r="BO171" i="1"/>
  <c r="AM167" i="1"/>
  <c r="BB172" i="1"/>
  <c r="CR230" i="1"/>
  <c r="CQ231" i="1"/>
  <c r="BC158" i="1"/>
  <c r="EW244" i="1"/>
  <c r="EX240" i="1"/>
  <c r="AM243" i="1"/>
  <c r="AN239" i="1"/>
  <c r="AO239" i="1"/>
  <c r="CJ360" i="1"/>
  <c r="CK360" i="1"/>
  <c r="CJ361" i="1"/>
  <c r="CR361" i="1"/>
  <c r="CS361" i="1"/>
  <c r="EY623" i="1"/>
  <c r="EX665" i="1"/>
  <c r="AN532" i="1"/>
  <c r="AM536" i="1"/>
  <c r="H744" i="1"/>
  <c r="G742" i="1"/>
  <c r="U1267" i="1"/>
  <c r="S1267" i="1"/>
  <c r="R1269" i="1"/>
  <c r="BC1292" i="1"/>
  <c r="AN1718" i="1"/>
  <c r="AO1718" i="1"/>
  <c r="AN1709" i="1"/>
  <c r="CE606" i="1"/>
  <c r="CD660" i="1"/>
  <c r="M909" i="1"/>
  <c r="BC467" i="1"/>
  <c r="AT1419" i="1"/>
  <c r="AU1416" i="1"/>
  <c r="AT1411" i="1"/>
  <c r="AT1410" i="1"/>
  <c r="AU1410" i="1"/>
  <c r="AT1861" i="1"/>
  <c r="AX1864" i="1"/>
  <c r="AY1864" i="1"/>
  <c r="AT1860" i="1"/>
  <c r="AU1860" i="1"/>
  <c r="K319" i="1"/>
  <c r="L319" i="1"/>
  <c r="M319" i="1"/>
  <c r="L315" i="1"/>
  <c r="M315" i="1"/>
  <c r="CR609" i="1"/>
  <c r="CS609" i="1"/>
  <c r="CQ610" i="1"/>
  <c r="BB743" i="1"/>
  <c r="BC743" i="1"/>
  <c r="BC697" i="1"/>
  <c r="CS1207" i="1"/>
  <c r="CR811" i="1"/>
  <c r="CS811" i="1"/>
  <c r="BL369" i="1"/>
  <c r="ET369" i="1"/>
  <c r="K242" i="1"/>
  <c r="L238" i="1"/>
  <c r="M238" i="1"/>
  <c r="BB1183" i="1"/>
  <c r="BB1154" i="1"/>
  <c r="AX1187" i="1"/>
  <c r="AA1290" i="1"/>
  <c r="CR381" i="1"/>
  <c r="CS381" i="1"/>
  <c r="CQ382" i="1"/>
  <c r="L1696" i="1"/>
  <c r="M1696" i="1"/>
  <c r="K1700" i="1"/>
  <c r="L1700" i="1"/>
  <c r="M1700" i="1"/>
  <c r="AN517" i="1"/>
  <c r="AO517" i="1"/>
  <c r="AO471" i="1"/>
  <c r="AN509" i="1"/>
  <c r="Z215" i="1"/>
  <c r="CS380" i="1"/>
  <c r="Z611" i="1"/>
  <c r="AA611" i="1"/>
  <c r="Y615" i="1"/>
  <c r="BB633" i="1"/>
  <c r="BC633" i="1"/>
  <c r="D146" i="1"/>
  <c r="D136" i="1"/>
  <c r="D135" i="1"/>
  <c r="E135" i="1"/>
  <c r="AW143" i="1"/>
  <c r="AU143" i="1"/>
  <c r="G141" i="1"/>
  <c r="E141" i="1"/>
  <c r="L162" i="1"/>
  <c r="M162" i="1"/>
  <c r="R135" i="1"/>
  <c r="S135" i="1"/>
  <c r="R136" i="1"/>
  <c r="G143" i="1"/>
  <c r="E143" i="1"/>
  <c r="R219" i="1"/>
  <c r="S215" i="1"/>
  <c r="U215" i="1"/>
  <c r="AI218" i="1"/>
  <c r="AG218" i="1"/>
  <c r="Z143" i="1"/>
  <c r="AA143" i="1"/>
  <c r="BC242" i="1"/>
  <c r="AI216" i="1"/>
  <c r="AG216" i="1"/>
  <c r="Z238" i="1"/>
  <c r="DL285" i="1"/>
  <c r="DM285" i="1"/>
  <c r="DL286" i="1"/>
  <c r="D296" i="1"/>
  <c r="AA240" i="1"/>
  <c r="EX434" i="1"/>
  <c r="EX440" i="1"/>
  <c r="EY613" i="1"/>
  <c r="CJ437" i="1"/>
  <c r="BV511" i="1"/>
  <c r="BV510" i="1"/>
  <c r="BW510" i="1"/>
  <c r="D521" i="1"/>
  <c r="AF586" i="1"/>
  <c r="AF512" i="1"/>
  <c r="AF585" i="1"/>
  <c r="AG585" i="1"/>
  <c r="D596" i="1"/>
  <c r="AW965" i="1"/>
  <c r="AX969" i="1"/>
  <c r="Y1213" i="1"/>
  <c r="Z1209" i="1"/>
  <c r="BA1450" i="1"/>
  <c r="BB1450" i="1"/>
  <c r="BC1450" i="1"/>
  <c r="BB1446" i="1"/>
  <c r="BC1446" i="1"/>
  <c r="AO1693" i="1"/>
  <c r="BB622" i="1"/>
  <c r="BC622" i="1"/>
  <c r="BA626" i="1"/>
  <c r="K917" i="1"/>
  <c r="L913" i="1"/>
  <c r="M913" i="1"/>
  <c r="BB994" i="1"/>
  <c r="BC994" i="1"/>
  <c r="BA998" i="1"/>
  <c r="BA1363" i="1"/>
  <c r="BB1359" i="1"/>
  <c r="BC1359" i="1"/>
  <c r="CE885" i="1"/>
  <c r="CD886" i="1"/>
  <c r="CE886" i="1"/>
  <c r="R1710" i="1"/>
  <c r="S1710" i="1"/>
  <c r="R1711" i="1"/>
  <c r="R1637" i="1"/>
  <c r="D1721" i="1"/>
  <c r="BP625" i="1"/>
  <c r="BO629" i="1"/>
  <c r="M311" i="1"/>
  <c r="AN399" i="1"/>
  <c r="AO399" i="1"/>
  <c r="AM403" i="1"/>
  <c r="CS608" i="1"/>
  <c r="CR1208" i="1"/>
  <c r="CS1208" i="1"/>
  <c r="CS1259" i="1"/>
  <c r="BC515" i="1"/>
  <c r="AA816" i="1"/>
  <c r="M234" i="1"/>
  <c r="AO242" i="1"/>
  <c r="AN292" i="1"/>
  <c r="AO292" i="1"/>
  <c r="G140" i="1"/>
  <c r="E140" i="1"/>
  <c r="D144" i="1"/>
  <c r="L171" i="1"/>
  <c r="M171" i="1"/>
  <c r="U140" i="1"/>
  <c r="S140" i="1"/>
  <c r="R144" i="1"/>
  <c r="R211" i="1"/>
  <c r="R210" i="1"/>
  <c r="S210" i="1"/>
  <c r="EY163" i="1"/>
  <c r="BB217" i="1"/>
  <c r="BC217" i="1"/>
  <c r="BP160" i="1"/>
  <c r="BI218" i="1"/>
  <c r="BK218" i="1"/>
  <c r="AA233" i="1"/>
  <c r="AF219" i="1"/>
  <c r="BQ309" i="1"/>
  <c r="AA466" i="1"/>
  <c r="BB537" i="1"/>
  <c r="BA541" i="1"/>
  <c r="S1040" i="1"/>
  <c r="U1040" i="1"/>
  <c r="R1044" i="1"/>
  <c r="AA1040" i="1"/>
  <c r="BM2084" i="1"/>
  <c r="BH2083" i="1"/>
  <c r="BL2086" i="1"/>
  <c r="BM2086" i="1"/>
  <c r="BH2082" i="1"/>
  <c r="BI2082" i="1"/>
  <c r="BC618" i="1"/>
  <c r="G1417" i="1"/>
  <c r="E1417" i="1"/>
  <c r="BQ762" i="1"/>
  <c r="BC1069" i="1"/>
  <c r="BB1108" i="1"/>
  <c r="BC990" i="1"/>
  <c r="BC763" i="1"/>
  <c r="BB809" i="1"/>
  <c r="AX812" i="1"/>
  <c r="BB817" i="1"/>
  <c r="AA1366" i="1"/>
  <c r="M817" i="1"/>
  <c r="Z1119" i="1"/>
  <c r="AA1119" i="1"/>
  <c r="AA1118" i="1"/>
  <c r="CS360" i="1"/>
  <c r="AA1491" i="1"/>
  <c r="EI231" i="1"/>
  <c r="EH285" i="1"/>
  <c r="BA315" i="1"/>
  <c r="BB311" i="1"/>
  <c r="AN1287" i="1"/>
  <c r="AM1291" i="1"/>
  <c r="L1361" i="1"/>
  <c r="M1361" i="1"/>
  <c r="K1365" i="1"/>
  <c r="CC1208" i="1"/>
  <c r="CD1207" i="1"/>
  <c r="CE1207" i="1"/>
  <c r="CD1410" i="1"/>
  <c r="BH211" i="1"/>
  <c r="BH210" i="1"/>
  <c r="BI210" i="1"/>
  <c r="BK141" i="1"/>
  <c r="BI141" i="1"/>
  <c r="DL211" i="1"/>
  <c r="DL210" i="1"/>
  <c r="DM210" i="1"/>
  <c r="BB143" i="1"/>
  <c r="BC143" i="1"/>
  <c r="BV211" i="1"/>
  <c r="BV210" i="1"/>
  <c r="BW210" i="1"/>
  <c r="BQ237" i="1"/>
  <c r="BP291" i="1"/>
  <c r="BQ291" i="1"/>
  <c r="DS306" i="1"/>
  <c r="DT305" i="1"/>
  <c r="EY313" i="1"/>
  <c r="EP221" i="1"/>
  <c r="EP210" i="1"/>
  <c r="EQ210" i="1"/>
  <c r="EP211" i="1"/>
  <c r="BA396" i="1"/>
  <c r="BB392" i="1"/>
  <c r="BP890" i="1"/>
  <c r="AO1207" i="1"/>
  <c r="AN1265" i="1"/>
  <c r="K473" i="1"/>
  <c r="L473" i="1"/>
  <c r="M473" i="1"/>
  <c r="L469" i="1"/>
  <c r="M469" i="1"/>
  <c r="BP766" i="1"/>
  <c r="BQ766" i="1"/>
  <c r="BP808" i="1"/>
  <c r="BC1065" i="1"/>
  <c r="AX1112" i="1"/>
  <c r="CE1665" i="1"/>
  <c r="BZ1712" i="1"/>
  <c r="M842" i="1"/>
  <c r="L892" i="1"/>
  <c r="M892" i="1"/>
  <c r="CS1357" i="1"/>
  <c r="BC1145" i="1"/>
  <c r="BB1191" i="1"/>
  <c r="BH1036" i="1"/>
  <c r="BP1036" i="1"/>
  <c r="BQ1036" i="1"/>
  <c r="Z1370" i="1"/>
  <c r="AA1370" i="1"/>
  <c r="Y1374" i="1"/>
  <c r="K1703" i="1"/>
  <c r="L1703" i="1"/>
  <c r="M1703" i="1"/>
  <c r="L1699" i="1"/>
  <c r="M1699" i="1"/>
  <c r="EP447" i="1"/>
  <c r="EQ446" i="1"/>
  <c r="ES447" i="1"/>
  <c r="AA1141" i="1"/>
  <c r="AO387" i="1"/>
  <c r="BC466" i="1"/>
  <c r="Z883" i="1"/>
  <c r="AA1110" i="1"/>
  <c r="AA735" i="1"/>
  <c r="Z736" i="1"/>
  <c r="AA736" i="1"/>
  <c r="AO394" i="1"/>
  <c r="AA1523" i="1"/>
  <c r="Z1565" i="1"/>
  <c r="AW218" i="1"/>
  <c r="AU218" i="1"/>
  <c r="Y1215" i="1"/>
  <c r="Z1211" i="1"/>
  <c r="AA1211" i="1"/>
  <c r="BB845" i="1"/>
  <c r="BC845" i="1"/>
  <c r="BB883" i="1"/>
  <c r="DL136" i="1"/>
  <c r="DL135" i="1"/>
  <c r="DM135" i="1"/>
  <c r="M140" i="1"/>
  <c r="BV135" i="1"/>
  <c r="BW135" i="1"/>
  <c r="BV136" i="1"/>
  <c r="CD136" i="1"/>
  <c r="CE136" i="1"/>
  <c r="BP143" i="1"/>
  <c r="BQ143" i="1"/>
  <c r="DF135" i="1"/>
  <c r="DG135" i="1"/>
  <c r="AN215" i="1"/>
  <c r="EY157" i="1"/>
  <c r="V219" i="1"/>
  <c r="AI215" i="1"/>
  <c r="AA290" i="1"/>
  <c r="DG305" i="1"/>
  <c r="DF360" i="1"/>
  <c r="EQ216" i="1"/>
  <c r="ES216" i="1"/>
  <c r="AA391" i="1"/>
  <c r="AU1268" i="1"/>
  <c r="AW1268" i="1"/>
  <c r="AT1269" i="1"/>
  <c r="BC1072" i="1"/>
  <c r="BB1118" i="1"/>
  <c r="BC1118" i="1"/>
  <c r="M465" i="1"/>
  <c r="G1340" i="1"/>
  <c r="H1344" i="1"/>
  <c r="CQ1359" i="1"/>
  <c r="CR1359" i="1"/>
  <c r="CS1359" i="1"/>
  <c r="CS1409" i="1"/>
  <c r="CR1358" i="1"/>
  <c r="CS1358" i="1"/>
  <c r="BI1041" i="1"/>
  <c r="BK1041" i="1"/>
  <c r="BQ1041" i="1"/>
  <c r="BH1044" i="1"/>
  <c r="BQ1044" i="1"/>
  <c r="L697" i="1"/>
  <c r="M697" i="1"/>
  <c r="BN1508" i="1"/>
  <c r="BO1507" i="1"/>
  <c r="BP1507" i="1"/>
  <c r="Y1149" i="1"/>
  <c r="Z1145" i="1"/>
  <c r="AA1145" i="1"/>
  <c r="AO1115" i="1"/>
  <c r="AA386" i="1"/>
  <c r="BB1042" i="1"/>
  <c r="BC1042" i="1"/>
  <c r="BB470" i="1"/>
  <c r="BC470" i="1"/>
  <c r="BA474" i="1"/>
  <c r="BB474" i="1"/>
  <c r="BC474" i="1"/>
  <c r="AO991" i="1"/>
  <c r="AN1041" i="1"/>
  <c r="AO1041" i="1"/>
  <c r="AA315" i="1"/>
  <c r="Z365" i="1"/>
  <c r="Z359" i="1"/>
  <c r="AA360" i="1"/>
  <c r="M629" i="1"/>
  <c r="BQ965" i="1"/>
  <c r="AN398" i="1"/>
  <c r="AO398" i="1"/>
  <c r="AM402" i="1"/>
  <c r="AX1714" i="1"/>
  <c r="AY1714" i="1"/>
  <c r="AY1712" i="1"/>
  <c r="BH136" i="1"/>
  <c r="BH135" i="1"/>
  <c r="BI135" i="1"/>
  <c r="L88" i="1"/>
  <c r="BK143" i="1"/>
  <c r="BI143" i="1"/>
  <c r="AI140" i="1"/>
  <c r="AG140" i="1"/>
  <c r="AF144" i="1"/>
  <c r="CJ136" i="1"/>
  <c r="CJ135" i="1"/>
  <c r="CK135" i="1"/>
  <c r="CE135" i="1"/>
  <c r="D219" i="1"/>
  <c r="AN218" i="1"/>
  <c r="AO218" i="1"/>
  <c r="Z216" i="1"/>
  <c r="AA216" i="1"/>
  <c r="BQ312" i="1"/>
  <c r="BP366" i="1"/>
  <c r="BQ366" i="1"/>
  <c r="BC440" i="1"/>
  <c r="Z395" i="1"/>
  <c r="AA395" i="1"/>
  <c r="Y399" i="1"/>
  <c r="AM400" i="1"/>
  <c r="AN396" i="1"/>
  <c r="AO396" i="1"/>
  <c r="AT1560" i="1"/>
  <c r="AU1560" i="1"/>
  <c r="AT1561" i="1"/>
  <c r="AX1564" i="1"/>
  <c r="AY1564" i="1"/>
  <c r="AY1562" i="1"/>
  <c r="AN1491" i="1"/>
  <c r="AO1491" i="1"/>
  <c r="AO1433" i="1"/>
  <c r="AA1207" i="1"/>
  <c r="AI665" i="1"/>
  <c r="M464" i="1"/>
  <c r="L518" i="1"/>
  <c r="M518" i="1"/>
  <c r="L509" i="1"/>
  <c r="CE1206" i="1"/>
  <c r="BP1506" i="1"/>
  <c r="M590" i="1"/>
  <c r="L594" i="1"/>
  <c r="M594" i="1"/>
  <c r="EX324" i="1"/>
  <c r="EW328" i="1"/>
  <c r="G1492" i="1"/>
  <c r="L633" i="1"/>
  <c r="Z744" i="1"/>
  <c r="AA744" i="1"/>
  <c r="AA742" i="1"/>
  <c r="Z1559" i="1"/>
  <c r="D221" i="1"/>
  <c r="D211" i="1"/>
  <c r="D210" i="1"/>
  <c r="E210" i="1"/>
  <c r="E1416" i="1"/>
  <c r="G1416" i="1"/>
  <c r="AM1371" i="1"/>
  <c r="AN1367" i="1"/>
  <c r="AO1367" i="1"/>
  <c r="CC386" i="1"/>
  <c r="CD386" i="1"/>
  <c r="CE386" i="1"/>
  <c r="CD385" i="1"/>
  <c r="CE385" i="1"/>
  <c r="CE434" i="1"/>
  <c r="H144" i="1"/>
  <c r="AF136" i="1"/>
  <c r="AF135" i="1"/>
  <c r="AG135" i="1"/>
  <c r="EG157" i="1"/>
  <c r="EH156" i="1"/>
  <c r="M158" i="1"/>
  <c r="K170" i="1"/>
  <c r="CJ210" i="1"/>
  <c r="CK210" i="1"/>
  <c r="CJ211" i="1"/>
  <c r="EX165" i="1"/>
  <c r="EY165" i="1"/>
  <c r="EW169" i="1"/>
  <c r="AO233" i="1"/>
  <c r="Y401" i="1"/>
  <c r="Z397" i="1"/>
  <c r="BK815" i="1"/>
  <c r="BI815" i="1"/>
  <c r="BH819" i="1"/>
  <c r="BQ815" i="1"/>
  <c r="E890" i="1"/>
  <c r="G890" i="1"/>
  <c r="D894" i="1"/>
  <c r="AA607" i="1"/>
  <c r="AO618" i="1"/>
  <c r="AA1689" i="1"/>
  <c r="BC1208" i="1"/>
  <c r="K1370" i="1"/>
  <c r="L1366" i="1"/>
  <c r="M1366" i="1"/>
  <c r="AO1511" i="1"/>
  <c r="BP1731" i="1"/>
  <c r="BC1358" i="1"/>
  <c r="M740" i="1"/>
  <c r="CE1733" i="1"/>
  <c r="Z547" i="1"/>
  <c r="Z593" i="1"/>
  <c r="Z583" i="1"/>
  <c r="EX628" i="1"/>
  <c r="EY628" i="1"/>
  <c r="EW632" i="1"/>
  <c r="DE609" i="1"/>
  <c r="DF608" i="1"/>
  <c r="DG608" i="1"/>
  <c r="AY1862" i="1"/>
  <c r="BC890" i="1"/>
  <c r="CE384" i="1"/>
  <c r="BH219" i="1"/>
  <c r="BK215" i="1"/>
  <c r="BI215" i="1"/>
  <c r="AT2007" i="1"/>
  <c r="AU2007" i="1"/>
  <c r="AT2008" i="1"/>
  <c r="AX2011" i="1"/>
  <c r="AY2011" i="1"/>
  <c r="AO615" i="1"/>
  <c r="BA1216" i="1"/>
  <c r="BB1212" i="1"/>
  <c r="BC1212" i="1"/>
  <c r="BB891" i="1"/>
  <c r="BC891" i="1"/>
  <c r="AX887" i="1"/>
  <c r="BC841" i="1"/>
  <c r="AW141" i="1"/>
  <c r="AU141" i="1"/>
  <c r="DT155" i="1"/>
  <c r="DS156" i="1"/>
  <c r="AU216" i="1"/>
  <c r="AW216" i="1"/>
  <c r="AT219" i="1"/>
  <c r="L217" i="1"/>
  <c r="M217" i="1"/>
  <c r="E216" i="1"/>
  <c r="G216" i="1"/>
  <c r="AI217" i="1"/>
  <c r="AG217" i="1"/>
  <c r="DF230" i="1"/>
  <c r="DE231" i="1"/>
  <c r="S218" i="1"/>
  <c r="U218" i="1"/>
  <c r="AN241" i="1"/>
  <c r="AO241" i="1"/>
  <c r="H219" i="1"/>
  <c r="CC306" i="1"/>
  <c r="CD305" i="1"/>
  <c r="M390" i="1"/>
  <c r="BI668" i="1"/>
  <c r="BH669" i="1"/>
  <c r="BK668" i="1"/>
  <c r="AX1044" i="1"/>
  <c r="AW1043" i="1"/>
  <c r="L840" i="1"/>
  <c r="K844" i="1"/>
  <c r="M689" i="1"/>
  <c r="M1116" i="1"/>
  <c r="AM626" i="1"/>
  <c r="AN622" i="1"/>
  <c r="AO622" i="1"/>
  <c r="D1419" i="1"/>
  <c r="AG1415" i="1"/>
  <c r="AF1419" i="1"/>
  <c r="AI1415" i="1"/>
  <c r="AM1519" i="1"/>
  <c r="AN1515" i="1"/>
  <c r="AO1515" i="1"/>
  <c r="BN1733" i="1"/>
  <c r="BO1732" i="1"/>
  <c r="BP1732" i="1"/>
  <c r="K1301" i="1"/>
  <c r="L1297" i="1"/>
  <c r="CE457" i="1"/>
  <c r="CD510" i="1"/>
  <c r="CE510" i="1"/>
  <c r="AA1147" i="1"/>
  <c r="CC1735" i="1"/>
  <c r="CD1734" i="1"/>
  <c r="CE1734" i="1"/>
  <c r="AA543" i="1"/>
  <c r="EY624" i="1"/>
  <c r="DG607" i="1"/>
  <c r="M630" i="1"/>
  <c r="L668" i="1"/>
  <c r="M668" i="1"/>
  <c r="BB1192" i="1"/>
  <c r="BC1192" i="1"/>
  <c r="DG434" i="1"/>
  <c r="DF385" i="1"/>
  <c r="DE386" i="1"/>
  <c r="DF386" i="1"/>
  <c r="DG386" i="1"/>
  <c r="BK140" i="1"/>
  <c r="BI140" i="1"/>
  <c r="BH144" i="1"/>
  <c r="CS982" i="1"/>
  <c r="CR1035" i="1"/>
  <c r="CE1283" i="1"/>
  <c r="CD1335" i="1"/>
  <c r="AO892" i="1"/>
  <c r="BP311" i="1"/>
  <c r="BO315" i="1"/>
  <c r="BB667" i="1"/>
  <c r="BC667" i="1"/>
  <c r="M1692" i="1"/>
  <c r="AY1787" i="1"/>
  <c r="AX1789" i="1"/>
  <c r="AY1789" i="1"/>
  <c r="BL144" i="1"/>
  <c r="DU135" i="1"/>
  <c r="BK217" i="1"/>
  <c r="BI217" i="1"/>
  <c r="BP232" i="1"/>
  <c r="BO236" i="1"/>
  <c r="BP163" i="1"/>
  <c r="BQ163" i="1"/>
  <c r="AX219" i="1"/>
  <c r="AO312" i="1"/>
  <c r="BC397" i="1"/>
  <c r="EY384" i="1"/>
  <c r="BP406" i="1"/>
  <c r="BK516" i="1"/>
  <c r="BL519" i="1"/>
  <c r="AI1118" i="1"/>
  <c r="AG1118" i="1"/>
  <c r="AF1119" i="1"/>
  <c r="M837" i="1"/>
  <c r="L891" i="1"/>
  <c r="M891" i="1"/>
  <c r="AA1640" i="1"/>
  <c r="Z1644" i="1"/>
  <c r="AA1644" i="1"/>
  <c r="BC1445" i="1"/>
  <c r="AX1487" i="1"/>
  <c r="BB1484" i="1"/>
  <c r="B1409" i="1"/>
  <c r="B1410" i="1"/>
  <c r="CS681" i="1"/>
  <c r="CR735" i="1"/>
  <c r="CS832" i="1"/>
  <c r="CR885" i="1"/>
  <c r="M237" i="1"/>
  <c r="L291" i="1"/>
  <c r="Y1155" i="1"/>
  <c r="Z1155" i="1"/>
  <c r="AA1155" i="1"/>
  <c r="Z1151" i="1"/>
  <c r="CN1864" i="1"/>
  <c r="CO1864" i="1"/>
  <c r="CA1862" i="1"/>
  <c r="BZ1864" i="1"/>
  <c r="CA1864" i="1"/>
  <c r="BC1268" i="1"/>
  <c r="Z1000" i="1"/>
  <c r="BQ1035" i="1"/>
  <c r="BA407" i="1"/>
  <c r="BB403" i="1"/>
  <c r="BC403" i="1"/>
  <c r="AY1187" i="1"/>
  <c r="AX1189" i="1"/>
  <c r="AY1189" i="1"/>
  <c r="BB965" i="1"/>
  <c r="BB959" i="1"/>
  <c r="AX962" i="1"/>
  <c r="BC915" i="1"/>
  <c r="D1047" i="1"/>
  <c r="E1047" i="1"/>
  <c r="E1046" i="1"/>
  <c r="G1047" i="1"/>
  <c r="L1522" i="1"/>
  <c r="M1522" i="1"/>
  <c r="K1526" i="1"/>
  <c r="CE1110" i="1"/>
  <c r="CD1111" i="1"/>
  <c r="CE1111" i="1"/>
  <c r="Y1369" i="1"/>
  <c r="Z1365" i="1"/>
  <c r="CS510" i="1"/>
  <c r="CR511" i="1"/>
  <c r="CS511" i="1"/>
  <c r="AN1259" i="1"/>
  <c r="AN1261" i="1"/>
  <c r="AO1261" i="1"/>
  <c r="L359" i="1"/>
  <c r="Z209" i="1"/>
  <c r="AA210" i="1"/>
  <c r="BO1358" i="1"/>
  <c r="BN1359" i="1"/>
  <c r="BO1359" i="1"/>
  <c r="BO1410" i="1"/>
  <c r="BO1411" i="1"/>
  <c r="BP1411" i="1"/>
  <c r="Y1444" i="1"/>
  <c r="Z1440" i="1"/>
  <c r="AO837" i="1"/>
  <c r="CS1433" i="1"/>
  <c r="CR1485" i="1"/>
  <c r="CS1485" i="1"/>
  <c r="BP544" i="1"/>
  <c r="BQ544" i="1"/>
  <c r="K1148" i="1"/>
  <c r="L1144" i="1"/>
  <c r="Z243" i="1"/>
  <c r="AA243" i="1"/>
  <c r="Y247" i="1"/>
  <c r="Z247" i="1"/>
  <c r="AA247" i="1"/>
  <c r="BP472" i="1"/>
  <c r="BO476" i="1"/>
  <c r="BP476" i="1"/>
  <c r="BQ476" i="1"/>
  <c r="BO1132" i="1"/>
  <c r="BP1132" i="1"/>
  <c r="BN1133" i="1"/>
  <c r="Y629" i="1"/>
  <c r="Z625" i="1"/>
  <c r="AA625" i="1"/>
  <c r="BP400" i="1"/>
  <c r="BQ400" i="1"/>
  <c r="BO404" i="1"/>
  <c r="L1143" i="1"/>
  <c r="K1147" i="1"/>
  <c r="AN967" i="1"/>
  <c r="D1272" i="1"/>
  <c r="E1272" i="1"/>
  <c r="E1271" i="1"/>
  <c r="G1272" i="1"/>
  <c r="EX464" i="1"/>
  <c r="EY464" i="1"/>
  <c r="EW468" i="1"/>
  <c r="CS531" i="1"/>
  <c r="Z406" i="1"/>
  <c r="AA406" i="1"/>
  <c r="Y410" i="1"/>
  <c r="Z410" i="1"/>
  <c r="AA410" i="1"/>
  <c r="BQ843" i="1"/>
  <c r="AO986" i="1"/>
  <c r="AN961" i="1"/>
  <c r="AO961" i="1"/>
  <c r="AO960" i="1"/>
  <c r="K1065" i="1"/>
  <c r="L1061" i="1"/>
  <c r="M1061" i="1"/>
  <c r="BB894" i="1"/>
  <c r="BC894" i="1"/>
  <c r="L365" i="1"/>
  <c r="AM1374" i="1"/>
  <c r="AN1370" i="1"/>
  <c r="AO1370" i="1"/>
  <c r="AM845" i="1"/>
  <c r="AN841" i="1"/>
  <c r="AO841" i="1"/>
  <c r="AM1153" i="1"/>
  <c r="AN1149" i="1"/>
  <c r="AO1149" i="1"/>
  <c r="AN1146" i="1"/>
  <c r="AO1146" i="1"/>
  <c r="AM1150" i="1"/>
  <c r="L692" i="1"/>
  <c r="K696" i="1"/>
  <c r="M546" i="1"/>
  <c r="L584" i="1"/>
  <c r="K1521" i="1"/>
  <c r="L1517" i="1"/>
  <c r="M1517" i="1"/>
  <c r="AN893" i="1"/>
  <c r="AO893" i="1"/>
  <c r="AO843" i="1"/>
  <c r="D1197" i="1"/>
  <c r="E1197" i="1"/>
  <c r="E1196" i="1"/>
  <c r="G1197" i="1"/>
  <c r="AN744" i="1"/>
  <c r="AO744" i="1"/>
  <c r="AF1562" i="1"/>
  <c r="AG1635" i="1"/>
  <c r="BB161" i="1"/>
  <c r="BA165" i="1"/>
  <c r="AA621" i="1"/>
  <c r="EX634" i="1"/>
  <c r="EY634" i="1"/>
  <c r="EW638" i="1"/>
  <c r="EX638" i="1"/>
  <c r="EY638" i="1"/>
  <c r="AN1715" i="1"/>
  <c r="E446" i="1"/>
  <c r="G447" i="1"/>
  <c r="D447" i="1"/>
  <c r="E447" i="1"/>
  <c r="L1717" i="1"/>
  <c r="Z291" i="1"/>
  <c r="AA291" i="1"/>
  <c r="BC692" i="1"/>
  <c r="BB696" i="1"/>
  <c r="BB742" i="1"/>
  <c r="BC742" i="1"/>
  <c r="BB734" i="1"/>
  <c r="EP597" i="1"/>
  <c r="EQ596" i="1"/>
  <c r="ES597" i="1"/>
  <c r="Y915" i="1"/>
  <c r="Z911" i="1"/>
  <c r="AA911" i="1"/>
  <c r="BB1294" i="1"/>
  <c r="BC1294" i="1"/>
  <c r="BA1298" i="1"/>
  <c r="AO1138" i="1"/>
  <c r="M1513" i="1"/>
  <c r="BC1293" i="1"/>
  <c r="BB1297" i="1"/>
  <c r="BA1301" i="1"/>
  <c r="BB1301" i="1"/>
  <c r="BB1343" i="1"/>
  <c r="BC1343" i="1"/>
  <c r="CD1432" i="1"/>
  <c r="CC1433" i="1"/>
  <c r="CE682" i="1"/>
  <c r="CD735" i="1"/>
  <c r="AM1526" i="1"/>
  <c r="AN1522" i="1"/>
  <c r="BB516" i="1"/>
  <c r="BC516" i="1"/>
  <c r="DS232" i="1"/>
  <c r="DT232" i="1"/>
  <c r="DU232" i="1"/>
  <c r="DT231" i="1"/>
  <c r="BB733" i="1"/>
  <c r="CE1035" i="1"/>
  <c r="BH1035" i="1"/>
  <c r="BI1035" i="1"/>
  <c r="CD1036" i="1"/>
  <c r="CE1036" i="1"/>
  <c r="K1372" i="1"/>
  <c r="L1368" i="1"/>
  <c r="M1368" i="1"/>
  <c r="DF456" i="1"/>
  <c r="DG456" i="1"/>
  <c r="DE457" i="1"/>
  <c r="AA907" i="1"/>
  <c r="M1508" i="1"/>
  <c r="Z465" i="1"/>
  <c r="Y469" i="1"/>
  <c r="AA1524" i="1"/>
  <c r="Z1566" i="1"/>
  <c r="AA1566" i="1"/>
  <c r="Z518" i="1"/>
  <c r="AA518" i="1"/>
  <c r="AA472" i="1"/>
  <c r="BC1297" i="1"/>
  <c r="BC1301" i="1"/>
  <c r="K992" i="1"/>
  <c r="L988" i="1"/>
  <c r="BO545" i="1"/>
  <c r="BP545" i="1"/>
  <c r="BQ545" i="1"/>
  <c r="BP541" i="1"/>
  <c r="BQ541" i="1"/>
  <c r="K1154" i="1"/>
  <c r="L1150" i="1"/>
  <c r="M1150" i="1"/>
  <c r="Z995" i="1"/>
  <c r="AA995" i="1"/>
  <c r="Y999" i="1"/>
  <c r="E671" i="1"/>
  <c r="G672" i="1"/>
  <c r="D672" i="1"/>
  <c r="E672" i="1"/>
  <c r="BO1282" i="1"/>
  <c r="BN1283" i="1"/>
  <c r="L515" i="1"/>
  <c r="L517" i="1"/>
  <c r="L519" i="1"/>
  <c r="M519" i="1"/>
  <c r="BP628" i="1"/>
  <c r="BQ628" i="1"/>
  <c r="BO632" i="1"/>
  <c r="BP632" i="1"/>
  <c r="BQ632" i="1"/>
  <c r="E1648" i="1"/>
  <c r="BP619" i="1"/>
  <c r="BO623" i="1"/>
  <c r="AN401" i="1"/>
  <c r="AO401" i="1"/>
  <c r="AM405" i="1"/>
  <c r="CA1637" i="1"/>
  <c r="BZ1639" i="1"/>
  <c r="CA1639" i="1"/>
  <c r="EP522" i="1"/>
  <c r="EQ522" i="1"/>
  <c r="EQ521" i="1"/>
  <c r="ES522" i="1"/>
  <c r="AA1297" i="1"/>
  <c r="Z1343" i="1"/>
  <c r="AA1343" i="1"/>
  <c r="L1512" i="1"/>
  <c r="M1512" i="1"/>
  <c r="K1516" i="1"/>
  <c r="AO1190" i="1"/>
  <c r="AN1071" i="1"/>
  <c r="AO1071" i="1"/>
  <c r="AN1108" i="1"/>
  <c r="BQ537" i="1"/>
  <c r="BO399" i="1"/>
  <c r="BP395" i="1"/>
  <c r="BQ395" i="1"/>
  <c r="BA170" i="1"/>
  <c r="BB166" i="1"/>
  <c r="M1146" i="1"/>
  <c r="AA991" i="1"/>
  <c r="AO613" i="1"/>
  <c r="EX243" i="1"/>
  <c r="EY243" i="1"/>
  <c r="EW247" i="1"/>
  <c r="Z366" i="1"/>
  <c r="AA366" i="1"/>
  <c r="BP1357" i="1"/>
  <c r="BP1410" i="1"/>
  <c r="M764" i="1"/>
  <c r="L768" i="1"/>
  <c r="L818" i="1"/>
  <c r="BP618" i="1"/>
  <c r="BQ618" i="1"/>
  <c r="BO622" i="1"/>
  <c r="AO1067" i="1"/>
  <c r="AN1109" i="1"/>
  <c r="CS1334" i="1"/>
  <c r="CR1283" i="1"/>
  <c r="K1375" i="1"/>
  <c r="L1371" i="1"/>
  <c r="M1371" i="1"/>
  <c r="BM2159" i="1"/>
  <c r="BL2161" i="1"/>
  <c r="BM2161" i="1"/>
  <c r="CQ1733" i="1"/>
  <c r="CR1732" i="1"/>
  <c r="BM1712" i="1"/>
  <c r="BL1714" i="1"/>
  <c r="BM1714" i="1"/>
  <c r="EX292" i="1"/>
  <c r="EY292" i="1"/>
  <c r="K1523" i="1"/>
  <c r="L1519" i="1"/>
  <c r="M1519" i="1"/>
  <c r="AM621" i="1"/>
  <c r="AN617" i="1"/>
  <c r="AO617" i="1"/>
  <c r="K1149" i="1"/>
  <c r="L1145" i="1"/>
  <c r="M1145" i="1"/>
  <c r="EX241" i="1"/>
  <c r="EY241" i="1"/>
  <c r="EW245" i="1"/>
  <c r="CS1110" i="1"/>
  <c r="CR1111" i="1"/>
  <c r="CS1111" i="1"/>
  <c r="BP917" i="1"/>
  <c r="BO921" i="1"/>
  <c r="BP921" i="1"/>
  <c r="BQ921" i="1"/>
  <c r="BP1359" i="1"/>
  <c r="BP1409" i="1"/>
  <c r="BP1358" i="1"/>
  <c r="BP462" i="1"/>
  <c r="BQ462" i="1"/>
  <c r="BO466" i="1"/>
  <c r="M768" i="1"/>
  <c r="L808" i="1"/>
  <c r="Z808" i="1"/>
  <c r="G824" i="1"/>
  <c r="Z767" i="1"/>
  <c r="AA767" i="1"/>
  <c r="EW483" i="1"/>
  <c r="EX479" i="1"/>
  <c r="EY479" i="1"/>
  <c r="CD1133" i="1"/>
  <c r="CE1133" i="1"/>
  <c r="CC1134" i="1"/>
  <c r="K1701" i="1"/>
  <c r="L1701" i="1"/>
  <c r="M1701" i="1"/>
  <c r="L1697" i="1"/>
  <c r="M1697" i="1"/>
  <c r="DU383" i="1"/>
  <c r="EY326" i="1"/>
  <c r="EX365" i="1"/>
  <c r="EY365" i="1"/>
  <c r="M1367" i="1"/>
  <c r="L623" i="1"/>
  <c r="M623" i="1"/>
  <c r="K627" i="1"/>
  <c r="AO1644" i="1"/>
  <c r="BQ542" i="1"/>
  <c r="BP592" i="1"/>
  <c r="BQ592" i="1"/>
  <c r="CS1184" i="1"/>
  <c r="CR1134" i="1"/>
  <c r="BB1184" i="1"/>
  <c r="BC1185" i="1"/>
  <c r="BB1265" i="1"/>
  <c r="M1515" i="1"/>
  <c r="BO694" i="1"/>
  <c r="BP690" i="1"/>
  <c r="CS907" i="1"/>
  <c r="AN1440" i="1"/>
  <c r="AM1444" i="1"/>
  <c r="AN1444" i="1"/>
  <c r="AO1444" i="1"/>
  <c r="BQ458" i="1"/>
  <c r="L407" i="1"/>
  <c r="K411" i="1"/>
  <c r="L411" i="1"/>
  <c r="M411" i="1"/>
  <c r="BC1287" i="1"/>
  <c r="AA763" i="1"/>
  <c r="Z809" i="1"/>
  <c r="CE1132" i="1"/>
  <c r="K405" i="1"/>
  <c r="L401" i="1"/>
  <c r="D972" i="1"/>
  <c r="E972" i="1"/>
  <c r="E971" i="1"/>
  <c r="G972" i="1"/>
  <c r="K1296" i="1"/>
  <c r="L1292" i="1"/>
  <c r="AM319" i="1"/>
  <c r="AN319" i="1"/>
  <c r="AO319" i="1"/>
  <c r="AN315" i="1"/>
  <c r="DS385" i="1"/>
  <c r="DT384" i="1"/>
  <c r="DU384" i="1"/>
  <c r="EX330" i="1"/>
  <c r="EY330" i="1"/>
  <c r="EW334" i="1"/>
  <c r="EX334" i="1"/>
  <c r="EY334" i="1"/>
  <c r="EQ598" i="1"/>
  <c r="K1694" i="1"/>
  <c r="L1690" i="1"/>
  <c r="L1222" i="1"/>
  <c r="K1226" i="1"/>
  <c r="M517" i="1"/>
  <c r="M475" i="1"/>
  <c r="DG1035" i="1"/>
  <c r="DF1036" i="1"/>
  <c r="DG1036" i="1"/>
  <c r="EX621" i="1"/>
  <c r="EY621" i="1"/>
  <c r="EW625" i="1"/>
  <c r="EX658" i="1"/>
  <c r="ES674" i="1"/>
  <c r="L1718" i="1"/>
  <c r="M1718" i="1"/>
  <c r="L743" i="1"/>
  <c r="M743" i="1"/>
  <c r="CD435" i="1"/>
  <c r="CD436" i="1"/>
  <c r="CE436" i="1"/>
  <c r="BQ686" i="1"/>
  <c r="BO169" i="1"/>
  <c r="BP165" i="1"/>
  <c r="EP672" i="1"/>
  <c r="EQ672" i="1"/>
  <c r="EQ671" i="1"/>
  <c r="ES672" i="1"/>
  <c r="CR908" i="1"/>
  <c r="CS908" i="1"/>
  <c r="CS959" i="1"/>
  <c r="G974" i="1"/>
  <c r="Y1148" i="1"/>
  <c r="Z1144" i="1"/>
  <c r="AA1144" i="1"/>
  <c r="BO397" i="1"/>
  <c r="BP393" i="1"/>
  <c r="AO1436" i="1"/>
  <c r="AN1490" i="1"/>
  <c r="M1223" i="1"/>
  <c r="E896" i="1"/>
  <c r="G897" i="1"/>
  <c r="D897" i="1"/>
  <c r="E897" i="1"/>
  <c r="BB1291" i="1"/>
  <c r="BA1295" i="1"/>
  <c r="CD286" i="1"/>
  <c r="CE286" i="1"/>
  <c r="CE285" i="1"/>
  <c r="AO476" i="1"/>
  <c r="AN515" i="1"/>
  <c r="AN365" i="1"/>
  <c r="AO311" i="1"/>
  <c r="BP1110" i="1"/>
  <c r="BO1111" i="1"/>
  <c r="BP1111" i="1"/>
  <c r="M1067" i="1"/>
  <c r="L1117" i="1"/>
  <c r="M1117" i="1"/>
  <c r="M1218" i="1"/>
  <c r="EW178" i="1"/>
  <c r="EX174" i="1"/>
  <c r="EY174" i="1"/>
  <c r="Z361" i="1"/>
  <c r="AA361" i="1"/>
  <c r="Z894" i="1"/>
  <c r="AA894" i="1"/>
  <c r="Z516" i="1"/>
  <c r="BB1342" i="1"/>
  <c r="BC1342" i="1"/>
  <c r="E821" i="1"/>
  <c r="G822" i="1"/>
  <c r="D822" i="1"/>
  <c r="E822" i="1"/>
  <c r="AO1513" i="1"/>
  <c r="AN1567" i="1"/>
  <c r="AO1567" i="1"/>
  <c r="K624" i="1"/>
  <c r="L620" i="1"/>
  <c r="BZ1562" i="1"/>
  <c r="CE1508" i="1"/>
  <c r="CN2519" i="1"/>
  <c r="CO2519" i="1"/>
  <c r="BQ469" i="1"/>
  <c r="BC542" i="1"/>
  <c r="BB592" i="1"/>
  <c r="BC592" i="1"/>
  <c r="Z1699" i="1"/>
  <c r="Y1703" i="1"/>
  <c r="Z1703" i="1"/>
  <c r="AA1703" i="1"/>
  <c r="AO472" i="1"/>
  <c r="AN518" i="1"/>
  <c r="AO518" i="1"/>
  <c r="BP317" i="1"/>
  <c r="BO321" i="1"/>
  <c r="BP321" i="1"/>
  <c r="BQ321" i="1"/>
  <c r="AF1637" i="1"/>
  <c r="AG1710" i="1"/>
  <c r="AO815" i="1"/>
  <c r="AN819" i="1"/>
  <c r="AO819" i="1"/>
  <c r="EW176" i="1"/>
  <c r="EX172" i="1"/>
  <c r="EY172" i="1"/>
  <c r="E1121" i="1"/>
  <c r="G1122" i="1"/>
  <c r="D1122" i="1"/>
  <c r="E1122" i="1"/>
  <c r="CR1260" i="1"/>
  <c r="CS1260" i="1"/>
  <c r="K1445" i="1"/>
  <c r="L1441" i="1"/>
  <c r="AN1268" i="1"/>
  <c r="AO1268" i="1"/>
  <c r="CR532" i="1"/>
  <c r="CS532" i="1"/>
  <c r="CS584" i="1"/>
  <c r="D1647" i="1"/>
  <c r="E1646" i="1"/>
  <c r="G1646" i="1"/>
  <c r="BB615" i="1"/>
  <c r="BC615" i="1"/>
  <c r="BA619" i="1"/>
  <c r="DF681" i="1"/>
  <c r="DE682" i="1"/>
  <c r="D1572" i="1"/>
  <c r="E1572" i="1"/>
  <c r="E1571" i="1"/>
  <c r="G1571" i="1"/>
  <c r="K396" i="1"/>
  <c r="L392" i="1"/>
  <c r="BP847" i="1"/>
  <c r="BP883" i="1"/>
  <c r="BP242" i="1"/>
  <c r="BQ242" i="1"/>
  <c r="BO246" i="1"/>
  <c r="BP246" i="1"/>
  <c r="AM994" i="1"/>
  <c r="AN990" i="1"/>
  <c r="M1057" i="1"/>
  <c r="E746" i="1"/>
  <c r="G747" i="1"/>
  <c r="D747" i="1"/>
  <c r="E747" i="1"/>
  <c r="EX465" i="1"/>
  <c r="EY465" i="1"/>
  <c r="EW469" i="1"/>
  <c r="DT136" i="1"/>
  <c r="DU136" i="1"/>
  <c r="AA593" i="1"/>
  <c r="Z594" i="1"/>
  <c r="AA594" i="1"/>
  <c r="CD306" i="1"/>
  <c r="CE306" i="1"/>
  <c r="CC307" i="1"/>
  <c r="CD307" i="1"/>
  <c r="CE307" i="1"/>
  <c r="BQ406" i="1"/>
  <c r="L1370" i="1"/>
  <c r="K1374" i="1"/>
  <c r="EH157" i="1"/>
  <c r="EI157" i="1"/>
  <c r="AM404" i="1"/>
  <c r="AN400" i="1"/>
  <c r="BC392" i="1"/>
  <c r="BA545" i="1"/>
  <c r="BB541" i="1"/>
  <c r="BC541" i="1"/>
  <c r="BQ625" i="1"/>
  <c r="K921" i="1"/>
  <c r="L921" i="1"/>
  <c r="M921" i="1"/>
  <c r="L917" i="1"/>
  <c r="EY435" i="1"/>
  <c r="EP448" i="1"/>
  <c r="EQ448" i="1"/>
  <c r="AO1710" i="1"/>
  <c r="AN1711" i="1"/>
  <c r="AO1711" i="1"/>
  <c r="AO532" i="1"/>
  <c r="CR231" i="1"/>
  <c r="CS231" i="1"/>
  <c r="CQ232" i="1"/>
  <c r="CR232" i="1"/>
  <c r="CS232" i="1"/>
  <c r="AM1373" i="1"/>
  <c r="AN1369" i="1"/>
  <c r="AO1369" i="1"/>
  <c r="AA614" i="1"/>
  <c r="L1450" i="1"/>
  <c r="M1450" i="1"/>
  <c r="BB884" i="1"/>
  <c r="CR1036" i="1"/>
  <c r="CS1036" i="1"/>
  <c r="CS1035" i="1"/>
  <c r="M291" i="1"/>
  <c r="EX169" i="1"/>
  <c r="EY169" i="1"/>
  <c r="EW173" i="1"/>
  <c r="AM1375" i="1"/>
  <c r="AN1371" i="1"/>
  <c r="AO1371" i="1"/>
  <c r="Y403" i="1"/>
  <c r="Z399" i="1"/>
  <c r="AA399" i="1"/>
  <c r="Y1153" i="1"/>
  <c r="Z1149" i="1"/>
  <c r="AA1149" i="1"/>
  <c r="AX512" i="1"/>
  <c r="BC1191" i="1"/>
  <c r="BA400" i="1"/>
  <c r="BB396" i="1"/>
  <c r="BC396" i="1"/>
  <c r="CD1208" i="1"/>
  <c r="CE1259" i="1"/>
  <c r="EX436" i="1"/>
  <c r="EY436" i="1"/>
  <c r="BC537" i="1"/>
  <c r="D1722" i="1"/>
  <c r="E1721" i="1"/>
  <c r="G1721" i="1"/>
  <c r="BA630" i="1"/>
  <c r="BB626" i="1"/>
  <c r="EY665" i="1"/>
  <c r="CS230" i="1"/>
  <c r="Z142" i="1"/>
  <c r="AA142" i="1"/>
  <c r="Z618" i="1"/>
  <c r="AA618" i="1"/>
  <c r="Y622" i="1"/>
  <c r="DF157" i="1"/>
  <c r="DG157" i="1"/>
  <c r="M1446" i="1"/>
  <c r="AM630" i="1"/>
  <c r="AN626" i="1"/>
  <c r="AY887" i="1"/>
  <c r="AX889" i="1"/>
  <c r="AY889" i="1"/>
  <c r="K1369" i="1"/>
  <c r="L1365" i="1"/>
  <c r="M1365" i="1"/>
  <c r="D522" i="1"/>
  <c r="E521" i="1"/>
  <c r="G522" i="1"/>
  <c r="CR1261" i="1"/>
  <c r="CS1261" i="1"/>
  <c r="BC172" i="1"/>
  <c r="BB218" i="1"/>
  <c r="BC218" i="1"/>
  <c r="DG156" i="1"/>
  <c r="Y405" i="1"/>
  <c r="Z401" i="1"/>
  <c r="CS885" i="1"/>
  <c r="CR886" i="1"/>
  <c r="CS886" i="1"/>
  <c r="BO319" i="1"/>
  <c r="BP319" i="1"/>
  <c r="BQ319" i="1"/>
  <c r="BP315" i="1"/>
  <c r="BQ315" i="1"/>
  <c r="DG385" i="1"/>
  <c r="DF435" i="1"/>
  <c r="M1297" i="1"/>
  <c r="BB509" i="1"/>
  <c r="CR1410" i="1"/>
  <c r="BP218" i="1"/>
  <c r="BQ218" i="1"/>
  <c r="BQ160" i="1"/>
  <c r="BB142" i="1"/>
  <c r="BC142" i="1"/>
  <c r="D297" i="1"/>
  <c r="E296" i="1"/>
  <c r="G297" i="1"/>
  <c r="AA215" i="1"/>
  <c r="Z219" i="1"/>
  <c r="AA219" i="1"/>
  <c r="AN167" i="1"/>
  <c r="AM171" i="1"/>
  <c r="E1421" i="1"/>
  <c r="G1422" i="1"/>
  <c r="D1422" i="1"/>
  <c r="Z1298" i="1"/>
  <c r="Z1334" i="1"/>
  <c r="Z1333" i="1"/>
  <c r="AA1360" i="1"/>
  <c r="AA885" i="1"/>
  <c r="Z886" i="1"/>
  <c r="AA886" i="1"/>
  <c r="AA1000" i="1"/>
  <c r="Z1042" i="1"/>
  <c r="BQ311" i="1"/>
  <c r="L1301" i="1"/>
  <c r="M1301" i="1"/>
  <c r="DE232" i="1"/>
  <c r="DF232" i="1"/>
  <c r="DG232" i="1"/>
  <c r="DF231" i="1"/>
  <c r="DG231" i="1"/>
  <c r="M633" i="1"/>
  <c r="EQ447" i="1"/>
  <c r="EQ221" i="1"/>
  <c r="ES222" i="1"/>
  <c r="EP222" i="1"/>
  <c r="AN1291" i="1"/>
  <c r="AO1291" i="1"/>
  <c r="AM1295" i="1"/>
  <c r="AA516" i="1"/>
  <c r="AM407" i="1"/>
  <c r="AN403" i="1"/>
  <c r="AO403" i="1"/>
  <c r="CD511" i="1"/>
  <c r="CE511" i="1"/>
  <c r="AO510" i="1"/>
  <c r="AN511" i="1"/>
  <c r="AO511" i="1"/>
  <c r="BP171" i="1"/>
  <c r="BQ171" i="1"/>
  <c r="AO1340" i="1"/>
  <c r="EX494" i="1"/>
  <c r="EW498" i="1"/>
  <c r="EX498" i="1"/>
  <c r="EY498" i="1"/>
  <c r="Z1364" i="1"/>
  <c r="AA1364" i="1"/>
  <c r="Y1368" i="1"/>
  <c r="DF136" i="1"/>
  <c r="DG136" i="1"/>
  <c r="E372" i="1"/>
  <c r="DT156" i="1"/>
  <c r="DU156" i="1"/>
  <c r="DS157" i="1"/>
  <c r="CR736" i="1"/>
  <c r="CS736" i="1"/>
  <c r="CS735" i="1"/>
  <c r="BN1509" i="1"/>
  <c r="BO1509" i="1"/>
  <c r="BP1509" i="1"/>
  <c r="BO1508" i="1"/>
  <c r="M515" i="1"/>
  <c r="DG360" i="1"/>
  <c r="DF361" i="1"/>
  <c r="DG361" i="1"/>
  <c r="AO1265" i="1"/>
  <c r="AN1269" i="1"/>
  <c r="AO1269" i="1"/>
  <c r="AO1287" i="1"/>
  <c r="Z1374" i="1"/>
  <c r="Y1378" i="1"/>
  <c r="Z1378" i="1"/>
  <c r="Z1416" i="1"/>
  <c r="E146" i="1"/>
  <c r="G147" i="1"/>
  <c r="D147" i="1"/>
  <c r="BB517" i="1"/>
  <c r="BC517" i="1"/>
  <c r="BB1483" i="1"/>
  <c r="BC1485" i="1"/>
  <c r="BB1486" i="1"/>
  <c r="BC1486" i="1"/>
  <c r="BB407" i="1"/>
  <c r="BA411" i="1"/>
  <c r="BB411" i="1"/>
  <c r="BC411" i="1"/>
  <c r="BN1734" i="1"/>
  <c r="BO1733" i="1"/>
  <c r="BP1733" i="1"/>
  <c r="DE610" i="1"/>
  <c r="DF609" i="1"/>
  <c r="DG609" i="1"/>
  <c r="L170" i="1"/>
  <c r="E221" i="1"/>
  <c r="G222" i="1"/>
  <c r="D222" i="1"/>
  <c r="EX328" i="1"/>
  <c r="EW332" i="1"/>
  <c r="EX332" i="1"/>
  <c r="EY332" i="1"/>
  <c r="Y1219" i="1"/>
  <c r="Z1215" i="1"/>
  <c r="AO1260" i="1"/>
  <c r="L100" i="1"/>
  <c r="M100" i="1"/>
  <c r="L96" i="1"/>
  <c r="M96" i="1"/>
  <c r="BC311" i="1"/>
  <c r="BC817" i="1"/>
  <c r="BB819" i="1"/>
  <c r="BC819" i="1"/>
  <c r="BP816" i="1"/>
  <c r="AA1209" i="1"/>
  <c r="AA238" i="1"/>
  <c r="Z292" i="1"/>
  <c r="BC1154" i="1"/>
  <c r="BB1193" i="1"/>
  <c r="BC1193" i="1"/>
  <c r="CS659" i="1"/>
  <c r="CR610" i="1"/>
  <c r="AN243" i="1"/>
  <c r="AO243" i="1"/>
  <c r="AM247" i="1"/>
  <c r="AN247" i="1"/>
  <c r="AO247" i="1"/>
  <c r="CR157" i="1"/>
  <c r="CS157" i="1"/>
  <c r="L883" i="1"/>
  <c r="L844" i="1"/>
  <c r="DG230" i="1"/>
  <c r="CE1335" i="1"/>
  <c r="CD1336" i="1"/>
  <c r="CE1336" i="1"/>
  <c r="CE305" i="1"/>
  <c r="Z141" i="1"/>
  <c r="AA141" i="1"/>
  <c r="BA1220" i="1"/>
  <c r="BB1216" i="1"/>
  <c r="EX632" i="1"/>
  <c r="EW636" i="1"/>
  <c r="EX636" i="1"/>
  <c r="EY636" i="1"/>
  <c r="AA397" i="1"/>
  <c r="AA1560" i="1"/>
  <c r="Z1561" i="1"/>
  <c r="AA1561" i="1"/>
  <c r="EY324" i="1"/>
  <c r="AA1378" i="1"/>
  <c r="AA1374" i="1"/>
  <c r="CA1712" i="1"/>
  <c r="BZ1714" i="1"/>
  <c r="CA1714" i="1"/>
  <c r="DU305" i="1"/>
  <c r="BA319" i="1"/>
  <c r="BB319" i="1"/>
  <c r="BC319" i="1"/>
  <c r="BB315" i="1"/>
  <c r="BC315" i="1"/>
  <c r="BB1186" i="1"/>
  <c r="BC1186" i="1"/>
  <c r="BP809" i="1"/>
  <c r="Z1213" i="1"/>
  <c r="Y1217" i="1"/>
  <c r="EY240" i="1"/>
  <c r="EW175" i="1"/>
  <c r="EX171" i="1"/>
  <c r="EX208" i="1"/>
  <c r="ES224" i="1"/>
  <c r="CS156" i="1"/>
  <c r="BC291" i="1"/>
  <c r="BB294" i="1"/>
  <c r="BC294" i="1"/>
  <c r="M510" i="1"/>
  <c r="L511" i="1"/>
  <c r="M511" i="1"/>
  <c r="AO215" i="1"/>
  <c r="M1717" i="1"/>
  <c r="DS307" i="1"/>
  <c r="DT307" i="1"/>
  <c r="DU307" i="1"/>
  <c r="DT306" i="1"/>
  <c r="DU306" i="1"/>
  <c r="EI285" i="1"/>
  <c r="EH286" i="1"/>
  <c r="EI286" i="1"/>
  <c r="M360" i="1"/>
  <c r="L361" i="1"/>
  <c r="M361" i="1"/>
  <c r="BB1363" i="1"/>
  <c r="BA1367" i="1"/>
  <c r="EX244" i="1"/>
  <c r="EY244" i="1"/>
  <c r="EW248" i="1"/>
  <c r="EX248" i="1"/>
  <c r="EY248" i="1"/>
  <c r="CE157" i="1"/>
  <c r="CD210" i="1"/>
  <c r="CE210" i="1"/>
  <c r="L95" i="1"/>
  <c r="L99" i="1"/>
  <c r="M99" i="1"/>
  <c r="AN1519" i="1"/>
  <c r="AM1523" i="1"/>
  <c r="AM406" i="1"/>
  <c r="AN402" i="1"/>
  <c r="AA1151" i="1"/>
  <c r="DU155" i="1"/>
  <c r="BC1110" i="1"/>
  <c r="BB1111" i="1"/>
  <c r="BC1111" i="1"/>
  <c r="AY812" i="1"/>
  <c r="AX814" i="1"/>
  <c r="AY814" i="1"/>
  <c r="M365" i="1"/>
  <c r="L369" i="1"/>
  <c r="M369" i="1"/>
  <c r="BB998" i="1"/>
  <c r="BB1033" i="1"/>
  <c r="CQ383" i="1"/>
  <c r="CR382" i="1"/>
  <c r="K246" i="1"/>
  <c r="L246" i="1"/>
  <c r="M246" i="1"/>
  <c r="L242" i="1"/>
  <c r="M242" i="1"/>
  <c r="E1346" i="1"/>
  <c r="G1347" i="1"/>
  <c r="D1347" i="1"/>
  <c r="M215" i="1"/>
  <c r="AY1487" i="1"/>
  <c r="AX1489" i="1"/>
  <c r="AY1489" i="1"/>
  <c r="M840" i="1"/>
  <c r="L890" i="1"/>
  <c r="BO240" i="1"/>
  <c r="BP236" i="1"/>
  <c r="BQ236" i="1"/>
  <c r="AA547" i="1"/>
  <c r="Z584" i="1"/>
  <c r="AN291" i="1"/>
  <c r="M88" i="1"/>
  <c r="AY1112" i="1"/>
  <c r="AX1114" i="1"/>
  <c r="AY1114" i="1"/>
  <c r="BC810" i="1"/>
  <c r="BB811" i="1"/>
  <c r="BC811" i="1"/>
  <c r="BB519" i="1"/>
  <c r="BC519" i="1"/>
  <c r="D597" i="1"/>
  <c r="E596" i="1"/>
  <c r="G597" i="1"/>
  <c r="Y619" i="1"/>
  <c r="Z615" i="1"/>
  <c r="CE660" i="1"/>
  <c r="CD661" i="1"/>
  <c r="CE661" i="1"/>
  <c r="BB141" i="1"/>
  <c r="L143" i="1"/>
  <c r="M143" i="1"/>
  <c r="M85" i="1"/>
  <c r="BC1067" i="1"/>
  <c r="BB1117" i="1"/>
  <c r="BC1117" i="1"/>
  <c r="CC1736" i="1"/>
  <c r="CD1736" i="1"/>
  <c r="CE1736" i="1"/>
  <c r="CD1735" i="1"/>
  <c r="CE1735" i="1"/>
  <c r="BQ232" i="1"/>
  <c r="Z1193" i="1"/>
  <c r="AA1193" i="1"/>
  <c r="EI156" i="1"/>
  <c r="AA365" i="1"/>
  <c r="Z369" i="1"/>
  <c r="AA369" i="1"/>
  <c r="AA1565" i="1"/>
  <c r="Z1569" i="1"/>
  <c r="AA1569" i="1"/>
  <c r="BB1115" i="1"/>
  <c r="BQ890" i="1"/>
  <c r="CE1410" i="1"/>
  <c r="CD1411" i="1"/>
  <c r="CE1411" i="1"/>
  <c r="BB744" i="1"/>
  <c r="BC744" i="1"/>
  <c r="BO633" i="1"/>
  <c r="BP629" i="1"/>
  <c r="EX444" i="1"/>
  <c r="EY444" i="1"/>
  <c r="EY440" i="1"/>
  <c r="AN536" i="1"/>
  <c r="AO536" i="1"/>
  <c r="AM540" i="1"/>
  <c r="BB1366" i="1"/>
  <c r="BC1366" i="1"/>
  <c r="BA1370" i="1"/>
  <c r="AO1365" i="1"/>
  <c r="BA247" i="1"/>
  <c r="BB247" i="1"/>
  <c r="BC247" i="1"/>
  <c r="BB243" i="1"/>
  <c r="BC1265" i="1"/>
  <c r="BQ690" i="1"/>
  <c r="BP694" i="1"/>
  <c r="BP734" i="1"/>
  <c r="CE735" i="1"/>
  <c r="CD736" i="1"/>
  <c r="CE736" i="1"/>
  <c r="AN519" i="1"/>
  <c r="AO519" i="1"/>
  <c r="AO515" i="1"/>
  <c r="M1292" i="1"/>
  <c r="BP733" i="1"/>
  <c r="BQ694" i="1"/>
  <c r="EX483" i="1"/>
  <c r="EY483" i="1"/>
  <c r="EW487" i="1"/>
  <c r="AM409" i="1"/>
  <c r="AN405" i="1"/>
  <c r="AO405" i="1"/>
  <c r="Z915" i="1"/>
  <c r="AA915" i="1"/>
  <c r="Y919" i="1"/>
  <c r="Z919" i="1"/>
  <c r="AA919" i="1"/>
  <c r="BO408" i="1"/>
  <c r="BP404" i="1"/>
  <c r="BQ404" i="1"/>
  <c r="L1148" i="1"/>
  <c r="M1148" i="1"/>
  <c r="K1152" i="1"/>
  <c r="L1152" i="1"/>
  <c r="M1152" i="1"/>
  <c r="L959" i="1"/>
  <c r="Z959" i="1"/>
  <c r="CR960" i="1"/>
  <c r="D973" i="1"/>
  <c r="L284" i="1"/>
  <c r="EP449" i="1"/>
  <c r="EQ449" i="1"/>
  <c r="CR285" i="1"/>
  <c r="AO990" i="1"/>
  <c r="DG681" i="1"/>
  <c r="BQ317" i="1"/>
  <c r="BP367" i="1"/>
  <c r="BQ367" i="1"/>
  <c r="CA1562" i="1"/>
  <c r="BZ1564" i="1"/>
  <c r="CA1564" i="1"/>
  <c r="EW182" i="1"/>
  <c r="EX182" i="1"/>
  <c r="EY182" i="1"/>
  <c r="EX178" i="1"/>
  <c r="EY178" i="1"/>
  <c r="BQ393" i="1"/>
  <c r="BP740" i="1"/>
  <c r="L1226" i="1"/>
  <c r="L1258" i="1"/>
  <c r="L1296" i="1"/>
  <c r="M1296" i="1"/>
  <c r="K1300" i="1"/>
  <c r="BP622" i="1"/>
  <c r="BQ622" i="1"/>
  <c r="BO626" i="1"/>
  <c r="Z999" i="1"/>
  <c r="Z1033" i="1"/>
  <c r="L1372" i="1"/>
  <c r="K1376" i="1"/>
  <c r="CE1484" i="1"/>
  <c r="CD1433" i="1"/>
  <c r="CE1433" i="1"/>
  <c r="L1521" i="1"/>
  <c r="M1521" i="1"/>
  <c r="K1525" i="1"/>
  <c r="AM1378" i="1"/>
  <c r="AN1378" i="1"/>
  <c r="AO1378" i="1"/>
  <c r="AN1374" i="1"/>
  <c r="BP583" i="1"/>
  <c r="EX366" i="1"/>
  <c r="EY366" i="1"/>
  <c r="AN994" i="1"/>
  <c r="AO994" i="1"/>
  <c r="AM998" i="1"/>
  <c r="CR1486" i="1"/>
  <c r="CS1486" i="1"/>
  <c r="Z211" i="1"/>
  <c r="AA211" i="1"/>
  <c r="M620" i="1"/>
  <c r="BO401" i="1"/>
  <c r="BP397" i="1"/>
  <c r="M1222" i="1"/>
  <c r="L1268" i="1"/>
  <c r="M1268" i="1"/>
  <c r="AN1117" i="1"/>
  <c r="L1149" i="1"/>
  <c r="L1191" i="1"/>
  <c r="M1191" i="1"/>
  <c r="CE1432" i="1"/>
  <c r="EQ597" i="1"/>
  <c r="EP599" i="1"/>
  <c r="EQ599" i="1"/>
  <c r="M585" i="1"/>
  <c r="L586" i="1"/>
  <c r="M586" i="1"/>
  <c r="CR585" i="1"/>
  <c r="BP590" i="1"/>
  <c r="AN1494" i="1"/>
  <c r="AO1494" i="1"/>
  <c r="AO1490" i="1"/>
  <c r="BP292" i="1"/>
  <c r="BQ292" i="1"/>
  <c r="BQ246" i="1"/>
  <c r="BB619" i="1"/>
  <c r="BC619" i="1"/>
  <c r="BA623" i="1"/>
  <c r="K628" i="1"/>
  <c r="L624" i="1"/>
  <c r="M624" i="1"/>
  <c r="M1690" i="1"/>
  <c r="M407" i="1"/>
  <c r="L441" i="1"/>
  <c r="M441" i="1"/>
  <c r="EX245" i="1"/>
  <c r="EW249" i="1"/>
  <c r="EX249" i="1"/>
  <c r="EY249" i="1"/>
  <c r="EX283" i="1"/>
  <c r="ES299" i="1"/>
  <c r="CS1732" i="1"/>
  <c r="M818" i="1"/>
  <c r="L819" i="1"/>
  <c r="M819" i="1"/>
  <c r="BO627" i="1"/>
  <c r="BP623" i="1"/>
  <c r="BQ623" i="1"/>
  <c r="Y473" i="1"/>
  <c r="Z473" i="1"/>
  <c r="AA473" i="1"/>
  <c r="Z469" i="1"/>
  <c r="AA469" i="1"/>
  <c r="BB736" i="1"/>
  <c r="BC736" i="1"/>
  <c r="BC735" i="1"/>
  <c r="BB165" i="1"/>
  <c r="BA169" i="1"/>
  <c r="Z629" i="1"/>
  <c r="AA629" i="1"/>
  <c r="Y633" i="1"/>
  <c r="Z633" i="1"/>
  <c r="K1698" i="1"/>
  <c r="L1694" i="1"/>
  <c r="CQ1734" i="1"/>
  <c r="CR1733" i="1"/>
  <c r="CS1733" i="1"/>
  <c r="L809" i="1"/>
  <c r="L1516" i="1"/>
  <c r="K1520" i="1"/>
  <c r="BQ619" i="1"/>
  <c r="L1154" i="1"/>
  <c r="M1154" i="1"/>
  <c r="AA465" i="1"/>
  <c r="Z509" i="1"/>
  <c r="BC161" i="1"/>
  <c r="L696" i="1"/>
  <c r="M696" i="1"/>
  <c r="L733" i="1"/>
  <c r="G749" i="1"/>
  <c r="EX468" i="1"/>
  <c r="EY468" i="1"/>
  <c r="EW472" i="1"/>
  <c r="BO1133" i="1"/>
  <c r="BN1134" i="1"/>
  <c r="AY962" i="1"/>
  <c r="AX964" i="1"/>
  <c r="AY964" i="1"/>
  <c r="BP169" i="1"/>
  <c r="AN845" i="1"/>
  <c r="AN883" i="1"/>
  <c r="G899" i="1"/>
  <c r="DF682" i="1"/>
  <c r="DG682" i="1"/>
  <c r="DG734" i="1"/>
  <c r="BB1295" i="1"/>
  <c r="BA1299" i="1"/>
  <c r="BB1299" i="1"/>
  <c r="BC1299" i="1"/>
  <c r="EH210" i="1"/>
  <c r="EI210" i="1"/>
  <c r="CR210" i="1"/>
  <c r="L209" i="1"/>
  <c r="M210" i="1"/>
  <c r="L1715" i="1"/>
  <c r="BP584" i="1"/>
  <c r="BC1291" i="1"/>
  <c r="Z1148" i="1"/>
  <c r="AA1148" i="1"/>
  <c r="Y1152" i="1"/>
  <c r="Z1152" i="1"/>
  <c r="AA1152" i="1"/>
  <c r="M401" i="1"/>
  <c r="L440" i="1"/>
  <c r="CR1185" i="1"/>
  <c r="CS1134" i="1"/>
  <c r="BO470" i="1"/>
  <c r="BP466" i="1"/>
  <c r="BQ466" i="1"/>
  <c r="BC166" i="1"/>
  <c r="BC696" i="1"/>
  <c r="AX737" i="1"/>
  <c r="M692" i="1"/>
  <c r="L734" i="1"/>
  <c r="L742" i="1"/>
  <c r="L1065" i="1"/>
  <c r="K1069" i="1"/>
  <c r="BC960" i="1"/>
  <c r="BB961" i="1"/>
  <c r="BC961" i="1"/>
  <c r="EX469" i="1"/>
  <c r="EY469" i="1"/>
  <c r="EW473" i="1"/>
  <c r="EX508" i="1"/>
  <c r="ES524" i="1"/>
  <c r="EW180" i="1"/>
  <c r="EX176" i="1"/>
  <c r="EY176" i="1"/>
  <c r="Z1717" i="1"/>
  <c r="AA1699" i="1"/>
  <c r="Z1709" i="1"/>
  <c r="L405" i="1"/>
  <c r="K409" i="1"/>
  <c r="L409" i="1"/>
  <c r="M409" i="1"/>
  <c r="K1153" i="1"/>
  <c r="L1153" i="1"/>
  <c r="M1149" i="1"/>
  <c r="BB170" i="1"/>
  <c r="BC170" i="1"/>
  <c r="DU231" i="1"/>
  <c r="DT285" i="1"/>
  <c r="AM1154" i="1"/>
  <c r="AN1154" i="1"/>
  <c r="AN1150" i="1"/>
  <c r="AA1365" i="1"/>
  <c r="BC965" i="1"/>
  <c r="BB969" i="1"/>
  <c r="BC969" i="1"/>
  <c r="BP959" i="1"/>
  <c r="BQ917" i="1"/>
  <c r="BP967" i="1"/>
  <c r="M1144" i="1"/>
  <c r="K1449" i="1"/>
  <c r="L1445" i="1"/>
  <c r="M1445" i="1"/>
  <c r="L292" i="1"/>
  <c r="M292" i="1"/>
  <c r="CE435" i="1"/>
  <c r="BQ847" i="1"/>
  <c r="BP884" i="1"/>
  <c r="D1649" i="1"/>
  <c r="E1649" i="1"/>
  <c r="E1647" i="1"/>
  <c r="EX625" i="1"/>
  <c r="EY625" i="1"/>
  <c r="EW629" i="1"/>
  <c r="M988" i="1"/>
  <c r="Z965" i="1"/>
  <c r="BQ472" i="1"/>
  <c r="BP518" i="1"/>
  <c r="BQ518" i="1"/>
  <c r="Z1369" i="1"/>
  <c r="AA1369" i="1"/>
  <c r="Y1373" i="1"/>
  <c r="Z284" i="1"/>
  <c r="M1441" i="1"/>
  <c r="AO1110" i="1"/>
  <c r="AN1111" i="1"/>
  <c r="AO1111" i="1"/>
  <c r="CD360" i="1"/>
  <c r="L1375" i="1"/>
  <c r="K1379" i="1"/>
  <c r="L1379" i="1"/>
  <c r="M1379" i="1"/>
  <c r="AO967" i="1"/>
  <c r="AN969" i="1"/>
  <c r="AO969" i="1"/>
  <c r="AA1440" i="1"/>
  <c r="BP217" i="1"/>
  <c r="BQ217" i="1"/>
  <c r="BO403" i="1"/>
  <c r="BP399" i="1"/>
  <c r="BQ399" i="1"/>
  <c r="AA810" i="1"/>
  <c r="Z811" i="1"/>
  <c r="AA811" i="1"/>
  <c r="EW251" i="1"/>
  <c r="EX251" i="1"/>
  <c r="EY251" i="1"/>
  <c r="EX247" i="1"/>
  <c r="EY247" i="1"/>
  <c r="AO1522" i="1"/>
  <c r="Z1444" i="1"/>
  <c r="AA1444" i="1"/>
  <c r="Y1448" i="1"/>
  <c r="AO365" i="1"/>
  <c r="AN369" i="1"/>
  <c r="AO369" i="1"/>
  <c r="AN284" i="1"/>
  <c r="M392" i="1"/>
  <c r="AO1440" i="1"/>
  <c r="AN1484" i="1"/>
  <c r="AN621" i="1"/>
  <c r="AM625" i="1"/>
  <c r="L992" i="1"/>
  <c r="M992" i="1"/>
  <c r="K996" i="1"/>
  <c r="L396" i="1"/>
  <c r="M396" i="1"/>
  <c r="K400" i="1"/>
  <c r="BP515" i="1"/>
  <c r="DU434" i="1"/>
  <c r="DS386" i="1"/>
  <c r="DT386" i="1"/>
  <c r="DU386" i="1"/>
  <c r="DT385" i="1"/>
  <c r="DU385" i="1"/>
  <c r="CD1134" i="1"/>
  <c r="CE1184" i="1"/>
  <c r="CS1283" i="1"/>
  <c r="CR1335" i="1"/>
  <c r="BP591" i="1"/>
  <c r="BQ591" i="1"/>
  <c r="BP1334" i="1"/>
  <c r="BO1283" i="1"/>
  <c r="BP1283" i="1"/>
  <c r="BB1333" i="1"/>
  <c r="BB1298" i="1"/>
  <c r="BC1298" i="1"/>
  <c r="AN1153" i="1"/>
  <c r="AO1153" i="1"/>
  <c r="AN1183" i="1"/>
  <c r="K1151" i="1"/>
  <c r="L1147" i="1"/>
  <c r="AN1191" i="1"/>
  <c r="BQ165" i="1"/>
  <c r="BP215" i="1"/>
  <c r="BQ215" i="1"/>
  <c r="AO315" i="1"/>
  <c r="AN359" i="1"/>
  <c r="Z817" i="1"/>
  <c r="L627" i="1"/>
  <c r="M627" i="1"/>
  <c r="K631" i="1"/>
  <c r="K1527" i="1"/>
  <c r="L1527" i="1"/>
  <c r="M1527" i="1"/>
  <c r="L1523" i="1"/>
  <c r="BP1282" i="1"/>
  <c r="BO1335" i="1"/>
  <c r="DE458" i="1"/>
  <c r="DF458" i="1"/>
  <c r="DF457" i="1"/>
  <c r="DG457" i="1"/>
  <c r="AM1530" i="1"/>
  <c r="AN1530" i="1"/>
  <c r="AO1530" i="1"/>
  <c r="AN1526" i="1"/>
  <c r="AO1526" i="1"/>
  <c r="AO1715" i="1"/>
  <c r="AN1719" i="1"/>
  <c r="AO1719" i="1"/>
  <c r="BP893" i="1"/>
  <c r="M1143" i="1"/>
  <c r="K1530" i="1"/>
  <c r="L1530" i="1"/>
  <c r="M1530" i="1"/>
  <c r="L1526" i="1"/>
  <c r="M1526" i="1"/>
  <c r="L134" i="1"/>
  <c r="M135" i="1"/>
  <c r="L142" i="1"/>
  <c r="M142" i="1"/>
  <c r="EH135" i="1"/>
  <c r="BB140" i="1"/>
  <c r="BC140" i="1"/>
  <c r="BB134" i="1"/>
  <c r="AX137" i="1"/>
  <c r="AA1335" i="1"/>
  <c r="Z1336" i="1"/>
  <c r="AA1336" i="1"/>
  <c r="BB1220" i="1"/>
  <c r="BA1224" i="1"/>
  <c r="BQ629" i="1"/>
  <c r="E1347" i="1"/>
  <c r="M285" i="1"/>
  <c r="L286" i="1"/>
  <c r="M286" i="1"/>
  <c r="AM1299" i="1"/>
  <c r="AN1295" i="1"/>
  <c r="AA401" i="1"/>
  <c r="Z440" i="1"/>
  <c r="Y407" i="1"/>
  <c r="Z403" i="1"/>
  <c r="DF285" i="1"/>
  <c r="BP359" i="1"/>
  <c r="AA1215" i="1"/>
  <c r="DT157" i="1"/>
  <c r="AA1042" i="1"/>
  <c r="AN171" i="1"/>
  <c r="AO171" i="1"/>
  <c r="L1343" i="1"/>
  <c r="Y409" i="1"/>
  <c r="Z405" i="1"/>
  <c r="E522" i="1"/>
  <c r="Z1191" i="1"/>
  <c r="AA1191" i="1"/>
  <c r="AM1377" i="1"/>
  <c r="AN1377" i="1"/>
  <c r="AO1377" i="1"/>
  <c r="AN1373" i="1"/>
  <c r="AO1373" i="1"/>
  <c r="AN1408" i="1"/>
  <c r="M917" i="1"/>
  <c r="L967" i="1"/>
  <c r="AA1416" i="1"/>
  <c r="BC1363" i="1"/>
  <c r="AN286" i="1"/>
  <c r="AO286" i="1"/>
  <c r="AO285" i="1"/>
  <c r="BO244" i="1"/>
  <c r="BP244" i="1"/>
  <c r="BQ244" i="1"/>
  <c r="BP240" i="1"/>
  <c r="DT360" i="1"/>
  <c r="BQ816" i="1"/>
  <c r="BP819" i="1"/>
  <c r="BQ819" i="1"/>
  <c r="Y1223" i="1"/>
  <c r="Z1219" i="1"/>
  <c r="AA1219" i="1"/>
  <c r="EQ222" i="1"/>
  <c r="AO167" i="1"/>
  <c r="CS1410" i="1"/>
  <c r="CR1411" i="1"/>
  <c r="CS1411" i="1"/>
  <c r="AO626" i="1"/>
  <c r="AN665" i="1"/>
  <c r="CS285" i="1"/>
  <c r="CR286" i="1"/>
  <c r="CS286" i="1"/>
  <c r="AY512" i="1"/>
  <c r="AX514" i="1"/>
  <c r="AY514" i="1"/>
  <c r="AA615" i="1"/>
  <c r="M890" i="1"/>
  <c r="L894" i="1"/>
  <c r="M894" i="1"/>
  <c r="CS610" i="1"/>
  <c r="CR660" i="1"/>
  <c r="BN1735" i="1"/>
  <c r="BO1734" i="1"/>
  <c r="BC510" i="1"/>
  <c r="BB511" i="1"/>
  <c r="BC511" i="1"/>
  <c r="DG435" i="1"/>
  <c r="DF436" i="1"/>
  <c r="DG436" i="1"/>
  <c r="AN630" i="1"/>
  <c r="AM634" i="1"/>
  <c r="AO400" i="1"/>
  <c r="AN140" i="1"/>
  <c r="BA1374" i="1"/>
  <c r="BB1370" i="1"/>
  <c r="BC1370" i="1"/>
  <c r="Z619" i="1"/>
  <c r="AA619" i="1"/>
  <c r="Y623" i="1"/>
  <c r="CS382" i="1"/>
  <c r="DF210" i="1"/>
  <c r="AM1379" i="1"/>
  <c r="AN1379" i="1"/>
  <c r="AO1379" i="1"/>
  <c r="AN1375" i="1"/>
  <c r="AM408" i="1"/>
  <c r="AN404" i="1"/>
  <c r="BQ810" i="1"/>
  <c r="BP811" i="1"/>
  <c r="BQ811" i="1"/>
  <c r="EY494" i="1"/>
  <c r="BC141" i="1"/>
  <c r="AX362" i="1"/>
  <c r="EY328" i="1"/>
  <c r="EX367" i="1"/>
  <c r="EY367" i="1"/>
  <c r="K1373" i="1"/>
  <c r="L1369" i="1"/>
  <c r="L1492" i="1"/>
  <c r="EW177" i="1"/>
  <c r="EX173" i="1"/>
  <c r="BC243" i="1"/>
  <c r="BB284" i="1"/>
  <c r="D298" i="1"/>
  <c r="AX287" i="1"/>
  <c r="AN540" i="1"/>
  <c r="AO540" i="1"/>
  <c r="AM544" i="1"/>
  <c r="CR383" i="1"/>
  <c r="CS383" i="1"/>
  <c r="CQ384" i="1"/>
  <c r="EY632" i="1"/>
  <c r="EX666" i="1"/>
  <c r="BB359" i="1"/>
  <c r="E222" i="1"/>
  <c r="E147" i="1"/>
  <c r="BP1508" i="1"/>
  <c r="BL1562" i="1"/>
  <c r="Z1368" i="1"/>
  <c r="Y1372" i="1"/>
  <c r="E297" i="1"/>
  <c r="CD211" i="1"/>
  <c r="CE211" i="1"/>
  <c r="M170" i="1"/>
  <c r="L216" i="1"/>
  <c r="AN141" i="1"/>
  <c r="AO141" i="1"/>
  <c r="AN134" i="1"/>
  <c r="AO402" i="1"/>
  <c r="Y1221" i="1"/>
  <c r="Z1217" i="1"/>
  <c r="M844" i="1"/>
  <c r="L884" i="1"/>
  <c r="BC1115" i="1"/>
  <c r="BB1119" i="1"/>
  <c r="BC1119" i="1"/>
  <c r="BC998" i="1"/>
  <c r="BB1040" i="1"/>
  <c r="AX1037" i="1"/>
  <c r="BB1034" i="1"/>
  <c r="Z140" i="1"/>
  <c r="Z144" i="1"/>
  <c r="AA144" i="1"/>
  <c r="AM410" i="1"/>
  <c r="AN410" i="1"/>
  <c r="AO410" i="1"/>
  <c r="AN406" i="1"/>
  <c r="AN143" i="1"/>
  <c r="AO143" i="1"/>
  <c r="AA1213" i="1"/>
  <c r="BC1216" i="1"/>
  <c r="AA292" i="1"/>
  <c r="Z294" i="1"/>
  <c r="AA294" i="1"/>
  <c r="BB365" i="1"/>
  <c r="Z1153" i="1"/>
  <c r="Z1183" i="1"/>
  <c r="BC885" i="1"/>
  <c r="BB886" i="1"/>
  <c r="BC886" i="1"/>
  <c r="BB545" i="1"/>
  <c r="BB583" i="1"/>
  <c r="E597" i="1"/>
  <c r="BC407" i="1"/>
  <c r="BB441" i="1"/>
  <c r="BC626" i="1"/>
  <c r="CE1208" i="1"/>
  <c r="CD1260" i="1"/>
  <c r="AN407" i="1"/>
  <c r="AO407" i="1"/>
  <c r="AM411" i="1"/>
  <c r="AN411" i="1"/>
  <c r="AO411" i="1"/>
  <c r="BA634" i="1"/>
  <c r="BB630" i="1"/>
  <c r="L1374" i="1"/>
  <c r="M1374" i="1"/>
  <c r="K1378" i="1"/>
  <c r="L1378" i="1"/>
  <c r="M1378" i="1"/>
  <c r="BA1371" i="1"/>
  <c r="BB1367" i="1"/>
  <c r="BC1367" i="1"/>
  <c r="BP633" i="1"/>
  <c r="AO291" i="1"/>
  <c r="AN294" i="1"/>
  <c r="AO294" i="1"/>
  <c r="AA1298" i="1"/>
  <c r="Z1340" i="1"/>
  <c r="Z622" i="1"/>
  <c r="Y626" i="1"/>
  <c r="BA404" i="1"/>
  <c r="BB400" i="1"/>
  <c r="BC400" i="1"/>
  <c r="M1370" i="1"/>
  <c r="AN1523" i="1"/>
  <c r="AO1523" i="1"/>
  <c r="AM1527" i="1"/>
  <c r="AN1527" i="1"/>
  <c r="AO1527" i="1"/>
  <c r="AO1519" i="1"/>
  <c r="EY171" i="1"/>
  <c r="AN1415" i="1"/>
  <c r="AA585" i="1"/>
  <c r="Z586" i="1"/>
  <c r="AA586" i="1"/>
  <c r="M95" i="1"/>
  <c r="L141" i="1"/>
  <c r="EW179" i="1"/>
  <c r="EX175" i="1"/>
  <c r="EY175" i="1"/>
  <c r="CD361" i="1"/>
  <c r="CE361" i="1"/>
  <c r="CE360" i="1"/>
  <c r="DG659" i="1"/>
  <c r="DF610" i="1"/>
  <c r="DG610" i="1"/>
  <c r="BP365" i="1"/>
  <c r="E1422" i="1"/>
  <c r="E1722" i="1"/>
  <c r="BB1194" i="1"/>
  <c r="BC1194" i="1"/>
  <c r="BZ1787" i="1"/>
  <c r="EX359" i="1"/>
  <c r="BP219" i="1"/>
  <c r="BQ219" i="1"/>
  <c r="K1155" i="1"/>
  <c r="L1151" i="1"/>
  <c r="Y1377" i="1"/>
  <c r="Z1377" i="1"/>
  <c r="AA1377" i="1"/>
  <c r="Z1373" i="1"/>
  <c r="AA1373" i="1"/>
  <c r="L1069" i="1"/>
  <c r="M1069" i="1"/>
  <c r="L1108" i="1"/>
  <c r="G1124" i="1"/>
  <c r="BP470" i="1"/>
  <c r="BO474" i="1"/>
  <c r="BP474" i="1"/>
  <c r="BQ474" i="1"/>
  <c r="L631" i="1"/>
  <c r="M405" i="1"/>
  <c r="M1065" i="1"/>
  <c r="L1115" i="1"/>
  <c r="DT435" i="1"/>
  <c r="BB169" i="1"/>
  <c r="BC169" i="1"/>
  <c r="AA1710" i="1"/>
  <c r="Z1711" i="1"/>
  <c r="AA1711" i="1"/>
  <c r="BC165" i="1"/>
  <c r="AX212" i="1"/>
  <c r="BB209" i="1"/>
  <c r="AA817" i="1"/>
  <c r="Z819" i="1"/>
  <c r="AA819" i="1"/>
  <c r="L736" i="1"/>
  <c r="M736" i="1"/>
  <c r="M735" i="1"/>
  <c r="D748" i="1"/>
  <c r="CS1185" i="1"/>
  <c r="CR1186" i="1"/>
  <c r="CS1186" i="1"/>
  <c r="BP1133" i="1"/>
  <c r="EX284" i="1"/>
  <c r="EX291" i="1"/>
  <c r="EY291" i="1"/>
  <c r="EY245" i="1"/>
  <c r="AO1374" i="1"/>
  <c r="AN1416" i="1"/>
  <c r="AO1416" i="1"/>
  <c r="L1300" i="1"/>
  <c r="L1333" i="1"/>
  <c r="M960" i="1"/>
  <c r="AO360" i="1"/>
  <c r="AN361" i="1"/>
  <c r="AO361" i="1"/>
  <c r="BQ515" i="1"/>
  <c r="L1568" i="1"/>
  <c r="M1568" i="1"/>
  <c r="AA965" i="1"/>
  <c r="Z969" i="1"/>
  <c r="AA969" i="1"/>
  <c r="AO1150" i="1"/>
  <c r="AN1184" i="1"/>
  <c r="AN1192" i="1"/>
  <c r="AO1192" i="1"/>
  <c r="AA1717" i="1"/>
  <c r="Z1719" i="1"/>
  <c r="AA1719" i="1"/>
  <c r="EW476" i="1"/>
  <c r="EX472" i="1"/>
  <c r="EY472" i="1"/>
  <c r="L1520" i="1"/>
  <c r="K1524" i="1"/>
  <c r="BQ590" i="1"/>
  <c r="BP594" i="1"/>
  <c r="BQ594" i="1"/>
  <c r="BQ397" i="1"/>
  <c r="DF735" i="1"/>
  <c r="BP408" i="1"/>
  <c r="BQ408" i="1"/>
  <c r="BO412" i="1"/>
  <c r="BP412" i="1"/>
  <c r="BQ412" i="1"/>
  <c r="BB144" i="1"/>
  <c r="BC144" i="1"/>
  <c r="L961" i="1"/>
  <c r="M961" i="1"/>
  <c r="K404" i="1"/>
  <c r="L400" i="1"/>
  <c r="M1375" i="1"/>
  <c r="L1417" i="1"/>
  <c r="M1417" i="1"/>
  <c r="AO1154" i="1"/>
  <c r="AN1193" i="1"/>
  <c r="AO1193" i="1"/>
  <c r="M440" i="1"/>
  <c r="BC1295" i="1"/>
  <c r="BB1341" i="1"/>
  <c r="BC1341" i="1"/>
  <c r="M1516" i="1"/>
  <c r="CS585" i="1"/>
  <c r="CR586" i="1"/>
  <c r="CS586" i="1"/>
  <c r="BO405" i="1"/>
  <c r="BP401" i="1"/>
  <c r="L1525" i="1"/>
  <c r="K1529" i="1"/>
  <c r="L1529" i="1"/>
  <c r="M1529" i="1"/>
  <c r="BP886" i="1"/>
  <c r="BQ886" i="1"/>
  <c r="BQ885" i="1"/>
  <c r="AA960" i="1"/>
  <c r="Z961" i="1"/>
  <c r="AA961" i="1"/>
  <c r="AN209" i="1"/>
  <c r="AN211" i="1"/>
  <c r="AO211" i="1"/>
  <c r="L294" i="1"/>
  <c r="M294" i="1"/>
  <c r="BP403" i="1"/>
  <c r="BO407" i="1"/>
  <c r="L1449" i="1"/>
  <c r="L1483" i="1"/>
  <c r="Z1483" i="1"/>
  <c r="G1499" i="1"/>
  <c r="DU285" i="1"/>
  <c r="DT286" i="1"/>
  <c r="DU286" i="1"/>
  <c r="EW184" i="1"/>
  <c r="EX184" i="1"/>
  <c r="EY184" i="1"/>
  <c r="EX180" i="1"/>
  <c r="EY180" i="1"/>
  <c r="AY737" i="1"/>
  <c r="AX739" i="1"/>
  <c r="AY739" i="1"/>
  <c r="M810" i="1"/>
  <c r="L811" i="1"/>
  <c r="M811" i="1"/>
  <c r="D823" i="1"/>
  <c r="M1226" i="1"/>
  <c r="L1265" i="1"/>
  <c r="L1259" i="1"/>
  <c r="CS960" i="1"/>
  <c r="CR961" i="1"/>
  <c r="CS961" i="1"/>
  <c r="BP626" i="1"/>
  <c r="BO630" i="1"/>
  <c r="M742" i="1"/>
  <c r="L744" i="1"/>
  <c r="M744" i="1"/>
  <c r="L996" i="1"/>
  <c r="M996" i="1"/>
  <c r="K1000" i="1"/>
  <c r="L1190" i="1"/>
  <c r="BQ740" i="1"/>
  <c r="BP744" i="1"/>
  <c r="BQ744" i="1"/>
  <c r="BP736" i="1"/>
  <c r="BQ736" i="1"/>
  <c r="BQ735" i="1"/>
  <c r="CR1336" i="1"/>
  <c r="CS1336" i="1"/>
  <c r="CS1335" i="1"/>
  <c r="Z1448" i="1"/>
  <c r="AA1448" i="1"/>
  <c r="EW477" i="1"/>
  <c r="EX473" i="1"/>
  <c r="BB215" i="1"/>
  <c r="CR1734" i="1"/>
  <c r="CS1734" i="1"/>
  <c r="CQ1735" i="1"/>
  <c r="BO631" i="1"/>
  <c r="BP627" i="1"/>
  <c r="AN409" i="1"/>
  <c r="AO409" i="1"/>
  <c r="AM413" i="1"/>
  <c r="AN413" i="1"/>
  <c r="AO413" i="1"/>
  <c r="AA999" i="1"/>
  <c r="Z1034" i="1"/>
  <c r="Z1041" i="1"/>
  <c r="AO1117" i="1"/>
  <c r="AN1119" i="1"/>
  <c r="AO1119" i="1"/>
  <c r="BQ893" i="1"/>
  <c r="BP894" i="1"/>
  <c r="BQ894" i="1"/>
  <c r="CS210" i="1"/>
  <c r="CR211" i="1"/>
  <c r="CS211" i="1"/>
  <c r="AN1559" i="1"/>
  <c r="AO1191" i="1"/>
  <c r="EX629" i="1"/>
  <c r="EW633" i="1"/>
  <c r="BB216" i="1"/>
  <c r="BC216" i="1"/>
  <c r="AN998" i="1"/>
  <c r="AN1033" i="1"/>
  <c r="L1376" i="1"/>
  <c r="K1380" i="1"/>
  <c r="L1380" i="1"/>
  <c r="L1418" i="1"/>
  <c r="M1418" i="1"/>
  <c r="M1372" i="1"/>
  <c r="AX1337" i="1"/>
  <c r="M1715" i="1"/>
  <c r="BP1184" i="1"/>
  <c r="BO1134" i="1"/>
  <c r="BP1134" i="1"/>
  <c r="AN217" i="1"/>
  <c r="AN219" i="1"/>
  <c r="AO219" i="1"/>
  <c r="DF510" i="1"/>
  <c r="DG458" i="1"/>
  <c r="BO1336" i="1"/>
  <c r="BP1336" i="1"/>
  <c r="BP1335" i="1"/>
  <c r="L1109" i="1"/>
  <c r="AN625" i="1"/>
  <c r="AO625" i="1"/>
  <c r="AM629" i="1"/>
  <c r="BQ967" i="1"/>
  <c r="BP969" i="1"/>
  <c r="BQ969" i="1"/>
  <c r="BB1334" i="1"/>
  <c r="AO845" i="1"/>
  <c r="AN891" i="1"/>
  <c r="AN884" i="1"/>
  <c r="M1694" i="1"/>
  <c r="L1698" i="1"/>
  <c r="K1702" i="1"/>
  <c r="L1702" i="1"/>
  <c r="L1709" i="1"/>
  <c r="K632" i="1"/>
  <c r="L632" i="1"/>
  <c r="M632" i="1"/>
  <c r="L628" i="1"/>
  <c r="M1380" i="1"/>
  <c r="M1376" i="1"/>
  <c r="EW491" i="1"/>
  <c r="EX487" i="1"/>
  <c r="EY487" i="1"/>
  <c r="AN1565" i="1"/>
  <c r="AO1565" i="1"/>
  <c r="EH211" i="1"/>
  <c r="EI211" i="1"/>
  <c r="L211" i="1"/>
  <c r="M211" i="1"/>
  <c r="Z1190" i="1"/>
  <c r="AA1190" i="1"/>
  <c r="AO621" i="1"/>
  <c r="AN1568" i="1"/>
  <c r="AO1568" i="1"/>
  <c r="Z1484" i="1"/>
  <c r="AA510" i="1"/>
  <c r="Z511" i="1"/>
  <c r="AA511" i="1"/>
  <c r="M1698" i="1"/>
  <c r="M1702" i="1"/>
  <c r="BA627" i="1"/>
  <c r="BB623" i="1"/>
  <c r="CD1485" i="1"/>
  <c r="D523" i="1"/>
  <c r="E523" i="1"/>
  <c r="EX290" i="1"/>
  <c r="BB1340" i="1"/>
  <c r="M1523" i="1"/>
  <c r="L1565" i="1"/>
  <c r="M1147" i="1"/>
  <c r="CE1134" i="1"/>
  <c r="CD1185" i="1"/>
  <c r="AO1485" i="1"/>
  <c r="AN1486" i="1"/>
  <c r="AO1486" i="1"/>
  <c r="Z286" i="1"/>
  <c r="AA286" i="1"/>
  <c r="AA285" i="1"/>
  <c r="BP961" i="1"/>
  <c r="BQ961" i="1"/>
  <c r="BQ960" i="1"/>
  <c r="M1153" i="1"/>
  <c r="L1192" i="1"/>
  <c r="M1192" i="1"/>
  <c r="BP586" i="1"/>
  <c r="BQ586" i="1"/>
  <c r="BQ585" i="1"/>
  <c r="BQ169" i="1"/>
  <c r="BP209" i="1"/>
  <c r="AA633" i="1"/>
  <c r="Z667" i="1"/>
  <c r="AA667" i="1"/>
  <c r="Z515" i="1"/>
  <c r="L136" i="1"/>
  <c r="M136" i="1"/>
  <c r="EI135" i="1"/>
  <c r="EH136" i="1"/>
  <c r="EI136" i="1"/>
  <c r="BC135" i="1"/>
  <c r="BB136" i="1"/>
  <c r="BC136" i="1"/>
  <c r="AY137" i="1"/>
  <c r="AX139" i="1"/>
  <c r="AY139" i="1"/>
  <c r="BP142" i="1"/>
  <c r="BQ142" i="1"/>
  <c r="E298" i="1"/>
  <c r="D299" i="1"/>
  <c r="E299" i="1"/>
  <c r="BC1035" i="1"/>
  <c r="BB1036" i="1"/>
  <c r="BC1036" i="1"/>
  <c r="AN544" i="1"/>
  <c r="AN583" i="1"/>
  <c r="G599" i="1"/>
  <c r="M1369" i="1"/>
  <c r="AO404" i="1"/>
  <c r="AN443" i="1"/>
  <c r="AO443" i="1"/>
  <c r="AN634" i="1"/>
  <c r="AO634" i="1"/>
  <c r="M967" i="1"/>
  <c r="L969" i="1"/>
  <c r="M969" i="1"/>
  <c r="Y413" i="1"/>
  <c r="Z413" i="1"/>
  <c r="AA413" i="1"/>
  <c r="Z409" i="1"/>
  <c r="AA409" i="1"/>
  <c r="BQ360" i="1"/>
  <c r="BP361" i="1"/>
  <c r="BQ361" i="1"/>
  <c r="BC545" i="1"/>
  <c r="BB591" i="1"/>
  <c r="AX587" i="1"/>
  <c r="BB584" i="1"/>
  <c r="M141" i="1"/>
  <c r="L144" i="1"/>
  <c r="M144" i="1"/>
  <c r="L1373" i="1"/>
  <c r="M1373" i="1"/>
  <c r="K1377" i="1"/>
  <c r="L1377" i="1"/>
  <c r="M1377" i="1"/>
  <c r="L1408" i="1"/>
  <c r="M1343" i="1"/>
  <c r="DG285" i="1"/>
  <c r="DF286" i="1"/>
  <c r="DG286" i="1"/>
  <c r="BC630" i="1"/>
  <c r="BC1040" i="1"/>
  <c r="BB1044" i="1"/>
  <c r="BC1044" i="1"/>
  <c r="AO135" i="1"/>
  <c r="AN136" i="1"/>
  <c r="AO136" i="1"/>
  <c r="BC360" i="1"/>
  <c r="BB361" i="1"/>
  <c r="BC361" i="1"/>
  <c r="D373" i="1"/>
  <c r="AO1375" i="1"/>
  <c r="AN1417" i="1"/>
  <c r="AO1417" i="1"/>
  <c r="E973" i="1"/>
  <c r="D974" i="1"/>
  <c r="E974" i="1"/>
  <c r="EY290" i="1"/>
  <c r="EX294" i="1"/>
  <c r="EY294" i="1"/>
  <c r="Z626" i="1"/>
  <c r="AA626" i="1"/>
  <c r="Y630" i="1"/>
  <c r="AO210" i="1"/>
  <c r="AO1560" i="1"/>
  <c r="AN1561" i="1"/>
  <c r="AO1561" i="1"/>
  <c r="BB634" i="1"/>
  <c r="BB668" i="1"/>
  <c r="BC668" i="1"/>
  <c r="BQ240" i="1"/>
  <c r="BP290" i="1"/>
  <c r="BP284" i="1"/>
  <c r="AO1295" i="1"/>
  <c r="BA1378" i="1"/>
  <c r="BB1378" i="1"/>
  <c r="BC1378" i="1"/>
  <c r="BB1374" i="1"/>
  <c r="BC1374" i="1"/>
  <c r="AO140" i="1"/>
  <c r="AN144" i="1"/>
  <c r="AO144" i="1"/>
  <c r="AN1333" i="1"/>
  <c r="G1349" i="1"/>
  <c r="AN1299" i="1"/>
  <c r="AO1299" i="1"/>
  <c r="BB1224" i="1"/>
  <c r="BB1258" i="1"/>
  <c r="EW183" i="1"/>
  <c r="EX183" i="1"/>
  <c r="EX179" i="1"/>
  <c r="EY179" i="1"/>
  <c r="AA440" i="1"/>
  <c r="Z1192" i="1"/>
  <c r="AA1192" i="1"/>
  <c r="AA1153" i="1"/>
  <c r="Z1184" i="1"/>
  <c r="M216" i="1"/>
  <c r="L219" i="1"/>
  <c r="M219" i="1"/>
  <c r="EY666" i="1"/>
  <c r="AY362" i="1"/>
  <c r="AX364" i="1"/>
  <c r="AY364" i="1"/>
  <c r="DG210" i="1"/>
  <c r="DF211" i="1"/>
  <c r="DG211" i="1"/>
  <c r="AO665" i="1"/>
  <c r="BC1220" i="1"/>
  <c r="BB1266" i="1"/>
  <c r="AA405" i="1"/>
  <c r="Z443" i="1"/>
  <c r="AA443" i="1"/>
  <c r="BQ365" i="1"/>
  <c r="BP369" i="1"/>
  <c r="BQ369" i="1"/>
  <c r="CA1787" i="1"/>
  <c r="BZ1789" i="1"/>
  <c r="CA1789" i="1"/>
  <c r="AY287" i="1"/>
  <c r="AX289" i="1"/>
  <c r="AY289" i="1"/>
  <c r="Z1223" i="1"/>
  <c r="AA1223" i="1"/>
  <c r="AA1340" i="1"/>
  <c r="Z1344" i="1"/>
  <c r="AA1344" i="1"/>
  <c r="BC441" i="1"/>
  <c r="M885" i="1"/>
  <c r="D898" i="1"/>
  <c r="L886" i="1"/>
  <c r="M886" i="1"/>
  <c r="Y1376" i="1"/>
  <c r="Z1372" i="1"/>
  <c r="AA1372" i="1"/>
  <c r="BP1734" i="1"/>
  <c r="AA403" i="1"/>
  <c r="Z442" i="1"/>
  <c r="AA442" i="1"/>
  <c r="M1492" i="1"/>
  <c r="AA622" i="1"/>
  <c r="AX1039" i="1"/>
  <c r="AY1039" i="1"/>
  <c r="AY1037" i="1"/>
  <c r="AN408" i="1"/>
  <c r="AM412" i="1"/>
  <c r="AN412" i="1"/>
  <c r="AO412" i="1"/>
  <c r="EP373" i="1"/>
  <c r="EY360" i="1"/>
  <c r="EX361" i="1"/>
  <c r="EY361" i="1"/>
  <c r="AO1415" i="1"/>
  <c r="EX369" i="1"/>
  <c r="EY369" i="1"/>
  <c r="BP134" i="1"/>
  <c r="AA1368" i="1"/>
  <c r="BC285" i="1"/>
  <c r="BB286" i="1"/>
  <c r="BC286" i="1"/>
  <c r="BO1735" i="1"/>
  <c r="BP1735" i="1"/>
  <c r="BN1736" i="1"/>
  <c r="BO1736" i="1"/>
  <c r="BP1736" i="1"/>
  <c r="AN1409" i="1"/>
  <c r="BQ633" i="1"/>
  <c r="BP667" i="1"/>
  <c r="AO406" i="1"/>
  <c r="AN440" i="1"/>
  <c r="AA1217" i="1"/>
  <c r="BL1564" i="1"/>
  <c r="BM1564" i="1"/>
  <c r="BM1562" i="1"/>
  <c r="CS660" i="1"/>
  <c r="CR661" i="1"/>
  <c r="CS661" i="1"/>
  <c r="BP141" i="1"/>
  <c r="BQ141" i="1"/>
  <c r="DF660" i="1"/>
  <c r="DU157" i="1"/>
  <c r="DT210" i="1"/>
  <c r="Z407" i="1"/>
  <c r="Z433" i="1"/>
  <c r="Y411" i="1"/>
  <c r="Z411" i="1"/>
  <c r="AA411" i="1"/>
  <c r="AO630" i="1"/>
  <c r="Y1225" i="1"/>
  <c r="Z1225" i="1"/>
  <c r="AA1225" i="1"/>
  <c r="Z1221" i="1"/>
  <c r="L1416" i="1"/>
  <c r="M1416" i="1"/>
  <c r="BC365" i="1"/>
  <c r="BB369" i="1"/>
  <c r="BC369" i="1"/>
  <c r="AN584" i="1"/>
  <c r="EY173" i="1"/>
  <c r="EW181" i="1"/>
  <c r="EX181" i="1"/>
  <c r="EX215" i="1"/>
  <c r="DU360" i="1"/>
  <c r="DT361" i="1"/>
  <c r="DU361" i="1"/>
  <c r="BA408" i="1"/>
  <c r="BB404" i="1"/>
  <c r="BB1371" i="1"/>
  <c r="BC1371" i="1"/>
  <c r="BA1375" i="1"/>
  <c r="BB1375" i="1"/>
  <c r="BC1375" i="1"/>
  <c r="CE1260" i="1"/>
  <c r="CD1261" i="1"/>
  <c r="CE1261" i="1"/>
  <c r="AN433" i="1"/>
  <c r="AN441" i="1"/>
  <c r="AO441" i="1"/>
  <c r="CQ385" i="1"/>
  <c r="CR384" i="1"/>
  <c r="CS384" i="1"/>
  <c r="EX177" i="1"/>
  <c r="EX209" i="1"/>
  <c r="EY181" i="1"/>
  <c r="Y627" i="1"/>
  <c r="Z623" i="1"/>
  <c r="AA623" i="1"/>
  <c r="AO217" i="1"/>
  <c r="L1269" i="1"/>
  <c r="M1269" i="1"/>
  <c r="M1265" i="1"/>
  <c r="M1110" i="1"/>
  <c r="L1111" i="1"/>
  <c r="M1111" i="1"/>
  <c r="D1123" i="1"/>
  <c r="L658" i="1"/>
  <c r="BC1340" i="1"/>
  <c r="BB1344" i="1"/>
  <c r="BC1344" i="1"/>
  <c r="L666" i="1"/>
  <c r="M666" i="1"/>
  <c r="BC215" i="1"/>
  <c r="BB219" i="1"/>
  <c r="BC219" i="1"/>
  <c r="L1000" i="1"/>
  <c r="L1033" i="1"/>
  <c r="G1049" i="1"/>
  <c r="E823" i="1"/>
  <c r="D824" i="1"/>
  <c r="E824" i="1"/>
  <c r="BP407" i="1"/>
  <c r="BO411" i="1"/>
  <c r="BP411" i="1"/>
  <c r="BQ411" i="1"/>
  <c r="BP405" i="1"/>
  <c r="BO409" i="1"/>
  <c r="EY285" i="1"/>
  <c r="EX286" i="1"/>
  <c r="EY286" i="1"/>
  <c r="EP298" i="1"/>
  <c r="AA515" i="1"/>
  <c r="Z519" i="1"/>
  <c r="AA519" i="1"/>
  <c r="AO885" i="1"/>
  <c r="AN886" i="1"/>
  <c r="AO886" i="1"/>
  <c r="EY473" i="1"/>
  <c r="BQ403" i="1"/>
  <c r="BP442" i="1"/>
  <c r="BQ442" i="1"/>
  <c r="K1528" i="1"/>
  <c r="L1528" i="1"/>
  <c r="M1528" i="1"/>
  <c r="L1524" i="1"/>
  <c r="BP509" i="1"/>
  <c r="BQ470" i="1"/>
  <c r="BP516" i="1"/>
  <c r="AN1419" i="1"/>
  <c r="AO1419" i="1"/>
  <c r="CE1485" i="1"/>
  <c r="CD1486" i="1"/>
  <c r="CE1486" i="1"/>
  <c r="AO891" i="1"/>
  <c r="AN894" i="1"/>
  <c r="AO894" i="1"/>
  <c r="DF511" i="1"/>
  <c r="DG511" i="1"/>
  <c r="DG510" i="1"/>
  <c r="AO998" i="1"/>
  <c r="AN1034" i="1"/>
  <c r="AN1040" i="1"/>
  <c r="EW481" i="1"/>
  <c r="EX477" i="1"/>
  <c r="M400" i="1"/>
  <c r="M1520" i="1"/>
  <c r="BO1185" i="1"/>
  <c r="BC210" i="1"/>
  <c r="BB211" i="1"/>
  <c r="BC211" i="1"/>
  <c r="BQ401" i="1"/>
  <c r="BP440" i="1"/>
  <c r="Z434" i="1"/>
  <c r="BC623" i="1"/>
  <c r="AA1041" i="1"/>
  <c r="Z1044" i="1"/>
  <c r="AA1044" i="1"/>
  <c r="L404" i="1"/>
  <c r="K408" i="1"/>
  <c r="M1565" i="1"/>
  <c r="BC1335" i="1"/>
  <c r="BB1336" i="1"/>
  <c r="BC1336" i="1"/>
  <c r="EW637" i="1"/>
  <c r="EX633" i="1"/>
  <c r="EY633" i="1"/>
  <c r="EX476" i="1"/>
  <c r="EY476" i="1"/>
  <c r="EW480" i="1"/>
  <c r="AA1485" i="1"/>
  <c r="Z1486" i="1"/>
  <c r="AA1486" i="1"/>
  <c r="M1190" i="1"/>
  <c r="BA631" i="1"/>
  <c r="BB627" i="1"/>
  <c r="AA1035" i="1"/>
  <c r="Z1036" i="1"/>
  <c r="AA1036" i="1"/>
  <c r="BP630" i="1"/>
  <c r="BO634" i="1"/>
  <c r="BP634" i="1"/>
  <c r="BQ634" i="1"/>
  <c r="BQ210" i="1"/>
  <c r="BP211" i="1"/>
  <c r="BQ211" i="1"/>
  <c r="CE1185" i="1"/>
  <c r="CD1186" i="1"/>
  <c r="CE1186" i="1"/>
  <c r="EX668" i="1"/>
  <c r="EY668" i="1"/>
  <c r="EY629" i="1"/>
  <c r="BQ626" i="1"/>
  <c r="E748" i="1"/>
  <c r="D749" i="1"/>
  <c r="E749" i="1"/>
  <c r="DT436" i="1"/>
  <c r="DU436" i="1"/>
  <c r="DU435" i="1"/>
  <c r="D223" i="1"/>
  <c r="D224" i="1"/>
  <c r="E224" i="1"/>
  <c r="M1525" i="1"/>
  <c r="L1567" i="1"/>
  <c r="M1567" i="1"/>
  <c r="AY212" i="1"/>
  <c r="AX214" i="1"/>
  <c r="AY214" i="1"/>
  <c r="M628" i="1"/>
  <c r="L667" i="1"/>
  <c r="M667" i="1"/>
  <c r="L659" i="1"/>
  <c r="BP631" i="1"/>
  <c r="BQ631" i="1"/>
  <c r="BP658" i="1"/>
  <c r="AY1337" i="1"/>
  <c r="AX1339" i="1"/>
  <c r="AY1339" i="1"/>
  <c r="CR1735" i="1"/>
  <c r="CS1735" i="1"/>
  <c r="CQ1736" i="1"/>
  <c r="CR1736" i="1"/>
  <c r="CS1736" i="1"/>
  <c r="M1449" i="1"/>
  <c r="L1491" i="1"/>
  <c r="L1484" i="1"/>
  <c r="M1710" i="1"/>
  <c r="L1711" i="1"/>
  <c r="M1711" i="1"/>
  <c r="D1723" i="1"/>
  <c r="D1724" i="1"/>
  <c r="E1724" i="1"/>
  <c r="M631" i="1"/>
  <c r="L665" i="1"/>
  <c r="Z1194" i="1"/>
  <c r="AA1194" i="1"/>
  <c r="EW495" i="1"/>
  <c r="EX491" i="1"/>
  <c r="Z1415" i="1"/>
  <c r="AA1415" i="1"/>
  <c r="AN1194" i="1"/>
  <c r="AO1194" i="1"/>
  <c r="M1115" i="1"/>
  <c r="L1119" i="1"/>
  <c r="M1119" i="1"/>
  <c r="M1151" i="1"/>
  <c r="D524" i="1"/>
  <c r="E524" i="1"/>
  <c r="AN1569" i="1"/>
  <c r="AO1569" i="1"/>
  <c r="Z1490" i="1"/>
  <c r="M1300" i="1"/>
  <c r="L1342" i="1"/>
  <c r="L1334" i="1"/>
  <c r="L1155" i="1"/>
  <c r="L1184" i="1"/>
  <c r="L1183" i="1"/>
  <c r="G1199" i="1"/>
  <c r="AN629" i="1"/>
  <c r="AM633" i="1"/>
  <c r="BQ627" i="1"/>
  <c r="BP666" i="1"/>
  <c r="BQ666" i="1"/>
  <c r="L1261" i="1"/>
  <c r="M1261" i="1"/>
  <c r="M1260" i="1"/>
  <c r="DF736" i="1"/>
  <c r="DG736" i="1"/>
  <c r="DG735" i="1"/>
  <c r="AN1186" i="1"/>
  <c r="AO1186" i="1"/>
  <c r="AO1185" i="1"/>
  <c r="L1716" i="1"/>
  <c r="AA435" i="1"/>
  <c r="Z436" i="1"/>
  <c r="AA436" i="1"/>
  <c r="EP223" i="1"/>
  <c r="EY210" i="1"/>
  <c r="EX211" i="1"/>
  <c r="EY211" i="1"/>
  <c r="L1415" i="1"/>
  <c r="AA1221" i="1"/>
  <c r="Z1259" i="1"/>
  <c r="BQ667" i="1"/>
  <c r="Z1376" i="1"/>
  <c r="Y1380" i="1"/>
  <c r="Z1380" i="1"/>
  <c r="AA1380" i="1"/>
  <c r="Z1408" i="1"/>
  <c r="BB1408" i="1"/>
  <c r="G1424" i="1"/>
  <c r="Z1258" i="1"/>
  <c r="G1274" i="1"/>
  <c r="BC1266" i="1"/>
  <c r="BB1269" i="1"/>
  <c r="BC1269" i="1"/>
  <c r="AN1334" i="1"/>
  <c r="DG660" i="1"/>
  <c r="DF661" i="1"/>
  <c r="DG661" i="1"/>
  <c r="AA1185" i="1"/>
  <c r="Z1186" i="1"/>
  <c r="AA1186" i="1"/>
  <c r="AN1341" i="1"/>
  <c r="AO544" i="1"/>
  <c r="AN590" i="1"/>
  <c r="AO585" i="1"/>
  <c r="AN586" i="1"/>
  <c r="AO586" i="1"/>
  <c r="D598" i="1"/>
  <c r="BC404" i="1"/>
  <c r="BB443" i="1"/>
  <c r="BC443" i="1"/>
  <c r="E373" i="1"/>
  <c r="D374" i="1"/>
  <c r="E374" i="1"/>
  <c r="BB1409" i="1"/>
  <c r="E898" i="1"/>
  <c r="D899" i="1"/>
  <c r="E899" i="1"/>
  <c r="Z627" i="1"/>
  <c r="Y631" i="1"/>
  <c r="BA412" i="1"/>
  <c r="BB412" i="1"/>
  <c r="BC412" i="1"/>
  <c r="BB408" i="1"/>
  <c r="BB434" i="1"/>
  <c r="BB433" i="1"/>
  <c r="AO1410" i="1"/>
  <c r="AN1411" i="1"/>
  <c r="AO1411" i="1"/>
  <c r="Y634" i="1"/>
  <c r="Z634" i="1"/>
  <c r="AA634" i="1"/>
  <c r="Z630" i="1"/>
  <c r="BQ135" i="1"/>
  <c r="BP136" i="1"/>
  <c r="BQ136" i="1"/>
  <c r="EY177" i="1"/>
  <c r="EX216" i="1"/>
  <c r="EY216" i="1"/>
  <c r="L1409" i="1"/>
  <c r="BQ285" i="1"/>
  <c r="BP286" i="1"/>
  <c r="BQ286" i="1"/>
  <c r="BC585" i="1"/>
  <c r="BB586" i="1"/>
  <c r="BC586" i="1"/>
  <c r="EY215" i="1"/>
  <c r="AA407" i="1"/>
  <c r="Z441" i="1"/>
  <c r="Z1267" i="1"/>
  <c r="AA1267" i="1"/>
  <c r="EQ373" i="1"/>
  <c r="EP374" i="1"/>
  <c r="EQ374" i="1"/>
  <c r="BP140" i="1"/>
  <c r="BP294" i="1"/>
  <c r="BQ294" i="1"/>
  <c r="BQ290" i="1"/>
  <c r="AY587" i="1"/>
  <c r="AX589" i="1"/>
  <c r="AY589" i="1"/>
  <c r="EY183" i="1"/>
  <c r="EX217" i="1"/>
  <c r="EY217" i="1"/>
  <c r="AN434" i="1"/>
  <c r="CS434" i="1"/>
  <c r="CR385" i="1"/>
  <c r="CS385" i="1"/>
  <c r="CQ386" i="1"/>
  <c r="CR386" i="1"/>
  <c r="CS386" i="1"/>
  <c r="DU210" i="1"/>
  <c r="DT211" i="1"/>
  <c r="DU211" i="1"/>
  <c r="BC591" i="1"/>
  <c r="BB594" i="1"/>
  <c r="BC594" i="1"/>
  <c r="AO440" i="1"/>
  <c r="AO408" i="1"/>
  <c r="AN442" i="1"/>
  <c r="AO442" i="1"/>
  <c r="Z1265" i="1"/>
  <c r="AX1412" i="1"/>
  <c r="BL1787" i="1"/>
  <c r="BC1224" i="1"/>
  <c r="BB1259" i="1"/>
  <c r="AX1262" i="1"/>
  <c r="BC634" i="1"/>
  <c r="E223" i="1"/>
  <c r="M1185" i="1"/>
  <c r="L1186" i="1"/>
  <c r="M1186" i="1"/>
  <c r="D1198" i="1"/>
  <c r="BQ516" i="1"/>
  <c r="BP519" i="1"/>
  <c r="BQ519" i="1"/>
  <c r="AA1490" i="1"/>
  <c r="Z1494" i="1"/>
  <c r="AA1494" i="1"/>
  <c r="BQ510" i="1"/>
  <c r="BP511" i="1"/>
  <c r="BQ511" i="1"/>
  <c r="M660" i="1"/>
  <c r="L661" i="1"/>
  <c r="M661" i="1"/>
  <c r="BP665" i="1"/>
  <c r="M1524" i="1"/>
  <c r="L1559" i="1"/>
  <c r="BB631" i="1"/>
  <c r="BB658" i="1"/>
  <c r="BO413" i="1"/>
  <c r="BP413" i="1"/>
  <c r="BQ413" i="1"/>
  <c r="BP409" i="1"/>
  <c r="BQ409" i="1"/>
  <c r="K412" i="1"/>
  <c r="L412" i="1"/>
  <c r="M412" i="1"/>
  <c r="L408" i="1"/>
  <c r="L433" i="1"/>
  <c r="G449" i="1"/>
  <c r="BO1186" i="1"/>
  <c r="BP1186" i="1"/>
  <c r="BP1185" i="1"/>
  <c r="BQ405" i="1"/>
  <c r="BQ630" i="1"/>
  <c r="BP668" i="1"/>
  <c r="BQ668" i="1"/>
  <c r="BP659" i="1"/>
  <c r="AO1040" i="1"/>
  <c r="AN1044" i="1"/>
  <c r="AO1044" i="1"/>
  <c r="AO1035" i="1"/>
  <c r="AN1036" i="1"/>
  <c r="AO1036" i="1"/>
  <c r="BC627" i="1"/>
  <c r="BB666" i="1"/>
  <c r="BC666" i="1"/>
  <c r="AN633" i="1"/>
  <c r="AN658" i="1"/>
  <c r="L1486" i="1"/>
  <c r="M1486" i="1"/>
  <c r="D1498" i="1"/>
  <c r="M1485" i="1"/>
  <c r="M404" i="1"/>
  <c r="L443" i="1"/>
  <c r="M443" i="1"/>
  <c r="L1566" i="1"/>
  <c r="EX637" i="1"/>
  <c r="EY637" i="1"/>
  <c r="EW641" i="1"/>
  <c r="M665" i="1"/>
  <c r="L669" i="1"/>
  <c r="M669" i="1"/>
  <c r="M1491" i="1"/>
  <c r="L1494" i="1"/>
  <c r="M1494" i="1"/>
  <c r="BQ407" i="1"/>
  <c r="BP441" i="1"/>
  <c r="BQ441" i="1"/>
  <c r="E1123" i="1"/>
  <c r="D1124" i="1"/>
  <c r="E1124" i="1"/>
  <c r="BP433" i="1"/>
  <c r="BQ440" i="1"/>
  <c r="EX481" i="1"/>
  <c r="EW485" i="1"/>
  <c r="EX485" i="1"/>
  <c r="EY485" i="1"/>
  <c r="M1000" i="1"/>
  <c r="L1042" i="1"/>
  <c r="L1034" i="1"/>
  <c r="EP299" i="1"/>
  <c r="EQ299" i="1"/>
  <c r="EQ298" i="1"/>
  <c r="AO629" i="1"/>
  <c r="AN668" i="1"/>
  <c r="AO668" i="1"/>
  <c r="M1716" i="1"/>
  <c r="L1719" i="1"/>
  <c r="M1719" i="1"/>
  <c r="M1155" i="1"/>
  <c r="L1193" i="1"/>
  <c r="EX480" i="1"/>
  <c r="EY480" i="1"/>
  <c r="EW484" i="1"/>
  <c r="M1335" i="1"/>
  <c r="L1336" i="1"/>
  <c r="M1336" i="1"/>
  <c r="EY491" i="1"/>
  <c r="CN1787" i="1"/>
  <c r="M1342" i="1"/>
  <c r="L1344" i="1"/>
  <c r="M1344" i="1"/>
  <c r="EW499" i="1"/>
  <c r="EX499" i="1"/>
  <c r="EY499" i="1"/>
  <c r="EX495" i="1"/>
  <c r="EY495" i="1"/>
  <c r="EY477" i="1"/>
  <c r="EX516" i="1"/>
  <c r="EY516" i="1"/>
  <c r="AO1335" i="1"/>
  <c r="AN1336" i="1"/>
  <c r="AO1336" i="1"/>
  <c r="D1348" i="1"/>
  <c r="AO435" i="1"/>
  <c r="AN436" i="1"/>
  <c r="AO436" i="1"/>
  <c r="CR435" i="1"/>
  <c r="M1415" i="1"/>
  <c r="L1419" i="1"/>
  <c r="M1419" i="1"/>
  <c r="L1411" i="1"/>
  <c r="M1411" i="1"/>
  <c r="M1410" i="1"/>
  <c r="AO590" i="1"/>
  <c r="AN594" i="1"/>
  <c r="AO594" i="1"/>
  <c r="BC1410" i="1"/>
  <c r="BB1411" i="1"/>
  <c r="BC1411" i="1"/>
  <c r="AN444" i="1"/>
  <c r="AO444" i="1"/>
  <c r="AO1341" i="1"/>
  <c r="AN1344" i="1"/>
  <c r="AO1344" i="1"/>
  <c r="BP144" i="1"/>
  <c r="BQ144" i="1"/>
  <c r="BQ140" i="1"/>
  <c r="E598" i="1"/>
  <c r="D599" i="1"/>
  <c r="E599" i="1"/>
  <c r="AX1264" i="1"/>
  <c r="AY1264" i="1"/>
  <c r="AY1262" i="1"/>
  <c r="BB1261" i="1"/>
  <c r="BC1261" i="1"/>
  <c r="BC1260" i="1"/>
  <c r="AA441" i="1"/>
  <c r="Z444" i="1"/>
  <c r="AA444" i="1"/>
  <c r="Z658" i="1"/>
  <c r="Z631" i="1"/>
  <c r="AA627" i="1"/>
  <c r="Z666" i="1"/>
  <c r="AA666" i="1"/>
  <c r="E1198" i="1"/>
  <c r="D1199" i="1"/>
  <c r="E1199" i="1"/>
  <c r="AA1376" i="1"/>
  <c r="Z1409" i="1"/>
  <c r="Z1418" i="1"/>
  <c r="BC408" i="1"/>
  <c r="BB442" i="1"/>
  <c r="BM1787" i="1"/>
  <c r="BL1789" i="1"/>
  <c r="BM1789" i="1"/>
  <c r="EX219" i="1"/>
  <c r="EY219" i="1"/>
  <c r="AA630" i="1"/>
  <c r="Z668" i="1"/>
  <c r="AA668" i="1"/>
  <c r="AX437" i="1"/>
  <c r="EQ223" i="1"/>
  <c r="EP224" i="1"/>
  <c r="EQ224" i="1"/>
  <c r="BC435" i="1"/>
  <c r="BB436" i="1"/>
  <c r="BC436" i="1"/>
  <c r="AY1412" i="1"/>
  <c r="AX1414" i="1"/>
  <c r="AY1414" i="1"/>
  <c r="AA1265" i="1"/>
  <c r="Z1269" i="1"/>
  <c r="AA1269" i="1"/>
  <c r="Z1261" i="1"/>
  <c r="AA1261" i="1"/>
  <c r="AA1260" i="1"/>
  <c r="D1273" i="1"/>
  <c r="BQ665" i="1"/>
  <c r="BP669" i="1"/>
  <c r="BQ669" i="1"/>
  <c r="M1193" i="1"/>
  <c r="L1194" i="1"/>
  <c r="M1194" i="1"/>
  <c r="EW645" i="1"/>
  <c r="EX641" i="1"/>
  <c r="EY641" i="1"/>
  <c r="M408" i="1"/>
  <c r="L442" i="1"/>
  <c r="M1566" i="1"/>
  <c r="L1569" i="1"/>
  <c r="M1569" i="1"/>
  <c r="EX484" i="1"/>
  <c r="EY484" i="1"/>
  <c r="EW488" i="1"/>
  <c r="AO633" i="1"/>
  <c r="AN667" i="1"/>
  <c r="AN659" i="1"/>
  <c r="EY481" i="1"/>
  <c r="EX515" i="1"/>
  <c r="EY515" i="1"/>
  <c r="L434" i="1"/>
  <c r="D448" i="1"/>
  <c r="BQ660" i="1"/>
  <c r="BP661" i="1"/>
  <c r="BQ661" i="1"/>
  <c r="L1561" i="1"/>
  <c r="M1561" i="1"/>
  <c r="M1560" i="1"/>
  <c r="D1573" i="1"/>
  <c r="CN1789" i="1"/>
  <c r="CO1789" i="1"/>
  <c r="CO1787" i="1"/>
  <c r="EX517" i="1"/>
  <c r="EY517" i="1"/>
  <c r="D1499" i="1"/>
  <c r="E1499" i="1"/>
  <c r="E1498" i="1"/>
  <c r="BC631" i="1"/>
  <c r="BB665" i="1"/>
  <c r="AX662" i="1"/>
  <c r="BB659" i="1"/>
  <c r="G674" i="1"/>
  <c r="M1035" i="1"/>
  <c r="L1036" i="1"/>
  <c r="M1036" i="1"/>
  <c r="D1048" i="1"/>
  <c r="BP434" i="1"/>
  <c r="M1042" i="1"/>
  <c r="L1044" i="1"/>
  <c r="M1044" i="1"/>
  <c r="BP443" i="1"/>
  <c r="CS435" i="1"/>
  <c r="CR436" i="1"/>
  <c r="CS436" i="1"/>
  <c r="BC442" i="1"/>
  <c r="BB444" i="1"/>
  <c r="BC444" i="1"/>
  <c r="AA631" i="1"/>
  <c r="Z659" i="1"/>
  <c r="Z665" i="1"/>
  <c r="E1348" i="1"/>
  <c r="D1349" i="1"/>
  <c r="E1349" i="1"/>
  <c r="Z1411" i="1"/>
  <c r="AA1411" i="1"/>
  <c r="AA1410" i="1"/>
  <c r="E1273" i="1"/>
  <c r="D1274" i="1"/>
  <c r="E1274" i="1"/>
  <c r="AA1418" i="1"/>
  <c r="Z1419" i="1"/>
  <c r="AA1419" i="1"/>
  <c r="AX439" i="1"/>
  <c r="AY439" i="1"/>
  <c r="AY437" i="1"/>
  <c r="D1423" i="1"/>
  <c r="E1573" i="1"/>
  <c r="D1574" i="1"/>
  <c r="E1574" i="1"/>
  <c r="BC660" i="1"/>
  <c r="BB661" i="1"/>
  <c r="BC661" i="1"/>
  <c r="M442" i="1"/>
  <c r="L444" i="1"/>
  <c r="M444" i="1"/>
  <c r="AY662" i="1"/>
  <c r="AX664" i="1"/>
  <c r="AY664" i="1"/>
  <c r="L436" i="1"/>
  <c r="M436" i="1"/>
  <c r="M435" i="1"/>
  <c r="EX645" i="1"/>
  <c r="EW649" i="1"/>
  <c r="EX649" i="1"/>
  <c r="EY649" i="1"/>
  <c r="BC665" i="1"/>
  <c r="BB669" i="1"/>
  <c r="BC669" i="1"/>
  <c r="AO667" i="1"/>
  <c r="AN669" i="1"/>
  <c r="AO669" i="1"/>
  <c r="D1049" i="1"/>
  <c r="E1049" i="1"/>
  <c r="E1048" i="1"/>
  <c r="EW492" i="1"/>
  <c r="EX488" i="1"/>
  <c r="EY488" i="1"/>
  <c r="BQ443" i="1"/>
  <c r="BP444" i="1"/>
  <c r="BQ444" i="1"/>
  <c r="AO660" i="1"/>
  <c r="AN661" i="1"/>
  <c r="AO661" i="1"/>
  <c r="BQ435" i="1"/>
  <c r="BP436" i="1"/>
  <c r="BQ436" i="1"/>
  <c r="AA660" i="1"/>
  <c r="Z661" i="1"/>
  <c r="AA661" i="1"/>
  <c r="D673" i="1"/>
  <c r="E1423" i="1"/>
  <c r="D1424" i="1"/>
  <c r="E1424" i="1"/>
  <c r="Z669" i="1"/>
  <c r="AA669" i="1"/>
  <c r="AA665" i="1"/>
  <c r="E448" i="1"/>
  <c r="D449" i="1"/>
  <c r="E449" i="1"/>
  <c r="EY645" i="1"/>
  <c r="EX667" i="1"/>
  <c r="EX492" i="1"/>
  <c r="EW496" i="1"/>
  <c r="EX659" i="1"/>
  <c r="E673" i="1"/>
  <c r="D674" i="1"/>
  <c r="E674" i="1"/>
  <c r="EY660" i="1"/>
  <c r="EX661" i="1"/>
  <c r="EY661" i="1"/>
  <c r="EP673" i="1"/>
  <c r="EW500" i="1"/>
  <c r="EX500" i="1"/>
  <c r="EY500" i="1"/>
  <c r="EX496" i="1"/>
  <c r="EY496" i="1"/>
  <c r="EY492" i="1"/>
  <c r="EX518" i="1"/>
  <c r="EX509" i="1"/>
  <c r="EY667" i="1"/>
  <c r="EX669" i="1"/>
  <c r="EY669" i="1"/>
  <c r="EP523" i="1"/>
  <c r="EY510" i="1"/>
  <c r="EX511" i="1"/>
  <c r="EY511" i="1"/>
  <c r="EY518" i="1"/>
  <c r="EX519" i="1"/>
  <c r="EY519" i="1"/>
  <c r="EQ673" i="1"/>
  <c r="EP674" i="1"/>
  <c r="EQ674" i="1"/>
  <c r="EP524" i="1"/>
  <c r="EQ524" i="1"/>
  <c r="EQ523" i="1"/>
  <c r="CS79" i="1"/>
  <c r="CR135" i="1"/>
  <c r="AA140" i="1"/>
  <c r="Z134" i="1"/>
  <c r="CS135" i="1"/>
  <c r="CR136" i="1"/>
  <c r="CS136" i="1"/>
  <c r="D148" i="1"/>
  <c r="AA135" i="1"/>
  <c r="Z136" i="1"/>
  <c r="AA136" i="1"/>
  <c r="E148" i="1"/>
  <c r="D149" i="1"/>
  <c r="E149" i="1"/>
</calcChain>
</file>

<file path=xl/sharedStrings.xml><?xml version="1.0" encoding="utf-8"?>
<sst xmlns="http://schemas.openxmlformats.org/spreadsheetml/2006/main" count="7770" uniqueCount="767">
  <si>
    <r>
      <rPr>
        <sz val="11"/>
        <color theme="1"/>
        <rFont val="ＭＳ ゴシック"/>
        <family val="3"/>
        <charset val="128"/>
      </rPr>
      <t>ベイサイド</t>
    </r>
  </si>
  <si>
    <r>
      <t>BUZZ</t>
    </r>
    <r>
      <rPr>
        <sz val="22"/>
        <color theme="1"/>
        <rFont val="Segoe UI Symbol"/>
        <family val="2"/>
      </rPr>
      <t>①</t>
    </r>
    <phoneticPr fontId="21"/>
  </si>
  <si>
    <r>
      <t>BUZZ</t>
    </r>
    <r>
      <rPr>
        <sz val="22"/>
        <color theme="1"/>
        <rFont val="Segoe UI Symbol"/>
        <family val="2"/>
      </rPr>
      <t>②</t>
    </r>
    <phoneticPr fontId="21"/>
  </si>
  <si>
    <r>
      <t>BUZZ</t>
    </r>
    <r>
      <rPr>
        <sz val="22"/>
        <color theme="1"/>
        <rFont val="Segoe UI Symbol"/>
        <family val="2"/>
      </rPr>
      <t>③</t>
    </r>
    <phoneticPr fontId="21"/>
  </si>
  <si>
    <r>
      <t>BUZZ</t>
    </r>
    <r>
      <rPr>
        <sz val="22"/>
        <color theme="1"/>
        <rFont val="Segoe UI Symbol"/>
        <family val="2"/>
      </rPr>
      <t>④</t>
    </r>
    <phoneticPr fontId="21"/>
  </si>
  <si>
    <r>
      <t>BUZZ</t>
    </r>
    <r>
      <rPr>
        <sz val="14"/>
        <color theme="1"/>
        <rFont val="Calibri"/>
        <family val="2"/>
      </rPr>
      <t>⑤</t>
    </r>
    <phoneticPr fontId="21"/>
  </si>
  <si>
    <r>
      <t>BUZZ</t>
    </r>
    <r>
      <rPr>
        <sz val="11"/>
        <color theme="1"/>
        <rFont val="MS PGothic"/>
        <family val="3"/>
        <charset val="128"/>
      </rPr>
      <t>ミニ</t>
    </r>
    <r>
      <rPr>
        <sz val="18"/>
        <color theme="1"/>
        <rFont val="MS PGothic"/>
        <family val="3"/>
        <charset val="128"/>
      </rPr>
      <t>①</t>
    </r>
    <phoneticPr fontId="21"/>
  </si>
  <si>
    <r>
      <t>BUZZ</t>
    </r>
    <r>
      <rPr>
        <sz val="11"/>
        <color theme="1"/>
        <rFont val="MS PGothic"/>
        <family val="3"/>
        <charset val="128"/>
      </rPr>
      <t>ミニ</t>
    </r>
    <r>
      <rPr>
        <sz val="18"/>
        <color theme="1"/>
        <rFont val="MS PGothic"/>
        <family val="3"/>
        <charset val="128"/>
      </rPr>
      <t>②</t>
    </r>
    <phoneticPr fontId="21"/>
  </si>
  <si>
    <r>
      <t>BUZZ</t>
    </r>
    <r>
      <rPr>
        <sz val="14"/>
        <color theme="1"/>
        <rFont val="ＭＳ ゴシック"/>
        <family val="3"/>
        <charset val="128"/>
      </rPr>
      <t>ミニ</t>
    </r>
    <r>
      <rPr>
        <sz val="22"/>
        <color theme="1"/>
        <rFont val="Segoe UI Symbol"/>
        <family val="2"/>
      </rPr>
      <t>③</t>
    </r>
    <phoneticPr fontId="21"/>
  </si>
  <si>
    <t>BUZZミニ④</t>
  </si>
  <si>
    <t>ブロードウェイ</t>
    <phoneticPr fontId="21"/>
  </si>
  <si>
    <t>日付</t>
  </si>
  <si>
    <t>100円</t>
  </si>
  <si>
    <t>差</t>
  </si>
  <si>
    <t>プライズ</t>
  </si>
  <si>
    <t>投入残</t>
  </si>
  <si>
    <t>払出</t>
  </si>
  <si>
    <t>補充</t>
  </si>
  <si>
    <t>景品</t>
  </si>
  <si>
    <t>単価</t>
  </si>
  <si>
    <t>出率</t>
  </si>
  <si>
    <t>設定</t>
  </si>
  <si>
    <r>
      <rPr>
        <sz val="8"/>
        <color theme="1"/>
        <rFont val="MS PGothic"/>
        <family val="3"/>
        <charset val="128"/>
      </rPr>
      <t>景品</t>
    </r>
  </si>
  <si>
    <r>
      <rPr>
        <sz val="11"/>
        <color theme="1"/>
        <rFont val="Microsoft JhengHei"/>
        <family val="2"/>
        <charset val="136"/>
      </rPr>
      <t>払出</t>
    </r>
  </si>
  <si>
    <r>
      <rPr>
        <sz val="11"/>
        <color theme="1"/>
        <rFont val="MS PGothic"/>
        <family val="3"/>
        <charset val="128"/>
      </rPr>
      <t>単価</t>
    </r>
  </si>
  <si>
    <t>払出額</t>
  </si>
  <si>
    <t>原価率</t>
  </si>
  <si>
    <t>NICIマスコット</t>
  </si>
  <si>
    <t>ラブブマスコット</t>
  </si>
  <si>
    <t>サンリオアニマルがま口</t>
  </si>
  <si>
    <t>テラスタルフェス</t>
  </si>
  <si>
    <t>ゴールドイヤホン</t>
  </si>
  <si>
    <t>大きめラブブマスコット</t>
    <rPh sb="0" eb="1">
      <t>オオ</t>
    </rPh>
    <phoneticPr fontId="21"/>
  </si>
  <si>
    <t>ピクミンマスコット</t>
  </si>
  <si>
    <t>ラブブキーホルダーおおきめ</t>
  </si>
  <si>
    <t>ジャグラーイヤホン</t>
  </si>
  <si>
    <t>ブラックホワイトポケカ</t>
  </si>
  <si>
    <t>デジタルミニカメラ</t>
  </si>
  <si>
    <t>40.9.10.40</t>
  </si>
  <si>
    <t>17.6.7.17sp3</t>
  </si>
  <si>
    <t>がま口カエル</t>
  </si>
  <si>
    <t>サンリオファン</t>
  </si>
  <si>
    <t>ＡＩマスコット</t>
  </si>
  <si>
    <t>ダンダダンマスコット</t>
  </si>
  <si>
    <t>ゲームアーク</t>
  </si>
  <si>
    <t>きゅるる42.12.14.46シリコン1</t>
  </si>
  <si>
    <t>48.9.10.48</t>
  </si>
  <si>
    <t>キティフェイスポーチ</t>
  </si>
  <si>
    <t>アンパンマンマスコット</t>
  </si>
  <si>
    <t>ラブブキーホルダー</t>
  </si>
  <si>
    <t>ラブブポンポンマスコット</t>
  </si>
  <si>
    <t>AIモンスターラバー</t>
  </si>
  <si>
    <t>キティシリコンがま口20.7.10</t>
  </si>
  <si>
    <t>上部停止0→0.1</t>
  </si>
  <si>
    <t>集金</t>
  </si>
  <si>
    <t>22.9.9.22</t>
  </si>
  <si>
    <t>サンリオシリコンがま口</t>
  </si>
  <si>
    <t>22.9.10.22</t>
  </si>
  <si>
    <t>12.6.7.12</t>
  </si>
  <si>
    <t>スンスンクリップ18.9.10.18</t>
  </si>
  <si>
    <t>20.8.10サンリオヒョウ柄キーケース</t>
  </si>
  <si>
    <t>12.7.8サンリオホワイトマスコット</t>
  </si>
  <si>
    <t>22.7.11停止0.1</t>
  </si>
  <si>
    <t>13.7.8ちいかわポーチ</t>
  </si>
  <si>
    <t>スンスンクリップ</t>
  </si>
  <si>
    <r>
      <rPr>
        <sz val="11"/>
        <color theme="1"/>
        <rFont val="MS PGothic"/>
        <family val="3"/>
        <charset val="128"/>
      </rPr>
      <t>月末在庫金額</t>
    </r>
  </si>
  <si>
    <t>合計</t>
  </si>
  <si>
    <t>計</t>
  </si>
  <si>
    <t>トータル原価</t>
  </si>
  <si>
    <t>ave</t>
  </si>
  <si>
    <t>トータル出率</t>
  </si>
  <si>
    <t>原価</t>
  </si>
  <si>
    <t>取得</t>
  </si>
  <si>
    <t>利益</t>
  </si>
  <si>
    <t>前月</t>
  </si>
  <si>
    <t>ブース計</t>
  </si>
  <si>
    <t>払出合計</t>
  </si>
  <si>
    <t>月間合計</t>
  </si>
  <si>
    <r>
      <rPr>
        <sz val="11"/>
        <color theme="1"/>
        <rFont val="MS PGothic"/>
        <family val="3"/>
        <charset val="128"/>
      </rPr>
      <t>今月予想売上</t>
    </r>
  </si>
  <si>
    <t>月間取得</t>
  </si>
  <si>
    <r>
      <rPr>
        <sz val="10"/>
        <color theme="1"/>
        <rFont val="MS PGothic"/>
        <family val="3"/>
        <charset val="128"/>
      </rPr>
      <t>月末在庫金額</t>
    </r>
  </si>
  <si>
    <t>サンリオミニリュック</t>
  </si>
  <si>
    <t>22.8.13</t>
  </si>
  <si>
    <t>ギャルキティマスコットポーチ</t>
    <phoneticPr fontId="21"/>
  </si>
  <si>
    <r>
      <rPr>
        <sz val="6"/>
        <color theme="1"/>
        <rFont val="ＭＳ Ｐゴシック"/>
        <family val="2"/>
        <charset val="128"/>
      </rPr>
      <t>ルララ</t>
    </r>
    <r>
      <rPr>
        <sz val="6"/>
        <color theme="1"/>
        <rFont val="Calibri"/>
        <family val="2"/>
      </rPr>
      <t>48.14.14.48sp3</t>
    </r>
    <phoneticPr fontId="21"/>
  </si>
  <si>
    <t>AIぬいぐるみ</t>
    <phoneticPr fontId="21"/>
  </si>
  <si>
    <t>キティサンダルキーホルダー</t>
  </si>
  <si>
    <t>24.9.12ラブブキーホルダー中</t>
  </si>
  <si>
    <t>サンリオヒョウ柄マスコット</t>
  </si>
  <si>
    <t>次回新カード投入！</t>
  </si>
  <si>
    <t/>
  </si>
  <si>
    <t>モンチッチマスコット</t>
  </si>
  <si>
    <t>20.8.10ポケモンシリコンポーチ</t>
  </si>
  <si>
    <t>18.7.10サンリオアニマルがま口</t>
  </si>
  <si>
    <t>15.7.8.15</t>
  </si>
  <si>
    <t>ポケモンシリコンポーチ</t>
  </si>
  <si>
    <t>16.6.8ラブブポンポンマスコット</t>
  </si>
  <si>
    <t>16.7.8</t>
  </si>
  <si>
    <t>ジャグラーイヤホン24.10.11.24</t>
  </si>
  <si>
    <t>24.9.11.24</t>
  </si>
  <si>
    <t>24.9.10.24</t>
  </si>
  <si>
    <t>20.6.8.20緩和10</t>
  </si>
  <si>
    <t>16.7.9.16</t>
  </si>
  <si>
    <t>11.1.7</t>
  </si>
  <si>
    <t>24.8.12スティッチキーケース</t>
  </si>
  <si>
    <t>サンリオボアポーチ</t>
  </si>
  <si>
    <t>28.9.10.28ＡＩぬいぐるみ混ぜ</t>
  </si>
  <si>
    <t>12.6.7.12sp3→2</t>
  </si>
  <si>
    <t>サンリオキーケース</t>
  </si>
  <si>
    <t>20.6.10停止0.1小アームキティサンダルキーホルダー</t>
  </si>
  <si>
    <t>ジャグラーボタンDX</t>
  </si>
  <si>
    <t>12.6.7停止0.1サンリオでかぱっちん</t>
  </si>
  <si>
    <t>SPGぬいぐるみ</t>
    <phoneticPr fontId="21"/>
  </si>
  <si>
    <t>キティサンダルBC</t>
  </si>
  <si>
    <t>新ＡＩぬいぐるみ増やした</t>
  </si>
  <si>
    <t>リップモンスターファン</t>
  </si>
  <si>
    <t>ラブブKH13.7.8.13</t>
  </si>
  <si>
    <t>SPGラバー</t>
  </si>
  <si>
    <t>手渡し4個？　14.7.7</t>
  </si>
  <si>
    <t>スティッチキーケース</t>
  </si>
  <si>
    <t>18.7.9北斗イヤホン</t>
  </si>
  <si>
    <t>ルララ48.14.14.48sp3</t>
  </si>
  <si>
    <t>サンリオでかぱっちん</t>
  </si>
  <si>
    <t>ラブブキーホルダー</t>
    <phoneticPr fontId="21"/>
  </si>
  <si>
    <t>18.6.9停止0.1モンチッチマスコット</t>
  </si>
  <si>
    <t>北斗イヤホン</t>
  </si>
  <si>
    <r>
      <t>10.6.7</t>
    </r>
    <r>
      <rPr>
        <sz val="6"/>
        <color theme="1"/>
        <rFont val="ＭＳ ゴシック"/>
        <family val="3"/>
        <charset val="128"/>
      </rPr>
      <t>停止なしラブブマスコット</t>
    </r>
    <phoneticPr fontId="21"/>
  </si>
  <si>
    <t>16.7.8停止なし</t>
  </si>
  <si>
    <t>24.3.8</t>
  </si>
  <si>
    <t>24.8.12停止0.1</t>
  </si>
  <si>
    <t>24.7.9</t>
  </si>
  <si>
    <t>12.7.8停止なしキティヒョウ柄マスコット</t>
  </si>
  <si>
    <t>9.5.6停止0.1アームサイズ変えた</t>
  </si>
  <si>
    <t>ジョージファン</t>
  </si>
  <si>
    <t>18.7.9シリコン1こ外した</t>
  </si>
  <si>
    <t>しなこセボンスター</t>
  </si>
  <si>
    <t>22.8.11ミニクレコンパネキーホルダー</t>
  </si>
  <si>
    <t>こびとづかんキーケース</t>
  </si>
  <si>
    <t>20.8.10サンリオトイカメラ</t>
  </si>
  <si>
    <t>次補充！！</t>
  </si>
  <si>
    <t>おしゅしマスコット</t>
  </si>
  <si>
    <t>AIモンスターマスコット15.7.7.15sp3</t>
  </si>
  <si>
    <t>SPGマスコット</t>
  </si>
  <si>
    <t>ＡＩスクイーズ21.9.9.21</t>
  </si>
  <si>
    <t>ゴスロリ混ぜ26.8.12.26sp6→4</t>
  </si>
  <si>
    <t>文具のりオイルチャーム</t>
  </si>
  <si>
    <t>リップモンスターファン20.8.8.20上部0.1</t>
  </si>
  <si>
    <t>スティック＆ボタンK／H</t>
  </si>
  <si>
    <t>次入れ替え</t>
  </si>
  <si>
    <t>27.9.12.27</t>
  </si>
  <si>
    <t>22.8.10.22</t>
  </si>
  <si>
    <t>サンリオトイカメラ</t>
  </si>
  <si>
    <t>POPいる！！！</t>
  </si>
  <si>
    <t>24.6.8.24</t>
  </si>
  <si>
    <r>
      <t>AI</t>
    </r>
    <r>
      <rPr>
        <sz val="8"/>
        <color theme="1"/>
        <rFont val="ＭＳ ゴシック"/>
        <family val="3"/>
        <charset val="128"/>
      </rPr>
      <t>スクイーズ</t>
    </r>
    <phoneticPr fontId="21"/>
  </si>
  <si>
    <t>箱出し11.6.7.11</t>
  </si>
  <si>
    <t>24.8.12停止0.1スピード上げた</t>
  </si>
  <si>
    <t>24.3.12</t>
  </si>
  <si>
    <t>次サンリオでかぱっちん</t>
  </si>
  <si>
    <t>14.1.8.14緩和20sp3</t>
  </si>
  <si>
    <t>24.10.12.24</t>
  </si>
  <si>
    <t>22.8.9.22sp5→3</t>
  </si>
  <si>
    <t>10.7.8停止0.1サンリオぱっちん</t>
  </si>
  <si>
    <t>22.6.8.22緩和20223.6.8.23緩和20.6.8.22</t>
  </si>
  <si>
    <t>sp3→2</t>
  </si>
  <si>
    <t>上部停止0.1</t>
  </si>
  <si>
    <t>12.1.8</t>
  </si>
  <si>
    <t>24.16.18サンリオボアミラー</t>
  </si>
  <si>
    <t>ジャグラーサウンドボタン22.5.8.22</t>
  </si>
  <si>
    <t>14.7.7.14sp2→1</t>
  </si>
  <si>
    <t>12.7.8ダンダダンマスコット</t>
  </si>
  <si>
    <t>14.1.8</t>
  </si>
  <si>
    <t>サンリオボアミラー</t>
  </si>
  <si>
    <t>24.12.16</t>
  </si>
  <si>
    <t>ジャグラーボタン</t>
  </si>
  <si>
    <t>設置フルMAXだった</t>
  </si>
  <si>
    <t>12.7.8しなこくま</t>
  </si>
  <si>
    <t>AIマスコット</t>
  </si>
  <si>
    <t>サンリオミニポーチ</t>
  </si>
  <si>
    <t>ジャグラーDX</t>
  </si>
  <si>
    <t>デジタルミニカメラ20.5.10.20sp3</t>
  </si>
  <si>
    <t>スヌーピーマスコット</t>
  </si>
  <si>
    <t>しなこくま</t>
  </si>
  <si>
    <t>ガーナイヤホン</t>
  </si>
  <si>
    <t>少し石を減らした</t>
  </si>
  <si>
    <t>16.7.8山積み</t>
  </si>
  <si>
    <t>石増やした</t>
  </si>
  <si>
    <t>13.1.8石減らした</t>
  </si>
  <si>
    <t>24.14.16ジャグラーボタンDX</t>
  </si>
  <si>
    <t>18.7.9がまぐちカエル</t>
  </si>
  <si>
    <t>18.7.9停止0.1サンリオミニリュック</t>
  </si>
  <si>
    <t>24.13.15.24</t>
  </si>
  <si>
    <t>20.6.10メタリックイヤホン</t>
  </si>
  <si>
    <t>ラブブKH 15.1.8.15</t>
  </si>
  <si>
    <t>メタリックイヤホン</t>
  </si>
  <si>
    <t>24.3.10</t>
  </si>
  <si>
    <t>15.1.7.15</t>
  </si>
  <si>
    <t>14.2.8キティヒョウ柄マスコット</t>
  </si>
  <si>
    <t>マスコット混ぜ</t>
  </si>
  <si>
    <r>
      <t>BUZZ</t>
    </r>
    <r>
      <rPr>
        <sz val="12"/>
        <color theme="1"/>
        <rFont val="Segoe UI Symbol"/>
        <family val="2"/>
      </rPr>
      <t>①</t>
    </r>
  </si>
  <si>
    <r>
      <t>BUZZ</t>
    </r>
    <r>
      <rPr>
        <sz val="12"/>
        <color theme="1"/>
        <rFont val="Segoe UI Symbol"/>
        <family val="2"/>
      </rPr>
      <t>②</t>
    </r>
  </si>
  <si>
    <r>
      <t>BUZZ</t>
    </r>
    <r>
      <rPr>
        <sz val="12"/>
        <color theme="1"/>
        <rFont val="Segoe UI Symbol"/>
        <family val="2"/>
      </rPr>
      <t>③</t>
    </r>
  </si>
  <si>
    <r>
      <t>BUZZ</t>
    </r>
    <r>
      <rPr>
        <sz val="11"/>
        <color theme="1"/>
        <rFont val="Segoe UI Symbol"/>
        <family val="2"/>
      </rPr>
      <t>④</t>
    </r>
  </si>
  <si>
    <t>BUZZ⑤</t>
  </si>
  <si>
    <r>
      <t>BUZZ</t>
    </r>
    <r>
      <rPr>
        <sz val="11"/>
        <color theme="1"/>
        <rFont val="MS PGothic"/>
        <family val="3"/>
        <charset val="128"/>
      </rPr>
      <t>ミニ①</t>
    </r>
  </si>
  <si>
    <r>
      <t>BUZZ</t>
    </r>
    <r>
      <rPr>
        <sz val="11"/>
        <color theme="1"/>
        <rFont val="MS PGothic"/>
        <family val="3"/>
        <charset val="128"/>
      </rPr>
      <t>ミニ②</t>
    </r>
  </si>
  <si>
    <t>BUZZミニ③</t>
  </si>
  <si>
    <t>セサミとショーン混ぜ</t>
  </si>
  <si>
    <t>ペヤングイヤホン</t>
  </si>
  <si>
    <t>ジョージファン20.5.8.20シリコン3sp3上部0.1</t>
  </si>
  <si>
    <t>ミニ香水</t>
  </si>
  <si>
    <t>28.8.10.28sp6→5 ギャルキティマスコットポーチ</t>
  </si>
  <si>
    <t>チロルチョコイヤホン</t>
  </si>
  <si>
    <t>26.8.13</t>
  </si>
  <si>
    <t>3号アームに交換24.6.8.22</t>
  </si>
  <si>
    <t>16.5.8アーム小に変えたスピード落とした</t>
  </si>
  <si>
    <t>おしゅし</t>
  </si>
  <si>
    <t>アクリルに変えた</t>
  </si>
  <si>
    <t>スピード落とした</t>
  </si>
  <si>
    <t>グミッツェル</t>
  </si>
  <si>
    <t>キティフェイスMC20.5.8.20</t>
  </si>
  <si>
    <t>サンリオシューズ</t>
  </si>
  <si>
    <t>ピクミン引っこ抜き</t>
  </si>
  <si>
    <t>集金</t>
    <rPh sb="0" eb="2">
      <t>シュウキン</t>
    </rPh>
    <phoneticPr fontId="21"/>
  </si>
  <si>
    <t>12.6.10停止なしにした</t>
  </si>
  <si>
    <t>12.7.7</t>
  </si>
  <si>
    <t>次補充持っていく！</t>
  </si>
  <si>
    <t>20.5.10ケセラセララバー</t>
  </si>
  <si>
    <t>19.5.8.19</t>
  </si>
  <si>
    <t>24.8.12しなこセボンスター</t>
  </si>
  <si>
    <t>12.6.8</t>
  </si>
  <si>
    <t>22.8.11こびとづかんキーケース</t>
  </si>
  <si>
    <t>sp7→5</t>
  </si>
  <si>
    <t>ゲームアーク補充</t>
  </si>
  <si>
    <t>24.1012文具のりオイルチャーム</t>
  </si>
  <si>
    <t>ケセラセラKH</t>
  </si>
  <si>
    <t>11.7.7おしゅしマスコット</t>
  </si>
  <si>
    <t>24.6.12ゲームアークシリコン3.個</t>
  </si>
  <si>
    <t>22.8.11AIモンスターラバー</t>
  </si>
  <si>
    <t>24.9.12シリコン2 ミニクレコンパネ</t>
  </si>
  <si>
    <t>ジャグラーサウンドボタン</t>
  </si>
  <si>
    <t>25.9.10.25</t>
  </si>
  <si>
    <t>じゃがりこウォレット</t>
  </si>
  <si>
    <t>バトルパートナー</t>
  </si>
  <si>
    <t>グミッツェルプチ</t>
  </si>
  <si>
    <t>28.8.12ギャルキティポーチ</t>
  </si>
  <si>
    <t>スプランキージビッツ</t>
  </si>
  <si>
    <t>ジャグラータイマー20.8.9.20</t>
  </si>
  <si>
    <t>28.8.13.28→28.8.11.28</t>
  </si>
  <si>
    <t>20.6.7.20緩和20上部0.1sp3</t>
  </si>
  <si>
    <t>ズーシーアニマルシャドウ 24.9.10.24</t>
  </si>
  <si>
    <t>20.5.7.20緩和20sp3</t>
  </si>
  <si>
    <t>ジャグラータイマー</t>
  </si>
  <si>
    <t>ピクミン引っこ抜き18.6.8.18</t>
  </si>
  <si>
    <t>ズーシー</t>
  </si>
  <si>
    <t>チロルイヤホン22.7.7.22</t>
  </si>
  <si>
    <t>キティサンダルKH24.8.8.22</t>
  </si>
  <si>
    <t>20.6.8.20緩和20</t>
  </si>
  <si>
    <t>sp8→5</t>
  </si>
  <si>
    <t>キティフェイスポーチに変える</t>
  </si>
  <si>
    <t>キティサンダルBC</t>
    <phoneticPr fontId="21"/>
  </si>
  <si>
    <t>要調整！</t>
  </si>
  <si>
    <t>賞味期限7/8</t>
  </si>
  <si>
    <t>マシュマロ混ぜ</t>
  </si>
  <si>
    <t>アーム小にしてめっちゃ山積み</t>
  </si>
  <si>
    <t>AIモンスターに変えたい</t>
  </si>
  <si>
    <t>みそきん</t>
  </si>
  <si>
    <t>20.6.8</t>
  </si>
  <si>
    <t>17.5.8.17sp5→7</t>
  </si>
  <si>
    <t>22.6.10サンリオファン</t>
  </si>
  <si>
    <t>サンリオ巻き寿司ポーチ</t>
  </si>
  <si>
    <t>20.5.7.18sp6→4</t>
  </si>
  <si>
    <t>アンパンマンに変える</t>
  </si>
  <si>
    <t>18.5.7</t>
  </si>
  <si>
    <t>11.4.7アンパンマスコット</t>
  </si>
  <si>
    <t>24.8.13.24</t>
  </si>
  <si>
    <t>20.6.9.20</t>
  </si>
  <si>
    <t>sp7→4</t>
  </si>
  <si>
    <t>上部0.1sp4→3</t>
  </si>
  <si>
    <r>
      <rPr>
        <sz val="8"/>
        <color theme="1"/>
        <rFont val="Malgun Gothic"/>
        <family val="2"/>
        <charset val="129"/>
      </rPr>
      <t>テラスタルフェス</t>
    </r>
  </si>
  <si>
    <t>ゲーム機柄イヤホン</t>
  </si>
  <si>
    <t>サンリオ</t>
  </si>
  <si>
    <t>サンリオがま口</t>
  </si>
  <si>
    <r>
      <rPr>
        <sz val="8"/>
        <color theme="1"/>
        <rFont val="Malgun Gothic"/>
        <family val="2"/>
        <charset val="129"/>
      </rPr>
      <t>バトルパートナー</t>
    </r>
  </si>
  <si>
    <t>サンリオシューズKH</t>
  </si>
  <si>
    <t>サンリオハートもふもふ</t>
  </si>
  <si>
    <t>ジョージラバーKH</t>
  </si>
  <si>
    <t>sp4→2</t>
  </si>
  <si>
    <r>
      <rPr>
        <sz val="8"/>
        <color theme="1"/>
        <rFont val="ＭＳ ゴシック"/>
        <family val="3"/>
        <charset val="128"/>
      </rPr>
      <t>サンリオアンブレラチャーム</t>
    </r>
  </si>
  <si>
    <t>17.5.9サンリオ巻き寿司ポーチ</t>
  </si>
  <si>
    <t>うとうとアクアリウム</t>
  </si>
  <si>
    <r>
      <rPr>
        <sz val="8"/>
        <color theme="1"/>
        <rFont val="Malgun Gothic"/>
        <family val="2"/>
        <charset val="129"/>
      </rPr>
      <t>サンリオかぼちゃパンツ</t>
    </r>
  </si>
  <si>
    <t>24.8.12サンリオアイスドームK H</t>
  </si>
  <si>
    <t>ミニデジカメに変える</t>
  </si>
  <si>
    <t>sp10→5</t>
  </si>
  <si>
    <t>sp5</t>
  </si>
  <si>
    <t>スプランキーマスコットに変える</t>
  </si>
  <si>
    <r>
      <rPr>
        <sz val="8"/>
        <color theme="1"/>
        <rFont val="ＭＳ ゴシック"/>
        <family val="3"/>
        <charset val="128"/>
      </rPr>
      <t>サンリオアイスドーム</t>
    </r>
    <r>
      <rPr>
        <sz val="8"/>
        <color theme="1"/>
        <rFont val="Calibri"/>
        <family val="2"/>
      </rPr>
      <t>KH</t>
    </r>
    <phoneticPr fontId="21"/>
  </si>
  <si>
    <t>アクリル石敷いた</t>
  </si>
  <si>
    <r>
      <rPr>
        <sz val="11"/>
        <color theme="1"/>
        <rFont val="ＭＳ Ｐゴシック"/>
        <family val="2"/>
        <charset val="128"/>
      </rPr>
      <t>集金</t>
    </r>
    <rPh sb="0" eb="2">
      <t>シュウキン</t>
    </rPh>
    <phoneticPr fontId="21"/>
  </si>
  <si>
    <t>20.5.10マリオぷるばっくかー</t>
  </si>
  <si>
    <t>20.5.12デジタルミニカメラ</t>
  </si>
  <si>
    <t>22.6.11スピード上げた</t>
  </si>
  <si>
    <t>19.4.9スプランキーマスコット</t>
  </si>
  <si>
    <t>sp2→3</t>
  </si>
  <si>
    <t>20.8.12石敷いた</t>
  </si>
  <si>
    <t>16.6.10.16</t>
  </si>
  <si>
    <t>Pro4ゴールド24.8.12.24</t>
  </si>
  <si>
    <t>ピクミン引っこ抜き15.6.7.15sp2</t>
  </si>
  <si>
    <t>マリオカート</t>
  </si>
  <si>
    <t>20.6.9テープ止めした</t>
  </si>
  <si>
    <t>24.6.11.24</t>
  </si>
  <si>
    <t>アクリルで底上げした</t>
  </si>
  <si>
    <r>
      <rPr>
        <sz val="6"/>
        <color theme="1"/>
        <rFont val="ＭＳ Ｐゴシック"/>
        <family val="3"/>
        <charset val="128"/>
      </rPr>
      <t>グミッツェル</t>
    </r>
    <phoneticPr fontId="21"/>
  </si>
  <si>
    <t>20.6.9ゲーム柄イヤホン</t>
  </si>
  <si>
    <t>SPGラバー24.6.10.22</t>
  </si>
  <si>
    <t>スピード上げた</t>
  </si>
  <si>
    <t>22.5.11ギャルキティキーケース</t>
  </si>
  <si>
    <t>22.7.12じゃがりこウォレット</t>
  </si>
  <si>
    <t>10.6.7ピクミンひ引っこ抜き</t>
  </si>
  <si>
    <t>12.6.7</t>
  </si>
  <si>
    <t>ゲーム機イヤホン</t>
  </si>
  <si>
    <t>22-5.8サンリオシューズ</t>
  </si>
  <si>
    <t>24.6.11スピード落とした</t>
  </si>
  <si>
    <t>SPGジビッツ24.7.8.24sp8</t>
  </si>
  <si>
    <r>
      <rPr>
        <sz val="11"/>
        <color theme="1"/>
        <rFont val="MS PGothic"/>
        <family val="3"/>
        <charset val="128"/>
      </rPr>
      <t>ポケットリフター</t>
    </r>
    <phoneticPr fontId="21"/>
  </si>
  <si>
    <r>
      <rPr>
        <sz val="6"/>
        <color theme="1"/>
        <rFont val="MS PGothic"/>
        <family val="3"/>
        <charset val="128"/>
      </rPr>
      <t>みそきん</t>
    </r>
    <phoneticPr fontId="21"/>
  </si>
  <si>
    <r>
      <rPr>
        <sz val="6"/>
        <color theme="1"/>
        <rFont val="ＭＳ ゴシック"/>
        <family val="3"/>
        <charset val="128"/>
      </rPr>
      <t>サンリオボアポーチ</t>
    </r>
    <phoneticPr fontId="21"/>
  </si>
  <si>
    <r>
      <rPr>
        <sz val="6"/>
        <color theme="1"/>
        <rFont val="ＭＳ ゴシック"/>
        <family val="3"/>
        <charset val="128"/>
      </rPr>
      <t>ポケカ</t>
    </r>
    <phoneticPr fontId="21"/>
  </si>
  <si>
    <t>17.3.9.17緩和20シリコン付けsp8</t>
  </si>
  <si>
    <t>ピクミンチョコエッグ</t>
  </si>
  <si>
    <r>
      <rPr>
        <sz val="8"/>
        <color theme="1"/>
        <rFont val="ＭＳ ゴシック"/>
        <family val="3"/>
        <charset val="128"/>
      </rPr>
      <t>ジョージウォレット</t>
    </r>
  </si>
  <si>
    <t>パシャピカカメラ</t>
  </si>
  <si>
    <t>10.5.7うとうとアクアリウム</t>
  </si>
  <si>
    <r>
      <rPr>
        <sz val="8"/>
        <color theme="1"/>
        <rFont val="Malgun Gothic"/>
        <family val="2"/>
        <charset val="129"/>
      </rPr>
      <t>うとうとあくりうむ</t>
    </r>
  </si>
  <si>
    <t>14.5.7サンリオシューズキーホルダー</t>
  </si>
  <si>
    <t>撤去</t>
  </si>
  <si>
    <r>
      <rPr>
        <sz val="11"/>
        <color theme="1"/>
        <rFont val="ＭＳ Ｐゴシック"/>
        <family val="3"/>
        <charset val="128"/>
      </rPr>
      <t>集金</t>
    </r>
    <rPh sb="0" eb="2">
      <t>シュウキン</t>
    </rPh>
    <phoneticPr fontId="21"/>
  </si>
  <si>
    <t>sp4→7</t>
  </si>
  <si>
    <t>sp5→8シリコン3</t>
  </si>
  <si>
    <t>20.4.7.20sp8</t>
  </si>
  <si>
    <t>16.6.8</t>
  </si>
  <si>
    <t>サンリオアンブレラチャーム</t>
  </si>
  <si>
    <t>14.6.7ブリスターつけた</t>
  </si>
  <si>
    <t>16.6.8.16sp8</t>
  </si>
  <si>
    <t>ピクミン引っこ抜き19.5.8.19</t>
  </si>
  <si>
    <t>16.6.7.14</t>
  </si>
  <si>
    <t>sp6→4</t>
  </si>
  <si>
    <t>14.5.7サンリオパンツ</t>
  </si>
  <si>
    <t>sp4→3</t>
  </si>
  <si>
    <t>sp8→4</t>
  </si>
  <si>
    <r>
      <rPr>
        <sz val="7"/>
        <color theme="1"/>
        <rFont val="Aptos Narrow"/>
        <family val="2"/>
      </rPr>
      <t>シールドちょい下げ</t>
    </r>
  </si>
  <si>
    <t>サンリオかぼちゃパンツ</t>
  </si>
  <si>
    <t>猫アイシャドウ</t>
  </si>
  <si>
    <t>シリコン2こ16.5.8ジャグラーボタン</t>
  </si>
  <si>
    <r>
      <rPr>
        <sz val="6"/>
        <color theme="1"/>
        <rFont val="ＭＳ ゴシック"/>
        <family val="3"/>
        <charset val="128"/>
      </rPr>
      <t>ポケカ</t>
    </r>
  </si>
  <si>
    <t>12.6.8.12</t>
  </si>
  <si>
    <t>ロムアンド</t>
  </si>
  <si>
    <t>18.5.9グミッツェル</t>
  </si>
  <si>
    <r>
      <rPr>
        <sz val="8"/>
        <color theme="1"/>
        <rFont val="Malgun Gothic"/>
        <family val="2"/>
        <charset val="129"/>
      </rPr>
      <t>ほしうめ</t>
    </r>
  </si>
  <si>
    <t>16.6.8バトルパートナーズ緩和20</t>
  </si>
  <si>
    <t>新キャラ追加</t>
  </si>
  <si>
    <t>アクリルスライム</t>
  </si>
  <si>
    <t>サンリオアクリルファー18.6.8.18</t>
  </si>
  <si>
    <t>プロペラアヒル</t>
  </si>
  <si>
    <t>14.4.7ハートチョコマシュマロ</t>
  </si>
  <si>
    <r>
      <rPr>
        <sz val="8"/>
        <color theme="1"/>
        <rFont val="ＭＳ ゴシック"/>
        <family val="3"/>
        <charset val="128"/>
      </rPr>
      <t>アニマルツムツム</t>
    </r>
  </si>
  <si>
    <t>アルリル。シリコン付けた。24.12.13</t>
  </si>
  <si>
    <t>24.7.8.24</t>
  </si>
  <si>
    <r>
      <rPr>
        <sz val="8"/>
        <color theme="1"/>
        <rFont val="Malgun Gothic"/>
        <family val="2"/>
        <charset val="129"/>
      </rPr>
      <t>ドラえもんプランプラン</t>
    </r>
  </si>
  <si>
    <t>14.5.7mojo</t>
  </si>
  <si>
    <t>16.5.8高さ時間短くした</t>
  </si>
  <si>
    <t>ハート チョコマシュマロ</t>
  </si>
  <si>
    <t>モジョジョ</t>
  </si>
  <si>
    <t>18.5.8.18</t>
  </si>
  <si>
    <t>23.11.13.24</t>
  </si>
  <si>
    <t>石を紫に変える</t>
  </si>
  <si>
    <t>16.6.7.16</t>
  </si>
  <si>
    <t>15.5.7.15</t>
  </si>
  <si>
    <t>ピクミンチョコエッグ19.7.9.19</t>
  </si>
  <si>
    <t>アニマル</t>
  </si>
  <si>
    <t>クレしんウォレット</t>
  </si>
  <si>
    <t>ジョージ</t>
  </si>
  <si>
    <t>15.6.9.15</t>
  </si>
  <si>
    <t>22.6.9.22</t>
  </si>
  <si>
    <t>sp8</t>
  </si>
  <si>
    <t>ジョージウォレット23.9.11.23</t>
  </si>
  <si>
    <t>うとうとあくありうむ14.6.9.14</t>
  </si>
  <si>
    <r>
      <rPr>
        <sz val="8"/>
        <color theme="1"/>
        <rFont val="Malgun Gothic"/>
        <family val="2"/>
        <charset val="129"/>
      </rPr>
      <t>プチリップブラシ</t>
    </r>
  </si>
  <si>
    <t>15.6.8 丸型抜いた</t>
  </si>
  <si>
    <r>
      <rPr>
        <sz val="6"/>
        <color theme="1"/>
        <rFont val="MS PGothic"/>
        <family val="3"/>
        <charset val="128"/>
      </rPr>
      <t>みそきん</t>
    </r>
  </si>
  <si>
    <r>
      <rPr>
        <sz val="6"/>
        <color theme="1"/>
        <rFont val="ＭＳ ゴシック"/>
        <family val="3"/>
        <charset val="128"/>
      </rPr>
      <t>サンリオポーチ</t>
    </r>
  </si>
  <si>
    <r>
      <rPr>
        <sz val="8"/>
        <color theme="1"/>
        <rFont val="Malgun Gothic"/>
        <family val="2"/>
        <charset val="129"/>
      </rPr>
      <t>カラフルしっぽ</t>
    </r>
  </si>
  <si>
    <t>24.10.12スヌーピー財布</t>
  </si>
  <si>
    <r>
      <rPr>
        <sz val="8"/>
        <color theme="1"/>
        <rFont val="ＭＳ ゴシック"/>
        <family val="3"/>
        <charset val="128"/>
      </rPr>
      <t>グミッツェル</t>
    </r>
  </si>
  <si>
    <t>22.6.8カラフルしっぽ</t>
  </si>
  <si>
    <r>
      <rPr>
        <sz val="8"/>
        <color theme="1"/>
        <rFont val="Malgun Gothic"/>
        <family val="2"/>
        <charset val="129"/>
      </rPr>
      <t>ボイスチェンジャー</t>
    </r>
  </si>
  <si>
    <t>シールド下がっとった</t>
  </si>
  <si>
    <t>16.6.8テラスタルフェス</t>
  </si>
  <si>
    <t>48.7.14.48アシスト35</t>
  </si>
  <si>
    <t>スヌーピー財布</t>
  </si>
  <si>
    <t>エラー6</t>
  </si>
  <si>
    <t>シールド上げた</t>
  </si>
  <si>
    <r>
      <rPr>
        <sz val="6"/>
        <color theme="1"/>
        <rFont val="ＭＳ Ｐゴシック"/>
        <family val="3"/>
        <charset val="128"/>
      </rPr>
      <t>チョコマシュマロ？</t>
    </r>
    <phoneticPr fontId="21"/>
  </si>
  <si>
    <t>カラフルしっぽ</t>
  </si>
  <si>
    <r>
      <rPr>
        <sz val="6"/>
        <color theme="1"/>
        <rFont val="ＭＳ Ｐゴシック"/>
        <family val="2"/>
        <charset val="128"/>
      </rPr>
      <t>アーム変えた</t>
    </r>
    <r>
      <rPr>
        <sz val="6"/>
        <color theme="1"/>
        <rFont val="Calibri"/>
        <family val="2"/>
      </rPr>
      <t>22.6.9</t>
    </r>
    <r>
      <rPr>
        <sz val="6"/>
        <color theme="1"/>
        <rFont val="ＭＳ Ｐゴシック"/>
        <family val="2"/>
        <charset val="128"/>
      </rPr>
      <t>シリコン</t>
    </r>
    <r>
      <rPr>
        <sz val="6"/>
        <color theme="1"/>
        <rFont val="Calibri"/>
        <family val="2"/>
      </rPr>
      <t>2</t>
    </r>
    <r>
      <rPr>
        <sz val="6"/>
        <color theme="1"/>
        <rFont val="ＭＳ Ｐゴシック"/>
        <family val="2"/>
        <charset val="128"/>
      </rPr>
      <t>個</t>
    </r>
  </si>
  <si>
    <t>緩和20</t>
  </si>
  <si>
    <t>18.8.10.18</t>
  </si>
  <si>
    <t>アクリルがいる！</t>
  </si>
  <si>
    <t>24.10.12ほしうめ</t>
  </si>
  <si>
    <t>グミッツェル15.6.8.15</t>
  </si>
  <si>
    <t>18.6.9ドラえもんぷらんぷらん</t>
  </si>
  <si>
    <r>
      <rPr>
        <sz val="6"/>
        <color theme="1"/>
        <rFont val="ＭＳ Ｐゴシック"/>
        <family val="3"/>
        <charset val="128"/>
      </rPr>
      <t>ジャグラーボタン</t>
    </r>
    <phoneticPr fontId="21"/>
  </si>
  <si>
    <t>ほしうめ</t>
  </si>
  <si>
    <r>
      <rPr>
        <sz val="6"/>
        <color theme="1"/>
        <rFont val="ＭＳ Ｐゴシック"/>
        <family val="3"/>
        <charset val="128"/>
      </rPr>
      <t>バトルパートナーズ</t>
    </r>
    <phoneticPr fontId="21"/>
  </si>
  <si>
    <r>
      <rPr>
        <sz val="6"/>
        <color theme="1"/>
        <rFont val="ＭＳ Ｐゴシック"/>
        <family val="2"/>
        <charset val="128"/>
      </rPr>
      <t>アクリルがいる！</t>
    </r>
    <phoneticPr fontId="21"/>
  </si>
  <si>
    <t>22.6.9パシャピカカメラ</t>
  </si>
  <si>
    <t>ドラえもんプランプラン</t>
  </si>
  <si>
    <t>2CBC</t>
  </si>
  <si>
    <t>マルカワスマートウォッチ</t>
  </si>
  <si>
    <t>サンリオリストバンド</t>
  </si>
  <si>
    <t>36.14.18.36sp6</t>
  </si>
  <si>
    <r>
      <rPr>
        <sz val="8"/>
        <color theme="1"/>
        <rFont val="Malgun Gothic"/>
        <family val="2"/>
        <charset val="129"/>
      </rPr>
      <t>プチリップ</t>
    </r>
    <r>
      <rPr>
        <sz val="8"/>
        <color theme="1"/>
        <rFont val="Calibri"/>
        <family val="2"/>
      </rPr>
      <t>BC</t>
    </r>
  </si>
  <si>
    <t>ドバイチョコ</t>
  </si>
  <si>
    <t>36.13.18.36</t>
  </si>
  <si>
    <r>
      <rPr>
        <sz val="8"/>
        <color theme="1"/>
        <rFont val="ＭＳ ゴシック"/>
        <family val="3"/>
        <charset val="128"/>
      </rPr>
      <t>サンリオレインボーポーチ</t>
    </r>
    <phoneticPr fontId="21"/>
  </si>
  <si>
    <t>韓国グミッツェル</t>
  </si>
  <si>
    <r>
      <rPr>
        <sz val="6"/>
        <color theme="1"/>
        <rFont val="ＭＳ Ｐゴシック"/>
        <family val="3"/>
        <charset val="128"/>
      </rPr>
      <t>ポケカ</t>
    </r>
    <phoneticPr fontId="21"/>
  </si>
  <si>
    <t>マーブルガムスマートウォッチ</t>
  </si>
  <si>
    <t>1ピクミンNG</t>
  </si>
  <si>
    <t>ロムアンド24.6.10.24</t>
  </si>
  <si>
    <t>2CBC混ぜ</t>
  </si>
  <si>
    <t>20.8.10.20</t>
  </si>
  <si>
    <r>
      <rPr>
        <sz val="6"/>
        <color theme="1"/>
        <rFont val="ＭＳ Ｐゴシック"/>
        <family val="2"/>
        <charset val="128"/>
      </rPr>
      <t>ミニゲーム</t>
    </r>
    <phoneticPr fontId="21"/>
  </si>
  <si>
    <t>16.5.8 停止なし</t>
  </si>
  <si>
    <t>20.5.9</t>
  </si>
  <si>
    <t>ピクミン引っこ抜き14.5.8.15</t>
  </si>
  <si>
    <t>15.6.7ミニ香水</t>
  </si>
  <si>
    <t>20.6.8カラフルしっぽ</t>
  </si>
  <si>
    <t>14.4.8.14</t>
  </si>
  <si>
    <t>18.7.10猫アイシャドウ</t>
  </si>
  <si>
    <t>22.6.9ロムアンド　シリコンつけた</t>
  </si>
  <si>
    <t>22.6.10サンリオPVCがま口</t>
  </si>
  <si>
    <t>サンリオ和柄がま口</t>
  </si>
  <si>
    <t>15.7.10.15  ミニ香水にかえたい</t>
  </si>
  <si>
    <t>サンリオコーデュロイにかえたい</t>
  </si>
  <si>
    <r>
      <rPr>
        <sz val="6"/>
        <color theme="1"/>
        <rFont val="ＭＳ ゴシック"/>
        <family val="3"/>
        <charset val="128"/>
      </rPr>
      <t>サンリオボアポーチ</t>
    </r>
  </si>
  <si>
    <t>18.8.13.18上sp2</t>
  </si>
  <si>
    <t>次サンリオブランケット</t>
  </si>
  <si>
    <t>じゅるるバラ</t>
  </si>
  <si>
    <t>すやすやベイビー</t>
  </si>
  <si>
    <t>スライム24.14.16.24</t>
  </si>
  <si>
    <t>クレしんリストバンド</t>
  </si>
  <si>
    <t>クレーンアームにかえたい</t>
  </si>
  <si>
    <t>15.6.9 サンリオコーデュロイに変えたい</t>
  </si>
  <si>
    <t>グミッツェルプチに変える？</t>
  </si>
  <si>
    <t>16.7.9山積み</t>
  </si>
  <si>
    <t>15.5.8招き猫キーホルダー</t>
  </si>
  <si>
    <t>シールド少し上げ</t>
  </si>
  <si>
    <t>18.6.8シールド上げた</t>
  </si>
  <si>
    <t>15.6.10.15</t>
  </si>
  <si>
    <t>プチ16.6.8.16上部停止0.1sp3</t>
  </si>
  <si>
    <t>NICI  16.6.8.16sp3</t>
  </si>
  <si>
    <t>19.8.9.19</t>
  </si>
  <si>
    <t>15.3.8シリコン外した山積み</t>
  </si>
  <si>
    <t>シューター不具合で調整中</t>
  </si>
  <si>
    <t>24.6.10ドバイチョコ</t>
  </si>
  <si>
    <t>15.5.8サンリオレインボーポーチ</t>
  </si>
  <si>
    <t>みそきん48.6.13.48</t>
  </si>
  <si>
    <r>
      <rPr>
        <sz val="6"/>
        <color theme="1"/>
        <rFont val="MS PGothic"/>
        <family val="3"/>
        <charset val="128"/>
      </rPr>
      <t>ハギワギ</t>
    </r>
    <r>
      <rPr>
        <sz val="6"/>
        <color theme="1"/>
        <rFont val="Calibri"/>
        <family val="2"/>
      </rPr>
      <t>40</t>
    </r>
  </si>
  <si>
    <t>24.6.10.24</t>
  </si>
  <si>
    <t>サンリオポーチ</t>
  </si>
  <si>
    <t>ミニゲーム機</t>
  </si>
  <si>
    <t>韓国グミッツェル16.4.9.16</t>
  </si>
  <si>
    <r>
      <rPr>
        <sz val="8"/>
        <color theme="1"/>
        <rFont val="Malgun Gothic"/>
        <family val="2"/>
        <charset val="129"/>
      </rPr>
      <t>ピクミンヘアクリップ</t>
    </r>
  </si>
  <si>
    <t>32.8.14サンリオボアポーチ</t>
  </si>
  <si>
    <t>13.6.7</t>
  </si>
  <si>
    <t>シールド下がってた</t>
  </si>
  <si>
    <t>24.6.12</t>
  </si>
  <si>
    <t>15.4.8.15</t>
  </si>
  <si>
    <t>18.2.12.18</t>
  </si>
  <si>
    <t>12.5.8</t>
  </si>
  <si>
    <t>14.6.9.14</t>
  </si>
  <si>
    <t>20.6.10.20</t>
  </si>
  <si>
    <t>すやすやベイビー20.7.9.20</t>
  </si>
  <si>
    <t>16.5.9.16</t>
  </si>
  <si>
    <t>ボイスチェンジャー20.7.9.20</t>
  </si>
  <si>
    <r>
      <rPr>
        <sz val="6"/>
        <color theme="1"/>
        <rFont val="MS PGothic"/>
        <family val="3"/>
        <charset val="128"/>
      </rPr>
      <t>招き猫にかえたい</t>
    </r>
  </si>
  <si>
    <r>
      <rPr>
        <sz val="6"/>
        <color theme="1"/>
        <rFont val="MS PGothic"/>
        <family val="3"/>
        <charset val="128"/>
      </rPr>
      <t>サンリオコーデュロイにかえたい</t>
    </r>
  </si>
  <si>
    <r>
      <rPr>
        <sz val="8"/>
        <color theme="1"/>
        <rFont val="MS PGothic"/>
        <family val="3"/>
        <charset val="128"/>
      </rPr>
      <t>すやすやベイビー</t>
    </r>
  </si>
  <si>
    <r>
      <rPr>
        <sz val="11"/>
        <color theme="1"/>
        <rFont val="MS PGothic"/>
        <family val="3"/>
        <charset val="128"/>
      </rPr>
      <t>カエルにかえたい</t>
    </r>
  </si>
  <si>
    <r>
      <rPr>
        <sz val="6"/>
        <color theme="1"/>
        <rFont val="MS PGothic"/>
        <family val="3"/>
        <charset val="128"/>
      </rPr>
      <t>ドラクエにかえたい</t>
    </r>
  </si>
  <si>
    <r>
      <rPr>
        <sz val="8"/>
        <color theme="1"/>
        <rFont val="MS PGothic"/>
        <family val="3"/>
        <charset val="128"/>
      </rPr>
      <t>ボイスチェンジャー</t>
    </r>
  </si>
  <si>
    <t>16.5.8和柄混ぜ</t>
  </si>
  <si>
    <t>ジョージがま口</t>
  </si>
  <si>
    <t>ジャグラーキーケース</t>
  </si>
  <si>
    <t>ピクミンヘアクリップ20.7.9.20</t>
  </si>
  <si>
    <t>14.5.9.14</t>
  </si>
  <si>
    <t>サンリオプチBC</t>
  </si>
  <si>
    <t>DB玉24.5.12.24</t>
  </si>
  <si>
    <t>ビーズブレスレット</t>
  </si>
  <si>
    <t>14.5.9</t>
  </si>
  <si>
    <t>18.6.9プチリップブラシ</t>
  </si>
  <si>
    <t>22.6.12DB玉</t>
  </si>
  <si>
    <r>
      <rPr>
        <sz val="8"/>
        <color theme="1"/>
        <rFont val="Malgun Gothic"/>
        <family val="2"/>
        <charset val="129"/>
      </rPr>
      <t>プチリップ</t>
    </r>
  </si>
  <si>
    <t>15.6.8プチリップ</t>
  </si>
  <si>
    <t>14.5.9お菓子ポーチ</t>
  </si>
  <si>
    <r>
      <rPr>
        <sz val="8"/>
        <color theme="1"/>
        <rFont val="Malgun Gothic"/>
        <family val="2"/>
        <charset val="129"/>
      </rPr>
      <t>サンリオポ</t>
    </r>
    <r>
      <rPr>
        <sz val="8"/>
        <color theme="1"/>
        <rFont val="Microsoft JhengHei"/>
        <family val="2"/>
        <charset val="136"/>
      </rPr>
      <t>ーチ</t>
    </r>
  </si>
  <si>
    <t>20.6.9サンリオポーチ</t>
  </si>
  <si>
    <t>16.5.9ピンクアヒル</t>
  </si>
  <si>
    <t>15.5.8ピクミンヘアクリップ</t>
  </si>
  <si>
    <t>14.6.10.14</t>
  </si>
  <si>
    <t>DB玉</t>
  </si>
  <si>
    <t>お菓子ポーチ</t>
  </si>
  <si>
    <t>アシスト25</t>
  </si>
  <si>
    <t>ピンクアヒル</t>
  </si>
  <si>
    <t xml:space="preserve">18.8.11.18 </t>
  </si>
  <si>
    <t>15.5.8サンリオがま口</t>
  </si>
  <si>
    <t>じゅるるバラ@25  20.5.9.20</t>
  </si>
  <si>
    <t>発泡土台抜き</t>
  </si>
  <si>
    <t>12.6.8サンリオリストバンド</t>
  </si>
  <si>
    <t>14.5.8サンリオリストバンド</t>
  </si>
  <si>
    <t>24.5.10</t>
  </si>
  <si>
    <t>２２.５.10ソルベット</t>
  </si>
  <si>
    <r>
      <rPr>
        <sz val="8"/>
        <color theme="1"/>
        <rFont val="MS PGothic"/>
        <family val="3"/>
        <charset val="128"/>
      </rPr>
      <t>ソルベットグミ</t>
    </r>
  </si>
  <si>
    <t>24.6.10ゲーム機</t>
  </si>
  <si>
    <t>1000GACHA</t>
  </si>
  <si>
    <t>ジョージNG32.8.13.32</t>
  </si>
  <si>
    <t>20.6.9.20 サンリオキーケースに変えたい</t>
  </si>
  <si>
    <t>SRオーロラシューズ</t>
  </si>
  <si>
    <t>14.2.8.14</t>
  </si>
  <si>
    <t>ラフターマスコット</t>
  </si>
  <si>
    <t>クレしんマスコットに変えたい</t>
  </si>
  <si>
    <t>ミニオンがま口</t>
  </si>
  <si>
    <t>14.6.9.14 次唇太い</t>
  </si>
  <si>
    <t>29.8.13</t>
  </si>
  <si>
    <t>14.6.9.14上部停止1秒になっとった</t>
  </si>
  <si>
    <t>14.4.9.15</t>
  </si>
  <si>
    <t>クレしんリストバンド12.6.8.12</t>
  </si>
  <si>
    <t>シールド1番下になっとった</t>
  </si>
  <si>
    <t>アクリル要る！</t>
  </si>
  <si>
    <t>12.5.9.12</t>
  </si>
  <si>
    <t>ちいかわMC</t>
  </si>
  <si>
    <t>アクリル敷いた</t>
  </si>
  <si>
    <t>爪間少し狭くした12.6.9.12</t>
  </si>
  <si>
    <t>11.5.8</t>
  </si>
  <si>
    <t>12.5.8クレしん安全ピン</t>
  </si>
  <si>
    <t>15.5.8</t>
  </si>
  <si>
    <t>クレしん安全ピン</t>
  </si>
  <si>
    <t>11.5.7クレしんマスコット</t>
  </si>
  <si>
    <t>和柄に変えたい</t>
  </si>
  <si>
    <t>20.7.10.20</t>
  </si>
  <si>
    <t>サンリオプチBC11.5.7.11</t>
  </si>
  <si>
    <t>11.5.8.11</t>
  </si>
  <si>
    <t>16.5.9</t>
  </si>
  <si>
    <r>
      <rPr>
        <sz val="6"/>
        <color theme="1"/>
        <rFont val="ＭＳ Ｐゴシック"/>
        <family val="3"/>
        <charset val="128"/>
      </rPr>
      <t>ジョージ</t>
    </r>
    <r>
      <rPr>
        <sz val="6"/>
        <color theme="1"/>
        <rFont val="Calibri"/>
        <family val="2"/>
      </rPr>
      <t>NG</t>
    </r>
  </si>
  <si>
    <r>
      <rPr>
        <sz val="6"/>
        <color theme="1"/>
        <rFont val="MS PGothic"/>
        <family val="3"/>
        <charset val="128"/>
      </rPr>
      <t>ハギワギ</t>
    </r>
    <r>
      <rPr>
        <sz val="6"/>
        <color theme="1"/>
        <rFont val="Calibri"/>
        <family val="2"/>
      </rPr>
      <t>40</t>
    </r>
    <r>
      <rPr>
        <sz val="6"/>
        <color theme="1"/>
        <rFont val="MS PGothic"/>
        <family val="3"/>
        <charset val="128"/>
      </rPr>
      <t>㎝</t>
    </r>
  </si>
  <si>
    <t>14.3.8.14</t>
  </si>
  <si>
    <t>ジョージマスコット</t>
  </si>
  <si>
    <t>SRオーロラシューズ18.3.8.18</t>
  </si>
  <si>
    <t>NICI</t>
  </si>
  <si>
    <r>
      <rPr>
        <sz val="8"/>
        <color theme="1"/>
        <rFont val="MS PGothic"/>
        <family val="3"/>
        <charset val="128"/>
      </rPr>
      <t>ジョージがま口</t>
    </r>
  </si>
  <si>
    <r>
      <rPr>
        <sz val="11"/>
        <color theme="1"/>
        <rFont val="MS PGothic"/>
        <family val="3"/>
        <charset val="128"/>
      </rPr>
      <t>集金</t>
    </r>
  </si>
  <si>
    <r>
      <rPr>
        <sz val="8"/>
        <color theme="1"/>
        <rFont val="MS PGothic"/>
        <family val="3"/>
        <charset val="128"/>
      </rPr>
      <t>ジャグラーキーケース</t>
    </r>
  </si>
  <si>
    <r>
      <rPr>
        <sz val="8"/>
        <color theme="1"/>
        <rFont val="MS PGothic"/>
        <family val="3"/>
        <charset val="128"/>
      </rPr>
      <t>ラフターマスコット</t>
    </r>
  </si>
  <si>
    <r>
      <rPr>
        <sz val="8"/>
        <color theme="1"/>
        <rFont val="MS PGothic"/>
        <family val="3"/>
        <charset val="128"/>
      </rPr>
      <t>ビーズブレスレット</t>
    </r>
  </si>
  <si>
    <t>※6/25</t>
  </si>
  <si>
    <r>
      <t>BUZZ</t>
    </r>
    <r>
      <rPr>
        <sz val="11"/>
        <color theme="1"/>
        <rFont val="ＭＳ Ｐゴシック"/>
        <family val="3"/>
        <charset val="128"/>
      </rPr>
      <t>左</t>
    </r>
  </si>
  <si>
    <r>
      <t>BUZZ</t>
    </r>
    <r>
      <rPr>
        <sz val="11"/>
        <color theme="1"/>
        <rFont val="Yu Gothic"/>
        <family val="3"/>
        <charset val="128"/>
      </rPr>
      <t>右</t>
    </r>
  </si>
  <si>
    <r>
      <t>BUZZ</t>
    </r>
    <r>
      <rPr>
        <sz val="11"/>
        <color theme="1"/>
        <rFont val="MS PGothic"/>
        <family val="3"/>
        <charset val="128"/>
      </rPr>
      <t>ミニ左</t>
    </r>
  </si>
  <si>
    <r>
      <t>BUZZ</t>
    </r>
    <r>
      <rPr>
        <sz val="11"/>
        <color theme="1"/>
        <rFont val="MS PGothic"/>
        <family val="3"/>
        <charset val="128"/>
      </rPr>
      <t>ミニ右</t>
    </r>
  </si>
  <si>
    <r>
      <rPr>
        <sz val="6"/>
        <color theme="1"/>
        <rFont val="MS PGothic"/>
        <family val="3"/>
        <charset val="128"/>
      </rPr>
      <t>ジョージ</t>
    </r>
    <r>
      <rPr>
        <sz val="6"/>
        <color theme="1"/>
        <rFont val="Calibri"/>
        <family val="2"/>
      </rPr>
      <t>NG32.8.14.32</t>
    </r>
  </si>
  <si>
    <r>
      <rPr>
        <sz val="6"/>
        <color theme="1"/>
        <rFont val="MS PGothic"/>
        <family val="3"/>
        <charset val="128"/>
      </rPr>
      <t>ハギワギ</t>
    </r>
    <r>
      <rPr>
        <sz val="6"/>
        <color theme="1"/>
        <rFont val="Calibri"/>
        <family val="2"/>
      </rPr>
      <t>40</t>
    </r>
    <r>
      <rPr>
        <sz val="6"/>
        <color theme="1"/>
        <rFont val="MS PGothic"/>
        <family val="3"/>
        <charset val="128"/>
      </rPr>
      <t>㎝</t>
    </r>
    <r>
      <rPr>
        <sz val="6"/>
        <color theme="1"/>
        <rFont val="Calibri"/>
        <family val="2"/>
      </rPr>
      <t>30.9.12.30</t>
    </r>
  </si>
  <si>
    <t>30.8.11.30</t>
  </si>
  <si>
    <r>
      <rPr>
        <sz val="8"/>
        <color theme="1"/>
        <rFont val="MS PGothic"/>
        <family val="3"/>
        <charset val="128"/>
      </rPr>
      <t>サンリオがま口</t>
    </r>
  </si>
  <si>
    <r>
      <rPr>
        <sz val="8"/>
        <color theme="1"/>
        <rFont val="ＭＳ ゴシック"/>
        <family val="3"/>
        <charset val="128"/>
      </rPr>
      <t>グミッツェルプチ</t>
    </r>
  </si>
  <si>
    <r>
      <rPr>
        <sz val="8"/>
        <color theme="1"/>
        <rFont val="ＭＳ Ｐゴシック"/>
        <family val="3"/>
        <charset val="128"/>
      </rPr>
      <t>ピクミンマスコット</t>
    </r>
  </si>
  <si>
    <r>
      <rPr>
        <sz val="8"/>
        <color theme="1"/>
        <rFont val="ＭＳ Ｐゴシック"/>
        <family val="3"/>
        <charset val="128"/>
      </rPr>
      <t>グミッツェルプチ</t>
    </r>
  </si>
  <si>
    <r>
      <rPr>
        <sz val="8"/>
        <color theme="1"/>
        <rFont val="ＭＳ Ｐゴシック"/>
        <family val="3"/>
        <charset val="128"/>
      </rPr>
      <t>アンパンマン指人形</t>
    </r>
  </si>
  <si>
    <t>つぶらな水族館</t>
  </si>
  <si>
    <t>14.3.8.15</t>
  </si>
  <si>
    <t>NICI14.5.8</t>
  </si>
  <si>
    <t>2CBC 14.4.9</t>
  </si>
  <si>
    <t>ジョージMC13.3.8.13</t>
  </si>
  <si>
    <t>11.5.9モフサンドかえる</t>
  </si>
  <si>
    <t>13.4.9</t>
  </si>
  <si>
    <t>モフサンドかえる</t>
  </si>
  <si>
    <t>14.5.9プロペラアヒル</t>
  </si>
  <si>
    <t>賞味期限8/21</t>
  </si>
  <si>
    <t>賞味期限8/26</t>
  </si>
  <si>
    <t>サンリオシューズかミニオン</t>
  </si>
  <si>
    <t>ダイキョー弥永</t>
  </si>
  <si>
    <r>
      <t>BUZZ</t>
    </r>
    <r>
      <rPr>
        <sz val="11"/>
        <color theme="1"/>
        <rFont val="ＭＳ Ｐゴシック"/>
        <family val="3"/>
        <charset val="128"/>
      </rPr>
      <t>ミニ・外</t>
    </r>
  </si>
  <si>
    <t>22.6.11.22</t>
  </si>
  <si>
    <r>
      <rPr>
        <sz val="6"/>
        <color theme="1"/>
        <rFont val="MS PGothic"/>
        <family val="3"/>
        <charset val="128"/>
      </rPr>
      <t>のびるんだーロボ</t>
    </r>
  </si>
  <si>
    <t>22.6.12.22緩和0.2</t>
  </si>
  <si>
    <t>ガチャクレ</t>
  </si>
  <si>
    <t>センサーエラーで止まってた</t>
  </si>
  <si>
    <t>ポケカ</t>
  </si>
  <si>
    <t>イーブイヒーローズ3枚投入</t>
  </si>
  <si>
    <t>古代未来５枚投入</t>
  </si>
  <si>
    <t>Ｖユニ追加</t>
  </si>
  <si>
    <t>レイジング</t>
  </si>
  <si>
    <t>ワンピースOUT</t>
  </si>
  <si>
    <t>黒炎5枚</t>
  </si>
  <si>
    <t>Ｖユニ、イーブイ</t>
  </si>
  <si>
    <t xml:space="preserve">   pw48.9MAX35</t>
  </si>
  <si>
    <t>色々混ぜMAX20</t>
  </si>
  <si>
    <t>pw48.10</t>
  </si>
  <si>
    <t>pw48.95</t>
  </si>
  <si>
    <t>トリプレット</t>
  </si>
  <si>
    <t>pw44.9</t>
  </si>
  <si>
    <t>ちいかわポーチ</t>
  </si>
  <si>
    <t>46.11.13.46</t>
  </si>
  <si>
    <t>サンリオウィンターMC</t>
  </si>
  <si>
    <t>サンリオファーキーケース</t>
  </si>
  <si>
    <t>22.7.8.22</t>
  </si>
  <si>
    <t>48.9.9.48</t>
  </si>
  <si>
    <t>17.5.8.17sp5→4</t>
  </si>
  <si>
    <t>ルララ混ぜ</t>
  </si>
  <si>
    <t>メタリック混ぜ</t>
  </si>
  <si>
    <t>13.2.7.13</t>
  </si>
  <si>
    <t>サンリオ型押し</t>
  </si>
  <si>
    <t>24.1.8.24大きめ追加</t>
  </si>
  <si>
    <t>入れ替え</t>
  </si>
  <si>
    <t>入れ替え！</t>
  </si>
  <si>
    <t>ヒョウ柄キーケースに入れ替え</t>
  </si>
  <si>
    <t>入れれ替え</t>
  </si>
  <si>
    <t>16.3.8ニキ</t>
  </si>
  <si>
    <t>48.12.15.48</t>
  </si>
  <si>
    <t>24.10.12ゲーム機柄イヤホン</t>
  </si>
  <si>
    <t>14.6.7サンリオホワイト</t>
  </si>
  <si>
    <t>14.6.8.14</t>
  </si>
  <si>
    <t>ＡＩラバー24.1.8.24</t>
  </si>
  <si>
    <t>16.5.8サンリオヒョウ柄フェイス</t>
  </si>
  <si>
    <t>13.7.7モンチッチマスコット</t>
  </si>
  <si>
    <t>サンリオホワイトマスコット</t>
  </si>
  <si>
    <t>20.6.8クレしんマスコット</t>
  </si>
  <si>
    <t>24.8.12キティほボアバンスクリップ</t>
  </si>
  <si>
    <t>アングリー追加</t>
  </si>
  <si>
    <t>サンリオヒョウ柄フェイス</t>
  </si>
  <si>
    <t>22.3.11お菓子柄いイヤホン</t>
  </si>
  <si>
    <t>キティボアバンスクリップ</t>
  </si>
  <si>
    <t>クレしんマスコット</t>
  </si>
  <si>
    <t>17.5.8.17</t>
  </si>
  <si>
    <t>sp3→7</t>
  </si>
  <si>
    <t>ピクミンでかマスコット</t>
  </si>
  <si>
    <t>サンリオマスコット</t>
  </si>
  <si>
    <t>18.8.8</t>
  </si>
  <si>
    <t>14.7.7</t>
  </si>
  <si>
    <t>22.10.10ちゅうアーム</t>
  </si>
  <si>
    <t>20.8.10サンリオ千鳥柄ポーチ</t>
  </si>
  <si>
    <t>16.7.7クレしんマスコット</t>
  </si>
  <si>
    <t>サンリオ千鳥柄ポーチ</t>
  </si>
  <si>
    <t>ピュレグミイヤホン</t>
  </si>
  <si>
    <t>24.11.12.24</t>
  </si>
  <si>
    <t>14.6.7スピードあげた</t>
  </si>
  <si>
    <t>サミュエルうさぎ30.9.9.30</t>
  </si>
  <si>
    <t>焦げ豹柄混ぜた</t>
  </si>
  <si>
    <t>24.10.12しばこ</t>
  </si>
  <si>
    <t>カットボンドロ　13.7.7sp 3.3.5</t>
  </si>
  <si>
    <t>30.8.8.30</t>
  </si>
  <si>
    <t>BUZZミニ⑤</t>
  </si>
  <si>
    <t>48.15.18.48</t>
  </si>
  <si>
    <t>ボンボンドロップシール</t>
  </si>
  <si>
    <t>しばこ</t>
  </si>
  <si>
    <t>しばこ24.3.8.24</t>
  </si>
  <si>
    <t>メーター上がってない！</t>
  </si>
  <si>
    <t>プライズメーター上がってない</t>
  </si>
  <si>
    <t>18.7.8.18</t>
  </si>
  <si>
    <t>サンリオボアポーチ32.10.12.32</t>
  </si>
  <si>
    <t>サミュエルうさぎ</t>
  </si>
  <si>
    <t>ヤヤ　17.7.9 Sp2.2.3　</t>
  </si>
  <si>
    <t>24.8.14</t>
  </si>
  <si>
    <t>20.8.10キティしっぽ付きポーチ</t>
  </si>
  <si>
    <t>メーター交換済</t>
  </si>
  <si>
    <t>YAYAマスコット</t>
  </si>
  <si>
    <t>20.8.9.20</t>
  </si>
  <si>
    <t>20.9.10.20</t>
  </si>
  <si>
    <t>キティしっぽ付きポーチ</t>
  </si>
  <si>
    <t>22.8.10</t>
  </si>
  <si>
    <t>ＡＩマスコット土台</t>
  </si>
  <si>
    <t>sp5→3</t>
  </si>
  <si>
    <t>32.8.9.32</t>
  </si>
  <si>
    <t>サンリオリボンポーチ15.8.9.15</t>
  </si>
  <si>
    <t>キティギャルマスコット18.3.8.18</t>
  </si>
  <si>
    <t>プライズメーター不良</t>
  </si>
  <si>
    <t>アングリーキーホルダー</t>
  </si>
  <si>
    <t>サンリオリュック</t>
  </si>
  <si>
    <t>NICI  16.8.8.16</t>
  </si>
  <si>
    <t>32.7.8.32</t>
  </si>
  <si>
    <t>要調整！！</t>
  </si>
  <si>
    <t>CLOSE</t>
  </si>
  <si>
    <t>24.10.8ブレスレット</t>
  </si>
  <si>
    <t>16.7.8たまごっちマスコット</t>
  </si>
  <si>
    <t>バタースクイーズ　20.8.10Sp5.5.5</t>
  </si>
  <si>
    <t>16.6.7.16sp3</t>
  </si>
  <si>
    <t>たまごっちMC</t>
  </si>
  <si>
    <t>Sp6.6.5→5.5.5 20.6.11.20</t>
  </si>
  <si>
    <t>バタースクイーズ</t>
  </si>
  <si>
    <t>液晶デジカメ21.8.10.21</t>
  </si>
  <si>
    <t>14.7.7停止なしたまごっちタイルシール</t>
  </si>
  <si>
    <t>24.12.8上昇</t>
  </si>
  <si>
    <t>24.11.8.24アシスト40→100</t>
  </si>
  <si>
    <t>21.8.9.21</t>
  </si>
  <si>
    <t>液晶デジタルカメラ</t>
  </si>
  <si>
    <t>たまごっちブロックシール</t>
  </si>
  <si>
    <t>sp5→4</t>
  </si>
  <si>
    <t>景品</t>
    <rPh sb="0" eb="2">
      <t>ケイヒン</t>
    </rPh>
    <phoneticPr fontId="21"/>
  </si>
  <si>
    <t>AIぬいぐるみ</t>
  </si>
  <si>
    <t>21.8.8.21</t>
  </si>
  <si>
    <t>20.8.9.20sp4→3</t>
  </si>
  <si>
    <t>24.10.11.24</t>
  </si>
  <si>
    <t>AIぬいぐるみ、マスコット</t>
  </si>
  <si>
    <t>もちふわスクイーズ14.6.7.14sp2緩和0.2ホップなし</t>
  </si>
  <si>
    <t>マスコット減らしてぬいぐるみ投入</t>
    <rPh sb="5" eb="6">
      <t>ヘ</t>
    </rPh>
    <rPh sb="14" eb="16">
      <t>トウニュウ</t>
    </rPh>
    <phoneticPr fontId="21"/>
  </si>
  <si>
    <t>22.9.10</t>
  </si>
  <si>
    <t>ふわもちスクイーズ</t>
  </si>
  <si>
    <t>サンリオマスコットポーチ</t>
    <phoneticPr fontId="21"/>
  </si>
  <si>
    <t>SP3→2</t>
  </si>
  <si>
    <t>ブライズメーター不良</t>
  </si>
  <si>
    <t>おにぎりチャーム入れたい</t>
  </si>
  <si>
    <t>専用POP入れる</t>
  </si>
  <si>
    <t>亀裂3個回収</t>
  </si>
  <si>
    <t>アシスト10になっとった。ボンドロ30.9.9.30アシスト70</t>
  </si>
  <si>
    <t>着物キティ入れる！</t>
  </si>
  <si>
    <t>ベアブリック入れる！</t>
  </si>
  <si>
    <t>極ふわ混ぜる！</t>
  </si>
  <si>
    <t>30.9.10</t>
  </si>
  <si>
    <t>アーム小にした　上部停止0→0.1</t>
  </si>
  <si>
    <t>ベアブリック　13.7.7シリコン3</t>
  </si>
  <si>
    <t>着物キティ16.7.8 石減らした</t>
  </si>
  <si>
    <t xml:space="preserve"> サミュエルフェイス入れる！</t>
  </si>
  <si>
    <t xml:space="preserve"> サンリオファン入れる！</t>
  </si>
  <si>
    <t>みにとろ混ぜた</t>
  </si>
  <si>
    <t>アングリー混ぜたい！</t>
  </si>
  <si>
    <t>ベアブリック</t>
  </si>
  <si>
    <t>30.9.9</t>
  </si>
  <si>
    <t>着物キティ</t>
  </si>
  <si>
    <t>みにとろ増やした</t>
  </si>
  <si>
    <t>15.7.7 SP2 見本出した</t>
  </si>
  <si>
    <t>フルーツスクイーズ18.7.7 シリコン2</t>
  </si>
  <si>
    <t>ノーマルアーム　上部停止0.1→0</t>
  </si>
  <si>
    <t>モンチッチフルーツ14.7.7</t>
  </si>
  <si>
    <t>サンリオヘアバンド　14.7.7</t>
  </si>
  <si>
    <t>サミュエルフェイス</t>
  </si>
  <si>
    <t>フルーツスクイーズ</t>
  </si>
  <si>
    <t>たまごっちぷかぷかKH 18.7.9</t>
  </si>
  <si>
    <t>シリコン3→0</t>
  </si>
  <si>
    <t>サミュエルフェイス20.10.9</t>
  </si>
  <si>
    <t>モンチッチフルーツマスコット</t>
  </si>
  <si>
    <t>サンリオヘアバンド</t>
  </si>
  <si>
    <t>アングリー混ぜた</t>
  </si>
  <si>
    <t>ノーマルアームに変えた16.8.8</t>
  </si>
  <si>
    <t>たまごっちぷかぷかKH</t>
  </si>
  <si>
    <t>ブライズメーター不良？</t>
  </si>
  <si>
    <t>18.7.8</t>
  </si>
  <si>
    <t>サンリオ和風がま口14.7.7 POPいる</t>
  </si>
  <si>
    <t>サンリオマスコットポーチ</t>
  </si>
  <si>
    <t>サンリオちりめんがま口</t>
  </si>
  <si>
    <t>実数</t>
  </si>
  <si>
    <t>サンリオファン18.7.9 シリコン3</t>
  </si>
  <si>
    <t>SP2→4</t>
  </si>
  <si>
    <t>量増やした　SP3→2</t>
  </si>
  <si>
    <t>20.9.11</t>
  </si>
  <si>
    <t>アンパンマンマスコットに入れ替え</t>
  </si>
  <si>
    <t>スンスンがま口に入れ替え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</si>
</sst>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¥&quot;#,##0;[Red]&quot;¥&quot;\-#,##0"/>
    <numFmt numFmtId="176" formatCode="m/d/aaa"/>
    <numFmt numFmtId="177" formatCode="0_);[Red]\(0\)"/>
    <numFmt numFmtId="178" formatCode="m/d"/>
    <numFmt numFmtId="179" formatCode="#,##0_);[Red]\(#,##0\)"/>
    <numFmt numFmtId="180" formatCode="0.0%"/>
    <numFmt numFmtId="181" formatCode="yyyy/m/d/aaa"/>
  </numFmts>
  <fonts count="40">
    <font>
      <sz val="11"/>
      <color theme="1"/>
      <name val="Aptos Narrow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6"/>
      <color theme="1"/>
      <name val="Calibri"/>
      <family val="2"/>
    </font>
    <font>
      <sz val="11"/>
      <color theme="1"/>
      <name val="MS PGothic"/>
      <family val="3"/>
      <charset val="128"/>
    </font>
    <font>
      <sz val="12"/>
      <color theme="1"/>
      <name val="Calibri"/>
      <family val="2"/>
    </font>
    <font>
      <sz val="11"/>
      <color theme="1"/>
      <name val="ＭＳ ゴシック"/>
      <family val="3"/>
      <charset val="128"/>
    </font>
    <font>
      <sz val="8"/>
      <color theme="1"/>
      <name val="Calibri"/>
      <family val="2"/>
    </font>
    <font>
      <sz val="11"/>
      <color theme="1"/>
      <name val="Microsoft JhengHei"/>
      <family val="2"/>
      <charset val="136"/>
    </font>
    <font>
      <sz val="6"/>
      <color theme="1"/>
      <name val="MS PGothic"/>
      <family val="3"/>
      <charset val="128"/>
    </font>
    <font>
      <sz val="5"/>
      <color theme="1"/>
      <name val="Calibri"/>
      <family val="2"/>
    </font>
    <font>
      <sz val="6"/>
      <color theme="1"/>
      <name val="ＭＳ ゴシック"/>
      <family val="3"/>
      <charset val="128"/>
    </font>
    <font>
      <sz val="10"/>
      <color theme="1"/>
      <name val="MS PGothic"/>
      <family val="3"/>
      <charset val="128"/>
    </font>
    <font>
      <sz val="11"/>
      <color rgb="FF333333"/>
      <name val="Calibri"/>
      <family val="2"/>
    </font>
    <font>
      <sz val="9"/>
      <color theme="1"/>
      <name val="Calibri"/>
      <family val="2"/>
    </font>
    <font>
      <sz val="11"/>
      <color theme="1"/>
      <name val="Segoe UI Symbol"/>
      <family val="2"/>
    </font>
    <font>
      <sz val="11"/>
      <color theme="1"/>
      <name val="ＭＳ Ｐゴシック"/>
      <family val="3"/>
      <charset val="128"/>
    </font>
    <font>
      <sz val="12"/>
      <color theme="1"/>
      <name val="Segoe UI Symbol"/>
      <family val="2"/>
    </font>
    <font>
      <sz val="11"/>
      <color theme="1"/>
      <name val="Yu Gothic"/>
      <family val="3"/>
      <charset val="128"/>
    </font>
    <font>
      <sz val="6"/>
      <color theme="1"/>
      <name val="ＭＳ Ｐゴシック"/>
      <family val="3"/>
      <charset val="128"/>
    </font>
    <font>
      <sz val="11"/>
      <color theme="1"/>
      <name val="Aptos Narrow"/>
      <family val="2"/>
      <scheme val="minor"/>
    </font>
    <font>
      <sz val="6"/>
      <name val="Aptos Narrow"/>
      <family val="3"/>
      <charset val="128"/>
      <scheme val="minor"/>
    </font>
    <font>
      <sz val="8"/>
      <color theme="1"/>
      <name val="ＭＳ ゴシック"/>
      <family val="3"/>
      <charset val="128"/>
    </font>
    <font>
      <sz val="8"/>
      <color theme="1"/>
      <name val="ＭＳ Ｐゴシック"/>
      <family val="3"/>
      <charset val="128"/>
    </font>
    <font>
      <sz val="8"/>
      <color theme="1"/>
      <name val="MS PGothic"/>
      <family val="3"/>
      <charset val="128"/>
    </font>
    <font>
      <sz val="8"/>
      <color rgb="FF333333"/>
      <name val="Calibri"/>
      <family val="2"/>
    </font>
    <font>
      <sz val="6"/>
      <color theme="1"/>
      <name val="ＭＳ Ｐゴシック"/>
      <family val="2"/>
      <charset val="128"/>
    </font>
    <font>
      <sz val="8"/>
      <color theme="1"/>
      <name val="Malgun Gothic"/>
      <family val="2"/>
      <charset val="129"/>
    </font>
    <font>
      <sz val="8"/>
      <color theme="1"/>
      <name val="Microsoft JhengHei"/>
      <family val="2"/>
      <charset val="136"/>
    </font>
    <font>
      <sz val="11"/>
      <color theme="1"/>
      <name val="ＭＳ Ｐゴシック"/>
      <family val="2"/>
      <charset val="128"/>
    </font>
    <font>
      <sz val="11"/>
      <name val="Calibri"/>
      <family val="2"/>
    </font>
    <font>
      <sz val="7"/>
      <color theme="1"/>
      <name val="Calibri"/>
      <family val="2"/>
    </font>
    <font>
      <sz val="7"/>
      <color theme="1"/>
      <name val="Aptos Narrow"/>
      <family val="2"/>
    </font>
    <font>
      <sz val="14"/>
      <color theme="1"/>
      <name val="ＭＳ ゴシック"/>
      <family val="3"/>
      <charset val="128"/>
    </font>
    <font>
      <sz val="14"/>
      <color theme="1"/>
      <name val="Calibri"/>
      <family val="2"/>
    </font>
    <font>
      <sz val="14"/>
      <name val="Calibri"/>
      <family val="2"/>
    </font>
    <font>
      <sz val="22"/>
      <color theme="1"/>
      <name val="Segoe UI Symbol"/>
      <family val="2"/>
    </font>
    <font>
      <sz val="18"/>
      <color theme="1"/>
      <name val="MS PGothic"/>
      <family val="3"/>
      <charset val="128"/>
    </font>
    <font>
      <sz val="11"/>
      <color theme="1"/>
      <name val="Aptos Narrow"/>
      <family val="2"/>
      <scheme val="minor"/>
    </font>
    <font>
      <sz val="8"/>
      <color theme="1"/>
      <name val="ＭＳ Ｐゴシック"/>
      <family val="2"/>
      <charset val="128"/>
    </font>
  </fonts>
  <fills count="20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B8CCE4"/>
        <bgColor rgb="FFB8CCE4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double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505050"/>
      </top>
      <bottom style="double">
        <color rgb="FF505050"/>
      </bottom>
      <diagonal/>
    </border>
    <border>
      <left style="thin">
        <color rgb="FF000000"/>
      </left>
      <right style="thin">
        <color rgb="FF000000"/>
      </right>
      <top/>
      <bottom style="double">
        <color rgb="FF50505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505050"/>
      </top>
      <bottom style="double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38" fontId="20" fillId="0" borderId="0" applyFont="0" applyFill="0" applyBorder="0" applyAlignment="0" applyProtection="0">
      <alignment vertical="center"/>
    </xf>
    <xf numFmtId="6" fontId="38" fillId="0" borderId="0" applyFont="0" applyFill="0" applyBorder="0" applyAlignment="0" applyProtection="0">
      <alignment vertical="center"/>
    </xf>
  </cellStyleXfs>
  <cellXfs count="32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7" fillId="0" borderId="1" xfId="0" applyNumberFormat="1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7" fontId="1" fillId="0" borderId="1" xfId="0" applyNumberFormat="1" applyFont="1" applyBorder="1" applyAlignment="1">
      <alignment vertical="center"/>
    </xf>
    <xf numFmtId="38" fontId="3" fillId="0" borderId="1" xfId="0" applyNumberFormat="1" applyFont="1" applyBorder="1" applyAlignment="1">
      <alignment vertical="center"/>
    </xf>
    <xf numFmtId="38" fontId="1" fillId="0" borderId="1" xfId="0" applyNumberFormat="1" applyFont="1" applyBorder="1" applyAlignment="1">
      <alignment horizontal="right" vertical="center"/>
    </xf>
    <xf numFmtId="38" fontId="1" fillId="0" borderId="1" xfId="0" applyNumberFormat="1" applyFont="1" applyBorder="1" applyAlignment="1">
      <alignment vertical="center"/>
    </xf>
    <xf numFmtId="9" fontId="1" fillId="0" borderId="1" xfId="0" applyNumberFormat="1" applyFont="1" applyBorder="1" applyAlignment="1">
      <alignment vertical="center"/>
    </xf>
    <xf numFmtId="177" fontId="1" fillId="0" borderId="0" xfId="0" applyNumberFormat="1" applyFont="1" applyAlignment="1">
      <alignment vertical="center"/>
    </xf>
    <xf numFmtId="38" fontId="10" fillId="0" borderId="1" xfId="0" applyNumberFormat="1" applyFont="1" applyBorder="1" applyAlignment="1">
      <alignment vertical="center"/>
    </xf>
    <xf numFmtId="9" fontId="1" fillId="0" borderId="0" xfId="0" applyNumberFormat="1" applyFont="1" applyAlignment="1">
      <alignment vertical="center"/>
    </xf>
    <xf numFmtId="178" fontId="1" fillId="0" borderId="0" xfId="0" applyNumberFormat="1" applyFont="1" applyAlignment="1">
      <alignment vertical="center"/>
    </xf>
    <xf numFmtId="176" fontId="1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176" fontId="1" fillId="0" borderId="2" xfId="0" applyNumberFormat="1" applyFont="1" applyBorder="1" applyAlignment="1">
      <alignment vertical="center"/>
    </xf>
    <xf numFmtId="38" fontId="1" fillId="0" borderId="2" xfId="0" applyNumberFormat="1" applyFont="1" applyBorder="1" applyAlignment="1">
      <alignment horizontal="right" vertical="center"/>
    </xf>
    <xf numFmtId="38" fontId="1" fillId="0" borderId="2" xfId="0" applyNumberFormat="1" applyFont="1" applyBorder="1" applyAlignment="1">
      <alignment vertical="center"/>
    </xf>
    <xf numFmtId="38" fontId="1" fillId="0" borderId="3" xfId="0" applyNumberFormat="1" applyFont="1" applyBorder="1" applyAlignment="1">
      <alignment vertical="center"/>
    </xf>
    <xf numFmtId="9" fontId="1" fillId="0" borderId="2" xfId="0" applyNumberFormat="1" applyFont="1" applyBorder="1" applyAlignment="1">
      <alignment vertical="center"/>
    </xf>
    <xf numFmtId="38" fontId="3" fillId="0" borderId="2" xfId="0" applyNumberFormat="1" applyFont="1" applyBorder="1" applyAlignment="1">
      <alignment vertical="center"/>
    </xf>
    <xf numFmtId="176" fontId="1" fillId="0" borderId="4" xfId="0" applyNumberFormat="1" applyFont="1" applyBorder="1" applyAlignment="1">
      <alignment vertical="center"/>
    </xf>
    <xf numFmtId="38" fontId="1" fillId="0" borderId="4" xfId="0" applyNumberFormat="1" applyFont="1" applyBorder="1" applyAlignment="1">
      <alignment vertical="center"/>
    </xf>
    <xf numFmtId="38" fontId="2" fillId="0" borderId="4" xfId="0" applyNumberFormat="1" applyFont="1" applyBorder="1" applyAlignment="1">
      <alignment vertical="center"/>
    </xf>
    <xf numFmtId="9" fontId="1" fillId="0" borderId="4" xfId="0" applyNumberFormat="1" applyFont="1" applyBorder="1" applyAlignment="1">
      <alignment vertical="center"/>
    </xf>
    <xf numFmtId="38" fontId="1" fillId="0" borderId="4" xfId="0" applyNumberFormat="1" applyFont="1" applyBorder="1" applyAlignment="1">
      <alignment horizontal="right" vertical="center"/>
    </xf>
    <xf numFmtId="38" fontId="1" fillId="0" borderId="5" xfId="0" applyNumberFormat="1" applyFont="1" applyBorder="1" applyAlignment="1">
      <alignment vertical="center"/>
    </xf>
    <xf numFmtId="9" fontId="1" fillId="0" borderId="5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38" fontId="2" fillId="0" borderId="0" xfId="0" applyNumberFormat="1" applyFont="1" applyAlignment="1">
      <alignment vertical="center"/>
    </xf>
    <xf numFmtId="38" fontId="7" fillId="0" borderId="0" xfId="0" applyNumberFormat="1" applyFont="1" applyAlignment="1">
      <alignment vertical="center"/>
    </xf>
    <xf numFmtId="179" fontId="1" fillId="0" borderId="1" xfId="0" applyNumberFormat="1" applyFont="1" applyBorder="1" applyAlignment="1">
      <alignment vertical="center"/>
    </xf>
    <xf numFmtId="9" fontId="1" fillId="0" borderId="7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38" fontId="1" fillId="6" borderId="1" xfId="0" applyNumberFormat="1" applyFont="1" applyFill="1" applyBorder="1" applyAlignment="1">
      <alignment vertical="center"/>
    </xf>
    <xf numFmtId="9" fontId="3" fillId="0" borderId="5" xfId="0" applyNumberFormat="1" applyFont="1" applyBorder="1" applyAlignment="1">
      <alignment vertical="center"/>
    </xf>
    <xf numFmtId="9" fontId="3" fillId="0" borderId="1" xfId="0" applyNumberFormat="1" applyFont="1" applyBorder="1" applyAlignment="1">
      <alignment vertical="center"/>
    </xf>
    <xf numFmtId="9" fontId="3" fillId="0" borderId="4" xfId="0" applyNumberFormat="1" applyFont="1" applyBorder="1" applyAlignment="1">
      <alignment vertical="center"/>
    </xf>
    <xf numFmtId="38" fontId="3" fillId="0" borderId="4" xfId="0" applyNumberFormat="1" applyFont="1" applyBorder="1" applyAlignment="1">
      <alignment vertical="center"/>
    </xf>
    <xf numFmtId="180" fontId="1" fillId="0" borderId="1" xfId="0" applyNumberFormat="1" applyFont="1" applyBorder="1" applyAlignment="1">
      <alignment vertical="center"/>
    </xf>
    <xf numFmtId="38" fontId="1" fillId="0" borderId="2" xfId="0" applyNumberFormat="1" applyFont="1" applyBorder="1" applyAlignment="1">
      <alignment horizontal="center" vertical="center"/>
    </xf>
    <xf numFmtId="38" fontId="13" fillId="0" borderId="1" xfId="0" applyNumberFormat="1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180" fontId="1" fillId="0" borderId="0" xfId="0" applyNumberFormat="1" applyFont="1" applyAlignment="1">
      <alignment vertical="center"/>
    </xf>
    <xf numFmtId="38" fontId="3" fillId="0" borderId="0" xfId="0" applyNumberFormat="1" applyFont="1" applyAlignment="1">
      <alignment vertical="center"/>
    </xf>
    <xf numFmtId="181" fontId="14" fillId="0" borderId="1" xfId="0" applyNumberFormat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38" fontId="3" fillId="4" borderId="1" xfId="0" applyNumberFormat="1" applyFont="1" applyFill="1" applyBorder="1" applyAlignment="1">
      <alignment vertical="center"/>
    </xf>
    <xf numFmtId="176" fontId="1" fillId="5" borderId="1" xfId="0" applyNumberFormat="1" applyFont="1" applyFill="1" applyBorder="1" applyAlignment="1">
      <alignment horizontal="center" vertical="center"/>
    </xf>
    <xf numFmtId="38" fontId="13" fillId="0" borderId="0" xfId="0" applyNumberFormat="1" applyFont="1" applyAlignment="1">
      <alignment vertical="center"/>
    </xf>
    <xf numFmtId="38" fontId="3" fillId="0" borderId="1" xfId="0" applyNumberFormat="1" applyFont="1" applyBorder="1" applyAlignment="1">
      <alignment horizontal="center" vertical="center"/>
    </xf>
    <xf numFmtId="38" fontId="1" fillId="0" borderId="16" xfId="0" applyNumberFormat="1" applyFont="1" applyBorder="1" applyAlignment="1">
      <alignment vertical="center"/>
    </xf>
    <xf numFmtId="3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178" fontId="1" fillId="0" borderId="1" xfId="0" applyNumberFormat="1" applyFont="1" applyBorder="1" applyAlignment="1">
      <alignment vertical="center"/>
    </xf>
    <xf numFmtId="38" fontId="1" fillId="0" borderId="18" xfId="0" applyNumberFormat="1" applyFont="1" applyBorder="1" applyAlignment="1">
      <alignment vertical="center"/>
    </xf>
    <xf numFmtId="38" fontId="7" fillId="0" borderId="1" xfId="0" applyNumberFormat="1" applyFont="1" applyBorder="1" applyAlignment="1">
      <alignment vertical="center"/>
    </xf>
    <xf numFmtId="38" fontId="7" fillId="0" borderId="4" xfId="0" applyNumberFormat="1" applyFont="1" applyBorder="1" applyAlignment="1">
      <alignment vertical="center"/>
    </xf>
    <xf numFmtId="38" fontId="7" fillId="4" borderId="6" xfId="0" applyNumberFormat="1" applyFont="1" applyFill="1" applyBorder="1" applyAlignment="1">
      <alignment vertical="center"/>
    </xf>
    <xf numFmtId="38" fontId="7" fillId="4" borderId="4" xfId="0" applyNumberFormat="1" applyFont="1" applyFill="1" applyBorder="1" applyAlignment="1">
      <alignment vertical="center"/>
    </xf>
    <xf numFmtId="38" fontId="7" fillId="0" borderId="0" xfId="0" applyNumberFormat="1" applyFont="1" applyAlignment="1">
      <alignment horizontal="right" vertical="center"/>
    </xf>
    <xf numFmtId="38" fontId="7" fillId="4" borderId="1" xfId="0" applyNumberFormat="1" applyFont="1" applyFill="1" applyBorder="1" applyAlignment="1">
      <alignment vertical="center"/>
    </xf>
    <xf numFmtId="38" fontId="7" fillId="0" borderId="9" xfId="0" applyNumberFormat="1" applyFont="1" applyBorder="1" applyAlignment="1">
      <alignment vertical="center"/>
    </xf>
    <xf numFmtId="38" fontId="7" fillId="0" borderId="9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38" fontId="7" fillId="0" borderId="0" xfId="0" applyNumberFormat="1" applyFont="1" applyAlignment="1">
      <alignment horizontal="center" vertical="center"/>
    </xf>
    <xf numFmtId="38" fontId="7" fillId="7" borderId="6" xfId="0" applyNumberFormat="1" applyFont="1" applyFill="1" applyBorder="1" applyAlignment="1">
      <alignment vertical="center"/>
    </xf>
    <xf numFmtId="38" fontId="1" fillId="0" borderId="1" xfId="1" applyFont="1" applyBorder="1" applyAlignment="1">
      <alignment vertical="center"/>
    </xf>
    <xf numFmtId="3" fontId="1" fillId="0" borderId="1" xfId="0" applyNumberFormat="1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3" fontId="1" fillId="0" borderId="19" xfId="0" applyNumberFormat="1" applyFont="1" applyBorder="1" applyAlignment="1">
      <alignment vertical="center" wrapText="1" readingOrder="1"/>
    </xf>
    <xf numFmtId="0" fontId="1" fillId="0" borderId="19" xfId="0" applyFont="1" applyBorder="1" applyAlignment="1">
      <alignment vertical="center" wrapText="1" readingOrder="1"/>
    </xf>
    <xf numFmtId="38" fontId="1" fillId="0" borderId="6" xfId="0" applyNumberFormat="1" applyFont="1" applyBorder="1" applyAlignment="1">
      <alignment vertical="center"/>
    </xf>
    <xf numFmtId="38" fontId="7" fillId="9" borderId="4" xfId="0" applyNumberFormat="1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38" fontId="1" fillId="2" borderId="0" xfId="0" applyNumberFormat="1" applyFont="1" applyFill="1" applyAlignment="1">
      <alignment vertical="center"/>
    </xf>
    <xf numFmtId="38" fontId="3" fillId="2" borderId="0" xfId="0" applyNumberFormat="1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38" fontId="1" fillId="3" borderId="0" xfId="0" applyNumberFormat="1" applyFont="1" applyFill="1" applyAlignment="1">
      <alignment vertical="center"/>
    </xf>
    <xf numFmtId="38" fontId="3" fillId="3" borderId="0" xfId="0" applyNumberFormat="1" applyFont="1" applyFill="1" applyAlignment="1">
      <alignment vertical="center"/>
    </xf>
    <xf numFmtId="176" fontId="1" fillId="0" borderId="6" xfId="0" applyNumberFormat="1" applyFont="1" applyBorder="1" applyAlignment="1">
      <alignment vertical="center"/>
    </xf>
    <xf numFmtId="38" fontId="7" fillId="0" borderId="6" xfId="0" applyNumberFormat="1" applyFont="1" applyBorder="1" applyAlignment="1">
      <alignment vertical="center"/>
    </xf>
    <xf numFmtId="38" fontId="1" fillId="0" borderId="12" xfId="0" applyNumberFormat="1" applyFont="1" applyBorder="1" applyAlignment="1">
      <alignment vertical="center"/>
    </xf>
    <xf numFmtId="9" fontId="1" fillId="0" borderId="6" xfId="0" applyNumberFormat="1" applyFont="1" applyBorder="1" applyAlignment="1">
      <alignment vertical="center"/>
    </xf>
    <xf numFmtId="38" fontId="3" fillId="0" borderId="6" xfId="0" applyNumberFormat="1" applyFont="1" applyBorder="1" applyAlignment="1">
      <alignment vertical="center"/>
    </xf>
    <xf numFmtId="38" fontId="2" fillId="0" borderId="6" xfId="0" applyNumberFormat="1" applyFont="1" applyBorder="1" applyAlignment="1">
      <alignment vertical="center"/>
    </xf>
    <xf numFmtId="38" fontId="1" fillId="0" borderId="13" xfId="0" applyNumberFormat="1" applyFont="1" applyBorder="1" applyAlignment="1">
      <alignment vertical="center"/>
    </xf>
    <xf numFmtId="38" fontId="1" fillId="0" borderId="8" xfId="0" applyNumberFormat="1" applyFont="1" applyBorder="1" applyAlignment="1">
      <alignment vertical="center"/>
    </xf>
    <xf numFmtId="9" fontId="1" fillId="0" borderId="13" xfId="0" applyNumberFormat="1" applyFont="1" applyBorder="1" applyAlignment="1">
      <alignment vertical="center"/>
    </xf>
    <xf numFmtId="38" fontId="7" fillId="0" borderId="6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38" fontId="1" fillId="0" borderId="6" xfId="0" applyNumberFormat="1" applyFont="1" applyBorder="1" applyAlignment="1">
      <alignment horizontal="center" vertical="center"/>
    </xf>
    <xf numFmtId="180" fontId="1" fillId="0" borderId="6" xfId="0" applyNumberFormat="1" applyFont="1" applyBorder="1" applyAlignment="1">
      <alignment vertical="center"/>
    </xf>
    <xf numFmtId="0" fontId="1" fillId="0" borderId="2" xfId="0" applyFont="1" applyBorder="1" applyAlignment="1">
      <alignment vertical="center" wrapText="1" readingOrder="1"/>
    </xf>
    <xf numFmtId="38" fontId="25" fillId="0" borderId="0" xfId="0" applyNumberFormat="1" applyFont="1" applyAlignment="1">
      <alignment vertical="center"/>
    </xf>
    <xf numFmtId="38" fontId="1" fillId="0" borderId="20" xfId="0" applyNumberFormat="1" applyFont="1" applyBorder="1" applyAlignment="1">
      <alignment vertical="center"/>
    </xf>
    <xf numFmtId="181" fontId="14" fillId="0" borderId="21" xfId="0" applyNumberFormat="1" applyFont="1" applyBorder="1" applyAlignment="1">
      <alignment horizontal="center" vertical="center"/>
    </xf>
    <xf numFmtId="38" fontId="1" fillId="0" borderId="21" xfId="0" applyNumberFormat="1" applyFont="1" applyBorder="1" applyAlignment="1">
      <alignment vertical="center"/>
    </xf>
    <xf numFmtId="38" fontId="7" fillId="10" borderId="4" xfId="0" applyNumberFormat="1" applyFont="1" applyFill="1" applyBorder="1" applyAlignment="1">
      <alignment vertical="center"/>
    </xf>
    <xf numFmtId="38" fontId="7" fillId="10" borderId="1" xfId="0" applyNumberFormat="1" applyFont="1" applyFill="1" applyBorder="1" applyAlignment="1">
      <alignment vertical="center"/>
    </xf>
    <xf numFmtId="38" fontId="1" fillId="0" borderId="1" xfId="0" applyNumberFormat="1" applyFont="1" applyBorder="1" applyAlignment="1">
      <alignment vertical="top"/>
    </xf>
    <xf numFmtId="38" fontId="1" fillId="10" borderId="1" xfId="0" applyNumberFormat="1" applyFont="1" applyFill="1" applyBorder="1" applyAlignment="1">
      <alignment vertical="center"/>
    </xf>
    <xf numFmtId="38" fontId="7" fillId="7" borderId="4" xfId="0" applyNumberFormat="1" applyFont="1" applyFill="1" applyBorder="1" applyAlignment="1">
      <alignment vertical="center"/>
    </xf>
    <xf numFmtId="38" fontId="7" fillId="3" borderId="0" xfId="0" applyNumberFormat="1" applyFont="1" applyFill="1" applyAlignment="1">
      <alignment vertical="center"/>
    </xf>
    <xf numFmtId="38" fontId="7" fillId="0" borderId="3" xfId="0" applyNumberFormat="1" applyFont="1" applyBorder="1" applyAlignment="1">
      <alignment vertical="center"/>
    </xf>
    <xf numFmtId="38" fontId="7" fillId="0" borderId="2" xfId="0" applyNumberFormat="1" applyFont="1" applyBorder="1" applyAlignment="1">
      <alignment vertical="center"/>
    </xf>
    <xf numFmtId="9" fontId="7" fillId="0" borderId="1" xfId="0" applyNumberFormat="1" applyFont="1" applyBorder="1" applyAlignment="1">
      <alignment vertical="center"/>
    </xf>
    <xf numFmtId="177" fontId="1" fillId="0" borderId="6" xfId="0" applyNumberFormat="1" applyFont="1" applyBorder="1" applyAlignment="1">
      <alignment vertical="center"/>
    </xf>
    <xf numFmtId="176" fontId="1" fillId="0" borderId="22" xfId="0" applyNumberFormat="1" applyFont="1" applyBorder="1" applyAlignment="1">
      <alignment vertical="center"/>
    </xf>
    <xf numFmtId="38" fontId="1" fillId="0" borderId="22" xfId="0" applyNumberFormat="1" applyFont="1" applyBorder="1" applyAlignment="1">
      <alignment vertical="center"/>
    </xf>
    <xf numFmtId="3" fontId="1" fillId="0" borderId="6" xfId="0" applyNumberFormat="1" applyFont="1" applyBorder="1" applyAlignment="1">
      <alignment vertical="center" wrapText="1" readingOrder="1"/>
    </xf>
    <xf numFmtId="0" fontId="1" fillId="0" borderId="6" xfId="0" applyFont="1" applyBorder="1" applyAlignment="1">
      <alignment vertical="center" wrapText="1" readingOrder="1"/>
    </xf>
    <xf numFmtId="0" fontId="1" fillId="0" borderId="17" xfId="0" applyFont="1" applyBorder="1" applyAlignment="1">
      <alignment vertical="center"/>
    </xf>
    <xf numFmtId="3" fontId="1" fillId="0" borderId="22" xfId="0" applyNumberFormat="1" applyFont="1" applyBorder="1" applyAlignment="1">
      <alignment vertical="center" wrapText="1" readingOrder="1"/>
    </xf>
    <xf numFmtId="0" fontId="1" fillId="0" borderId="22" xfId="0" applyFont="1" applyBorder="1" applyAlignment="1">
      <alignment vertical="center" wrapText="1" readingOrder="1"/>
    </xf>
    <xf numFmtId="38" fontId="3" fillId="0" borderId="22" xfId="0" applyNumberFormat="1" applyFont="1" applyBorder="1" applyAlignment="1">
      <alignment vertical="center"/>
    </xf>
    <xf numFmtId="176" fontId="1" fillId="0" borderId="23" xfId="0" applyNumberFormat="1" applyFont="1" applyBorder="1" applyAlignment="1">
      <alignment vertical="center"/>
    </xf>
    <xf numFmtId="177" fontId="1" fillId="0" borderId="24" xfId="0" applyNumberFormat="1" applyFont="1" applyBorder="1" applyAlignment="1">
      <alignment vertical="center"/>
    </xf>
    <xf numFmtId="3" fontId="1" fillId="0" borderId="24" xfId="0" applyNumberFormat="1" applyFont="1" applyBorder="1" applyAlignment="1">
      <alignment vertical="center" wrapText="1" readingOrder="1"/>
    </xf>
    <xf numFmtId="38" fontId="1" fillId="0" borderId="24" xfId="0" applyNumberFormat="1" applyFont="1" applyBorder="1" applyAlignment="1">
      <alignment vertical="center"/>
    </xf>
    <xf numFmtId="0" fontId="1" fillId="0" borderId="24" xfId="0" applyFont="1" applyBorder="1" applyAlignment="1">
      <alignment vertical="center" wrapText="1" readingOrder="1"/>
    </xf>
    <xf numFmtId="38" fontId="1" fillId="0" borderId="23" xfId="0" applyNumberFormat="1" applyFont="1" applyBorder="1" applyAlignment="1">
      <alignment vertical="center"/>
    </xf>
    <xf numFmtId="38" fontId="7" fillId="0" borderId="24" xfId="0" applyNumberFormat="1" applyFont="1" applyBorder="1" applyAlignment="1">
      <alignment vertical="center"/>
    </xf>
    <xf numFmtId="38" fontId="1" fillId="0" borderId="25" xfId="0" applyNumberFormat="1" applyFont="1" applyBorder="1" applyAlignment="1">
      <alignment vertical="center"/>
    </xf>
    <xf numFmtId="38" fontId="3" fillId="0" borderId="24" xfId="0" applyNumberFormat="1" applyFont="1" applyBorder="1" applyAlignment="1">
      <alignment vertical="center"/>
    </xf>
    <xf numFmtId="176" fontId="1" fillId="0" borderId="18" xfId="0" applyNumberFormat="1" applyFont="1" applyBorder="1" applyAlignment="1">
      <alignment vertical="center"/>
    </xf>
    <xf numFmtId="9" fontId="1" fillId="0" borderId="18" xfId="0" applyNumberFormat="1" applyFont="1" applyBorder="1" applyAlignment="1">
      <alignment vertical="center"/>
    </xf>
    <xf numFmtId="0" fontId="1" fillId="0" borderId="26" xfId="0" applyFont="1" applyBorder="1" applyAlignment="1">
      <alignment vertical="center" wrapText="1" readingOrder="1"/>
    </xf>
    <xf numFmtId="9" fontId="1" fillId="0" borderId="22" xfId="0" applyNumberFormat="1" applyFont="1" applyBorder="1" applyAlignment="1">
      <alignment vertical="center"/>
    </xf>
    <xf numFmtId="9" fontId="1" fillId="0" borderId="23" xfId="0" applyNumberFormat="1" applyFont="1" applyBorder="1" applyAlignment="1">
      <alignment vertical="center"/>
    </xf>
    <xf numFmtId="9" fontId="1" fillId="0" borderId="27" xfId="0" applyNumberFormat="1" applyFont="1" applyBorder="1" applyAlignment="1">
      <alignment vertical="center"/>
    </xf>
    <xf numFmtId="176" fontId="1" fillId="0" borderId="28" xfId="0" applyNumberFormat="1" applyFont="1" applyBorder="1" applyAlignment="1">
      <alignment vertical="center"/>
    </xf>
    <xf numFmtId="38" fontId="1" fillId="0" borderId="29" xfId="0" applyNumberFormat="1" applyFont="1" applyBorder="1" applyAlignment="1">
      <alignment vertical="center"/>
    </xf>
    <xf numFmtId="38" fontId="1" fillId="0" borderId="30" xfId="0" applyNumberFormat="1" applyFont="1" applyBorder="1" applyAlignment="1">
      <alignment vertical="center"/>
    </xf>
    <xf numFmtId="38" fontId="1" fillId="8" borderId="6" xfId="0" applyNumberFormat="1" applyFont="1" applyFill="1" applyBorder="1" applyAlignment="1">
      <alignment vertical="center"/>
    </xf>
    <xf numFmtId="38" fontId="1" fillId="8" borderId="1" xfId="0" applyNumberFormat="1" applyFont="1" applyFill="1" applyBorder="1" applyAlignment="1">
      <alignment vertical="center"/>
    </xf>
    <xf numFmtId="38" fontId="1" fillId="8" borderId="24" xfId="0" applyNumberFormat="1" applyFont="1" applyFill="1" applyBorder="1" applyAlignment="1">
      <alignment vertical="center"/>
    </xf>
    <xf numFmtId="38" fontId="1" fillId="0" borderId="31" xfId="0" applyNumberFormat="1" applyFont="1" applyBorder="1" applyAlignment="1">
      <alignment vertical="center"/>
    </xf>
    <xf numFmtId="38" fontId="1" fillId="0" borderId="32" xfId="0" applyNumberFormat="1" applyFont="1" applyBorder="1" applyAlignment="1">
      <alignment vertical="center"/>
    </xf>
    <xf numFmtId="0" fontId="1" fillId="12" borderId="0" xfId="0" applyFont="1" applyFill="1" applyAlignment="1">
      <alignment vertical="center"/>
    </xf>
    <xf numFmtId="38" fontId="1" fillId="12" borderId="0" xfId="0" applyNumberFormat="1" applyFont="1" applyFill="1" applyAlignment="1">
      <alignment vertical="center"/>
    </xf>
    <xf numFmtId="38" fontId="1" fillId="13" borderId="6" xfId="0" applyNumberFormat="1" applyFont="1" applyFill="1" applyBorder="1" applyAlignment="1">
      <alignment vertical="center"/>
    </xf>
    <xf numFmtId="38" fontId="1" fillId="13" borderId="1" xfId="0" applyNumberFormat="1" applyFont="1" applyFill="1" applyBorder="1" applyAlignment="1">
      <alignment vertical="center"/>
    </xf>
    <xf numFmtId="38" fontId="1" fillId="13" borderId="4" xfId="0" applyNumberFormat="1" applyFont="1" applyFill="1" applyBorder="1" applyAlignment="1">
      <alignment vertical="center"/>
    </xf>
    <xf numFmtId="0" fontId="1" fillId="11" borderId="1" xfId="0" applyFont="1" applyFill="1" applyBorder="1" applyAlignment="1">
      <alignment horizontal="center" vertical="center"/>
    </xf>
    <xf numFmtId="0" fontId="5" fillId="12" borderId="0" xfId="0" applyFont="1" applyFill="1" applyAlignment="1">
      <alignment vertical="center"/>
    </xf>
    <xf numFmtId="0" fontId="7" fillId="12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38" fontId="7" fillId="12" borderId="0" xfId="0" applyNumberFormat="1" applyFont="1" applyFill="1" applyAlignment="1">
      <alignment vertical="center"/>
    </xf>
    <xf numFmtId="38" fontId="3" fillId="12" borderId="0" xfId="0" applyNumberFormat="1" applyFont="1" applyFill="1" applyAlignment="1">
      <alignment vertical="center"/>
    </xf>
    <xf numFmtId="38" fontId="1" fillId="10" borderId="4" xfId="0" applyNumberFormat="1" applyFont="1" applyFill="1" applyBorder="1" applyAlignment="1">
      <alignment vertical="center"/>
    </xf>
    <xf numFmtId="38" fontId="1" fillId="14" borderId="4" xfId="0" applyNumberFormat="1" applyFont="1" applyFill="1" applyBorder="1" applyAlignment="1">
      <alignment vertical="center"/>
    </xf>
    <xf numFmtId="38" fontId="1" fillId="14" borderId="6" xfId="0" applyNumberFormat="1" applyFont="1" applyFill="1" applyBorder="1" applyAlignment="1">
      <alignment vertical="center"/>
    </xf>
    <xf numFmtId="38" fontId="1" fillId="14" borderId="1" xfId="0" applyNumberFormat="1" applyFont="1" applyFill="1" applyBorder="1" applyAlignment="1">
      <alignment vertical="center"/>
    </xf>
    <xf numFmtId="38" fontId="14" fillId="0" borderId="1" xfId="0" applyNumberFormat="1" applyFont="1" applyBorder="1" applyAlignment="1">
      <alignment horizontal="center" vertical="center"/>
    </xf>
    <xf numFmtId="38" fontId="7" fillId="0" borderId="30" xfId="0" applyNumberFormat="1" applyFont="1" applyBorder="1" applyAlignment="1">
      <alignment vertical="center"/>
    </xf>
    <xf numFmtId="176" fontId="1" fillId="0" borderId="33" xfId="0" applyNumberFormat="1" applyFont="1" applyBorder="1" applyAlignment="1">
      <alignment vertical="center"/>
    </xf>
    <xf numFmtId="38" fontId="1" fillId="10" borderId="6" xfId="0" applyNumberFormat="1" applyFont="1" applyFill="1" applyBorder="1" applyAlignment="1">
      <alignment vertical="center"/>
    </xf>
    <xf numFmtId="38" fontId="3" fillId="0" borderId="34" xfId="0" applyNumberFormat="1" applyFont="1" applyBorder="1" applyAlignment="1">
      <alignment vertical="center"/>
    </xf>
    <xf numFmtId="38" fontId="3" fillId="0" borderId="3" xfId="0" applyNumberFormat="1" applyFont="1" applyBorder="1" applyAlignment="1">
      <alignment vertical="center"/>
    </xf>
    <xf numFmtId="176" fontId="1" fillId="0" borderId="13" xfId="0" applyNumberFormat="1" applyFont="1" applyBorder="1" applyAlignment="1">
      <alignment vertical="center"/>
    </xf>
    <xf numFmtId="176" fontId="1" fillId="0" borderId="12" xfId="0" applyNumberFormat="1" applyFont="1" applyBorder="1" applyAlignment="1">
      <alignment vertical="center"/>
    </xf>
    <xf numFmtId="38" fontId="7" fillId="9" borderId="6" xfId="0" applyNumberFormat="1" applyFont="1" applyFill="1" applyBorder="1" applyAlignment="1">
      <alignment vertical="center"/>
    </xf>
    <xf numFmtId="38" fontId="7" fillId="10" borderId="6" xfId="0" applyNumberFormat="1" applyFont="1" applyFill="1" applyBorder="1" applyAlignment="1">
      <alignment vertical="center"/>
    </xf>
    <xf numFmtId="38" fontId="3" fillId="10" borderId="1" xfId="0" applyNumberFormat="1" applyFont="1" applyFill="1" applyBorder="1" applyAlignment="1">
      <alignment vertical="center"/>
    </xf>
    <xf numFmtId="0" fontId="3" fillId="0" borderId="35" xfId="0" applyFont="1" applyBorder="1" applyAlignment="1">
      <alignment vertical="center"/>
    </xf>
    <xf numFmtId="176" fontId="1" fillId="0" borderId="36" xfId="0" applyNumberFormat="1" applyFont="1" applyBorder="1" applyAlignment="1">
      <alignment vertical="center"/>
    </xf>
    <xf numFmtId="3" fontId="1" fillId="0" borderId="25" xfId="0" applyNumberFormat="1" applyFont="1" applyBorder="1" applyAlignment="1">
      <alignment vertical="center" wrapText="1" readingOrder="1"/>
    </xf>
    <xf numFmtId="176" fontId="1" fillId="0" borderId="37" xfId="0" applyNumberFormat="1" applyFont="1" applyBorder="1" applyAlignment="1">
      <alignment vertical="center"/>
    </xf>
    <xf numFmtId="38" fontId="1" fillId="14" borderId="12" xfId="0" applyNumberFormat="1" applyFont="1" applyFill="1" applyBorder="1" applyAlignment="1">
      <alignment vertical="center"/>
    </xf>
    <xf numFmtId="38" fontId="1" fillId="14" borderId="29" xfId="0" applyNumberFormat="1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12" borderId="17" xfId="0" applyFont="1" applyFill="1" applyBorder="1" applyAlignment="1">
      <alignment vertical="center"/>
    </xf>
    <xf numFmtId="176" fontId="1" fillId="0" borderId="15" xfId="0" applyNumberFormat="1" applyFont="1" applyBorder="1" applyAlignment="1">
      <alignment vertical="center"/>
    </xf>
    <xf numFmtId="176" fontId="1" fillId="0" borderId="35" xfId="0" applyNumberFormat="1" applyFont="1" applyBorder="1" applyAlignment="1">
      <alignment vertical="center"/>
    </xf>
    <xf numFmtId="3" fontId="1" fillId="14" borderId="1" xfId="0" applyNumberFormat="1" applyFont="1" applyFill="1" applyBorder="1" applyAlignment="1">
      <alignment vertical="center" wrapText="1" readingOrder="1"/>
    </xf>
    <xf numFmtId="38" fontId="5" fillId="12" borderId="0" xfId="1" applyFont="1" applyFill="1" applyAlignment="1">
      <alignment vertical="center"/>
    </xf>
    <xf numFmtId="38" fontId="7" fillId="0" borderId="1" xfId="1" applyFont="1" applyBorder="1" applyAlignment="1">
      <alignment horizontal="center" vertical="center"/>
    </xf>
    <xf numFmtId="38" fontId="1" fillId="0" borderId="6" xfId="1" applyFont="1" applyBorder="1" applyAlignment="1">
      <alignment vertical="center"/>
    </xf>
    <xf numFmtId="38" fontId="1" fillId="0" borderId="4" xfId="1" applyFont="1" applyBorder="1" applyAlignment="1">
      <alignment vertical="center"/>
    </xf>
    <xf numFmtId="38" fontId="1" fillId="0" borderId="6" xfId="1" applyFont="1" applyBorder="1" applyAlignment="1">
      <alignment vertical="center" wrapText="1" readingOrder="1"/>
    </xf>
    <xf numFmtId="38" fontId="1" fillId="0" borderId="1" xfId="1" applyFont="1" applyBorder="1" applyAlignment="1">
      <alignment vertical="center" wrapText="1" readingOrder="1"/>
    </xf>
    <xf numFmtId="38" fontId="1" fillId="0" borderId="22" xfId="1" applyFont="1" applyBorder="1" applyAlignment="1">
      <alignment vertical="center" wrapText="1" readingOrder="1"/>
    </xf>
    <xf numFmtId="38" fontId="1" fillId="0" borderId="18" xfId="1" applyFont="1" applyBorder="1" applyAlignment="1">
      <alignment vertical="center"/>
    </xf>
    <xf numFmtId="38" fontId="1" fillId="0" borderId="24" xfId="1" applyFont="1" applyBorder="1" applyAlignment="1">
      <alignment vertical="center" wrapText="1" readingOrder="1"/>
    </xf>
    <xf numFmtId="38" fontId="1" fillId="0" borderId="13" xfId="1" applyFont="1" applyBorder="1" applyAlignment="1">
      <alignment vertical="center"/>
    </xf>
    <xf numFmtId="38" fontId="1" fillId="0" borderId="0" xfId="1" applyFont="1" applyAlignment="1">
      <alignment vertical="center"/>
    </xf>
    <xf numFmtId="38" fontId="14" fillId="0" borderId="1" xfId="1" applyFont="1" applyBorder="1" applyAlignment="1">
      <alignment horizontal="center" vertical="center"/>
    </xf>
    <xf numFmtId="38" fontId="1" fillId="0" borderId="7" xfId="1" applyFont="1" applyBorder="1" applyAlignment="1">
      <alignment vertical="center"/>
    </xf>
    <xf numFmtId="38" fontId="1" fillId="0" borderId="1" xfId="1" applyFont="1" applyBorder="1" applyAlignment="1">
      <alignment horizontal="center" vertical="center"/>
    </xf>
    <xf numFmtId="38" fontId="1" fillId="2" borderId="11" xfId="1" applyFont="1" applyFill="1" applyBorder="1" applyAlignment="1">
      <alignment horizontal="center" vertical="center"/>
    </xf>
    <xf numFmtId="179" fontId="1" fillId="16" borderId="1" xfId="0" applyNumberFormat="1" applyFont="1" applyFill="1" applyBorder="1" applyAlignment="1">
      <alignment vertical="center"/>
    </xf>
    <xf numFmtId="38" fontId="7" fillId="10" borderId="24" xfId="0" applyNumberFormat="1" applyFont="1" applyFill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31" fillId="0" borderId="35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38" fontId="3" fillId="10" borderId="6" xfId="0" applyNumberFormat="1" applyFont="1" applyFill="1" applyBorder="1" applyAlignment="1">
      <alignment vertical="center"/>
    </xf>
    <xf numFmtId="38" fontId="3" fillId="10" borderId="2" xfId="0" applyNumberFormat="1" applyFont="1" applyFill="1" applyBorder="1" applyAlignment="1">
      <alignment vertical="center"/>
    </xf>
    <xf numFmtId="38" fontId="1" fillId="3" borderId="11" xfId="1" applyFont="1" applyFill="1" applyBorder="1" applyAlignment="1">
      <alignment horizontal="center" vertical="center"/>
    </xf>
    <xf numFmtId="0" fontId="1" fillId="0" borderId="39" xfId="0" applyFont="1" applyBorder="1" applyAlignment="1">
      <alignment vertical="center"/>
    </xf>
    <xf numFmtId="38" fontId="1" fillId="0" borderId="40" xfId="0" applyNumberFormat="1" applyFont="1" applyBorder="1" applyAlignment="1">
      <alignment vertical="center"/>
    </xf>
    <xf numFmtId="38" fontId="1" fillId="0" borderId="33" xfId="0" applyNumberFormat="1" applyFont="1" applyBorder="1" applyAlignment="1">
      <alignment vertical="center"/>
    </xf>
    <xf numFmtId="38" fontId="1" fillId="0" borderId="14" xfId="0" applyNumberFormat="1" applyFont="1" applyBorder="1" applyAlignment="1">
      <alignment vertical="center"/>
    </xf>
    <xf numFmtId="0" fontId="29" fillId="11" borderId="1" xfId="0" applyFont="1" applyFill="1" applyBorder="1" applyAlignment="1">
      <alignment horizontal="center" vertical="center"/>
    </xf>
    <xf numFmtId="38" fontId="1" fillId="14" borderId="13" xfId="0" applyNumberFormat="1" applyFont="1" applyFill="1" applyBorder="1" applyAlignment="1">
      <alignment vertical="center"/>
    </xf>
    <xf numFmtId="38" fontId="1" fillId="14" borderId="8" xfId="0" applyNumberFormat="1" applyFont="1" applyFill="1" applyBorder="1" applyAlignment="1">
      <alignment vertical="center"/>
    </xf>
    <xf numFmtId="38" fontId="26" fillId="0" borderId="1" xfId="0" applyNumberFormat="1" applyFont="1" applyBorder="1" applyAlignment="1">
      <alignment vertical="center"/>
    </xf>
    <xf numFmtId="0" fontId="16" fillId="11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9" fontId="1" fillId="10" borderId="5" xfId="0" applyNumberFormat="1" applyFont="1" applyFill="1" applyBorder="1" applyAlignment="1">
      <alignment vertical="center"/>
    </xf>
    <xf numFmtId="38" fontId="16" fillId="11" borderId="1" xfId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38" fontId="16" fillId="0" borderId="1" xfId="1" applyFont="1" applyFill="1" applyBorder="1" applyAlignment="1">
      <alignment horizontal="center" vertical="center"/>
    </xf>
    <xf numFmtId="38" fontId="11" fillId="0" borderId="1" xfId="0" applyNumberFormat="1" applyFont="1" applyBorder="1" applyAlignment="1">
      <alignment vertical="center"/>
    </xf>
    <xf numFmtId="38" fontId="16" fillId="0" borderId="1" xfId="1" applyFont="1" applyBorder="1" applyAlignment="1">
      <alignment horizontal="center" vertical="center"/>
    </xf>
    <xf numFmtId="0" fontId="1" fillId="17" borderId="0" xfId="0" applyFont="1" applyFill="1" applyAlignment="1">
      <alignment vertical="center"/>
    </xf>
    <xf numFmtId="0" fontId="3" fillId="17" borderId="0" xfId="0" applyFont="1" applyFill="1" applyAlignment="1">
      <alignment vertical="center"/>
    </xf>
    <xf numFmtId="9" fontId="1" fillId="14" borderId="1" xfId="0" applyNumberFormat="1" applyFont="1" applyFill="1" applyBorder="1" applyAlignment="1">
      <alignment vertical="center"/>
    </xf>
    <xf numFmtId="38" fontId="1" fillId="10" borderId="20" xfId="0" applyNumberFormat="1" applyFont="1" applyFill="1" applyBorder="1" applyAlignment="1">
      <alignment vertical="center"/>
    </xf>
    <xf numFmtId="9" fontId="1" fillId="14" borderId="5" xfId="0" applyNumberFormat="1" applyFont="1" applyFill="1" applyBorder="1" applyAlignment="1">
      <alignment vertical="center"/>
    </xf>
    <xf numFmtId="38" fontId="16" fillId="8" borderId="1" xfId="1" applyFont="1" applyFill="1" applyBorder="1" applyAlignment="1">
      <alignment horizontal="center" vertical="center"/>
    </xf>
    <xf numFmtId="38" fontId="22" fillId="0" borderId="4" xfId="0" applyNumberFormat="1" applyFont="1" applyBorder="1" applyAlignment="1">
      <alignment vertical="center"/>
    </xf>
    <xf numFmtId="38" fontId="19" fillId="0" borderId="1" xfId="0" applyNumberFormat="1" applyFont="1" applyBorder="1" applyAlignment="1">
      <alignment vertical="center"/>
    </xf>
    <xf numFmtId="38" fontId="1" fillId="10" borderId="3" xfId="0" applyNumberFormat="1" applyFont="1" applyFill="1" applyBorder="1" applyAlignment="1">
      <alignment vertical="center"/>
    </xf>
    <xf numFmtId="0" fontId="0" fillId="0" borderId="41" xfId="0" applyBorder="1" applyAlignment="1">
      <alignment vertical="center"/>
    </xf>
    <xf numFmtId="179" fontId="1" fillId="0" borderId="23" xfId="0" applyNumberFormat="1" applyFont="1" applyBorder="1" applyAlignment="1">
      <alignment vertical="center"/>
    </xf>
    <xf numFmtId="0" fontId="5" fillId="17" borderId="0" xfId="0" applyFont="1" applyFill="1" applyAlignment="1">
      <alignment vertical="center"/>
    </xf>
    <xf numFmtId="0" fontId="7" fillId="17" borderId="0" xfId="0" applyFont="1" applyFill="1" applyAlignment="1">
      <alignment vertical="center"/>
    </xf>
    <xf numFmtId="177" fontId="1" fillId="17" borderId="0" xfId="0" applyNumberFormat="1" applyFont="1" applyFill="1" applyAlignment="1">
      <alignment horizontal="center" vertical="center"/>
    </xf>
    <xf numFmtId="177" fontId="1" fillId="17" borderId="0" xfId="0" applyNumberFormat="1" applyFont="1" applyFill="1" applyAlignment="1">
      <alignment vertical="center"/>
    </xf>
    <xf numFmtId="56" fontId="16" fillId="0" borderId="1" xfId="0" applyNumberFormat="1" applyFont="1" applyBorder="1" applyAlignment="1">
      <alignment horizontal="center" vertical="center"/>
    </xf>
    <xf numFmtId="38" fontId="16" fillId="0" borderId="2" xfId="1" applyFont="1" applyBorder="1" applyAlignment="1">
      <alignment horizontal="center" vertical="center"/>
    </xf>
    <xf numFmtId="38" fontId="16" fillId="0" borderId="2" xfId="1" applyFont="1" applyFill="1" applyBorder="1" applyAlignment="1">
      <alignment horizontal="center" vertical="center"/>
    </xf>
    <xf numFmtId="177" fontId="1" fillId="17" borderId="17" xfId="0" applyNumberFormat="1" applyFont="1" applyFill="1" applyBorder="1" applyAlignment="1">
      <alignment vertical="center"/>
    </xf>
    <xf numFmtId="38" fontId="1" fillId="17" borderId="0" xfId="0" applyNumberFormat="1" applyFont="1" applyFill="1" applyAlignment="1">
      <alignment vertical="center"/>
    </xf>
    <xf numFmtId="38" fontId="1" fillId="17" borderId="0" xfId="0" applyNumberFormat="1" applyFont="1" applyFill="1" applyAlignment="1">
      <alignment horizontal="center" vertical="center"/>
    </xf>
    <xf numFmtId="0" fontId="1" fillId="17" borderId="17" xfId="0" applyFont="1" applyFill="1" applyBorder="1" applyAlignment="1">
      <alignment vertical="center"/>
    </xf>
    <xf numFmtId="38" fontId="1" fillId="0" borderId="7" xfId="0" applyNumberFormat="1" applyFont="1" applyBorder="1" applyAlignment="1">
      <alignment vertical="center"/>
    </xf>
    <xf numFmtId="3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38" fontId="1" fillId="0" borderId="0" xfId="0" applyNumberFormat="1" applyFont="1" applyAlignment="1">
      <alignment vertical="center"/>
    </xf>
    <xf numFmtId="38" fontId="23" fillId="10" borderId="1" xfId="0" applyNumberFormat="1" applyFont="1" applyFill="1" applyBorder="1" applyAlignment="1">
      <alignment vertical="center"/>
    </xf>
    <xf numFmtId="0" fontId="5" fillId="3" borderId="17" xfId="0" applyFont="1" applyFill="1" applyBorder="1" applyAlignment="1">
      <alignment vertical="center"/>
    </xf>
    <xf numFmtId="0" fontId="7" fillId="3" borderId="17" xfId="0" applyFont="1" applyFill="1" applyBorder="1" applyAlignment="1">
      <alignment vertical="center"/>
    </xf>
    <xf numFmtId="0" fontId="3" fillId="3" borderId="17" xfId="0" applyFont="1" applyFill="1" applyBorder="1" applyAlignment="1">
      <alignment vertical="center"/>
    </xf>
    <xf numFmtId="38" fontId="1" fillId="3" borderId="17" xfId="0" applyNumberFormat="1" applyFont="1" applyFill="1" applyBorder="1" applyAlignment="1">
      <alignment vertical="center"/>
    </xf>
    <xf numFmtId="38" fontId="7" fillId="3" borderId="17" xfId="0" applyNumberFormat="1" applyFont="1" applyFill="1" applyBorder="1" applyAlignment="1">
      <alignment vertical="center"/>
    </xf>
    <xf numFmtId="38" fontId="3" fillId="3" borderId="17" xfId="0" applyNumberFormat="1" applyFont="1" applyFill="1" applyBorder="1" applyAlignment="1">
      <alignment vertical="center"/>
    </xf>
    <xf numFmtId="181" fontId="14" fillId="0" borderId="11" xfId="0" applyNumberFormat="1" applyFont="1" applyBorder="1" applyAlignment="1">
      <alignment horizontal="center" vertical="center"/>
    </xf>
    <xf numFmtId="38" fontId="1" fillId="0" borderId="11" xfId="0" applyNumberFormat="1" applyFont="1" applyBorder="1" applyAlignment="1">
      <alignment vertical="center"/>
    </xf>
    <xf numFmtId="38" fontId="1" fillId="2" borderId="17" xfId="0" applyNumberFormat="1" applyFont="1" applyFill="1" applyBorder="1" applyAlignment="1">
      <alignment vertical="center"/>
    </xf>
    <xf numFmtId="38" fontId="7" fillId="2" borderId="17" xfId="0" applyNumberFormat="1" applyFont="1" applyFill="1" applyBorder="1" applyAlignment="1">
      <alignment vertical="center"/>
    </xf>
    <xf numFmtId="38" fontId="3" fillId="2" borderId="17" xfId="0" applyNumberFormat="1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38" fontId="1" fillId="0" borderId="11" xfId="1" applyFont="1" applyBorder="1" applyAlignment="1">
      <alignment horizontal="center" vertical="center"/>
    </xf>
    <xf numFmtId="38" fontId="1" fillId="18" borderId="4" xfId="0" applyNumberFormat="1" applyFont="1" applyFill="1" applyBorder="1" applyAlignment="1">
      <alignment vertical="center"/>
    </xf>
    <xf numFmtId="179" fontId="1" fillId="0" borderId="22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42" xfId="0" applyFont="1" applyBorder="1" applyAlignment="1">
      <alignment vertical="center"/>
    </xf>
    <xf numFmtId="38" fontId="1" fillId="10" borderId="2" xfId="0" applyNumberFormat="1" applyFont="1" applyFill="1" applyBorder="1" applyAlignment="1">
      <alignment vertical="center"/>
    </xf>
    <xf numFmtId="56" fontId="29" fillId="0" borderId="1" xfId="0" applyNumberFormat="1" applyFont="1" applyBorder="1" applyAlignment="1">
      <alignment horizontal="center" vertical="center"/>
    </xf>
    <xf numFmtId="179" fontId="1" fillId="11" borderId="22" xfId="0" applyNumberFormat="1" applyFont="1" applyFill="1" applyBorder="1" applyAlignment="1">
      <alignment horizontal="center" vertical="center"/>
    </xf>
    <xf numFmtId="6" fontId="1" fillId="0" borderId="18" xfId="2" applyFont="1" applyFill="1" applyBorder="1" applyAlignment="1">
      <alignment vertical="center"/>
    </xf>
    <xf numFmtId="176" fontId="1" fillId="0" borderId="24" xfId="0" applyNumberFormat="1" applyFont="1" applyBorder="1" applyAlignment="1">
      <alignment vertical="center"/>
    </xf>
    <xf numFmtId="38" fontId="1" fillId="0" borderId="17" xfId="0" applyNumberFormat="1" applyFont="1" applyBorder="1" applyAlignment="1">
      <alignment horizontal="center" vertical="center"/>
    </xf>
    <xf numFmtId="38" fontId="26" fillId="0" borderId="17" xfId="0" applyNumberFormat="1" applyFont="1" applyBorder="1" applyAlignment="1">
      <alignment vertical="center"/>
    </xf>
    <xf numFmtId="38" fontId="3" fillId="0" borderId="17" xfId="0" applyNumberFormat="1" applyFont="1" applyBorder="1" applyAlignment="1">
      <alignment vertical="center"/>
    </xf>
    <xf numFmtId="38" fontId="1" fillId="0" borderId="17" xfId="0" applyNumberFormat="1" applyFont="1" applyBorder="1" applyAlignment="1">
      <alignment vertical="center"/>
    </xf>
    <xf numFmtId="6" fontId="1" fillId="0" borderId="18" xfId="2" applyFont="1" applyBorder="1" applyAlignment="1">
      <alignment vertical="center"/>
    </xf>
    <xf numFmtId="38" fontId="3" fillId="14" borderId="1" xfId="0" applyNumberFormat="1" applyFont="1" applyFill="1" applyBorder="1" applyAlignment="1">
      <alignment vertical="center"/>
    </xf>
    <xf numFmtId="179" fontId="1" fillId="0" borderId="22" xfId="0" applyNumberFormat="1" applyFont="1" applyBorder="1" applyAlignment="1">
      <alignment horizontal="center" vertical="center"/>
    </xf>
    <xf numFmtId="38" fontId="5" fillId="19" borderId="1" xfId="0" applyNumberFormat="1" applyFont="1" applyFill="1" applyBorder="1" applyAlignment="1">
      <alignment vertical="center"/>
    </xf>
    <xf numFmtId="38" fontId="26" fillId="0" borderId="0" xfId="0" applyNumberFormat="1" applyFont="1" applyAlignment="1">
      <alignment vertical="center"/>
    </xf>
    <xf numFmtId="38" fontId="39" fillId="0" borderId="1" xfId="0" applyNumberFormat="1" applyFont="1" applyBorder="1" applyAlignment="1">
      <alignment horizontal="center" vertical="center"/>
    </xf>
    <xf numFmtId="38" fontId="22" fillId="0" borderId="1" xfId="0" applyNumberFormat="1" applyFont="1" applyBorder="1" applyAlignment="1">
      <alignment vertical="center"/>
    </xf>
    <xf numFmtId="38" fontId="3" fillId="19" borderId="1" xfId="0" applyNumberFormat="1" applyFont="1" applyFill="1" applyBorder="1" applyAlignment="1">
      <alignment vertical="center"/>
    </xf>
    <xf numFmtId="38" fontId="2" fillId="12" borderId="1" xfId="0" applyNumberFormat="1" applyFont="1" applyFill="1" applyBorder="1" applyAlignment="1">
      <alignment vertical="center"/>
    </xf>
    <xf numFmtId="9" fontId="1" fillId="0" borderId="17" xfId="0" applyNumberFormat="1" applyFont="1" applyBorder="1" applyAlignment="1">
      <alignment vertical="center"/>
    </xf>
    <xf numFmtId="38" fontId="2" fillId="15" borderId="1" xfId="0" applyNumberFormat="1" applyFont="1" applyFill="1" applyBorder="1" applyAlignment="1">
      <alignment vertical="center"/>
    </xf>
    <xf numFmtId="38" fontId="3" fillId="12" borderId="1" xfId="0" applyNumberFormat="1" applyFont="1" applyFill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38" fontId="3" fillId="12" borderId="6" xfId="0" applyNumberFormat="1" applyFont="1" applyFill="1" applyBorder="1" applyAlignment="1">
      <alignment vertical="center"/>
    </xf>
    <xf numFmtId="0" fontId="1" fillId="11" borderId="22" xfId="0" applyFont="1" applyFill="1" applyBorder="1" applyAlignment="1">
      <alignment horizontal="center" vertical="center"/>
    </xf>
    <xf numFmtId="179" fontId="1" fillId="0" borderId="18" xfId="0" applyNumberFormat="1" applyFont="1" applyBorder="1" applyAlignment="1">
      <alignment vertical="center"/>
    </xf>
    <xf numFmtId="38" fontId="2" fillId="0" borderId="7" xfId="0" applyNumberFormat="1" applyFont="1" applyBorder="1" applyAlignment="1">
      <alignment horizontal="right" vertical="center"/>
    </xf>
    <xf numFmtId="0" fontId="30" fillId="0" borderId="13" xfId="0" applyFont="1" applyBorder="1" applyAlignment="1">
      <alignment vertical="center"/>
    </xf>
    <xf numFmtId="38" fontId="1" fillId="0" borderId="7" xfId="0" applyNumberFormat="1" applyFont="1" applyBorder="1" applyAlignment="1">
      <alignment vertical="center"/>
    </xf>
    <xf numFmtId="0" fontId="30" fillId="0" borderId="38" xfId="0" applyFont="1" applyBorder="1" applyAlignment="1">
      <alignment vertical="center"/>
    </xf>
    <xf numFmtId="38" fontId="1" fillId="0" borderId="7" xfId="0" applyNumberFormat="1" applyFont="1" applyBorder="1" applyAlignment="1">
      <alignment horizontal="center" vertical="center"/>
    </xf>
    <xf numFmtId="38" fontId="2" fillId="0" borderId="7" xfId="0" applyNumberFormat="1" applyFont="1" applyBorder="1" applyAlignment="1">
      <alignment horizontal="center" vertical="center"/>
    </xf>
    <xf numFmtId="38" fontId="1" fillId="0" borderId="7" xfId="0" applyNumberFormat="1" applyFont="1" applyBorder="1" applyAlignment="1">
      <alignment horizontal="right" vertical="center"/>
    </xf>
    <xf numFmtId="0" fontId="30" fillId="0" borderId="10" xfId="0" applyFont="1" applyBorder="1" applyAlignment="1">
      <alignment vertical="center"/>
    </xf>
    <xf numFmtId="0" fontId="1" fillId="12" borderId="11" xfId="0" applyFont="1" applyFill="1" applyBorder="1" applyAlignment="1">
      <alignment horizontal="center" vertical="center"/>
    </xf>
    <xf numFmtId="0" fontId="30" fillId="12" borderId="11" xfId="0" applyFont="1" applyFill="1" applyBorder="1" applyAlignment="1">
      <alignment vertical="center"/>
    </xf>
    <xf numFmtId="38" fontId="1" fillId="12" borderId="11" xfId="0" applyNumberFormat="1" applyFont="1" applyFill="1" applyBorder="1" applyAlignment="1">
      <alignment horizontal="center" vertical="center"/>
    </xf>
    <xf numFmtId="38" fontId="34" fillId="12" borderId="11" xfId="0" applyNumberFormat="1" applyFont="1" applyFill="1" applyBorder="1" applyAlignment="1">
      <alignment horizontal="center" vertical="center"/>
    </xf>
    <xf numFmtId="0" fontId="35" fillId="12" borderId="11" xfId="0" applyFont="1" applyFill="1" applyBorder="1" applyAlignment="1">
      <alignment vertical="center"/>
    </xf>
    <xf numFmtId="0" fontId="6" fillId="17" borderId="11" xfId="0" applyFont="1" applyFill="1" applyBorder="1" applyAlignment="1">
      <alignment horizontal="center" vertical="center"/>
    </xf>
    <xf numFmtId="0" fontId="30" fillId="17" borderId="11" xfId="0" applyFont="1" applyFill="1" applyBorder="1" applyAlignment="1">
      <alignment vertical="center"/>
    </xf>
    <xf numFmtId="38" fontId="1" fillId="2" borderId="11" xfId="0" applyNumberFormat="1" applyFont="1" applyFill="1" applyBorder="1" applyAlignment="1">
      <alignment horizontal="center" vertical="center"/>
    </xf>
    <xf numFmtId="0" fontId="30" fillId="0" borderId="11" xfId="0" applyFont="1" applyBorder="1" applyAlignment="1">
      <alignment vertical="center"/>
    </xf>
    <xf numFmtId="3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38" fontId="1" fillId="3" borderId="11" xfId="0" applyNumberFormat="1" applyFont="1" applyFill="1" applyBorder="1" applyAlignment="1">
      <alignment horizontal="center" vertical="center"/>
    </xf>
    <xf numFmtId="38" fontId="1" fillId="0" borderId="0" xfId="0" applyNumberFormat="1" applyFont="1" applyAlignment="1">
      <alignment vertical="center"/>
    </xf>
    <xf numFmtId="38" fontId="1" fillId="0" borderId="0" xfId="0" applyNumberFormat="1" applyFont="1" applyAlignment="1">
      <alignment horizontal="right" vertical="center"/>
    </xf>
    <xf numFmtId="0" fontId="1" fillId="0" borderId="11" xfId="0" applyFont="1" applyBorder="1" applyAlignment="1">
      <alignment horizontal="center" vertical="center"/>
    </xf>
    <xf numFmtId="38" fontId="1" fillId="0" borderId="11" xfId="0" applyNumberFormat="1" applyFont="1" applyBorder="1" applyAlignment="1">
      <alignment horizontal="center" vertical="center"/>
    </xf>
    <xf numFmtId="38" fontId="7" fillId="15" borderId="1" xfId="0" applyNumberFormat="1" applyFont="1" applyFill="1" applyBorder="1" applyAlignment="1">
      <alignment vertical="center"/>
    </xf>
  </cellXfs>
  <cellStyles count="3"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Z2713"/>
  <sheetViews>
    <sheetView tabSelected="1" zoomScale="90" zoomScaleNormal="90" workbookViewId="0">
      <selection activeCell="N17" sqref="N17"/>
    </sheetView>
  </sheetViews>
  <sheetFormatPr defaultColWidth="12.5703125" defaultRowHeight="15" customHeight="1"/>
  <cols>
    <col min="1" max="1" width="10.5703125" style="1" bestFit="1" customWidth="1"/>
    <col min="2" max="2" width="8.140625" style="1" bestFit="1" customWidth="1"/>
    <col min="3" max="3" width="8.7109375" style="1" bestFit="1" customWidth="1"/>
    <col min="4" max="4" width="10" style="1" bestFit="1" customWidth="1"/>
    <col min="5" max="5" width="10.28515625" style="1" bestFit="1" customWidth="1"/>
    <col min="6" max="6" width="4.85546875" style="1" bestFit="1" customWidth="1"/>
    <col min="7" max="7" width="8.5703125" style="1" bestFit="1" customWidth="1"/>
    <col min="8" max="9" width="6.28515625" style="1" bestFit="1" customWidth="1"/>
    <col min="10" max="10" width="22.140625" style="70" bestFit="1" customWidth="1"/>
    <col min="11" max="11" width="6.28515625" style="1" bestFit="1" customWidth="1"/>
    <col min="12" max="12" width="9.140625" style="1" bestFit="1" customWidth="1"/>
    <col min="13" max="13" width="11.85546875" style="1" bestFit="1" customWidth="1"/>
    <col min="14" max="14" width="19.5703125" style="1" bestFit="1" customWidth="1"/>
    <col min="15" max="15" width="2.140625" style="1" customWidth="1"/>
    <col min="16" max="16" width="9.7109375" style="1" bestFit="1" customWidth="1"/>
    <col min="17" max="17" width="7" style="1" bestFit="1" customWidth="1"/>
    <col min="18" max="18" width="8.42578125" style="1" bestFit="1" customWidth="1"/>
    <col min="19" max="19" width="11.28515625" style="1" bestFit="1" customWidth="1"/>
    <col min="20" max="20" width="4.85546875" style="1" bestFit="1" customWidth="1"/>
    <col min="21" max="21" width="8.5703125" style="1" bestFit="1" customWidth="1"/>
    <col min="22" max="23" width="6.28515625" style="1" bestFit="1" customWidth="1"/>
    <col min="24" max="24" width="21.28515625" style="70" bestFit="1" customWidth="1"/>
    <col min="25" max="25" width="6.42578125" style="1" bestFit="1" customWidth="1"/>
    <col min="26" max="26" width="9.140625" style="1" bestFit="1" customWidth="1"/>
    <col min="27" max="27" width="11.85546875" style="1" bestFit="1" customWidth="1"/>
    <col min="28" max="28" width="23" style="1" customWidth="1"/>
    <col min="29" max="29" width="2.140625" style="121" customWidth="1"/>
    <col min="30" max="30" width="9.7109375" style="1" bestFit="1" customWidth="1"/>
    <col min="31" max="31" width="7" style="1" bestFit="1" customWidth="1"/>
    <col min="32" max="32" width="8.42578125" style="1" bestFit="1" customWidth="1"/>
    <col min="33" max="33" width="11.28515625" style="1" bestFit="1" customWidth="1"/>
    <col min="34" max="34" width="4.85546875" style="1" bestFit="1" customWidth="1"/>
    <col min="35" max="35" width="8.5703125" style="1" bestFit="1" customWidth="1"/>
    <col min="36" max="37" width="6.28515625" style="1" bestFit="1" customWidth="1"/>
    <col min="38" max="38" width="25.7109375" style="70" bestFit="1" customWidth="1"/>
    <col min="39" max="39" width="6.42578125" style="1" bestFit="1" customWidth="1"/>
    <col min="40" max="40" width="9.140625" style="1" bestFit="1" customWidth="1"/>
    <col min="41" max="41" width="11.85546875" style="1" bestFit="1" customWidth="1"/>
    <col min="42" max="42" width="24.5703125" style="1" bestFit="1" customWidth="1"/>
    <col min="43" max="43" width="2.140625" style="1" customWidth="1"/>
    <col min="44" max="44" width="9.7109375" style="1" bestFit="1" customWidth="1"/>
    <col min="45" max="45" width="9.140625" style="1" bestFit="1" customWidth="1"/>
    <col min="46" max="46" width="8.42578125" style="1" bestFit="1" customWidth="1"/>
    <col min="47" max="47" width="11" style="1" bestFit="1" customWidth="1"/>
    <col min="48" max="48" width="4.85546875" style="1" bestFit="1" customWidth="1"/>
    <col min="49" max="49" width="8.5703125" style="1" bestFit="1" customWidth="1"/>
    <col min="50" max="51" width="8.42578125" style="1" bestFit="1" customWidth="1"/>
    <col min="52" max="52" width="23.85546875" style="70" bestFit="1" customWidth="1"/>
    <col min="53" max="53" width="6.42578125" style="1" bestFit="1" customWidth="1"/>
    <col min="54" max="54" width="9.140625" style="1" bestFit="1" customWidth="1"/>
    <col min="55" max="55" width="11.85546875" style="1" bestFit="1" customWidth="1"/>
    <col min="56" max="56" width="24.5703125" style="1" bestFit="1" customWidth="1"/>
    <col min="57" max="57" width="2.140625" style="1" customWidth="1"/>
    <col min="58" max="58" width="9.7109375" style="1" bestFit="1" customWidth="1"/>
    <col min="59" max="59" width="7.42578125" style="1" bestFit="1" customWidth="1"/>
    <col min="60" max="60" width="8.42578125" style="1" bestFit="1" customWidth="1"/>
    <col min="61" max="61" width="11" style="196" bestFit="1" customWidth="1"/>
    <col min="62" max="62" width="9.7109375" style="1" bestFit="1" customWidth="1"/>
    <col min="63" max="63" width="7.42578125" style="1" bestFit="1" customWidth="1"/>
    <col min="64" max="64" width="6.42578125" style="1" bestFit="1" customWidth="1"/>
    <col min="65" max="65" width="7.42578125" style="1" bestFit="1" customWidth="1"/>
    <col min="66" max="66" width="20" style="1" bestFit="1" customWidth="1"/>
    <col min="67" max="67" width="8.5703125" style="1" bestFit="1" customWidth="1"/>
    <col min="68" max="68" width="9.140625" style="1" bestFit="1" customWidth="1"/>
    <col min="69" max="69" width="8.28515625" style="1" customWidth="1"/>
    <col min="70" max="70" width="19.7109375" style="1" bestFit="1" customWidth="1"/>
    <col min="71" max="71" width="2.140625" style="121" customWidth="1"/>
    <col min="72" max="72" width="9.7109375" style="1" bestFit="1" customWidth="1"/>
    <col min="73" max="73" width="7.42578125" style="1" bestFit="1" customWidth="1"/>
    <col min="74" max="74" width="8.42578125" style="1" bestFit="1" customWidth="1"/>
    <col min="75" max="75" width="11" style="1" bestFit="1" customWidth="1"/>
    <col min="76" max="76" width="4.85546875" style="1" bestFit="1" customWidth="1"/>
    <col min="77" max="77" width="8.5703125" style="1" bestFit="1" customWidth="1"/>
    <col min="78" max="78" width="7.42578125" style="1" bestFit="1" customWidth="1"/>
    <col min="79" max="79" width="8.42578125" style="1" bestFit="1" customWidth="1"/>
    <col min="80" max="80" width="20" style="1" customWidth="1"/>
    <col min="81" max="81" width="6.42578125" style="1" bestFit="1" customWidth="1"/>
    <col min="82" max="82" width="8.5703125" style="1" bestFit="1" customWidth="1"/>
    <col min="83" max="83" width="11.85546875" style="1" bestFit="1" customWidth="1"/>
    <col min="84" max="84" width="18" style="1" customWidth="1"/>
    <col min="85" max="85" width="2.140625" style="1" customWidth="1"/>
    <col min="86" max="86" width="9.7109375" style="1" bestFit="1" customWidth="1"/>
    <col min="87" max="87" width="7.42578125" style="1" bestFit="1" customWidth="1"/>
    <col min="88" max="88" width="8.42578125" style="1" bestFit="1" customWidth="1"/>
    <col min="89" max="89" width="11" style="1" bestFit="1" customWidth="1"/>
    <col min="90" max="90" width="4.85546875" style="1" bestFit="1" customWidth="1"/>
    <col min="91" max="91" width="8.5703125" style="1" bestFit="1" customWidth="1"/>
    <col min="92" max="92" width="7.42578125" style="1" bestFit="1" customWidth="1"/>
    <col min="93" max="93" width="8.42578125" style="1" bestFit="1" customWidth="1"/>
    <col min="94" max="94" width="14.5703125" style="1" customWidth="1"/>
    <col min="95" max="95" width="6.42578125" style="1" bestFit="1" customWidth="1"/>
    <col min="96" max="96" width="8.5703125" style="1" bestFit="1" customWidth="1"/>
    <col min="97" max="97" width="11.85546875" style="1" bestFit="1" customWidth="1"/>
    <col min="98" max="98" width="28.42578125" style="1" bestFit="1" customWidth="1"/>
    <col min="99" max="99" width="2.28515625" style="1" customWidth="1"/>
    <col min="100" max="100" width="9.7109375" style="1" bestFit="1" customWidth="1"/>
    <col min="101" max="101" width="7.42578125" style="1" bestFit="1" customWidth="1"/>
    <col min="102" max="102" width="8.42578125" style="1" bestFit="1" customWidth="1"/>
    <col min="103" max="103" width="11" style="1" bestFit="1" customWidth="1"/>
    <col min="104" max="104" width="4" style="1" bestFit="1" customWidth="1"/>
    <col min="105" max="105" width="8.5703125" style="1" bestFit="1" customWidth="1"/>
    <col min="106" max="107" width="6.28515625" style="1" bestFit="1" customWidth="1"/>
    <col min="108" max="108" width="10" style="1" bestFit="1" customWidth="1"/>
    <col min="109" max="109" width="6.28515625" style="1" bestFit="1" customWidth="1"/>
    <col min="110" max="110" width="8.5703125" style="1" bestFit="1" customWidth="1"/>
    <col min="111" max="111" width="10.7109375" style="1" bestFit="1" customWidth="1"/>
    <col min="112" max="112" width="18.42578125" style="1" customWidth="1"/>
    <col min="113" max="113" width="2.5703125" style="1" customWidth="1"/>
    <col min="114" max="114" width="9.7109375" style="1" bestFit="1" customWidth="1"/>
    <col min="115" max="115" width="7" style="1" bestFit="1" customWidth="1"/>
    <col min="116" max="116" width="8.42578125" style="1" bestFit="1" customWidth="1"/>
    <col min="117" max="117" width="11" style="1" bestFit="1" customWidth="1"/>
    <col min="118" max="118" width="4" style="1" bestFit="1" customWidth="1"/>
    <col min="119" max="119" width="8.5703125" style="1" bestFit="1" customWidth="1"/>
    <col min="120" max="121" width="6.28515625" style="1" bestFit="1" customWidth="1"/>
    <col min="122" max="122" width="17.42578125" style="1" bestFit="1" customWidth="1"/>
    <col min="123" max="123" width="6.28515625" style="1" bestFit="1" customWidth="1"/>
    <col min="124" max="124" width="8.5703125" style="1" bestFit="1" customWidth="1"/>
    <col min="125" max="125" width="11.85546875" style="1" bestFit="1" customWidth="1"/>
    <col min="126" max="126" width="13.42578125" style="1" bestFit="1" customWidth="1"/>
    <col min="127" max="127" width="3.42578125" style="1" customWidth="1"/>
    <col min="128" max="128" width="9" style="1" bestFit="1" customWidth="1"/>
    <col min="129" max="129" width="5.7109375" style="1" bestFit="1" customWidth="1"/>
    <col min="130" max="130" width="7.7109375" style="1" bestFit="1" customWidth="1"/>
    <col min="131" max="131" width="8.5703125" style="1" bestFit="1" customWidth="1"/>
    <col min="132" max="132" width="3" style="1" bestFit="1" customWidth="1"/>
    <col min="133" max="133" width="6.85546875" style="1" bestFit="1" customWidth="1"/>
    <col min="134" max="134" width="4.85546875" style="1" bestFit="1" customWidth="1"/>
    <col min="135" max="135" width="5" style="1" bestFit="1" customWidth="1"/>
    <col min="136" max="136" width="16.42578125" style="1" customWidth="1"/>
    <col min="137" max="137" width="5.7109375" style="1" bestFit="1" customWidth="1"/>
    <col min="138" max="138" width="7" style="1" bestFit="1" customWidth="1"/>
    <col min="139" max="139" width="11.85546875" style="1" bestFit="1" customWidth="1"/>
    <col min="140" max="140" width="17.28515625" style="1" bestFit="1" customWidth="1"/>
    <col min="141" max="141" width="2.85546875" style="1" customWidth="1"/>
    <col min="142" max="142" width="4.42578125" style="225" customWidth="1"/>
    <col min="143" max="143" width="10.5703125" style="1" bestFit="1" customWidth="1"/>
    <col min="144" max="144" width="8.42578125" style="1" bestFit="1" customWidth="1"/>
    <col min="145" max="145" width="8.7109375" style="1" bestFit="1" customWidth="1"/>
    <col min="146" max="146" width="8.42578125" style="1" bestFit="1" customWidth="1"/>
    <col min="147" max="147" width="10.28515625" style="1" bestFit="1" customWidth="1"/>
    <col min="148" max="148" width="4.85546875" style="1" bestFit="1" customWidth="1"/>
    <col min="149" max="149" width="8.5703125" style="1" bestFit="1" customWidth="1"/>
    <col min="150" max="151" width="6.28515625" style="1" bestFit="1" customWidth="1"/>
    <col min="152" max="152" width="25.7109375" style="1" bestFit="1" customWidth="1"/>
    <col min="153" max="153" width="8.5703125" style="1" bestFit="1" customWidth="1"/>
    <col min="154" max="154" width="9.140625" style="1" bestFit="1" customWidth="1"/>
    <col min="155" max="155" width="8.42578125" style="1" bestFit="1" customWidth="1"/>
    <col min="156" max="156" width="22.28515625" style="1" bestFit="1" customWidth="1"/>
    <col min="157" max="16384" width="12.5703125" style="1"/>
  </cols>
  <sheetData>
    <row r="1" spans="1:141" s="1" customFormat="1" ht="15" customHeight="1">
      <c r="A1" s="302" t="s">
        <v>0</v>
      </c>
      <c r="B1" s="303"/>
      <c r="C1" s="303"/>
      <c r="D1" s="303"/>
      <c r="E1" s="154" t="s">
        <v>1</v>
      </c>
      <c r="F1" s="148"/>
      <c r="G1" s="148"/>
      <c r="H1" s="148"/>
      <c r="I1" s="148"/>
      <c r="J1" s="155"/>
      <c r="K1" s="148"/>
      <c r="L1" s="148"/>
      <c r="M1" s="148"/>
      <c r="N1" s="156"/>
      <c r="O1" s="148"/>
      <c r="P1" s="302" t="s">
        <v>0</v>
      </c>
      <c r="Q1" s="303"/>
      <c r="R1" s="303"/>
      <c r="S1" s="154" t="s">
        <v>2</v>
      </c>
      <c r="T1" s="148"/>
      <c r="U1" s="148"/>
      <c r="V1" s="148"/>
      <c r="W1" s="148"/>
      <c r="X1" s="155"/>
      <c r="Y1" s="148"/>
      <c r="Z1" s="148"/>
      <c r="AA1" s="148"/>
      <c r="AB1" s="156"/>
      <c r="AC1" s="148"/>
      <c r="AD1" s="302" t="s">
        <v>0</v>
      </c>
      <c r="AE1" s="303"/>
      <c r="AF1" s="303"/>
      <c r="AG1" s="154" t="s">
        <v>3</v>
      </c>
      <c r="AH1" s="148"/>
      <c r="AI1" s="148"/>
      <c r="AJ1" s="148"/>
      <c r="AK1" s="148"/>
      <c r="AL1" s="155"/>
      <c r="AM1" s="148"/>
      <c r="AN1" s="148"/>
      <c r="AO1" s="148"/>
      <c r="AP1" s="156"/>
      <c r="AQ1" s="148"/>
      <c r="AR1" s="302" t="s">
        <v>0</v>
      </c>
      <c r="AS1" s="303"/>
      <c r="AT1" s="303"/>
      <c r="AU1" s="304" t="s">
        <v>4</v>
      </c>
      <c r="AV1" s="303"/>
      <c r="AW1" s="303"/>
      <c r="AX1" s="149"/>
      <c r="AY1" s="149"/>
      <c r="AZ1" s="157"/>
      <c r="BA1" s="149"/>
      <c r="BB1" s="149"/>
      <c r="BC1" s="149"/>
      <c r="BD1" s="158"/>
      <c r="BE1" s="148"/>
      <c r="BF1" s="302" t="s">
        <v>0</v>
      </c>
      <c r="BG1" s="303"/>
      <c r="BH1" s="303"/>
      <c r="BI1" s="186" t="s">
        <v>5</v>
      </c>
      <c r="BJ1" s="148"/>
      <c r="BK1" s="148"/>
      <c r="BL1" s="148"/>
      <c r="BM1" s="148"/>
      <c r="BN1" s="155"/>
      <c r="BO1" s="148"/>
      <c r="BP1" s="148"/>
      <c r="BQ1" s="148"/>
      <c r="BR1" s="156"/>
      <c r="BS1" s="148"/>
      <c r="BT1" s="148"/>
      <c r="BU1" s="302" t="s">
        <v>0</v>
      </c>
      <c r="BV1" s="303"/>
      <c r="BW1" s="303"/>
      <c r="BX1" s="304" t="s">
        <v>6</v>
      </c>
      <c r="BY1" s="303"/>
      <c r="BZ1" s="303"/>
      <c r="CA1" s="149"/>
      <c r="CB1" s="149"/>
      <c r="CC1" s="149"/>
      <c r="CD1" s="149"/>
      <c r="CE1" s="149"/>
      <c r="CF1" s="149"/>
      <c r="CG1" s="158"/>
      <c r="CH1" s="148"/>
      <c r="CI1" s="302" t="s">
        <v>0</v>
      </c>
      <c r="CJ1" s="303"/>
      <c r="CK1" s="303"/>
      <c r="CL1" s="304" t="s">
        <v>7</v>
      </c>
      <c r="CM1" s="303"/>
      <c r="CN1" s="303"/>
      <c r="CO1" s="149"/>
      <c r="CP1" s="149"/>
      <c r="CQ1" s="149"/>
      <c r="CR1" s="149"/>
      <c r="CS1" s="149"/>
      <c r="CT1" s="149"/>
      <c r="CU1" s="158"/>
      <c r="CV1" s="148"/>
      <c r="CW1" s="302" t="s">
        <v>0</v>
      </c>
      <c r="CX1" s="303"/>
      <c r="CY1" s="303"/>
      <c r="CZ1" s="305" t="s">
        <v>8</v>
      </c>
      <c r="DA1" s="306"/>
      <c r="DB1" s="306"/>
      <c r="DC1" s="149"/>
      <c r="DD1" s="149"/>
      <c r="DE1" s="149"/>
      <c r="DF1" s="149"/>
      <c r="DG1" s="149"/>
      <c r="DH1" s="149"/>
      <c r="DI1" s="158"/>
      <c r="DJ1" s="148"/>
      <c r="DK1" s="302" t="s">
        <v>0</v>
      </c>
      <c r="DL1" s="303"/>
      <c r="DM1" s="303"/>
      <c r="DN1" s="305" t="s">
        <v>9</v>
      </c>
      <c r="DO1" s="306"/>
      <c r="DP1" s="306"/>
      <c r="DQ1" s="149"/>
      <c r="DR1" s="149"/>
      <c r="DS1" s="149"/>
      <c r="DT1" s="149"/>
      <c r="DU1" s="149"/>
      <c r="DV1" s="149"/>
      <c r="DW1" s="149"/>
      <c r="DX1" s="148"/>
      <c r="DY1" s="302" t="s">
        <v>0</v>
      </c>
      <c r="DZ1" s="303"/>
      <c r="EA1" s="303"/>
      <c r="EB1" s="305" t="s">
        <v>662</v>
      </c>
      <c r="EC1" s="306"/>
      <c r="ED1" s="306"/>
      <c r="EE1" s="149"/>
      <c r="EF1" s="149"/>
      <c r="EG1" s="149"/>
      <c r="EH1" s="149"/>
      <c r="EI1" s="149"/>
      <c r="EJ1" s="149"/>
      <c r="EK1" s="149"/>
    </row>
    <row r="2" spans="1:141" s="1" customFormat="1" ht="15" customHeight="1">
      <c r="A2" s="2" t="s">
        <v>11</v>
      </c>
      <c r="B2" s="2"/>
      <c r="C2" s="3" t="s">
        <v>12</v>
      </c>
      <c r="D2" s="3" t="s">
        <v>13</v>
      </c>
      <c r="E2" s="4" t="s">
        <v>14</v>
      </c>
      <c r="F2" s="3" t="s">
        <v>13</v>
      </c>
      <c r="G2" s="3" t="s">
        <v>15</v>
      </c>
      <c r="H2" s="3" t="s">
        <v>16</v>
      </c>
      <c r="I2" s="3" t="s">
        <v>17</v>
      </c>
      <c r="J2" s="4" t="s">
        <v>18</v>
      </c>
      <c r="K2" s="3" t="s">
        <v>19</v>
      </c>
      <c r="L2" s="3" t="s">
        <v>16</v>
      </c>
      <c r="M2" s="3" t="s">
        <v>20</v>
      </c>
      <c r="N2" s="3" t="s">
        <v>21</v>
      </c>
      <c r="P2" s="2" t="s">
        <v>11</v>
      </c>
      <c r="Q2" s="3" t="s">
        <v>12</v>
      </c>
      <c r="R2" s="3" t="s">
        <v>13</v>
      </c>
      <c r="S2" s="4" t="s">
        <v>14</v>
      </c>
      <c r="T2" s="3" t="s">
        <v>13</v>
      </c>
      <c r="U2" s="3" t="s">
        <v>15</v>
      </c>
      <c r="V2" s="3" t="s">
        <v>16</v>
      </c>
      <c r="W2" s="3" t="s">
        <v>17</v>
      </c>
      <c r="X2" s="4" t="s">
        <v>18</v>
      </c>
      <c r="Y2" s="3" t="s">
        <v>19</v>
      </c>
      <c r="Z2" s="3" t="s">
        <v>16</v>
      </c>
      <c r="AA2" s="3" t="s">
        <v>20</v>
      </c>
      <c r="AB2" s="3" t="s">
        <v>21</v>
      </c>
      <c r="AD2" s="2" t="s">
        <v>11</v>
      </c>
      <c r="AE2" s="3" t="s">
        <v>12</v>
      </c>
      <c r="AF2" s="3" t="s">
        <v>13</v>
      </c>
      <c r="AG2" s="4" t="s">
        <v>14</v>
      </c>
      <c r="AH2" s="3" t="s">
        <v>13</v>
      </c>
      <c r="AI2" s="3" t="s">
        <v>15</v>
      </c>
      <c r="AJ2" s="3" t="s">
        <v>16</v>
      </c>
      <c r="AK2" s="3" t="s">
        <v>17</v>
      </c>
      <c r="AL2" s="4" t="s">
        <v>18</v>
      </c>
      <c r="AM2" s="3" t="s">
        <v>19</v>
      </c>
      <c r="AN2" s="3" t="s">
        <v>16</v>
      </c>
      <c r="AO2" s="3" t="s">
        <v>20</v>
      </c>
      <c r="AP2" s="3" t="s">
        <v>21</v>
      </c>
      <c r="AR2" s="2" t="s">
        <v>11</v>
      </c>
      <c r="AS2" s="3" t="s">
        <v>12</v>
      </c>
      <c r="AT2" s="3" t="s">
        <v>13</v>
      </c>
      <c r="AU2" s="3" t="s">
        <v>14</v>
      </c>
      <c r="AV2" s="3" t="s">
        <v>13</v>
      </c>
      <c r="AW2" s="3" t="s">
        <v>15</v>
      </c>
      <c r="AX2" s="3" t="s">
        <v>16</v>
      </c>
      <c r="AY2" s="3" t="s">
        <v>17</v>
      </c>
      <c r="AZ2" s="4" t="s">
        <v>22</v>
      </c>
      <c r="BA2" s="3" t="s">
        <v>19</v>
      </c>
      <c r="BB2" s="3" t="s">
        <v>23</v>
      </c>
      <c r="BC2" s="3" t="s">
        <v>24</v>
      </c>
      <c r="BD2" s="3" t="s">
        <v>21</v>
      </c>
      <c r="BF2" s="2" t="s">
        <v>11</v>
      </c>
      <c r="BG2" s="3" t="s">
        <v>12</v>
      </c>
      <c r="BH2" s="3" t="s">
        <v>13</v>
      </c>
      <c r="BI2" s="187" t="s">
        <v>14</v>
      </c>
      <c r="BJ2" s="3" t="s">
        <v>13</v>
      </c>
      <c r="BK2" s="3" t="s">
        <v>15</v>
      </c>
      <c r="BL2" s="3" t="s">
        <v>16</v>
      </c>
      <c r="BM2" s="3" t="s">
        <v>17</v>
      </c>
      <c r="BN2" s="4" t="s">
        <v>18</v>
      </c>
      <c r="BO2" s="3" t="s">
        <v>19</v>
      </c>
      <c r="BP2" s="3" t="s">
        <v>16</v>
      </c>
      <c r="BQ2" s="3" t="s">
        <v>20</v>
      </c>
      <c r="BR2" s="3" t="s">
        <v>21</v>
      </c>
      <c r="BT2" s="2" t="s">
        <v>11</v>
      </c>
      <c r="BU2" s="3" t="s">
        <v>12</v>
      </c>
      <c r="BV2" s="3" t="s">
        <v>13</v>
      </c>
      <c r="BW2" s="163" t="s">
        <v>14</v>
      </c>
      <c r="BX2" s="3" t="s">
        <v>13</v>
      </c>
      <c r="BY2" s="3" t="s">
        <v>15</v>
      </c>
      <c r="BZ2" s="3" t="s">
        <v>16</v>
      </c>
      <c r="CA2" s="3" t="s">
        <v>17</v>
      </c>
      <c r="CB2" s="283" t="s">
        <v>708</v>
      </c>
      <c r="CC2" s="3" t="s">
        <v>19</v>
      </c>
      <c r="CD2" s="3" t="s">
        <v>25</v>
      </c>
      <c r="CE2" s="3" t="s">
        <v>26</v>
      </c>
      <c r="CF2" s="3" t="s">
        <v>21</v>
      </c>
      <c r="CH2" s="2" t="s">
        <v>11</v>
      </c>
      <c r="CI2" s="3" t="s">
        <v>12</v>
      </c>
      <c r="CJ2" s="3" t="s">
        <v>13</v>
      </c>
      <c r="CK2" s="3" t="s">
        <v>14</v>
      </c>
      <c r="CL2" s="3" t="s">
        <v>13</v>
      </c>
      <c r="CM2" s="3" t="s">
        <v>15</v>
      </c>
      <c r="CN2" s="3" t="s">
        <v>16</v>
      </c>
      <c r="CO2" s="3" t="s">
        <v>17</v>
      </c>
      <c r="CP2" s="283" t="s">
        <v>708</v>
      </c>
      <c r="CQ2" s="3" t="s">
        <v>19</v>
      </c>
      <c r="CR2" s="3" t="s">
        <v>25</v>
      </c>
      <c r="CS2" s="3" t="s">
        <v>26</v>
      </c>
      <c r="CT2" s="3" t="s">
        <v>21</v>
      </c>
      <c r="CV2" s="2" t="s">
        <v>11</v>
      </c>
      <c r="CW2" s="3" t="s">
        <v>12</v>
      </c>
      <c r="CX2" s="3" t="s">
        <v>13</v>
      </c>
      <c r="CY2" s="3" t="s">
        <v>14</v>
      </c>
      <c r="CZ2" s="3" t="s">
        <v>13</v>
      </c>
      <c r="DA2" s="3" t="s">
        <v>15</v>
      </c>
      <c r="DB2" s="3" t="s">
        <v>16</v>
      </c>
      <c r="DC2" s="3" t="s">
        <v>17</v>
      </c>
      <c r="DD2" s="283" t="s">
        <v>708</v>
      </c>
      <c r="DE2" s="3" t="s">
        <v>19</v>
      </c>
      <c r="DF2" s="3" t="s">
        <v>25</v>
      </c>
      <c r="DG2" s="3" t="s">
        <v>26</v>
      </c>
      <c r="DH2" s="3" t="s">
        <v>21</v>
      </c>
      <c r="DJ2" s="2" t="s">
        <v>11</v>
      </c>
      <c r="DK2" s="3" t="s">
        <v>12</v>
      </c>
      <c r="DL2" s="3" t="s">
        <v>13</v>
      </c>
      <c r="DM2" s="3" t="s">
        <v>14</v>
      </c>
      <c r="DN2" s="3" t="s">
        <v>13</v>
      </c>
      <c r="DO2" s="3" t="s">
        <v>15</v>
      </c>
      <c r="DP2" s="3" t="s">
        <v>16</v>
      </c>
      <c r="DQ2" s="3" t="s">
        <v>17</v>
      </c>
      <c r="DR2" s="283" t="s">
        <v>708</v>
      </c>
      <c r="DS2" s="3" t="s">
        <v>19</v>
      </c>
      <c r="DT2" s="3" t="s">
        <v>25</v>
      </c>
      <c r="DU2" s="3" t="s">
        <v>26</v>
      </c>
      <c r="DV2" s="3" t="s">
        <v>21</v>
      </c>
      <c r="DW2" s="248"/>
      <c r="DX2" s="2" t="s">
        <v>11</v>
      </c>
      <c r="DY2" s="3" t="s">
        <v>12</v>
      </c>
      <c r="DZ2" s="3" t="s">
        <v>13</v>
      </c>
      <c r="EA2" s="3" t="s">
        <v>14</v>
      </c>
      <c r="EB2" s="3" t="s">
        <v>13</v>
      </c>
      <c r="EC2" s="3" t="s">
        <v>15</v>
      </c>
      <c r="ED2" s="3" t="s">
        <v>16</v>
      </c>
      <c r="EE2" s="3" t="s">
        <v>17</v>
      </c>
      <c r="EF2" s="283" t="s">
        <v>708</v>
      </c>
      <c r="EG2" s="3" t="s">
        <v>19</v>
      </c>
      <c r="EH2" s="3" t="s">
        <v>25</v>
      </c>
      <c r="EI2" s="3" t="s">
        <v>26</v>
      </c>
      <c r="EJ2" s="3" t="s">
        <v>21</v>
      </c>
      <c r="EK2" s="248"/>
    </row>
    <row r="3" spans="1:141" s="1" customFormat="1" ht="15" customHeight="1">
      <c r="A3" s="89">
        <v>46150</v>
      </c>
      <c r="B3" s="6">
        <v>6408</v>
      </c>
      <c r="C3" s="78">
        <v>13848</v>
      </c>
      <c r="D3" s="78">
        <v>331</v>
      </c>
      <c r="E3" s="78">
        <v>422</v>
      </c>
      <c r="F3" s="78">
        <v>7</v>
      </c>
      <c r="G3" s="78">
        <v>15</v>
      </c>
      <c r="H3" s="78">
        <v>8</v>
      </c>
      <c r="I3" s="78">
        <v>4</v>
      </c>
      <c r="J3" s="90" t="s">
        <v>697</v>
      </c>
      <c r="K3" s="91">
        <v>1430</v>
      </c>
      <c r="L3" s="78">
        <v>11440</v>
      </c>
      <c r="M3" s="92">
        <v>0.345619335347432</v>
      </c>
      <c r="N3" s="12"/>
      <c r="P3" s="89">
        <v>46150</v>
      </c>
      <c r="Q3" s="78">
        <v>10380</v>
      </c>
      <c r="R3" s="78">
        <v>179</v>
      </c>
      <c r="S3" s="78">
        <v>319</v>
      </c>
      <c r="T3" s="78">
        <v>3</v>
      </c>
      <c r="U3" s="78">
        <v>15</v>
      </c>
      <c r="V3" s="78">
        <v>6</v>
      </c>
      <c r="W3" s="78">
        <v>1</v>
      </c>
      <c r="X3" s="90" t="s">
        <v>705</v>
      </c>
      <c r="Y3" s="91">
        <v>1091</v>
      </c>
      <c r="Z3" s="78">
        <v>6546</v>
      </c>
      <c r="AA3" s="92">
        <v>0.36569832402234637</v>
      </c>
      <c r="AB3" s="93"/>
      <c r="AD3" s="89">
        <v>46150</v>
      </c>
      <c r="AE3" s="78">
        <v>790</v>
      </c>
      <c r="AF3" s="78">
        <v>89</v>
      </c>
      <c r="AG3" s="78">
        <v>204</v>
      </c>
      <c r="AH3" s="78">
        <v>2</v>
      </c>
      <c r="AI3" s="78">
        <v>7</v>
      </c>
      <c r="AJ3" s="78">
        <v>2</v>
      </c>
      <c r="AK3" s="78">
        <v>3</v>
      </c>
      <c r="AL3" s="90" t="s">
        <v>751</v>
      </c>
      <c r="AM3" s="91">
        <v>792</v>
      </c>
      <c r="AN3" s="78">
        <v>0</v>
      </c>
      <c r="AO3" s="92">
        <v>0</v>
      </c>
      <c r="AP3" s="291" t="s">
        <v>624</v>
      </c>
      <c r="AR3" s="89">
        <v>46150</v>
      </c>
      <c r="AS3" s="8">
        <v>11673</v>
      </c>
      <c r="AT3" s="144">
        <v>341</v>
      </c>
      <c r="AU3" s="9">
        <v>493</v>
      </c>
      <c r="AV3" s="9">
        <v>13</v>
      </c>
      <c r="AW3" s="9">
        <v>18</v>
      </c>
      <c r="AX3" s="9">
        <v>13</v>
      </c>
      <c r="AY3" s="9">
        <v>10</v>
      </c>
      <c r="AZ3" s="90" t="s">
        <v>30</v>
      </c>
      <c r="BA3" s="78">
        <v>500</v>
      </c>
      <c r="BB3" s="9">
        <v>6500</v>
      </c>
      <c r="BC3" s="10">
        <v>0.1906158357771261</v>
      </c>
      <c r="BD3" s="7"/>
      <c r="BF3" s="89">
        <v>46150</v>
      </c>
      <c r="BG3" s="78">
        <v>6721</v>
      </c>
      <c r="BH3" s="78">
        <v>249</v>
      </c>
      <c r="BI3" s="188">
        <v>293</v>
      </c>
      <c r="BJ3" s="78">
        <v>5</v>
      </c>
      <c r="BK3" s="78">
        <v>19</v>
      </c>
      <c r="BL3" s="78">
        <v>0</v>
      </c>
      <c r="BM3" s="78">
        <v>1</v>
      </c>
      <c r="BN3" s="90" t="s">
        <v>280</v>
      </c>
      <c r="BO3" s="91">
        <v>1100</v>
      </c>
      <c r="BP3" s="78">
        <v>0</v>
      </c>
      <c r="BQ3" s="92">
        <v>0</v>
      </c>
      <c r="BR3" s="93"/>
      <c r="BT3" s="89">
        <v>46150</v>
      </c>
      <c r="BU3" s="8">
        <v>20432</v>
      </c>
      <c r="BV3" s="9">
        <v>666</v>
      </c>
      <c r="BW3" s="9">
        <v>499</v>
      </c>
      <c r="BX3" s="9">
        <v>13</v>
      </c>
      <c r="BY3" s="9">
        <v>68</v>
      </c>
      <c r="BZ3" s="9">
        <v>13</v>
      </c>
      <c r="CA3" s="9">
        <v>9</v>
      </c>
      <c r="CB3" s="284" t="s">
        <v>758</v>
      </c>
      <c r="CC3" s="78">
        <v>880</v>
      </c>
      <c r="CD3" s="9">
        <v>11440</v>
      </c>
      <c r="CE3" s="10">
        <v>0.17177177177177178</v>
      </c>
      <c r="CF3" s="223"/>
      <c r="CH3" s="89">
        <v>46150</v>
      </c>
      <c r="CI3" s="8">
        <v>17172</v>
      </c>
      <c r="CJ3" s="9">
        <v>644</v>
      </c>
      <c r="CK3" s="9">
        <v>373</v>
      </c>
      <c r="CL3" s="9">
        <v>4</v>
      </c>
      <c r="CM3" s="9">
        <v>27</v>
      </c>
      <c r="CN3" s="9">
        <v>6</v>
      </c>
      <c r="CO3" s="9">
        <v>4</v>
      </c>
      <c r="CP3" s="284" t="s">
        <v>664</v>
      </c>
      <c r="CQ3" s="78">
        <v>1500</v>
      </c>
      <c r="CR3" s="9">
        <v>9000</v>
      </c>
      <c r="CS3" s="10">
        <v>0.13975155279503104</v>
      </c>
      <c r="CT3" s="7"/>
      <c r="CV3" s="89">
        <v>46150</v>
      </c>
      <c r="CW3" s="8">
        <v>8559</v>
      </c>
      <c r="CX3" s="9">
        <v>203</v>
      </c>
      <c r="CY3" s="9">
        <v>652</v>
      </c>
      <c r="CZ3" s="9">
        <v>21</v>
      </c>
      <c r="DA3" s="9">
        <v>20</v>
      </c>
      <c r="DB3" s="9">
        <v>21</v>
      </c>
      <c r="DC3" s="9">
        <v>8</v>
      </c>
      <c r="DD3" s="284" t="s">
        <v>709</v>
      </c>
      <c r="DE3" s="78">
        <v>550</v>
      </c>
      <c r="DF3" s="9">
        <v>11550</v>
      </c>
      <c r="DG3" s="10">
        <v>0.56896551724137934</v>
      </c>
      <c r="DH3" s="216"/>
      <c r="DJ3" s="89">
        <v>46150</v>
      </c>
      <c r="DK3" s="8">
        <v>5003</v>
      </c>
      <c r="DL3" s="9">
        <v>370</v>
      </c>
      <c r="DM3" s="9">
        <v>346</v>
      </c>
      <c r="DN3" s="9">
        <v>3</v>
      </c>
      <c r="DO3" s="9">
        <v>46</v>
      </c>
      <c r="DP3" s="9">
        <v>3</v>
      </c>
      <c r="DQ3" s="9"/>
      <c r="DR3" s="284" t="s">
        <v>646</v>
      </c>
      <c r="DS3" s="78">
        <v>500</v>
      </c>
      <c r="DT3" s="9">
        <v>1500</v>
      </c>
      <c r="DU3" s="10">
        <v>4.0540540540540543E-2</v>
      </c>
      <c r="DV3" s="7"/>
      <c r="DW3" s="282"/>
      <c r="DX3" s="89">
        <v>46150</v>
      </c>
      <c r="DY3" s="8">
        <v>2347</v>
      </c>
      <c r="DZ3" s="9">
        <v>283</v>
      </c>
      <c r="EA3" s="9">
        <v>29</v>
      </c>
      <c r="EB3" s="9">
        <v>3</v>
      </c>
      <c r="EC3" s="9">
        <v>14</v>
      </c>
      <c r="ED3" s="9">
        <v>3</v>
      </c>
      <c r="EE3" s="9">
        <v>3</v>
      </c>
      <c r="EF3" s="284" t="s">
        <v>105</v>
      </c>
      <c r="EG3" s="78">
        <v>1050</v>
      </c>
      <c r="EH3" s="9">
        <v>3150</v>
      </c>
      <c r="EI3" s="10">
        <v>0.11130742049469965</v>
      </c>
      <c r="EJ3" s="216"/>
      <c r="EK3" s="282"/>
    </row>
    <row r="4" spans="1:141" s="1" customFormat="1" ht="15" customHeight="1">
      <c r="A4" s="15"/>
      <c r="B4" s="15"/>
      <c r="C4" s="9">
        <v>15390</v>
      </c>
      <c r="D4" s="9">
        <v>209</v>
      </c>
      <c r="E4" s="9">
        <v>453</v>
      </c>
      <c r="F4" s="9">
        <v>6</v>
      </c>
      <c r="G4" s="9">
        <v>11</v>
      </c>
      <c r="H4" s="9">
        <v>5</v>
      </c>
      <c r="I4" s="9">
        <v>6</v>
      </c>
      <c r="J4" s="90" t="s">
        <v>33</v>
      </c>
      <c r="K4" s="78">
        <v>800</v>
      </c>
      <c r="L4" s="9">
        <v>4000</v>
      </c>
      <c r="M4" s="10">
        <v>0.19138755980861244</v>
      </c>
      <c r="N4" s="7"/>
      <c r="P4" s="15"/>
      <c r="Q4" s="9">
        <v>10946</v>
      </c>
      <c r="R4" s="9">
        <v>74</v>
      </c>
      <c r="S4" s="9">
        <v>416</v>
      </c>
      <c r="T4" s="9">
        <v>0</v>
      </c>
      <c r="U4" s="9">
        <v>17</v>
      </c>
      <c r="V4" s="9">
        <v>0</v>
      </c>
      <c r="W4" s="9">
        <v>-3</v>
      </c>
      <c r="X4" s="90" t="s">
        <v>736</v>
      </c>
      <c r="Y4" s="78">
        <v>770</v>
      </c>
      <c r="Z4" s="9">
        <v>0</v>
      </c>
      <c r="AA4" s="10">
        <v>0</v>
      </c>
      <c r="AB4" s="7" t="s">
        <v>757</v>
      </c>
      <c r="AD4" s="15"/>
      <c r="AE4" s="9">
        <v>7056</v>
      </c>
      <c r="AF4" s="9">
        <v>235</v>
      </c>
      <c r="AG4" s="9">
        <v>365</v>
      </c>
      <c r="AH4" s="9">
        <v>7</v>
      </c>
      <c r="AI4" s="9">
        <v>5</v>
      </c>
      <c r="AJ4" s="9">
        <v>8</v>
      </c>
      <c r="AK4" s="9">
        <v>10</v>
      </c>
      <c r="AL4" s="90" t="s">
        <v>750</v>
      </c>
      <c r="AM4" s="78">
        <v>572</v>
      </c>
      <c r="AN4" s="9">
        <v>0</v>
      </c>
      <c r="AO4" s="10">
        <v>0</v>
      </c>
      <c r="AP4" s="7"/>
      <c r="AR4" s="89"/>
      <c r="AS4" s="8">
        <v>6995</v>
      </c>
      <c r="AT4" s="144">
        <v>157</v>
      </c>
      <c r="AU4" s="9">
        <v>438</v>
      </c>
      <c r="AV4" s="9">
        <v>4</v>
      </c>
      <c r="AW4" s="9">
        <v>6</v>
      </c>
      <c r="AX4" s="9">
        <v>2</v>
      </c>
      <c r="AY4" s="9">
        <v>3</v>
      </c>
      <c r="AZ4" s="90" t="s">
        <v>679</v>
      </c>
      <c r="BA4" s="78">
        <v>660</v>
      </c>
      <c r="BB4" s="9">
        <v>1320</v>
      </c>
      <c r="BC4" s="10">
        <v>8.4076433121019103E-2</v>
      </c>
      <c r="BD4" s="7"/>
      <c r="BF4" s="15"/>
      <c r="BG4" s="9">
        <v>7255</v>
      </c>
      <c r="BH4" s="9">
        <v>146</v>
      </c>
      <c r="BI4" s="73">
        <v>171</v>
      </c>
      <c r="BJ4" s="9">
        <v>5</v>
      </c>
      <c r="BK4" s="9">
        <v>9</v>
      </c>
      <c r="BL4" s="9">
        <v>5</v>
      </c>
      <c r="BM4" s="9">
        <v>5</v>
      </c>
      <c r="BN4" s="90" t="s">
        <v>37</v>
      </c>
      <c r="BO4" s="78">
        <v>722</v>
      </c>
      <c r="BP4" s="9">
        <v>3610</v>
      </c>
      <c r="BQ4" s="10">
        <v>0.24726027397260275</v>
      </c>
      <c r="BR4" s="93"/>
      <c r="BT4" s="15">
        <f>IF(A7="","",A7)</f>
        <v>46157</v>
      </c>
      <c r="BU4" s="9">
        <v>20787</v>
      </c>
      <c r="BV4" s="9">
        <f t="shared" ref="BV4:BV18" si="0">IF(BU4="","",BU4-BU3)</f>
        <v>355</v>
      </c>
      <c r="BW4" s="9">
        <v>504</v>
      </c>
      <c r="BX4" s="9">
        <f t="shared" ref="BX4:BX18" si="1">IF(BW4="","",BW4-BW3)</f>
        <v>5</v>
      </c>
      <c r="BY4" s="9">
        <v>52</v>
      </c>
      <c r="BZ4" s="9">
        <f t="shared" ref="BZ4:BZ18" si="2">IF(BY4="","",BY3+CA3-BY4)</f>
        <v>25</v>
      </c>
      <c r="CA4" s="9">
        <v>10</v>
      </c>
      <c r="CB4" s="62" t="str">
        <f t="shared" ref="CB4:CB23" si="3">IF(BU4="","",CB3)</f>
        <v>サンリオマスコットポーチ</v>
      </c>
      <c r="CC4" s="78">
        <f t="shared" ref="CC4:CC18" si="4">IF(BU4="","",CC3)</f>
        <v>880</v>
      </c>
      <c r="CD4" s="9">
        <f t="shared" ref="CD4:CD35" si="5">IF(CC4="","",BZ4*CC4)</f>
        <v>22000</v>
      </c>
      <c r="CE4" s="10">
        <f t="shared" ref="CE4:CE35" si="6">IF(CD4="","",CD4/(BV4*100))</f>
        <v>0.61971830985915488</v>
      </c>
      <c r="CF4" s="7" t="s">
        <v>760</v>
      </c>
      <c r="CH4" s="89">
        <f>IF(A7="","",A7)</f>
        <v>46157</v>
      </c>
      <c r="CI4" s="9">
        <v>17383</v>
      </c>
      <c r="CJ4" s="9">
        <f t="shared" ref="CJ4:CJ18" si="7">IF(CI4="","",CI4-CI3)</f>
        <v>211</v>
      </c>
      <c r="CK4" s="9">
        <v>374</v>
      </c>
      <c r="CL4" s="9">
        <f t="shared" ref="CL4:CL18" si="8">IF(CK4="","",CK4-CK3)</f>
        <v>1</v>
      </c>
      <c r="CM4" s="9">
        <v>28</v>
      </c>
      <c r="CN4" s="9">
        <f t="shared" ref="CN4:CN18" si="9">IF(CM4="","",CM3+CO3-CM4)</f>
        <v>3</v>
      </c>
      <c r="CO4" s="9">
        <v>9</v>
      </c>
      <c r="CP4" s="62" t="str">
        <f t="shared" ref="CP4:CP23" si="10">IF(CI4="","",CP3)</f>
        <v>ボンボンドロップシール</v>
      </c>
      <c r="CQ4" s="78">
        <f t="shared" ref="CQ4:CQ18" si="11">IF(CI4="","",CQ3)</f>
        <v>1500</v>
      </c>
      <c r="CR4" s="9">
        <f t="shared" ref="CR4:CR35" si="12">IF(CQ4="","",CN4*CQ4)</f>
        <v>4500</v>
      </c>
      <c r="CS4" s="10">
        <f t="shared" ref="CS4:CS35" si="13">IF(CR4="","",CR4/(CJ4*100))</f>
        <v>0.2132701421800948</v>
      </c>
      <c r="CT4" s="7"/>
      <c r="CV4" s="89">
        <f>IF(A7="","",A7)</f>
        <v>46157</v>
      </c>
      <c r="CW4" s="9">
        <v>8616</v>
      </c>
      <c r="CX4" s="9">
        <f t="shared" ref="CX4:CX18" si="14">IF(CW4="","",CW4-CW3)</f>
        <v>57</v>
      </c>
      <c r="CY4" s="9">
        <v>655</v>
      </c>
      <c r="CZ4" s="9">
        <f t="shared" ref="CZ4:CZ18" si="15">IF(CY4="","",CY4-CY3)</f>
        <v>3</v>
      </c>
      <c r="DA4" s="9">
        <v>21</v>
      </c>
      <c r="DB4" s="9">
        <f t="shared" ref="DB4:DB18" si="16">IF(DA4="","",DA3+DC3-DA4)</f>
        <v>7</v>
      </c>
      <c r="DC4" s="9">
        <v>12</v>
      </c>
      <c r="DD4" s="62" t="str">
        <f t="shared" ref="DD4:DD23" si="17">IF(CW4="","",DD3)</f>
        <v>AIぬいぐるみ</v>
      </c>
      <c r="DE4" s="78">
        <f t="shared" ref="DE4:DE18" si="18">IF(CW4="","",DE3)</f>
        <v>550</v>
      </c>
      <c r="DF4" s="9">
        <f t="shared" ref="DF4:DF35" si="19">IF(DE4="","",DB4*DE4)</f>
        <v>3850</v>
      </c>
      <c r="DG4" s="10">
        <f t="shared" ref="DG4:DG35" si="20">IF(DF4="","",DF4/(CX4*100))</f>
        <v>0.67543859649122806</v>
      </c>
      <c r="DH4" s="7"/>
      <c r="DJ4" s="89">
        <f>IF(A7="","",A7)</f>
        <v>46157</v>
      </c>
      <c r="DK4" s="9">
        <v>5060</v>
      </c>
      <c r="DL4" s="9">
        <f t="shared" ref="DL4:DL18" si="21">IF(DK4="","",DK4-DK3)</f>
        <v>57</v>
      </c>
      <c r="DM4" s="9">
        <v>347</v>
      </c>
      <c r="DN4" s="9">
        <f t="shared" ref="DN4:DN18" si="22">IF(DM4="","",DM4-DM3)</f>
        <v>1</v>
      </c>
      <c r="DO4" s="9">
        <v>33</v>
      </c>
      <c r="DP4" s="9">
        <f t="shared" ref="DP4:DP18" si="23">IF(DO4="","",DO3+DQ3-DO4)</f>
        <v>13</v>
      </c>
      <c r="DQ4" s="9">
        <v>0</v>
      </c>
      <c r="DR4" s="62" t="str">
        <f t="shared" ref="DR4:DR23" si="24">IF(DK4="","",DR3)</f>
        <v>ピクミンでかマスコット</v>
      </c>
      <c r="DS4" s="78">
        <f t="shared" ref="DS4:DS18" si="25">IF(DK4="","",DS3)</f>
        <v>500</v>
      </c>
      <c r="DT4" s="9">
        <f t="shared" ref="DT4:DT35" si="26">IF(DS4="","",DP4*DS4)</f>
        <v>6500</v>
      </c>
      <c r="DU4" s="10">
        <f t="shared" ref="DU4:DU35" si="27">IF(DT4="","",DT4/(DL4*100))</f>
        <v>1.1403508771929824</v>
      </c>
      <c r="DV4" s="7" t="s">
        <v>760</v>
      </c>
      <c r="DW4" s="47"/>
      <c r="DX4" s="89">
        <f>IF(A7="","",A7)</f>
        <v>46157</v>
      </c>
      <c r="DY4" s="9">
        <v>2499</v>
      </c>
      <c r="DZ4" s="9">
        <f t="shared" ref="DZ4:DZ18" si="28">IF(DY4="","",DY4-DY3)</f>
        <v>152</v>
      </c>
      <c r="EA4" s="9">
        <v>32</v>
      </c>
      <c r="EB4" s="9">
        <f t="shared" ref="EB4:EB18" si="29">IF(EA4="","",EA4-EA3)</f>
        <v>3</v>
      </c>
      <c r="EC4" s="9">
        <v>16</v>
      </c>
      <c r="ED4" s="9">
        <f t="shared" ref="ED4:ED18" si="30">IF(EC4="","",EC3+EE3-EC4)</f>
        <v>1</v>
      </c>
      <c r="EE4" s="9">
        <v>0</v>
      </c>
      <c r="EF4" s="62" t="str">
        <f t="shared" ref="EF4:EF23" si="31">IF(DY4="","",EF3)</f>
        <v>サンリオボアポーチ</v>
      </c>
      <c r="EG4" s="78">
        <f t="shared" ref="EG4:EG18" si="32">IF(DY4="","",EG3)</f>
        <v>1050</v>
      </c>
      <c r="EH4" s="9">
        <f t="shared" ref="EH4:EH35" si="33">IF(EG4="","",ED4*EG4)</f>
        <v>1050</v>
      </c>
      <c r="EI4" s="10">
        <f t="shared" ref="EI4:EI35" si="34">IF(EH4="","",EH4/(DZ4*100))</f>
        <v>6.9078947368421059E-2</v>
      </c>
      <c r="EJ4" s="7"/>
      <c r="EK4" s="47"/>
    </row>
    <row r="5" spans="1:141" s="1" customFormat="1" ht="15" customHeight="1">
      <c r="A5" s="15"/>
      <c r="B5" s="15"/>
      <c r="C5" s="9">
        <v>10538</v>
      </c>
      <c r="D5" s="9">
        <v>242</v>
      </c>
      <c r="E5" s="9">
        <v>589</v>
      </c>
      <c r="F5" s="9">
        <v>2</v>
      </c>
      <c r="G5" s="9">
        <v>17</v>
      </c>
      <c r="H5" s="9">
        <v>2</v>
      </c>
      <c r="I5" s="9">
        <v>1</v>
      </c>
      <c r="J5" s="62" t="s">
        <v>746</v>
      </c>
      <c r="K5" s="95">
        <v>250</v>
      </c>
      <c r="L5" s="9">
        <v>500</v>
      </c>
      <c r="M5" s="10">
        <v>2.0661157024793389E-2</v>
      </c>
      <c r="N5" s="7"/>
      <c r="P5" s="15"/>
      <c r="Q5" s="9">
        <v>11988</v>
      </c>
      <c r="R5" s="9">
        <v>240</v>
      </c>
      <c r="S5" s="9">
        <v>368</v>
      </c>
      <c r="T5" s="9">
        <v>19</v>
      </c>
      <c r="U5" s="9">
        <v>4</v>
      </c>
      <c r="V5" s="9">
        <v>19</v>
      </c>
      <c r="W5" s="9">
        <v>5</v>
      </c>
      <c r="X5" s="62" t="s">
        <v>699</v>
      </c>
      <c r="Y5" s="95">
        <v>440</v>
      </c>
      <c r="Z5" s="9">
        <v>8360</v>
      </c>
      <c r="AA5" s="10">
        <v>0.34833333333333333</v>
      </c>
      <c r="AB5" s="7"/>
      <c r="AD5" s="15"/>
      <c r="AE5" s="9">
        <v>8466</v>
      </c>
      <c r="AF5" s="9">
        <v>117</v>
      </c>
      <c r="AG5" s="9">
        <v>430</v>
      </c>
      <c r="AH5" s="9">
        <v>5</v>
      </c>
      <c r="AI5" s="9">
        <v>13</v>
      </c>
      <c r="AJ5" s="9">
        <v>6</v>
      </c>
      <c r="AK5" s="9">
        <v>7</v>
      </c>
      <c r="AL5" s="62" t="s">
        <v>754</v>
      </c>
      <c r="AM5" s="95">
        <v>1300</v>
      </c>
      <c r="AN5" s="9">
        <v>600</v>
      </c>
      <c r="AO5" s="10">
        <v>5.128205128205128E-2</v>
      </c>
      <c r="AP5" s="7" t="s">
        <v>756</v>
      </c>
      <c r="AR5" s="17"/>
      <c r="AS5" s="18">
        <v>8598</v>
      </c>
      <c r="AT5" s="269">
        <v>208</v>
      </c>
      <c r="AU5" s="19">
        <v>527</v>
      </c>
      <c r="AV5" s="19">
        <v>19</v>
      </c>
      <c r="AW5" s="19">
        <v>35</v>
      </c>
      <c r="AX5" s="19">
        <v>21</v>
      </c>
      <c r="AY5" s="19">
        <v>8</v>
      </c>
      <c r="AZ5" s="113" t="s">
        <v>664</v>
      </c>
      <c r="BA5" s="20">
        <v>300</v>
      </c>
      <c r="BB5" s="19">
        <v>6300</v>
      </c>
      <c r="BC5" s="21">
        <v>0.30288461538461536</v>
      </c>
      <c r="BD5" s="22"/>
      <c r="BF5" s="15"/>
      <c r="BG5" s="9">
        <v>8187</v>
      </c>
      <c r="BH5" s="9">
        <v>407</v>
      </c>
      <c r="BI5" s="73">
        <v>215</v>
      </c>
      <c r="BJ5" s="9">
        <v>10</v>
      </c>
      <c r="BK5" s="9">
        <v>2</v>
      </c>
      <c r="BL5" s="9">
        <v>7</v>
      </c>
      <c r="BM5" s="9">
        <v>7</v>
      </c>
      <c r="BN5" s="62" t="s">
        <v>44</v>
      </c>
      <c r="BO5" s="95">
        <v>670</v>
      </c>
      <c r="BP5" s="9">
        <v>4690</v>
      </c>
      <c r="BQ5" s="10">
        <v>0.11523341523341524</v>
      </c>
      <c r="BR5" s="93"/>
      <c r="BT5" s="15">
        <f>IF(A11="","",A11)</f>
        <v>46164</v>
      </c>
      <c r="BU5" s="9">
        <v>21077</v>
      </c>
      <c r="BV5" s="9">
        <f t="shared" si="0"/>
        <v>290</v>
      </c>
      <c r="BW5" s="9">
        <v>513</v>
      </c>
      <c r="BX5" s="9">
        <f t="shared" si="1"/>
        <v>9</v>
      </c>
      <c r="BY5" s="9">
        <v>53</v>
      </c>
      <c r="BZ5" s="9">
        <f t="shared" si="2"/>
        <v>9</v>
      </c>
      <c r="CA5" s="9">
        <v>6</v>
      </c>
      <c r="CB5" s="62" t="str">
        <f t="shared" si="3"/>
        <v>サンリオマスコットポーチ</v>
      </c>
      <c r="CC5" s="78">
        <f t="shared" si="4"/>
        <v>880</v>
      </c>
      <c r="CD5" s="9">
        <f t="shared" si="5"/>
        <v>7920</v>
      </c>
      <c r="CE5" s="10">
        <f t="shared" si="6"/>
        <v>0.27310344827586208</v>
      </c>
      <c r="CF5" s="7"/>
      <c r="CH5" s="89">
        <f>IF(A11="","",A11)</f>
        <v>46164</v>
      </c>
      <c r="CI5" s="9">
        <v>17589</v>
      </c>
      <c r="CJ5" s="9">
        <f t="shared" si="7"/>
        <v>206</v>
      </c>
      <c r="CK5" s="9">
        <v>375</v>
      </c>
      <c r="CL5" s="9">
        <f t="shared" si="8"/>
        <v>1</v>
      </c>
      <c r="CM5" s="9">
        <v>34</v>
      </c>
      <c r="CN5" s="9">
        <f t="shared" si="9"/>
        <v>3</v>
      </c>
      <c r="CO5" s="9"/>
      <c r="CP5" s="62" t="str">
        <f t="shared" si="10"/>
        <v>ボンボンドロップシール</v>
      </c>
      <c r="CQ5" s="78">
        <f t="shared" si="11"/>
        <v>1500</v>
      </c>
      <c r="CR5" s="9">
        <f t="shared" si="12"/>
        <v>4500</v>
      </c>
      <c r="CS5" s="10">
        <f t="shared" si="13"/>
        <v>0.21844660194174756</v>
      </c>
      <c r="CT5" s="7"/>
      <c r="CV5" s="89">
        <f>IF(A11="","",A11)</f>
        <v>46164</v>
      </c>
      <c r="CW5" s="9">
        <v>8751</v>
      </c>
      <c r="CX5" s="9">
        <f t="shared" si="14"/>
        <v>135</v>
      </c>
      <c r="CY5" s="9">
        <v>665</v>
      </c>
      <c r="CZ5" s="9">
        <f t="shared" si="15"/>
        <v>10</v>
      </c>
      <c r="DA5" s="9">
        <v>23</v>
      </c>
      <c r="DB5" s="9">
        <f t="shared" si="16"/>
        <v>10</v>
      </c>
      <c r="DC5" s="9">
        <v>5</v>
      </c>
      <c r="DD5" s="62" t="str">
        <f t="shared" si="17"/>
        <v>AIぬいぐるみ</v>
      </c>
      <c r="DE5" s="78">
        <f t="shared" si="18"/>
        <v>550</v>
      </c>
      <c r="DF5" s="9">
        <f t="shared" si="19"/>
        <v>5500</v>
      </c>
      <c r="DG5" s="10">
        <f t="shared" si="20"/>
        <v>0.40740740740740738</v>
      </c>
      <c r="DH5" s="7"/>
      <c r="DJ5" s="89">
        <f>IF(A11="","",A11)</f>
        <v>46164</v>
      </c>
      <c r="DK5" s="9">
        <v>5229</v>
      </c>
      <c r="DL5" s="9">
        <f t="shared" si="21"/>
        <v>169</v>
      </c>
      <c r="DM5" s="9">
        <v>350</v>
      </c>
      <c r="DN5" s="9">
        <f t="shared" si="22"/>
        <v>3</v>
      </c>
      <c r="DO5" s="9">
        <v>30</v>
      </c>
      <c r="DP5" s="9">
        <f t="shared" si="23"/>
        <v>3</v>
      </c>
      <c r="DQ5" s="9">
        <v>0</v>
      </c>
      <c r="DR5" s="62" t="str">
        <f t="shared" si="24"/>
        <v>ピクミンでかマスコット</v>
      </c>
      <c r="DS5" s="78">
        <f t="shared" si="25"/>
        <v>500</v>
      </c>
      <c r="DT5" s="9">
        <f t="shared" si="26"/>
        <v>1500</v>
      </c>
      <c r="DU5" s="10">
        <f t="shared" si="27"/>
        <v>8.8757396449704137E-2</v>
      </c>
      <c r="DV5" s="7"/>
      <c r="DW5" s="47"/>
      <c r="DX5" s="89">
        <f>IF(A11="","",A11)</f>
        <v>46164</v>
      </c>
      <c r="DY5" s="9">
        <v>2607</v>
      </c>
      <c r="DZ5" s="9">
        <f t="shared" si="28"/>
        <v>108</v>
      </c>
      <c r="EA5" s="9">
        <v>34</v>
      </c>
      <c r="EB5" s="9">
        <f t="shared" si="29"/>
        <v>2</v>
      </c>
      <c r="EC5" s="9">
        <v>15</v>
      </c>
      <c r="ED5" s="9">
        <f t="shared" si="30"/>
        <v>1</v>
      </c>
      <c r="EE5" s="9"/>
      <c r="EF5" s="62" t="str">
        <f t="shared" si="31"/>
        <v>サンリオボアポーチ</v>
      </c>
      <c r="EG5" s="78">
        <f t="shared" si="32"/>
        <v>1050</v>
      </c>
      <c r="EH5" s="9">
        <f t="shared" si="33"/>
        <v>1050</v>
      </c>
      <c r="EI5" s="10">
        <f t="shared" si="34"/>
        <v>9.7222222222222224E-2</v>
      </c>
      <c r="EJ5" s="7"/>
      <c r="EK5" s="47"/>
    </row>
    <row r="6" spans="1:141" s="1" customFormat="1" ht="15" customHeight="1" thickBot="1">
      <c r="A6" s="23"/>
      <c r="B6" s="23"/>
      <c r="C6" s="24">
        <v>10800</v>
      </c>
      <c r="D6" s="24">
        <v>204</v>
      </c>
      <c r="E6" s="24">
        <v>640</v>
      </c>
      <c r="F6" s="24">
        <v>35</v>
      </c>
      <c r="G6" s="24">
        <v>355</v>
      </c>
      <c r="H6" s="24">
        <v>35</v>
      </c>
      <c r="I6" s="24">
        <v>80</v>
      </c>
      <c r="J6" s="63" t="s">
        <v>500</v>
      </c>
      <c r="K6" s="24">
        <v>60</v>
      </c>
      <c r="L6" s="24">
        <v>60</v>
      </c>
      <c r="M6" s="26">
        <v>0.10294117647058823</v>
      </c>
      <c r="N6" s="7"/>
      <c r="P6" s="23"/>
      <c r="Q6" s="24">
        <v>8747</v>
      </c>
      <c r="R6" s="24">
        <v>270</v>
      </c>
      <c r="S6" s="24">
        <v>468</v>
      </c>
      <c r="T6" s="24">
        <v>21</v>
      </c>
      <c r="U6" s="24">
        <v>95</v>
      </c>
      <c r="V6" s="24">
        <v>21</v>
      </c>
      <c r="W6" s="24">
        <v>4</v>
      </c>
      <c r="X6" s="63" t="s">
        <v>717</v>
      </c>
      <c r="Y6" s="24">
        <v>99</v>
      </c>
      <c r="Z6" s="24">
        <v>2079</v>
      </c>
      <c r="AA6" s="26">
        <v>7.6999999999999999E-2</v>
      </c>
      <c r="AB6" s="7"/>
      <c r="AD6" s="23"/>
      <c r="AE6" s="24">
        <v>7821</v>
      </c>
      <c r="AF6" s="24">
        <v>107</v>
      </c>
      <c r="AG6" s="24">
        <v>497</v>
      </c>
      <c r="AH6" s="24">
        <v>2</v>
      </c>
      <c r="AI6" s="24">
        <v>12</v>
      </c>
      <c r="AJ6" s="24">
        <v>2</v>
      </c>
      <c r="AK6" s="24">
        <v>2</v>
      </c>
      <c r="AL6" s="63" t="s">
        <v>745</v>
      </c>
      <c r="AM6" s="24">
        <v>792</v>
      </c>
      <c r="AN6" s="24">
        <v>200</v>
      </c>
      <c r="AO6" s="26">
        <v>1.8691588785046728E-2</v>
      </c>
      <c r="AP6" s="7"/>
      <c r="AR6" s="23"/>
      <c r="AS6" s="27">
        <v>7602</v>
      </c>
      <c r="AT6" s="24">
        <v>222</v>
      </c>
      <c r="AU6" s="24">
        <v>239</v>
      </c>
      <c r="AV6" s="24">
        <v>0</v>
      </c>
      <c r="AW6" s="24">
        <v>19</v>
      </c>
      <c r="AX6" s="24">
        <v>8</v>
      </c>
      <c r="AY6" s="24">
        <v>3</v>
      </c>
      <c r="AZ6" s="63" t="s">
        <v>560</v>
      </c>
      <c r="BA6" s="24">
        <v>682</v>
      </c>
      <c r="BB6" s="24">
        <v>5456</v>
      </c>
      <c r="BC6" s="26">
        <v>0.24576576576576575</v>
      </c>
      <c r="BD6" s="22"/>
      <c r="BF6" s="23"/>
      <c r="BG6" s="24">
        <v>7589</v>
      </c>
      <c r="BH6" s="24">
        <v>215</v>
      </c>
      <c r="BI6" s="189">
        <v>228</v>
      </c>
      <c r="BJ6" s="24">
        <v>0</v>
      </c>
      <c r="BK6" s="24">
        <v>6</v>
      </c>
      <c r="BL6" s="24">
        <v>9</v>
      </c>
      <c r="BM6" s="24">
        <v>7</v>
      </c>
      <c r="BN6" s="63" t="s">
        <v>706</v>
      </c>
      <c r="BO6" s="24">
        <v>600</v>
      </c>
      <c r="BP6" s="24">
        <v>5400</v>
      </c>
      <c r="BQ6" s="26">
        <v>0.25116279069767444</v>
      </c>
      <c r="BR6" s="93" t="s">
        <v>755</v>
      </c>
      <c r="BT6" s="15" t="str">
        <f>IF(A15="","",A15)</f>
        <v/>
      </c>
      <c r="BU6" s="9"/>
      <c r="BV6" s="9" t="str">
        <f t="shared" si="0"/>
        <v/>
      </c>
      <c r="BW6" s="9"/>
      <c r="BX6" s="9" t="str">
        <f t="shared" si="1"/>
        <v/>
      </c>
      <c r="BY6" s="9"/>
      <c r="BZ6" s="9" t="str">
        <f t="shared" si="2"/>
        <v/>
      </c>
      <c r="CA6" s="9"/>
      <c r="CB6" s="62" t="str">
        <f t="shared" si="3"/>
        <v/>
      </c>
      <c r="CC6" s="78" t="str">
        <f t="shared" si="4"/>
        <v/>
      </c>
      <c r="CD6" s="9" t="str">
        <f t="shared" si="5"/>
        <v/>
      </c>
      <c r="CE6" s="10" t="str">
        <f t="shared" si="6"/>
        <v/>
      </c>
      <c r="CF6" s="7"/>
      <c r="CH6" s="89" t="str">
        <f>IF(A15="","",A15)</f>
        <v/>
      </c>
      <c r="CI6" s="9"/>
      <c r="CJ6" s="9" t="str">
        <f t="shared" si="7"/>
        <v/>
      </c>
      <c r="CK6" s="9"/>
      <c r="CL6" s="9" t="str">
        <f t="shared" si="8"/>
        <v/>
      </c>
      <c r="CM6" s="9"/>
      <c r="CN6" s="9" t="str">
        <f t="shared" si="9"/>
        <v/>
      </c>
      <c r="CO6" s="9"/>
      <c r="CP6" s="62" t="str">
        <f t="shared" si="10"/>
        <v/>
      </c>
      <c r="CQ6" s="78" t="str">
        <f t="shared" si="11"/>
        <v/>
      </c>
      <c r="CR6" s="9" t="str">
        <f t="shared" si="12"/>
        <v/>
      </c>
      <c r="CS6" s="10" t="str">
        <f t="shared" si="13"/>
        <v/>
      </c>
      <c r="CT6" s="7"/>
      <c r="CV6" s="89" t="str">
        <f>IF(A15="","",A15)</f>
        <v/>
      </c>
      <c r="CW6" s="9"/>
      <c r="CX6" s="9" t="str">
        <f t="shared" si="14"/>
        <v/>
      </c>
      <c r="CY6" s="9"/>
      <c r="CZ6" s="9" t="str">
        <f t="shared" si="15"/>
        <v/>
      </c>
      <c r="DA6" s="9"/>
      <c r="DB6" s="9" t="str">
        <f t="shared" si="16"/>
        <v/>
      </c>
      <c r="DC6" s="9"/>
      <c r="DD6" s="62" t="str">
        <f t="shared" si="17"/>
        <v/>
      </c>
      <c r="DE6" s="78" t="str">
        <f t="shared" si="18"/>
        <v/>
      </c>
      <c r="DF6" s="9" t="str">
        <f t="shared" si="19"/>
        <v/>
      </c>
      <c r="DG6" s="10" t="str">
        <f t="shared" si="20"/>
        <v/>
      </c>
      <c r="DH6" s="7"/>
      <c r="DJ6" s="89" t="str">
        <f>IF(A15="","",A15)</f>
        <v/>
      </c>
      <c r="DK6" s="9"/>
      <c r="DL6" s="9" t="str">
        <f t="shared" si="21"/>
        <v/>
      </c>
      <c r="DM6" s="9"/>
      <c r="DN6" s="9" t="str">
        <f t="shared" si="22"/>
        <v/>
      </c>
      <c r="DO6" s="9"/>
      <c r="DP6" s="9" t="str">
        <f t="shared" si="23"/>
        <v/>
      </c>
      <c r="DQ6" s="9"/>
      <c r="DR6" s="62" t="str">
        <f t="shared" si="24"/>
        <v/>
      </c>
      <c r="DS6" s="78" t="str">
        <f t="shared" si="25"/>
        <v/>
      </c>
      <c r="DT6" s="9" t="str">
        <f t="shared" si="26"/>
        <v/>
      </c>
      <c r="DU6" s="10" t="str">
        <f t="shared" si="27"/>
        <v/>
      </c>
      <c r="DV6" s="7"/>
      <c r="DW6" s="47"/>
      <c r="DX6" s="89" t="str">
        <f>IF(A15="","",A15)</f>
        <v/>
      </c>
      <c r="DY6" s="9"/>
      <c r="DZ6" s="9" t="str">
        <f t="shared" si="28"/>
        <v/>
      </c>
      <c r="EA6" s="9"/>
      <c r="EB6" s="9" t="str">
        <f t="shared" si="29"/>
        <v/>
      </c>
      <c r="EC6" s="9"/>
      <c r="ED6" s="9" t="str">
        <f t="shared" si="30"/>
        <v/>
      </c>
      <c r="EE6" s="9"/>
      <c r="EF6" s="62" t="str">
        <f t="shared" si="31"/>
        <v/>
      </c>
      <c r="EG6" s="78" t="str">
        <f t="shared" si="32"/>
        <v/>
      </c>
      <c r="EH6" s="9" t="str">
        <f t="shared" si="33"/>
        <v/>
      </c>
      <c r="EI6" s="10" t="str">
        <f t="shared" si="34"/>
        <v/>
      </c>
      <c r="EJ6" s="7"/>
      <c r="EK6" s="47"/>
    </row>
    <row r="7" spans="1:141" s="1" customFormat="1" ht="15" customHeight="1" thickTop="1">
      <c r="A7" s="89">
        <v>46157</v>
      </c>
      <c r="B7" s="6">
        <f>IF(A7="","",SUM(D7:D10)+SUM(R7:R10)+SUM(BV4,CJ4,CX4,DL4,DZ4)+SUM(AF7:AF10)+SUM(AT7:AT10)+SUM(BH7:BH10))</f>
        <v>2707</v>
      </c>
      <c r="C7" s="78">
        <v>13993</v>
      </c>
      <c r="D7" s="78">
        <f t="shared" ref="D7:D54" si="35">IF(C7="","",C7-C3)</f>
        <v>145</v>
      </c>
      <c r="E7" s="78">
        <v>427</v>
      </c>
      <c r="F7" s="28">
        <f t="shared" ref="F7:F54" si="36">IF(E7="","",E7-E3)</f>
        <v>5</v>
      </c>
      <c r="G7" s="78">
        <v>14</v>
      </c>
      <c r="H7" s="78">
        <f t="shared" ref="H7:H54" si="37">IF(G7="","",G3+I3-G7)</f>
        <v>5</v>
      </c>
      <c r="I7" s="78">
        <v>3</v>
      </c>
      <c r="J7" s="90" t="str">
        <f t="shared" ref="J7:K14" si="38">IF(C7="","",J3)</f>
        <v>たまごっちMC</v>
      </c>
      <c r="K7" s="91">
        <f t="shared" si="38"/>
        <v>1430</v>
      </c>
      <c r="L7" s="28">
        <f t="shared" ref="L7:L54" si="39">IF(G7="","",H7*K7)</f>
        <v>7150</v>
      </c>
      <c r="M7" s="29">
        <f t="shared" ref="M7:M54" si="40">IF(H7="","",L7/(D7*100))</f>
        <v>0.49310344827586206</v>
      </c>
      <c r="N7" s="7" t="s">
        <v>649</v>
      </c>
      <c r="O7" s="168"/>
      <c r="P7" s="89">
        <f>IF(A7="","",A7)</f>
        <v>46157</v>
      </c>
      <c r="Q7" s="78">
        <v>10415</v>
      </c>
      <c r="R7" s="78">
        <f t="shared" ref="R7:R54" si="41">IF(Q7="","",Q7-Q3)</f>
        <v>35</v>
      </c>
      <c r="S7" s="78">
        <v>320</v>
      </c>
      <c r="T7" s="28">
        <f t="shared" ref="T7:T54" si="42">IF(S7="","",S7-S3)</f>
        <v>1</v>
      </c>
      <c r="U7" s="78">
        <v>16</v>
      </c>
      <c r="V7" s="78">
        <f t="shared" ref="V7:V54" si="43">IF(U7="","",U3+W3-U7)</f>
        <v>0</v>
      </c>
      <c r="W7" s="78">
        <v>1</v>
      </c>
      <c r="X7" s="90" t="str">
        <f>IF(Q7="","",X3)</f>
        <v>液晶デジタルカメラ</v>
      </c>
      <c r="Y7" s="91">
        <f>IF(R7="","",Y3)</f>
        <v>1091</v>
      </c>
      <c r="Z7" s="28">
        <f t="shared" ref="Z7:Z54" si="44">IF(U7="","",V7*Y7)</f>
        <v>0</v>
      </c>
      <c r="AA7" s="29">
        <f t="shared" ref="AA7:AA54" si="45">IF(V7="","",Z7/(R7*100))</f>
        <v>0</v>
      </c>
      <c r="AB7" s="289" t="s">
        <v>148</v>
      </c>
      <c r="AC7" s="168"/>
      <c r="AD7" s="89">
        <f>IF(A7="","",A7)</f>
        <v>46157</v>
      </c>
      <c r="AE7" s="78">
        <v>829</v>
      </c>
      <c r="AF7" s="78">
        <f t="shared" ref="AF7:AF54" si="46">IF(AE7="","",AE7-AE3)</f>
        <v>39</v>
      </c>
      <c r="AG7" s="78">
        <v>204</v>
      </c>
      <c r="AH7" s="28">
        <f t="shared" ref="AH7:AH54" si="47">IF(AG7="","",AG7-AG3)</f>
        <v>0</v>
      </c>
      <c r="AI7" s="78">
        <v>10</v>
      </c>
      <c r="AJ7" s="78">
        <f t="shared" ref="AJ7:AJ54" si="48">IF(AI7="","",AI3+AK3-AI7)</f>
        <v>0</v>
      </c>
      <c r="AK7" s="78">
        <v>-5</v>
      </c>
      <c r="AL7" s="90" t="str">
        <f t="shared" ref="AL7:AM10" si="49">IF(AE7="","",AL3)</f>
        <v>サンリオヘアバンド</v>
      </c>
      <c r="AM7" s="91">
        <f t="shared" si="49"/>
        <v>792</v>
      </c>
      <c r="AN7" s="28">
        <f t="shared" ref="AN7:AN54" si="50">IF(AI7="","",AJ7*AM7)</f>
        <v>0</v>
      </c>
      <c r="AO7" s="29">
        <f t="shared" ref="AO7:AO54" si="51">IF(AJ7="","",AN7/(AF7*100))</f>
        <v>0</v>
      </c>
      <c r="AP7" s="7" t="s">
        <v>761</v>
      </c>
      <c r="AQ7" s="168"/>
      <c r="AR7" s="89">
        <f>IF(A7="","",A7)</f>
        <v>46157</v>
      </c>
      <c r="AS7" s="78">
        <v>11831</v>
      </c>
      <c r="AT7" s="78">
        <f t="shared" ref="AT7:AT54" si="52">IF(AS7="","",AS7-AS3)</f>
        <v>158</v>
      </c>
      <c r="AU7" s="78">
        <v>498</v>
      </c>
      <c r="AV7" s="28">
        <f t="shared" ref="AV7:AV54" si="53">IF(AU7="","",AU7-AU3)</f>
        <v>5</v>
      </c>
      <c r="AW7" s="78">
        <v>20</v>
      </c>
      <c r="AX7" s="78">
        <f t="shared" ref="AX7:AX54" si="54">IF(AW7="","",AW3+AY3-AW7)</f>
        <v>8</v>
      </c>
      <c r="AY7" s="78">
        <v>6</v>
      </c>
      <c r="AZ7" s="90" t="str">
        <f t="shared" ref="AZ7:AZ54" si="55">IF(AS7="","",AZ3)</f>
        <v>テラスタルフェス</v>
      </c>
      <c r="BA7" s="91">
        <f t="shared" ref="BA7:BA54" si="56">IF(AT7="","",BA3)</f>
        <v>500</v>
      </c>
      <c r="BB7" s="28">
        <f t="shared" ref="BB7:BB54" si="57">IF(AW7="","",AX7*BA7)</f>
        <v>4000</v>
      </c>
      <c r="BC7" s="29">
        <f t="shared" ref="BC7:BC54" si="58">IF(AX7="","",BB7/(AT7*100))</f>
        <v>0.25316455696202533</v>
      </c>
      <c r="BD7" s="7"/>
      <c r="BE7" s="168"/>
      <c r="BF7" s="89">
        <f>IF(A7="","",A7)</f>
        <v>46157</v>
      </c>
      <c r="BG7" s="78">
        <v>6859</v>
      </c>
      <c r="BH7" s="78">
        <f t="shared" ref="BH7:BH54" si="59">IF(BG7="","",BG7-BG3)</f>
        <v>138</v>
      </c>
      <c r="BI7" s="78">
        <v>298</v>
      </c>
      <c r="BJ7" s="28">
        <f t="shared" ref="BJ7:BJ54" si="60">IF(BI7="","",BI7-BI3)</f>
        <v>5</v>
      </c>
      <c r="BK7" s="78">
        <v>15</v>
      </c>
      <c r="BL7" s="78">
        <f t="shared" ref="BL7:BL54" si="61">IF(BK7="","",BK3+BM3-BK7)</f>
        <v>5</v>
      </c>
      <c r="BM7" s="78">
        <v>5</v>
      </c>
      <c r="BN7" s="90" t="str">
        <f t="shared" ref="BN7:BN54" si="62">IF(BG7="","",BN3)</f>
        <v>ゲーム機柄イヤホン</v>
      </c>
      <c r="BO7" s="91">
        <f t="shared" ref="BO7:BO54" si="63">IF(BH7="","",BO3)</f>
        <v>1100</v>
      </c>
      <c r="BP7" s="28">
        <f t="shared" ref="BP7:BP54" si="64">IF(BK7="","",BL7*BO7)</f>
        <v>5500</v>
      </c>
      <c r="BQ7" s="29">
        <f t="shared" ref="BQ7:BQ54" si="65">IF(BL7="","",BP7/(BH7*100))</f>
        <v>0.39855072463768115</v>
      </c>
      <c r="BR7" s="7"/>
      <c r="BS7" s="168"/>
      <c r="BT7" s="15" t="str">
        <f>IF(A19="","",A19)</f>
        <v/>
      </c>
      <c r="BU7" s="9"/>
      <c r="BV7" s="9" t="str">
        <f t="shared" si="0"/>
        <v/>
      </c>
      <c r="BW7" s="9"/>
      <c r="BX7" s="9" t="str">
        <f t="shared" si="1"/>
        <v/>
      </c>
      <c r="BY7" s="9"/>
      <c r="BZ7" s="9" t="str">
        <f t="shared" si="2"/>
        <v/>
      </c>
      <c r="CA7" s="9"/>
      <c r="CB7" s="62" t="str">
        <f t="shared" si="3"/>
        <v/>
      </c>
      <c r="CC7" s="78" t="str">
        <f t="shared" si="4"/>
        <v/>
      </c>
      <c r="CD7" s="9" t="str">
        <f t="shared" si="5"/>
        <v/>
      </c>
      <c r="CE7" s="10" t="str">
        <f t="shared" si="6"/>
        <v/>
      </c>
      <c r="CF7" s="7"/>
      <c r="CH7" s="89" t="str">
        <f>IF(A19="","",A19)</f>
        <v/>
      </c>
      <c r="CI7" s="9"/>
      <c r="CJ7" s="9" t="str">
        <f t="shared" si="7"/>
        <v/>
      </c>
      <c r="CK7" s="9"/>
      <c r="CL7" s="9" t="str">
        <f t="shared" si="8"/>
        <v/>
      </c>
      <c r="CM7" s="9"/>
      <c r="CN7" s="9" t="str">
        <f t="shared" si="9"/>
        <v/>
      </c>
      <c r="CO7" s="9"/>
      <c r="CP7" s="62" t="str">
        <f t="shared" si="10"/>
        <v/>
      </c>
      <c r="CQ7" s="78" t="str">
        <f t="shared" si="11"/>
        <v/>
      </c>
      <c r="CR7" s="9" t="str">
        <f t="shared" si="12"/>
        <v/>
      </c>
      <c r="CS7" s="10" t="str">
        <f t="shared" si="13"/>
        <v/>
      </c>
      <c r="CT7" s="7"/>
      <c r="CV7" s="89" t="str">
        <f>IF(A19="","",A19)</f>
        <v/>
      </c>
      <c r="CW7" s="9"/>
      <c r="CX7" s="9" t="str">
        <f t="shared" si="14"/>
        <v/>
      </c>
      <c r="CY7" s="9"/>
      <c r="CZ7" s="9" t="str">
        <f t="shared" si="15"/>
        <v/>
      </c>
      <c r="DA7" s="9"/>
      <c r="DB7" s="9" t="str">
        <f t="shared" si="16"/>
        <v/>
      </c>
      <c r="DC7" s="9"/>
      <c r="DD7" s="62" t="str">
        <f t="shared" si="17"/>
        <v/>
      </c>
      <c r="DE7" s="78" t="str">
        <f t="shared" si="18"/>
        <v/>
      </c>
      <c r="DF7" s="9" t="str">
        <f t="shared" si="19"/>
        <v/>
      </c>
      <c r="DG7" s="10" t="str">
        <f t="shared" si="20"/>
        <v/>
      </c>
      <c r="DH7" s="7"/>
      <c r="DJ7" s="89" t="str">
        <f>IF(A19="","",A19)</f>
        <v/>
      </c>
      <c r="DK7" s="9"/>
      <c r="DL7" s="9" t="str">
        <f t="shared" si="21"/>
        <v/>
      </c>
      <c r="DM7" s="9"/>
      <c r="DN7" s="9" t="str">
        <f t="shared" si="22"/>
        <v/>
      </c>
      <c r="DO7" s="9"/>
      <c r="DP7" s="9" t="str">
        <f t="shared" si="23"/>
        <v/>
      </c>
      <c r="DQ7" s="9"/>
      <c r="DR7" s="62" t="str">
        <f t="shared" si="24"/>
        <v/>
      </c>
      <c r="DS7" s="78" t="str">
        <f t="shared" si="25"/>
        <v/>
      </c>
      <c r="DT7" s="9" t="str">
        <f t="shared" si="26"/>
        <v/>
      </c>
      <c r="DU7" s="10" t="str">
        <f t="shared" si="27"/>
        <v/>
      </c>
      <c r="DV7" s="7"/>
      <c r="DW7" s="47"/>
      <c r="DX7" s="89" t="str">
        <f>IF(A19="","",A19)</f>
        <v/>
      </c>
      <c r="DY7" s="9"/>
      <c r="DZ7" s="9" t="str">
        <f t="shared" si="28"/>
        <v/>
      </c>
      <c r="EA7" s="9"/>
      <c r="EB7" s="9" t="str">
        <f t="shared" si="29"/>
        <v/>
      </c>
      <c r="EC7" s="9"/>
      <c r="ED7" s="9" t="str">
        <f t="shared" si="30"/>
        <v/>
      </c>
      <c r="EE7" s="9"/>
      <c r="EF7" s="62" t="str">
        <f t="shared" si="31"/>
        <v/>
      </c>
      <c r="EG7" s="78" t="str">
        <f t="shared" si="32"/>
        <v/>
      </c>
      <c r="EH7" s="9" t="str">
        <f t="shared" si="33"/>
        <v/>
      </c>
      <c r="EI7" s="10" t="str">
        <f t="shared" si="34"/>
        <v/>
      </c>
      <c r="EJ7" s="7"/>
      <c r="EK7" s="47"/>
    </row>
    <row r="8" spans="1:141" s="1" customFormat="1" ht="15" customHeight="1">
      <c r="A8" s="267"/>
      <c r="B8" s="15"/>
      <c r="C8" s="9">
        <v>15489</v>
      </c>
      <c r="D8" s="9">
        <f t="shared" si="35"/>
        <v>99</v>
      </c>
      <c r="E8" s="9">
        <v>454</v>
      </c>
      <c r="F8" s="9">
        <f t="shared" si="36"/>
        <v>1</v>
      </c>
      <c r="G8" s="9">
        <v>13</v>
      </c>
      <c r="H8" s="9">
        <f t="shared" si="37"/>
        <v>4</v>
      </c>
      <c r="I8" s="9">
        <v>2</v>
      </c>
      <c r="J8" s="62" t="str">
        <f t="shared" si="38"/>
        <v>ピクミンマスコット</v>
      </c>
      <c r="K8" s="95">
        <f t="shared" si="38"/>
        <v>800</v>
      </c>
      <c r="L8" s="9">
        <f t="shared" si="39"/>
        <v>3200</v>
      </c>
      <c r="M8" s="10">
        <f t="shared" si="40"/>
        <v>0.32323232323232326</v>
      </c>
      <c r="N8" s="7"/>
      <c r="O8" s="168"/>
      <c r="P8" s="15"/>
      <c r="Q8" s="9">
        <v>10991</v>
      </c>
      <c r="R8" s="9">
        <f t="shared" si="41"/>
        <v>45</v>
      </c>
      <c r="S8" s="9">
        <v>416</v>
      </c>
      <c r="T8" s="9">
        <f t="shared" si="42"/>
        <v>0</v>
      </c>
      <c r="U8" s="9">
        <v>14</v>
      </c>
      <c r="V8" s="9">
        <f t="shared" si="43"/>
        <v>0</v>
      </c>
      <c r="W8" s="9">
        <v>0</v>
      </c>
      <c r="X8" s="62" t="s">
        <v>759</v>
      </c>
      <c r="Y8" s="95">
        <v>385</v>
      </c>
      <c r="Z8" s="9">
        <f t="shared" si="44"/>
        <v>0</v>
      </c>
      <c r="AA8" s="10">
        <f t="shared" si="45"/>
        <v>0</v>
      </c>
      <c r="AB8" s="7" t="s">
        <v>762</v>
      </c>
      <c r="AC8" s="168"/>
      <c r="AD8" s="15"/>
      <c r="AE8" s="9">
        <v>7108</v>
      </c>
      <c r="AF8" s="9">
        <f t="shared" si="46"/>
        <v>52</v>
      </c>
      <c r="AG8" s="9">
        <v>366</v>
      </c>
      <c r="AH8" s="9">
        <f t="shared" si="47"/>
        <v>1</v>
      </c>
      <c r="AI8" s="9">
        <v>12</v>
      </c>
      <c r="AJ8" s="9">
        <f t="shared" si="48"/>
        <v>3</v>
      </c>
      <c r="AK8" s="9">
        <v>0</v>
      </c>
      <c r="AL8" s="62" t="str">
        <f t="shared" si="49"/>
        <v>モンチッチフルーツマスコット</v>
      </c>
      <c r="AM8" s="95">
        <f t="shared" si="49"/>
        <v>572</v>
      </c>
      <c r="AN8" s="9">
        <f t="shared" si="50"/>
        <v>1716</v>
      </c>
      <c r="AO8" s="10">
        <f t="shared" si="51"/>
        <v>0.33</v>
      </c>
      <c r="AP8" s="7"/>
      <c r="AQ8" s="168"/>
      <c r="AR8" s="17"/>
      <c r="AS8" s="9">
        <v>7042</v>
      </c>
      <c r="AT8" s="9">
        <f t="shared" si="52"/>
        <v>47</v>
      </c>
      <c r="AU8" s="9">
        <v>440</v>
      </c>
      <c r="AV8" s="9">
        <f t="shared" si="53"/>
        <v>2</v>
      </c>
      <c r="AW8" s="9">
        <v>7</v>
      </c>
      <c r="AX8" s="9">
        <f t="shared" si="54"/>
        <v>2</v>
      </c>
      <c r="AY8" s="9">
        <v>0</v>
      </c>
      <c r="AZ8" s="62" t="str">
        <f t="shared" si="55"/>
        <v>キティしっぽ付きポーチ</v>
      </c>
      <c r="BA8" s="95">
        <f t="shared" si="56"/>
        <v>660</v>
      </c>
      <c r="BB8" s="9">
        <f t="shared" si="57"/>
        <v>1320</v>
      </c>
      <c r="BC8" s="10">
        <f t="shared" si="58"/>
        <v>0.28085106382978725</v>
      </c>
      <c r="BD8" s="7"/>
      <c r="BE8" s="168"/>
      <c r="BF8" s="17"/>
      <c r="BG8" s="9">
        <v>7395</v>
      </c>
      <c r="BH8" s="9">
        <f t="shared" si="59"/>
        <v>140</v>
      </c>
      <c r="BI8" s="9">
        <v>175</v>
      </c>
      <c r="BJ8" s="9">
        <f t="shared" si="60"/>
        <v>4</v>
      </c>
      <c r="BK8" s="9">
        <v>10</v>
      </c>
      <c r="BL8" s="9">
        <f t="shared" si="61"/>
        <v>4</v>
      </c>
      <c r="BM8" s="9">
        <v>4</v>
      </c>
      <c r="BN8" s="62" t="str">
        <f t="shared" si="62"/>
        <v>デジタルミニカメラ</v>
      </c>
      <c r="BO8" s="95">
        <f t="shared" si="63"/>
        <v>722</v>
      </c>
      <c r="BP8" s="9">
        <f t="shared" si="64"/>
        <v>2888</v>
      </c>
      <c r="BQ8" s="10">
        <f t="shared" si="65"/>
        <v>0.20628571428571429</v>
      </c>
      <c r="BR8" s="7"/>
      <c r="BS8" s="168"/>
      <c r="BT8" s="169" t="str">
        <f>IF(A23="","",A23)</f>
        <v/>
      </c>
      <c r="BU8" s="9"/>
      <c r="BV8" s="9" t="str">
        <f t="shared" si="0"/>
        <v/>
      </c>
      <c r="BW8" s="9"/>
      <c r="BX8" s="9" t="str">
        <f t="shared" si="1"/>
        <v/>
      </c>
      <c r="BY8" s="9"/>
      <c r="BZ8" s="9" t="str">
        <f t="shared" si="2"/>
        <v/>
      </c>
      <c r="CA8" s="9"/>
      <c r="CB8" s="62" t="str">
        <f t="shared" si="3"/>
        <v/>
      </c>
      <c r="CC8" s="78" t="str">
        <f t="shared" si="4"/>
        <v/>
      </c>
      <c r="CD8" s="9" t="str">
        <f t="shared" si="5"/>
        <v/>
      </c>
      <c r="CE8" s="10" t="str">
        <f t="shared" si="6"/>
        <v/>
      </c>
      <c r="CF8" s="7"/>
      <c r="CH8" s="89" t="str">
        <f>IF(A23="","",A23)</f>
        <v/>
      </c>
      <c r="CI8" s="9"/>
      <c r="CJ8" s="9" t="str">
        <f t="shared" si="7"/>
        <v/>
      </c>
      <c r="CK8" s="9"/>
      <c r="CL8" s="9" t="str">
        <f t="shared" si="8"/>
        <v/>
      </c>
      <c r="CM8" s="9"/>
      <c r="CN8" s="9" t="str">
        <f t="shared" si="9"/>
        <v/>
      </c>
      <c r="CO8" s="9"/>
      <c r="CP8" s="62" t="str">
        <f t="shared" si="10"/>
        <v/>
      </c>
      <c r="CQ8" s="78" t="str">
        <f t="shared" si="11"/>
        <v/>
      </c>
      <c r="CR8" s="9" t="str">
        <f t="shared" si="12"/>
        <v/>
      </c>
      <c r="CS8" s="10" t="str">
        <f t="shared" si="13"/>
        <v/>
      </c>
      <c r="CT8" s="7"/>
      <c r="CV8" s="89" t="str">
        <f>IF(A23="","",A23)</f>
        <v/>
      </c>
      <c r="CW8" s="9"/>
      <c r="CX8" s="9" t="str">
        <f t="shared" si="14"/>
        <v/>
      </c>
      <c r="CY8" s="9"/>
      <c r="CZ8" s="9" t="str">
        <f t="shared" si="15"/>
        <v/>
      </c>
      <c r="DA8" s="9"/>
      <c r="DB8" s="9" t="str">
        <f t="shared" si="16"/>
        <v/>
      </c>
      <c r="DC8" s="9"/>
      <c r="DD8" s="62" t="str">
        <f t="shared" si="17"/>
        <v/>
      </c>
      <c r="DE8" s="78" t="str">
        <f t="shared" si="18"/>
        <v/>
      </c>
      <c r="DF8" s="9" t="str">
        <f t="shared" si="19"/>
        <v/>
      </c>
      <c r="DG8" s="10" t="str">
        <f t="shared" si="20"/>
        <v/>
      </c>
      <c r="DH8" s="7"/>
      <c r="DJ8" s="89" t="str">
        <f>IF(A23="","",A23)</f>
        <v/>
      </c>
      <c r="DK8" s="9"/>
      <c r="DL8" s="9" t="str">
        <f t="shared" si="21"/>
        <v/>
      </c>
      <c r="DM8" s="9"/>
      <c r="DN8" s="9" t="str">
        <f t="shared" si="22"/>
        <v/>
      </c>
      <c r="DO8" s="9"/>
      <c r="DP8" s="9" t="str">
        <f t="shared" si="23"/>
        <v/>
      </c>
      <c r="DQ8" s="9"/>
      <c r="DR8" s="62" t="str">
        <f t="shared" si="24"/>
        <v/>
      </c>
      <c r="DS8" s="78" t="str">
        <f t="shared" si="25"/>
        <v/>
      </c>
      <c r="DT8" s="9" t="str">
        <f t="shared" si="26"/>
        <v/>
      </c>
      <c r="DU8" s="10" t="str">
        <f t="shared" si="27"/>
        <v/>
      </c>
      <c r="DV8" s="7"/>
      <c r="DW8" s="47"/>
      <c r="DX8" s="89" t="str">
        <f>IF(A23="","",A23)</f>
        <v/>
      </c>
      <c r="DY8" s="9"/>
      <c r="DZ8" s="9" t="str">
        <f t="shared" si="28"/>
        <v/>
      </c>
      <c r="EA8" s="9"/>
      <c r="EB8" s="9" t="str">
        <f t="shared" si="29"/>
        <v/>
      </c>
      <c r="EC8" s="9"/>
      <c r="ED8" s="9" t="str">
        <f t="shared" si="30"/>
        <v/>
      </c>
      <c r="EE8" s="9"/>
      <c r="EF8" s="62" t="str">
        <f t="shared" si="31"/>
        <v/>
      </c>
      <c r="EG8" s="78" t="str">
        <f t="shared" si="32"/>
        <v/>
      </c>
      <c r="EH8" s="9" t="str">
        <f t="shared" si="33"/>
        <v/>
      </c>
      <c r="EI8" s="10" t="str">
        <f t="shared" si="34"/>
        <v/>
      </c>
      <c r="EJ8" s="7"/>
      <c r="EK8" s="47"/>
    </row>
    <row r="9" spans="1:141" s="1" customFormat="1">
      <c r="A9" s="292" t="s">
        <v>54</v>
      </c>
      <c r="B9" s="169"/>
      <c r="C9" s="9">
        <v>10607</v>
      </c>
      <c r="D9" s="9">
        <f t="shared" si="35"/>
        <v>69</v>
      </c>
      <c r="E9" s="9">
        <v>590</v>
      </c>
      <c r="F9" s="9">
        <f t="shared" si="36"/>
        <v>1</v>
      </c>
      <c r="G9" s="9">
        <v>17</v>
      </c>
      <c r="H9" s="9">
        <f t="shared" si="37"/>
        <v>1</v>
      </c>
      <c r="I9" s="9">
        <v>3</v>
      </c>
      <c r="J9" s="62" t="str">
        <f t="shared" si="38"/>
        <v>フルーツスクイーズ</v>
      </c>
      <c r="K9" s="9">
        <f t="shared" si="38"/>
        <v>250</v>
      </c>
      <c r="L9" s="9">
        <f t="shared" si="39"/>
        <v>250</v>
      </c>
      <c r="M9" s="10">
        <f t="shared" si="40"/>
        <v>3.6231884057971016E-2</v>
      </c>
      <c r="N9" s="7"/>
      <c r="O9" s="168"/>
      <c r="P9" s="117"/>
      <c r="Q9" s="9">
        <v>12055</v>
      </c>
      <c r="R9" s="9">
        <f t="shared" si="41"/>
        <v>67</v>
      </c>
      <c r="S9" s="9">
        <v>370</v>
      </c>
      <c r="T9" s="9">
        <f t="shared" si="42"/>
        <v>2</v>
      </c>
      <c r="U9" s="9">
        <v>9</v>
      </c>
      <c r="V9" s="9">
        <f t="shared" si="43"/>
        <v>0</v>
      </c>
      <c r="W9" s="9">
        <v>6</v>
      </c>
      <c r="X9" s="62" t="str">
        <f t="shared" ref="X9:X54" si="66">IF(Q9="","",X5)</f>
        <v>バタースクイーズ</v>
      </c>
      <c r="Y9" s="9">
        <f t="shared" ref="Y9:Y54" si="67">IF(R9="","",Y5)</f>
        <v>440</v>
      </c>
      <c r="Z9" s="9">
        <f t="shared" si="44"/>
        <v>0</v>
      </c>
      <c r="AA9" s="10">
        <f t="shared" si="45"/>
        <v>0</v>
      </c>
      <c r="AB9" s="7"/>
      <c r="AC9" s="168"/>
      <c r="AD9" s="117"/>
      <c r="AE9" s="9">
        <v>8510</v>
      </c>
      <c r="AF9" s="9">
        <f t="shared" si="46"/>
        <v>44</v>
      </c>
      <c r="AG9" s="9">
        <v>432</v>
      </c>
      <c r="AH9" s="9">
        <f t="shared" si="47"/>
        <v>2</v>
      </c>
      <c r="AI9" s="9">
        <v>18</v>
      </c>
      <c r="AJ9" s="9">
        <f t="shared" si="48"/>
        <v>2</v>
      </c>
      <c r="AK9" s="9">
        <v>0</v>
      </c>
      <c r="AL9" s="62" t="str">
        <f t="shared" si="49"/>
        <v>たまごっちぷかぷかKH</v>
      </c>
      <c r="AM9" s="9">
        <f t="shared" si="49"/>
        <v>1300</v>
      </c>
      <c r="AN9" s="9">
        <f t="shared" si="50"/>
        <v>2600</v>
      </c>
      <c r="AO9" s="10">
        <f t="shared" si="51"/>
        <v>0.59090909090909094</v>
      </c>
      <c r="AP9" s="7" t="s">
        <v>97</v>
      </c>
      <c r="AQ9" s="168"/>
      <c r="AR9" s="117"/>
      <c r="AS9" s="9">
        <v>8725</v>
      </c>
      <c r="AT9" s="9">
        <f t="shared" si="52"/>
        <v>127</v>
      </c>
      <c r="AU9" s="9">
        <v>531</v>
      </c>
      <c r="AV9" s="9">
        <f t="shared" si="53"/>
        <v>4</v>
      </c>
      <c r="AW9" s="9">
        <v>36</v>
      </c>
      <c r="AX9" s="9">
        <f t="shared" si="54"/>
        <v>7</v>
      </c>
      <c r="AY9" s="9">
        <v>8</v>
      </c>
      <c r="AZ9" s="62" t="str">
        <f t="shared" si="55"/>
        <v>ボンボンドロップシール</v>
      </c>
      <c r="BA9" s="9">
        <f t="shared" si="56"/>
        <v>300</v>
      </c>
      <c r="BB9" s="9">
        <f t="shared" si="57"/>
        <v>2100</v>
      </c>
      <c r="BC9" s="10">
        <f t="shared" si="58"/>
        <v>0.16535433070866143</v>
      </c>
      <c r="BD9" s="7"/>
      <c r="BE9" s="168"/>
      <c r="BF9" s="117"/>
      <c r="BG9" s="9">
        <v>8335</v>
      </c>
      <c r="BH9" s="9">
        <f t="shared" si="59"/>
        <v>148</v>
      </c>
      <c r="BI9" s="9">
        <v>216</v>
      </c>
      <c r="BJ9" s="9">
        <f t="shared" si="60"/>
        <v>1</v>
      </c>
      <c r="BK9" s="9">
        <v>7</v>
      </c>
      <c r="BL9" s="9">
        <f t="shared" si="61"/>
        <v>2</v>
      </c>
      <c r="BM9" s="9">
        <v>3</v>
      </c>
      <c r="BN9" s="62" t="str">
        <f t="shared" si="62"/>
        <v>ゲームアーク</v>
      </c>
      <c r="BO9" s="9">
        <f t="shared" si="63"/>
        <v>670</v>
      </c>
      <c r="BP9" s="9">
        <f t="shared" si="64"/>
        <v>1340</v>
      </c>
      <c r="BQ9" s="10">
        <f t="shared" si="65"/>
        <v>9.0540540540540546E-2</v>
      </c>
      <c r="BR9" s="7"/>
      <c r="BS9" s="168"/>
      <c r="BT9" s="169" t="str">
        <f>IF(A27="","",A27)</f>
        <v/>
      </c>
      <c r="BU9" s="9"/>
      <c r="BV9" s="9" t="str">
        <f t="shared" si="0"/>
        <v/>
      </c>
      <c r="BW9" s="9"/>
      <c r="BX9" s="9" t="str">
        <f t="shared" si="1"/>
        <v/>
      </c>
      <c r="BY9" s="9"/>
      <c r="BZ9" s="9" t="str">
        <f t="shared" si="2"/>
        <v/>
      </c>
      <c r="CA9" s="9"/>
      <c r="CB9" s="62" t="str">
        <f t="shared" si="3"/>
        <v/>
      </c>
      <c r="CC9" s="78" t="str">
        <f t="shared" si="4"/>
        <v/>
      </c>
      <c r="CD9" s="9" t="str">
        <f t="shared" si="5"/>
        <v/>
      </c>
      <c r="CE9" s="10" t="str">
        <f t="shared" si="6"/>
        <v/>
      </c>
      <c r="CF9" s="7"/>
      <c r="CH9" s="89" t="str">
        <f>IF(A27="","",A27)</f>
        <v/>
      </c>
      <c r="CI9" s="9"/>
      <c r="CJ9" s="9" t="str">
        <f t="shared" si="7"/>
        <v/>
      </c>
      <c r="CK9" s="9"/>
      <c r="CL9" s="9" t="str">
        <f t="shared" si="8"/>
        <v/>
      </c>
      <c r="CM9" s="9"/>
      <c r="CN9" s="9" t="str">
        <f t="shared" si="9"/>
        <v/>
      </c>
      <c r="CO9" s="9"/>
      <c r="CP9" s="62" t="str">
        <f t="shared" si="10"/>
        <v/>
      </c>
      <c r="CQ9" s="78" t="str">
        <f t="shared" si="11"/>
        <v/>
      </c>
      <c r="CR9" s="9" t="str">
        <f t="shared" si="12"/>
        <v/>
      </c>
      <c r="CS9" s="10" t="str">
        <f t="shared" si="13"/>
        <v/>
      </c>
      <c r="CT9" s="7"/>
      <c r="CV9" s="89" t="str">
        <f>IF(A27="","",A27)</f>
        <v/>
      </c>
      <c r="CW9" s="9"/>
      <c r="CX9" s="9" t="str">
        <f t="shared" si="14"/>
        <v/>
      </c>
      <c r="CY9" s="9"/>
      <c r="CZ9" s="9" t="str">
        <f t="shared" si="15"/>
        <v/>
      </c>
      <c r="DA9" s="9"/>
      <c r="DB9" s="9" t="str">
        <f t="shared" si="16"/>
        <v/>
      </c>
      <c r="DC9" s="9"/>
      <c r="DD9" s="62" t="str">
        <f t="shared" si="17"/>
        <v/>
      </c>
      <c r="DE9" s="78" t="str">
        <f t="shared" si="18"/>
        <v/>
      </c>
      <c r="DF9" s="9" t="str">
        <f t="shared" si="19"/>
        <v/>
      </c>
      <c r="DG9" s="10" t="str">
        <f t="shared" si="20"/>
        <v/>
      </c>
      <c r="DH9" s="7"/>
      <c r="DJ9" s="89" t="str">
        <f>IF(A27="","",A27)</f>
        <v/>
      </c>
      <c r="DK9" s="9"/>
      <c r="DL9" s="9" t="str">
        <f t="shared" si="21"/>
        <v/>
      </c>
      <c r="DM9" s="9"/>
      <c r="DN9" s="9" t="str">
        <f t="shared" si="22"/>
        <v/>
      </c>
      <c r="DO9" s="9"/>
      <c r="DP9" s="9" t="str">
        <f t="shared" si="23"/>
        <v/>
      </c>
      <c r="DQ9" s="9"/>
      <c r="DR9" s="62" t="str">
        <f t="shared" si="24"/>
        <v/>
      </c>
      <c r="DS9" s="78" t="str">
        <f t="shared" si="25"/>
        <v/>
      </c>
      <c r="DT9" s="9" t="str">
        <f t="shared" si="26"/>
        <v/>
      </c>
      <c r="DU9" s="10" t="str">
        <f t="shared" si="27"/>
        <v/>
      </c>
      <c r="DV9" s="7"/>
      <c r="DW9" s="47"/>
      <c r="DX9" s="89" t="str">
        <f>IF(A27="","",A27)</f>
        <v/>
      </c>
      <c r="DY9" s="9"/>
      <c r="DZ9" s="9" t="str">
        <f t="shared" si="28"/>
        <v/>
      </c>
      <c r="EA9" s="9"/>
      <c r="EB9" s="9" t="str">
        <f t="shared" si="29"/>
        <v/>
      </c>
      <c r="EC9" s="9"/>
      <c r="ED9" s="9" t="str">
        <f t="shared" si="30"/>
        <v/>
      </c>
      <c r="EE9" s="9"/>
      <c r="EF9" s="62" t="str">
        <f t="shared" si="31"/>
        <v/>
      </c>
      <c r="EG9" s="78" t="str">
        <f t="shared" si="32"/>
        <v/>
      </c>
      <c r="EH9" s="9" t="str">
        <f t="shared" si="33"/>
        <v/>
      </c>
      <c r="EI9" s="10" t="str">
        <f t="shared" si="34"/>
        <v/>
      </c>
      <c r="EJ9" s="7"/>
      <c r="EK9" s="47"/>
    </row>
    <row r="10" spans="1:141" s="1" customFormat="1" ht="15" customHeight="1" thickBot="1">
      <c r="A10" s="293">
        <v>911100</v>
      </c>
      <c r="B10" s="23"/>
      <c r="C10" s="24">
        <v>10898</v>
      </c>
      <c r="D10" s="24">
        <f t="shared" si="35"/>
        <v>98</v>
      </c>
      <c r="E10" s="24">
        <v>663</v>
      </c>
      <c r="F10" s="24">
        <f t="shared" si="36"/>
        <v>23</v>
      </c>
      <c r="G10" s="24">
        <v>412</v>
      </c>
      <c r="H10" s="24">
        <f t="shared" si="37"/>
        <v>23</v>
      </c>
      <c r="I10" s="24">
        <v>35</v>
      </c>
      <c r="J10" s="63" t="str">
        <f t="shared" si="38"/>
        <v>ビーズブレスレット</v>
      </c>
      <c r="K10" s="96">
        <f t="shared" si="38"/>
        <v>60</v>
      </c>
      <c r="L10" s="24">
        <f t="shared" si="39"/>
        <v>1380</v>
      </c>
      <c r="M10" s="26">
        <f t="shared" si="40"/>
        <v>0.14081632653061224</v>
      </c>
      <c r="N10" s="7"/>
      <c r="O10" s="168"/>
      <c r="P10" s="134"/>
      <c r="Q10" s="24">
        <v>8789</v>
      </c>
      <c r="R10" s="24">
        <f t="shared" si="41"/>
        <v>42</v>
      </c>
      <c r="S10" s="24">
        <v>471</v>
      </c>
      <c r="T10" s="24">
        <f t="shared" si="42"/>
        <v>3</v>
      </c>
      <c r="U10" s="24">
        <v>93</v>
      </c>
      <c r="V10" s="24">
        <f t="shared" si="43"/>
        <v>6</v>
      </c>
      <c r="W10" s="24">
        <v>7</v>
      </c>
      <c r="X10" s="63" t="str">
        <f t="shared" si="66"/>
        <v>ふわもちスクイーズ</v>
      </c>
      <c r="Y10" s="96">
        <f t="shared" si="67"/>
        <v>99</v>
      </c>
      <c r="Z10" s="24">
        <f t="shared" si="44"/>
        <v>594</v>
      </c>
      <c r="AA10" s="26">
        <f t="shared" si="45"/>
        <v>0.14142857142857143</v>
      </c>
      <c r="AB10" s="7" t="s">
        <v>760</v>
      </c>
      <c r="AC10" s="168"/>
      <c r="AD10" s="134"/>
      <c r="AE10" s="24">
        <v>7929</v>
      </c>
      <c r="AF10" s="24">
        <f t="shared" si="46"/>
        <v>108</v>
      </c>
      <c r="AG10" s="24">
        <v>498</v>
      </c>
      <c r="AH10" s="24">
        <f t="shared" si="47"/>
        <v>1</v>
      </c>
      <c r="AI10" s="24">
        <v>13</v>
      </c>
      <c r="AJ10" s="24">
        <f t="shared" si="48"/>
        <v>1</v>
      </c>
      <c r="AK10" s="24">
        <v>0</v>
      </c>
      <c r="AL10" s="63" t="str">
        <f t="shared" si="49"/>
        <v>サミュエルフェイス</v>
      </c>
      <c r="AM10" s="96">
        <f t="shared" si="49"/>
        <v>792</v>
      </c>
      <c r="AN10" s="24">
        <f t="shared" si="50"/>
        <v>792</v>
      </c>
      <c r="AO10" s="26">
        <f t="shared" si="51"/>
        <v>7.3333333333333334E-2</v>
      </c>
      <c r="AP10" s="7"/>
      <c r="AQ10" s="168"/>
      <c r="AR10" s="134"/>
      <c r="AS10" s="24">
        <v>7759</v>
      </c>
      <c r="AT10" s="24">
        <f t="shared" si="52"/>
        <v>157</v>
      </c>
      <c r="AU10" s="24">
        <v>239</v>
      </c>
      <c r="AV10" s="24">
        <f t="shared" si="53"/>
        <v>0</v>
      </c>
      <c r="AW10" s="24">
        <v>19</v>
      </c>
      <c r="AX10" s="24">
        <f t="shared" si="54"/>
        <v>3</v>
      </c>
      <c r="AY10" s="24">
        <v>3</v>
      </c>
      <c r="AZ10" s="63" t="str">
        <f t="shared" si="55"/>
        <v>NICI</v>
      </c>
      <c r="BA10" s="96">
        <f t="shared" si="56"/>
        <v>682</v>
      </c>
      <c r="BB10" s="24">
        <f t="shared" si="57"/>
        <v>2046</v>
      </c>
      <c r="BC10" s="26">
        <f t="shared" si="58"/>
        <v>0.13031847133757962</v>
      </c>
      <c r="BD10" s="7"/>
      <c r="BE10" s="168"/>
      <c r="BF10" s="134"/>
      <c r="BG10" s="24">
        <v>7706</v>
      </c>
      <c r="BH10" s="24">
        <f t="shared" si="59"/>
        <v>117</v>
      </c>
      <c r="BI10" s="24">
        <v>228</v>
      </c>
      <c r="BJ10" s="24">
        <f t="shared" si="60"/>
        <v>0</v>
      </c>
      <c r="BK10" s="24">
        <v>11</v>
      </c>
      <c r="BL10" s="24">
        <f t="shared" si="61"/>
        <v>2</v>
      </c>
      <c r="BM10" s="24">
        <v>2</v>
      </c>
      <c r="BN10" s="63" t="str">
        <f t="shared" si="62"/>
        <v>たまごっちブロックシール</v>
      </c>
      <c r="BO10" s="96">
        <f t="shared" si="63"/>
        <v>600</v>
      </c>
      <c r="BP10" s="24">
        <f t="shared" si="64"/>
        <v>1200</v>
      </c>
      <c r="BQ10" s="26">
        <f t="shared" si="65"/>
        <v>0.10256410256410256</v>
      </c>
      <c r="BR10" s="7"/>
      <c r="BS10" s="168"/>
      <c r="BT10" s="170" t="str">
        <f>IF(A31="","",A31)</f>
        <v/>
      </c>
      <c r="BU10" s="9"/>
      <c r="BV10" s="9" t="str">
        <f t="shared" si="0"/>
        <v/>
      </c>
      <c r="BW10" s="9"/>
      <c r="BX10" s="9" t="str">
        <f t="shared" si="1"/>
        <v/>
      </c>
      <c r="BY10" s="9"/>
      <c r="BZ10" s="9" t="str">
        <f t="shared" si="2"/>
        <v/>
      </c>
      <c r="CA10" s="9"/>
      <c r="CB10" s="62" t="str">
        <f t="shared" si="3"/>
        <v/>
      </c>
      <c r="CC10" s="78" t="str">
        <f t="shared" si="4"/>
        <v/>
      </c>
      <c r="CD10" s="9" t="str">
        <f t="shared" si="5"/>
        <v/>
      </c>
      <c r="CE10" s="10" t="str">
        <f t="shared" si="6"/>
        <v/>
      </c>
      <c r="CF10" s="7"/>
      <c r="CH10" s="89" t="str">
        <f>IF(A31="","",A31)</f>
        <v/>
      </c>
      <c r="CI10" s="9"/>
      <c r="CJ10" s="9" t="str">
        <f t="shared" si="7"/>
        <v/>
      </c>
      <c r="CK10" s="9"/>
      <c r="CL10" s="9" t="str">
        <f t="shared" si="8"/>
        <v/>
      </c>
      <c r="CM10" s="9"/>
      <c r="CN10" s="9" t="str">
        <f t="shared" si="9"/>
        <v/>
      </c>
      <c r="CO10" s="9"/>
      <c r="CP10" s="62" t="str">
        <f t="shared" si="10"/>
        <v/>
      </c>
      <c r="CQ10" s="78" t="str">
        <f t="shared" si="11"/>
        <v/>
      </c>
      <c r="CR10" s="9" t="str">
        <f t="shared" si="12"/>
        <v/>
      </c>
      <c r="CS10" s="10" t="str">
        <f t="shared" si="13"/>
        <v/>
      </c>
      <c r="CT10" s="7"/>
      <c r="CV10" s="89" t="str">
        <f>IF(A31="","",A31)</f>
        <v/>
      </c>
      <c r="CW10" s="9"/>
      <c r="CX10" s="9" t="str">
        <f t="shared" si="14"/>
        <v/>
      </c>
      <c r="CY10" s="9"/>
      <c r="CZ10" s="9" t="str">
        <f t="shared" si="15"/>
        <v/>
      </c>
      <c r="DA10" s="9"/>
      <c r="DB10" s="9" t="str">
        <f t="shared" si="16"/>
        <v/>
      </c>
      <c r="DC10" s="9"/>
      <c r="DD10" s="62" t="str">
        <f t="shared" si="17"/>
        <v/>
      </c>
      <c r="DE10" s="78" t="str">
        <f t="shared" si="18"/>
        <v/>
      </c>
      <c r="DF10" s="9" t="str">
        <f t="shared" si="19"/>
        <v/>
      </c>
      <c r="DG10" s="10" t="str">
        <f t="shared" si="20"/>
        <v/>
      </c>
      <c r="DH10" s="7"/>
      <c r="DJ10" s="89" t="str">
        <f>IF(A31="","",A31)</f>
        <v/>
      </c>
      <c r="DK10" s="9"/>
      <c r="DL10" s="9" t="str">
        <f t="shared" si="21"/>
        <v/>
      </c>
      <c r="DM10" s="9"/>
      <c r="DN10" s="9" t="str">
        <f t="shared" si="22"/>
        <v/>
      </c>
      <c r="DO10" s="9"/>
      <c r="DP10" s="9" t="str">
        <f t="shared" si="23"/>
        <v/>
      </c>
      <c r="DQ10" s="9"/>
      <c r="DR10" s="62" t="str">
        <f t="shared" si="24"/>
        <v/>
      </c>
      <c r="DS10" s="78" t="str">
        <f t="shared" si="25"/>
        <v/>
      </c>
      <c r="DT10" s="9" t="str">
        <f t="shared" si="26"/>
        <v/>
      </c>
      <c r="DU10" s="10" t="str">
        <f t="shared" si="27"/>
        <v/>
      </c>
      <c r="DV10" s="7"/>
      <c r="DW10" s="47"/>
      <c r="DX10" s="89" t="str">
        <f>IF(N31="","",N31)</f>
        <v/>
      </c>
      <c r="DY10" s="9"/>
      <c r="DZ10" s="9" t="str">
        <f t="shared" si="28"/>
        <v/>
      </c>
      <c r="EA10" s="9"/>
      <c r="EB10" s="9" t="str">
        <f t="shared" si="29"/>
        <v/>
      </c>
      <c r="EC10" s="9"/>
      <c r="ED10" s="9" t="str">
        <f t="shared" si="30"/>
        <v/>
      </c>
      <c r="EE10" s="9"/>
      <c r="EF10" s="62" t="str">
        <f t="shared" si="31"/>
        <v/>
      </c>
      <c r="EG10" s="78" t="str">
        <f t="shared" si="32"/>
        <v/>
      </c>
      <c r="EH10" s="9" t="str">
        <f t="shared" si="33"/>
        <v/>
      </c>
      <c r="EI10" s="10" t="str">
        <f t="shared" si="34"/>
        <v/>
      </c>
      <c r="EJ10" s="7"/>
      <c r="EK10" s="47"/>
    </row>
    <row r="11" spans="1:141" s="1" customFormat="1" ht="15" customHeight="1" thickTop="1">
      <c r="A11" s="89">
        <v>46164</v>
      </c>
      <c r="B11" s="6">
        <f>IF(A11="","",SUM(D11:D14)+SUM(R11:R14)+SUM(BV5,CJ5,CX5,DL5,DZ5)+SUM(AF11:AF14)+SUM(AT11:AT14)+SUM(BH11:BH14))</f>
        <v>2436</v>
      </c>
      <c r="C11" s="78">
        <v>14102</v>
      </c>
      <c r="D11" s="78">
        <f t="shared" si="35"/>
        <v>109</v>
      </c>
      <c r="E11" s="78">
        <v>432</v>
      </c>
      <c r="F11" s="28">
        <f t="shared" si="36"/>
        <v>5</v>
      </c>
      <c r="G11" s="78">
        <v>12</v>
      </c>
      <c r="H11" s="78">
        <f t="shared" si="37"/>
        <v>5</v>
      </c>
      <c r="I11" s="78">
        <v>9</v>
      </c>
      <c r="J11" s="90" t="str">
        <f t="shared" si="38"/>
        <v>たまごっちMC</v>
      </c>
      <c r="K11" s="91">
        <f t="shared" si="38"/>
        <v>1430</v>
      </c>
      <c r="L11" s="28">
        <f t="shared" si="39"/>
        <v>7150</v>
      </c>
      <c r="M11" s="29">
        <f t="shared" si="40"/>
        <v>0.65596330275229353</v>
      </c>
      <c r="N11" s="7"/>
      <c r="O11" s="168"/>
      <c r="P11" s="89">
        <f>IF(A11="","",A11)</f>
        <v>46164</v>
      </c>
      <c r="Q11" s="78">
        <v>10485</v>
      </c>
      <c r="R11" s="78">
        <f t="shared" si="41"/>
        <v>70</v>
      </c>
      <c r="S11" s="78">
        <v>321</v>
      </c>
      <c r="T11" s="28">
        <f t="shared" si="42"/>
        <v>1</v>
      </c>
      <c r="U11" s="78">
        <v>16</v>
      </c>
      <c r="V11" s="78">
        <f t="shared" si="43"/>
        <v>1</v>
      </c>
      <c r="W11" s="78">
        <v>0</v>
      </c>
      <c r="X11" s="90" t="str">
        <f t="shared" si="66"/>
        <v>液晶デジタルカメラ</v>
      </c>
      <c r="Y11" s="91">
        <f t="shared" si="67"/>
        <v>1091</v>
      </c>
      <c r="Z11" s="28">
        <f t="shared" si="44"/>
        <v>1091</v>
      </c>
      <c r="AA11" s="29">
        <f t="shared" si="45"/>
        <v>0.15585714285714286</v>
      </c>
      <c r="AB11" s="7"/>
      <c r="AC11" s="168"/>
      <c r="AD11" s="89">
        <f>IF(A11="","",A11)</f>
        <v>46164</v>
      </c>
      <c r="AE11" s="78">
        <v>899</v>
      </c>
      <c r="AF11" s="78">
        <f t="shared" si="46"/>
        <v>70</v>
      </c>
      <c r="AG11" s="78">
        <v>205</v>
      </c>
      <c r="AH11" s="28">
        <f t="shared" si="47"/>
        <v>1</v>
      </c>
      <c r="AI11" s="78">
        <v>4</v>
      </c>
      <c r="AJ11" s="78">
        <f t="shared" si="48"/>
        <v>1</v>
      </c>
      <c r="AK11" s="78">
        <v>7</v>
      </c>
      <c r="AL11" s="90" t="s">
        <v>41</v>
      </c>
      <c r="AM11" s="91">
        <v>1100</v>
      </c>
      <c r="AN11" s="28">
        <f t="shared" si="50"/>
        <v>1100</v>
      </c>
      <c r="AO11" s="29">
        <f t="shared" si="51"/>
        <v>0.15714285714285714</v>
      </c>
      <c r="AP11" s="7"/>
      <c r="AQ11" s="168"/>
      <c r="AR11" s="89">
        <f>IF(A11="","",A11)</f>
        <v>46164</v>
      </c>
      <c r="AS11" s="78">
        <v>12025</v>
      </c>
      <c r="AT11" s="78">
        <f t="shared" si="52"/>
        <v>194</v>
      </c>
      <c r="AU11" s="78">
        <v>507</v>
      </c>
      <c r="AV11" s="28">
        <f t="shared" si="53"/>
        <v>9</v>
      </c>
      <c r="AW11" s="78">
        <v>17</v>
      </c>
      <c r="AX11" s="78">
        <f t="shared" si="54"/>
        <v>9</v>
      </c>
      <c r="AY11" s="78">
        <v>7</v>
      </c>
      <c r="AZ11" s="90" t="str">
        <f t="shared" si="55"/>
        <v>テラスタルフェス</v>
      </c>
      <c r="BA11" s="91">
        <f t="shared" si="56"/>
        <v>500</v>
      </c>
      <c r="BB11" s="28">
        <f t="shared" si="57"/>
        <v>4500</v>
      </c>
      <c r="BC11" s="29">
        <f t="shared" si="58"/>
        <v>0.23195876288659795</v>
      </c>
      <c r="BD11" s="7"/>
      <c r="BE11" s="168"/>
      <c r="BF11" s="89">
        <f>IF(A11="","",A11)</f>
        <v>46164</v>
      </c>
      <c r="BG11" s="78">
        <v>6974</v>
      </c>
      <c r="BH11" s="78">
        <f t="shared" si="59"/>
        <v>115</v>
      </c>
      <c r="BI11" s="78">
        <v>299</v>
      </c>
      <c r="BJ11" s="28">
        <f t="shared" si="60"/>
        <v>1</v>
      </c>
      <c r="BK11" s="78">
        <v>19</v>
      </c>
      <c r="BL11" s="78">
        <f t="shared" si="61"/>
        <v>1</v>
      </c>
      <c r="BM11" s="78">
        <v>0</v>
      </c>
      <c r="BN11" s="90" t="str">
        <f t="shared" si="62"/>
        <v>ゲーム機柄イヤホン</v>
      </c>
      <c r="BO11" s="91">
        <f t="shared" si="63"/>
        <v>1100</v>
      </c>
      <c r="BP11" s="28">
        <f t="shared" si="64"/>
        <v>1100</v>
      </c>
      <c r="BQ11" s="29">
        <f t="shared" si="65"/>
        <v>9.5652173913043481E-2</v>
      </c>
      <c r="BR11" s="7"/>
      <c r="BS11" s="168"/>
      <c r="BT11" s="170" t="str">
        <f>IF(A35="","",A35)</f>
        <v/>
      </c>
      <c r="BU11" s="9"/>
      <c r="BV11" s="9" t="str">
        <f t="shared" si="0"/>
        <v/>
      </c>
      <c r="BW11" s="9"/>
      <c r="BX11" s="9" t="str">
        <f t="shared" si="1"/>
        <v/>
      </c>
      <c r="BY11" s="9"/>
      <c r="BZ11" s="9" t="str">
        <f t="shared" si="2"/>
        <v/>
      </c>
      <c r="CA11" s="9"/>
      <c r="CB11" s="62" t="str">
        <f t="shared" si="3"/>
        <v/>
      </c>
      <c r="CC11" s="78" t="str">
        <f t="shared" si="4"/>
        <v/>
      </c>
      <c r="CD11" s="9" t="str">
        <f t="shared" si="5"/>
        <v/>
      </c>
      <c r="CE11" s="10" t="str">
        <f t="shared" si="6"/>
        <v/>
      </c>
      <c r="CF11" s="7"/>
      <c r="CH11" s="89" t="str">
        <f>IF(A35="","",A35)</f>
        <v/>
      </c>
      <c r="CI11" s="9"/>
      <c r="CJ11" s="9" t="str">
        <f t="shared" si="7"/>
        <v/>
      </c>
      <c r="CK11" s="9"/>
      <c r="CL11" s="9" t="str">
        <f t="shared" si="8"/>
        <v/>
      </c>
      <c r="CM11" s="9"/>
      <c r="CN11" s="9" t="str">
        <f t="shared" si="9"/>
        <v/>
      </c>
      <c r="CO11" s="9"/>
      <c r="CP11" s="62" t="str">
        <f t="shared" si="10"/>
        <v/>
      </c>
      <c r="CQ11" s="78" t="str">
        <f t="shared" si="11"/>
        <v/>
      </c>
      <c r="CR11" s="9" t="str">
        <f t="shared" si="12"/>
        <v/>
      </c>
      <c r="CS11" s="10" t="str">
        <f t="shared" si="13"/>
        <v/>
      </c>
      <c r="CT11" s="7"/>
      <c r="CV11" s="89" t="str">
        <f>IF(A35="","",A35)</f>
        <v/>
      </c>
      <c r="CW11" s="9"/>
      <c r="CX11" s="9" t="str">
        <f t="shared" si="14"/>
        <v/>
      </c>
      <c r="CY11" s="9"/>
      <c r="CZ11" s="9" t="str">
        <f t="shared" si="15"/>
        <v/>
      </c>
      <c r="DA11" s="9"/>
      <c r="DB11" s="9" t="str">
        <f t="shared" si="16"/>
        <v/>
      </c>
      <c r="DC11" s="9"/>
      <c r="DD11" s="62" t="str">
        <f t="shared" si="17"/>
        <v/>
      </c>
      <c r="DE11" s="78" t="str">
        <f t="shared" si="18"/>
        <v/>
      </c>
      <c r="DF11" s="9" t="str">
        <f t="shared" si="19"/>
        <v/>
      </c>
      <c r="DG11" s="10" t="str">
        <f t="shared" si="20"/>
        <v/>
      </c>
      <c r="DH11" s="7"/>
      <c r="DJ11" s="89" t="str">
        <f>IF(A35="","",A35)</f>
        <v/>
      </c>
      <c r="DK11" s="9"/>
      <c r="DL11" s="9" t="str">
        <f t="shared" si="21"/>
        <v/>
      </c>
      <c r="DM11" s="9"/>
      <c r="DN11" s="9" t="str">
        <f t="shared" si="22"/>
        <v/>
      </c>
      <c r="DO11" s="9"/>
      <c r="DP11" s="9" t="str">
        <f t="shared" si="23"/>
        <v/>
      </c>
      <c r="DQ11" s="9"/>
      <c r="DR11" s="62" t="str">
        <f t="shared" si="24"/>
        <v/>
      </c>
      <c r="DS11" s="78" t="str">
        <f t="shared" si="25"/>
        <v/>
      </c>
      <c r="DT11" s="9" t="str">
        <f t="shared" si="26"/>
        <v/>
      </c>
      <c r="DU11" s="10" t="str">
        <f t="shared" si="27"/>
        <v/>
      </c>
      <c r="DV11" s="7"/>
      <c r="DW11" s="47"/>
      <c r="DX11" s="89" t="str">
        <f>IF(N35="","",N35)</f>
        <v/>
      </c>
      <c r="DY11" s="9"/>
      <c r="DZ11" s="9" t="str">
        <f t="shared" si="28"/>
        <v/>
      </c>
      <c r="EA11" s="9"/>
      <c r="EB11" s="9" t="str">
        <f t="shared" si="29"/>
        <v/>
      </c>
      <c r="EC11" s="9"/>
      <c r="ED11" s="9" t="str">
        <f t="shared" si="30"/>
        <v/>
      </c>
      <c r="EE11" s="9"/>
      <c r="EF11" s="62" t="str">
        <f t="shared" si="31"/>
        <v/>
      </c>
      <c r="EG11" s="78" t="str">
        <f t="shared" si="32"/>
        <v/>
      </c>
      <c r="EH11" s="9" t="str">
        <f t="shared" si="33"/>
        <v/>
      </c>
      <c r="EI11" s="10" t="str">
        <f t="shared" si="34"/>
        <v/>
      </c>
      <c r="EJ11" s="7"/>
      <c r="EK11" s="47"/>
    </row>
    <row r="12" spans="1:141" s="1" customFormat="1">
      <c r="A12" s="241"/>
      <c r="B12" s="15"/>
      <c r="C12" s="9">
        <v>15635</v>
      </c>
      <c r="D12" s="9">
        <f t="shared" si="35"/>
        <v>146</v>
      </c>
      <c r="E12" s="9">
        <v>458</v>
      </c>
      <c r="F12" s="9">
        <f t="shared" si="36"/>
        <v>4</v>
      </c>
      <c r="G12" s="9">
        <v>11</v>
      </c>
      <c r="H12" s="9">
        <f t="shared" si="37"/>
        <v>4</v>
      </c>
      <c r="I12" s="9">
        <v>4</v>
      </c>
      <c r="J12" s="62" t="str">
        <f t="shared" si="38"/>
        <v>ピクミンマスコット</v>
      </c>
      <c r="K12" s="95">
        <f t="shared" si="38"/>
        <v>800</v>
      </c>
      <c r="L12" s="9">
        <f t="shared" si="39"/>
        <v>3200</v>
      </c>
      <c r="M12" s="10">
        <f t="shared" si="40"/>
        <v>0.21917808219178081</v>
      </c>
      <c r="N12" s="7"/>
      <c r="O12" s="168"/>
      <c r="P12" s="15"/>
      <c r="Q12" s="9">
        <v>11016</v>
      </c>
      <c r="R12" s="9">
        <f t="shared" si="41"/>
        <v>25</v>
      </c>
      <c r="S12" s="9">
        <v>417</v>
      </c>
      <c r="T12" s="9">
        <f t="shared" si="42"/>
        <v>1</v>
      </c>
      <c r="U12" s="9">
        <v>12</v>
      </c>
      <c r="V12" s="9">
        <f t="shared" si="43"/>
        <v>2</v>
      </c>
      <c r="W12" s="9">
        <v>2</v>
      </c>
      <c r="X12" s="62" t="str">
        <f t="shared" si="66"/>
        <v>サンリオちりめんがま口</v>
      </c>
      <c r="Y12" s="95">
        <f t="shared" si="67"/>
        <v>385</v>
      </c>
      <c r="Z12" s="9">
        <f t="shared" si="44"/>
        <v>770</v>
      </c>
      <c r="AA12" s="10">
        <f t="shared" si="45"/>
        <v>0.308</v>
      </c>
      <c r="AB12" s="288" t="s">
        <v>766</v>
      </c>
      <c r="AC12" s="168"/>
      <c r="AD12" s="15"/>
      <c r="AE12" s="9">
        <v>7157</v>
      </c>
      <c r="AF12" s="9">
        <f t="shared" si="46"/>
        <v>49</v>
      </c>
      <c r="AG12" s="9">
        <v>368</v>
      </c>
      <c r="AH12" s="9">
        <f t="shared" si="47"/>
        <v>2</v>
      </c>
      <c r="AI12" s="9">
        <v>9</v>
      </c>
      <c r="AJ12" s="9">
        <f t="shared" si="48"/>
        <v>3</v>
      </c>
      <c r="AK12" s="9">
        <v>10</v>
      </c>
      <c r="AL12" s="62" t="str">
        <f t="shared" ref="AL12:AL54" si="68">IF(AE12="","",AL8)</f>
        <v>モンチッチフルーツマスコット</v>
      </c>
      <c r="AM12" s="95">
        <f t="shared" ref="AM12:AM54" si="69">IF(AF12="","",AM8)</f>
        <v>572</v>
      </c>
      <c r="AN12" s="9">
        <f t="shared" si="50"/>
        <v>1716</v>
      </c>
      <c r="AO12" s="10">
        <f t="shared" si="51"/>
        <v>0.35020408163265304</v>
      </c>
      <c r="AP12" s="7"/>
      <c r="AQ12" s="168"/>
      <c r="AR12" s="15"/>
      <c r="AS12" s="9">
        <v>7143</v>
      </c>
      <c r="AT12" s="9">
        <f t="shared" si="52"/>
        <v>101</v>
      </c>
      <c r="AU12" s="9">
        <v>442</v>
      </c>
      <c r="AV12" s="9">
        <f t="shared" si="53"/>
        <v>2</v>
      </c>
      <c r="AW12" s="9">
        <v>5</v>
      </c>
      <c r="AX12" s="9">
        <f t="shared" si="54"/>
        <v>2</v>
      </c>
      <c r="AY12" s="9">
        <v>0</v>
      </c>
      <c r="AZ12" s="62" t="str">
        <f t="shared" si="55"/>
        <v>キティしっぽ付きポーチ</v>
      </c>
      <c r="BA12" s="95">
        <f t="shared" si="56"/>
        <v>660</v>
      </c>
      <c r="BB12" s="9">
        <f t="shared" si="57"/>
        <v>1320</v>
      </c>
      <c r="BC12" s="10">
        <f t="shared" si="58"/>
        <v>0.1306930693069307</v>
      </c>
      <c r="BD12" s="7"/>
      <c r="BE12" s="168"/>
      <c r="BF12" s="15"/>
      <c r="BG12" s="9">
        <v>7472</v>
      </c>
      <c r="BH12" s="9">
        <f t="shared" si="59"/>
        <v>77</v>
      </c>
      <c r="BI12" s="9">
        <v>179</v>
      </c>
      <c r="BJ12" s="9">
        <f t="shared" si="60"/>
        <v>4</v>
      </c>
      <c r="BK12" s="9">
        <v>10</v>
      </c>
      <c r="BL12" s="9">
        <f t="shared" si="61"/>
        <v>4</v>
      </c>
      <c r="BM12" s="9">
        <v>4</v>
      </c>
      <c r="BN12" s="62" t="str">
        <f t="shared" si="62"/>
        <v>デジタルミニカメラ</v>
      </c>
      <c r="BO12" s="95">
        <f t="shared" si="63"/>
        <v>722</v>
      </c>
      <c r="BP12" s="9">
        <f t="shared" si="64"/>
        <v>2888</v>
      </c>
      <c r="BQ12" s="10">
        <f t="shared" si="65"/>
        <v>0.37506493506493505</v>
      </c>
      <c r="BR12" s="7"/>
      <c r="BS12" s="168"/>
      <c r="BT12" s="170" t="str">
        <f>IF(A36="","",A36)</f>
        <v/>
      </c>
      <c r="BU12" s="9"/>
      <c r="BV12" s="9" t="str">
        <f t="shared" si="0"/>
        <v/>
      </c>
      <c r="BW12" s="9"/>
      <c r="BX12" s="9" t="str">
        <f t="shared" si="1"/>
        <v/>
      </c>
      <c r="BY12" s="9"/>
      <c r="BZ12" s="9" t="str">
        <f t="shared" si="2"/>
        <v/>
      </c>
      <c r="CA12" s="9"/>
      <c r="CB12" s="62" t="str">
        <f t="shared" si="3"/>
        <v/>
      </c>
      <c r="CC12" s="78" t="str">
        <f t="shared" si="4"/>
        <v/>
      </c>
      <c r="CD12" s="9" t="str">
        <f t="shared" si="5"/>
        <v/>
      </c>
      <c r="CE12" s="10" t="str">
        <f t="shared" si="6"/>
        <v/>
      </c>
      <c r="CF12" s="7"/>
      <c r="CH12" s="89" t="str">
        <f>IF(A39="","",A39)</f>
        <v/>
      </c>
      <c r="CI12" s="9"/>
      <c r="CJ12" s="9" t="str">
        <f t="shared" si="7"/>
        <v/>
      </c>
      <c r="CK12" s="9"/>
      <c r="CL12" s="9" t="str">
        <f t="shared" si="8"/>
        <v/>
      </c>
      <c r="CM12" s="9"/>
      <c r="CN12" s="9" t="str">
        <f t="shared" si="9"/>
        <v/>
      </c>
      <c r="CO12" s="9"/>
      <c r="CP12" s="62" t="str">
        <f t="shared" si="10"/>
        <v/>
      </c>
      <c r="CQ12" s="78" t="str">
        <f t="shared" si="11"/>
        <v/>
      </c>
      <c r="CR12" s="9" t="str">
        <f t="shared" si="12"/>
        <v/>
      </c>
      <c r="CS12" s="10" t="str">
        <f t="shared" si="13"/>
        <v/>
      </c>
      <c r="CT12" s="7"/>
      <c r="CV12" s="89" t="str">
        <f>IF(A39="","",A39)</f>
        <v/>
      </c>
      <c r="CW12" s="9"/>
      <c r="CX12" s="9" t="str">
        <f t="shared" si="14"/>
        <v/>
      </c>
      <c r="CY12" s="9"/>
      <c r="CZ12" s="9" t="str">
        <f t="shared" si="15"/>
        <v/>
      </c>
      <c r="DA12" s="9"/>
      <c r="DB12" s="9" t="str">
        <f t="shared" si="16"/>
        <v/>
      </c>
      <c r="DC12" s="9"/>
      <c r="DD12" s="62" t="str">
        <f t="shared" si="17"/>
        <v/>
      </c>
      <c r="DE12" s="78" t="str">
        <f t="shared" si="18"/>
        <v/>
      </c>
      <c r="DF12" s="9" t="str">
        <f t="shared" si="19"/>
        <v/>
      </c>
      <c r="DG12" s="10" t="str">
        <f t="shared" si="20"/>
        <v/>
      </c>
      <c r="DH12" s="7"/>
      <c r="DJ12" s="15"/>
      <c r="DK12" s="9"/>
      <c r="DL12" s="9" t="str">
        <f t="shared" si="21"/>
        <v/>
      </c>
      <c r="DM12" s="9"/>
      <c r="DN12" s="9" t="str">
        <f t="shared" si="22"/>
        <v/>
      </c>
      <c r="DO12" s="9"/>
      <c r="DP12" s="9" t="str">
        <f t="shared" si="23"/>
        <v/>
      </c>
      <c r="DQ12" s="9"/>
      <c r="DR12" s="62" t="str">
        <f t="shared" si="24"/>
        <v/>
      </c>
      <c r="DS12" s="78" t="str">
        <f t="shared" si="25"/>
        <v/>
      </c>
      <c r="DT12" s="9" t="str">
        <f t="shared" si="26"/>
        <v/>
      </c>
      <c r="DU12" s="10" t="str">
        <f t="shared" si="27"/>
        <v/>
      </c>
      <c r="DV12" s="7"/>
      <c r="DW12" s="47"/>
      <c r="DX12" s="15"/>
      <c r="DY12" s="9"/>
      <c r="DZ12" s="9" t="str">
        <f t="shared" si="28"/>
        <v/>
      </c>
      <c r="EA12" s="9"/>
      <c r="EB12" s="9" t="str">
        <f t="shared" si="29"/>
        <v/>
      </c>
      <c r="EC12" s="9"/>
      <c r="ED12" s="9" t="str">
        <f t="shared" si="30"/>
        <v/>
      </c>
      <c r="EE12" s="9"/>
      <c r="EF12" s="62" t="str">
        <f t="shared" si="31"/>
        <v/>
      </c>
      <c r="EG12" s="78" t="str">
        <f t="shared" si="32"/>
        <v/>
      </c>
      <c r="EH12" s="9" t="str">
        <f t="shared" si="33"/>
        <v/>
      </c>
      <c r="EI12" s="10" t="str">
        <f t="shared" si="34"/>
        <v/>
      </c>
      <c r="EJ12" s="7"/>
      <c r="EK12" s="47"/>
    </row>
    <row r="13" spans="1:141" s="1" customFormat="1" ht="15" customHeight="1">
      <c r="A13" s="230"/>
      <c r="B13" s="169"/>
      <c r="C13" s="9">
        <v>10635</v>
      </c>
      <c r="D13" s="9">
        <f t="shared" si="35"/>
        <v>28</v>
      </c>
      <c r="E13" s="9">
        <v>590</v>
      </c>
      <c r="F13" s="9">
        <f t="shared" si="36"/>
        <v>0</v>
      </c>
      <c r="G13" s="9">
        <v>20</v>
      </c>
      <c r="H13" s="9">
        <f t="shared" si="37"/>
        <v>0</v>
      </c>
      <c r="I13" s="9">
        <v>0</v>
      </c>
      <c r="J13" s="62" t="str">
        <f t="shared" si="38"/>
        <v>フルーツスクイーズ</v>
      </c>
      <c r="K13" s="9">
        <f t="shared" si="38"/>
        <v>250</v>
      </c>
      <c r="L13" s="9">
        <f t="shared" si="39"/>
        <v>0</v>
      </c>
      <c r="M13" s="10">
        <f t="shared" si="40"/>
        <v>0</v>
      </c>
      <c r="N13" s="321" t="s">
        <v>765</v>
      </c>
      <c r="O13" s="168"/>
      <c r="P13" s="15"/>
      <c r="Q13" s="9">
        <v>12102</v>
      </c>
      <c r="R13" s="9">
        <f t="shared" si="41"/>
        <v>47</v>
      </c>
      <c r="S13" s="9">
        <v>372</v>
      </c>
      <c r="T13" s="9">
        <f t="shared" si="42"/>
        <v>2</v>
      </c>
      <c r="U13" s="9">
        <v>13</v>
      </c>
      <c r="V13" s="9">
        <f t="shared" si="43"/>
        <v>2</v>
      </c>
      <c r="W13" s="9">
        <v>5</v>
      </c>
      <c r="X13" s="62" t="str">
        <f t="shared" si="66"/>
        <v>バタースクイーズ</v>
      </c>
      <c r="Y13" s="9">
        <f t="shared" si="67"/>
        <v>440</v>
      </c>
      <c r="Z13" s="9">
        <f t="shared" si="44"/>
        <v>880</v>
      </c>
      <c r="AA13" s="10">
        <f t="shared" si="45"/>
        <v>0.18723404255319148</v>
      </c>
      <c r="AB13" s="7"/>
      <c r="AC13" s="168"/>
      <c r="AD13" s="15"/>
      <c r="AE13" s="9">
        <v>8525</v>
      </c>
      <c r="AF13" s="9">
        <f t="shared" si="46"/>
        <v>15</v>
      </c>
      <c r="AG13" s="9">
        <v>434</v>
      </c>
      <c r="AH13" s="9">
        <f t="shared" si="47"/>
        <v>2</v>
      </c>
      <c r="AI13" s="9">
        <v>16</v>
      </c>
      <c r="AJ13" s="9">
        <f t="shared" si="48"/>
        <v>2</v>
      </c>
      <c r="AK13" s="9">
        <v>7</v>
      </c>
      <c r="AL13" s="62" t="str">
        <f t="shared" si="68"/>
        <v>たまごっちぷかぷかKH</v>
      </c>
      <c r="AM13" s="9">
        <f t="shared" si="69"/>
        <v>1300</v>
      </c>
      <c r="AN13" s="9">
        <f t="shared" si="50"/>
        <v>2600</v>
      </c>
      <c r="AO13" s="10">
        <f t="shared" si="51"/>
        <v>1.7333333333333334</v>
      </c>
      <c r="AP13" s="7" t="s">
        <v>763</v>
      </c>
      <c r="AQ13" s="168"/>
      <c r="AR13" s="17"/>
      <c r="AS13" s="9">
        <v>8777</v>
      </c>
      <c r="AT13" s="9">
        <f t="shared" si="52"/>
        <v>52</v>
      </c>
      <c r="AU13" s="9">
        <v>537</v>
      </c>
      <c r="AV13" s="9">
        <f t="shared" si="53"/>
        <v>6</v>
      </c>
      <c r="AW13" s="9">
        <v>35</v>
      </c>
      <c r="AX13" s="9">
        <f t="shared" si="54"/>
        <v>9</v>
      </c>
      <c r="AY13" s="9">
        <v>6</v>
      </c>
      <c r="AZ13" s="62" t="str">
        <f t="shared" si="55"/>
        <v>ボンボンドロップシール</v>
      </c>
      <c r="BA13" s="9">
        <f t="shared" si="56"/>
        <v>300</v>
      </c>
      <c r="BB13" s="9">
        <f t="shared" si="57"/>
        <v>2700</v>
      </c>
      <c r="BC13" s="10">
        <f t="shared" si="58"/>
        <v>0.51923076923076927</v>
      </c>
      <c r="BD13" s="7"/>
      <c r="BE13" s="168"/>
      <c r="BF13" s="17"/>
      <c r="BG13" s="9">
        <v>8521</v>
      </c>
      <c r="BH13" s="9">
        <f t="shared" si="59"/>
        <v>186</v>
      </c>
      <c r="BI13" s="9">
        <v>218</v>
      </c>
      <c r="BJ13" s="9">
        <f t="shared" si="60"/>
        <v>2</v>
      </c>
      <c r="BK13" s="9">
        <v>6</v>
      </c>
      <c r="BL13" s="9">
        <f t="shared" si="61"/>
        <v>4</v>
      </c>
      <c r="BM13" s="9">
        <v>5</v>
      </c>
      <c r="BN13" s="62" t="str">
        <f t="shared" si="62"/>
        <v>ゲームアーク</v>
      </c>
      <c r="BO13" s="9">
        <f t="shared" si="63"/>
        <v>670</v>
      </c>
      <c r="BP13" s="9">
        <f t="shared" si="64"/>
        <v>2680</v>
      </c>
      <c r="BQ13" s="10">
        <f t="shared" si="65"/>
        <v>0.14408602150537633</v>
      </c>
      <c r="BR13" s="7"/>
      <c r="BS13" s="168"/>
      <c r="BT13" s="170"/>
      <c r="BU13" s="9"/>
      <c r="BV13" s="9" t="str">
        <f t="shared" si="0"/>
        <v/>
      </c>
      <c r="BW13" s="9"/>
      <c r="BX13" s="9" t="str">
        <f t="shared" si="1"/>
        <v/>
      </c>
      <c r="BY13" s="9"/>
      <c r="BZ13" s="9" t="str">
        <f t="shared" si="2"/>
        <v/>
      </c>
      <c r="CA13" s="9"/>
      <c r="CB13" s="62" t="str">
        <f t="shared" si="3"/>
        <v/>
      </c>
      <c r="CC13" s="78" t="str">
        <f t="shared" si="4"/>
        <v/>
      </c>
      <c r="CD13" s="9" t="str">
        <f t="shared" si="5"/>
        <v/>
      </c>
      <c r="CE13" s="10" t="str">
        <f t="shared" si="6"/>
        <v/>
      </c>
      <c r="CF13" s="7"/>
      <c r="CH13" s="89"/>
      <c r="CI13" s="9"/>
      <c r="CJ13" s="9" t="str">
        <f t="shared" si="7"/>
        <v/>
      </c>
      <c r="CK13" s="9"/>
      <c r="CL13" s="9" t="str">
        <f t="shared" si="8"/>
        <v/>
      </c>
      <c r="CM13" s="9"/>
      <c r="CN13" s="9" t="str">
        <f t="shared" si="9"/>
        <v/>
      </c>
      <c r="CO13" s="9"/>
      <c r="CP13" s="62" t="str">
        <f t="shared" si="10"/>
        <v/>
      </c>
      <c r="CQ13" s="78" t="str">
        <f t="shared" si="11"/>
        <v/>
      </c>
      <c r="CR13" s="9" t="str">
        <f t="shared" si="12"/>
        <v/>
      </c>
      <c r="CS13" s="10" t="str">
        <f t="shared" si="13"/>
        <v/>
      </c>
      <c r="CT13" s="7"/>
      <c r="CV13" s="89"/>
      <c r="CW13" s="9"/>
      <c r="CX13" s="9" t="str">
        <f t="shared" si="14"/>
        <v/>
      </c>
      <c r="CY13" s="9"/>
      <c r="CZ13" s="9" t="str">
        <f t="shared" si="15"/>
        <v/>
      </c>
      <c r="DA13" s="9"/>
      <c r="DB13" s="9" t="str">
        <f t="shared" si="16"/>
        <v/>
      </c>
      <c r="DC13" s="9"/>
      <c r="DD13" s="62" t="str">
        <f t="shared" si="17"/>
        <v/>
      </c>
      <c r="DE13" s="78" t="str">
        <f t="shared" si="18"/>
        <v/>
      </c>
      <c r="DF13" s="9" t="str">
        <f t="shared" si="19"/>
        <v/>
      </c>
      <c r="DG13" s="10" t="str">
        <f t="shared" si="20"/>
        <v/>
      </c>
      <c r="DH13" s="7"/>
      <c r="DJ13" s="89"/>
      <c r="DK13" s="9"/>
      <c r="DL13" s="9" t="str">
        <f t="shared" si="21"/>
        <v/>
      </c>
      <c r="DM13" s="9"/>
      <c r="DN13" s="9" t="str">
        <f t="shared" si="22"/>
        <v/>
      </c>
      <c r="DO13" s="9"/>
      <c r="DP13" s="9" t="str">
        <f t="shared" si="23"/>
        <v/>
      </c>
      <c r="DQ13" s="9"/>
      <c r="DR13" s="62" t="str">
        <f t="shared" si="24"/>
        <v/>
      </c>
      <c r="DS13" s="78" t="str">
        <f t="shared" si="25"/>
        <v/>
      </c>
      <c r="DT13" s="9" t="str">
        <f t="shared" si="26"/>
        <v/>
      </c>
      <c r="DU13" s="10" t="str">
        <f t="shared" si="27"/>
        <v/>
      </c>
      <c r="DV13" s="7"/>
      <c r="DW13" s="47"/>
      <c r="DX13" s="89"/>
      <c r="DY13" s="9"/>
      <c r="DZ13" s="9" t="str">
        <f t="shared" si="28"/>
        <v/>
      </c>
      <c r="EA13" s="9"/>
      <c r="EB13" s="9" t="str">
        <f t="shared" si="29"/>
        <v/>
      </c>
      <c r="EC13" s="9"/>
      <c r="ED13" s="9" t="str">
        <f t="shared" si="30"/>
        <v/>
      </c>
      <c r="EE13" s="9"/>
      <c r="EF13" s="62" t="str">
        <f t="shared" si="31"/>
        <v/>
      </c>
      <c r="EG13" s="78" t="str">
        <f t="shared" si="32"/>
        <v/>
      </c>
      <c r="EH13" s="9" t="str">
        <f t="shared" si="33"/>
        <v/>
      </c>
      <c r="EI13" s="10" t="str">
        <f t="shared" si="34"/>
        <v/>
      </c>
      <c r="EJ13" s="7"/>
      <c r="EK13" s="47"/>
    </row>
    <row r="14" spans="1:141" s="1" customFormat="1" ht="15" customHeight="1" thickBot="1">
      <c r="A14" s="278"/>
      <c r="B14" s="23"/>
      <c r="C14" s="24">
        <v>10938</v>
      </c>
      <c r="D14" s="24">
        <f t="shared" si="35"/>
        <v>40</v>
      </c>
      <c r="E14" s="24">
        <v>671</v>
      </c>
      <c r="F14" s="24">
        <f t="shared" si="36"/>
        <v>8</v>
      </c>
      <c r="G14" s="24">
        <v>439</v>
      </c>
      <c r="H14" s="24">
        <f t="shared" si="37"/>
        <v>8</v>
      </c>
      <c r="I14" s="24">
        <v>0</v>
      </c>
      <c r="J14" s="63" t="str">
        <f t="shared" si="38"/>
        <v>ビーズブレスレット</v>
      </c>
      <c r="K14" s="96">
        <f t="shared" si="38"/>
        <v>60</v>
      </c>
      <c r="L14" s="24">
        <f t="shared" si="39"/>
        <v>480</v>
      </c>
      <c r="M14" s="26">
        <f t="shared" si="40"/>
        <v>0.12</v>
      </c>
      <c r="N14" s="7"/>
      <c r="O14" s="168"/>
      <c r="P14" s="23"/>
      <c r="Q14" s="24">
        <v>8819</v>
      </c>
      <c r="R14" s="24">
        <f t="shared" si="41"/>
        <v>30</v>
      </c>
      <c r="S14" s="24">
        <v>474</v>
      </c>
      <c r="T14" s="24">
        <f t="shared" si="42"/>
        <v>3</v>
      </c>
      <c r="U14" s="24">
        <v>97</v>
      </c>
      <c r="V14" s="24">
        <f t="shared" si="43"/>
        <v>3</v>
      </c>
      <c r="W14" s="24">
        <v>0</v>
      </c>
      <c r="X14" s="63" t="str">
        <f t="shared" si="66"/>
        <v>ふわもちスクイーズ</v>
      </c>
      <c r="Y14" s="96">
        <f t="shared" si="67"/>
        <v>99</v>
      </c>
      <c r="Z14" s="24">
        <f t="shared" si="44"/>
        <v>297</v>
      </c>
      <c r="AA14" s="26">
        <f t="shared" si="45"/>
        <v>9.9000000000000005E-2</v>
      </c>
      <c r="AB14" s="7"/>
      <c r="AC14" s="168"/>
      <c r="AD14" s="23"/>
      <c r="AE14" s="24">
        <v>7946</v>
      </c>
      <c r="AF14" s="24">
        <f t="shared" si="46"/>
        <v>17</v>
      </c>
      <c r="AG14" s="24">
        <v>498</v>
      </c>
      <c r="AH14" s="24">
        <f t="shared" si="47"/>
        <v>0</v>
      </c>
      <c r="AI14" s="24">
        <v>13</v>
      </c>
      <c r="AJ14" s="24">
        <f t="shared" si="48"/>
        <v>0</v>
      </c>
      <c r="AK14" s="24">
        <v>0</v>
      </c>
      <c r="AL14" s="63" t="str">
        <f t="shared" si="68"/>
        <v>サミュエルフェイス</v>
      </c>
      <c r="AM14" s="96">
        <f t="shared" si="69"/>
        <v>792</v>
      </c>
      <c r="AN14" s="24">
        <f t="shared" si="50"/>
        <v>0</v>
      </c>
      <c r="AO14" s="26">
        <f t="shared" si="51"/>
        <v>0</v>
      </c>
      <c r="AP14" s="7" t="s">
        <v>764</v>
      </c>
      <c r="AQ14" s="168"/>
      <c r="AR14" s="23"/>
      <c r="AS14" s="24">
        <v>7856</v>
      </c>
      <c r="AT14" s="24">
        <f t="shared" si="52"/>
        <v>97</v>
      </c>
      <c r="AU14" s="24">
        <v>239</v>
      </c>
      <c r="AV14" s="24">
        <f t="shared" si="53"/>
        <v>0</v>
      </c>
      <c r="AW14" s="24">
        <v>20</v>
      </c>
      <c r="AX14" s="24">
        <f t="shared" si="54"/>
        <v>2</v>
      </c>
      <c r="AY14" s="24">
        <v>0</v>
      </c>
      <c r="AZ14" s="63" t="str">
        <f t="shared" si="55"/>
        <v>NICI</v>
      </c>
      <c r="BA14" s="96">
        <f t="shared" si="56"/>
        <v>682</v>
      </c>
      <c r="BB14" s="24">
        <f t="shared" si="57"/>
        <v>1364</v>
      </c>
      <c r="BC14" s="26">
        <f t="shared" si="58"/>
        <v>0.14061855670103093</v>
      </c>
      <c r="BD14" s="7"/>
      <c r="BE14" s="168"/>
      <c r="BF14" s="23"/>
      <c r="BG14" s="24">
        <v>7766</v>
      </c>
      <c r="BH14" s="24">
        <f t="shared" si="59"/>
        <v>60</v>
      </c>
      <c r="BI14" s="24">
        <v>228</v>
      </c>
      <c r="BJ14" s="24">
        <f t="shared" si="60"/>
        <v>0</v>
      </c>
      <c r="BK14" s="24">
        <v>8</v>
      </c>
      <c r="BL14" s="24">
        <f t="shared" si="61"/>
        <v>5</v>
      </c>
      <c r="BM14" s="24">
        <v>6</v>
      </c>
      <c r="BN14" s="63" t="str">
        <f t="shared" si="62"/>
        <v>たまごっちブロックシール</v>
      </c>
      <c r="BO14" s="96">
        <f t="shared" si="63"/>
        <v>600</v>
      </c>
      <c r="BP14" s="24">
        <f t="shared" si="64"/>
        <v>3000</v>
      </c>
      <c r="BQ14" s="26">
        <f t="shared" si="65"/>
        <v>0.5</v>
      </c>
      <c r="BR14" s="7"/>
      <c r="BS14" s="168"/>
      <c r="BT14" s="169"/>
      <c r="BU14" s="9"/>
      <c r="BV14" s="9" t="str">
        <f t="shared" si="0"/>
        <v/>
      </c>
      <c r="BW14" s="9"/>
      <c r="BX14" s="9" t="str">
        <f t="shared" si="1"/>
        <v/>
      </c>
      <c r="BY14" s="9"/>
      <c r="BZ14" s="9" t="str">
        <f t="shared" si="2"/>
        <v/>
      </c>
      <c r="CA14" s="9"/>
      <c r="CB14" s="62" t="str">
        <f t="shared" si="3"/>
        <v/>
      </c>
      <c r="CC14" s="78" t="str">
        <f t="shared" si="4"/>
        <v/>
      </c>
      <c r="CD14" s="9" t="str">
        <f t="shared" si="5"/>
        <v/>
      </c>
      <c r="CE14" s="10" t="str">
        <f t="shared" si="6"/>
        <v/>
      </c>
      <c r="CF14" s="7"/>
      <c r="CH14" s="15"/>
      <c r="CI14" s="9"/>
      <c r="CJ14" s="9" t="str">
        <f t="shared" si="7"/>
        <v/>
      </c>
      <c r="CK14" s="9"/>
      <c r="CL14" s="9" t="str">
        <f t="shared" si="8"/>
        <v/>
      </c>
      <c r="CM14" s="9"/>
      <c r="CN14" s="9" t="str">
        <f t="shared" si="9"/>
        <v/>
      </c>
      <c r="CO14" s="9"/>
      <c r="CP14" s="62" t="str">
        <f t="shared" si="10"/>
        <v/>
      </c>
      <c r="CQ14" s="78" t="str">
        <f t="shared" si="11"/>
        <v/>
      </c>
      <c r="CR14" s="9" t="str">
        <f t="shared" si="12"/>
        <v/>
      </c>
      <c r="CS14" s="10" t="str">
        <f t="shared" si="13"/>
        <v/>
      </c>
      <c r="CT14" s="7"/>
      <c r="CV14" s="15"/>
      <c r="CW14" s="9"/>
      <c r="CX14" s="9" t="str">
        <f t="shared" si="14"/>
        <v/>
      </c>
      <c r="CY14" s="9"/>
      <c r="CZ14" s="9" t="str">
        <f t="shared" si="15"/>
        <v/>
      </c>
      <c r="DA14" s="9"/>
      <c r="DB14" s="9" t="str">
        <f t="shared" si="16"/>
        <v/>
      </c>
      <c r="DC14" s="9"/>
      <c r="DD14" s="62" t="str">
        <f t="shared" si="17"/>
        <v/>
      </c>
      <c r="DE14" s="78" t="str">
        <f t="shared" si="18"/>
        <v/>
      </c>
      <c r="DF14" s="9" t="str">
        <f t="shared" si="19"/>
        <v/>
      </c>
      <c r="DG14" s="10" t="str">
        <f t="shared" si="20"/>
        <v/>
      </c>
      <c r="DH14" s="7"/>
      <c r="DJ14" s="15"/>
      <c r="DK14" s="9"/>
      <c r="DL14" s="9" t="str">
        <f t="shared" si="21"/>
        <v/>
      </c>
      <c r="DM14" s="9"/>
      <c r="DN14" s="9" t="str">
        <f t="shared" si="22"/>
        <v/>
      </c>
      <c r="DO14" s="9"/>
      <c r="DP14" s="9" t="str">
        <f t="shared" si="23"/>
        <v/>
      </c>
      <c r="DQ14" s="9"/>
      <c r="DR14" s="62" t="str">
        <f t="shared" si="24"/>
        <v/>
      </c>
      <c r="DS14" s="78" t="str">
        <f t="shared" si="25"/>
        <v/>
      </c>
      <c r="DT14" s="9" t="str">
        <f t="shared" si="26"/>
        <v/>
      </c>
      <c r="DU14" s="10" t="str">
        <f t="shared" si="27"/>
        <v/>
      </c>
      <c r="DV14" s="7"/>
      <c r="DW14" s="47"/>
      <c r="DX14" s="15"/>
      <c r="DY14" s="9"/>
      <c r="DZ14" s="9" t="str">
        <f t="shared" si="28"/>
        <v/>
      </c>
      <c r="EA14" s="9"/>
      <c r="EB14" s="9" t="str">
        <f t="shared" si="29"/>
        <v/>
      </c>
      <c r="EC14" s="9"/>
      <c r="ED14" s="9" t="str">
        <f t="shared" si="30"/>
        <v/>
      </c>
      <c r="EE14" s="9"/>
      <c r="EF14" s="62" t="str">
        <f t="shared" si="31"/>
        <v/>
      </c>
      <c r="EG14" s="78" t="str">
        <f t="shared" si="32"/>
        <v/>
      </c>
      <c r="EH14" s="9" t="str">
        <f t="shared" si="33"/>
        <v/>
      </c>
      <c r="EI14" s="10" t="str">
        <f t="shared" si="34"/>
        <v/>
      </c>
      <c r="EJ14" s="7"/>
      <c r="EK14" s="47"/>
    </row>
    <row r="15" spans="1:141" s="1" customFormat="1" ht="15" customHeight="1" thickTop="1">
      <c r="A15" s="89"/>
      <c r="B15" s="6" t="str">
        <f>IF(A15="","",SUM(D15:D18)+SUM(R15:R18)+SUM(BV6)+SUM(CJ6)+SUM(CX6,DL6,DZ6)+SUM(AF15:AF18)+SUM(AT15:AT18)+SUM(BH15:BH18))</f>
        <v/>
      </c>
      <c r="C15" s="78"/>
      <c r="D15" s="78" t="str">
        <f t="shared" si="35"/>
        <v/>
      </c>
      <c r="E15" s="78"/>
      <c r="F15" s="28" t="str">
        <f t="shared" si="36"/>
        <v/>
      </c>
      <c r="G15" s="78"/>
      <c r="H15" s="78" t="str">
        <f t="shared" si="37"/>
        <v/>
      </c>
      <c r="I15" s="78"/>
      <c r="J15" s="90"/>
      <c r="K15" s="91" t="str">
        <f t="shared" ref="K15:K54" si="70">IF(D15="","",K11)</f>
        <v/>
      </c>
      <c r="L15" s="28" t="str">
        <f t="shared" si="39"/>
        <v/>
      </c>
      <c r="M15" s="29" t="str">
        <f t="shared" si="40"/>
        <v/>
      </c>
      <c r="N15" s="7"/>
      <c r="O15" s="168"/>
      <c r="P15" s="89" t="str">
        <f>IF(A15="","",A15)</f>
        <v/>
      </c>
      <c r="Q15" s="78"/>
      <c r="R15" s="78" t="str">
        <f t="shared" si="41"/>
        <v/>
      </c>
      <c r="S15" s="78"/>
      <c r="T15" s="28" t="str">
        <f t="shared" si="42"/>
        <v/>
      </c>
      <c r="U15" s="78"/>
      <c r="V15" s="78" t="str">
        <f t="shared" si="43"/>
        <v/>
      </c>
      <c r="W15" s="78"/>
      <c r="X15" s="90" t="str">
        <f t="shared" si="66"/>
        <v/>
      </c>
      <c r="Y15" s="91" t="str">
        <f t="shared" si="67"/>
        <v/>
      </c>
      <c r="Z15" s="28" t="str">
        <f t="shared" si="44"/>
        <v/>
      </c>
      <c r="AA15" s="29" t="str">
        <f t="shared" si="45"/>
        <v/>
      </c>
      <c r="AB15" s="7"/>
      <c r="AC15" s="168"/>
      <c r="AD15" s="89" t="str">
        <f>IF(A15="","",A15)</f>
        <v/>
      </c>
      <c r="AE15" s="78"/>
      <c r="AF15" s="78" t="str">
        <f t="shared" si="46"/>
        <v/>
      </c>
      <c r="AG15" s="78"/>
      <c r="AH15" s="28" t="str">
        <f t="shared" si="47"/>
        <v/>
      </c>
      <c r="AI15" s="78"/>
      <c r="AJ15" s="78" t="str">
        <f t="shared" si="48"/>
        <v/>
      </c>
      <c r="AK15" s="78"/>
      <c r="AL15" s="90" t="str">
        <f t="shared" si="68"/>
        <v/>
      </c>
      <c r="AM15" s="91" t="str">
        <f t="shared" si="69"/>
        <v/>
      </c>
      <c r="AN15" s="28" t="str">
        <f t="shared" si="50"/>
        <v/>
      </c>
      <c r="AO15" s="29" t="str">
        <f t="shared" si="51"/>
        <v/>
      </c>
      <c r="AP15" s="7"/>
      <c r="AQ15" s="168"/>
      <c r="AR15" s="89" t="str">
        <f>IF(A15="","",A15)</f>
        <v/>
      </c>
      <c r="AS15" s="78"/>
      <c r="AT15" s="78" t="str">
        <f t="shared" si="52"/>
        <v/>
      </c>
      <c r="AU15" s="78"/>
      <c r="AV15" s="28" t="str">
        <f t="shared" si="53"/>
        <v/>
      </c>
      <c r="AW15" s="78"/>
      <c r="AX15" s="78" t="str">
        <f t="shared" si="54"/>
        <v/>
      </c>
      <c r="AY15" s="78"/>
      <c r="AZ15" s="90" t="str">
        <f t="shared" si="55"/>
        <v/>
      </c>
      <c r="BA15" s="91" t="str">
        <f t="shared" si="56"/>
        <v/>
      </c>
      <c r="BB15" s="28" t="str">
        <f t="shared" si="57"/>
        <v/>
      </c>
      <c r="BC15" s="29" t="str">
        <f t="shared" si="58"/>
        <v/>
      </c>
      <c r="BD15" s="7"/>
      <c r="BE15" s="168"/>
      <c r="BF15" s="89" t="str">
        <f>IF(A15="","",A15)</f>
        <v/>
      </c>
      <c r="BG15" s="78"/>
      <c r="BH15" s="78" t="str">
        <f t="shared" si="59"/>
        <v/>
      </c>
      <c r="BI15" s="78"/>
      <c r="BJ15" s="28" t="str">
        <f t="shared" si="60"/>
        <v/>
      </c>
      <c r="BK15" s="78"/>
      <c r="BL15" s="78" t="str">
        <f t="shared" si="61"/>
        <v/>
      </c>
      <c r="BM15" s="78"/>
      <c r="BN15" s="90" t="str">
        <f t="shared" si="62"/>
        <v/>
      </c>
      <c r="BO15" s="91" t="str">
        <f t="shared" si="63"/>
        <v/>
      </c>
      <c r="BP15" s="28" t="str">
        <f t="shared" si="64"/>
        <v/>
      </c>
      <c r="BQ15" s="29" t="str">
        <f t="shared" si="65"/>
        <v/>
      </c>
      <c r="BR15" s="7"/>
      <c r="BS15" s="168"/>
      <c r="BT15" s="169"/>
      <c r="BU15" s="9"/>
      <c r="BV15" s="9" t="str">
        <f t="shared" si="0"/>
        <v/>
      </c>
      <c r="BW15" s="9"/>
      <c r="BX15" s="9" t="str">
        <f t="shared" si="1"/>
        <v/>
      </c>
      <c r="BY15" s="9"/>
      <c r="BZ15" s="9" t="str">
        <f t="shared" si="2"/>
        <v/>
      </c>
      <c r="CA15" s="9"/>
      <c r="CB15" s="62" t="str">
        <f t="shared" si="3"/>
        <v/>
      </c>
      <c r="CC15" s="78" t="str">
        <f t="shared" si="4"/>
        <v/>
      </c>
      <c r="CD15" s="9" t="str">
        <f t="shared" si="5"/>
        <v/>
      </c>
      <c r="CE15" s="10" t="str">
        <f t="shared" si="6"/>
        <v/>
      </c>
      <c r="CF15" s="7"/>
      <c r="CH15" s="15"/>
      <c r="CI15" s="9"/>
      <c r="CJ15" s="9" t="str">
        <f t="shared" si="7"/>
        <v/>
      </c>
      <c r="CK15" s="9"/>
      <c r="CL15" s="9" t="str">
        <f t="shared" si="8"/>
        <v/>
      </c>
      <c r="CM15" s="9"/>
      <c r="CN15" s="9" t="str">
        <f t="shared" si="9"/>
        <v/>
      </c>
      <c r="CO15" s="9"/>
      <c r="CP15" s="62" t="str">
        <f t="shared" si="10"/>
        <v/>
      </c>
      <c r="CQ15" s="78" t="str">
        <f t="shared" si="11"/>
        <v/>
      </c>
      <c r="CR15" s="9" t="str">
        <f t="shared" si="12"/>
        <v/>
      </c>
      <c r="CS15" s="10" t="str">
        <f t="shared" si="13"/>
        <v/>
      </c>
      <c r="CT15" s="7"/>
      <c r="CV15" s="15"/>
      <c r="CW15" s="9"/>
      <c r="CX15" s="9" t="str">
        <f t="shared" si="14"/>
        <v/>
      </c>
      <c r="CY15" s="9"/>
      <c r="CZ15" s="9" t="str">
        <f t="shared" si="15"/>
        <v/>
      </c>
      <c r="DA15" s="9"/>
      <c r="DB15" s="9" t="str">
        <f t="shared" si="16"/>
        <v/>
      </c>
      <c r="DC15" s="9"/>
      <c r="DD15" s="62" t="str">
        <f t="shared" si="17"/>
        <v/>
      </c>
      <c r="DE15" s="78" t="str">
        <f t="shared" si="18"/>
        <v/>
      </c>
      <c r="DF15" s="9" t="str">
        <f t="shared" si="19"/>
        <v/>
      </c>
      <c r="DG15" s="10" t="str">
        <f t="shared" si="20"/>
        <v/>
      </c>
      <c r="DH15" s="7"/>
      <c r="DJ15" s="15"/>
      <c r="DK15" s="9"/>
      <c r="DL15" s="9" t="str">
        <f t="shared" si="21"/>
        <v/>
      </c>
      <c r="DM15" s="9"/>
      <c r="DN15" s="9" t="str">
        <f t="shared" si="22"/>
        <v/>
      </c>
      <c r="DO15" s="9"/>
      <c r="DP15" s="9" t="str">
        <f t="shared" si="23"/>
        <v/>
      </c>
      <c r="DQ15" s="9"/>
      <c r="DR15" s="62" t="str">
        <f t="shared" si="24"/>
        <v/>
      </c>
      <c r="DS15" s="78" t="str">
        <f t="shared" si="25"/>
        <v/>
      </c>
      <c r="DT15" s="9" t="str">
        <f t="shared" si="26"/>
        <v/>
      </c>
      <c r="DU15" s="10" t="str">
        <f t="shared" si="27"/>
        <v/>
      </c>
      <c r="DV15" s="7"/>
      <c r="DW15" s="47"/>
      <c r="DX15" s="15"/>
      <c r="DY15" s="9"/>
      <c r="DZ15" s="9" t="str">
        <f t="shared" si="28"/>
        <v/>
      </c>
      <c r="EA15" s="9"/>
      <c r="EB15" s="9" t="str">
        <f t="shared" si="29"/>
        <v/>
      </c>
      <c r="EC15" s="9"/>
      <c r="ED15" s="9" t="str">
        <f t="shared" si="30"/>
        <v/>
      </c>
      <c r="EE15" s="9"/>
      <c r="EF15" s="62" t="str">
        <f t="shared" si="31"/>
        <v/>
      </c>
      <c r="EG15" s="78" t="str">
        <f t="shared" si="32"/>
        <v/>
      </c>
      <c r="EH15" s="9" t="str">
        <f t="shared" si="33"/>
        <v/>
      </c>
      <c r="EI15" s="10" t="str">
        <f t="shared" si="34"/>
        <v/>
      </c>
      <c r="EJ15" s="7"/>
      <c r="EK15" s="47"/>
    </row>
    <row r="16" spans="1:141" s="1" customFormat="1" ht="15" customHeight="1">
      <c r="A16" s="221"/>
      <c r="B16" s="6"/>
      <c r="C16" s="9"/>
      <c r="D16" s="9" t="str">
        <f t="shared" si="35"/>
        <v/>
      </c>
      <c r="E16" s="9"/>
      <c r="F16" s="9" t="str">
        <f t="shared" si="36"/>
        <v/>
      </c>
      <c r="G16" s="9"/>
      <c r="H16" s="9" t="str">
        <f t="shared" si="37"/>
        <v/>
      </c>
      <c r="I16" s="9"/>
      <c r="J16" s="62" t="str">
        <f t="shared" ref="J16:J54" si="71">IF(C16="","",J12)</f>
        <v/>
      </c>
      <c r="K16" s="95" t="str">
        <f t="shared" si="70"/>
        <v/>
      </c>
      <c r="L16" s="9" t="str">
        <f t="shared" si="39"/>
        <v/>
      </c>
      <c r="M16" s="10" t="str">
        <f t="shared" si="40"/>
        <v/>
      </c>
      <c r="N16" s="7"/>
      <c r="O16" s="168"/>
      <c r="P16" s="15"/>
      <c r="Q16" s="9"/>
      <c r="R16" s="9" t="str">
        <f t="shared" si="41"/>
        <v/>
      </c>
      <c r="S16" s="9"/>
      <c r="T16" s="9" t="str">
        <f t="shared" si="42"/>
        <v/>
      </c>
      <c r="U16" s="9"/>
      <c r="V16" s="9" t="str">
        <f t="shared" si="43"/>
        <v/>
      </c>
      <c r="W16" s="9"/>
      <c r="X16" s="62" t="str">
        <f t="shared" si="66"/>
        <v/>
      </c>
      <c r="Y16" s="95" t="str">
        <f t="shared" si="67"/>
        <v/>
      </c>
      <c r="Z16" s="9" t="str">
        <f t="shared" si="44"/>
        <v/>
      </c>
      <c r="AA16" s="10" t="str">
        <f t="shared" si="45"/>
        <v/>
      </c>
      <c r="AB16" s="7"/>
      <c r="AC16" s="168"/>
      <c r="AD16" s="15"/>
      <c r="AE16" s="9"/>
      <c r="AF16" s="9" t="str">
        <f t="shared" si="46"/>
        <v/>
      </c>
      <c r="AG16" s="9"/>
      <c r="AH16" s="9" t="str">
        <f t="shared" si="47"/>
        <v/>
      </c>
      <c r="AI16" s="9"/>
      <c r="AJ16" s="9" t="str">
        <f t="shared" si="48"/>
        <v/>
      </c>
      <c r="AK16" s="9"/>
      <c r="AL16" s="62" t="str">
        <f t="shared" si="68"/>
        <v/>
      </c>
      <c r="AM16" s="95" t="str">
        <f t="shared" si="69"/>
        <v/>
      </c>
      <c r="AN16" s="9" t="str">
        <f t="shared" si="50"/>
        <v/>
      </c>
      <c r="AO16" s="10" t="str">
        <f t="shared" si="51"/>
        <v/>
      </c>
      <c r="AP16" s="7"/>
      <c r="AQ16" s="168"/>
      <c r="AR16" s="15"/>
      <c r="AS16" s="9"/>
      <c r="AT16" s="9" t="str">
        <f t="shared" si="52"/>
        <v/>
      </c>
      <c r="AU16" s="9"/>
      <c r="AV16" s="9" t="str">
        <f t="shared" si="53"/>
        <v/>
      </c>
      <c r="AW16" s="9"/>
      <c r="AX16" s="9" t="str">
        <f t="shared" si="54"/>
        <v/>
      </c>
      <c r="AY16" s="9"/>
      <c r="AZ16" s="62" t="str">
        <f t="shared" si="55"/>
        <v/>
      </c>
      <c r="BA16" s="95" t="str">
        <f t="shared" si="56"/>
        <v/>
      </c>
      <c r="BB16" s="9" t="str">
        <f t="shared" si="57"/>
        <v/>
      </c>
      <c r="BC16" s="10" t="str">
        <f t="shared" si="58"/>
        <v/>
      </c>
      <c r="BD16" s="7"/>
      <c r="BE16" s="168"/>
      <c r="BF16" s="15"/>
      <c r="BG16" s="9"/>
      <c r="BH16" s="9" t="str">
        <f t="shared" si="59"/>
        <v/>
      </c>
      <c r="BI16" s="9"/>
      <c r="BJ16" s="9" t="str">
        <f t="shared" si="60"/>
        <v/>
      </c>
      <c r="BK16" s="9"/>
      <c r="BL16" s="9" t="str">
        <f t="shared" si="61"/>
        <v/>
      </c>
      <c r="BM16" s="9"/>
      <c r="BN16" s="62" t="str">
        <f t="shared" si="62"/>
        <v/>
      </c>
      <c r="BO16" s="95" t="str">
        <f t="shared" si="63"/>
        <v/>
      </c>
      <c r="BP16" s="9" t="str">
        <f t="shared" si="64"/>
        <v/>
      </c>
      <c r="BQ16" s="10" t="str">
        <f t="shared" si="65"/>
        <v/>
      </c>
      <c r="BR16" s="7"/>
      <c r="BS16" s="168"/>
      <c r="BT16" s="169"/>
      <c r="BU16" s="9"/>
      <c r="BV16" s="9" t="str">
        <f t="shared" si="0"/>
        <v/>
      </c>
      <c r="BW16" s="9"/>
      <c r="BX16" s="9" t="str">
        <f t="shared" si="1"/>
        <v/>
      </c>
      <c r="BY16" s="9"/>
      <c r="BZ16" s="9" t="str">
        <f t="shared" si="2"/>
        <v/>
      </c>
      <c r="CA16" s="9"/>
      <c r="CB16" s="62" t="str">
        <f t="shared" si="3"/>
        <v/>
      </c>
      <c r="CC16" s="78" t="str">
        <f t="shared" si="4"/>
        <v/>
      </c>
      <c r="CD16" s="9" t="str">
        <f t="shared" si="5"/>
        <v/>
      </c>
      <c r="CE16" s="10" t="str">
        <f t="shared" si="6"/>
        <v/>
      </c>
      <c r="CF16" s="7"/>
      <c r="CH16" s="15"/>
      <c r="CI16" s="9"/>
      <c r="CJ16" s="9" t="str">
        <f t="shared" si="7"/>
        <v/>
      </c>
      <c r="CK16" s="9"/>
      <c r="CL16" s="9" t="str">
        <f t="shared" si="8"/>
        <v/>
      </c>
      <c r="CM16" s="9"/>
      <c r="CN16" s="9" t="str">
        <f t="shared" si="9"/>
        <v/>
      </c>
      <c r="CO16" s="9"/>
      <c r="CP16" s="62" t="str">
        <f t="shared" si="10"/>
        <v/>
      </c>
      <c r="CQ16" s="78" t="str">
        <f t="shared" si="11"/>
        <v/>
      </c>
      <c r="CR16" s="9" t="str">
        <f t="shared" si="12"/>
        <v/>
      </c>
      <c r="CS16" s="10" t="str">
        <f t="shared" si="13"/>
        <v/>
      </c>
      <c r="CT16" s="7"/>
      <c r="CV16" s="15"/>
      <c r="CW16" s="9"/>
      <c r="CX16" s="9" t="str">
        <f t="shared" si="14"/>
        <v/>
      </c>
      <c r="CY16" s="9"/>
      <c r="CZ16" s="9" t="str">
        <f t="shared" si="15"/>
        <v/>
      </c>
      <c r="DA16" s="9"/>
      <c r="DB16" s="9" t="str">
        <f t="shared" si="16"/>
        <v/>
      </c>
      <c r="DC16" s="9"/>
      <c r="DD16" s="62" t="str">
        <f t="shared" si="17"/>
        <v/>
      </c>
      <c r="DE16" s="78" t="str">
        <f t="shared" si="18"/>
        <v/>
      </c>
      <c r="DF16" s="9" t="str">
        <f t="shared" si="19"/>
        <v/>
      </c>
      <c r="DG16" s="10" t="str">
        <f t="shared" si="20"/>
        <v/>
      </c>
      <c r="DH16" s="7"/>
      <c r="DJ16" s="15"/>
      <c r="DK16" s="9"/>
      <c r="DL16" s="9" t="str">
        <f t="shared" si="21"/>
        <v/>
      </c>
      <c r="DM16" s="9"/>
      <c r="DN16" s="9" t="str">
        <f t="shared" si="22"/>
        <v/>
      </c>
      <c r="DO16" s="9"/>
      <c r="DP16" s="9" t="str">
        <f t="shared" si="23"/>
        <v/>
      </c>
      <c r="DQ16" s="9"/>
      <c r="DR16" s="62" t="str">
        <f t="shared" si="24"/>
        <v/>
      </c>
      <c r="DS16" s="78" t="str">
        <f t="shared" si="25"/>
        <v/>
      </c>
      <c r="DT16" s="9" t="str">
        <f t="shared" si="26"/>
        <v/>
      </c>
      <c r="DU16" s="10" t="str">
        <f t="shared" si="27"/>
        <v/>
      </c>
      <c r="DV16" s="7"/>
      <c r="DW16" s="47"/>
      <c r="DX16" s="15"/>
      <c r="DY16" s="9"/>
      <c r="DZ16" s="9" t="str">
        <f t="shared" si="28"/>
        <v/>
      </c>
      <c r="EA16" s="9"/>
      <c r="EB16" s="9" t="str">
        <f t="shared" si="29"/>
        <v/>
      </c>
      <c r="EC16" s="9"/>
      <c r="ED16" s="9" t="str">
        <f t="shared" si="30"/>
        <v/>
      </c>
      <c r="EE16" s="9"/>
      <c r="EF16" s="62" t="str">
        <f t="shared" si="31"/>
        <v/>
      </c>
      <c r="EG16" s="78" t="str">
        <f t="shared" si="32"/>
        <v/>
      </c>
      <c r="EH16" s="9" t="str">
        <f t="shared" si="33"/>
        <v/>
      </c>
      <c r="EI16" s="10" t="str">
        <f t="shared" si="34"/>
        <v/>
      </c>
      <c r="EJ16" s="7"/>
      <c r="EK16" s="47"/>
    </row>
    <row r="17" spans="1:141" s="1" customFormat="1">
      <c r="A17" s="220"/>
      <c r="B17" s="6"/>
      <c r="C17" s="9"/>
      <c r="D17" s="9" t="str">
        <f t="shared" si="35"/>
        <v/>
      </c>
      <c r="E17" s="9"/>
      <c r="F17" s="9" t="str">
        <f t="shared" si="36"/>
        <v/>
      </c>
      <c r="G17" s="9"/>
      <c r="H17" s="9" t="str">
        <f t="shared" si="37"/>
        <v/>
      </c>
      <c r="I17" s="9"/>
      <c r="J17" s="62" t="str">
        <f t="shared" si="71"/>
        <v/>
      </c>
      <c r="K17" s="9" t="str">
        <f t="shared" si="70"/>
        <v/>
      </c>
      <c r="L17" s="9" t="str">
        <f t="shared" si="39"/>
        <v/>
      </c>
      <c r="M17" s="10" t="str">
        <f t="shared" si="40"/>
        <v/>
      </c>
      <c r="N17" s="7"/>
      <c r="O17" s="168"/>
      <c r="P17" s="15"/>
      <c r="Q17" s="9"/>
      <c r="R17" s="9" t="str">
        <f t="shared" si="41"/>
        <v/>
      </c>
      <c r="S17" s="9"/>
      <c r="T17" s="9" t="str">
        <f t="shared" si="42"/>
        <v/>
      </c>
      <c r="U17" s="9"/>
      <c r="V17" s="9" t="str">
        <f t="shared" si="43"/>
        <v/>
      </c>
      <c r="W17" s="9"/>
      <c r="X17" s="62" t="str">
        <f t="shared" si="66"/>
        <v/>
      </c>
      <c r="Y17" s="9" t="str">
        <f t="shared" si="67"/>
        <v/>
      </c>
      <c r="Z17" s="9" t="str">
        <f t="shared" si="44"/>
        <v/>
      </c>
      <c r="AA17" s="10" t="str">
        <f t="shared" si="45"/>
        <v/>
      </c>
      <c r="AB17" s="7"/>
      <c r="AC17" s="168"/>
      <c r="AD17" s="15"/>
      <c r="AE17" s="9"/>
      <c r="AF17" s="9" t="str">
        <f t="shared" si="46"/>
        <v/>
      </c>
      <c r="AG17" s="9"/>
      <c r="AH17" s="9" t="str">
        <f t="shared" si="47"/>
        <v/>
      </c>
      <c r="AI17" s="9"/>
      <c r="AJ17" s="9" t="str">
        <f t="shared" si="48"/>
        <v/>
      </c>
      <c r="AK17" s="9"/>
      <c r="AL17" s="62" t="str">
        <f t="shared" si="68"/>
        <v/>
      </c>
      <c r="AM17" s="9" t="str">
        <f t="shared" si="69"/>
        <v/>
      </c>
      <c r="AN17" s="9" t="str">
        <f t="shared" si="50"/>
        <v/>
      </c>
      <c r="AO17" s="10" t="str">
        <f t="shared" si="51"/>
        <v/>
      </c>
      <c r="AP17" s="7"/>
      <c r="AQ17" s="168"/>
      <c r="AR17" s="17"/>
      <c r="AS17" s="9"/>
      <c r="AT17" s="9" t="str">
        <f t="shared" si="52"/>
        <v/>
      </c>
      <c r="AU17" s="9"/>
      <c r="AV17" s="9" t="str">
        <f t="shared" si="53"/>
        <v/>
      </c>
      <c r="AW17" s="9"/>
      <c r="AX17" s="9" t="str">
        <f t="shared" si="54"/>
        <v/>
      </c>
      <c r="AY17" s="9"/>
      <c r="AZ17" s="62" t="str">
        <f t="shared" si="55"/>
        <v/>
      </c>
      <c r="BA17" s="9" t="str">
        <f t="shared" si="56"/>
        <v/>
      </c>
      <c r="BB17" s="9" t="str">
        <f t="shared" si="57"/>
        <v/>
      </c>
      <c r="BC17" s="10" t="str">
        <f t="shared" si="58"/>
        <v/>
      </c>
      <c r="BD17" s="7"/>
      <c r="BE17" s="168"/>
      <c r="BF17" s="17"/>
      <c r="BG17" s="9"/>
      <c r="BH17" s="9" t="str">
        <f t="shared" si="59"/>
        <v/>
      </c>
      <c r="BI17" s="9"/>
      <c r="BJ17" s="9" t="str">
        <f t="shared" si="60"/>
        <v/>
      </c>
      <c r="BK17" s="9"/>
      <c r="BL17" s="9" t="str">
        <f t="shared" si="61"/>
        <v/>
      </c>
      <c r="BM17" s="9"/>
      <c r="BN17" s="62" t="str">
        <f t="shared" si="62"/>
        <v/>
      </c>
      <c r="BO17" s="9" t="str">
        <f t="shared" si="63"/>
        <v/>
      </c>
      <c r="BP17" s="9" t="str">
        <f t="shared" si="64"/>
        <v/>
      </c>
      <c r="BQ17" s="10" t="str">
        <f t="shared" si="65"/>
        <v/>
      </c>
      <c r="BR17" s="7"/>
      <c r="BS17" s="168"/>
      <c r="BT17" s="169"/>
      <c r="BU17" s="9"/>
      <c r="BV17" s="9" t="str">
        <f t="shared" si="0"/>
        <v/>
      </c>
      <c r="BW17" s="9"/>
      <c r="BX17" s="9" t="str">
        <f t="shared" si="1"/>
        <v/>
      </c>
      <c r="BY17" s="9"/>
      <c r="BZ17" s="9" t="str">
        <f t="shared" si="2"/>
        <v/>
      </c>
      <c r="CA17" s="9"/>
      <c r="CB17" s="62" t="str">
        <f t="shared" si="3"/>
        <v/>
      </c>
      <c r="CC17" s="78" t="str">
        <f t="shared" si="4"/>
        <v/>
      </c>
      <c r="CD17" s="9" t="str">
        <f t="shared" si="5"/>
        <v/>
      </c>
      <c r="CE17" s="10" t="str">
        <f t="shared" si="6"/>
        <v/>
      </c>
      <c r="CF17" s="7"/>
      <c r="CH17" s="15"/>
      <c r="CI17" s="9"/>
      <c r="CJ17" s="9" t="str">
        <f t="shared" si="7"/>
        <v/>
      </c>
      <c r="CK17" s="9"/>
      <c r="CL17" s="9" t="str">
        <f t="shared" si="8"/>
        <v/>
      </c>
      <c r="CM17" s="9"/>
      <c r="CN17" s="9" t="str">
        <f t="shared" si="9"/>
        <v/>
      </c>
      <c r="CO17" s="9"/>
      <c r="CP17" s="62" t="str">
        <f t="shared" si="10"/>
        <v/>
      </c>
      <c r="CQ17" s="78" t="str">
        <f t="shared" si="11"/>
        <v/>
      </c>
      <c r="CR17" s="9" t="str">
        <f t="shared" si="12"/>
        <v/>
      </c>
      <c r="CS17" s="10" t="str">
        <f t="shared" si="13"/>
        <v/>
      </c>
      <c r="CT17" s="7"/>
      <c r="CV17" s="15"/>
      <c r="CW17" s="9"/>
      <c r="CX17" s="9" t="str">
        <f t="shared" si="14"/>
        <v/>
      </c>
      <c r="CY17" s="9"/>
      <c r="CZ17" s="9" t="str">
        <f t="shared" si="15"/>
        <v/>
      </c>
      <c r="DA17" s="9"/>
      <c r="DB17" s="9" t="str">
        <f t="shared" si="16"/>
        <v/>
      </c>
      <c r="DC17" s="9"/>
      <c r="DD17" s="62" t="str">
        <f t="shared" si="17"/>
        <v/>
      </c>
      <c r="DE17" s="78" t="str">
        <f t="shared" si="18"/>
        <v/>
      </c>
      <c r="DF17" s="9" t="str">
        <f t="shared" si="19"/>
        <v/>
      </c>
      <c r="DG17" s="10" t="str">
        <f t="shared" si="20"/>
        <v/>
      </c>
      <c r="DH17" s="7"/>
      <c r="DJ17" s="15"/>
      <c r="DK17" s="9"/>
      <c r="DL17" s="9" t="str">
        <f t="shared" si="21"/>
        <v/>
      </c>
      <c r="DM17" s="9"/>
      <c r="DN17" s="9" t="str">
        <f t="shared" si="22"/>
        <v/>
      </c>
      <c r="DO17" s="9"/>
      <c r="DP17" s="9" t="str">
        <f t="shared" si="23"/>
        <v/>
      </c>
      <c r="DQ17" s="9"/>
      <c r="DR17" s="62" t="str">
        <f t="shared" si="24"/>
        <v/>
      </c>
      <c r="DS17" s="78" t="str">
        <f t="shared" si="25"/>
        <v/>
      </c>
      <c r="DT17" s="9" t="str">
        <f t="shared" si="26"/>
        <v/>
      </c>
      <c r="DU17" s="10" t="str">
        <f t="shared" si="27"/>
        <v/>
      </c>
      <c r="DV17" s="7"/>
      <c r="DW17" s="47"/>
      <c r="DX17" s="15"/>
      <c r="DY17" s="9"/>
      <c r="DZ17" s="9" t="str">
        <f t="shared" si="28"/>
        <v/>
      </c>
      <c r="EA17" s="9"/>
      <c r="EB17" s="9" t="str">
        <f t="shared" si="29"/>
        <v/>
      </c>
      <c r="EC17" s="9"/>
      <c r="ED17" s="9" t="str">
        <f t="shared" si="30"/>
        <v/>
      </c>
      <c r="EE17" s="9"/>
      <c r="EF17" s="62" t="str">
        <f t="shared" si="31"/>
        <v/>
      </c>
      <c r="EG17" s="78" t="str">
        <f t="shared" si="32"/>
        <v/>
      </c>
      <c r="EH17" s="9" t="str">
        <f t="shared" si="33"/>
        <v/>
      </c>
      <c r="EI17" s="10" t="str">
        <f t="shared" si="34"/>
        <v/>
      </c>
      <c r="EJ17" s="7"/>
      <c r="EK17" s="47"/>
    </row>
    <row r="18" spans="1:141" s="1" customFormat="1" ht="15" customHeight="1" thickBot="1">
      <c r="A18" s="23"/>
      <c r="B18" s="126" t="str">
        <f>IF(A18="","",SUM(D18:D21)+SUM(R18:R21)+SUM(AF18:AF21)+SUM(AT18:AT21)+SUM(BV9,CJ9,#REF!))</f>
        <v/>
      </c>
      <c r="C18" s="24"/>
      <c r="D18" s="24" t="str">
        <f t="shared" si="35"/>
        <v/>
      </c>
      <c r="E18" s="24"/>
      <c r="F18" s="24" t="str">
        <f t="shared" si="36"/>
        <v/>
      </c>
      <c r="G18" s="24"/>
      <c r="H18" s="24" t="str">
        <f t="shared" si="37"/>
        <v/>
      </c>
      <c r="I18" s="24"/>
      <c r="J18" s="63" t="str">
        <f t="shared" si="71"/>
        <v/>
      </c>
      <c r="K18" s="96" t="str">
        <f t="shared" si="70"/>
        <v/>
      </c>
      <c r="L18" s="24" t="str">
        <f t="shared" si="39"/>
        <v/>
      </c>
      <c r="M18" s="26" t="str">
        <f t="shared" si="40"/>
        <v/>
      </c>
      <c r="N18" s="7"/>
      <c r="O18" s="168"/>
      <c r="P18" s="23"/>
      <c r="Q18" s="24"/>
      <c r="R18" s="24" t="str">
        <f t="shared" si="41"/>
        <v/>
      </c>
      <c r="S18" s="24"/>
      <c r="T18" s="24" t="str">
        <f t="shared" si="42"/>
        <v/>
      </c>
      <c r="U18" s="24"/>
      <c r="V18" s="24" t="str">
        <f t="shared" si="43"/>
        <v/>
      </c>
      <c r="W18" s="24"/>
      <c r="X18" s="63" t="str">
        <f t="shared" si="66"/>
        <v/>
      </c>
      <c r="Y18" s="96" t="str">
        <f t="shared" si="67"/>
        <v/>
      </c>
      <c r="Z18" s="24" t="str">
        <f t="shared" si="44"/>
        <v/>
      </c>
      <c r="AA18" s="26" t="str">
        <f t="shared" si="45"/>
        <v/>
      </c>
      <c r="AB18" s="7"/>
      <c r="AC18" s="168"/>
      <c r="AD18" s="23"/>
      <c r="AE18" s="24"/>
      <c r="AF18" s="24" t="str">
        <f t="shared" si="46"/>
        <v/>
      </c>
      <c r="AG18" s="24"/>
      <c r="AH18" s="24" t="str">
        <f t="shared" si="47"/>
        <v/>
      </c>
      <c r="AI18" s="24"/>
      <c r="AJ18" s="24" t="str">
        <f t="shared" si="48"/>
        <v/>
      </c>
      <c r="AK18" s="24"/>
      <c r="AL18" s="63" t="str">
        <f t="shared" si="68"/>
        <v/>
      </c>
      <c r="AM18" s="96" t="str">
        <f t="shared" si="69"/>
        <v/>
      </c>
      <c r="AN18" s="24" t="str">
        <f t="shared" si="50"/>
        <v/>
      </c>
      <c r="AO18" s="26" t="str">
        <f t="shared" si="51"/>
        <v/>
      </c>
      <c r="AP18" s="7"/>
      <c r="AQ18" s="168"/>
      <c r="AR18" s="23"/>
      <c r="AS18" s="24"/>
      <c r="AT18" s="24" t="str">
        <f t="shared" si="52"/>
        <v/>
      </c>
      <c r="AU18" s="24"/>
      <c r="AV18" s="24" t="str">
        <f t="shared" si="53"/>
        <v/>
      </c>
      <c r="AW18" s="24"/>
      <c r="AX18" s="24" t="str">
        <f t="shared" si="54"/>
        <v/>
      </c>
      <c r="AY18" s="24"/>
      <c r="AZ18" s="63" t="str">
        <f t="shared" si="55"/>
        <v/>
      </c>
      <c r="BA18" s="96" t="str">
        <f t="shared" si="56"/>
        <v/>
      </c>
      <c r="BB18" s="24" t="str">
        <f t="shared" si="57"/>
        <v/>
      </c>
      <c r="BC18" s="26" t="str">
        <f t="shared" si="58"/>
        <v/>
      </c>
      <c r="BD18" s="7"/>
      <c r="BE18" s="168"/>
      <c r="BF18" s="23"/>
      <c r="BG18" s="24"/>
      <c r="BH18" s="24" t="str">
        <f t="shared" si="59"/>
        <v/>
      </c>
      <c r="BI18" s="24"/>
      <c r="BJ18" s="24" t="str">
        <f t="shared" si="60"/>
        <v/>
      </c>
      <c r="BK18" s="24"/>
      <c r="BL18" s="24" t="str">
        <f t="shared" si="61"/>
        <v/>
      </c>
      <c r="BM18" s="24"/>
      <c r="BN18" s="63" t="str">
        <f t="shared" si="62"/>
        <v/>
      </c>
      <c r="BO18" s="96" t="str">
        <f t="shared" si="63"/>
        <v/>
      </c>
      <c r="BP18" s="24" t="str">
        <f t="shared" si="64"/>
        <v/>
      </c>
      <c r="BQ18" s="26" t="str">
        <f t="shared" si="65"/>
        <v/>
      </c>
      <c r="BR18" s="7"/>
      <c r="BS18" s="168"/>
      <c r="BT18" s="169"/>
      <c r="BU18" s="9"/>
      <c r="BV18" s="9" t="str">
        <f t="shared" si="0"/>
        <v/>
      </c>
      <c r="BW18" s="9"/>
      <c r="BX18" s="9" t="str">
        <f t="shared" si="1"/>
        <v/>
      </c>
      <c r="BY18" s="9"/>
      <c r="BZ18" s="9" t="str">
        <f t="shared" si="2"/>
        <v/>
      </c>
      <c r="CA18" s="9"/>
      <c r="CB18" s="62" t="str">
        <f t="shared" si="3"/>
        <v/>
      </c>
      <c r="CC18" s="78" t="str">
        <f t="shared" si="4"/>
        <v/>
      </c>
      <c r="CD18" s="9" t="str">
        <f t="shared" si="5"/>
        <v/>
      </c>
      <c r="CE18" s="10" t="str">
        <f t="shared" si="6"/>
        <v/>
      </c>
      <c r="CF18" s="7"/>
      <c r="CH18" s="15"/>
      <c r="CI18" s="9"/>
      <c r="CJ18" s="9" t="str">
        <f t="shared" si="7"/>
        <v/>
      </c>
      <c r="CK18" s="9"/>
      <c r="CL18" s="9" t="str">
        <f t="shared" si="8"/>
        <v/>
      </c>
      <c r="CM18" s="9"/>
      <c r="CN18" s="9" t="str">
        <f t="shared" si="9"/>
        <v/>
      </c>
      <c r="CO18" s="9"/>
      <c r="CP18" s="62" t="str">
        <f t="shared" si="10"/>
        <v/>
      </c>
      <c r="CQ18" s="78" t="str">
        <f t="shared" si="11"/>
        <v/>
      </c>
      <c r="CR18" s="9" t="str">
        <f t="shared" si="12"/>
        <v/>
      </c>
      <c r="CS18" s="10" t="str">
        <f t="shared" si="13"/>
        <v/>
      </c>
      <c r="CT18" s="7"/>
      <c r="CV18" s="15"/>
      <c r="CW18" s="9"/>
      <c r="CX18" s="9" t="str">
        <f t="shared" si="14"/>
        <v/>
      </c>
      <c r="CY18" s="9"/>
      <c r="CZ18" s="9" t="str">
        <f t="shared" si="15"/>
        <v/>
      </c>
      <c r="DA18" s="9"/>
      <c r="DB18" s="9" t="str">
        <f t="shared" si="16"/>
        <v/>
      </c>
      <c r="DC18" s="9"/>
      <c r="DD18" s="62" t="str">
        <f t="shared" si="17"/>
        <v/>
      </c>
      <c r="DE18" s="78" t="str">
        <f t="shared" si="18"/>
        <v/>
      </c>
      <c r="DF18" s="9" t="str">
        <f t="shared" si="19"/>
        <v/>
      </c>
      <c r="DG18" s="10" t="str">
        <f t="shared" si="20"/>
        <v/>
      </c>
      <c r="DH18" s="7"/>
      <c r="DJ18" s="15"/>
      <c r="DK18" s="9"/>
      <c r="DL18" s="9" t="str">
        <f t="shared" si="21"/>
        <v/>
      </c>
      <c r="DM18" s="9"/>
      <c r="DN18" s="9" t="str">
        <f t="shared" si="22"/>
        <v/>
      </c>
      <c r="DO18" s="9"/>
      <c r="DP18" s="9" t="str">
        <f t="shared" si="23"/>
        <v/>
      </c>
      <c r="DQ18" s="9"/>
      <c r="DR18" s="62" t="str">
        <f t="shared" si="24"/>
        <v/>
      </c>
      <c r="DS18" s="78" t="str">
        <f t="shared" si="25"/>
        <v/>
      </c>
      <c r="DT18" s="9" t="str">
        <f t="shared" si="26"/>
        <v/>
      </c>
      <c r="DU18" s="10" t="str">
        <f t="shared" si="27"/>
        <v/>
      </c>
      <c r="DV18" s="7"/>
      <c r="DW18" s="47"/>
      <c r="DX18" s="15"/>
      <c r="DY18" s="9"/>
      <c r="DZ18" s="9" t="str">
        <f t="shared" si="28"/>
        <v/>
      </c>
      <c r="EA18" s="9"/>
      <c r="EB18" s="9" t="str">
        <f t="shared" si="29"/>
        <v/>
      </c>
      <c r="EC18" s="9"/>
      <c r="ED18" s="9" t="str">
        <f t="shared" si="30"/>
        <v/>
      </c>
      <c r="EE18" s="9"/>
      <c r="EF18" s="62" t="str">
        <f t="shared" si="31"/>
        <v/>
      </c>
      <c r="EG18" s="78" t="str">
        <f t="shared" si="32"/>
        <v/>
      </c>
      <c r="EH18" s="9" t="str">
        <f t="shared" si="33"/>
        <v/>
      </c>
      <c r="EI18" s="10" t="str">
        <f t="shared" si="34"/>
        <v/>
      </c>
      <c r="EJ18" s="7"/>
      <c r="EK18" s="47"/>
    </row>
    <row r="19" spans="1:141" s="1" customFormat="1" ht="15" customHeight="1" thickTop="1">
      <c r="A19" s="89"/>
      <c r="B19" s="6" t="str">
        <f>IF(A19="","",SUM(D19:D22)+SUM(R19:R22)+SUM(BV7,CJ7,CX7,DL7,DZ7)+SUM(AF19:AF22)+SUM(AT19:AT22)+SUM(BH19:BH22))</f>
        <v/>
      </c>
      <c r="C19" s="78"/>
      <c r="D19" s="78" t="str">
        <f t="shared" si="35"/>
        <v/>
      </c>
      <c r="E19" s="78"/>
      <c r="F19" s="28" t="str">
        <f t="shared" si="36"/>
        <v/>
      </c>
      <c r="G19" s="78"/>
      <c r="H19" s="78" t="str">
        <f t="shared" si="37"/>
        <v/>
      </c>
      <c r="I19" s="78"/>
      <c r="J19" s="90" t="str">
        <f t="shared" si="71"/>
        <v/>
      </c>
      <c r="K19" s="91" t="str">
        <f t="shared" si="70"/>
        <v/>
      </c>
      <c r="L19" s="28" t="str">
        <f t="shared" si="39"/>
        <v/>
      </c>
      <c r="M19" s="29" t="str">
        <f t="shared" si="40"/>
        <v/>
      </c>
      <c r="N19" s="7"/>
      <c r="O19" s="168"/>
      <c r="P19" s="89" t="str">
        <f>IF(A19="","",A19)</f>
        <v/>
      </c>
      <c r="Q19" s="78"/>
      <c r="R19" s="78" t="str">
        <f t="shared" si="41"/>
        <v/>
      </c>
      <c r="S19" s="78"/>
      <c r="T19" s="28" t="str">
        <f t="shared" si="42"/>
        <v/>
      </c>
      <c r="U19" s="78"/>
      <c r="V19" s="78" t="str">
        <f t="shared" si="43"/>
        <v/>
      </c>
      <c r="W19" s="78"/>
      <c r="X19" s="90" t="str">
        <f t="shared" si="66"/>
        <v/>
      </c>
      <c r="Y19" s="91" t="str">
        <f t="shared" si="67"/>
        <v/>
      </c>
      <c r="Z19" s="28" t="str">
        <f t="shared" si="44"/>
        <v/>
      </c>
      <c r="AA19" s="29" t="str">
        <f t="shared" si="45"/>
        <v/>
      </c>
      <c r="AB19" s="7"/>
      <c r="AC19" s="168"/>
      <c r="AD19" s="89" t="str">
        <f>IF(A19="","",A19)</f>
        <v/>
      </c>
      <c r="AE19" s="78"/>
      <c r="AF19" s="78" t="str">
        <f t="shared" si="46"/>
        <v/>
      </c>
      <c r="AG19" s="78"/>
      <c r="AH19" s="28" t="str">
        <f t="shared" si="47"/>
        <v/>
      </c>
      <c r="AI19" s="78"/>
      <c r="AJ19" s="78" t="str">
        <f t="shared" si="48"/>
        <v/>
      </c>
      <c r="AK19" s="78"/>
      <c r="AL19" s="90" t="str">
        <f t="shared" si="68"/>
        <v/>
      </c>
      <c r="AM19" s="91" t="str">
        <f t="shared" si="69"/>
        <v/>
      </c>
      <c r="AN19" s="28" t="str">
        <f t="shared" si="50"/>
        <v/>
      </c>
      <c r="AO19" s="29" t="str">
        <f t="shared" si="51"/>
        <v/>
      </c>
      <c r="AP19" s="7"/>
      <c r="AQ19" s="168"/>
      <c r="AR19" s="89" t="str">
        <f>IF(A19="","",A19)</f>
        <v/>
      </c>
      <c r="AS19" s="78"/>
      <c r="AT19" s="78" t="str">
        <f t="shared" si="52"/>
        <v/>
      </c>
      <c r="AU19" s="78"/>
      <c r="AV19" s="28" t="str">
        <f t="shared" si="53"/>
        <v/>
      </c>
      <c r="AW19" s="78"/>
      <c r="AX19" s="78" t="str">
        <f t="shared" si="54"/>
        <v/>
      </c>
      <c r="AY19" s="78"/>
      <c r="AZ19" s="90" t="str">
        <f t="shared" si="55"/>
        <v/>
      </c>
      <c r="BA19" s="91" t="str">
        <f t="shared" si="56"/>
        <v/>
      </c>
      <c r="BB19" s="28" t="str">
        <f t="shared" si="57"/>
        <v/>
      </c>
      <c r="BC19" s="29" t="str">
        <f t="shared" si="58"/>
        <v/>
      </c>
      <c r="BD19" s="7"/>
      <c r="BE19" s="168"/>
      <c r="BF19" s="89" t="str">
        <f>IF(A19="","",A19)</f>
        <v/>
      </c>
      <c r="BG19" s="78"/>
      <c r="BH19" s="78" t="str">
        <f t="shared" si="59"/>
        <v/>
      </c>
      <c r="BI19" s="78"/>
      <c r="BJ19" s="28" t="str">
        <f t="shared" si="60"/>
        <v/>
      </c>
      <c r="BK19" s="78"/>
      <c r="BL19" s="78" t="str">
        <f t="shared" si="61"/>
        <v/>
      </c>
      <c r="BM19" s="78"/>
      <c r="BN19" s="90" t="str">
        <f t="shared" si="62"/>
        <v/>
      </c>
      <c r="BO19" s="91" t="str">
        <f t="shared" si="63"/>
        <v/>
      </c>
      <c r="BP19" s="28" t="str">
        <f t="shared" si="64"/>
        <v/>
      </c>
      <c r="BQ19" s="29" t="str">
        <f t="shared" si="65"/>
        <v/>
      </c>
      <c r="BR19" s="7"/>
      <c r="BS19" s="168"/>
      <c r="BT19" s="169"/>
      <c r="BU19" s="9"/>
      <c r="BV19" s="9" t="str">
        <f>IF(BU19="","",BU19-#REF!)</f>
        <v/>
      </c>
      <c r="BW19" s="9"/>
      <c r="BX19" s="9" t="str">
        <f>IF(BW19="","",BW19-#REF!)</f>
        <v/>
      </c>
      <c r="BY19" s="9"/>
      <c r="BZ19" s="9" t="str">
        <f>IF(BY19="","",#REF!+#REF!-BY19)</f>
        <v/>
      </c>
      <c r="CA19" s="9"/>
      <c r="CB19" s="62" t="str">
        <f t="shared" si="3"/>
        <v/>
      </c>
      <c r="CC19" s="78" t="str">
        <f>IF(BU19="","",#REF!)</f>
        <v/>
      </c>
      <c r="CD19" s="9" t="str">
        <f t="shared" si="5"/>
        <v/>
      </c>
      <c r="CE19" s="10" t="str">
        <f t="shared" si="6"/>
        <v/>
      </c>
      <c r="CF19" s="7"/>
      <c r="CH19" s="15"/>
      <c r="CI19" s="9"/>
      <c r="CJ19" s="9" t="str">
        <f>IF(CI19="","",CI19-#REF!)</f>
        <v/>
      </c>
      <c r="CK19" s="9"/>
      <c r="CL19" s="9" t="str">
        <f>IF(CK19="","",CK19-#REF!)</f>
        <v/>
      </c>
      <c r="CM19" s="9"/>
      <c r="CN19" s="9" t="str">
        <f>IF(CM19="","",#REF!+#REF!-CM19)</f>
        <v/>
      </c>
      <c r="CO19" s="9"/>
      <c r="CP19" s="62" t="str">
        <f t="shared" si="10"/>
        <v/>
      </c>
      <c r="CQ19" s="78" t="str">
        <f>IF(CI19="","",#REF!)</f>
        <v/>
      </c>
      <c r="CR19" s="9" t="str">
        <f t="shared" si="12"/>
        <v/>
      </c>
      <c r="CS19" s="10" t="str">
        <f t="shared" si="13"/>
        <v/>
      </c>
      <c r="CT19" s="7"/>
      <c r="CV19" s="15"/>
      <c r="CW19" s="9"/>
      <c r="CX19" s="9" t="str">
        <f>IF(CW19="","",CW19-#REF!)</f>
        <v/>
      </c>
      <c r="CY19" s="9"/>
      <c r="CZ19" s="9" t="str">
        <f>IF(CY19="","",CY19-#REF!)</f>
        <v/>
      </c>
      <c r="DA19" s="9"/>
      <c r="DB19" s="9" t="str">
        <f>IF(DA19="","",#REF!+#REF!-DA19)</f>
        <v/>
      </c>
      <c r="DC19" s="9"/>
      <c r="DD19" s="62" t="str">
        <f t="shared" si="17"/>
        <v/>
      </c>
      <c r="DE19" s="78" t="str">
        <f>IF(CW19="","",#REF!)</f>
        <v/>
      </c>
      <c r="DF19" s="9" t="str">
        <f t="shared" si="19"/>
        <v/>
      </c>
      <c r="DG19" s="10" t="str">
        <f t="shared" si="20"/>
        <v/>
      </c>
      <c r="DH19" s="7"/>
      <c r="DJ19" s="15"/>
      <c r="DK19" s="9"/>
      <c r="DL19" s="9" t="str">
        <f>IF(DK19="","",DK19-#REF!)</f>
        <v/>
      </c>
      <c r="DM19" s="9"/>
      <c r="DN19" s="9" t="str">
        <f>IF(DM19="","",DM19-#REF!)</f>
        <v/>
      </c>
      <c r="DO19" s="9"/>
      <c r="DP19" s="9" t="str">
        <f>IF(DO19="","",#REF!+#REF!-DO19)</f>
        <v/>
      </c>
      <c r="DQ19" s="9"/>
      <c r="DR19" s="62" t="str">
        <f t="shared" si="24"/>
        <v/>
      </c>
      <c r="DS19" s="78" t="str">
        <f>IF(DK19="","",#REF!)</f>
        <v/>
      </c>
      <c r="DT19" s="9" t="str">
        <f t="shared" si="26"/>
        <v/>
      </c>
      <c r="DU19" s="10" t="str">
        <f t="shared" si="27"/>
        <v/>
      </c>
      <c r="DV19" s="7"/>
      <c r="DW19" s="47"/>
      <c r="DX19" s="15"/>
      <c r="DY19" s="9"/>
      <c r="DZ19" s="9" t="str">
        <f>IF(DY19="","",DY19-#REF!)</f>
        <v/>
      </c>
      <c r="EA19" s="9"/>
      <c r="EB19" s="9" t="str">
        <f>IF(EA19="","",EA19-#REF!)</f>
        <v/>
      </c>
      <c r="EC19" s="9"/>
      <c r="ED19" s="9" t="str">
        <f>IF(EC19="","",#REF!+#REF!-EC19)</f>
        <v/>
      </c>
      <c r="EE19" s="9"/>
      <c r="EF19" s="62" t="str">
        <f t="shared" si="31"/>
        <v/>
      </c>
      <c r="EG19" s="78" t="str">
        <f>IF(DY19="","",#REF!)</f>
        <v/>
      </c>
      <c r="EH19" s="9" t="str">
        <f t="shared" si="33"/>
        <v/>
      </c>
      <c r="EI19" s="10" t="str">
        <f t="shared" si="34"/>
        <v/>
      </c>
      <c r="EJ19" s="7"/>
      <c r="EK19" s="47"/>
    </row>
    <row r="20" spans="1:141" s="1" customFormat="1" ht="15" customHeight="1">
      <c r="A20" s="218"/>
      <c r="B20" s="15"/>
      <c r="C20" s="9"/>
      <c r="D20" s="9" t="str">
        <f t="shared" si="35"/>
        <v/>
      </c>
      <c r="E20" s="9"/>
      <c r="F20" s="9" t="str">
        <f t="shared" si="36"/>
        <v/>
      </c>
      <c r="G20" s="9"/>
      <c r="H20" s="9" t="str">
        <f t="shared" si="37"/>
        <v/>
      </c>
      <c r="I20" s="9"/>
      <c r="J20" s="62" t="str">
        <f t="shared" si="71"/>
        <v/>
      </c>
      <c r="K20" s="95" t="str">
        <f t="shared" si="70"/>
        <v/>
      </c>
      <c r="L20" s="9" t="str">
        <f t="shared" si="39"/>
        <v/>
      </c>
      <c r="M20" s="10" t="str">
        <f t="shared" si="40"/>
        <v/>
      </c>
      <c r="N20" s="7"/>
      <c r="O20" s="168"/>
      <c r="P20" s="15"/>
      <c r="Q20" s="9"/>
      <c r="R20" s="9" t="str">
        <f t="shared" si="41"/>
        <v/>
      </c>
      <c r="S20" s="9"/>
      <c r="T20" s="9" t="str">
        <f t="shared" si="42"/>
        <v/>
      </c>
      <c r="U20" s="9"/>
      <c r="V20" s="9" t="str">
        <f t="shared" si="43"/>
        <v/>
      </c>
      <c r="W20" s="9"/>
      <c r="X20" s="62" t="str">
        <f t="shared" si="66"/>
        <v/>
      </c>
      <c r="Y20" s="95" t="str">
        <f t="shared" si="67"/>
        <v/>
      </c>
      <c r="Z20" s="9" t="str">
        <f t="shared" si="44"/>
        <v/>
      </c>
      <c r="AA20" s="10" t="str">
        <f t="shared" si="45"/>
        <v/>
      </c>
      <c r="AB20" s="7"/>
      <c r="AC20" s="168"/>
      <c r="AD20" s="15"/>
      <c r="AE20" s="9"/>
      <c r="AF20" s="9" t="str">
        <f t="shared" si="46"/>
        <v/>
      </c>
      <c r="AG20" s="9"/>
      <c r="AH20" s="9" t="str">
        <f t="shared" si="47"/>
        <v/>
      </c>
      <c r="AI20" s="9"/>
      <c r="AJ20" s="9" t="str">
        <f t="shared" si="48"/>
        <v/>
      </c>
      <c r="AK20" s="9"/>
      <c r="AL20" s="62" t="str">
        <f t="shared" si="68"/>
        <v/>
      </c>
      <c r="AM20" s="95" t="str">
        <f t="shared" si="69"/>
        <v/>
      </c>
      <c r="AN20" s="9" t="str">
        <f t="shared" si="50"/>
        <v/>
      </c>
      <c r="AO20" s="10" t="str">
        <f t="shared" si="51"/>
        <v/>
      </c>
      <c r="AP20" s="7"/>
      <c r="AQ20" s="168"/>
      <c r="AR20" s="15"/>
      <c r="AS20" s="9"/>
      <c r="AT20" s="9" t="str">
        <f t="shared" si="52"/>
        <v/>
      </c>
      <c r="AU20" s="9"/>
      <c r="AV20" s="9" t="str">
        <f t="shared" si="53"/>
        <v/>
      </c>
      <c r="AW20" s="9"/>
      <c r="AX20" s="9" t="str">
        <f t="shared" si="54"/>
        <v/>
      </c>
      <c r="AY20" s="9"/>
      <c r="AZ20" s="62" t="str">
        <f t="shared" si="55"/>
        <v/>
      </c>
      <c r="BA20" s="95" t="str">
        <f t="shared" si="56"/>
        <v/>
      </c>
      <c r="BB20" s="9" t="str">
        <f t="shared" si="57"/>
        <v/>
      </c>
      <c r="BC20" s="10" t="str">
        <f t="shared" si="58"/>
        <v/>
      </c>
      <c r="BD20" s="7"/>
      <c r="BE20" s="168"/>
      <c r="BF20" s="15"/>
      <c r="BG20" s="9"/>
      <c r="BH20" s="9" t="str">
        <f t="shared" si="59"/>
        <v/>
      </c>
      <c r="BI20" s="9"/>
      <c r="BJ20" s="9" t="str">
        <f t="shared" si="60"/>
        <v/>
      </c>
      <c r="BK20" s="9"/>
      <c r="BL20" s="9" t="str">
        <f t="shared" si="61"/>
        <v/>
      </c>
      <c r="BM20" s="9"/>
      <c r="BN20" s="62" t="str">
        <f t="shared" si="62"/>
        <v/>
      </c>
      <c r="BO20" s="95" t="str">
        <f t="shared" si="63"/>
        <v/>
      </c>
      <c r="BP20" s="9" t="str">
        <f t="shared" si="64"/>
        <v/>
      </c>
      <c r="BQ20" s="10" t="str">
        <f t="shared" si="65"/>
        <v/>
      </c>
      <c r="BR20" s="7"/>
      <c r="BS20" s="168"/>
      <c r="BT20" s="169"/>
      <c r="BU20" s="9"/>
      <c r="BV20" s="9" t="str">
        <f>IF(BU20="","",BU20-BU38)</f>
        <v/>
      </c>
      <c r="BW20" s="9"/>
      <c r="BX20" s="9" t="str">
        <f>IF(BW20="","",BW20-BW38)</f>
        <v/>
      </c>
      <c r="BY20" s="9"/>
      <c r="BZ20" s="9" t="str">
        <f>IF(BY20="","",BY38+CA38-BY20)</f>
        <v/>
      </c>
      <c r="CA20" s="9"/>
      <c r="CB20" s="62" t="str">
        <f t="shared" si="3"/>
        <v/>
      </c>
      <c r="CC20" s="9"/>
      <c r="CD20" s="9" t="str">
        <f t="shared" si="5"/>
        <v/>
      </c>
      <c r="CE20" s="10" t="str">
        <f t="shared" si="6"/>
        <v/>
      </c>
      <c r="CF20" s="7"/>
      <c r="CH20" s="15"/>
      <c r="CI20" s="9"/>
      <c r="CJ20" s="9" t="str">
        <f>IF(CI20="","",CI20-CI38)</f>
        <v/>
      </c>
      <c r="CK20" s="9"/>
      <c r="CL20" s="9" t="str">
        <f>IF(CK20="","",CK20-CK38)</f>
        <v/>
      </c>
      <c r="CM20" s="9"/>
      <c r="CN20" s="9" t="str">
        <f>IF(CM20="","",CM38+CO38-CM20)</f>
        <v/>
      </c>
      <c r="CO20" s="9"/>
      <c r="CP20" s="62" t="str">
        <f t="shared" si="10"/>
        <v/>
      </c>
      <c r="CQ20" s="9"/>
      <c r="CR20" s="9" t="str">
        <f t="shared" si="12"/>
        <v/>
      </c>
      <c r="CS20" s="10" t="str">
        <f t="shared" si="13"/>
        <v/>
      </c>
      <c r="CT20" s="7"/>
      <c r="CV20" s="15"/>
      <c r="CW20" s="9"/>
      <c r="CX20" s="9" t="str">
        <f>IF(CW20="","",CW20-CW38)</f>
        <v/>
      </c>
      <c r="CY20" s="9"/>
      <c r="CZ20" s="9" t="str">
        <f>IF(CY20="","",CY20-CY38)</f>
        <v/>
      </c>
      <c r="DA20" s="9"/>
      <c r="DB20" s="9" t="str">
        <f>IF(DA20="","",DA38+DC38-DA20)</f>
        <v/>
      </c>
      <c r="DC20" s="9"/>
      <c r="DD20" s="62" t="str">
        <f t="shared" si="17"/>
        <v/>
      </c>
      <c r="DE20" s="9"/>
      <c r="DF20" s="9" t="str">
        <f t="shared" si="19"/>
        <v/>
      </c>
      <c r="DG20" s="10" t="str">
        <f t="shared" si="20"/>
        <v/>
      </c>
      <c r="DH20" s="7"/>
      <c r="DJ20" s="15"/>
      <c r="DK20" s="9"/>
      <c r="DL20" s="9" t="str">
        <f>IF(DK20="","",DK20-DK38)</f>
        <v/>
      </c>
      <c r="DM20" s="9"/>
      <c r="DN20" s="9" t="str">
        <f>IF(DM20="","",DM20-DM38)</f>
        <v/>
      </c>
      <c r="DO20" s="9"/>
      <c r="DP20" s="9" t="str">
        <f>IF(DO20="","",DO38+DQ38-DO20)</f>
        <v/>
      </c>
      <c r="DQ20" s="9"/>
      <c r="DR20" s="62" t="str">
        <f t="shared" si="24"/>
        <v/>
      </c>
      <c r="DS20" s="9"/>
      <c r="DT20" s="9" t="str">
        <f t="shared" si="26"/>
        <v/>
      </c>
      <c r="DU20" s="10" t="str">
        <f t="shared" si="27"/>
        <v/>
      </c>
      <c r="DV20" s="7"/>
      <c r="DW20" s="47"/>
      <c r="DX20" s="15"/>
      <c r="DY20" s="9"/>
      <c r="DZ20" s="9" t="str">
        <f>IF(DY20="","",DY20-DY38)</f>
        <v/>
      </c>
      <c r="EA20" s="9"/>
      <c r="EB20" s="9" t="str">
        <f>IF(EA20="","",EA20-EA38)</f>
        <v/>
      </c>
      <c r="EC20" s="9"/>
      <c r="ED20" s="9" t="str">
        <f>IF(EC20="","",EC38+EE38-EC20)</f>
        <v/>
      </c>
      <c r="EE20" s="9"/>
      <c r="EF20" s="62" t="str">
        <f t="shared" si="31"/>
        <v/>
      </c>
      <c r="EG20" s="9"/>
      <c r="EH20" s="9" t="str">
        <f t="shared" si="33"/>
        <v/>
      </c>
      <c r="EI20" s="10" t="str">
        <f t="shared" si="34"/>
        <v/>
      </c>
      <c r="EJ20" s="7"/>
      <c r="EK20" s="47"/>
    </row>
    <row r="21" spans="1:141" s="1" customFormat="1">
      <c r="A21" s="224"/>
      <c r="B21" s="15"/>
      <c r="C21" s="9"/>
      <c r="D21" s="9" t="str">
        <f t="shared" si="35"/>
        <v/>
      </c>
      <c r="E21" s="9"/>
      <c r="F21" s="9" t="str">
        <f t="shared" si="36"/>
        <v/>
      </c>
      <c r="G21" s="9"/>
      <c r="H21" s="9" t="str">
        <f t="shared" si="37"/>
        <v/>
      </c>
      <c r="I21" s="9"/>
      <c r="J21" s="62" t="str">
        <f t="shared" si="71"/>
        <v/>
      </c>
      <c r="K21" s="9" t="str">
        <f t="shared" si="70"/>
        <v/>
      </c>
      <c r="L21" s="9" t="str">
        <f t="shared" si="39"/>
        <v/>
      </c>
      <c r="M21" s="10" t="str">
        <f t="shared" si="40"/>
        <v/>
      </c>
      <c r="N21" s="7"/>
      <c r="O21" s="168"/>
      <c r="P21" s="15"/>
      <c r="Q21" s="9"/>
      <c r="R21" s="9" t="str">
        <f t="shared" si="41"/>
        <v/>
      </c>
      <c r="S21" s="9"/>
      <c r="T21" s="9" t="str">
        <f t="shared" si="42"/>
        <v/>
      </c>
      <c r="U21" s="9"/>
      <c r="V21" s="9" t="str">
        <f t="shared" si="43"/>
        <v/>
      </c>
      <c r="W21" s="9"/>
      <c r="X21" s="62" t="str">
        <f t="shared" si="66"/>
        <v/>
      </c>
      <c r="Y21" s="9" t="str">
        <f t="shared" si="67"/>
        <v/>
      </c>
      <c r="Z21" s="9" t="str">
        <f t="shared" si="44"/>
        <v/>
      </c>
      <c r="AA21" s="10" t="str">
        <f t="shared" si="45"/>
        <v/>
      </c>
      <c r="AB21" s="7"/>
      <c r="AC21" s="168"/>
      <c r="AD21" s="15"/>
      <c r="AE21" s="9"/>
      <c r="AF21" s="9" t="str">
        <f t="shared" si="46"/>
        <v/>
      </c>
      <c r="AG21" s="9"/>
      <c r="AH21" s="9" t="str">
        <f t="shared" si="47"/>
        <v/>
      </c>
      <c r="AI21" s="9"/>
      <c r="AJ21" s="9" t="str">
        <f t="shared" si="48"/>
        <v/>
      </c>
      <c r="AK21" s="9"/>
      <c r="AL21" s="62" t="str">
        <f t="shared" si="68"/>
        <v/>
      </c>
      <c r="AM21" s="9" t="str">
        <f t="shared" si="69"/>
        <v/>
      </c>
      <c r="AN21" s="9" t="str">
        <f t="shared" si="50"/>
        <v/>
      </c>
      <c r="AO21" s="10" t="str">
        <f t="shared" si="51"/>
        <v/>
      </c>
      <c r="AP21" s="7"/>
      <c r="AQ21" s="168"/>
      <c r="AR21" s="17"/>
      <c r="AS21" s="9"/>
      <c r="AT21" s="9" t="str">
        <f t="shared" si="52"/>
        <v/>
      </c>
      <c r="AU21" s="9"/>
      <c r="AV21" s="9" t="str">
        <f t="shared" si="53"/>
        <v/>
      </c>
      <c r="AW21" s="9"/>
      <c r="AX21" s="9" t="str">
        <f t="shared" si="54"/>
        <v/>
      </c>
      <c r="AY21" s="9"/>
      <c r="AZ21" s="62" t="str">
        <f t="shared" si="55"/>
        <v/>
      </c>
      <c r="BA21" s="9" t="str">
        <f t="shared" si="56"/>
        <v/>
      </c>
      <c r="BB21" s="9" t="str">
        <f t="shared" si="57"/>
        <v/>
      </c>
      <c r="BC21" s="10" t="str">
        <f t="shared" si="58"/>
        <v/>
      </c>
      <c r="BD21" s="7"/>
      <c r="BE21" s="168"/>
      <c r="BF21" s="17"/>
      <c r="BG21" s="9"/>
      <c r="BH21" s="9" t="str">
        <f t="shared" si="59"/>
        <v/>
      </c>
      <c r="BI21" s="9"/>
      <c r="BJ21" s="9" t="str">
        <f t="shared" si="60"/>
        <v/>
      </c>
      <c r="BK21" s="9"/>
      <c r="BL21" s="9" t="str">
        <f t="shared" si="61"/>
        <v/>
      </c>
      <c r="BM21" s="9"/>
      <c r="BN21" s="62" t="str">
        <f t="shared" si="62"/>
        <v/>
      </c>
      <c r="BO21" s="9" t="str">
        <f t="shared" si="63"/>
        <v/>
      </c>
      <c r="BP21" s="9" t="str">
        <f t="shared" si="64"/>
        <v/>
      </c>
      <c r="BQ21" s="10" t="str">
        <f t="shared" si="65"/>
        <v/>
      </c>
      <c r="BR21" s="7"/>
      <c r="BS21" s="168"/>
      <c r="BT21" s="169"/>
      <c r="BU21" s="9"/>
      <c r="BV21" s="9" t="str">
        <f t="shared" ref="BV21:BV33" si="72">IF(BU21="","",BU21-BU20)</f>
        <v/>
      </c>
      <c r="BW21" s="9"/>
      <c r="BX21" s="9" t="str">
        <f t="shared" ref="BX21:BX33" si="73">IF(BW21="","",BW21-BW20)</f>
        <v/>
      </c>
      <c r="BY21" s="9"/>
      <c r="BZ21" s="9" t="str">
        <f t="shared" ref="BZ21:BZ33" si="74">IF(BY21="","",BY20+CA20-BY21)</f>
        <v/>
      </c>
      <c r="CA21" s="9"/>
      <c r="CB21" s="62" t="str">
        <f t="shared" si="3"/>
        <v/>
      </c>
      <c r="CC21" s="9"/>
      <c r="CD21" s="9" t="str">
        <f t="shared" si="5"/>
        <v/>
      </c>
      <c r="CE21" s="10" t="str">
        <f t="shared" si="6"/>
        <v/>
      </c>
      <c r="CF21" s="7"/>
      <c r="CH21" s="15"/>
      <c r="CI21" s="9"/>
      <c r="CJ21" s="9" t="str">
        <f t="shared" ref="CJ21:CJ33" si="75">IF(CI21="","",CI21-CI20)</f>
        <v/>
      </c>
      <c r="CK21" s="9"/>
      <c r="CL21" s="9" t="str">
        <f t="shared" ref="CL21:CL33" si="76">IF(CK21="","",CK21-CK20)</f>
        <v/>
      </c>
      <c r="CM21" s="9"/>
      <c r="CN21" s="9" t="str">
        <f t="shared" ref="CN21:CN33" si="77">IF(CM21="","",CM20+CO20-CM21)</f>
        <v/>
      </c>
      <c r="CO21" s="9"/>
      <c r="CP21" s="62" t="str">
        <f t="shared" si="10"/>
        <v/>
      </c>
      <c r="CQ21" s="9"/>
      <c r="CR21" s="9" t="str">
        <f t="shared" si="12"/>
        <v/>
      </c>
      <c r="CS21" s="10" t="str">
        <f t="shared" si="13"/>
        <v/>
      </c>
      <c r="CT21" s="7"/>
      <c r="CV21" s="15"/>
      <c r="CW21" s="9"/>
      <c r="CX21" s="9" t="str">
        <f t="shared" ref="CX21:CX33" si="78">IF(CW21="","",CW21-CW20)</f>
        <v/>
      </c>
      <c r="CY21" s="9"/>
      <c r="CZ21" s="9" t="str">
        <f t="shared" ref="CZ21:CZ33" si="79">IF(CY21="","",CY21-CY20)</f>
        <v/>
      </c>
      <c r="DA21" s="9"/>
      <c r="DB21" s="9" t="str">
        <f t="shared" ref="DB21:DB33" si="80">IF(DA21="","",DA20+DC20-DA21)</f>
        <v/>
      </c>
      <c r="DC21" s="9"/>
      <c r="DD21" s="62" t="str">
        <f t="shared" si="17"/>
        <v/>
      </c>
      <c r="DE21" s="9"/>
      <c r="DF21" s="9" t="str">
        <f t="shared" si="19"/>
        <v/>
      </c>
      <c r="DG21" s="10" t="str">
        <f t="shared" si="20"/>
        <v/>
      </c>
      <c r="DH21" s="7"/>
      <c r="DJ21" s="15"/>
      <c r="DK21" s="9"/>
      <c r="DL21" s="9" t="str">
        <f t="shared" ref="DL21:DL33" si="81">IF(DK21="","",DK21-DK20)</f>
        <v/>
      </c>
      <c r="DM21" s="9"/>
      <c r="DN21" s="9" t="str">
        <f t="shared" ref="DN21:DN33" si="82">IF(DM21="","",DM21-DM20)</f>
        <v/>
      </c>
      <c r="DO21" s="9"/>
      <c r="DP21" s="9" t="str">
        <f t="shared" ref="DP21:DP33" si="83">IF(DO21="","",DO20+DQ20-DO21)</f>
        <v/>
      </c>
      <c r="DQ21" s="9"/>
      <c r="DR21" s="62" t="str">
        <f t="shared" si="24"/>
        <v/>
      </c>
      <c r="DS21" s="9"/>
      <c r="DT21" s="9" t="str">
        <f t="shared" si="26"/>
        <v/>
      </c>
      <c r="DU21" s="10" t="str">
        <f t="shared" si="27"/>
        <v/>
      </c>
      <c r="DV21" s="7"/>
      <c r="DW21" s="47"/>
      <c r="DX21" s="15"/>
      <c r="DY21" s="9"/>
      <c r="DZ21" s="9" t="str">
        <f t="shared" ref="DZ21:DZ33" si="84">IF(DY21="","",DY21-DY20)</f>
        <v/>
      </c>
      <c r="EA21" s="9"/>
      <c r="EB21" s="9" t="str">
        <f t="shared" ref="EB21:EB33" si="85">IF(EA21="","",EA21-EA20)</f>
        <v/>
      </c>
      <c r="EC21" s="9"/>
      <c r="ED21" s="9" t="str">
        <f t="shared" ref="ED21:ED33" si="86">IF(EC21="","",EC20+EE20-EC21)</f>
        <v/>
      </c>
      <c r="EE21" s="9"/>
      <c r="EF21" s="62" t="str">
        <f t="shared" si="31"/>
        <v/>
      </c>
      <c r="EG21" s="9"/>
      <c r="EH21" s="9" t="str">
        <f t="shared" si="33"/>
        <v/>
      </c>
      <c r="EI21" s="10" t="str">
        <f t="shared" si="34"/>
        <v/>
      </c>
      <c r="EJ21" s="7"/>
      <c r="EK21" s="47"/>
    </row>
    <row r="22" spans="1:141" s="1" customFormat="1" ht="15" customHeight="1" thickBot="1">
      <c r="A22" s="278"/>
      <c r="B22" s="23"/>
      <c r="C22" s="24"/>
      <c r="D22" s="24" t="str">
        <f t="shared" si="35"/>
        <v/>
      </c>
      <c r="E22" s="24"/>
      <c r="F22" s="24" t="str">
        <f t="shared" si="36"/>
        <v/>
      </c>
      <c r="G22" s="24"/>
      <c r="H22" s="24" t="str">
        <f t="shared" si="37"/>
        <v/>
      </c>
      <c r="I22" s="24"/>
      <c r="J22" s="63" t="str">
        <f t="shared" si="71"/>
        <v/>
      </c>
      <c r="K22" s="96" t="str">
        <f t="shared" si="70"/>
        <v/>
      </c>
      <c r="L22" s="24" t="str">
        <f t="shared" si="39"/>
        <v/>
      </c>
      <c r="M22" s="26" t="str">
        <f t="shared" si="40"/>
        <v/>
      </c>
      <c r="N22" s="7"/>
      <c r="O22" s="168"/>
      <c r="P22" s="23"/>
      <c r="Q22" s="24"/>
      <c r="R22" s="24" t="str">
        <f t="shared" si="41"/>
        <v/>
      </c>
      <c r="S22" s="24"/>
      <c r="T22" s="24" t="str">
        <f t="shared" si="42"/>
        <v/>
      </c>
      <c r="U22" s="24"/>
      <c r="V22" s="24" t="str">
        <f t="shared" si="43"/>
        <v/>
      </c>
      <c r="W22" s="24"/>
      <c r="X22" s="63" t="str">
        <f t="shared" si="66"/>
        <v/>
      </c>
      <c r="Y22" s="96" t="str">
        <f t="shared" si="67"/>
        <v/>
      </c>
      <c r="Z22" s="24" t="str">
        <f t="shared" si="44"/>
        <v/>
      </c>
      <c r="AA22" s="26" t="str">
        <f t="shared" si="45"/>
        <v/>
      </c>
      <c r="AB22" s="7"/>
      <c r="AC22" s="168"/>
      <c r="AD22" s="23"/>
      <c r="AE22" s="24"/>
      <c r="AF22" s="24" t="str">
        <f t="shared" si="46"/>
        <v/>
      </c>
      <c r="AG22" s="24"/>
      <c r="AH22" s="24" t="str">
        <f t="shared" si="47"/>
        <v/>
      </c>
      <c r="AI22" s="24"/>
      <c r="AJ22" s="24" t="str">
        <f t="shared" si="48"/>
        <v/>
      </c>
      <c r="AK22" s="24"/>
      <c r="AL22" s="63" t="str">
        <f t="shared" si="68"/>
        <v/>
      </c>
      <c r="AM22" s="96" t="str">
        <f t="shared" si="69"/>
        <v/>
      </c>
      <c r="AN22" s="24" t="str">
        <f t="shared" si="50"/>
        <v/>
      </c>
      <c r="AO22" s="26" t="str">
        <f t="shared" si="51"/>
        <v/>
      </c>
      <c r="AP22" s="7"/>
      <c r="AQ22" s="168"/>
      <c r="AR22" s="23"/>
      <c r="AS22" s="24"/>
      <c r="AT22" s="24" t="str">
        <f t="shared" si="52"/>
        <v/>
      </c>
      <c r="AU22" s="24"/>
      <c r="AV22" s="24" t="str">
        <f t="shared" si="53"/>
        <v/>
      </c>
      <c r="AW22" s="24"/>
      <c r="AX22" s="24" t="str">
        <f t="shared" si="54"/>
        <v/>
      </c>
      <c r="AY22" s="24"/>
      <c r="AZ22" s="63" t="str">
        <f t="shared" si="55"/>
        <v/>
      </c>
      <c r="BA22" s="96" t="str">
        <f t="shared" si="56"/>
        <v/>
      </c>
      <c r="BB22" s="24" t="str">
        <f t="shared" si="57"/>
        <v/>
      </c>
      <c r="BC22" s="26" t="str">
        <f t="shared" si="58"/>
        <v/>
      </c>
      <c r="BD22" s="7"/>
      <c r="BE22" s="168"/>
      <c r="BF22" s="23"/>
      <c r="BG22" s="24"/>
      <c r="BH22" s="24" t="str">
        <f t="shared" si="59"/>
        <v/>
      </c>
      <c r="BI22" s="24"/>
      <c r="BJ22" s="24" t="str">
        <f t="shared" si="60"/>
        <v/>
      </c>
      <c r="BK22" s="24"/>
      <c r="BL22" s="24" t="str">
        <f t="shared" si="61"/>
        <v/>
      </c>
      <c r="BM22" s="24"/>
      <c r="BN22" s="63" t="str">
        <f t="shared" si="62"/>
        <v/>
      </c>
      <c r="BO22" s="96" t="str">
        <f t="shared" si="63"/>
        <v/>
      </c>
      <c r="BP22" s="24" t="str">
        <f t="shared" si="64"/>
        <v/>
      </c>
      <c r="BQ22" s="26" t="str">
        <f t="shared" si="65"/>
        <v/>
      </c>
      <c r="BR22" s="7"/>
      <c r="BS22" s="168"/>
      <c r="BT22" s="169"/>
      <c r="BU22" s="9"/>
      <c r="BV22" s="9" t="str">
        <f t="shared" si="72"/>
        <v/>
      </c>
      <c r="BW22" s="9"/>
      <c r="BX22" s="9" t="str">
        <f t="shared" si="73"/>
        <v/>
      </c>
      <c r="BY22" s="9"/>
      <c r="BZ22" s="9" t="str">
        <f t="shared" si="74"/>
        <v/>
      </c>
      <c r="CA22" s="9"/>
      <c r="CB22" s="62" t="str">
        <f t="shared" si="3"/>
        <v/>
      </c>
      <c r="CC22" s="9"/>
      <c r="CD22" s="9" t="str">
        <f t="shared" si="5"/>
        <v/>
      </c>
      <c r="CE22" s="10" t="str">
        <f t="shared" si="6"/>
        <v/>
      </c>
      <c r="CF22" s="7"/>
      <c r="CH22" s="15"/>
      <c r="CI22" s="9"/>
      <c r="CJ22" s="9" t="str">
        <f t="shared" si="75"/>
        <v/>
      </c>
      <c r="CK22" s="9"/>
      <c r="CL22" s="9" t="str">
        <f t="shared" si="76"/>
        <v/>
      </c>
      <c r="CM22" s="9"/>
      <c r="CN22" s="9" t="str">
        <f t="shared" si="77"/>
        <v/>
      </c>
      <c r="CO22" s="9"/>
      <c r="CP22" s="62" t="str">
        <f t="shared" si="10"/>
        <v/>
      </c>
      <c r="CQ22" s="9"/>
      <c r="CR22" s="9" t="str">
        <f t="shared" si="12"/>
        <v/>
      </c>
      <c r="CS22" s="10" t="str">
        <f t="shared" si="13"/>
        <v/>
      </c>
      <c r="CT22" s="7"/>
      <c r="CV22" s="15"/>
      <c r="CW22" s="9"/>
      <c r="CX22" s="9" t="str">
        <f t="shared" si="78"/>
        <v/>
      </c>
      <c r="CY22" s="9"/>
      <c r="CZ22" s="9" t="str">
        <f t="shared" si="79"/>
        <v/>
      </c>
      <c r="DA22" s="9"/>
      <c r="DB22" s="9" t="str">
        <f t="shared" si="80"/>
        <v/>
      </c>
      <c r="DC22" s="9"/>
      <c r="DD22" s="62" t="str">
        <f t="shared" si="17"/>
        <v/>
      </c>
      <c r="DE22" s="9"/>
      <c r="DF22" s="9" t="str">
        <f t="shared" si="19"/>
        <v/>
      </c>
      <c r="DG22" s="10" t="str">
        <f t="shared" si="20"/>
        <v/>
      </c>
      <c r="DH22" s="7"/>
      <c r="DJ22" s="15"/>
      <c r="DK22" s="9"/>
      <c r="DL22" s="9" t="str">
        <f t="shared" si="81"/>
        <v/>
      </c>
      <c r="DM22" s="9"/>
      <c r="DN22" s="9" t="str">
        <f t="shared" si="82"/>
        <v/>
      </c>
      <c r="DO22" s="9"/>
      <c r="DP22" s="9" t="str">
        <f t="shared" si="83"/>
        <v/>
      </c>
      <c r="DQ22" s="9"/>
      <c r="DR22" s="62" t="str">
        <f t="shared" si="24"/>
        <v/>
      </c>
      <c r="DS22" s="9"/>
      <c r="DT22" s="9" t="str">
        <f t="shared" si="26"/>
        <v/>
      </c>
      <c r="DU22" s="10" t="str">
        <f t="shared" si="27"/>
        <v/>
      </c>
      <c r="DV22" s="7"/>
      <c r="DW22" s="47"/>
      <c r="DX22" s="15"/>
      <c r="DY22" s="9"/>
      <c r="DZ22" s="9" t="str">
        <f t="shared" si="84"/>
        <v/>
      </c>
      <c r="EA22" s="9"/>
      <c r="EB22" s="9" t="str">
        <f t="shared" si="85"/>
        <v/>
      </c>
      <c r="EC22" s="9"/>
      <c r="ED22" s="9" t="str">
        <f t="shared" si="86"/>
        <v/>
      </c>
      <c r="EE22" s="9"/>
      <c r="EF22" s="62" t="str">
        <f t="shared" si="31"/>
        <v/>
      </c>
      <c r="EG22" s="9"/>
      <c r="EH22" s="9" t="str">
        <f t="shared" si="33"/>
        <v/>
      </c>
      <c r="EI22" s="10" t="str">
        <f t="shared" si="34"/>
        <v/>
      </c>
      <c r="EJ22" s="7"/>
      <c r="EK22" s="47"/>
    </row>
    <row r="23" spans="1:141" s="1" customFormat="1" ht="15" customHeight="1" thickTop="1">
      <c r="A23" s="89"/>
      <c r="B23" s="6" t="str">
        <f>IF(A23="","",SUM(D23:D26)+SUM(R23:R26)+SUM(AF23:AF26)+SUM(AT23:AT26)+SUM(BV8,CJ8,CX8,DL8,DZ8)+SUM(BH23:BH26))</f>
        <v/>
      </c>
      <c r="C23" s="78"/>
      <c r="D23" s="78" t="str">
        <f t="shared" si="35"/>
        <v/>
      </c>
      <c r="E23" s="78"/>
      <c r="F23" s="28" t="str">
        <f t="shared" si="36"/>
        <v/>
      </c>
      <c r="G23" s="78"/>
      <c r="H23" s="78" t="str">
        <f t="shared" si="37"/>
        <v/>
      </c>
      <c r="I23" s="78"/>
      <c r="J23" s="90" t="str">
        <f t="shared" si="71"/>
        <v/>
      </c>
      <c r="K23" s="91" t="str">
        <f t="shared" si="70"/>
        <v/>
      </c>
      <c r="L23" s="28" t="str">
        <f t="shared" si="39"/>
        <v/>
      </c>
      <c r="M23" s="29" t="str">
        <f t="shared" si="40"/>
        <v/>
      </c>
      <c r="N23" s="7"/>
      <c r="O23" s="168"/>
      <c r="P23" s="89" t="str">
        <f>IF(A23="","",A23)</f>
        <v/>
      </c>
      <c r="Q23" s="78"/>
      <c r="R23" s="78" t="str">
        <f t="shared" si="41"/>
        <v/>
      </c>
      <c r="S23" s="78"/>
      <c r="T23" s="28" t="str">
        <f t="shared" si="42"/>
        <v/>
      </c>
      <c r="U23" s="78"/>
      <c r="V23" s="78" t="str">
        <f t="shared" si="43"/>
        <v/>
      </c>
      <c r="W23" s="78"/>
      <c r="X23" s="90" t="str">
        <f t="shared" si="66"/>
        <v/>
      </c>
      <c r="Y23" s="91" t="str">
        <f t="shared" si="67"/>
        <v/>
      </c>
      <c r="Z23" s="28" t="str">
        <f t="shared" si="44"/>
        <v/>
      </c>
      <c r="AA23" s="29" t="str">
        <f t="shared" si="45"/>
        <v/>
      </c>
      <c r="AB23" s="7"/>
      <c r="AC23" s="168"/>
      <c r="AD23" s="89" t="str">
        <f>IF(A23="","",A23)</f>
        <v/>
      </c>
      <c r="AE23" s="78"/>
      <c r="AF23" s="78" t="str">
        <f t="shared" si="46"/>
        <v/>
      </c>
      <c r="AG23" s="78"/>
      <c r="AH23" s="28" t="str">
        <f t="shared" si="47"/>
        <v/>
      </c>
      <c r="AI23" s="78"/>
      <c r="AJ23" s="78" t="str">
        <f t="shared" si="48"/>
        <v/>
      </c>
      <c r="AK23" s="78"/>
      <c r="AL23" s="90" t="str">
        <f t="shared" si="68"/>
        <v/>
      </c>
      <c r="AM23" s="91" t="str">
        <f t="shared" si="69"/>
        <v/>
      </c>
      <c r="AN23" s="28" t="str">
        <f t="shared" si="50"/>
        <v/>
      </c>
      <c r="AO23" s="29" t="str">
        <f t="shared" si="51"/>
        <v/>
      </c>
      <c r="AP23" s="7"/>
      <c r="AQ23" s="168"/>
      <c r="AR23" s="89" t="str">
        <f>IF(A23="","",A23)</f>
        <v/>
      </c>
      <c r="AS23" s="78"/>
      <c r="AT23" s="78" t="str">
        <f t="shared" si="52"/>
        <v/>
      </c>
      <c r="AU23" s="78"/>
      <c r="AV23" s="28" t="str">
        <f t="shared" si="53"/>
        <v/>
      </c>
      <c r="AW23" s="78"/>
      <c r="AX23" s="78" t="str">
        <f t="shared" si="54"/>
        <v/>
      </c>
      <c r="AY23" s="78"/>
      <c r="AZ23" s="90" t="str">
        <f t="shared" si="55"/>
        <v/>
      </c>
      <c r="BA23" s="91" t="str">
        <f t="shared" si="56"/>
        <v/>
      </c>
      <c r="BB23" s="28" t="str">
        <f t="shared" si="57"/>
        <v/>
      </c>
      <c r="BC23" s="29" t="str">
        <f t="shared" si="58"/>
        <v/>
      </c>
      <c r="BD23" s="7"/>
      <c r="BE23" s="168"/>
      <c r="BF23" s="89" t="str">
        <f>IF(A23="","",A23)</f>
        <v/>
      </c>
      <c r="BG23" s="78"/>
      <c r="BH23" s="78" t="str">
        <f t="shared" si="59"/>
        <v/>
      </c>
      <c r="BI23" s="78"/>
      <c r="BJ23" s="28" t="str">
        <f t="shared" si="60"/>
        <v/>
      </c>
      <c r="BK23" s="78"/>
      <c r="BL23" s="78" t="str">
        <f t="shared" si="61"/>
        <v/>
      </c>
      <c r="BM23" s="78"/>
      <c r="BN23" s="90" t="str">
        <f t="shared" si="62"/>
        <v/>
      </c>
      <c r="BO23" s="91" t="str">
        <f t="shared" si="63"/>
        <v/>
      </c>
      <c r="BP23" s="28" t="str">
        <f t="shared" si="64"/>
        <v/>
      </c>
      <c r="BQ23" s="29" t="str">
        <f t="shared" si="65"/>
        <v/>
      </c>
      <c r="BR23" s="7"/>
      <c r="BS23" s="168"/>
      <c r="BT23" s="169"/>
      <c r="BU23" s="9"/>
      <c r="BV23" s="9" t="str">
        <f t="shared" si="72"/>
        <v/>
      </c>
      <c r="BW23" s="9"/>
      <c r="BX23" s="9" t="str">
        <f t="shared" si="73"/>
        <v/>
      </c>
      <c r="BY23" s="9"/>
      <c r="BZ23" s="9" t="str">
        <f t="shared" si="74"/>
        <v/>
      </c>
      <c r="CA23" s="9"/>
      <c r="CB23" s="62" t="str">
        <f t="shared" si="3"/>
        <v/>
      </c>
      <c r="CC23" s="9"/>
      <c r="CD23" s="9" t="str">
        <f t="shared" si="5"/>
        <v/>
      </c>
      <c r="CE23" s="10" t="str">
        <f t="shared" si="6"/>
        <v/>
      </c>
      <c r="CF23" s="7"/>
      <c r="CH23" s="15"/>
      <c r="CI23" s="9"/>
      <c r="CJ23" s="9" t="str">
        <f t="shared" si="75"/>
        <v/>
      </c>
      <c r="CK23" s="9"/>
      <c r="CL23" s="9" t="str">
        <f t="shared" si="76"/>
        <v/>
      </c>
      <c r="CM23" s="9"/>
      <c r="CN23" s="9" t="str">
        <f t="shared" si="77"/>
        <v/>
      </c>
      <c r="CO23" s="9"/>
      <c r="CP23" s="62" t="str">
        <f t="shared" si="10"/>
        <v/>
      </c>
      <c r="CQ23" s="9"/>
      <c r="CR23" s="9" t="str">
        <f t="shared" si="12"/>
        <v/>
      </c>
      <c r="CS23" s="10" t="str">
        <f t="shared" si="13"/>
        <v/>
      </c>
      <c r="CT23" s="7"/>
      <c r="CV23" s="15"/>
      <c r="CW23" s="9"/>
      <c r="CX23" s="9" t="str">
        <f t="shared" si="78"/>
        <v/>
      </c>
      <c r="CY23" s="9"/>
      <c r="CZ23" s="9" t="str">
        <f t="shared" si="79"/>
        <v/>
      </c>
      <c r="DA23" s="9"/>
      <c r="DB23" s="9" t="str">
        <f t="shared" si="80"/>
        <v/>
      </c>
      <c r="DC23" s="9"/>
      <c r="DD23" s="62" t="str">
        <f t="shared" si="17"/>
        <v/>
      </c>
      <c r="DE23" s="9"/>
      <c r="DF23" s="9" t="str">
        <f t="shared" si="19"/>
        <v/>
      </c>
      <c r="DG23" s="10" t="str">
        <f t="shared" si="20"/>
        <v/>
      </c>
      <c r="DH23" s="7"/>
      <c r="DJ23" s="15"/>
      <c r="DK23" s="9"/>
      <c r="DL23" s="9" t="str">
        <f t="shared" si="81"/>
        <v/>
      </c>
      <c r="DM23" s="9"/>
      <c r="DN23" s="9" t="str">
        <f t="shared" si="82"/>
        <v/>
      </c>
      <c r="DO23" s="9"/>
      <c r="DP23" s="9" t="str">
        <f t="shared" si="83"/>
        <v/>
      </c>
      <c r="DQ23" s="9"/>
      <c r="DR23" s="62" t="str">
        <f t="shared" si="24"/>
        <v/>
      </c>
      <c r="DS23" s="9"/>
      <c r="DT23" s="9" t="str">
        <f t="shared" si="26"/>
        <v/>
      </c>
      <c r="DU23" s="10" t="str">
        <f t="shared" si="27"/>
        <v/>
      </c>
      <c r="DV23" s="7"/>
      <c r="DW23" s="47"/>
      <c r="DX23" s="15"/>
      <c r="DY23" s="9"/>
      <c r="DZ23" s="9" t="str">
        <f t="shared" si="84"/>
        <v/>
      </c>
      <c r="EA23" s="9"/>
      <c r="EB23" s="9" t="str">
        <f t="shared" si="85"/>
        <v/>
      </c>
      <c r="EC23" s="9"/>
      <c r="ED23" s="9" t="str">
        <f t="shared" si="86"/>
        <v/>
      </c>
      <c r="EE23" s="9"/>
      <c r="EF23" s="62" t="str">
        <f t="shared" si="31"/>
        <v/>
      </c>
      <c r="EG23" s="9"/>
      <c r="EH23" s="9" t="str">
        <f t="shared" si="33"/>
        <v/>
      </c>
      <c r="EI23" s="10" t="str">
        <f t="shared" si="34"/>
        <v/>
      </c>
      <c r="EJ23" s="7"/>
      <c r="EK23" s="47"/>
    </row>
    <row r="24" spans="1:141" s="1" customFormat="1" ht="15" customHeight="1">
      <c r="A24" s="241"/>
      <c r="B24" s="15"/>
      <c r="C24" s="9"/>
      <c r="D24" s="9" t="str">
        <f t="shared" si="35"/>
        <v/>
      </c>
      <c r="E24" s="9"/>
      <c r="F24" s="9" t="str">
        <f t="shared" si="36"/>
        <v/>
      </c>
      <c r="G24" s="9"/>
      <c r="H24" s="9" t="str">
        <f t="shared" si="37"/>
        <v/>
      </c>
      <c r="I24" s="9"/>
      <c r="J24" s="62" t="str">
        <f t="shared" si="71"/>
        <v/>
      </c>
      <c r="K24" s="95" t="str">
        <f t="shared" si="70"/>
        <v/>
      </c>
      <c r="L24" s="9" t="str">
        <f t="shared" si="39"/>
        <v/>
      </c>
      <c r="M24" s="10" t="str">
        <f t="shared" si="40"/>
        <v/>
      </c>
      <c r="N24" s="7"/>
      <c r="O24" s="168"/>
      <c r="P24" s="15"/>
      <c r="Q24" s="9"/>
      <c r="R24" s="9" t="str">
        <f t="shared" si="41"/>
        <v/>
      </c>
      <c r="S24" s="9"/>
      <c r="T24" s="9" t="str">
        <f t="shared" si="42"/>
        <v/>
      </c>
      <c r="U24" s="9"/>
      <c r="V24" s="9" t="str">
        <f t="shared" si="43"/>
        <v/>
      </c>
      <c r="W24" s="9"/>
      <c r="X24" s="62" t="str">
        <f t="shared" si="66"/>
        <v/>
      </c>
      <c r="Y24" s="95" t="str">
        <f t="shared" si="67"/>
        <v/>
      </c>
      <c r="Z24" s="9" t="str">
        <f t="shared" si="44"/>
        <v/>
      </c>
      <c r="AA24" s="10" t="str">
        <f t="shared" si="45"/>
        <v/>
      </c>
      <c r="AB24" s="7"/>
      <c r="AC24" s="168"/>
      <c r="AD24" s="15"/>
      <c r="AE24" s="9"/>
      <c r="AF24" s="9" t="str">
        <f t="shared" si="46"/>
        <v/>
      </c>
      <c r="AG24" s="9"/>
      <c r="AH24" s="9" t="str">
        <f t="shared" si="47"/>
        <v/>
      </c>
      <c r="AI24" s="9"/>
      <c r="AJ24" s="9" t="str">
        <f t="shared" si="48"/>
        <v/>
      </c>
      <c r="AK24" s="9"/>
      <c r="AL24" s="62" t="str">
        <f t="shared" si="68"/>
        <v/>
      </c>
      <c r="AM24" s="95" t="str">
        <f t="shared" si="69"/>
        <v/>
      </c>
      <c r="AN24" s="9" t="str">
        <f t="shared" si="50"/>
        <v/>
      </c>
      <c r="AO24" s="10" t="str">
        <f t="shared" si="51"/>
        <v/>
      </c>
      <c r="AP24" s="7"/>
      <c r="AQ24" s="168"/>
      <c r="AR24" s="17"/>
      <c r="AS24" s="9"/>
      <c r="AT24" s="9" t="str">
        <f t="shared" si="52"/>
        <v/>
      </c>
      <c r="AU24" s="9"/>
      <c r="AV24" s="9" t="str">
        <f t="shared" si="53"/>
        <v/>
      </c>
      <c r="AW24" s="9"/>
      <c r="AX24" s="9" t="str">
        <f t="shared" si="54"/>
        <v/>
      </c>
      <c r="AY24" s="9"/>
      <c r="AZ24" s="62" t="str">
        <f t="shared" si="55"/>
        <v/>
      </c>
      <c r="BA24" s="95" t="str">
        <f t="shared" si="56"/>
        <v/>
      </c>
      <c r="BB24" s="9" t="str">
        <f t="shared" si="57"/>
        <v/>
      </c>
      <c r="BC24" s="10" t="str">
        <f t="shared" si="58"/>
        <v/>
      </c>
      <c r="BD24" s="7"/>
      <c r="BE24" s="168"/>
      <c r="BF24" s="15"/>
      <c r="BG24" s="9"/>
      <c r="BH24" s="9" t="str">
        <f t="shared" si="59"/>
        <v/>
      </c>
      <c r="BI24" s="9"/>
      <c r="BJ24" s="9" t="str">
        <f t="shared" si="60"/>
        <v/>
      </c>
      <c r="BK24" s="9"/>
      <c r="BL24" s="9" t="str">
        <f t="shared" si="61"/>
        <v/>
      </c>
      <c r="BM24" s="9"/>
      <c r="BN24" s="62" t="str">
        <f t="shared" si="62"/>
        <v/>
      </c>
      <c r="BO24" s="95" t="str">
        <f t="shared" si="63"/>
        <v/>
      </c>
      <c r="BP24" s="9" t="str">
        <f t="shared" si="64"/>
        <v/>
      </c>
      <c r="BQ24" s="10" t="str">
        <f t="shared" si="65"/>
        <v/>
      </c>
      <c r="BR24" s="7"/>
      <c r="BS24" s="168"/>
      <c r="BT24" s="169"/>
      <c r="BU24" s="9"/>
      <c r="BV24" s="9" t="str">
        <f t="shared" si="72"/>
        <v/>
      </c>
      <c r="BW24" s="9"/>
      <c r="BX24" s="9" t="str">
        <f t="shared" si="73"/>
        <v/>
      </c>
      <c r="BY24" s="9"/>
      <c r="BZ24" s="9" t="str">
        <f t="shared" si="74"/>
        <v/>
      </c>
      <c r="CA24" s="9"/>
      <c r="CB24" s="9"/>
      <c r="CC24" s="9"/>
      <c r="CD24" s="9" t="str">
        <f t="shared" si="5"/>
        <v/>
      </c>
      <c r="CE24" s="10" t="str">
        <f t="shared" si="6"/>
        <v/>
      </c>
      <c r="CF24" s="7"/>
      <c r="CH24" s="15"/>
      <c r="CI24" s="9"/>
      <c r="CJ24" s="9" t="str">
        <f t="shared" si="75"/>
        <v/>
      </c>
      <c r="CK24" s="9"/>
      <c r="CL24" s="9" t="str">
        <f t="shared" si="76"/>
        <v/>
      </c>
      <c r="CM24" s="9"/>
      <c r="CN24" s="9" t="str">
        <f t="shared" si="77"/>
        <v/>
      </c>
      <c r="CO24" s="9"/>
      <c r="CP24" s="9"/>
      <c r="CQ24" s="9"/>
      <c r="CR24" s="9" t="str">
        <f t="shared" si="12"/>
        <v/>
      </c>
      <c r="CS24" s="10" t="str">
        <f t="shared" si="13"/>
        <v/>
      </c>
      <c r="CT24" s="7"/>
      <c r="CV24" s="15"/>
      <c r="CW24" s="9"/>
      <c r="CX24" s="9" t="str">
        <f t="shared" si="78"/>
        <v/>
      </c>
      <c r="CY24" s="9"/>
      <c r="CZ24" s="9" t="str">
        <f t="shared" si="79"/>
        <v/>
      </c>
      <c r="DA24" s="9"/>
      <c r="DB24" s="9" t="str">
        <f t="shared" si="80"/>
        <v/>
      </c>
      <c r="DC24" s="9"/>
      <c r="DD24" s="9"/>
      <c r="DE24" s="9"/>
      <c r="DF24" s="9" t="str">
        <f t="shared" si="19"/>
        <v/>
      </c>
      <c r="DG24" s="10" t="str">
        <f t="shared" si="20"/>
        <v/>
      </c>
      <c r="DH24" s="7"/>
      <c r="DJ24" s="15"/>
      <c r="DK24" s="9"/>
      <c r="DL24" s="9" t="str">
        <f t="shared" si="81"/>
        <v/>
      </c>
      <c r="DM24" s="9"/>
      <c r="DN24" s="9" t="str">
        <f t="shared" si="82"/>
        <v/>
      </c>
      <c r="DO24" s="9"/>
      <c r="DP24" s="9" t="str">
        <f t="shared" si="83"/>
        <v/>
      </c>
      <c r="DQ24" s="9"/>
      <c r="DR24" s="9"/>
      <c r="DS24" s="9"/>
      <c r="DT24" s="9" t="str">
        <f t="shared" si="26"/>
        <v/>
      </c>
      <c r="DU24" s="10" t="str">
        <f t="shared" si="27"/>
        <v/>
      </c>
      <c r="DV24" s="7"/>
      <c r="DW24" s="47"/>
      <c r="DX24" s="15"/>
      <c r="DY24" s="9"/>
      <c r="DZ24" s="9" t="str">
        <f t="shared" si="84"/>
        <v/>
      </c>
      <c r="EA24" s="9"/>
      <c r="EB24" s="9" t="str">
        <f t="shared" si="85"/>
        <v/>
      </c>
      <c r="EC24" s="9"/>
      <c r="ED24" s="9" t="str">
        <f t="shared" si="86"/>
        <v/>
      </c>
      <c r="EE24" s="9"/>
      <c r="EF24" s="9"/>
      <c r="EG24" s="9"/>
      <c r="EH24" s="9" t="str">
        <f t="shared" si="33"/>
        <v/>
      </c>
      <c r="EI24" s="10" t="str">
        <f t="shared" si="34"/>
        <v/>
      </c>
      <c r="EJ24" s="7"/>
      <c r="EK24" s="47"/>
    </row>
    <row r="25" spans="1:141" s="1" customFormat="1" ht="15" customHeight="1">
      <c r="A25" s="230"/>
      <c r="B25" s="169"/>
      <c r="C25" s="9"/>
      <c r="D25" s="9" t="str">
        <f t="shared" si="35"/>
        <v/>
      </c>
      <c r="E25" s="9"/>
      <c r="F25" s="9" t="str">
        <f t="shared" si="36"/>
        <v/>
      </c>
      <c r="G25" s="9"/>
      <c r="H25" s="9" t="str">
        <f t="shared" si="37"/>
        <v/>
      </c>
      <c r="I25" s="9"/>
      <c r="J25" s="62" t="str">
        <f t="shared" si="71"/>
        <v/>
      </c>
      <c r="K25" s="9" t="str">
        <f t="shared" si="70"/>
        <v/>
      </c>
      <c r="L25" s="9" t="str">
        <f t="shared" si="39"/>
        <v/>
      </c>
      <c r="M25" s="10" t="str">
        <f t="shared" si="40"/>
        <v/>
      </c>
      <c r="N25" s="7"/>
      <c r="O25" s="168"/>
      <c r="P25" s="15"/>
      <c r="Q25" s="9"/>
      <c r="R25" s="9" t="str">
        <f t="shared" si="41"/>
        <v/>
      </c>
      <c r="S25" s="9"/>
      <c r="T25" s="9" t="str">
        <f t="shared" si="42"/>
        <v/>
      </c>
      <c r="U25" s="9"/>
      <c r="V25" s="9" t="str">
        <f t="shared" si="43"/>
        <v/>
      </c>
      <c r="W25" s="9"/>
      <c r="X25" s="62" t="str">
        <f t="shared" si="66"/>
        <v/>
      </c>
      <c r="Y25" s="9" t="str">
        <f t="shared" si="67"/>
        <v/>
      </c>
      <c r="Z25" s="9" t="str">
        <f t="shared" si="44"/>
        <v/>
      </c>
      <c r="AA25" s="10" t="str">
        <f t="shared" si="45"/>
        <v/>
      </c>
      <c r="AB25" s="7"/>
      <c r="AC25" s="168"/>
      <c r="AD25" s="15"/>
      <c r="AE25" s="9"/>
      <c r="AF25" s="9" t="str">
        <f t="shared" si="46"/>
        <v/>
      </c>
      <c r="AG25" s="9"/>
      <c r="AH25" s="9" t="str">
        <f t="shared" si="47"/>
        <v/>
      </c>
      <c r="AI25" s="9"/>
      <c r="AJ25" s="9" t="str">
        <f t="shared" si="48"/>
        <v/>
      </c>
      <c r="AK25" s="9"/>
      <c r="AL25" s="62" t="str">
        <f t="shared" si="68"/>
        <v/>
      </c>
      <c r="AM25" s="9" t="str">
        <f t="shared" si="69"/>
        <v/>
      </c>
      <c r="AN25" s="9" t="str">
        <f t="shared" si="50"/>
        <v/>
      </c>
      <c r="AO25" s="10" t="str">
        <f t="shared" si="51"/>
        <v/>
      </c>
      <c r="AP25" s="7"/>
      <c r="AQ25" s="168"/>
      <c r="AR25" s="140"/>
      <c r="AS25" s="9"/>
      <c r="AT25" s="9" t="str">
        <f t="shared" si="52"/>
        <v/>
      </c>
      <c r="AU25" s="9"/>
      <c r="AV25" s="9" t="str">
        <f t="shared" si="53"/>
        <v/>
      </c>
      <c r="AW25" s="9"/>
      <c r="AX25" s="9" t="str">
        <f t="shared" si="54"/>
        <v/>
      </c>
      <c r="AY25" s="9"/>
      <c r="AZ25" s="62" t="str">
        <f t="shared" si="55"/>
        <v/>
      </c>
      <c r="BA25" s="9" t="str">
        <f t="shared" si="56"/>
        <v/>
      </c>
      <c r="BB25" s="9" t="str">
        <f t="shared" si="57"/>
        <v/>
      </c>
      <c r="BC25" s="10" t="str">
        <f t="shared" si="58"/>
        <v/>
      </c>
      <c r="BD25" s="7"/>
      <c r="BE25" s="168"/>
      <c r="BF25" s="17"/>
      <c r="BG25" s="9"/>
      <c r="BH25" s="9" t="str">
        <f t="shared" si="59"/>
        <v/>
      </c>
      <c r="BI25" s="9"/>
      <c r="BJ25" s="9" t="str">
        <f t="shared" si="60"/>
        <v/>
      </c>
      <c r="BK25" s="9"/>
      <c r="BL25" s="9" t="str">
        <f t="shared" si="61"/>
        <v/>
      </c>
      <c r="BM25" s="9"/>
      <c r="BN25" s="62" t="str">
        <f t="shared" si="62"/>
        <v/>
      </c>
      <c r="BO25" s="9" t="str">
        <f t="shared" si="63"/>
        <v/>
      </c>
      <c r="BP25" s="9" t="str">
        <f t="shared" si="64"/>
        <v/>
      </c>
      <c r="BQ25" s="10" t="str">
        <f t="shared" si="65"/>
        <v/>
      </c>
      <c r="BR25" s="7"/>
      <c r="BS25" s="168"/>
      <c r="BT25" s="183"/>
      <c r="BU25" s="9"/>
      <c r="BV25" s="9" t="str">
        <f t="shared" si="72"/>
        <v/>
      </c>
      <c r="BW25" s="9"/>
      <c r="BX25" s="9" t="str">
        <f t="shared" si="73"/>
        <v/>
      </c>
      <c r="BY25" s="9"/>
      <c r="BZ25" s="9" t="str">
        <f t="shared" si="74"/>
        <v/>
      </c>
      <c r="CA25" s="9"/>
      <c r="CB25" s="9"/>
      <c r="CC25" s="9"/>
      <c r="CD25" s="9" t="str">
        <f t="shared" si="5"/>
        <v/>
      </c>
      <c r="CE25" s="10" t="str">
        <f t="shared" si="6"/>
        <v/>
      </c>
      <c r="CF25" s="7"/>
      <c r="CH25" s="15"/>
      <c r="CI25" s="9"/>
      <c r="CJ25" s="9" t="str">
        <f t="shared" si="75"/>
        <v/>
      </c>
      <c r="CK25" s="9"/>
      <c r="CL25" s="9" t="str">
        <f t="shared" si="76"/>
        <v/>
      </c>
      <c r="CM25" s="9"/>
      <c r="CN25" s="9" t="str">
        <f t="shared" si="77"/>
        <v/>
      </c>
      <c r="CO25" s="9"/>
      <c r="CP25" s="9"/>
      <c r="CQ25" s="9"/>
      <c r="CR25" s="9" t="str">
        <f t="shared" si="12"/>
        <v/>
      </c>
      <c r="CS25" s="10" t="str">
        <f t="shared" si="13"/>
        <v/>
      </c>
      <c r="CT25" s="7"/>
      <c r="CV25" s="15"/>
      <c r="CW25" s="9"/>
      <c r="CX25" s="9" t="str">
        <f t="shared" si="78"/>
        <v/>
      </c>
      <c r="CY25" s="9"/>
      <c r="CZ25" s="9" t="str">
        <f t="shared" si="79"/>
        <v/>
      </c>
      <c r="DA25" s="9"/>
      <c r="DB25" s="9" t="str">
        <f t="shared" si="80"/>
        <v/>
      </c>
      <c r="DC25" s="9"/>
      <c r="DD25" s="9"/>
      <c r="DE25" s="9"/>
      <c r="DF25" s="9" t="str">
        <f t="shared" si="19"/>
        <v/>
      </c>
      <c r="DG25" s="10" t="str">
        <f t="shared" si="20"/>
        <v/>
      </c>
      <c r="DH25" s="7"/>
      <c r="DJ25" s="15"/>
      <c r="DK25" s="9"/>
      <c r="DL25" s="9" t="str">
        <f t="shared" si="81"/>
        <v/>
      </c>
      <c r="DM25" s="9"/>
      <c r="DN25" s="9" t="str">
        <f t="shared" si="82"/>
        <v/>
      </c>
      <c r="DO25" s="9"/>
      <c r="DP25" s="9" t="str">
        <f t="shared" si="83"/>
        <v/>
      </c>
      <c r="DQ25" s="9"/>
      <c r="DR25" s="9"/>
      <c r="DS25" s="9"/>
      <c r="DT25" s="9" t="str">
        <f t="shared" si="26"/>
        <v/>
      </c>
      <c r="DU25" s="10" t="str">
        <f t="shared" si="27"/>
        <v/>
      </c>
      <c r="DV25" s="7"/>
      <c r="DW25" s="47"/>
      <c r="DX25" s="15"/>
      <c r="DY25" s="9"/>
      <c r="DZ25" s="9" t="str">
        <f t="shared" si="84"/>
        <v/>
      </c>
      <c r="EA25" s="9"/>
      <c r="EB25" s="9" t="str">
        <f t="shared" si="85"/>
        <v/>
      </c>
      <c r="EC25" s="9"/>
      <c r="ED25" s="9" t="str">
        <f t="shared" si="86"/>
        <v/>
      </c>
      <c r="EE25" s="9"/>
      <c r="EF25" s="9"/>
      <c r="EG25" s="9"/>
      <c r="EH25" s="9" t="str">
        <f t="shared" si="33"/>
        <v/>
      </c>
      <c r="EI25" s="10" t="str">
        <f t="shared" si="34"/>
        <v/>
      </c>
      <c r="EJ25" s="7"/>
      <c r="EK25" s="47"/>
    </row>
    <row r="26" spans="1:141" s="1" customFormat="1" ht="15" customHeight="1" thickBot="1">
      <c r="A26" s="235"/>
      <c r="B26" s="23"/>
      <c r="C26" s="24"/>
      <c r="D26" s="24" t="str">
        <f t="shared" si="35"/>
        <v/>
      </c>
      <c r="E26" s="24"/>
      <c r="F26" s="24" t="str">
        <f t="shared" si="36"/>
        <v/>
      </c>
      <c r="G26" s="24"/>
      <c r="H26" s="24" t="str">
        <f t="shared" si="37"/>
        <v/>
      </c>
      <c r="I26" s="24"/>
      <c r="J26" s="63" t="str">
        <f t="shared" si="71"/>
        <v/>
      </c>
      <c r="K26" s="96" t="str">
        <f t="shared" si="70"/>
        <v/>
      </c>
      <c r="L26" s="24" t="str">
        <f t="shared" si="39"/>
        <v/>
      </c>
      <c r="M26" s="26" t="str">
        <f t="shared" si="40"/>
        <v/>
      </c>
      <c r="N26" s="7"/>
      <c r="O26" s="168"/>
      <c r="P26" s="23"/>
      <c r="Q26" s="24"/>
      <c r="R26" s="24" t="str">
        <f t="shared" si="41"/>
        <v/>
      </c>
      <c r="S26" s="24"/>
      <c r="T26" s="24" t="str">
        <f t="shared" si="42"/>
        <v/>
      </c>
      <c r="U26" s="24"/>
      <c r="V26" s="24" t="str">
        <f t="shared" si="43"/>
        <v/>
      </c>
      <c r="W26" s="24"/>
      <c r="X26" s="63" t="str">
        <f t="shared" si="66"/>
        <v/>
      </c>
      <c r="Y26" s="96" t="str">
        <f t="shared" si="67"/>
        <v/>
      </c>
      <c r="Z26" s="24" t="str">
        <f t="shared" si="44"/>
        <v/>
      </c>
      <c r="AA26" s="26" t="str">
        <f t="shared" si="45"/>
        <v/>
      </c>
      <c r="AB26" s="7"/>
      <c r="AC26" s="168"/>
      <c r="AD26" s="23"/>
      <c r="AE26" s="24"/>
      <c r="AF26" s="24" t="str">
        <f t="shared" si="46"/>
        <v/>
      </c>
      <c r="AG26" s="24"/>
      <c r="AH26" s="24" t="str">
        <f t="shared" si="47"/>
        <v/>
      </c>
      <c r="AI26" s="24"/>
      <c r="AJ26" s="24" t="str">
        <f t="shared" si="48"/>
        <v/>
      </c>
      <c r="AK26" s="24"/>
      <c r="AL26" s="63" t="str">
        <f t="shared" si="68"/>
        <v/>
      </c>
      <c r="AM26" s="96" t="str">
        <f t="shared" si="69"/>
        <v/>
      </c>
      <c r="AN26" s="24" t="str">
        <f t="shared" si="50"/>
        <v/>
      </c>
      <c r="AO26" s="26" t="str">
        <f t="shared" si="51"/>
        <v/>
      </c>
      <c r="AP26" s="7"/>
      <c r="AQ26" s="168"/>
      <c r="AR26" s="165" t="str">
        <f>IF(A26="","",A26)</f>
        <v/>
      </c>
      <c r="AS26" s="24"/>
      <c r="AT26" s="24" t="str">
        <f t="shared" si="52"/>
        <v/>
      </c>
      <c r="AU26" s="24"/>
      <c r="AV26" s="24" t="str">
        <f t="shared" si="53"/>
        <v/>
      </c>
      <c r="AW26" s="24"/>
      <c r="AX26" s="24" t="str">
        <f t="shared" si="54"/>
        <v/>
      </c>
      <c r="AY26" s="24"/>
      <c r="AZ26" s="63" t="str">
        <f t="shared" si="55"/>
        <v/>
      </c>
      <c r="BA26" s="96" t="str">
        <f t="shared" si="56"/>
        <v/>
      </c>
      <c r="BB26" s="24" t="str">
        <f t="shared" si="57"/>
        <v/>
      </c>
      <c r="BC26" s="26" t="str">
        <f t="shared" si="58"/>
        <v/>
      </c>
      <c r="BD26" s="7"/>
      <c r="BE26" s="168"/>
      <c r="BF26" s="23"/>
      <c r="BG26" s="24"/>
      <c r="BH26" s="24" t="str">
        <f t="shared" si="59"/>
        <v/>
      </c>
      <c r="BI26" s="24"/>
      <c r="BJ26" s="24" t="str">
        <f t="shared" si="60"/>
        <v/>
      </c>
      <c r="BK26" s="24"/>
      <c r="BL26" s="24" t="str">
        <f t="shared" si="61"/>
        <v/>
      </c>
      <c r="BM26" s="24"/>
      <c r="BN26" s="63" t="str">
        <f t="shared" si="62"/>
        <v/>
      </c>
      <c r="BO26" s="96" t="str">
        <f t="shared" si="63"/>
        <v/>
      </c>
      <c r="BP26" s="24" t="str">
        <f t="shared" si="64"/>
        <v/>
      </c>
      <c r="BQ26" s="26" t="str">
        <f t="shared" si="65"/>
        <v/>
      </c>
      <c r="BR26" s="7"/>
      <c r="BS26" s="168"/>
      <c r="BT26" s="184"/>
      <c r="BU26" s="9"/>
      <c r="BV26" s="9" t="str">
        <f t="shared" si="72"/>
        <v/>
      </c>
      <c r="BW26" s="9"/>
      <c r="BX26" s="9" t="str">
        <f t="shared" si="73"/>
        <v/>
      </c>
      <c r="BY26" s="9"/>
      <c r="BZ26" s="9" t="str">
        <f t="shared" si="74"/>
        <v/>
      </c>
      <c r="CA26" s="9"/>
      <c r="CB26" s="9"/>
      <c r="CC26" s="9"/>
      <c r="CD26" s="9" t="str">
        <f t="shared" si="5"/>
        <v/>
      </c>
      <c r="CE26" s="10" t="str">
        <f t="shared" si="6"/>
        <v/>
      </c>
      <c r="CF26" s="7"/>
      <c r="CH26" s="15"/>
      <c r="CI26" s="9"/>
      <c r="CJ26" s="9" t="str">
        <f t="shared" si="75"/>
        <v/>
      </c>
      <c r="CK26" s="9"/>
      <c r="CL26" s="9" t="str">
        <f t="shared" si="76"/>
        <v/>
      </c>
      <c r="CM26" s="9"/>
      <c r="CN26" s="9" t="str">
        <f t="shared" si="77"/>
        <v/>
      </c>
      <c r="CO26" s="9"/>
      <c r="CP26" s="9"/>
      <c r="CQ26" s="9"/>
      <c r="CR26" s="9" t="str">
        <f t="shared" si="12"/>
        <v/>
      </c>
      <c r="CS26" s="10" t="str">
        <f t="shared" si="13"/>
        <v/>
      </c>
      <c r="CT26" s="7"/>
      <c r="CV26" s="15"/>
      <c r="CW26" s="9"/>
      <c r="CX26" s="9" t="str">
        <f t="shared" si="78"/>
        <v/>
      </c>
      <c r="CY26" s="9"/>
      <c r="CZ26" s="9" t="str">
        <f t="shared" si="79"/>
        <v/>
      </c>
      <c r="DA26" s="9"/>
      <c r="DB26" s="9" t="str">
        <f t="shared" si="80"/>
        <v/>
      </c>
      <c r="DC26" s="9"/>
      <c r="DD26" s="9"/>
      <c r="DE26" s="9"/>
      <c r="DF26" s="9" t="str">
        <f t="shared" si="19"/>
        <v/>
      </c>
      <c r="DG26" s="10" t="str">
        <f t="shared" si="20"/>
        <v/>
      </c>
      <c r="DH26" s="7"/>
      <c r="DJ26" s="15"/>
      <c r="DK26" s="9"/>
      <c r="DL26" s="9" t="str">
        <f t="shared" si="81"/>
        <v/>
      </c>
      <c r="DM26" s="9"/>
      <c r="DN26" s="9" t="str">
        <f t="shared" si="82"/>
        <v/>
      </c>
      <c r="DO26" s="9"/>
      <c r="DP26" s="9" t="str">
        <f t="shared" si="83"/>
        <v/>
      </c>
      <c r="DQ26" s="9"/>
      <c r="DR26" s="9"/>
      <c r="DS26" s="9"/>
      <c r="DT26" s="9" t="str">
        <f t="shared" si="26"/>
        <v/>
      </c>
      <c r="DU26" s="10" t="str">
        <f t="shared" si="27"/>
        <v/>
      </c>
      <c r="DV26" s="7"/>
      <c r="DW26" s="47"/>
      <c r="DX26" s="15"/>
      <c r="DY26" s="9"/>
      <c r="DZ26" s="9" t="str">
        <f t="shared" si="84"/>
        <v/>
      </c>
      <c r="EA26" s="9"/>
      <c r="EB26" s="9" t="str">
        <f t="shared" si="85"/>
        <v/>
      </c>
      <c r="EC26" s="9"/>
      <c r="ED26" s="9" t="str">
        <f t="shared" si="86"/>
        <v/>
      </c>
      <c r="EE26" s="9"/>
      <c r="EF26" s="9"/>
      <c r="EG26" s="9"/>
      <c r="EH26" s="9" t="str">
        <f t="shared" si="33"/>
        <v/>
      </c>
      <c r="EI26" s="10" t="str">
        <f t="shared" si="34"/>
        <v/>
      </c>
      <c r="EJ26" s="7"/>
      <c r="EK26" s="47"/>
    </row>
    <row r="27" spans="1:141" s="1" customFormat="1" ht="15" customHeight="1" thickTop="1">
      <c r="A27" s="89"/>
      <c r="B27" s="6" t="str">
        <f>IF(A27="","",SUM(D27:D30)+SUM(R27:R30)+SUM(AF27:AF30)+SUM(AT27:AT30)+SUM(BV9,CJ9,CX9,DL9)+SUM(BH27:BH30))</f>
        <v/>
      </c>
      <c r="C27" s="78"/>
      <c r="D27" s="78" t="str">
        <f t="shared" si="35"/>
        <v/>
      </c>
      <c r="E27" s="78"/>
      <c r="F27" s="28" t="str">
        <f t="shared" si="36"/>
        <v/>
      </c>
      <c r="G27" s="78"/>
      <c r="H27" s="78" t="str">
        <f t="shared" si="37"/>
        <v/>
      </c>
      <c r="I27" s="78"/>
      <c r="J27" s="90" t="str">
        <f t="shared" si="71"/>
        <v/>
      </c>
      <c r="K27" s="91" t="str">
        <f t="shared" si="70"/>
        <v/>
      </c>
      <c r="L27" s="28" t="str">
        <f t="shared" si="39"/>
        <v/>
      </c>
      <c r="M27" s="29" t="str">
        <f t="shared" si="40"/>
        <v/>
      </c>
      <c r="N27" s="7"/>
      <c r="O27" s="168"/>
      <c r="P27" s="89" t="str">
        <f>IF(A27="","",A27)</f>
        <v/>
      </c>
      <c r="Q27" s="78"/>
      <c r="R27" s="78" t="str">
        <f t="shared" si="41"/>
        <v/>
      </c>
      <c r="S27" s="78"/>
      <c r="T27" s="28" t="str">
        <f t="shared" si="42"/>
        <v/>
      </c>
      <c r="U27" s="78"/>
      <c r="V27" s="78" t="str">
        <f t="shared" si="43"/>
        <v/>
      </c>
      <c r="W27" s="78"/>
      <c r="X27" s="90" t="str">
        <f t="shared" si="66"/>
        <v/>
      </c>
      <c r="Y27" s="91" t="str">
        <f t="shared" si="67"/>
        <v/>
      </c>
      <c r="Z27" s="28" t="str">
        <f t="shared" si="44"/>
        <v/>
      </c>
      <c r="AA27" s="29" t="str">
        <f t="shared" si="45"/>
        <v/>
      </c>
      <c r="AB27" s="7"/>
      <c r="AC27" s="168"/>
      <c r="AD27" s="89" t="str">
        <f>IF(A27="","",A27)</f>
        <v/>
      </c>
      <c r="AE27" s="78"/>
      <c r="AF27" s="78" t="str">
        <f t="shared" si="46"/>
        <v/>
      </c>
      <c r="AG27" s="78"/>
      <c r="AH27" s="28" t="str">
        <f t="shared" si="47"/>
        <v/>
      </c>
      <c r="AI27" s="78"/>
      <c r="AJ27" s="78" t="str">
        <f t="shared" si="48"/>
        <v/>
      </c>
      <c r="AK27" s="78"/>
      <c r="AL27" s="90" t="str">
        <f t="shared" si="68"/>
        <v/>
      </c>
      <c r="AM27" s="91" t="str">
        <f t="shared" si="69"/>
        <v/>
      </c>
      <c r="AN27" s="28" t="str">
        <f t="shared" si="50"/>
        <v/>
      </c>
      <c r="AO27" s="29" t="str">
        <f t="shared" si="51"/>
        <v/>
      </c>
      <c r="AP27" s="7"/>
      <c r="AQ27" s="168"/>
      <c r="AR27" s="89" t="str">
        <f>IF(A27="","",A27)</f>
        <v/>
      </c>
      <c r="AS27" s="78"/>
      <c r="AT27" s="78" t="str">
        <f t="shared" si="52"/>
        <v/>
      </c>
      <c r="AU27" s="78"/>
      <c r="AV27" s="28" t="str">
        <f t="shared" si="53"/>
        <v/>
      </c>
      <c r="AW27" s="78"/>
      <c r="AX27" s="78" t="str">
        <f t="shared" si="54"/>
        <v/>
      </c>
      <c r="AY27" s="78"/>
      <c r="AZ27" s="90" t="str">
        <f t="shared" si="55"/>
        <v/>
      </c>
      <c r="BA27" s="91" t="str">
        <f t="shared" si="56"/>
        <v/>
      </c>
      <c r="BB27" s="28" t="str">
        <f t="shared" si="57"/>
        <v/>
      </c>
      <c r="BC27" s="29" t="str">
        <f t="shared" si="58"/>
        <v/>
      </c>
      <c r="BD27" s="7"/>
      <c r="BE27" s="168"/>
      <c r="BF27" s="89" t="str">
        <f>IF(A27="","",A27)</f>
        <v/>
      </c>
      <c r="BG27" s="78"/>
      <c r="BH27" s="78" t="str">
        <f t="shared" si="59"/>
        <v/>
      </c>
      <c r="BI27" s="78"/>
      <c r="BJ27" s="28" t="str">
        <f t="shared" si="60"/>
        <v/>
      </c>
      <c r="BK27" s="78"/>
      <c r="BL27" s="78" t="str">
        <f t="shared" si="61"/>
        <v/>
      </c>
      <c r="BM27" s="78"/>
      <c r="BN27" s="90" t="str">
        <f t="shared" si="62"/>
        <v/>
      </c>
      <c r="BO27" s="91" t="str">
        <f t="shared" si="63"/>
        <v/>
      </c>
      <c r="BP27" s="28" t="str">
        <f t="shared" si="64"/>
        <v/>
      </c>
      <c r="BQ27" s="29" t="str">
        <f t="shared" si="65"/>
        <v/>
      </c>
      <c r="BR27" s="7"/>
      <c r="BS27" s="168"/>
      <c r="BT27" s="170"/>
      <c r="BU27" s="9"/>
      <c r="BV27" s="9" t="str">
        <f t="shared" si="72"/>
        <v/>
      </c>
      <c r="BW27" s="9"/>
      <c r="BX27" s="9" t="str">
        <f t="shared" si="73"/>
        <v/>
      </c>
      <c r="BY27" s="9"/>
      <c r="BZ27" s="9" t="str">
        <f t="shared" si="74"/>
        <v/>
      </c>
      <c r="CA27" s="9"/>
      <c r="CB27" s="9"/>
      <c r="CC27" s="9"/>
      <c r="CD27" s="9" t="str">
        <f t="shared" si="5"/>
        <v/>
      </c>
      <c r="CE27" s="10" t="str">
        <f t="shared" si="6"/>
        <v/>
      </c>
      <c r="CF27" s="7"/>
      <c r="CH27" s="15"/>
      <c r="CI27" s="9"/>
      <c r="CJ27" s="9" t="str">
        <f t="shared" si="75"/>
        <v/>
      </c>
      <c r="CK27" s="9"/>
      <c r="CL27" s="9" t="str">
        <f t="shared" si="76"/>
        <v/>
      </c>
      <c r="CM27" s="9"/>
      <c r="CN27" s="9" t="str">
        <f t="shared" si="77"/>
        <v/>
      </c>
      <c r="CO27" s="9"/>
      <c r="CP27" s="9"/>
      <c r="CQ27" s="9"/>
      <c r="CR27" s="9" t="str">
        <f t="shared" si="12"/>
        <v/>
      </c>
      <c r="CS27" s="10" t="str">
        <f t="shared" si="13"/>
        <v/>
      </c>
      <c r="CT27" s="7"/>
      <c r="CV27" s="15"/>
      <c r="CW27" s="9"/>
      <c r="CX27" s="9" t="str">
        <f t="shared" si="78"/>
        <v/>
      </c>
      <c r="CY27" s="9"/>
      <c r="CZ27" s="9" t="str">
        <f t="shared" si="79"/>
        <v/>
      </c>
      <c r="DA27" s="9"/>
      <c r="DB27" s="9" t="str">
        <f t="shared" si="80"/>
        <v/>
      </c>
      <c r="DC27" s="9"/>
      <c r="DD27" s="9"/>
      <c r="DE27" s="9"/>
      <c r="DF27" s="9" t="str">
        <f t="shared" si="19"/>
        <v/>
      </c>
      <c r="DG27" s="10" t="str">
        <f t="shared" si="20"/>
        <v/>
      </c>
      <c r="DH27" s="7"/>
      <c r="DJ27" s="15"/>
      <c r="DK27" s="9"/>
      <c r="DL27" s="9" t="str">
        <f t="shared" si="81"/>
        <v/>
      </c>
      <c r="DM27" s="9"/>
      <c r="DN27" s="9" t="str">
        <f t="shared" si="82"/>
        <v/>
      </c>
      <c r="DO27" s="9"/>
      <c r="DP27" s="9" t="str">
        <f t="shared" si="83"/>
        <v/>
      </c>
      <c r="DQ27" s="9"/>
      <c r="DR27" s="9"/>
      <c r="DS27" s="9"/>
      <c r="DT27" s="9" t="str">
        <f t="shared" si="26"/>
        <v/>
      </c>
      <c r="DU27" s="10" t="str">
        <f t="shared" si="27"/>
        <v/>
      </c>
      <c r="DV27" s="7"/>
      <c r="DW27" s="47"/>
      <c r="DX27" s="15"/>
      <c r="DY27" s="9"/>
      <c r="DZ27" s="9" t="str">
        <f t="shared" si="84"/>
        <v/>
      </c>
      <c r="EA27" s="9"/>
      <c r="EB27" s="9" t="str">
        <f t="shared" si="85"/>
        <v/>
      </c>
      <c r="EC27" s="9"/>
      <c r="ED27" s="9" t="str">
        <f t="shared" si="86"/>
        <v/>
      </c>
      <c r="EE27" s="9"/>
      <c r="EF27" s="9"/>
      <c r="EG27" s="9"/>
      <c r="EH27" s="9" t="str">
        <f t="shared" si="33"/>
        <v/>
      </c>
      <c r="EI27" s="10" t="str">
        <f t="shared" si="34"/>
        <v/>
      </c>
      <c r="EJ27" s="7"/>
      <c r="EK27" s="47"/>
    </row>
    <row r="28" spans="1:141" s="1" customFormat="1" ht="15" customHeight="1">
      <c r="A28" s="267"/>
      <c r="B28" s="15"/>
      <c r="C28" s="9"/>
      <c r="D28" s="9" t="str">
        <f t="shared" si="35"/>
        <v/>
      </c>
      <c r="E28" s="9"/>
      <c r="F28" s="9" t="str">
        <f t="shared" si="36"/>
        <v/>
      </c>
      <c r="G28" s="9"/>
      <c r="H28" s="9" t="str">
        <f t="shared" si="37"/>
        <v/>
      </c>
      <c r="I28" s="9"/>
      <c r="J28" s="62" t="str">
        <f t="shared" si="71"/>
        <v/>
      </c>
      <c r="K28" s="95" t="str">
        <f t="shared" si="70"/>
        <v/>
      </c>
      <c r="L28" s="9" t="str">
        <f t="shared" si="39"/>
        <v/>
      </c>
      <c r="M28" s="10" t="str">
        <f t="shared" si="40"/>
        <v/>
      </c>
      <c r="N28" s="7"/>
      <c r="O28" s="168"/>
      <c r="P28" s="15"/>
      <c r="Q28" s="9"/>
      <c r="R28" s="9" t="str">
        <f t="shared" si="41"/>
        <v/>
      </c>
      <c r="S28" s="9"/>
      <c r="T28" s="9" t="str">
        <f t="shared" si="42"/>
        <v/>
      </c>
      <c r="U28" s="9"/>
      <c r="V28" s="9" t="str">
        <f t="shared" si="43"/>
        <v/>
      </c>
      <c r="W28" s="9"/>
      <c r="X28" s="62" t="str">
        <f t="shared" si="66"/>
        <v/>
      </c>
      <c r="Y28" s="95" t="str">
        <f t="shared" si="67"/>
        <v/>
      </c>
      <c r="Z28" s="9" t="str">
        <f t="shared" si="44"/>
        <v/>
      </c>
      <c r="AA28" s="10" t="str">
        <f t="shared" si="45"/>
        <v/>
      </c>
      <c r="AB28" s="7"/>
      <c r="AC28" s="168"/>
      <c r="AD28" s="15"/>
      <c r="AE28" s="9"/>
      <c r="AF28" s="9" t="str">
        <f t="shared" si="46"/>
        <v/>
      </c>
      <c r="AG28" s="9"/>
      <c r="AH28" s="9" t="str">
        <f t="shared" si="47"/>
        <v/>
      </c>
      <c r="AI28" s="9"/>
      <c r="AJ28" s="9" t="str">
        <f t="shared" si="48"/>
        <v/>
      </c>
      <c r="AK28" s="9"/>
      <c r="AL28" s="62" t="str">
        <f t="shared" si="68"/>
        <v/>
      </c>
      <c r="AM28" s="95" t="str">
        <f t="shared" si="69"/>
        <v/>
      </c>
      <c r="AN28" s="9" t="str">
        <f t="shared" si="50"/>
        <v/>
      </c>
      <c r="AO28" s="10" t="str">
        <f t="shared" si="51"/>
        <v/>
      </c>
      <c r="AP28" s="7"/>
      <c r="AQ28" s="168"/>
      <c r="AR28" s="17"/>
      <c r="AS28" s="9"/>
      <c r="AT28" s="9" t="str">
        <f t="shared" si="52"/>
        <v/>
      </c>
      <c r="AU28" s="9"/>
      <c r="AV28" s="9" t="str">
        <f t="shared" si="53"/>
        <v/>
      </c>
      <c r="AW28" s="9"/>
      <c r="AX28" s="9" t="str">
        <f t="shared" si="54"/>
        <v/>
      </c>
      <c r="AY28" s="9"/>
      <c r="AZ28" s="62" t="str">
        <f t="shared" si="55"/>
        <v/>
      </c>
      <c r="BA28" s="95" t="str">
        <f t="shared" si="56"/>
        <v/>
      </c>
      <c r="BB28" s="9" t="str">
        <f t="shared" si="57"/>
        <v/>
      </c>
      <c r="BC28" s="10" t="str">
        <f t="shared" si="58"/>
        <v/>
      </c>
      <c r="BD28" s="7"/>
      <c r="BE28" s="168"/>
      <c r="BF28" s="17"/>
      <c r="BG28" s="9"/>
      <c r="BH28" s="9" t="str">
        <f t="shared" si="59"/>
        <v/>
      </c>
      <c r="BI28" s="9"/>
      <c r="BJ28" s="9" t="str">
        <f t="shared" si="60"/>
        <v/>
      </c>
      <c r="BK28" s="9"/>
      <c r="BL28" s="9" t="str">
        <f t="shared" si="61"/>
        <v/>
      </c>
      <c r="BM28" s="9"/>
      <c r="BN28" s="62" t="str">
        <f t="shared" si="62"/>
        <v/>
      </c>
      <c r="BO28" s="95" t="str">
        <f t="shared" si="63"/>
        <v/>
      </c>
      <c r="BP28" s="9" t="str">
        <f t="shared" si="64"/>
        <v/>
      </c>
      <c r="BQ28" s="10" t="str">
        <f t="shared" si="65"/>
        <v/>
      </c>
      <c r="BR28" s="7"/>
      <c r="BS28" s="168"/>
      <c r="BT28" s="169"/>
      <c r="BU28" s="9"/>
      <c r="BV28" s="9" t="str">
        <f t="shared" si="72"/>
        <v/>
      </c>
      <c r="BW28" s="9"/>
      <c r="BX28" s="9" t="str">
        <f t="shared" si="73"/>
        <v/>
      </c>
      <c r="BY28" s="9"/>
      <c r="BZ28" s="9" t="str">
        <f t="shared" si="74"/>
        <v/>
      </c>
      <c r="CA28" s="9"/>
      <c r="CB28" s="9"/>
      <c r="CC28" s="9"/>
      <c r="CD28" s="9" t="str">
        <f t="shared" si="5"/>
        <v/>
      </c>
      <c r="CE28" s="10" t="str">
        <f t="shared" si="6"/>
        <v/>
      </c>
      <c r="CF28" s="7"/>
      <c r="CH28" s="15"/>
      <c r="CI28" s="9"/>
      <c r="CJ28" s="9" t="str">
        <f t="shared" si="75"/>
        <v/>
      </c>
      <c r="CK28" s="9"/>
      <c r="CL28" s="9" t="str">
        <f t="shared" si="76"/>
        <v/>
      </c>
      <c r="CM28" s="9"/>
      <c r="CN28" s="9" t="str">
        <f t="shared" si="77"/>
        <v/>
      </c>
      <c r="CO28" s="9"/>
      <c r="CP28" s="9"/>
      <c r="CQ28" s="9"/>
      <c r="CR28" s="9" t="str">
        <f t="shared" si="12"/>
        <v/>
      </c>
      <c r="CS28" s="10" t="str">
        <f t="shared" si="13"/>
        <v/>
      </c>
      <c r="CT28" s="7"/>
      <c r="CV28" s="15"/>
      <c r="CW28" s="9"/>
      <c r="CX28" s="9" t="str">
        <f t="shared" si="78"/>
        <v/>
      </c>
      <c r="CY28" s="9"/>
      <c r="CZ28" s="9" t="str">
        <f t="shared" si="79"/>
        <v/>
      </c>
      <c r="DA28" s="9"/>
      <c r="DB28" s="9" t="str">
        <f t="shared" si="80"/>
        <v/>
      </c>
      <c r="DC28" s="9"/>
      <c r="DD28" s="9"/>
      <c r="DE28" s="9"/>
      <c r="DF28" s="9" t="str">
        <f t="shared" si="19"/>
        <v/>
      </c>
      <c r="DG28" s="10" t="str">
        <f t="shared" si="20"/>
        <v/>
      </c>
      <c r="DH28" s="7"/>
      <c r="DJ28" s="15"/>
      <c r="DK28" s="9"/>
      <c r="DL28" s="9" t="str">
        <f t="shared" si="81"/>
        <v/>
      </c>
      <c r="DM28" s="9"/>
      <c r="DN28" s="9" t="str">
        <f t="shared" si="82"/>
        <v/>
      </c>
      <c r="DO28" s="9"/>
      <c r="DP28" s="9" t="str">
        <f t="shared" si="83"/>
        <v/>
      </c>
      <c r="DQ28" s="9"/>
      <c r="DR28" s="9"/>
      <c r="DS28" s="9"/>
      <c r="DT28" s="9" t="str">
        <f t="shared" si="26"/>
        <v/>
      </c>
      <c r="DU28" s="10" t="str">
        <f t="shared" si="27"/>
        <v/>
      </c>
      <c r="DV28" s="7"/>
      <c r="DW28" s="47"/>
      <c r="DX28" s="15"/>
      <c r="DY28" s="9"/>
      <c r="DZ28" s="9" t="str">
        <f t="shared" si="84"/>
        <v/>
      </c>
      <c r="EA28" s="9"/>
      <c r="EB28" s="9" t="str">
        <f t="shared" si="85"/>
        <v/>
      </c>
      <c r="EC28" s="9"/>
      <c r="ED28" s="9" t="str">
        <f t="shared" si="86"/>
        <v/>
      </c>
      <c r="EE28" s="9"/>
      <c r="EF28" s="9"/>
      <c r="EG28" s="9"/>
      <c r="EH28" s="9" t="str">
        <f t="shared" si="33"/>
        <v/>
      </c>
      <c r="EI28" s="10" t="str">
        <f t="shared" si="34"/>
        <v/>
      </c>
      <c r="EJ28" s="7"/>
      <c r="EK28" s="47"/>
    </row>
    <row r="29" spans="1:141" s="1" customFormat="1">
      <c r="A29" s="268"/>
      <c r="B29" s="169"/>
      <c r="C29" s="9"/>
      <c r="D29" s="9" t="str">
        <f t="shared" si="35"/>
        <v/>
      </c>
      <c r="E29" s="9"/>
      <c r="F29" s="9" t="str">
        <f t="shared" si="36"/>
        <v/>
      </c>
      <c r="G29" s="9"/>
      <c r="H29" s="9" t="str">
        <f t="shared" si="37"/>
        <v/>
      </c>
      <c r="I29" s="9"/>
      <c r="J29" s="62" t="str">
        <f t="shared" si="71"/>
        <v/>
      </c>
      <c r="K29" s="9" t="str">
        <f t="shared" si="70"/>
        <v/>
      </c>
      <c r="L29" s="9" t="str">
        <f t="shared" si="39"/>
        <v/>
      </c>
      <c r="M29" s="10" t="str">
        <f t="shared" si="40"/>
        <v/>
      </c>
      <c r="N29" s="7"/>
      <c r="O29" s="168"/>
      <c r="P29" s="117"/>
      <c r="Q29" s="9"/>
      <c r="R29" s="9" t="str">
        <f t="shared" si="41"/>
        <v/>
      </c>
      <c r="S29" s="9"/>
      <c r="T29" s="9" t="str">
        <f t="shared" si="42"/>
        <v/>
      </c>
      <c r="U29" s="9"/>
      <c r="V29" s="9" t="str">
        <f t="shared" si="43"/>
        <v/>
      </c>
      <c r="W29" s="9"/>
      <c r="X29" s="62" t="str">
        <f t="shared" si="66"/>
        <v/>
      </c>
      <c r="Y29" s="9" t="str">
        <f t="shared" si="67"/>
        <v/>
      </c>
      <c r="Z29" s="9" t="str">
        <f t="shared" si="44"/>
        <v/>
      </c>
      <c r="AA29" s="10" t="str">
        <f t="shared" si="45"/>
        <v/>
      </c>
      <c r="AB29" s="7"/>
      <c r="AC29" s="168"/>
      <c r="AD29" s="117"/>
      <c r="AE29" s="9"/>
      <c r="AF29" s="9" t="str">
        <f t="shared" si="46"/>
        <v/>
      </c>
      <c r="AG29" s="9"/>
      <c r="AH29" s="9" t="str">
        <f t="shared" si="47"/>
        <v/>
      </c>
      <c r="AI29" s="9"/>
      <c r="AJ29" s="9" t="str">
        <f t="shared" si="48"/>
        <v/>
      </c>
      <c r="AK29" s="9"/>
      <c r="AL29" s="62" t="str">
        <f t="shared" si="68"/>
        <v/>
      </c>
      <c r="AM29" s="9" t="str">
        <f t="shared" si="69"/>
        <v/>
      </c>
      <c r="AN29" s="9" t="str">
        <f t="shared" si="50"/>
        <v/>
      </c>
      <c r="AO29" s="10" t="str">
        <f t="shared" si="51"/>
        <v/>
      </c>
      <c r="AP29" s="7"/>
      <c r="AQ29" s="168"/>
      <c r="AR29" s="117"/>
      <c r="AS29" s="9"/>
      <c r="AT29" s="9" t="str">
        <f t="shared" si="52"/>
        <v/>
      </c>
      <c r="AU29" s="9"/>
      <c r="AV29" s="9" t="str">
        <f t="shared" si="53"/>
        <v/>
      </c>
      <c r="AW29" s="9"/>
      <c r="AX29" s="9" t="str">
        <f t="shared" si="54"/>
        <v/>
      </c>
      <c r="AY29" s="9"/>
      <c r="AZ29" s="62" t="str">
        <f t="shared" si="55"/>
        <v/>
      </c>
      <c r="BA29" s="9" t="str">
        <f t="shared" si="56"/>
        <v/>
      </c>
      <c r="BB29" s="9" t="str">
        <f t="shared" si="57"/>
        <v/>
      </c>
      <c r="BC29" s="10" t="str">
        <f t="shared" si="58"/>
        <v/>
      </c>
      <c r="BD29" s="7"/>
      <c r="BE29" s="168"/>
      <c r="BF29" s="117"/>
      <c r="BG29" s="9"/>
      <c r="BH29" s="9" t="str">
        <f t="shared" si="59"/>
        <v/>
      </c>
      <c r="BI29" s="9"/>
      <c r="BJ29" s="9" t="str">
        <f t="shared" si="60"/>
        <v/>
      </c>
      <c r="BK29" s="9"/>
      <c r="BL29" s="9" t="str">
        <f t="shared" si="61"/>
        <v/>
      </c>
      <c r="BM29" s="9"/>
      <c r="BN29" s="62" t="str">
        <f t="shared" si="62"/>
        <v/>
      </c>
      <c r="BO29" s="9" t="str">
        <f t="shared" si="63"/>
        <v/>
      </c>
      <c r="BP29" s="9" t="str">
        <f t="shared" si="64"/>
        <v/>
      </c>
      <c r="BQ29" s="10" t="str">
        <f t="shared" si="65"/>
        <v/>
      </c>
      <c r="BR29" s="7"/>
      <c r="BS29" s="168"/>
      <c r="BT29" s="169"/>
      <c r="BU29" s="9"/>
      <c r="BV29" s="9" t="str">
        <f t="shared" si="72"/>
        <v/>
      </c>
      <c r="BW29" s="9"/>
      <c r="BX29" s="9" t="str">
        <f t="shared" si="73"/>
        <v/>
      </c>
      <c r="BY29" s="9"/>
      <c r="BZ29" s="9" t="str">
        <f t="shared" si="74"/>
        <v/>
      </c>
      <c r="CA29" s="9"/>
      <c r="CB29" s="9"/>
      <c r="CC29" s="9"/>
      <c r="CD29" s="9" t="str">
        <f t="shared" si="5"/>
        <v/>
      </c>
      <c r="CE29" s="10" t="str">
        <f t="shared" si="6"/>
        <v/>
      </c>
      <c r="CF29" s="7"/>
      <c r="CH29" s="15"/>
      <c r="CI29" s="9"/>
      <c r="CJ29" s="9" t="str">
        <f t="shared" si="75"/>
        <v/>
      </c>
      <c r="CK29" s="9"/>
      <c r="CL29" s="9" t="str">
        <f t="shared" si="76"/>
        <v/>
      </c>
      <c r="CM29" s="9"/>
      <c r="CN29" s="9" t="str">
        <f t="shared" si="77"/>
        <v/>
      </c>
      <c r="CO29" s="9"/>
      <c r="CP29" s="9"/>
      <c r="CQ29" s="9"/>
      <c r="CR29" s="9" t="str">
        <f t="shared" si="12"/>
        <v/>
      </c>
      <c r="CS29" s="10" t="str">
        <f t="shared" si="13"/>
        <v/>
      </c>
      <c r="CT29" s="7"/>
      <c r="CV29" s="15"/>
      <c r="CW29" s="9"/>
      <c r="CX29" s="9" t="str">
        <f t="shared" si="78"/>
        <v/>
      </c>
      <c r="CY29" s="9"/>
      <c r="CZ29" s="9" t="str">
        <f t="shared" si="79"/>
        <v/>
      </c>
      <c r="DA29" s="9"/>
      <c r="DB29" s="9" t="str">
        <f t="shared" si="80"/>
        <v/>
      </c>
      <c r="DC29" s="9"/>
      <c r="DD29" s="9"/>
      <c r="DE29" s="9"/>
      <c r="DF29" s="9" t="str">
        <f t="shared" si="19"/>
        <v/>
      </c>
      <c r="DG29" s="10" t="str">
        <f t="shared" si="20"/>
        <v/>
      </c>
      <c r="DH29" s="7"/>
      <c r="DJ29" s="15"/>
      <c r="DK29" s="9"/>
      <c r="DL29" s="9" t="str">
        <f t="shared" si="81"/>
        <v/>
      </c>
      <c r="DM29" s="9"/>
      <c r="DN29" s="9" t="str">
        <f t="shared" si="82"/>
        <v/>
      </c>
      <c r="DO29" s="9"/>
      <c r="DP29" s="9" t="str">
        <f t="shared" si="83"/>
        <v/>
      </c>
      <c r="DQ29" s="9"/>
      <c r="DR29" s="9"/>
      <c r="DS29" s="9"/>
      <c r="DT29" s="9" t="str">
        <f t="shared" si="26"/>
        <v/>
      </c>
      <c r="DU29" s="10" t="str">
        <f t="shared" si="27"/>
        <v/>
      </c>
      <c r="DV29" s="7"/>
      <c r="DW29" s="47"/>
      <c r="DX29" s="15"/>
      <c r="DY29" s="9"/>
      <c r="DZ29" s="9" t="str">
        <f t="shared" si="84"/>
        <v/>
      </c>
      <c r="EA29" s="9"/>
      <c r="EB29" s="9" t="str">
        <f t="shared" si="85"/>
        <v/>
      </c>
      <c r="EC29" s="9"/>
      <c r="ED29" s="9" t="str">
        <f t="shared" si="86"/>
        <v/>
      </c>
      <c r="EE29" s="9"/>
      <c r="EF29" s="9"/>
      <c r="EG29" s="9"/>
      <c r="EH29" s="9" t="str">
        <f t="shared" si="33"/>
        <v/>
      </c>
      <c r="EI29" s="10" t="str">
        <f t="shared" si="34"/>
        <v/>
      </c>
      <c r="EJ29" s="7"/>
      <c r="EK29" s="47"/>
    </row>
    <row r="30" spans="1:141" s="1" customFormat="1" ht="15" customHeight="1" thickBot="1">
      <c r="A30" s="134"/>
      <c r="B30" s="23"/>
      <c r="C30" s="24"/>
      <c r="D30" s="24" t="str">
        <f t="shared" si="35"/>
        <v/>
      </c>
      <c r="E30" s="24"/>
      <c r="F30" s="24" t="str">
        <f t="shared" si="36"/>
        <v/>
      </c>
      <c r="G30" s="24"/>
      <c r="H30" s="24" t="str">
        <f t="shared" si="37"/>
        <v/>
      </c>
      <c r="I30" s="24"/>
      <c r="J30" s="63" t="str">
        <f t="shared" si="71"/>
        <v/>
      </c>
      <c r="K30" s="96" t="str">
        <f t="shared" si="70"/>
        <v/>
      </c>
      <c r="L30" s="24" t="str">
        <f t="shared" si="39"/>
        <v/>
      </c>
      <c r="M30" s="26" t="str">
        <f t="shared" si="40"/>
        <v/>
      </c>
      <c r="N30" s="7"/>
      <c r="O30" s="168"/>
      <c r="P30" s="134"/>
      <c r="Q30" s="24"/>
      <c r="R30" s="24" t="str">
        <f t="shared" si="41"/>
        <v/>
      </c>
      <c r="S30" s="24"/>
      <c r="T30" s="24" t="str">
        <f t="shared" si="42"/>
        <v/>
      </c>
      <c r="U30" s="24"/>
      <c r="V30" s="24" t="str">
        <f t="shared" si="43"/>
        <v/>
      </c>
      <c r="W30" s="24"/>
      <c r="X30" s="63" t="str">
        <f t="shared" si="66"/>
        <v/>
      </c>
      <c r="Y30" s="96" t="str">
        <f t="shared" si="67"/>
        <v/>
      </c>
      <c r="Z30" s="24" t="str">
        <f t="shared" si="44"/>
        <v/>
      </c>
      <c r="AA30" s="26" t="str">
        <f t="shared" si="45"/>
        <v/>
      </c>
      <c r="AB30" s="7"/>
      <c r="AC30" s="168"/>
      <c r="AD30" s="134"/>
      <c r="AE30" s="24"/>
      <c r="AF30" s="24" t="str">
        <f t="shared" si="46"/>
        <v/>
      </c>
      <c r="AG30" s="24"/>
      <c r="AH30" s="24" t="str">
        <f t="shared" si="47"/>
        <v/>
      </c>
      <c r="AI30" s="24"/>
      <c r="AJ30" s="24" t="str">
        <f t="shared" si="48"/>
        <v/>
      </c>
      <c r="AK30" s="24"/>
      <c r="AL30" s="63" t="str">
        <f t="shared" si="68"/>
        <v/>
      </c>
      <c r="AM30" s="96" t="str">
        <f t="shared" si="69"/>
        <v/>
      </c>
      <c r="AN30" s="24" t="str">
        <f t="shared" si="50"/>
        <v/>
      </c>
      <c r="AO30" s="26" t="str">
        <f t="shared" si="51"/>
        <v/>
      </c>
      <c r="AP30" s="7"/>
      <c r="AQ30" s="168"/>
      <c r="AR30" s="134"/>
      <c r="AS30" s="24"/>
      <c r="AT30" s="24" t="str">
        <f t="shared" si="52"/>
        <v/>
      </c>
      <c r="AU30" s="24"/>
      <c r="AV30" s="24" t="str">
        <f t="shared" si="53"/>
        <v/>
      </c>
      <c r="AW30" s="24"/>
      <c r="AX30" s="24" t="str">
        <f t="shared" si="54"/>
        <v/>
      </c>
      <c r="AY30" s="24"/>
      <c r="AZ30" s="63" t="str">
        <f t="shared" si="55"/>
        <v/>
      </c>
      <c r="BA30" s="96" t="str">
        <f t="shared" si="56"/>
        <v/>
      </c>
      <c r="BB30" s="24" t="str">
        <f t="shared" si="57"/>
        <v/>
      </c>
      <c r="BC30" s="26" t="str">
        <f t="shared" si="58"/>
        <v/>
      </c>
      <c r="BD30" s="7"/>
      <c r="BE30" s="168"/>
      <c r="BF30" s="134"/>
      <c r="BG30" s="24"/>
      <c r="BH30" s="24" t="str">
        <f t="shared" si="59"/>
        <v/>
      </c>
      <c r="BI30" s="24"/>
      <c r="BJ30" s="24" t="str">
        <f t="shared" si="60"/>
        <v/>
      </c>
      <c r="BK30" s="24"/>
      <c r="BL30" s="24" t="str">
        <f t="shared" si="61"/>
        <v/>
      </c>
      <c r="BM30" s="24"/>
      <c r="BN30" s="63" t="str">
        <f t="shared" si="62"/>
        <v/>
      </c>
      <c r="BO30" s="96" t="str">
        <f t="shared" si="63"/>
        <v/>
      </c>
      <c r="BP30" s="24" t="str">
        <f t="shared" si="64"/>
        <v/>
      </c>
      <c r="BQ30" s="26" t="str">
        <f t="shared" si="65"/>
        <v/>
      </c>
      <c r="BR30" s="7"/>
      <c r="BS30" s="168"/>
      <c r="BT30" s="169"/>
      <c r="BU30" s="9"/>
      <c r="BV30" s="9" t="str">
        <f t="shared" si="72"/>
        <v/>
      </c>
      <c r="BW30" s="9"/>
      <c r="BX30" s="9" t="str">
        <f t="shared" si="73"/>
        <v/>
      </c>
      <c r="BY30" s="9"/>
      <c r="BZ30" s="9" t="str">
        <f t="shared" si="74"/>
        <v/>
      </c>
      <c r="CA30" s="9"/>
      <c r="CB30" s="9"/>
      <c r="CC30" s="9"/>
      <c r="CD30" s="9" t="str">
        <f t="shared" si="5"/>
        <v/>
      </c>
      <c r="CE30" s="10" t="str">
        <f t="shared" si="6"/>
        <v/>
      </c>
      <c r="CF30" s="7"/>
      <c r="CH30" s="15"/>
      <c r="CI30" s="9"/>
      <c r="CJ30" s="9" t="str">
        <f t="shared" si="75"/>
        <v/>
      </c>
      <c r="CK30" s="9"/>
      <c r="CL30" s="9" t="str">
        <f t="shared" si="76"/>
        <v/>
      </c>
      <c r="CM30" s="9"/>
      <c r="CN30" s="9" t="str">
        <f t="shared" si="77"/>
        <v/>
      </c>
      <c r="CO30" s="9"/>
      <c r="CP30" s="9"/>
      <c r="CQ30" s="9"/>
      <c r="CR30" s="9" t="str">
        <f t="shared" si="12"/>
        <v/>
      </c>
      <c r="CS30" s="10" t="str">
        <f t="shared" si="13"/>
        <v/>
      </c>
      <c r="CT30" s="7"/>
      <c r="CV30" s="15"/>
      <c r="CW30" s="9"/>
      <c r="CX30" s="9" t="str">
        <f t="shared" si="78"/>
        <v/>
      </c>
      <c r="CY30" s="9"/>
      <c r="CZ30" s="9" t="str">
        <f t="shared" si="79"/>
        <v/>
      </c>
      <c r="DA30" s="9"/>
      <c r="DB30" s="9" t="str">
        <f t="shared" si="80"/>
        <v/>
      </c>
      <c r="DC30" s="9"/>
      <c r="DD30" s="9"/>
      <c r="DE30" s="9"/>
      <c r="DF30" s="9" t="str">
        <f t="shared" si="19"/>
        <v/>
      </c>
      <c r="DG30" s="10" t="str">
        <f t="shared" si="20"/>
        <v/>
      </c>
      <c r="DH30" s="7"/>
      <c r="DJ30" s="15"/>
      <c r="DK30" s="9"/>
      <c r="DL30" s="9" t="str">
        <f t="shared" si="81"/>
        <v/>
      </c>
      <c r="DM30" s="9"/>
      <c r="DN30" s="9" t="str">
        <f t="shared" si="82"/>
        <v/>
      </c>
      <c r="DO30" s="9"/>
      <c r="DP30" s="9" t="str">
        <f t="shared" si="83"/>
        <v/>
      </c>
      <c r="DQ30" s="9"/>
      <c r="DR30" s="9"/>
      <c r="DS30" s="9"/>
      <c r="DT30" s="9" t="str">
        <f t="shared" si="26"/>
        <v/>
      </c>
      <c r="DU30" s="10" t="str">
        <f t="shared" si="27"/>
        <v/>
      </c>
      <c r="DV30" s="7"/>
      <c r="DW30" s="47"/>
      <c r="DX30" s="15"/>
      <c r="DY30" s="9"/>
      <c r="DZ30" s="9" t="str">
        <f t="shared" si="84"/>
        <v/>
      </c>
      <c r="EA30" s="9"/>
      <c r="EB30" s="9" t="str">
        <f t="shared" si="85"/>
        <v/>
      </c>
      <c r="EC30" s="9"/>
      <c r="ED30" s="9" t="str">
        <f t="shared" si="86"/>
        <v/>
      </c>
      <c r="EE30" s="9"/>
      <c r="EF30" s="9"/>
      <c r="EG30" s="9"/>
      <c r="EH30" s="9" t="str">
        <f t="shared" si="33"/>
        <v/>
      </c>
      <c r="EI30" s="10" t="str">
        <f t="shared" si="34"/>
        <v/>
      </c>
      <c r="EJ30" s="7"/>
      <c r="EK30" s="47"/>
    </row>
    <row r="31" spans="1:141" s="1" customFormat="1" ht="15" customHeight="1" thickTop="1">
      <c r="A31" s="89"/>
      <c r="B31" s="6" t="str">
        <f>IF(A31="","",SUM(D31:D34)+SUM(R31:R34)+SUM(AF31:AF34)+SUM(AT31:AT34)+SUM(BV10,CJ10,CX10,DL10)+SUM(BH31:BH34))</f>
        <v/>
      </c>
      <c r="C31" s="78"/>
      <c r="D31" s="78" t="str">
        <f t="shared" si="35"/>
        <v/>
      </c>
      <c r="E31" s="78"/>
      <c r="F31" s="28" t="str">
        <f t="shared" si="36"/>
        <v/>
      </c>
      <c r="G31" s="78"/>
      <c r="H31" s="78" t="str">
        <f t="shared" si="37"/>
        <v/>
      </c>
      <c r="I31" s="78"/>
      <c r="J31" s="90" t="str">
        <f t="shared" si="71"/>
        <v/>
      </c>
      <c r="K31" s="91" t="str">
        <f t="shared" si="70"/>
        <v/>
      </c>
      <c r="L31" s="28" t="str">
        <f t="shared" si="39"/>
        <v/>
      </c>
      <c r="M31" s="29" t="str">
        <f t="shared" si="40"/>
        <v/>
      </c>
      <c r="N31" s="7"/>
      <c r="O31" s="168"/>
      <c r="P31" s="89" t="str">
        <f>IF(A31="","",A31)</f>
        <v/>
      </c>
      <c r="Q31" s="78"/>
      <c r="R31" s="78" t="str">
        <f t="shared" si="41"/>
        <v/>
      </c>
      <c r="S31" s="78"/>
      <c r="T31" s="28" t="str">
        <f t="shared" si="42"/>
        <v/>
      </c>
      <c r="U31" s="78"/>
      <c r="V31" s="78" t="str">
        <f t="shared" si="43"/>
        <v/>
      </c>
      <c r="W31" s="78"/>
      <c r="X31" s="90" t="str">
        <f t="shared" si="66"/>
        <v/>
      </c>
      <c r="Y31" s="91" t="str">
        <f t="shared" si="67"/>
        <v/>
      </c>
      <c r="Z31" s="28" t="str">
        <f t="shared" si="44"/>
        <v/>
      </c>
      <c r="AA31" s="29" t="str">
        <f t="shared" si="45"/>
        <v/>
      </c>
      <c r="AB31" s="7"/>
      <c r="AC31" s="168"/>
      <c r="AD31" s="89" t="str">
        <f>IF(A31="","",A31)</f>
        <v/>
      </c>
      <c r="AE31" s="78"/>
      <c r="AF31" s="78" t="str">
        <f t="shared" si="46"/>
        <v/>
      </c>
      <c r="AG31" s="78"/>
      <c r="AH31" s="28" t="str">
        <f t="shared" si="47"/>
        <v/>
      </c>
      <c r="AI31" s="78"/>
      <c r="AJ31" s="78" t="str">
        <f t="shared" si="48"/>
        <v/>
      </c>
      <c r="AK31" s="78"/>
      <c r="AL31" s="90" t="str">
        <f t="shared" si="68"/>
        <v/>
      </c>
      <c r="AM31" s="91" t="str">
        <f t="shared" si="69"/>
        <v/>
      </c>
      <c r="AN31" s="28" t="str">
        <f t="shared" si="50"/>
        <v/>
      </c>
      <c r="AO31" s="29" t="str">
        <f t="shared" si="51"/>
        <v/>
      </c>
      <c r="AP31" s="7"/>
      <c r="AQ31" s="168"/>
      <c r="AR31" s="89" t="str">
        <f>IF(A31="","",A31)</f>
        <v/>
      </c>
      <c r="AS31" s="78"/>
      <c r="AT31" s="78" t="str">
        <f t="shared" si="52"/>
        <v/>
      </c>
      <c r="AU31" s="78"/>
      <c r="AV31" s="28" t="str">
        <f t="shared" si="53"/>
        <v/>
      </c>
      <c r="AW31" s="78"/>
      <c r="AX31" s="78" t="str">
        <f t="shared" si="54"/>
        <v/>
      </c>
      <c r="AY31" s="78"/>
      <c r="AZ31" s="90" t="str">
        <f t="shared" si="55"/>
        <v/>
      </c>
      <c r="BA31" s="91" t="str">
        <f t="shared" si="56"/>
        <v/>
      </c>
      <c r="BB31" s="28" t="str">
        <f t="shared" si="57"/>
        <v/>
      </c>
      <c r="BC31" s="29" t="str">
        <f t="shared" si="58"/>
        <v/>
      </c>
      <c r="BD31" s="7"/>
      <c r="BE31" s="168"/>
      <c r="BF31" s="89" t="str">
        <f>IF(A31="","",A31)</f>
        <v/>
      </c>
      <c r="BG31" s="78"/>
      <c r="BH31" s="78" t="str">
        <f t="shared" si="59"/>
        <v/>
      </c>
      <c r="BI31" s="78"/>
      <c r="BJ31" s="28" t="str">
        <f t="shared" si="60"/>
        <v/>
      </c>
      <c r="BK31" s="78"/>
      <c r="BL31" s="78" t="str">
        <f t="shared" si="61"/>
        <v/>
      </c>
      <c r="BM31" s="78"/>
      <c r="BN31" s="90" t="str">
        <f t="shared" si="62"/>
        <v/>
      </c>
      <c r="BO31" s="91" t="str">
        <f t="shared" si="63"/>
        <v/>
      </c>
      <c r="BP31" s="28" t="str">
        <f t="shared" si="64"/>
        <v/>
      </c>
      <c r="BQ31" s="29" t="str">
        <f t="shared" si="65"/>
        <v/>
      </c>
      <c r="BR31" s="7"/>
      <c r="BS31" s="168"/>
      <c r="BT31" s="169"/>
      <c r="BU31" s="9"/>
      <c r="BV31" s="9" t="str">
        <f t="shared" si="72"/>
        <v/>
      </c>
      <c r="BW31" s="9"/>
      <c r="BX31" s="9" t="str">
        <f t="shared" si="73"/>
        <v/>
      </c>
      <c r="BY31" s="9"/>
      <c r="BZ31" s="9" t="str">
        <f t="shared" si="74"/>
        <v/>
      </c>
      <c r="CA31" s="9"/>
      <c r="CB31" s="9"/>
      <c r="CC31" s="9"/>
      <c r="CD31" s="9" t="str">
        <f t="shared" si="5"/>
        <v/>
      </c>
      <c r="CE31" s="10" t="str">
        <f t="shared" si="6"/>
        <v/>
      </c>
      <c r="CF31" s="7"/>
      <c r="CH31" s="15"/>
      <c r="CI31" s="9"/>
      <c r="CJ31" s="9" t="str">
        <f t="shared" si="75"/>
        <v/>
      </c>
      <c r="CK31" s="9"/>
      <c r="CL31" s="9" t="str">
        <f t="shared" si="76"/>
        <v/>
      </c>
      <c r="CM31" s="9"/>
      <c r="CN31" s="9" t="str">
        <f t="shared" si="77"/>
        <v/>
      </c>
      <c r="CO31" s="9"/>
      <c r="CP31" s="9"/>
      <c r="CQ31" s="9"/>
      <c r="CR31" s="9" t="str">
        <f t="shared" si="12"/>
        <v/>
      </c>
      <c r="CS31" s="10" t="str">
        <f t="shared" si="13"/>
        <v/>
      </c>
      <c r="CT31" s="7"/>
      <c r="CV31" s="15"/>
      <c r="CW31" s="9"/>
      <c r="CX31" s="9" t="str">
        <f t="shared" si="78"/>
        <v/>
      </c>
      <c r="CY31" s="9"/>
      <c r="CZ31" s="9" t="str">
        <f t="shared" si="79"/>
        <v/>
      </c>
      <c r="DA31" s="9"/>
      <c r="DB31" s="9" t="str">
        <f t="shared" si="80"/>
        <v/>
      </c>
      <c r="DC31" s="9"/>
      <c r="DD31" s="9"/>
      <c r="DE31" s="9"/>
      <c r="DF31" s="9" t="str">
        <f t="shared" si="19"/>
        <v/>
      </c>
      <c r="DG31" s="10" t="str">
        <f t="shared" si="20"/>
        <v/>
      </c>
      <c r="DH31" s="7"/>
      <c r="DJ31" s="15"/>
      <c r="DK31" s="9"/>
      <c r="DL31" s="9" t="str">
        <f t="shared" si="81"/>
        <v/>
      </c>
      <c r="DM31" s="9"/>
      <c r="DN31" s="9" t="str">
        <f t="shared" si="82"/>
        <v/>
      </c>
      <c r="DO31" s="9"/>
      <c r="DP31" s="9" t="str">
        <f t="shared" si="83"/>
        <v/>
      </c>
      <c r="DQ31" s="9"/>
      <c r="DR31" s="9"/>
      <c r="DS31" s="9"/>
      <c r="DT31" s="9" t="str">
        <f t="shared" si="26"/>
        <v/>
      </c>
      <c r="DU31" s="10" t="str">
        <f t="shared" si="27"/>
        <v/>
      </c>
      <c r="DV31" s="7"/>
      <c r="DW31" s="47"/>
      <c r="DX31" s="15"/>
      <c r="DY31" s="9"/>
      <c r="DZ31" s="9" t="str">
        <f t="shared" si="84"/>
        <v/>
      </c>
      <c r="EA31" s="9"/>
      <c r="EB31" s="9" t="str">
        <f t="shared" si="85"/>
        <v/>
      </c>
      <c r="EC31" s="9"/>
      <c r="ED31" s="9" t="str">
        <f t="shared" si="86"/>
        <v/>
      </c>
      <c r="EE31" s="9"/>
      <c r="EF31" s="9"/>
      <c r="EG31" s="9"/>
      <c r="EH31" s="9" t="str">
        <f t="shared" si="33"/>
        <v/>
      </c>
      <c r="EI31" s="10" t="str">
        <f t="shared" si="34"/>
        <v/>
      </c>
      <c r="EJ31" s="7"/>
      <c r="EK31" s="47"/>
    </row>
    <row r="32" spans="1:141" s="1" customFormat="1" ht="15" customHeight="1">
      <c r="A32" s="221"/>
      <c r="B32" s="15"/>
      <c r="C32" s="9"/>
      <c r="D32" s="9" t="str">
        <f t="shared" si="35"/>
        <v/>
      </c>
      <c r="E32" s="9"/>
      <c r="F32" s="9" t="str">
        <f t="shared" si="36"/>
        <v/>
      </c>
      <c r="G32" s="9"/>
      <c r="H32" s="9" t="str">
        <f t="shared" si="37"/>
        <v/>
      </c>
      <c r="I32" s="9"/>
      <c r="J32" s="62" t="str">
        <f t="shared" si="71"/>
        <v/>
      </c>
      <c r="K32" s="95" t="str">
        <f t="shared" si="70"/>
        <v/>
      </c>
      <c r="L32" s="9" t="str">
        <f t="shared" si="39"/>
        <v/>
      </c>
      <c r="M32" s="10" t="str">
        <f t="shared" si="40"/>
        <v/>
      </c>
      <c r="N32" s="7"/>
      <c r="O32" s="168"/>
      <c r="P32" s="15"/>
      <c r="Q32" s="9"/>
      <c r="R32" s="9" t="str">
        <f t="shared" si="41"/>
        <v/>
      </c>
      <c r="S32" s="9"/>
      <c r="T32" s="9" t="str">
        <f t="shared" si="42"/>
        <v/>
      </c>
      <c r="U32" s="9"/>
      <c r="V32" s="9" t="str">
        <f t="shared" si="43"/>
        <v/>
      </c>
      <c r="W32" s="9"/>
      <c r="X32" s="62" t="str">
        <f t="shared" si="66"/>
        <v/>
      </c>
      <c r="Y32" s="95" t="str">
        <f t="shared" si="67"/>
        <v/>
      </c>
      <c r="Z32" s="9" t="str">
        <f t="shared" si="44"/>
        <v/>
      </c>
      <c r="AA32" s="10" t="str">
        <f t="shared" si="45"/>
        <v/>
      </c>
      <c r="AB32" s="7"/>
      <c r="AC32" s="168"/>
      <c r="AD32" s="15"/>
      <c r="AE32" s="9"/>
      <c r="AF32" s="9" t="str">
        <f t="shared" si="46"/>
        <v/>
      </c>
      <c r="AG32" s="9"/>
      <c r="AH32" s="9" t="str">
        <f t="shared" si="47"/>
        <v/>
      </c>
      <c r="AI32" s="9"/>
      <c r="AJ32" s="9" t="str">
        <f t="shared" si="48"/>
        <v/>
      </c>
      <c r="AK32" s="9"/>
      <c r="AL32" s="62" t="str">
        <f t="shared" si="68"/>
        <v/>
      </c>
      <c r="AM32" s="95" t="str">
        <f t="shared" si="69"/>
        <v/>
      </c>
      <c r="AN32" s="9" t="str">
        <f t="shared" si="50"/>
        <v/>
      </c>
      <c r="AO32" s="10" t="str">
        <f t="shared" si="51"/>
        <v/>
      </c>
      <c r="AP32" s="7"/>
      <c r="AQ32" s="168"/>
      <c r="AR32" s="15"/>
      <c r="AS32" s="9"/>
      <c r="AT32" s="9" t="str">
        <f t="shared" si="52"/>
        <v/>
      </c>
      <c r="AU32" s="9"/>
      <c r="AV32" s="9" t="str">
        <f t="shared" si="53"/>
        <v/>
      </c>
      <c r="AW32" s="9"/>
      <c r="AX32" s="9" t="str">
        <f t="shared" si="54"/>
        <v/>
      </c>
      <c r="AY32" s="9"/>
      <c r="AZ32" s="62" t="str">
        <f t="shared" si="55"/>
        <v/>
      </c>
      <c r="BA32" s="95" t="str">
        <f t="shared" si="56"/>
        <v/>
      </c>
      <c r="BB32" s="9" t="str">
        <f t="shared" si="57"/>
        <v/>
      </c>
      <c r="BC32" s="10" t="str">
        <f t="shared" si="58"/>
        <v/>
      </c>
      <c r="BD32" s="7"/>
      <c r="BE32" s="168"/>
      <c r="BF32" s="15"/>
      <c r="BG32" s="9"/>
      <c r="BH32" s="9" t="str">
        <f t="shared" si="59"/>
        <v/>
      </c>
      <c r="BI32" s="9"/>
      <c r="BJ32" s="9" t="str">
        <f t="shared" si="60"/>
        <v/>
      </c>
      <c r="BK32" s="9"/>
      <c r="BL32" s="9" t="str">
        <f t="shared" si="61"/>
        <v/>
      </c>
      <c r="BM32" s="9"/>
      <c r="BN32" s="62" t="str">
        <f t="shared" si="62"/>
        <v/>
      </c>
      <c r="BO32" s="95" t="str">
        <f t="shared" si="63"/>
        <v/>
      </c>
      <c r="BP32" s="9" t="str">
        <f t="shared" si="64"/>
        <v/>
      </c>
      <c r="BQ32" s="10" t="str">
        <f t="shared" si="65"/>
        <v/>
      </c>
      <c r="BR32" s="7"/>
      <c r="BS32" s="168"/>
      <c r="BT32" s="169"/>
      <c r="BU32" s="9"/>
      <c r="BV32" s="9" t="str">
        <f t="shared" si="72"/>
        <v/>
      </c>
      <c r="BW32" s="9"/>
      <c r="BX32" s="9" t="str">
        <f t="shared" si="73"/>
        <v/>
      </c>
      <c r="BY32" s="9"/>
      <c r="BZ32" s="9" t="str">
        <f t="shared" si="74"/>
        <v/>
      </c>
      <c r="CA32" s="9"/>
      <c r="CB32" s="9"/>
      <c r="CC32" s="9"/>
      <c r="CD32" s="9" t="str">
        <f t="shared" si="5"/>
        <v/>
      </c>
      <c r="CE32" s="10" t="str">
        <f t="shared" si="6"/>
        <v/>
      </c>
      <c r="CF32" s="7"/>
      <c r="CH32" s="15"/>
      <c r="CI32" s="9"/>
      <c r="CJ32" s="9" t="str">
        <f t="shared" si="75"/>
        <v/>
      </c>
      <c r="CK32" s="9"/>
      <c r="CL32" s="9" t="str">
        <f t="shared" si="76"/>
        <v/>
      </c>
      <c r="CM32" s="9"/>
      <c r="CN32" s="9" t="str">
        <f t="shared" si="77"/>
        <v/>
      </c>
      <c r="CO32" s="9"/>
      <c r="CP32" s="9"/>
      <c r="CQ32" s="9"/>
      <c r="CR32" s="9" t="str">
        <f t="shared" si="12"/>
        <v/>
      </c>
      <c r="CS32" s="10" t="str">
        <f t="shared" si="13"/>
        <v/>
      </c>
      <c r="CT32" s="7"/>
      <c r="CV32" s="15"/>
      <c r="CW32" s="9"/>
      <c r="CX32" s="9" t="str">
        <f t="shared" si="78"/>
        <v/>
      </c>
      <c r="CY32" s="9"/>
      <c r="CZ32" s="9" t="str">
        <f t="shared" si="79"/>
        <v/>
      </c>
      <c r="DA32" s="9"/>
      <c r="DB32" s="9" t="str">
        <f t="shared" si="80"/>
        <v/>
      </c>
      <c r="DC32" s="9"/>
      <c r="DD32" s="9"/>
      <c r="DE32" s="9"/>
      <c r="DF32" s="9" t="str">
        <f t="shared" si="19"/>
        <v/>
      </c>
      <c r="DG32" s="10" t="str">
        <f t="shared" si="20"/>
        <v/>
      </c>
      <c r="DH32" s="7"/>
      <c r="DJ32" s="15"/>
      <c r="DK32" s="9"/>
      <c r="DL32" s="9" t="str">
        <f t="shared" si="81"/>
        <v/>
      </c>
      <c r="DM32" s="9"/>
      <c r="DN32" s="9" t="str">
        <f t="shared" si="82"/>
        <v/>
      </c>
      <c r="DO32" s="9"/>
      <c r="DP32" s="9" t="str">
        <f t="shared" si="83"/>
        <v/>
      </c>
      <c r="DQ32" s="9"/>
      <c r="DR32" s="9"/>
      <c r="DS32" s="9"/>
      <c r="DT32" s="9" t="str">
        <f t="shared" si="26"/>
        <v/>
      </c>
      <c r="DU32" s="10" t="str">
        <f t="shared" si="27"/>
        <v/>
      </c>
      <c r="DV32" s="7"/>
      <c r="DW32" s="47"/>
      <c r="DX32" s="15"/>
      <c r="DY32" s="9"/>
      <c r="DZ32" s="9" t="str">
        <f t="shared" si="84"/>
        <v/>
      </c>
      <c r="EA32" s="9"/>
      <c r="EB32" s="9" t="str">
        <f t="shared" si="85"/>
        <v/>
      </c>
      <c r="EC32" s="9"/>
      <c r="ED32" s="9" t="str">
        <f t="shared" si="86"/>
        <v/>
      </c>
      <c r="EE32" s="9"/>
      <c r="EF32" s="9"/>
      <c r="EG32" s="9"/>
      <c r="EH32" s="9" t="str">
        <f t="shared" si="33"/>
        <v/>
      </c>
      <c r="EI32" s="10" t="str">
        <f t="shared" si="34"/>
        <v/>
      </c>
      <c r="EJ32" s="7"/>
      <c r="EK32" s="47"/>
    </row>
    <row r="33" spans="1:141" s="1" customFormat="1" ht="15" customHeight="1">
      <c r="A33" s="224"/>
      <c r="B33" s="15"/>
      <c r="C33" s="9"/>
      <c r="D33" s="9" t="str">
        <f t="shared" si="35"/>
        <v/>
      </c>
      <c r="E33" s="9"/>
      <c r="F33" s="9" t="str">
        <f t="shared" si="36"/>
        <v/>
      </c>
      <c r="G33" s="9"/>
      <c r="H33" s="9" t="str">
        <f t="shared" si="37"/>
        <v/>
      </c>
      <c r="I33" s="9"/>
      <c r="J33" s="62" t="str">
        <f t="shared" si="71"/>
        <v/>
      </c>
      <c r="K33" s="9" t="str">
        <f t="shared" si="70"/>
        <v/>
      </c>
      <c r="L33" s="9" t="str">
        <f t="shared" si="39"/>
        <v/>
      </c>
      <c r="M33" s="10" t="str">
        <f t="shared" si="40"/>
        <v/>
      </c>
      <c r="N33" s="7"/>
      <c r="O33" s="168"/>
      <c r="P33" s="15"/>
      <c r="Q33" s="9"/>
      <c r="R33" s="9" t="str">
        <f t="shared" si="41"/>
        <v/>
      </c>
      <c r="S33" s="9"/>
      <c r="T33" s="9" t="str">
        <f t="shared" si="42"/>
        <v/>
      </c>
      <c r="U33" s="9"/>
      <c r="V33" s="9" t="str">
        <f t="shared" si="43"/>
        <v/>
      </c>
      <c r="W33" s="9"/>
      <c r="X33" s="62" t="str">
        <f t="shared" si="66"/>
        <v/>
      </c>
      <c r="Y33" s="9" t="str">
        <f t="shared" si="67"/>
        <v/>
      </c>
      <c r="Z33" s="9" t="str">
        <f t="shared" si="44"/>
        <v/>
      </c>
      <c r="AA33" s="10" t="str">
        <f t="shared" si="45"/>
        <v/>
      </c>
      <c r="AB33" s="7"/>
      <c r="AC33" s="168"/>
      <c r="AD33" s="15"/>
      <c r="AE33" s="9"/>
      <c r="AF33" s="9" t="str">
        <f t="shared" si="46"/>
        <v/>
      </c>
      <c r="AG33" s="9"/>
      <c r="AH33" s="9" t="str">
        <f t="shared" si="47"/>
        <v/>
      </c>
      <c r="AI33" s="9"/>
      <c r="AJ33" s="9" t="str">
        <f t="shared" si="48"/>
        <v/>
      </c>
      <c r="AK33" s="9"/>
      <c r="AL33" s="62" t="str">
        <f t="shared" si="68"/>
        <v/>
      </c>
      <c r="AM33" s="9" t="str">
        <f t="shared" si="69"/>
        <v/>
      </c>
      <c r="AN33" s="9" t="str">
        <f t="shared" si="50"/>
        <v/>
      </c>
      <c r="AO33" s="10" t="str">
        <f t="shared" si="51"/>
        <v/>
      </c>
      <c r="AP33" s="7"/>
      <c r="AQ33" s="168"/>
      <c r="AR33" s="17"/>
      <c r="AS33" s="9"/>
      <c r="AT33" s="9" t="str">
        <f t="shared" si="52"/>
        <v/>
      </c>
      <c r="AU33" s="9"/>
      <c r="AV33" s="9" t="str">
        <f t="shared" si="53"/>
        <v/>
      </c>
      <c r="AW33" s="9"/>
      <c r="AX33" s="9" t="str">
        <f t="shared" si="54"/>
        <v/>
      </c>
      <c r="AY33" s="9"/>
      <c r="AZ33" s="62" t="str">
        <f t="shared" si="55"/>
        <v/>
      </c>
      <c r="BA33" s="9" t="str">
        <f t="shared" si="56"/>
        <v/>
      </c>
      <c r="BB33" s="9" t="str">
        <f t="shared" si="57"/>
        <v/>
      </c>
      <c r="BC33" s="10" t="str">
        <f t="shared" si="58"/>
        <v/>
      </c>
      <c r="BD33" s="7"/>
      <c r="BE33" s="168"/>
      <c r="BF33" s="15"/>
      <c r="BG33" s="9"/>
      <c r="BH33" s="9" t="str">
        <f t="shared" si="59"/>
        <v/>
      </c>
      <c r="BI33" s="9"/>
      <c r="BJ33" s="9" t="str">
        <f t="shared" si="60"/>
        <v/>
      </c>
      <c r="BK33" s="9"/>
      <c r="BL33" s="9" t="str">
        <f t="shared" si="61"/>
        <v/>
      </c>
      <c r="BM33" s="9"/>
      <c r="BN33" s="62" t="str">
        <f t="shared" si="62"/>
        <v/>
      </c>
      <c r="BO33" s="9" t="str">
        <f t="shared" si="63"/>
        <v/>
      </c>
      <c r="BP33" s="9" t="str">
        <f t="shared" si="64"/>
        <v/>
      </c>
      <c r="BQ33" s="10" t="str">
        <f t="shared" si="65"/>
        <v/>
      </c>
      <c r="BR33" s="7"/>
      <c r="BS33" s="168"/>
      <c r="BT33" s="169"/>
      <c r="BU33" s="9"/>
      <c r="BV33" s="9" t="str">
        <f t="shared" si="72"/>
        <v/>
      </c>
      <c r="BW33" s="9"/>
      <c r="BX33" s="9" t="str">
        <f t="shared" si="73"/>
        <v/>
      </c>
      <c r="BY33" s="9"/>
      <c r="BZ33" s="9" t="str">
        <f t="shared" si="74"/>
        <v/>
      </c>
      <c r="CA33" s="9"/>
      <c r="CB33" s="9"/>
      <c r="CC33" s="9"/>
      <c r="CD33" s="9" t="str">
        <f t="shared" si="5"/>
        <v/>
      </c>
      <c r="CE33" s="10" t="str">
        <f t="shared" si="6"/>
        <v/>
      </c>
      <c r="CF33" s="7"/>
      <c r="CH33" s="15"/>
      <c r="CI33" s="9"/>
      <c r="CJ33" s="9" t="str">
        <f t="shared" si="75"/>
        <v/>
      </c>
      <c r="CK33" s="9"/>
      <c r="CL33" s="9" t="str">
        <f t="shared" si="76"/>
        <v/>
      </c>
      <c r="CM33" s="9"/>
      <c r="CN33" s="9" t="str">
        <f t="shared" si="77"/>
        <v/>
      </c>
      <c r="CO33" s="9"/>
      <c r="CP33" s="9"/>
      <c r="CQ33" s="9"/>
      <c r="CR33" s="9" t="str">
        <f t="shared" si="12"/>
        <v/>
      </c>
      <c r="CS33" s="10" t="str">
        <f t="shared" si="13"/>
        <v/>
      </c>
      <c r="CT33" s="7"/>
      <c r="CV33" s="15"/>
      <c r="CW33" s="9"/>
      <c r="CX33" s="9" t="str">
        <f t="shared" si="78"/>
        <v/>
      </c>
      <c r="CY33" s="9"/>
      <c r="CZ33" s="9" t="str">
        <f t="shared" si="79"/>
        <v/>
      </c>
      <c r="DA33" s="9"/>
      <c r="DB33" s="9" t="str">
        <f t="shared" si="80"/>
        <v/>
      </c>
      <c r="DC33" s="9"/>
      <c r="DD33" s="9"/>
      <c r="DE33" s="9"/>
      <c r="DF33" s="9" t="str">
        <f t="shared" si="19"/>
        <v/>
      </c>
      <c r="DG33" s="10" t="str">
        <f t="shared" si="20"/>
        <v/>
      </c>
      <c r="DH33" s="7"/>
      <c r="DJ33" s="15"/>
      <c r="DK33" s="9"/>
      <c r="DL33" s="9" t="str">
        <f t="shared" si="81"/>
        <v/>
      </c>
      <c r="DM33" s="9"/>
      <c r="DN33" s="9" t="str">
        <f t="shared" si="82"/>
        <v/>
      </c>
      <c r="DO33" s="9"/>
      <c r="DP33" s="9" t="str">
        <f t="shared" si="83"/>
        <v/>
      </c>
      <c r="DQ33" s="9"/>
      <c r="DR33" s="9"/>
      <c r="DS33" s="9"/>
      <c r="DT33" s="9" t="str">
        <f t="shared" si="26"/>
        <v/>
      </c>
      <c r="DU33" s="10" t="str">
        <f t="shared" si="27"/>
        <v/>
      </c>
      <c r="DV33" s="7"/>
      <c r="DW33" s="47"/>
      <c r="DX33" s="15"/>
      <c r="DY33" s="9"/>
      <c r="DZ33" s="9" t="str">
        <f t="shared" si="84"/>
        <v/>
      </c>
      <c r="EA33" s="9"/>
      <c r="EB33" s="9" t="str">
        <f t="shared" si="85"/>
        <v/>
      </c>
      <c r="EC33" s="9"/>
      <c r="ED33" s="9" t="str">
        <f t="shared" si="86"/>
        <v/>
      </c>
      <c r="EE33" s="9"/>
      <c r="EF33" s="9"/>
      <c r="EG33" s="9"/>
      <c r="EH33" s="9" t="str">
        <f t="shared" si="33"/>
        <v/>
      </c>
      <c r="EI33" s="10" t="str">
        <f t="shared" si="34"/>
        <v/>
      </c>
      <c r="EJ33" s="7"/>
      <c r="EK33" s="47"/>
    </row>
    <row r="34" spans="1:141" s="1" customFormat="1" ht="15" customHeight="1" thickBot="1">
      <c r="A34" s="23"/>
      <c r="B34" s="23"/>
      <c r="C34" s="24"/>
      <c r="D34" s="24" t="str">
        <f t="shared" si="35"/>
        <v/>
      </c>
      <c r="E34" s="24"/>
      <c r="F34" s="24" t="str">
        <f t="shared" si="36"/>
        <v/>
      </c>
      <c r="G34" s="24"/>
      <c r="H34" s="24" t="str">
        <f t="shared" si="37"/>
        <v/>
      </c>
      <c r="I34" s="24"/>
      <c r="J34" s="63" t="str">
        <f t="shared" si="71"/>
        <v/>
      </c>
      <c r="K34" s="96" t="str">
        <f t="shared" si="70"/>
        <v/>
      </c>
      <c r="L34" s="24" t="str">
        <f t="shared" si="39"/>
        <v/>
      </c>
      <c r="M34" s="26" t="str">
        <f t="shared" si="40"/>
        <v/>
      </c>
      <c r="N34" s="7"/>
      <c r="O34" s="168"/>
      <c r="P34" s="23"/>
      <c r="Q34" s="24"/>
      <c r="R34" s="24" t="str">
        <f t="shared" si="41"/>
        <v/>
      </c>
      <c r="S34" s="24"/>
      <c r="T34" s="24" t="str">
        <f t="shared" si="42"/>
        <v/>
      </c>
      <c r="U34" s="24"/>
      <c r="V34" s="24" t="str">
        <f t="shared" si="43"/>
        <v/>
      </c>
      <c r="W34" s="24"/>
      <c r="X34" s="63" t="str">
        <f t="shared" si="66"/>
        <v/>
      </c>
      <c r="Y34" s="96" t="str">
        <f t="shared" si="67"/>
        <v/>
      </c>
      <c r="Z34" s="24" t="str">
        <f t="shared" si="44"/>
        <v/>
      </c>
      <c r="AA34" s="26" t="str">
        <f t="shared" si="45"/>
        <v/>
      </c>
      <c r="AB34" s="7"/>
      <c r="AC34" s="168"/>
      <c r="AD34" s="23"/>
      <c r="AE34" s="24"/>
      <c r="AF34" s="24" t="str">
        <f t="shared" si="46"/>
        <v/>
      </c>
      <c r="AG34" s="24"/>
      <c r="AH34" s="24" t="str">
        <f t="shared" si="47"/>
        <v/>
      </c>
      <c r="AI34" s="24"/>
      <c r="AJ34" s="24" t="str">
        <f t="shared" si="48"/>
        <v/>
      </c>
      <c r="AK34" s="24"/>
      <c r="AL34" s="63" t="str">
        <f t="shared" si="68"/>
        <v/>
      </c>
      <c r="AM34" s="96" t="str">
        <f t="shared" si="69"/>
        <v/>
      </c>
      <c r="AN34" s="24" t="str">
        <f t="shared" si="50"/>
        <v/>
      </c>
      <c r="AO34" s="26" t="str">
        <f t="shared" si="51"/>
        <v/>
      </c>
      <c r="AP34" s="7"/>
      <c r="AQ34" s="168"/>
      <c r="AR34" s="23"/>
      <c r="AS34" s="24"/>
      <c r="AT34" s="24" t="str">
        <f t="shared" si="52"/>
        <v/>
      </c>
      <c r="AU34" s="24"/>
      <c r="AV34" s="24" t="str">
        <f t="shared" si="53"/>
        <v/>
      </c>
      <c r="AW34" s="24"/>
      <c r="AX34" s="24" t="str">
        <f t="shared" si="54"/>
        <v/>
      </c>
      <c r="AY34" s="24"/>
      <c r="AZ34" s="63" t="str">
        <f t="shared" si="55"/>
        <v/>
      </c>
      <c r="BA34" s="96" t="str">
        <f t="shared" si="56"/>
        <v/>
      </c>
      <c r="BB34" s="24" t="str">
        <f t="shared" si="57"/>
        <v/>
      </c>
      <c r="BC34" s="26" t="str">
        <f t="shared" si="58"/>
        <v/>
      </c>
      <c r="BD34" s="7"/>
      <c r="BE34" s="168"/>
      <c r="BF34" s="23"/>
      <c r="BG34" s="24"/>
      <c r="BH34" s="24" t="str">
        <f t="shared" si="59"/>
        <v/>
      </c>
      <c r="BI34" s="24"/>
      <c r="BJ34" s="24" t="str">
        <f t="shared" si="60"/>
        <v/>
      </c>
      <c r="BK34" s="24"/>
      <c r="BL34" s="24" t="str">
        <f t="shared" si="61"/>
        <v/>
      </c>
      <c r="BM34" s="24"/>
      <c r="BN34" s="63" t="str">
        <f t="shared" si="62"/>
        <v/>
      </c>
      <c r="BO34" s="96" t="str">
        <f t="shared" si="63"/>
        <v/>
      </c>
      <c r="BP34" s="24" t="str">
        <f t="shared" si="64"/>
        <v/>
      </c>
      <c r="BQ34" s="26" t="str">
        <f t="shared" si="65"/>
        <v/>
      </c>
      <c r="BR34" s="7"/>
      <c r="BS34" s="168"/>
      <c r="BT34" s="169"/>
      <c r="BU34" s="9"/>
      <c r="BV34" s="9" t="str">
        <f>IF(BU34="","",BU34-BU25)</f>
        <v/>
      </c>
      <c r="BW34" s="9"/>
      <c r="BX34" s="9" t="str">
        <f>IF(BW34="","",BW34-BW25)</f>
        <v/>
      </c>
      <c r="BY34" s="9"/>
      <c r="BZ34" s="9" t="str">
        <f>IF(BY34="","",BY25+CA25-BY34)</f>
        <v/>
      </c>
      <c r="CA34" s="9"/>
      <c r="CB34" s="9"/>
      <c r="CC34" s="9"/>
      <c r="CD34" s="9" t="str">
        <f t="shared" si="5"/>
        <v/>
      </c>
      <c r="CE34" s="10" t="str">
        <f t="shared" si="6"/>
        <v/>
      </c>
      <c r="CF34" s="7"/>
      <c r="CH34" s="15"/>
      <c r="CI34" s="9"/>
      <c r="CJ34" s="9" t="str">
        <f>IF(CI34="","",CI34-CI25)</f>
        <v/>
      </c>
      <c r="CK34" s="9"/>
      <c r="CL34" s="9" t="str">
        <f>IF(CK34="","",CK34-CK25)</f>
        <v/>
      </c>
      <c r="CM34" s="9"/>
      <c r="CN34" s="9" t="str">
        <f>IF(CM34="","",CM25+CO25-CM34)</f>
        <v/>
      </c>
      <c r="CO34" s="9"/>
      <c r="CP34" s="9"/>
      <c r="CQ34" s="9"/>
      <c r="CR34" s="9" t="str">
        <f t="shared" si="12"/>
        <v/>
      </c>
      <c r="CS34" s="10" t="str">
        <f t="shared" si="13"/>
        <v/>
      </c>
      <c r="CT34" s="7"/>
      <c r="CV34" s="15"/>
      <c r="CW34" s="9"/>
      <c r="CX34" s="9" t="str">
        <f>IF(CW34="","",CW34-CW25)</f>
        <v/>
      </c>
      <c r="CY34" s="9"/>
      <c r="CZ34" s="9" t="str">
        <f>IF(CY34="","",CY34-CY25)</f>
        <v/>
      </c>
      <c r="DA34" s="9"/>
      <c r="DB34" s="9" t="str">
        <f>IF(DA34="","",DA25+DC25-DA34)</f>
        <v/>
      </c>
      <c r="DC34" s="9"/>
      <c r="DD34" s="9"/>
      <c r="DE34" s="9"/>
      <c r="DF34" s="9" t="str">
        <f t="shared" si="19"/>
        <v/>
      </c>
      <c r="DG34" s="10" t="str">
        <f t="shared" si="20"/>
        <v/>
      </c>
      <c r="DH34" s="7"/>
      <c r="DJ34" s="15"/>
      <c r="DK34" s="9"/>
      <c r="DL34" s="9" t="str">
        <f>IF(DK34="","",DK34-DK25)</f>
        <v/>
      </c>
      <c r="DM34" s="9"/>
      <c r="DN34" s="9" t="str">
        <f>IF(DM34="","",DM34-DM25)</f>
        <v/>
      </c>
      <c r="DO34" s="9"/>
      <c r="DP34" s="9" t="str">
        <f>IF(DO34="","",DO25+DQ25-DO34)</f>
        <v/>
      </c>
      <c r="DQ34" s="9"/>
      <c r="DR34" s="9"/>
      <c r="DS34" s="9"/>
      <c r="DT34" s="9" t="str">
        <f t="shared" si="26"/>
        <v/>
      </c>
      <c r="DU34" s="10" t="str">
        <f t="shared" si="27"/>
        <v/>
      </c>
      <c r="DV34" s="7"/>
      <c r="DW34" s="47"/>
      <c r="DX34" s="15"/>
      <c r="DY34" s="9"/>
      <c r="DZ34" s="9" t="str">
        <f>IF(DY34="","",DY34-DY25)</f>
        <v/>
      </c>
      <c r="EA34" s="9"/>
      <c r="EB34" s="9" t="str">
        <f>IF(EA34="","",EA34-EA25)</f>
        <v/>
      </c>
      <c r="EC34" s="9"/>
      <c r="ED34" s="9" t="str">
        <f>IF(EC34="","",EC25+EE25-EC34)</f>
        <v/>
      </c>
      <c r="EE34" s="9"/>
      <c r="EF34" s="9"/>
      <c r="EG34" s="9"/>
      <c r="EH34" s="9" t="str">
        <f t="shared" si="33"/>
        <v/>
      </c>
      <c r="EI34" s="10" t="str">
        <f t="shared" si="34"/>
        <v/>
      </c>
      <c r="EJ34" s="7"/>
      <c r="EK34" s="47"/>
    </row>
    <row r="35" spans="1:141" s="1" customFormat="1" ht="15" customHeight="1" thickTop="1">
      <c r="A35" s="89"/>
      <c r="B35" s="6" t="str">
        <f>IF(A35="","",SUM(D35:D38)+SUM(R35:R38)+SUM(AF35:AF38)+SUM(AT35:AT38)+SUM(BV11,CJ11,CX11,DL11)+SUM(BH35:BH38))</f>
        <v/>
      </c>
      <c r="C35" s="78"/>
      <c r="D35" s="78" t="str">
        <f t="shared" si="35"/>
        <v/>
      </c>
      <c r="E35" s="78"/>
      <c r="F35" s="28" t="str">
        <f t="shared" si="36"/>
        <v/>
      </c>
      <c r="G35" s="78"/>
      <c r="H35" s="78" t="str">
        <f t="shared" si="37"/>
        <v/>
      </c>
      <c r="I35" s="78"/>
      <c r="J35" s="90" t="str">
        <f t="shared" si="71"/>
        <v/>
      </c>
      <c r="K35" s="91" t="str">
        <f t="shared" si="70"/>
        <v/>
      </c>
      <c r="L35" s="28" t="str">
        <f t="shared" si="39"/>
        <v/>
      </c>
      <c r="M35" s="29" t="str">
        <f t="shared" si="40"/>
        <v/>
      </c>
      <c r="N35" s="7"/>
      <c r="O35" s="168"/>
      <c r="P35" s="89" t="str">
        <f>IF(A35="","",A35)</f>
        <v/>
      </c>
      <c r="Q35" s="78"/>
      <c r="R35" s="78" t="str">
        <f t="shared" si="41"/>
        <v/>
      </c>
      <c r="S35" s="78"/>
      <c r="T35" s="28" t="str">
        <f t="shared" si="42"/>
        <v/>
      </c>
      <c r="U35" s="78"/>
      <c r="V35" s="78" t="str">
        <f t="shared" si="43"/>
        <v/>
      </c>
      <c r="W35" s="78"/>
      <c r="X35" s="90" t="str">
        <f t="shared" si="66"/>
        <v/>
      </c>
      <c r="Y35" s="91" t="str">
        <f t="shared" si="67"/>
        <v/>
      </c>
      <c r="Z35" s="28" t="str">
        <f t="shared" si="44"/>
        <v/>
      </c>
      <c r="AA35" s="29" t="str">
        <f t="shared" si="45"/>
        <v/>
      </c>
      <c r="AB35" s="7"/>
      <c r="AC35" s="168"/>
      <c r="AD35" s="89" t="str">
        <f>IF(A35="","",A35)</f>
        <v/>
      </c>
      <c r="AE35" s="78"/>
      <c r="AF35" s="78" t="str">
        <f t="shared" si="46"/>
        <v/>
      </c>
      <c r="AG35" s="78"/>
      <c r="AH35" s="28" t="str">
        <f t="shared" si="47"/>
        <v/>
      </c>
      <c r="AI35" s="78"/>
      <c r="AJ35" s="78" t="str">
        <f t="shared" si="48"/>
        <v/>
      </c>
      <c r="AK35" s="78"/>
      <c r="AL35" s="90" t="str">
        <f t="shared" si="68"/>
        <v/>
      </c>
      <c r="AM35" s="91" t="str">
        <f t="shared" si="69"/>
        <v/>
      </c>
      <c r="AN35" s="28" t="str">
        <f t="shared" si="50"/>
        <v/>
      </c>
      <c r="AO35" s="29" t="str">
        <f t="shared" si="51"/>
        <v/>
      </c>
      <c r="AP35" s="7"/>
      <c r="AQ35" s="168"/>
      <c r="AR35" s="89" t="str">
        <f>IF(A35="","",A35)</f>
        <v/>
      </c>
      <c r="AS35" s="78"/>
      <c r="AT35" s="78" t="str">
        <f t="shared" si="52"/>
        <v/>
      </c>
      <c r="AU35" s="78"/>
      <c r="AV35" s="28" t="str">
        <f t="shared" si="53"/>
        <v/>
      </c>
      <c r="AW35" s="78"/>
      <c r="AX35" s="78" t="str">
        <f t="shared" si="54"/>
        <v/>
      </c>
      <c r="AY35" s="78"/>
      <c r="AZ35" s="90" t="str">
        <f t="shared" si="55"/>
        <v/>
      </c>
      <c r="BA35" s="91" t="str">
        <f t="shared" si="56"/>
        <v/>
      </c>
      <c r="BB35" s="28" t="str">
        <f t="shared" si="57"/>
        <v/>
      </c>
      <c r="BC35" s="29" t="str">
        <f t="shared" si="58"/>
        <v/>
      </c>
      <c r="BD35" s="7"/>
      <c r="BE35" s="168"/>
      <c r="BF35" s="89" t="str">
        <f>IF(A35="","",A35)</f>
        <v/>
      </c>
      <c r="BG35" s="78"/>
      <c r="BH35" s="78" t="str">
        <f t="shared" si="59"/>
        <v/>
      </c>
      <c r="BI35" s="78"/>
      <c r="BJ35" s="28" t="str">
        <f t="shared" si="60"/>
        <v/>
      </c>
      <c r="BK35" s="78"/>
      <c r="BL35" s="78" t="str">
        <f t="shared" si="61"/>
        <v/>
      </c>
      <c r="BM35" s="78"/>
      <c r="BN35" s="90" t="str">
        <f t="shared" si="62"/>
        <v/>
      </c>
      <c r="BO35" s="91" t="str">
        <f t="shared" si="63"/>
        <v/>
      </c>
      <c r="BP35" s="28" t="str">
        <f t="shared" si="64"/>
        <v/>
      </c>
      <c r="BQ35" s="29" t="str">
        <f t="shared" si="65"/>
        <v/>
      </c>
      <c r="BR35" s="7"/>
      <c r="BS35" s="168"/>
      <c r="BT35" s="15"/>
      <c r="BU35" s="9"/>
      <c r="BV35" s="9" t="str">
        <f>IF(BU35="","",BU35-BU33)</f>
        <v/>
      </c>
      <c r="BW35" s="9"/>
      <c r="BX35" s="9" t="str">
        <f>IF(BW35="","",BW35-BW33)</f>
        <v/>
      </c>
      <c r="BY35" s="9"/>
      <c r="BZ35" s="9" t="str">
        <f>IF(BY35="","",BY33+CA33-BY35)</f>
        <v/>
      </c>
      <c r="CA35" s="9"/>
      <c r="CB35" s="9"/>
      <c r="CC35" s="9"/>
      <c r="CD35" s="9" t="str">
        <f t="shared" si="5"/>
        <v/>
      </c>
      <c r="CE35" s="10" t="str">
        <f t="shared" si="6"/>
        <v/>
      </c>
      <c r="CF35" s="7"/>
      <c r="CH35" s="15"/>
      <c r="CI35" s="9"/>
      <c r="CJ35" s="9" t="str">
        <f>IF(CI35="","",CI35-CI33)</f>
        <v/>
      </c>
      <c r="CK35" s="9"/>
      <c r="CL35" s="9" t="str">
        <f>IF(CK35="","",CK35-CK33)</f>
        <v/>
      </c>
      <c r="CM35" s="9"/>
      <c r="CN35" s="9" t="str">
        <f>IF(CM35="","",CM33+CO33-CM35)</f>
        <v/>
      </c>
      <c r="CO35" s="9"/>
      <c r="CP35" s="9"/>
      <c r="CQ35" s="9"/>
      <c r="CR35" s="9" t="str">
        <f t="shared" si="12"/>
        <v/>
      </c>
      <c r="CS35" s="10" t="str">
        <f t="shared" si="13"/>
        <v/>
      </c>
      <c r="CT35" s="7"/>
      <c r="CV35" s="15"/>
      <c r="CW35" s="9"/>
      <c r="CX35" s="9" t="str">
        <f>IF(CW35="","",CW35-CW33)</f>
        <v/>
      </c>
      <c r="CY35" s="9"/>
      <c r="CZ35" s="9" t="str">
        <f>IF(CY35="","",CY35-CY33)</f>
        <v/>
      </c>
      <c r="DA35" s="9"/>
      <c r="DB35" s="9" t="str">
        <f>IF(DA35="","",DA33+DC33-DA35)</f>
        <v/>
      </c>
      <c r="DC35" s="9"/>
      <c r="DD35" s="9"/>
      <c r="DE35" s="9"/>
      <c r="DF35" s="9" t="str">
        <f t="shared" si="19"/>
        <v/>
      </c>
      <c r="DG35" s="10" t="str">
        <f t="shared" si="20"/>
        <v/>
      </c>
      <c r="DH35" s="7"/>
      <c r="DJ35" s="15"/>
      <c r="DK35" s="9"/>
      <c r="DL35" s="9" t="str">
        <f>IF(DK35="","",DK35-DK33)</f>
        <v/>
      </c>
      <c r="DM35" s="9"/>
      <c r="DN35" s="9" t="str">
        <f>IF(DM35="","",DM35-DM33)</f>
        <v/>
      </c>
      <c r="DO35" s="9"/>
      <c r="DP35" s="9" t="str">
        <f>IF(DO35="","",DO33+DQ33-DO35)</f>
        <v/>
      </c>
      <c r="DQ35" s="9"/>
      <c r="DR35" s="9"/>
      <c r="DS35" s="9"/>
      <c r="DT35" s="9" t="str">
        <f t="shared" si="26"/>
        <v/>
      </c>
      <c r="DU35" s="10" t="str">
        <f t="shared" si="27"/>
        <v/>
      </c>
      <c r="DV35" s="7"/>
      <c r="DW35" s="47"/>
      <c r="DX35" s="15"/>
      <c r="DY35" s="9"/>
      <c r="DZ35" s="9" t="str">
        <f>IF(DY35="","",DY35-DY33)</f>
        <v/>
      </c>
      <c r="EA35" s="9"/>
      <c r="EB35" s="9" t="str">
        <f>IF(EA35="","",EA35-EA33)</f>
        <v/>
      </c>
      <c r="EC35" s="9"/>
      <c r="ED35" s="9" t="str">
        <f>IF(EC35="","",EC33+EE33-EC35)</f>
        <v/>
      </c>
      <c r="EE35" s="9"/>
      <c r="EF35" s="9"/>
      <c r="EG35" s="9"/>
      <c r="EH35" s="9" t="str">
        <f t="shared" si="33"/>
        <v/>
      </c>
      <c r="EI35" s="10" t="str">
        <f t="shared" si="34"/>
        <v/>
      </c>
      <c r="EJ35" s="7"/>
      <c r="EK35" s="47"/>
    </row>
    <row r="36" spans="1:141" s="1" customFormat="1" ht="15" customHeight="1">
      <c r="A36" s="15"/>
      <c r="B36" s="15"/>
      <c r="C36" s="9"/>
      <c r="D36" s="9" t="str">
        <f t="shared" si="35"/>
        <v/>
      </c>
      <c r="E36" s="9"/>
      <c r="F36" s="9" t="str">
        <f t="shared" si="36"/>
        <v/>
      </c>
      <c r="G36" s="9"/>
      <c r="H36" s="9" t="str">
        <f t="shared" si="37"/>
        <v/>
      </c>
      <c r="I36" s="9"/>
      <c r="J36" s="62" t="str">
        <f t="shared" si="71"/>
        <v/>
      </c>
      <c r="K36" s="95" t="str">
        <f t="shared" si="70"/>
        <v/>
      </c>
      <c r="L36" s="9" t="str">
        <f t="shared" si="39"/>
        <v/>
      </c>
      <c r="M36" s="10" t="str">
        <f t="shared" si="40"/>
        <v/>
      </c>
      <c r="N36" s="7"/>
      <c r="O36" s="168"/>
      <c r="P36" s="15"/>
      <c r="Q36" s="9"/>
      <c r="R36" s="9" t="str">
        <f t="shared" si="41"/>
        <v/>
      </c>
      <c r="S36" s="9"/>
      <c r="T36" s="9" t="str">
        <f t="shared" si="42"/>
        <v/>
      </c>
      <c r="U36" s="9"/>
      <c r="V36" s="9" t="str">
        <f t="shared" si="43"/>
        <v/>
      </c>
      <c r="W36" s="9"/>
      <c r="X36" s="62" t="str">
        <f t="shared" si="66"/>
        <v/>
      </c>
      <c r="Y36" s="95" t="str">
        <f t="shared" si="67"/>
        <v/>
      </c>
      <c r="Z36" s="9" t="str">
        <f t="shared" si="44"/>
        <v/>
      </c>
      <c r="AA36" s="10" t="str">
        <f t="shared" si="45"/>
        <v/>
      </c>
      <c r="AB36" s="7"/>
      <c r="AC36" s="168"/>
      <c r="AD36" s="15"/>
      <c r="AE36" s="9"/>
      <c r="AF36" s="9" t="str">
        <f t="shared" si="46"/>
        <v/>
      </c>
      <c r="AG36" s="9"/>
      <c r="AH36" s="9" t="str">
        <f t="shared" si="47"/>
        <v/>
      </c>
      <c r="AI36" s="9"/>
      <c r="AJ36" s="9" t="str">
        <f t="shared" si="48"/>
        <v/>
      </c>
      <c r="AK36" s="9"/>
      <c r="AL36" s="62" t="str">
        <f t="shared" si="68"/>
        <v/>
      </c>
      <c r="AM36" s="95" t="str">
        <f t="shared" si="69"/>
        <v/>
      </c>
      <c r="AN36" s="9" t="str">
        <f t="shared" si="50"/>
        <v/>
      </c>
      <c r="AO36" s="10" t="str">
        <f t="shared" si="51"/>
        <v/>
      </c>
      <c r="AP36" s="7"/>
      <c r="AQ36" s="168"/>
      <c r="AR36" s="15"/>
      <c r="AS36" s="9"/>
      <c r="AT36" s="9" t="str">
        <f t="shared" si="52"/>
        <v/>
      </c>
      <c r="AU36" s="9"/>
      <c r="AV36" s="9" t="str">
        <f t="shared" si="53"/>
        <v/>
      </c>
      <c r="AW36" s="9"/>
      <c r="AX36" s="9" t="str">
        <f t="shared" si="54"/>
        <v/>
      </c>
      <c r="AY36" s="9"/>
      <c r="AZ36" s="62" t="str">
        <f t="shared" si="55"/>
        <v/>
      </c>
      <c r="BA36" s="95" t="str">
        <f t="shared" si="56"/>
        <v/>
      </c>
      <c r="BB36" s="9" t="str">
        <f t="shared" si="57"/>
        <v/>
      </c>
      <c r="BC36" s="10" t="str">
        <f t="shared" si="58"/>
        <v/>
      </c>
      <c r="BD36" s="7"/>
      <c r="BE36" s="168"/>
      <c r="BF36" s="15"/>
      <c r="BG36" s="9"/>
      <c r="BH36" s="9" t="str">
        <f t="shared" si="59"/>
        <v/>
      </c>
      <c r="BI36" s="9"/>
      <c r="BJ36" s="9" t="str">
        <f t="shared" si="60"/>
        <v/>
      </c>
      <c r="BK36" s="9"/>
      <c r="BL36" s="9" t="str">
        <f t="shared" si="61"/>
        <v/>
      </c>
      <c r="BM36" s="9"/>
      <c r="BN36" s="62" t="str">
        <f t="shared" si="62"/>
        <v/>
      </c>
      <c r="BO36" s="95" t="str">
        <f t="shared" si="63"/>
        <v/>
      </c>
      <c r="BP36" s="9" t="str">
        <f t="shared" si="64"/>
        <v/>
      </c>
      <c r="BQ36" s="10" t="str">
        <f t="shared" si="65"/>
        <v/>
      </c>
      <c r="BR36" s="7"/>
      <c r="BS36" s="168"/>
      <c r="BT36" s="15"/>
      <c r="BU36" s="9"/>
      <c r="BV36" s="9" t="str">
        <f>IF(BU36="","",BU36-BU35)</f>
        <v/>
      </c>
      <c r="BW36" s="9"/>
      <c r="BX36" s="9" t="str">
        <f>IF(BW36="","",BW36-BW35)</f>
        <v/>
      </c>
      <c r="BY36" s="9"/>
      <c r="BZ36" s="9" t="str">
        <f>IF(BY36="","",BY35+CA35-BY36)</f>
        <v/>
      </c>
      <c r="CA36" s="9"/>
      <c r="CB36" s="9"/>
      <c r="CC36" s="9"/>
      <c r="CD36" s="9" t="str">
        <f t="shared" ref="CD36:CD67" si="87">IF(CC36="","",BZ36*CC36)</f>
        <v/>
      </c>
      <c r="CE36" s="10" t="str">
        <f t="shared" ref="CE36:CE67" si="88">IF(CD36="","",CD36/(BV36*100))</f>
        <v/>
      </c>
      <c r="CF36" s="7"/>
      <c r="CH36" s="15"/>
      <c r="CI36" s="9"/>
      <c r="CJ36" s="9" t="str">
        <f>IF(CI36="","",CI36-CI35)</f>
        <v/>
      </c>
      <c r="CK36" s="9"/>
      <c r="CL36" s="9" t="str">
        <f>IF(CK36="","",CK36-CK35)</f>
        <v/>
      </c>
      <c r="CM36" s="9"/>
      <c r="CN36" s="9" t="str">
        <f>IF(CM36="","",CM35+CO35-CM36)</f>
        <v/>
      </c>
      <c r="CO36" s="9"/>
      <c r="CP36" s="9"/>
      <c r="CQ36" s="9"/>
      <c r="CR36" s="9" t="str">
        <f t="shared" ref="CR36:CR67" si="89">IF(CQ36="","",CN36*CQ36)</f>
        <v/>
      </c>
      <c r="CS36" s="10" t="str">
        <f t="shared" ref="CS36:CS67" si="90">IF(CR36="","",CR36/(CJ36*100))</f>
        <v/>
      </c>
      <c r="CT36" s="7"/>
      <c r="CV36" s="15"/>
      <c r="CW36" s="9"/>
      <c r="CX36" s="9" t="str">
        <f>IF(CW36="","",CW36-CW35)</f>
        <v/>
      </c>
      <c r="CY36" s="9"/>
      <c r="CZ36" s="9" t="str">
        <f>IF(CY36="","",CY36-CY35)</f>
        <v/>
      </c>
      <c r="DA36" s="9"/>
      <c r="DB36" s="9" t="str">
        <f>IF(DA36="","",DA35+DC35-DA36)</f>
        <v/>
      </c>
      <c r="DC36" s="9"/>
      <c r="DD36" s="9"/>
      <c r="DE36" s="9"/>
      <c r="DF36" s="9" t="str">
        <f t="shared" ref="DF36:DF67" si="91">IF(DE36="","",DB36*DE36)</f>
        <v/>
      </c>
      <c r="DG36" s="10" t="str">
        <f t="shared" ref="DG36:DG67" si="92">IF(DF36="","",DF36/(CX36*100))</f>
        <v/>
      </c>
      <c r="DH36" s="7"/>
      <c r="DJ36" s="15"/>
      <c r="DK36" s="9"/>
      <c r="DL36" s="9" t="str">
        <f>IF(DK36="","",DK36-DK35)</f>
        <v/>
      </c>
      <c r="DM36" s="9"/>
      <c r="DN36" s="9" t="str">
        <f>IF(DM36="","",DM36-DM35)</f>
        <v/>
      </c>
      <c r="DO36" s="9"/>
      <c r="DP36" s="9" t="str">
        <f>IF(DO36="","",DO35+DQ35-DO36)</f>
        <v/>
      </c>
      <c r="DQ36" s="9"/>
      <c r="DR36" s="9"/>
      <c r="DS36" s="9"/>
      <c r="DT36" s="9" t="str">
        <f t="shared" ref="DT36:DT67" si="93">IF(DS36="","",DP36*DS36)</f>
        <v/>
      </c>
      <c r="DU36" s="10" t="str">
        <f t="shared" ref="DU36:DU67" si="94">IF(DT36="","",DT36/(DL36*100))</f>
        <v/>
      </c>
      <c r="DV36" s="7"/>
      <c r="DW36" s="47"/>
      <c r="DX36" s="15"/>
      <c r="DY36" s="9"/>
      <c r="DZ36" s="9" t="str">
        <f>IF(DY36="","",DY36-DY35)</f>
        <v/>
      </c>
      <c r="EA36" s="9"/>
      <c r="EB36" s="9" t="str">
        <f>IF(EA36="","",EA36-EA35)</f>
        <v/>
      </c>
      <c r="EC36" s="9"/>
      <c r="ED36" s="9" t="str">
        <f>IF(EC36="","",EC35+EE35-EC36)</f>
        <v/>
      </c>
      <c r="EE36" s="9"/>
      <c r="EF36" s="9"/>
      <c r="EG36" s="9"/>
      <c r="EH36" s="9" t="str">
        <f t="shared" ref="EH36:EH67" si="95">IF(EG36="","",ED36*EG36)</f>
        <v/>
      </c>
      <c r="EI36" s="10" t="str">
        <f t="shared" ref="EI36:EI67" si="96">IF(EH36="","",EH36/(DZ36*100))</f>
        <v/>
      </c>
      <c r="EJ36" s="7"/>
      <c r="EK36" s="47"/>
    </row>
    <row r="37" spans="1:141" s="1" customFormat="1" ht="15" customHeight="1">
      <c r="A37" s="241"/>
      <c r="B37" s="17"/>
      <c r="C37" s="9"/>
      <c r="D37" s="9" t="str">
        <f t="shared" si="35"/>
        <v/>
      </c>
      <c r="E37" s="9"/>
      <c r="F37" s="9" t="str">
        <f t="shared" si="36"/>
        <v/>
      </c>
      <c r="G37" s="9"/>
      <c r="H37" s="9" t="str">
        <f t="shared" si="37"/>
        <v/>
      </c>
      <c r="I37" s="9"/>
      <c r="J37" s="62" t="str">
        <f t="shared" si="71"/>
        <v/>
      </c>
      <c r="K37" s="9" t="str">
        <f t="shared" si="70"/>
        <v/>
      </c>
      <c r="L37" s="9" t="str">
        <f t="shared" si="39"/>
        <v/>
      </c>
      <c r="M37" s="10" t="str">
        <f t="shared" si="40"/>
        <v/>
      </c>
      <c r="N37" s="7"/>
      <c r="O37" s="168"/>
      <c r="P37" s="15"/>
      <c r="Q37" s="9"/>
      <c r="R37" s="9" t="str">
        <f t="shared" si="41"/>
        <v/>
      </c>
      <c r="S37" s="9"/>
      <c r="T37" s="9" t="str">
        <f t="shared" si="42"/>
        <v/>
      </c>
      <c r="U37" s="9"/>
      <c r="V37" s="9" t="str">
        <f t="shared" si="43"/>
        <v/>
      </c>
      <c r="W37" s="9"/>
      <c r="X37" s="62" t="str">
        <f t="shared" si="66"/>
        <v/>
      </c>
      <c r="Y37" s="9" t="str">
        <f t="shared" si="67"/>
        <v/>
      </c>
      <c r="Z37" s="9" t="str">
        <f t="shared" si="44"/>
        <v/>
      </c>
      <c r="AA37" s="10" t="str">
        <f t="shared" si="45"/>
        <v/>
      </c>
      <c r="AB37" s="7"/>
      <c r="AC37" s="168"/>
      <c r="AD37" s="15"/>
      <c r="AE37" s="9"/>
      <c r="AF37" s="9" t="str">
        <f t="shared" si="46"/>
        <v/>
      </c>
      <c r="AG37" s="9"/>
      <c r="AH37" s="9" t="str">
        <f t="shared" si="47"/>
        <v/>
      </c>
      <c r="AI37" s="9"/>
      <c r="AJ37" s="9" t="str">
        <f t="shared" si="48"/>
        <v/>
      </c>
      <c r="AK37" s="9"/>
      <c r="AL37" s="62" t="str">
        <f t="shared" si="68"/>
        <v/>
      </c>
      <c r="AM37" s="9" t="str">
        <f t="shared" si="69"/>
        <v/>
      </c>
      <c r="AN37" s="9" t="str">
        <f t="shared" si="50"/>
        <v/>
      </c>
      <c r="AO37" s="10" t="str">
        <f t="shared" si="51"/>
        <v/>
      </c>
      <c r="AP37" s="7"/>
      <c r="AQ37" s="168"/>
      <c r="AR37" s="17"/>
      <c r="AS37" s="9"/>
      <c r="AT37" s="9" t="str">
        <f t="shared" si="52"/>
        <v/>
      </c>
      <c r="AU37" s="9"/>
      <c r="AV37" s="9" t="str">
        <f t="shared" si="53"/>
        <v/>
      </c>
      <c r="AW37" s="9"/>
      <c r="AX37" s="9" t="str">
        <f t="shared" si="54"/>
        <v/>
      </c>
      <c r="AY37" s="9"/>
      <c r="AZ37" s="62" t="str">
        <f t="shared" si="55"/>
        <v/>
      </c>
      <c r="BA37" s="9" t="str">
        <f t="shared" si="56"/>
        <v/>
      </c>
      <c r="BB37" s="9" t="str">
        <f t="shared" si="57"/>
        <v/>
      </c>
      <c r="BC37" s="10" t="str">
        <f t="shared" si="58"/>
        <v/>
      </c>
      <c r="BD37" s="7"/>
      <c r="BE37" s="168"/>
      <c r="BF37" s="17"/>
      <c r="BG37" s="9"/>
      <c r="BH37" s="9" t="str">
        <f t="shared" si="59"/>
        <v/>
      </c>
      <c r="BI37" s="9"/>
      <c r="BJ37" s="9" t="str">
        <f t="shared" si="60"/>
        <v/>
      </c>
      <c r="BK37" s="9"/>
      <c r="BL37" s="9" t="str">
        <f t="shared" si="61"/>
        <v/>
      </c>
      <c r="BM37" s="9"/>
      <c r="BN37" s="62" t="str">
        <f t="shared" si="62"/>
        <v/>
      </c>
      <c r="BO37" s="9" t="str">
        <f t="shared" si="63"/>
        <v/>
      </c>
      <c r="BP37" s="9" t="str">
        <f t="shared" si="64"/>
        <v/>
      </c>
      <c r="BQ37" s="10" t="str">
        <f t="shared" si="65"/>
        <v/>
      </c>
      <c r="BR37" s="7"/>
      <c r="BS37" s="168"/>
      <c r="BT37" s="15"/>
      <c r="BU37" s="9"/>
      <c r="BV37" s="9" t="str">
        <f>IF(BU37="","",BU37-BU36)</f>
        <v/>
      </c>
      <c r="BW37" s="9"/>
      <c r="BX37" s="9" t="str">
        <f>IF(BW37="","",BW37-BW36)</f>
        <v/>
      </c>
      <c r="BY37" s="9"/>
      <c r="BZ37" s="9" t="str">
        <f>IF(BY37="","",BY36+CA36-BY37)</f>
        <v/>
      </c>
      <c r="CA37" s="9"/>
      <c r="CB37" s="9"/>
      <c r="CC37" s="9"/>
      <c r="CD37" s="9" t="str">
        <f t="shared" si="87"/>
        <v/>
      </c>
      <c r="CE37" s="10" t="str">
        <f t="shared" si="88"/>
        <v/>
      </c>
      <c r="CF37" s="7"/>
      <c r="CH37" s="15"/>
      <c r="CI37" s="9"/>
      <c r="CJ37" s="9" t="str">
        <f>IF(CI37="","",CI37-CI36)</f>
        <v/>
      </c>
      <c r="CK37" s="9"/>
      <c r="CL37" s="9" t="str">
        <f>IF(CK37="","",CK37-CK36)</f>
        <v/>
      </c>
      <c r="CM37" s="9"/>
      <c r="CN37" s="9" t="str">
        <f>IF(CM37="","",CM36+CO36-CM37)</f>
        <v/>
      </c>
      <c r="CO37" s="9"/>
      <c r="CP37" s="9"/>
      <c r="CQ37" s="9"/>
      <c r="CR37" s="9" t="str">
        <f t="shared" si="89"/>
        <v/>
      </c>
      <c r="CS37" s="10" t="str">
        <f t="shared" si="90"/>
        <v/>
      </c>
      <c r="CT37" s="7"/>
      <c r="CV37" s="15"/>
      <c r="CW37" s="9"/>
      <c r="CX37" s="9" t="str">
        <f>IF(CW37="","",CW37-CW36)</f>
        <v/>
      </c>
      <c r="CY37" s="9"/>
      <c r="CZ37" s="9" t="str">
        <f>IF(CY37="","",CY37-CY36)</f>
        <v/>
      </c>
      <c r="DA37" s="9"/>
      <c r="DB37" s="9" t="str">
        <f>IF(DA37="","",DA36+DC36-DA37)</f>
        <v/>
      </c>
      <c r="DC37" s="9"/>
      <c r="DD37" s="9"/>
      <c r="DE37" s="9"/>
      <c r="DF37" s="9" t="str">
        <f t="shared" si="91"/>
        <v/>
      </c>
      <c r="DG37" s="10" t="str">
        <f t="shared" si="92"/>
        <v/>
      </c>
      <c r="DH37" s="7"/>
      <c r="DJ37" s="15"/>
      <c r="DK37" s="9"/>
      <c r="DL37" s="9" t="str">
        <f>IF(DK37="","",DK37-DK36)</f>
        <v/>
      </c>
      <c r="DM37" s="9"/>
      <c r="DN37" s="9" t="str">
        <f>IF(DM37="","",DM37-DM36)</f>
        <v/>
      </c>
      <c r="DO37" s="9"/>
      <c r="DP37" s="9" t="str">
        <f>IF(DO37="","",DO36+DQ36-DO37)</f>
        <v/>
      </c>
      <c r="DQ37" s="9"/>
      <c r="DR37" s="9"/>
      <c r="DS37" s="9"/>
      <c r="DT37" s="9" t="str">
        <f t="shared" si="93"/>
        <v/>
      </c>
      <c r="DU37" s="10" t="str">
        <f t="shared" si="94"/>
        <v/>
      </c>
      <c r="DV37" s="7"/>
      <c r="DW37" s="47"/>
      <c r="DX37" s="15"/>
      <c r="DY37" s="9"/>
      <c r="DZ37" s="9" t="str">
        <f>IF(DY37="","",DY37-DY36)</f>
        <v/>
      </c>
      <c r="EA37" s="9"/>
      <c r="EB37" s="9" t="str">
        <f>IF(EA37="","",EA37-EA36)</f>
        <v/>
      </c>
      <c r="EC37" s="9"/>
      <c r="ED37" s="9" t="str">
        <f>IF(EC37="","",EC36+EE36-EC37)</f>
        <v/>
      </c>
      <c r="EE37" s="9"/>
      <c r="EF37" s="9"/>
      <c r="EG37" s="9"/>
      <c r="EH37" s="9" t="str">
        <f t="shared" si="95"/>
        <v/>
      </c>
      <c r="EI37" s="10" t="str">
        <f t="shared" si="96"/>
        <v/>
      </c>
      <c r="EJ37" s="7"/>
      <c r="EK37" s="47"/>
    </row>
    <row r="38" spans="1:141" s="1" customFormat="1" ht="15" customHeight="1" thickBot="1">
      <c r="A38" s="273"/>
      <c r="B38" s="126" t="str">
        <f>IF(A38="","",SUM(D20:D22)+SUM(R20:R22)+SUM(BV7)+SUM(CJ7)+SUM(CX7,DL7)+SUM(AF20:AF22)+SUM(AT20:AT22)+SUM(BH20:BH22))</f>
        <v/>
      </c>
      <c r="C38" s="96"/>
      <c r="D38" s="24" t="str">
        <f t="shared" si="35"/>
        <v/>
      </c>
      <c r="E38" s="24"/>
      <c r="F38" s="24" t="str">
        <f t="shared" si="36"/>
        <v/>
      </c>
      <c r="G38" s="24"/>
      <c r="H38" s="24" t="str">
        <f t="shared" si="37"/>
        <v/>
      </c>
      <c r="I38" s="24"/>
      <c r="J38" s="63" t="str">
        <f t="shared" si="71"/>
        <v/>
      </c>
      <c r="K38" s="96" t="str">
        <f t="shared" si="70"/>
        <v/>
      </c>
      <c r="L38" s="24" t="str">
        <f t="shared" si="39"/>
        <v/>
      </c>
      <c r="M38" s="26" t="str">
        <f t="shared" si="40"/>
        <v/>
      </c>
      <c r="N38" s="7"/>
      <c r="O38" s="168"/>
      <c r="P38" s="23"/>
      <c r="Q38" s="24"/>
      <c r="R38" s="24" t="str">
        <f t="shared" si="41"/>
        <v/>
      </c>
      <c r="S38" s="24"/>
      <c r="T38" s="24" t="str">
        <f t="shared" si="42"/>
        <v/>
      </c>
      <c r="U38" s="24"/>
      <c r="V38" s="24" t="str">
        <f t="shared" si="43"/>
        <v/>
      </c>
      <c r="W38" s="24"/>
      <c r="X38" s="63" t="str">
        <f t="shared" si="66"/>
        <v/>
      </c>
      <c r="Y38" s="96" t="str">
        <f t="shared" si="67"/>
        <v/>
      </c>
      <c r="Z38" s="24" t="str">
        <f t="shared" si="44"/>
        <v/>
      </c>
      <c r="AA38" s="26" t="str">
        <f t="shared" si="45"/>
        <v/>
      </c>
      <c r="AB38" s="7"/>
      <c r="AC38" s="168"/>
      <c r="AD38" s="23"/>
      <c r="AE38" s="24"/>
      <c r="AF38" s="24" t="str">
        <f t="shared" si="46"/>
        <v/>
      </c>
      <c r="AG38" s="24"/>
      <c r="AH38" s="24" t="str">
        <f t="shared" si="47"/>
        <v/>
      </c>
      <c r="AI38" s="24"/>
      <c r="AJ38" s="24" t="str">
        <f t="shared" si="48"/>
        <v/>
      </c>
      <c r="AK38" s="24"/>
      <c r="AL38" s="63" t="str">
        <f t="shared" si="68"/>
        <v/>
      </c>
      <c r="AM38" s="96" t="str">
        <f t="shared" si="69"/>
        <v/>
      </c>
      <c r="AN38" s="24" t="str">
        <f t="shared" si="50"/>
        <v/>
      </c>
      <c r="AO38" s="26" t="str">
        <f t="shared" si="51"/>
        <v/>
      </c>
      <c r="AP38" s="7"/>
      <c r="AQ38" s="168"/>
      <c r="AR38" s="23"/>
      <c r="AS38" s="24"/>
      <c r="AT38" s="24" t="str">
        <f t="shared" si="52"/>
        <v/>
      </c>
      <c r="AU38" s="24"/>
      <c r="AV38" s="24" t="str">
        <f t="shared" si="53"/>
        <v/>
      </c>
      <c r="AW38" s="24"/>
      <c r="AX38" s="24" t="str">
        <f t="shared" si="54"/>
        <v/>
      </c>
      <c r="AY38" s="24"/>
      <c r="AZ38" s="63" t="str">
        <f t="shared" si="55"/>
        <v/>
      </c>
      <c r="BA38" s="96" t="str">
        <f t="shared" si="56"/>
        <v/>
      </c>
      <c r="BB38" s="24" t="str">
        <f t="shared" si="57"/>
        <v/>
      </c>
      <c r="BC38" s="26" t="str">
        <f t="shared" si="58"/>
        <v/>
      </c>
      <c r="BD38" s="7"/>
      <c r="BE38" s="168"/>
      <c r="BF38" s="23"/>
      <c r="BG38" s="24"/>
      <c r="BH38" s="24" t="str">
        <f t="shared" si="59"/>
        <v/>
      </c>
      <c r="BI38" s="24"/>
      <c r="BJ38" s="24" t="str">
        <f t="shared" si="60"/>
        <v/>
      </c>
      <c r="BK38" s="24"/>
      <c r="BL38" s="24" t="str">
        <f t="shared" si="61"/>
        <v/>
      </c>
      <c r="BM38" s="24"/>
      <c r="BN38" s="63" t="str">
        <f t="shared" si="62"/>
        <v/>
      </c>
      <c r="BO38" s="96" t="str">
        <f t="shared" si="63"/>
        <v/>
      </c>
      <c r="BP38" s="24" t="str">
        <f t="shared" si="64"/>
        <v/>
      </c>
      <c r="BQ38" s="26" t="str">
        <f t="shared" si="65"/>
        <v/>
      </c>
      <c r="BR38" s="7"/>
      <c r="BS38" s="168"/>
      <c r="BT38" s="169"/>
      <c r="BU38" s="9"/>
      <c r="BV38" s="9" t="str">
        <f>IF(BU38="","",BU38-BU18)</f>
        <v/>
      </c>
      <c r="BW38" s="9"/>
      <c r="BX38" s="9" t="str">
        <f>IF(BW38="","",BW38-BW18)</f>
        <v/>
      </c>
      <c r="BY38" s="9"/>
      <c r="BZ38" s="9" t="str">
        <f>IF(BY38="","",BY18+CA18-BY38)</f>
        <v/>
      </c>
      <c r="CA38" s="9"/>
      <c r="CB38" s="78"/>
      <c r="CC38" s="78" t="str">
        <f>IF(BU38="","",CC18)</f>
        <v/>
      </c>
      <c r="CD38" s="9" t="str">
        <f t="shared" si="87"/>
        <v/>
      </c>
      <c r="CE38" s="10" t="str">
        <f t="shared" si="88"/>
        <v/>
      </c>
      <c r="CF38" s="7"/>
      <c r="CH38" s="15"/>
      <c r="CI38" s="9"/>
      <c r="CJ38" s="9" t="str">
        <f>IF(CI38="","",CI38-CI18)</f>
        <v/>
      </c>
      <c r="CK38" s="9"/>
      <c r="CL38" s="9" t="str">
        <f>IF(CK38="","",CK38-CK18)</f>
        <v/>
      </c>
      <c r="CM38" s="9"/>
      <c r="CN38" s="9" t="str">
        <f>IF(CM38="","",CM18+CO18-CM38)</f>
        <v/>
      </c>
      <c r="CO38" s="9"/>
      <c r="CP38" s="78"/>
      <c r="CQ38" s="78" t="str">
        <f>IF(CI38="","",CQ18)</f>
        <v/>
      </c>
      <c r="CR38" s="9" t="str">
        <f t="shared" si="89"/>
        <v/>
      </c>
      <c r="CS38" s="10" t="str">
        <f t="shared" si="90"/>
        <v/>
      </c>
      <c r="CT38" s="7"/>
      <c r="CV38" s="15"/>
      <c r="CW38" s="9"/>
      <c r="CX38" s="9" t="str">
        <f>IF(CW38="","",CW38-CW18)</f>
        <v/>
      </c>
      <c r="CY38" s="9"/>
      <c r="CZ38" s="9" t="str">
        <f>IF(CY38="","",CY38-CY18)</f>
        <v/>
      </c>
      <c r="DA38" s="9"/>
      <c r="DB38" s="9" t="str">
        <f>IF(DA38="","",DA18+DC18-DA38)</f>
        <v/>
      </c>
      <c r="DC38" s="9"/>
      <c r="DD38" s="78"/>
      <c r="DE38" s="78" t="str">
        <f>IF(CW38="","",DE18)</f>
        <v/>
      </c>
      <c r="DF38" s="9" t="str">
        <f t="shared" si="91"/>
        <v/>
      </c>
      <c r="DG38" s="10" t="str">
        <f t="shared" si="92"/>
        <v/>
      </c>
      <c r="DH38" s="7"/>
      <c r="DJ38" s="15"/>
      <c r="DK38" s="9"/>
      <c r="DL38" s="9" t="str">
        <f>IF(DK38="","",DK38-DK18)</f>
        <v/>
      </c>
      <c r="DM38" s="9"/>
      <c r="DN38" s="9" t="str">
        <f>IF(DM38="","",DM38-DM18)</f>
        <v/>
      </c>
      <c r="DO38" s="9"/>
      <c r="DP38" s="9" t="str">
        <f>IF(DO38="","",DO18+DQ18-DO38)</f>
        <v/>
      </c>
      <c r="DQ38" s="9"/>
      <c r="DR38" s="78"/>
      <c r="DS38" s="78" t="str">
        <f>IF(DK38="","",DS18)</f>
        <v/>
      </c>
      <c r="DT38" s="9" t="str">
        <f t="shared" si="93"/>
        <v/>
      </c>
      <c r="DU38" s="10" t="str">
        <f t="shared" si="94"/>
        <v/>
      </c>
      <c r="DV38" s="7"/>
      <c r="DW38" s="47"/>
      <c r="DX38" s="15"/>
      <c r="DY38" s="9"/>
      <c r="DZ38" s="9" t="str">
        <f>IF(DY38="","",DY38-DY18)</f>
        <v/>
      </c>
      <c r="EA38" s="9"/>
      <c r="EB38" s="9" t="str">
        <f>IF(EA38="","",EA38-EA18)</f>
        <v/>
      </c>
      <c r="EC38" s="9"/>
      <c r="ED38" s="9" t="str">
        <f>IF(EC38="","",EC18+EE18-EC38)</f>
        <v/>
      </c>
      <c r="EE38" s="9"/>
      <c r="EF38" s="78"/>
      <c r="EG38" s="78" t="str">
        <f>IF(DY38="","",EG18)</f>
        <v/>
      </c>
      <c r="EH38" s="9" t="str">
        <f t="shared" si="95"/>
        <v/>
      </c>
      <c r="EI38" s="10" t="str">
        <f t="shared" si="96"/>
        <v/>
      </c>
      <c r="EJ38" s="7"/>
      <c r="EK38" s="47"/>
    </row>
    <row r="39" spans="1:141" s="1" customFormat="1" ht="15" customHeight="1" thickTop="1">
      <c r="A39" s="89"/>
      <c r="B39" s="116" t="str">
        <f>IF(A39="","",SUM(D39:D42)+SUM(R39:R42)+SUM(AF39:AF42)+SUM(AT39:AT42)+SUM(BV12,CJ12,CX12,DL12)+SUM(BH39:BH42))</f>
        <v/>
      </c>
      <c r="C39" s="78"/>
      <c r="D39" s="78" t="str">
        <f t="shared" si="35"/>
        <v/>
      </c>
      <c r="E39" s="78"/>
      <c r="F39" s="28" t="str">
        <f t="shared" si="36"/>
        <v/>
      </c>
      <c r="G39" s="78"/>
      <c r="H39" s="78" t="str">
        <f t="shared" si="37"/>
        <v/>
      </c>
      <c r="I39" s="78"/>
      <c r="J39" s="90" t="str">
        <f t="shared" si="71"/>
        <v/>
      </c>
      <c r="K39" s="91" t="str">
        <f t="shared" si="70"/>
        <v/>
      </c>
      <c r="L39" s="28" t="str">
        <f t="shared" si="39"/>
        <v/>
      </c>
      <c r="M39" s="29" t="str">
        <f t="shared" si="40"/>
        <v/>
      </c>
      <c r="N39" s="7"/>
      <c r="O39" s="168"/>
      <c r="P39" s="89" t="str">
        <f>IF(A39="","",A39)</f>
        <v/>
      </c>
      <c r="Q39" s="78"/>
      <c r="R39" s="78" t="str">
        <f t="shared" si="41"/>
        <v/>
      </c>
      <c r="S39" s="78"/>
      <c r="T39" s="28" t="str">
        <f t="shared" si="42"/>
        <v/>
      </c>
      <c r="U39" s="78"/>
      <c r="V39" s="78" t="str">
        <f t="shared" si="43"/>
        <v/>
      </c>
      <c r="W39" s="78"/>
      <c r="X39" s="90" t="str">
        <f t="shared" si="66"/>
        <v/>
      </c>
      <c r="Y39" s="91" t="str">
        <f t="shared" si="67"/>
        <v/>
      </c>
      <c r="Z39" s="28" t="str">
        <f t="shared" si="44"/>
        <v/>
      </c>
      <c r="AA39" s="29" t="str">
        <f t="shared" si="45"/>
        <v/>
      </c>
      <c r="AB39" s="7"/>
      <c r="AC39" s="168"/>
      <c r="AD39" s="89" t="str">
        <f>IF(A39="","",A39)</f>
        <v/>
      </c>
      <c r="AE39" s="78"/>
      <c r="AF39" s="78" t="str">
        <f t="shared" si="46"/>
        <v/>
      </c>
      <c r="AG39" s="78"/>
      <c r="AH39" s="28" t="str">
        <f t="shared" si="47"/>
        <v/>
      </c>
      <c r="AI39" s="78"/>
      <c r="AJ39" s="78" t="str">
        <f t="shared" si="48"/>
        <v/>
      </c>
      <c r="AK39" s="78"/>
      <c r="AL39" s="90" t="str">
        <f t="shared" si="68"/>
        <v/>
      </c>
      <c r="AM39" s="91" t="str">
        <f t="shared" si="69"/>
        <v/>
      </c>
      <c r="AN39" s="28" t="str">
        <f t="shared" si="50"/>
        <v/>
      </c>
      <c r="AO39" s="29" t="str">
        <f t="shared" si="51"/>
        <v/>
      </c>
      <c r="AP39" s="7"/>
      <c r="AQ39" s="168"/>
      <c r="AR39" s="89" t="str">
        <f>IF(A39="","",A39)</f>
        <v/>
      </c>
      <c r="AS39" s="78"/>
      <c r="AT39" s="78" t="str">
        <f t="shared" si="52"/>
        <v/>
      </c>
      <c r="AU39" s="78"/>
      <c r="AV39" s="28" t="str">
        <f t="shared" si="53"/>
        <v/>
      </c>
      <c r="AW39" s="78"/>
      <c r="AX39" s="78" t="str">
        <f t="shared" si="54"/>
        <v/>
      </c>
      <c r="AY39" s="78"/>
      <c r="AZ39" s="90" t="str">
        <f t="shared" si="55"/>
        <v/>
      </c>
      <c r="BA39" s="91" t="str">
        <f t="shared" si="56"/>
        <v/>
      </c>
      <c r="BB39" s="28" t="str">
        <f t="shared" si="57"/>
        <v/>
      </c>
      <c r="BC39" s="29" t="str">
        <f t="shared" si="58"/>
        <v/>
      </c>
      <c r="BD39" s="7"/>
      <c r="BE39" s="168"/>
      <c r="BF39" s="89" t="str">
        <f>IF(A39="","",A39)</f>
        <v/>
      </c>
      <c r="BG39" s="78"/>
      <c r="BH39" s="78" t="str">
        <f t="shared" si="59"/>
        <v/>
      </c>
      <c r="BI39" s="78"/>
      <c r="BJ39" s="28" t="str">
        <f t="shared" si="60"/>
        <v/>
      </c>
      <c r="BK39" s="78"/>
      <c r="BL39" s="78" t="str">
        <f t="shared" si="61"/>
        <v/>
      </c>
      <c r="BM39" s="78"/>
      <c r="BN39" s="90" t="str">
        <f t="shared" si="62"/>
        <v/>
      </c>
      <c r="BO39" s="91" t="str">
        <f t="shared" si="63"/>
        <v/>
      </c>
      <c r="BP39" s="28" t="str">
        <f t="shared" si="64"/>
        <v/>
      </c>
      <c r="BQ39" s="29" t="str">
        <f t="shared" si="65"/>
        <v/>
      </c>
      <c r="BR39" s="7"/>
      <c r="BS39" s="168"/>
      <c r="BT39" s="15"/>
      <c r="BU39" s="9"/>
      <c r="BV39" s="9" t="str">
        <f>IF(BU39="","",BU39-#REF!)</f>
        <v/>
      </c>
      <c r="BW39" s="9"/>
      <c r="BX39" s="9" t="str">
        <f>IF(BW39="","",BW39-#REF!)</f>
        <v/>
      </c>
      <c r="BY39" s="9"/>
      <c r="BZ39" s="9" t="str">
        <f>IF(BY39="","",#REF!+#REF!-BY39)</f>
        <v/>
      </c>
      <c r="CA39" s="9"/>
      <c r="CB39" s="9"/>
      <c r="CC39" s="9"/>
      <c r="CD39" s="9" t="str">
        <f t="shared" si="87"/>
        <v/>
      </c>
      <c r="CE39" s="10" t="str">
        <f t="shared" si="88"/>
        <v/>
      </c>
      <c r="CF39" s="7"/>
      <c r="CH39" s="15"/>
      <c r="CI39" s="9"/>
      <c r="CJ39" s="9" t="str">
        <f>IF(CI39="","",CI39-#REF!)</f>
        <v/>
      </c>
      <c r="CK39" s="9"/>
      <c r="CL39" s="9" t="str">
        <f>IF(CK39="","",CK39-#REF!)</f>
        <v/>
      </c>
      <c r="CM39" s="9"/>
      <c r="CN39" s="9" t="str">
        <f>IF(CM39="","",#REF!+#REF!-CM39)</f>
        <v/>
      </c>
      <c r="CO39" s="9"/>
      <c r="CP39" s="9"/>
      <c r="CQ39" s="9"/>
      <c r="CR39" s="9" t="str">
        <f t="shared" si="89"/>
        <v/>
      </c>
      <c r="CS39" s="10" t="str">
        <f t="shared" si="90"/>
        <v/>
      </c>
      <c r="CT39" s="7"/>
      <c r="CV39" s="15"/>
      <c r="CW39" s="9"/>
      <c r="CX39" s="9" t="str">
        <f>IF(CW39="","",CW39-#REF!)</f>
        <v/>
      </c>
      <c r="CY39" s="9"/>
      <c r="CZ39" s="9" t="str">
        <f>IF(CY39="","",CY39-#REF!)</f>
        <v/>
      </c>
      <c r="DA39" s="9"/>
      <c r="DB39" s="9" t="str">
        <f>IF(DA39="","",#REF!+#REF!-DA39)</f>
        <v/>
      </c>
      <c r="DC39" s="9"/>
      <c r="DD39" s="9"/>
      <c r="DE39" s="9"/>
      <c r="DF39" s="9" t="str">
        <f t="shared" si="91"/>
        <v/>
      </c>
      <c r="DG39" s="10" t="str">
        <f t="shared" si="92"/>
        <v/>
      </c>
      <c r="DH39" s="7"/>
      <c r="DJ39" s="15"/>
      <c r="DK39" s="9"/>
      <c r="DL39" s="9" t="str">
        <f>IF(DK39="","",DK39-#REF!)</f>
        <v/>
      </c>
      <c r="DM39" s="9"/>
      <c r="DN39" s="9" t="str">
        <f>IF(DM39="","",DM39-#REF!)</f>
        <v/>
      </c>
      <c r="DO39" s="9"/>
      <c r="DP39" s="9" t="str">
        <f>IF(DO39="","",#REF!+#REF!-DO39)</f>
        <v/>
      </c>
      <c r="DQ39" s="9"/>
      <c r="DR39" s="9"/>
      <c r="DS39" s="9"/>
      <c r="DT39" s="9" t="str">
        <f t="shared" si="93"/>
        <v/>
      </c>
      <c r="DU39" s="10" t="str">
        <f t="shared" si="94"/>
        <v/>
      </c>
      <c r="DV39" s="7"/>
      <c r="DW39" s="47"/>
      <c r="DX39" s="15"/>
      <c r="DY39" s="9"/>
      <c r="DZ39" s="9" t="str">
        <f>IF(DY39="","",DY39-#REF!)</f>
        <v/>
      </c>
      <c r="EA39" s="9"/>
      <c r="EB39" s="9" t="str">
        <f>IF(EA39="","",EA39-#REF!)</f>
        <v/>
      </c>
      <c r="EC39" s="9"/>
      <c r="ED39" s="9" t="str">
        <f>IF(EC39="","",#REF!+#REF!-EC39)</f>
        <v/>
      </c>
      <c r="EE39" s="9"/>
      <c r="EF39" s="9"/>
      <c r="EG39" s="9"/>
      <c r="EH39" s="9" t="str">
        <f t="shared" si="95"/>
        <v/>
      </c>
      <c r="EI39" s="10" t="str">
        <f t="shared" si="96"/>
        <v/>
      </c>
      <c r="EJ39" s="7"/>
      <c r="EK39" s="47"/>
    </row>
    <row r="40" spans="1:141" s="1" customFormat="1" ht="15" customHeight="1">
      <c r="A40" s="15"/>
      <c r="B40" s="15"/>
      <c r="C40" s="9"/>
      <c r="D40" s="9" t="str">
        <f t="shared" si="35"/>
        <v/>
      </c>
      <c r="E40" s="9"/>
      <c r="F40" s="9" t="str">
        <f t="shared" si="36"/>
        <v/>
      </c>
      <c r="G40" s="9"/>
      <c r="H40" s="9" t="str">
        <f t="shared" si="37"/>
        <v/>
      </c>
      <c r="I40" s="9"/>
      <c r="J40" s="62" t="str">
        <f t="shared" si="71"/>
        <v/>
      </c>
      <c r="K40" s="95" t="str">
        <f t="shared" si="70"/>
        <v/>
      </c>
      <c r="L40" s="9" t="str">
        <f t="shared" si="39"/>
        <v/>
      </c>
      <c r="M40" s="10" t="str">
        <f t="shared" si="40"/>
        <v/>
      </c>
      <c r="N40" s="7"/>
      <c r="O40" s="168"/>
      <c r="P40" s="15"/>
      <c r="Q40" s="9"/>
      <c r="R40" s="9" t="str">
        <f t="shared" si="41"/>
        <v/>
      </c>
      <c r="S40" s="9"/>
      <c r="T40" s="9" t="str">
        <f t="shared" si="42"/>
        <v/>
      </c>
      <c r="U40" s="9"/>
      <c r="V40" s="9" t="str">
        <f t="shared" si="43"/>
        <v/>
      </c>
      <c r="W40" s="9"/>
      <c r="X40" s="62" t="str">
        <f t="shared" si="66"/>
        <v/>
      </c>
      <c r="Y40" s="95" t="str">
        <f t="shared" si="67"/>
        <v/>
      </c>
      <c r="Z40" s="9" t="str">
        <f t="shared" si="44"/>
        <v/>
      </c>
      <c r="AA40" s="10" t="str">
        <f t="shared" si="45"/>
        <v/>
      </c>
      <c r="AB40" s="7"/>
      <c r="AC40" s="168"/>
      <c r="AD40" s="15"/>
      <c r="AE40" s="9"/>
      <c r="AF40" s="9" t="str">
        <f t="shared" si="46"/>
        <v/>
      </c>
      <c r="AG40" s="9"/>
      <c r="AH40" s="9" t="str">
        <f t="shared" si="47"/>
        <v/>
      </c>
      <c r="AI40" s="9"/>
      <c r="AJ40" s="9" t="str">
        <f t="shared" si="48"/>
        <v/>
      </c>
      <c r="AK40" s="9"/>
      <c r="AL40" s="62" t="str">
        <f t="shared" si="68"/>
        <v/>
      </c>
      <c r="AM40" s="95" t="str">
        <f t="shared" si="69"/>
        <v/>
      </c>
      <c r="AN40" s="9" t="str">
        <f t="shared" si="50"/>
        <v/>
      </c>
      <c r="AO40" s="10" t="str">
        <f t="shared" si="51"/>
        <v/>
      </c>
      <c r="AP40" s="7"/>
      <c r="AQ40" s="168"/>
      <c r="AR40" s="15"/>
      <c r="AS40" s="9"/>
      <c r="AT40" s="9" t="str">
        <f t="shared" si="52"/>
        <v/>
      </c>
      <c r="AU40" s="9"/>
      <c r="AV40" s="9" t="str">
        <f t="shared" si="53"/>
        <v/>
      </c>
      <c r="AW40" s="9"/>
      <c r="AX40" s="9" t="str">
        <f t="shared" si="54"/>
        <v/>
      </c>
      <c r="AY40" s="9"/>
      <c r="AZ40" s="62" t="str">
        <f t="shared" si="55"/>
        <v/>
      </c>
      <c r="BA40" s="95" t="str">
        <f t="shared" si="56"/>
        <v/>
      </c>
      <c r="BB40" s="9" t="str">
        <f t="shared" si="57"/>
        <v/>
      </c>
      <c r="BC40" s="10" t="str">
        <f t="shared" si="58"/>
        <v/>
      </c>
      <c r="BD40" s="7"/>
      <c r="BE40" s="168"/>
      <c r="BF40" s="15"/>
      <c r="BG40" s="9"/>
      <c r="BH40" s="9" t="str">
        <f t="shared" si="59"/>
        <v/>
      </c>
      <c r="BI40" s="9"/>
      <c r="BJ40" s="9" t="str">
        <f t="shared" si="60"/>
        <v/>
      </c>
      <c r="BK40" s="9"/>
      <c r="BL40" s="9" t="str">
        <f t="shared" si="61"/>
        <v/>
      </c>
      <c r="BM40" s="9"/>
      <c r="BN40" s="62" t="str">
        <f t="shared" si="62"/>
        <v/>
      </c>
      <c r="BO40" s="95" t="str">
        <f t="shared" si="63"/>
        <v/>
      </c>
      <c r="BP40" s="9" t="str">
        <f t="shared" si="64"/>
        <v/>
      </c>
      <c r="BQ40" s="10" t="str">
        <f t="shared" si="65"/>
        <v/>
      </c>
      <c r="BR40" s="7"/>
      <c r="BS40" s="168"/>
      <c r="BT40" s="15"/>
      <c r="BU40" s="9"/>
      <c r="BV40" s="9" t="str">
        <f t="shared" ref="BV40:BV54" si="97">IF(BU40="","",BU40-BU39)</f>
        <v/>
      </c>
      <c r="BW40" s="9"/>
      <c r="BX40" s="9" t="str">
        <f t="shared" ref="BX40:BX55" si="98">IF(BW40="","",BW40-BW39)</f>
        <v/>
      </c>
      <c r="BY40" s="9"/>
      <c r="BZ40" s="9" t="str">
        <f t="shared" ref="BZ40:BZ55" si="99">IF(BY40="","",BY39+CA39-BY40)</f>
        <v/>
      </c>
      <c r="CA40" s="9"/>
      <c r="CB40" s="9"/>
      <c r="CC40" s="9"/>
      <c r="CD40" s="9" t="str">
        <f t="shared" si="87"/>
        <v/>
      </c>
      <c r="CE40" s="10" t="str">
        <f t="shared" si="88"/>
        <v/>
      </c>
      <c r="CF40" s="7"/>
      <c r="CH40" s="15"/>
      <c r="CI40" s="9"/>
      <c r="CJ40" s="9" t="str">
        <f t="shared" ref="CJ40:CJ54" si="100">IF(CI40="","",CI40-CI39)</f>
        <v/>
      </c>
      <c r="CK40" s="9"/>
      <c r="CL40" s="9" t="str">
        <f t="shared" ref="CL40:CL55" si="101">IF(CK40="","",CK40-CK39)</f>
        <v/>
      </c>
      <c r="CM40" s="9"/>
      <c r="CN40" s="9" t="str">
        <f t="shared" ref="CN40:CN55" si="102">IF(CM40="","",CM39+CO39-CM40)</f>
        <v/>
      </c>
      <c r="CO40" s="9"/>
      <c r="CP40" s="9"/>
      <c r="CQ40" s="9"/>
      <c r="CR40" s="9" t="str">
        <f t="shared" si="89"/>
        <v/>
      </c>
      <c r="CS40" s="10" t="str">
        <f t="shared" si="90"/>
        <v/>
      </c>
      <c r="CT40" s="7"/>
      <c r="CV40" s="15"/>
      <c r="CW40" s="9"/>
      <c r="CX40" s="9" t="str">
        <f t="shared" ref="CX40:CX54" si="103">IF(CW40="","",CW40-CW39)</f>
        <v/>
      </c>
      <c r="CY40" s="9"/>
      <c r="CZ40" s="9" t="str">
        <f t="shared" ref="CZ40:CZ55" si="104">IF(CY40="","",CY40-CY39)</f>
        <v/>
      </c>
      <c r="DA40" s="9"/>
      <c r="DB40" s="9" t="str">
        <f t="shared" ref="DB40:DB55" si="105">IF(DA40="","",DA39+DC39-DA40)</f>
        <v/>
      </c>
      <c r="DC40" s="9"/>
      <c r="DD40" s="9"/>
      <c r="DE40" s="9"/>
      <c r="DF40" s="9" t="str">
        <f t="shared" si="91"/>
        <v/>
      </c>
      <c r="DG40" s="10" t="str">
        <f t="shared" si="92"/>
        <v/>
      </c>
      <c r="DH40" s="7"/>
      <c r="DJ40" s="15"/>
      <c r="DK40" s="9"/>
      <c r="DL40" s="9" t="str">
        <f t="shared" ref="DL40:DL54" si="106">IF(DK40="","",DK40-DK39)</f>
        <v/>
      </c>
      <c r="DM40" s="9"/>
      <c r="DN40" s="9" t="str">
        <f t="shared" ref="DN40:DN55" si="107">IF(DM40="","",DM40-DM39)</f>
        <v/>
      </c>
      <c r="DO40" s="9"/>
      <c r="DP40" s="9" t="str">
        <f t="shared" ref="DP40:DP55" si="108">IF(DO40="","",DO39+DQ39-DO40)</f>
        <v/>
      </c>
      <c r="DQ40" s="9"/>
      <c r="DR40" s="9"/>
      <c r="DS40" s="9"/>
      <c r="DT40" s="9" t="str">
        <f t="shared" si="93"/>
        <v/>
      </c>
      <c r="DU40" s="10" t="str">
        <f t="shared" si="94"/>
        <v/>
      </c>
      <c r="DV40" s="7"/>
      <c r="DW40" s="47"/>
      <c r="DX40" s="15"/>
      <c r="DY40" s="9"/>
      <c r="DZ40" s="9" t="str">
        <f t="shared" ref="DZ40:DZ54" si="109">IF(DY40="","",DY40-DY39)</f>
        <v/>
      </c>
      <c r="EA40" s="9"/>
      <c r="EB40" s="9" t="str">
        <f t="shared" ref="EB40:EB55" si="110">IF(EA40="","",EA40-EA39)</f>
        <v/>
      </c>
      <c r="EC40" s="9"/>
      <c r="ED40" s="9" t="str">
        <f t="shared" ref="ED40:ED55" si="111">IF(EC40="","",EC39+EE39-EC40)</f>
        <v/>
      </c>
      <c r="EE40" s="9"/>
      <c r="EF40" s="9"/>
      <c r="EG40" s="9"/>
      <c r="EH40" s="9" t="str">
        <f t="shared" si="95"/>
        <v/>
      </c>
      <c r="EI40" s="10" t="str">
        <f t="shared" si="96"/>
        <v/>
      </c>
      <c r="EJ40" s="7"/>
      <c r="EK40" s="47"/>
    </row>
    <row r="41" spans="1:141" s="1" customFormat="1">
      <c r="A41" s="15"/>
      <c r="B41" s="15"/>
      <c r="C41" s="9"/>
      <c r="D41" s="9" t="str">
        <f t="shared" si="35"/>
        <v/>
      </c>
      <c r="E41" s="9"/>
      <c r="F41" s="9" t="str">
        <f t="shared" si="36"/>
        <v/>
      </c>
      <c r="G41" s="9"/>
      <c r="H41" s="9" t="str">
        <f t="shared" si="37"/>
        <v/>
      </c>
      <c r="I41" s="9"/>
      <c r="J41" s="62" t="str">
        <f t="shared" si="71"/>
        <v/>
      </c>
      <c r="K41" s="9" t="str">
        <f t="shared" si="70"/>
        <v/>
      </c>
      <c r="L41" s="9" t="str">
        <f t="shared" si="39"/>
        <v/>
      </c>
      <c r="M41" s="10" t="str">
        <f t="shared" si="40"/>
        <v/>
      </c>
      <c r="N41" s="7"/>
      <c r="O41" s="168"/>
      <c r="P41" s="15"/>
      <c r="Q41" s="9"/>
      <c r="R41" s="9" t="str">
        <f t="shared" si="41"/>
        <v/>
      </c>
      <c r="S41" s="9"/>
      <c r="T41" s="9" t="str">
        <f t="shared" si="42"/>
        <v/>
      </c>
      <c r="U41" s="9"/>
      <c r="V41" s="9" t="str">
        <f t="shared" si="43"/>
        <v/>
      </c>
      <c r="W41" s="9"/>
      <c r="X41" s="62" t="str">
        <f t="shared" si="66"/>
        <v/>
      </c>
      <c r="Y41" s="9" t="str">
        <f t="shared" si="67"/>
        <v/>
      </c>
      <c r="Z41" s="9" t="str">
        <f t="shared" si="44"/>
        <v/>
      </c>
      <c r="AA41" s="10" t="str">
        <f t="shared" si="45"/>
        <v/>
      </c>
      <c r="AB41" s="7"/>
      <c r="AC41" s="168"/>
      <c r="AD41" s="15"/>
      <c r="AE41" s="9"/>
      <c r="AF41" s="9" t="str">
        <f t="shared" si="46"/>
        <v/>
      </c>
      <c r="AG41" s="9"/>
      <c r="AH41" s="9" t="str">
        <f t="shared" si="47"/>
        <v/>
      </c>
      <c r="AI41" s="9"/>
      <c r="AJ41" s="9" t="str">
        <f t="shared" si="48"/>
        <v/>
      </c>
      <c r="AK41" s="9"/>
      <c r="AL41" s="62" t="str">
        <f t="shared" si="68"/>
        <v/>
      </c>
      <c r="AM41" s="9" t="str">
        <f t="shared" si="69"/>
        <v/>
      </c>
      <c r="AN41" s="9" t="str">
        <f t="shared" si="50"/>
        <v/>
      </c>
      <c r="AO41" s="10" t="str">
        <f t="shared" si="51"/>
        <v/>
      </c>
      <c r="AP41" s="7"/>
      <c r="AQ41" s="168"/>
      <c r="AR41" s="17"/>
      <c r="AS41" s="9"/>
      <c r="AT41" s="9" t="str">
        <f t="shared" si="52"/>
        <v/>
      </c>
      <c r="AU41" s="9"/>
      <c r="AV41" s="9" t="str">
        <f t="shared" si="53"/>
        <v/>
      </c>
      <c r="AW41" s="9"/>
      <c r="AX41" s="9" t="str">
        <f t="shared" si="54"/>
        <v/>
      </c>
      <c r="AY41" s="9"/>
      <c r="AZ41" s="62" t="str">
        <f t="shared" si="55"/>
        <v/>
      </c>
      <c r="BA41" s="9" t="str">
        <f t="shared" si="56"/>
        <v/>
      </c>
      <c r="BB41" s="9" t="str">
        <f t="shared" si="57"/>
        <v/>
      </c>
      <c r="BC41" s="10" t="str">
        <f t="shared" si="58"/>
        <v/>
      </c>
      <c r="BD41" s="7"/>
      <c r="BE41" s="168"/>
      <c r="BF41" s="17"/>
      <c r="BG41" s="9"/>
      <c r="BH41" s="9" t="str">
        <f t="shared" si="59"/>
        <v/>
      </c>
      <c r="BI41" s="9"/>
      <c r="BJ41" s="9" t="str">
        <f t="shared" si="60"/>
        <v/>
      </c>
      <c r="BK41" s="9"/>
      <c r="BL41" s="9" t="str">
        <f t="shared" si="61"/>
        <v/>
      </c>
      <c r="BM41" s="9"/>
      <c r="BN41" s="62" t="str">
        <f t="shared" si="62"/>
        <v/>
      </c>
      <c r="BO41" s="9" t="str">
        <f t="shared" si="63"/>
        <v/>
      </c>
      <c r="BP41" s="9" t="str">
        <f t="shared" si="64"/>
        <v/>
      </c>
      <c r="BQ41" s="10" t="str">
        <f t="shared" si="65"/>
        <v/>
      </c>
      <c r="BR41" s="7"/>
      <c r="BS41" s="168"/>
      <c r="BT41" s="15"/>
      <c r="BU41" s="9"/>
      <c r="BV41" s="9" t="str">
        <f t="shared" si="97"/>
        <v/>
      </c>
      <c r="BW41" s="9"/>
      <c r="BX41" s="9" t="str">
        <f t="shared" si="98"/>
        <v/>
      </c>
      <c r="BY41" s="9"/>
      <c r="BZ41" s="9" t="str">
        <f t="shared" si="99"/>
        <v/>
      </c>
      <c r="CA41" s="9"/>
      <c r="CB41" s="9"/>
      <c r="CC41" s="9"/>
      <c r="CD41" s="9" t="str">
        <f t="shared" si="87"/>
        <v/>
      </c>
      <c r="CE41" s="10" t="str">
        <f t="shared" si="88"/>
        <v/>
      </c>
      <c r="CF41" s="7"/>
      <c r="CH41" s="15"/>
      <c r="CI41" s="9"/>
      <c r="CJ41" s="9" t="str">
        <f t="shared" si="100"/>
        <v/>
      </c>
      <c r="CK41" s="9"/>
      <c r="CL41" s="9" t="str">
        <f t="shared" si="101"/>
        <v/>
      </c>
      <c r="CM41" s="9"/>
      <c r="CN41" s="9" t="str">
        <f t="shared" si="102"/>
        <v/>
      </c>
      <c r="CO41" s="9"/>
      <c r="CP41" s="9"/>
      <c r="CQ41" s="9"/>
      <c r="CR41" s="9" t="str">
        <f t="shared" si="89"/>
        <v/>
      </c>
      <c r="CS41" s="10" t="str">
        <f t="shared" si="90"/>
        <v/>
      </c>
      <c r="CT41" s="7"/>
      <c r="CV41" s="15"/>
      <c r="CW41" s="9"/>
      <c r="CX41" s="9" t="str">
        <f t="shared" si="103"/>
        <v/>
      </c>
      <c r="CY41" s="9"/>
      <c r="CZ41" s="9" t="str">
        <f t="shared" si="104"/>
        <v/>
      </c>
      <c r="DA41" s="9"/>
      <c r="DB41" s="9" t="str">
        <f t="shared" si="105"/>
        <v/>
      </c>
      <c r="DC41" s="9"/>
      <c r="DD41" s="9"/>
      <c r="DE41" s="9"/>
      <c r="DF41" s="9" t="str">
        <f t="shared" si="91"/>
        <v/>
      </c>
      <c r="DG41" s="10" t="str">
        <f t="shared" si="92"/>
        <v/>
      </c>
      <c r="DH41" s="7"/>
      <c r="DJ41" s="15"/>
      <c r="DK41" s="9"/>
      <c r="DL41" s="9" t="str">
        <f t="shared" si="106"/>
        <v/>
      </c>
      <c r="DM41" s="9"/>
      <c r="DN41" s="9" t="str">
        <f t="shared" si="107"/>
        <v/>
      </c>
      <c r="DO41" s="9"/>
      <c r="DP41" s="9" t="str">
        <f t="shared" si="108"/>
        <v/>
      </c>
      <c r="DQ41" s="9"/>
      <c r="DR41" s="9"/>
      <c r="DS41" s="9"/>
      <c r="DT41" s="9" t="str">
        <f t="shared" si="93"/>
        <v/>
      </c>
      <c r="DU41" s="10" t="str">
        <f t="shared" si="94"/>
        <v/>
      </c>
      <c r="DV41" s="7"/>
      <c r="DW41" s="47"/>
      <c r="DX41" s="15"/>
      <c r="DY41" s="9"/>
      <c r="DZ41" s="9" t="str">
        <f t="shared" si="109"/>
        <v/>
      </c>
      <c r="EA41" s="9"/>
      <c r="EB41" s="9" t="str">
        <f t="shared" si="110"/>
        <v/>
      </c>
      <c r="EC41" s="9"/>
      <c r="ED41" s="9" t="str">
        <f t="shared" si="111"/>
        <v/>
      </c>
      <c r="EE41" s="9"/>
      <c r="EF41" s="9"/>
      <c r="EG41" s="9"/>
      <c r="EH41" s="9" t="str">
        <f t="shared" si="95"/>
        <v/>
      </c>
      <c r="EI41" s="10" t="str">
        <f t="shared" si="96"/>
        <v/>
      </c>
      <c r="EJ41" s="7"/>
      <c r="EK41" s="47"/>
    </row>
    <row r="42" spans="1:141" s="1" customFormat="1" ht="15" customHeight="1" thickBot="1">
      <c r="A42" s="23"/>
      <c r="B42" s="23"/>
      <c r="C42" s="24"/>
      <c r="D42" s="24" t="str">
        <f t="shared" si="35"/>
        <v/>
      </c>
      <c r="E42" s="24"/>
      <c r="F42" s="24" t="str">
        <f t="shared" si="36"/>
        <v/>
      </c>
      <c r="G42" s="24"/>
      <c r="H42" s="24" t="str">
        <f t="shared" si="37"/>
        <v/>
      </c>
      <c r="I42" s="24"/>
      <c r="J42" s="63" t="str">
        <f t="shared" si="71"/>
        <v/>
      </c>
      <c r="K42" s="96" t="str">
        <f t="shared" si="70"/>
        <v/>
      </c>
      <c r="L42" s="24" t="str">
        <f t="shared" si="39"/>
        <v/>
      </c>
      <c r="M42" s="26" t="str">
        <f t="shared" si="40"/>
        <v/>
      </c>
      <c r="N42" s="7"/>
      <c r="O42" s="168"/>
      <c r="P42" s="23"/>
      <c r="Q42" s="24"/>
      <c r="R42" s="24" t="str">
        <f t="shared" si="41"/>
        <v/>
      </c>
      <c r="S42" s="24"/>
      <c r="T42" s="24" t="str">
        <f t="shared" si="42"/>
        <v/>
      </c>
      <c r="U42" s="24"/>
      <c r="V42" s="24" t="str">
        <f t="shared" si="43"/>
        <v/>
      </c>
      <c r="W42" s="24"/>
      <c r="X42" s="63" t="str">
        <f t="shared" si="66"/>
        <v/>
      </c>
      <c r="Y42" s="96" t="str">
        <f t="shared" si="67"/>
        <v/>
      </c>
      <c r="Z42" s="24" t="str">
        <f t="shared" si="44"/>
        <v/>
      </c>
      <c r="AA42" s="26" t="str">
        <f t="shared" si="45"/>
        <v/>
      </c>
      <c r="AB42" s="7"/>
      <c r="AC42" s="168"/>
      <c r="AD42" s="23"/>
      <c r="AE42" s="24"/>
      <c r="AF42" s="24" t="str">
        <f t="shared" si="46"/>
        <v/>
      </c>
      <c r="AG42" s="24"/>
      <c r="AH42" s="24" t="str">
        <f t="shared" si="47"/>
        <v/>
      </c>
      <c r="AI42" s="24"/>
      <c r="AJ42" s="24" t="str">
        <f t="shared" si="48"/>
        <v/>
      </c>
      <c r="AK42" s="24"/>
      <c r="AL42" s="63" t="str">
        <f t="shared" si="68"/>
        <v/>
      </c>
      <c r="AM42" s="96" t="str">
        <f t="shared" si="69"/>
        <v/>
      </c>
      <c r="AN42" s="24" t="str">
        <f t="shared" si="50"/>
        <v/>
      </c>
      <c r="AO42" s="26" t="str">
        <f t="shared" si="51"/>
        <v/>
      </c>
      <c r="AP42" s="7"/>
      <c r="AQ42" s="168"/>
      <c r="AR42" s="23"/>
      <c r="AS42" s="24"/>
      <c r="AT42" s="24" t="str">
        <f t="shared" si="52"/>
        <v/>
      </c>
      <c r="AU42" s="24"/>
      <c r="AV42" s="24" t="str">
        <f t="shared" si="53"/>
        <v/>
      </c>
      <c r="AW42" s="24"/>
      <c r="AX42" s="24" t="str">
        <f t="shared" si="54"/>
        <v/>
      </c>
      <c r="AY42" s="24"/>
      <c r="AZ42" s="63" t="str">
        <f t="shared" si="55"/>
        <v/>
      </c>
      <c r="BA42" s="96" t="str">
        <f t="shared" si="56"/>
        <v/>
      </c>
      <c r="BB42" s="24" t="str">
        <f t="shared" si="57"/>
        <v/>
      </c>
      <c r="BC42" s="26" t="str">
        <f t="shared" si="58"/>
        <v/>
      </c>
      <c r="BD42" s="7"/>
      <c r="BE42" s="168"/>
      <c r="BF42" s="23"/>
      <c r="BG42" s="24"/>
      <c r="BH42" s="24" t="str">
        <f t="shared" si="59"/>
        <v/>
      </c>
      <c r="BI42" s="24"/>
      <c r="BJ42" s="24" t="str">
        <f t="shared" si="60"/>
        <v/>
      </c>
      <c r="BK42" s="24"/>
      <c r="BL42" s="24" t="str">
        <f t="shared" si="61"/>
        <v/>
      </c>
      <c r="BM42" s="24"/>
      <c r="BN42" s="63" t="str">
        <f t="shared" si="62"/>
        <v/>
      </c>
      <c r="BO42" s="96" t="str">
        <f t="shared" si="63"/>
        <v/>
      </c>
      <c r="BP42" s="24" t="str">
        <f t="shared" si="64"/>
        <v/>
      </c>
      <c r="BQ42" s="26" t="str">
        <f t="shared" si="65"/>
        <v/>
      </c>
      <c r="BR42" s="7"/>
      <c r="BS42" s="168"/>
      <c r="BT42" s="15"/>
      <c r="BU42" s="9"/>
      <c r="BV42" s="9" t="str">
        <f t="shared" si="97"/>
        <v/>
      </c>
      <c r="BW42" s="9"/>
      <c r="BX42" s="9" t="str">
        <f t="shared" si="98"/>
        <v/>
      </c>
      <c r="BY42" s="9"/>
      <c r="BZ42" s="9" t="str">
        <f t="shared" si="99"/>
        <v/>
      </c>
      <c r="CA42" s="9"/>
      <c r="CB42" s="9"/>
      <c r="CC42" s="9"/>
      <c r="CD42" s="9" t="str">
        <f t="shared" si="87"/>
        <v/>
      </c>
      <c r="CE42" s="10" t="str">
        <f t="shared" si="88"/>
        <v/>
      </c>
      <c r="CF42" s="7"/>
      <c r="CH42" s="15"/>
      <c r="CI42" s="9"/>
      <c r="CJ42" s="9" t="str">
        <f t="shared" si="100"/>
        <v/>
      </c>
      <c r="CK42" s="9"/>
      <c r="CL42" s="9" t="str">
        <f t="shared" si="101"/>
        <v/>
      </c>
      <c r="CM42" s="9"/>
      <c r="CN42" s="9" t="str">
        <f t="shared" si="102"/>
        <v/>
      </c>
      <c r="CO42" s="9"/>
      <c r="CP42" s="9"/>
      <c r="CQ42" s="9"/>
      <c r="CR42" s="9" t="str">
        <f t="shared" si="89"/>
        <v/>
      </c>
      <c r="CS42" s="10" t="str">
        <f t="shared" si="90"/>
        <v/>
      </c>
      <c r="CT42" s="7"/>
      <c r="CV42" s="15"/>
      <c r="CW42" s="9"/>
      <c r="CX42" s="9" t="str">
        <f t="shared" si="103"/>
        <v/>
      </c>
      <c r="CY42" s="9"/>
      <c r="CZ42" s="9" t="str">
        <f t="shared" si="104"/>
        <v/>
      </c>
      <c r="DA42" s="9"/>
      <c r="DB42" s="9" t="str">
        <f t="shared" si="105"/>
        <v/>
      </c>
      <c r="DC42" s="9"/>
      <c r="DD42" s="9"/>
      <c r="DE42" s="9"/>
      <c r="DF42" s="9" t="str">
        <f t="shared" si="91"/>
        <v/>
      </c>
      <c r="DG42" s="10" t="str">
        <f t="shared" si="92"/>
        <v/>
      </c>
      <c r="DH42" s="7"/>
      <c r="DJ42" s="15"/>
      <c r="DK42" s="9"/>
      <c r="DL42" s="9" t="str">
        <f t="shared" si="106"/>
        <v/>
      </c>
      <c r="DM42" s="9"/>
      <c r="DN42" s="9" t="str">
        <f t="shared" si="107"/>
        <v/>
      </c>
      <c r="DO42" s="9"/>
      <c r="DP42" s="9" t="str">
        <f t="shared" si="108"/>
        <v/>
      </c>
      <c r="DQ42" s="9"/>
      <c r="DR42" s="9"/>
      <c r="DS42" s="9"/>
      <c r="DT42" s="9" t="str">
        <f t="shared" si="93"/>
        <v/>
      </c>
      <c r="DU42" s="10" t="str">
        <f t="shared" si="94"/>
        <v/>
      </c>
      <c r="DV42" s="7"/>
      <c r="DW42" s="47"/>
      <c r="DX42" s="15"/>
      <c r="DY42" s="9"/>
      <c r="DZ42" s="9" t="str">
        <f t="shared" si="109"/>
        <v/>
      </c>
      <c r="EA42" s="9"/>
      <c r="EB42" s="9" t="str">
        <f t="shared" si="110"/>
        <v/>
      </c>
      <c r="EC42" s="9"/>
      <c r="ED42" s="9" t="str">
        <f t="shared" si="111"/>
        <v/>
      </c>
      <c r="EE42" s="9"/>
      <c r="EF42" s="9"/>
      <c r="EG42" s="9"/>
      <c r="EH42" s="9" t="str">
        <f t="shared" si="95"/>
        <v/>
      </c>
      <c r="EI42" s="10" t="str">
        <f t="shared" si="96"/>
        <v/>
      </c>
      <c r="EJ42" s="7"/>
      <c r="EK42" s="47"/>
    </row>
    <row r="43" spans="1:141" s="1" customFormat="1" ht="15" customHeight="1" thickTop="1">
      <c r="A43" s="89"/>
      <c r="B43" s="89"/>
      <c r="C43" s="78"/>
      <c r="D43" s="78" t="str">
        <f t="shared" si="35"/>
        <v/>
      </c>
      <c r="E43" s="78"/>
      <c r="F43" s="28" t="str">
        <f t="shared" si="36"/>
        <v/>
      </c>
      <c r="G43" s="78"/>
      <c r="H43" s="78" t="str">
        <f t="shared" si="37"/>
        <v/>
      </c>
      <c r="I43" s="78"/>
      <c r="J43" s="90" t="str">
        <f t="shared" si="71"/>
        <v/>
      </c>
      <c r="K43" s="91" t="str">
        <f t="shared" si="70"/>
        <v/>
      </c>
      <c r="L43" s="28" t="str">
        <f t="shared" si="39"/>
        <v/>
      </c>
      <c r="M43" s="29" t="str">
        <f t="shared" si="40"/>
        <v/>
      </c>
      <c r="N43" s="7"/>
      <c r="O43" s="168"/>
      <c r="P43" s="89" t="str">
        <f>IF(A43="","",A43)</f>
        <v/>
      </c>
      <c r="Q43" s="78"/>
      <c r="R43" s="78" t="str">
        <f t="shared" si="41"/>
        <v/>
      </c>
      <c r="S43" s="78"/>
      <c r="T43" s="28" t="str">
        <f t="shared" si="42"/>
        <v/>
      </c>
      <c r="U43" s="78"/>
      <c r="V43" s="78" t="str">
        <f t="shared" si="43"/>
        <v/>
      </c>
      <c r="W43" s="78"/>
      <c r="X43" s="90" t="str">
        <f t="shared" si="66"/>
        <v/>
      </c>
      <c r="Y43" s="91" t="str">
        <f t="shared" si="67"/>
        <v/>
      </c>
      <c r="Z43" s="28" t="str">
        <f t="shared" si="44"/>
        <v/>
      </c>
      <c r="AA43" s="29" t="str">
        <f t="shared" si="45"/>
        <v/>
      </c>
      <c r="AB43" s="7"/>
      <c r="AC43" s="168"/>
      <c r="AD43" s="89" t="str">
        <f>IF(A43="","",A43)</f>
        <v/>
      </c>
      <c r="AE43" s="78"/>
      <c r="AF43" s="78" t="str">
        <f t="shared" si="46"/>
        <v/>
      </c>
      <c r="AG43" s="78"/>
      <c r="AH43" s="28" t="str">
        <f t="shared" si="47"/>
        <v/>
      </c>
      <c r="AI43" s="78"/>
      <c r="AJ43" s="78" t="str">
        <f t="shared" si="48"/>
        <v/>
      </c>
      <c r="AK43" s="78"/>
      <c r="AL43" s="90" t="str">
        <f t="shared" si="68"/>
        <v/>
      </c>
      <c r="AM43" s="91" t="str">
        <f t="shared" si="69"/>
        <v/>
      </c>
      <c r="AN43" s="28" t="str">
        <f t="shared" si="50"/>
        <v/>
      </c>
      <c r="AO43" s="29" t="str">
        <f t="shared" si="51"/>
        <v/>
      </c>
      <c r="AP43" s="7"/>
      <c r="AQ43" s="168"/>
      <c r="AR43" s="89" t="str">
        <f>IF(A43="","",A43)</f>
        <v/>
      </c>
      <c r="AS43" s="78"/>
      <c r="AT43" s="78" t="str">
        <f t="shared" si="52"/>
        <v/>
      </c>
      <c r="AU43" s="78"/>
      <c r="AV43" s="28" t="str">
        <f t="shared" si="53"/>
        <v/>
      </c>
      <c r="AW43" s="78"/>
      <c r="AX43" s="78" t="str">
        <f t="shared" si="54"/>
        <v/>
      </c>
      <c r="AY43" s="78"/>
      <c r="AZ43" s="90" t="str">
        <f t="shared" si="55"/>
        <v/>
      </c>
      <c r="BA43" s="91" t="str">
        <f t="shared" si="56"/>
        <v/>
      </c>
      <c r="BB43" s="28" t="str">
        <f t="shared" si="57"/>
        <v/>
      </c>
      <c r="BC43" s="29" t="str">
        <f t="shared" si="58"/>
        <v/>
      </c>
      <c r="BD43" s="7"/>
      <c r="BE43" s="168"/>
      <c r="BF43" s="89" t="str">
        <f>IF(A43="","",A43)</f>
        <v/>
      </c>
      <c r="BG43" s="78"/>
      <c r="BH43" s="78" t="str">
        <f t="shared" si="59"/>
        <v/>
      </c>
      <c r="BI43" s="78"/>
      <c r="BJ43" s="28" t="str">
        <f t="shared" si="60"/>
        <v/>
      </c>
      <c r="BK43" s="78"/>
      <c r="BL43" s="78" t="str">
        <f t="shared" si="61"/>
        <v/>
      </c>
      <c r="BM43" s="78"/>
      <c r="BN43" s="90" t="str">
        <f t="shared" si="62"/>
        <v/>
      </c>
      <c r="BO43" s="91" t="str">
        <f t="shared" si="63"/>
        <v/>
      </c>
      <c r="BP43" s="28" t="str">
        <f t="shared" si="64"/>
        <v/>
      </c>
      <c r="BQ43" s="29" t="str">
        <f t="shared" si="65"/>
        <v/>
      </c>
      <c r="BR43" s="7"/>
      <c r="BS43" s="168"/>
      <c r="BT43" s="15"/>
      <c r="BU43" s="9"/>
      <c r="BV43" s="9" t="str">
        <f t="shared" si="97"/>
        <v/>
      </c>
      <c r="BW43" s="9"/>
      <c r="BX43" s="9" t="str">
        <f t="shared" si="98"/>
        <v/>
      </c>
      <c r="BY43" s="9"/>
      <c r="BZ43" s="9" t="str">
        <f t="shared" si="99"/>
        <v/>
      </c>
      <c r="CA43" s="9"/>
      <c r="CB43" s="9"/>
      <c r="CC43" s="9"/>
      <c r="CD43" s="9" t="str">
        <f t="shared" si="87"/>
        <v/>
      </c>
      <c r="CE43" s="10" t="str">
        <f t="shared" si="88"/>
        <v/>
      </c>
      <c r="CF43" s="7"/>
      <c r="CH43" s="15"/>
      <c r="CI43" s="9"/>
      <c r="CJ43" s="9" t="str">
        <f t="shared" si="100"/>
        <v/>
      </c>
      <c r="CK43" s="9"/>
      <c r="CL43" s="9" t="str">
        <f t="shared" si="101"/>
        <v/>
      </c>
      <c r="CM43" s="9"/>
      <c r="CN43" s="9" t="str">
        <f t="shared" si="102"/>
        <v/>
      </c>
      <c r="CO43" s="9"/>
      <c r="CP43" s="9"/>
      <c r="CQ43" s="9"/>
      <c r="CR43" s="9" t="str">
        <f t="shared" si="89"/>
        <v/>
      </c>
      <c r="CS43" s="10" t="str">
        <f t="shared" si="90"/>
        <v/>
      </c>
      <c r="CT43" s="7"/>
      <c r="CV43" s="15"/>
      <c r="CW43" s="9"/>
      <c r="CX43" s="9" t="str">
        <f t="shared" si="103"/>
        <v/>
      </c>
      <c r="CY43" s="9"/>
      <c r="CZ43" s="9" t="str">
        <f t="shared" si="104"/>
        <v/>
      </c>
      <c r="DA43" s="9"/>
      <c r="DB43" s="9" t="str">
        <f t="shared" si="105"/>
        <v/>
      </c>
      <c r="DC43" s="9"/>
      <c r="DD43" s="9"/>
      <c r="DE43" s="9"/>
      <c r="DF43" s="9" t="str">
        <f t="shared" si="91"/>
        <v/>
      </c>
      <c r="DG43" s="10" t="str">
        <f t="shared" si="92"/>
        <v/>
      </c>
      <c r="DH43" s="7"/>
      <c r="DJ43" s="15"/>
      <c r="DK43" s="9"/>
      <c r="DL43" s="9" t="str">
        <f t="shared" si="106"/>
        <v/>
      </c>
      <c r="DM43" s="9"/>
      <c r="DN43" s="9" t="str">
        <f t="shared" si="107"/>
        <v/>
      </c>
      <c r="DO43" s="9"/>
      <c r="DP43" s="9" t="str">
        <f t="shared" si="108"/>
        <v/>
      </c>
      <c r="DQ43" s="9"/>
      <c r="DR43" s="9"/>
      <c r="DS43" s="9"/>
      <c r="DT43" s="9" t="str">
        <f t="shared" si="93"/>
        <v/>
      </c>
      <c r="DU43" s="10" t="str">
        <f t="shared" si="94"/>
        <v/>
      </c>
      <c r="DV43" s="7"/>
      <c r="DW43" s="47"/>
      <c r="DX43" s="15"/>
      <c r="DY43" s="9"/>
      <c r="DZ43" s="9" t="str">
        <f t="shared" si="109"/>
        <v/>
      </c>
      <c r="EA43" s="9"/>
      <c r="EB43" s="9" t="str">
        <f t="shared" si="110"/>
        <v/>
      </c>
      <c r="EC43" s="9"/>
      <c r="ED43" s="9" t="str">
        <f t="shared" si="111"/>
        <v/>
      </c>
      <c r="EE43" s="9"/>
      <c r="EF43" s="9"/>
      <c r="EG43" s="9"/>
      <c r="EH43" s="9" t="str">
        <f t="shared" si="95"/>
        <v/>
      </c>
      <c r="EI43" s="10" t="str">
        <f t="shared" si="96"/>
        <v/>
      </c>
      <c r="EJ43" s="7"/>
      <c r="EK43" s="47"/>
    </row>
    <row r="44" spans="1:141" s="1" customFormat="1" ht="15" customHeight="1">
      <c r="A44" s="15"/>
      <c r="B44" s="15"/>
      <c r="C44" s="9"/>
      <c r="D44" s="9" t="str">
        <f t="shared" si="35"/>
        <v/>
      </c>
      <c r="E44" s="9"/>
      <c r="F44" s="9" t="str">
        <f t="shared" si="36"/>
        <v/>
      </c>
      <c r="G44" s="9"/>
      <c r="H44" s="9" t="str">
        <f t="shared" si="37"/>
        <v/>
      </c>
      <c r="I44" s="9"/>
      <c r="J44" s="62" t="str">
        <f t="shared" si="71"/>
        <v/>
      </c>
      <c r="K44" s="95" t="str">
        <f t="shared" si="70"/>
        <v/>
      </c>
      <c r="L44" s="9" t="str">
        <f t="shared" si="39"/>
        <v/>
      </c>
      <c r="M44" s="10" t="str">
        <f t="shared" si="40"/>
        <v/>
      </c>
      <c r="N44" s="7"/>
      <c r="O44" s="168"/>
      <c r="P44" s="15"/>
      <c r="Q44" s="9"/>
      <c r="R44" s="9" t="str">
        <f t="shared" si="41"/>
        <v/>
      </c>
      <c r="S44" s="9"/>
      <c r="T44" s="9" t="str">
        <f t="shared" si="42"/>
        <v/>
      </c>
      <c r="U44" s="9"/>
      <c r="V44" s="9" t="str">
        <f t="shared" si="43"/>
        <v/>
      </c>
      <c r="W44" s="9"/>
      <c r="X44" s="62" t="str">
        <f t="shared" si="66"/>
        <v/>
      </c>
      <c r="Y44" s="95" t="str">
        <f t="shared" si="67"/>
        <v/>
      </c>
      <c r="Z44" s="9" t="str">
        <f t="shared" si="44"/>
        <v/>
      </c>
      <c r="AA44" s="10" t="str">
        <f t="shared" si="45"/>
        <v/>
      </c>
      <c r="AB44" s="7"/>
      <c r="AC44" s="168"/>
      <c r="AD44" s="15"/>
      <c r="AE44" s="9"/>
      <c r="AF44" s="9" t="str">
        <f t="shared" si="46"/>
        <v/>
      </c>
      <c r="AG44" s="9"/>
      <c r="AH44" s="9" t="str">
        <f t="shared" si="47"/>
        <v/>
      </c>
      <c r="AI44" s="9"/>
      <c r="AJ44" s="9" t="str">
        <f t="shared" si="48"/>
        <v/>
      </c>
      <c r="AK44" s="9"/>
      <c r="AL44" s="62" t="str">
        <f t="shared" si="68"/>
        <v/>
      </c>
      <c r="AM44" s="95" t="str">
        <f t="shared" si="69"/>
        <v/>
      </c>
      <c r="AN44" s="9" t="str">
        <f t="shared" si="50"/>
        <v/>
      </c>
      <c r="AO44" s="10" t="str">
        <f t="shared" si="51"/>
        <v/>
      </c>
      <c r="AP44" s="7"/>
      <c r="AQ44" s="168"/>
      <c r="AR44" s="17"/>
      <c r="AS44" s="9"/>
      <c r="AT44" s="9" t="str">
        <f t="shared" si="52"/>
        <v/>
      </c>
      <c r="AU44" s="9"/>
      <c r="AV44" s="9" t="str">
        <f t="shared" si="53"/>
        <v/>
      </c>
      <c r="AW44" s="9"/>
      <c r="AX44" s="9" t="str">
        <f t="shared" si="54"/>
        <v/>
      </c>
      <c r="AY44" s="9"/>
      <c r="AZ44" s="62" t="str">
        <f t="shared" si="55"/>
        <v/>
      </c>
      <c r="BA44" s="95" t="str">
        <f t="shared" si="56"/>
        <v/>
      </c>
      <c r="BB44" s="9" t="str">
        <f t="shared" si="57"/>
        <v/>
      </c>
      <c r="BC44" s="10" t="str">
        <f t="shared" si="58"/>
        <v/>
      </c>
      <c r="BD44" s="7"/>
      <c r="BE44" s="168"/>
      <c r="BF44" s="15"/>
      <c r="BG44" s="9"/>
      <c r="BH44" s="9" t="str">
        <f t="shared" si="59"/>
        <v/>
      </c>
      <c r="BI44" s="9"/>
      <c r="BJ44" s="9" t="str">
        <f t="shared" si="60"/>
        <v/>
      </c>
      <c r="BK44" s="9"/>
      <c r="BL44" s="9" t="str">
        <f t="shared" si="61"/>
        <v/>
      </c>
      <c r="BM44" s="9"/>
      <c r="BN44" s="62" t="str">
        <f t="shared" si="62"/>
        <v/>
      </c>
      <c r="BO44" s="95" t="str">
        <f t="shared" si="63"/>
        <v/>
      </c>
      <c r="BP44" s="9" t="str">
        <f t="shared" si="64"/>
        <v/>
      </c>
      <c r="BQ44" s="10" t="str">
        <f t="shared" si="65"/>
        <v/>
      </c>
      <c r="BR44" s="7"/>
      <c r="BS44" s="168"/>
      <c r="BT44" s="15"/>
      <c r="BU44" s="9"/>
      <c r="BV44" s="9" t="str">
        <f t="shared" si="97"/>
        <v/>
      </c>
      <c r="BW44" s="9"/>
      <c r="BX44" s="9" t="str">
        <f t="shared" si="98"/>
        <v/>
      </c>
      <c r="BY44" s="9"/>
      <c r="BZ44" s="9" t="str">
        <f t="shared" si="99"/>
        <v/>
      </c>
      <c r="CA44" s="9"/>
      <c r="CB44" s="9"/>
      <c r="CC44" s="9"/>
      <c r="CD44" s="9" t="str">
        <f t="shared" si="87"/>
        <v/>
      </c>
      <c r="CE44" s="10" t="str">
        <f t="shared" si="88"/>
        <v/>
      </c>
      <c r="CF44" s="7"/>
      <c r="CH44" s="15"/>
      <c r="CI44" s="9"/>
      <c r="CJ44" s="9" t="str">
        <f t="shared" si="100"/>
        <v/>
      </c>
      <c r="CK44" s="9"/>
      <c r="CL44" s="9" t="str">
        <f t="shared" si="101"/>
        <v/>
      </c>
      <c r="CM44" s="9"/>
      <c r="CN44" s="9" t="str">
        <f t="shared" si="102"/>
        <v/>
      </c>
      <c r="CO44" s="9"/>
      <c r="CP44" s="9"/>
      <c r="CQ44" s="9"/>
      <c r="CR44" s="9" t="str">
        <f t="shared" si="89"/>
        <v/>
      </c>
      <c r="CS44" s="10" t="str">
        <f t="shared" si="90"/>
        <v/>
      </c>
      <c r="CT44" s="7"/>
      <c r="CV44" s="15"/>
      <c r="CW44" s="9"/>
      <c r="CX44" s="9" t="str">
        <f t="shared" si="103"/>
        <v/>
      </c>
      <c r="CY44" s="9"/>
      <c r="CZ44" s="9" t="str">
        <f t="shared" si="104"/>
        <v/>
      </c>
      <c r="DA44" s="9"/>
      <c r="DB44" s="9" t="str">
        <f t="shared" si="105"/>
        <v/>
      </c>
      <c r="DC44" s="9"/>
      <c r="DD44" s="9"/>
      <c r="DE44" s="9"/>
      <c r="DF44" s="9" t="str">
        <f t="shared" si="91"/>
        <v/>
      </c>
      <c r="DG44" s="10" t="str">
        <f t="shared" si="92"/>
        <v/>
      </c>
      <c r="DH44" s="7"/>
      <c r="DJ44" s="15"/>
      <c r="DK44" s="9"/>
      <c r="DL44" s="9" t="str">
        <f t="shared" si="106"/>
        <v/>
      </c>
      <c r="DM44" s="9"/>
      <c r="DN44" s="9" t="str">
        <f t="shared" si="107"/>
        <v/>
      </c>
      <c r="DO44" s="9"/>
      <c r="DP44" s="9" t="str">
        <f t="shared" si="108"/>
        <v/>
      </c>
      <c r="DQ44" s="9"/>
      <c r="DR44" s="9"/>
      <c r="DS44" s="9"/>
      <c r="DT44" s="9" t="str">
        <f t="shared" si="93"/>
        <v/>
      </c>
      <c r="DU44" s="10" t="str">
        <f t="shared" si="94"/>
        <v/>
      </c>
      <c r="DV44" s="7"/>
      <c r="DW44" s="47"/>
      <c r="DX44" s="15"/>
      <c r="DY44" s="9"/>
      <c r="DZ44" s="9" t="str">
        <f t="shared" si="109"/>
        <v/>
      </c>
      <c r="EA44" s="9"/>
      <c r="EB44" s="9" t="str">
        <f t="shared" si="110"/>
        <v/>
      </c>
      <c r="EC44" s="9"/>
      <c r="ED44" s="9" t="str">
        <f t="shared" si="111"/>
        <v/>
      </c>
      <c r="EE44" s="9"/>
      <c r="EF44" s="9"/>
      <c r="EG44" s="9"/>
      <c r="EH44" s="9" t="str">
        <f t="shared" si="95"/>
        <v/>
      </c>
      <c r="EI44" s="10" t="str">
        <f t="shared" si="96"/>
        <v/>
      </c>
      <c r="EJ44" s="7"/>
      <c r="EK44" s="47"/>
    </row>
    <row r="45" spans="1:141" s="1" customFormat="1" ht="15" customHeight="1">
      <c r="A45" s="15"/>
      <c r="B45" s="15"/>
      <c r="C45" s="9"/>
      <c r="D45" s="9" t="str">
        <f t="shared" si="35"/>
        <v/>
      </c>
      <c r="E45" s="9"/>
      <c r="F45" s="9" t="str">
        <f t="shared" si="36"/>
        <v/>
      </c>
      <c r="G45" s="9"/>
      <c r="H45" s="9" t="str">
        <f t="shared" si="37"/>
        <v/>
      </c>
      <c r="I45" s="9"/>
      <c r="J45" s="62" t="str">
        <f t="shared" si="71"/>
        <v/>
      </c>
      <c r="K45" s="9" t="str">
        <f t="shared" si="70"/>
        <v/>
      </c>
      <c r="L45" s="9" t="str">
        <f t="shared" si="39"/>
        <v/>
      </c>
      <c r="M45" s="10" t="str">
        <f t="shared" si="40"/>
        <v/>
      </c>
      <c r="N45" s="7"/>
      <c r="O45" s="168"/>
      <c r="P45" s="15"/>
      <c r="Q45" s="9"/>
      <c r="R45" s="9" t="str">
        <f t="shared" si="41"/>
        <v/>
      </c>
      <c r="S45" s="9"/>
      <c r="T45" s="9" t="str">
        <f t="shared" si="42"/>
        <v/>
      </c>
      <c r="U45" s="9"/>
      <c r="V45" s="9" t="str">
        <f t="shared" si="43"/>
        <v/>
      </c>
      <c r="W45" s="9"/>
      <c r="X45" s="62" t="str">
        <f t="shared" si="66"/>
        <v/>
      </c>
      <c r="Y45" s="9" t="str">
        <f t="shared" si="67"/>
        <v/>
      </c>
      <c r="Z45" s="9" t="str">
        <f t="shared" si="44"/>
        <v/>
      </c>
      <c r="AA45" s="10" t="str">
        <f t="shared" si="45"/>
        <v/>
      </c>
      <c r="AB45" s="7"/>
      <c r="AC45" s="168"/>
      <c r="AD45" s="15"/>
      <c r="AE45" s="9"/>
      <c r="AF45" s="9" t="str">
        <f t="shared" si="46"/>
        <v/>
      </c>
      <c r="AG45" s="9"/>
      <c r="AH45" s="9" t="str">
        <f t="shared" si="47"/>
        <v/>
      </c>
      <c r="AI45" s="9"/>
      <c r="AJ45" s="9" t="str">
        <f t="shared" si="48"/>
        <v/>
      </c>
      <c r="AK45" s="9"/>
      <c r="AL45" s="62" t="str">
        <f t="shared" si="68"/>
        <v/>
      </c>
      <c r="AM45" s="9" t="str">
        <f t="shared" si="69"/>
        <v/>
      </c>
      <c r="AN45" s="9" t="str">
        <f t="shared" si="50"/>
        <v/>
      </c>
      <c r="AO45" s="10" t="str">
        <f t="shared" si="51"/>
        <v/>
      </c>
      <c r="AP45" s="7"/>
      <c r="AQ45" s="168"/>
      <c r="AR45" s="140"/>
      <c r="AS45" s="9"/>
      <c r="AT45" s="9" t="str">
        <f t="shared" si="52"/>
        <v/>
      </c>
      <c r="AU45" s="9"/>
      <c r="AV45" s="9" t="str">
        <f t="shared" si="53"/>
        <v/>
      </c>
      <c r="AW45" s="9"/>
      <c r="AX45" s="9" t="str">
        <f t="shared" si="54"/>
        <v/>
      </c>
      <c r="AY45" s="9"/>
      <c r="AZ45" s="62" t="str">
        <f t="shared" si="55"/>
        <v/>
      </c>
      <c r="BA45" s="9" t="str">
        <f t="shared" si="56"/>
        <v/>
      </c>
      <c r="BB45" s="9" t="str">
        <f t="shared" si="57"/>
        <v/>
      </c>
      <c r="BC45" s="10" t="str">
        <f t="shared" si="58"/>
        <v/>
      </c>
      <c r="BD45" s="7"/>
      <c r="BE45" s="168"/>
      <c r="BF45" s="17"/>
      <c r="BG45" s="9"/>
      <c r="BH45" s="9" t="str">
        <f t="shared" si="59"/>
        <v/>
      </c>
      <c r="BI45" s="9"/>
      <c r="BJ45" s="9" t="str">
        <f t="shared" si="60"/>
        <v/>
      </c>
      <c r="BK45" s="9"/>
      <c r="BL45" s="9" t="str">
        <f t="shared" si="61"/>
        <v/>
      </c>
      <c r="BM45" s="9"/>
      <c r="BN45" s="62" t="str">
        <f t="shared" si="62"/>
        <v/>
      </c>
      <c r="BO45" s="9" t="str">
        <f t="shared" si="63"/>
        <v/>
      </c>
      <c r="BP45" s="9" t="str">
        <f t="shared" si="64"/>
        <v/>
      </c>
      <c r="BQ45" s="10" t="str">
        <f t="shared" si="65"/>
        <v/>
      </c>
      <c r="BR45" s="7"/>
      <c r="BS45" s="168"/>
      <c r="BT45" s="15"/>
      <c r="BU45" s="9"/>
      <c r="BV45" s="9" t="str">
        <f t="shared" si="97"/>
        <v/>
      </c>
      <c r="BW45" s="9"/>
      <c r="BX45" s="9" t="str">
        <f t="shared" si="98"/>
        <v/>
      </c>
      <c r="BY45" s="9"/>
      <c r="BZ45" s="9" t="str">
        <f t="shared" si="99"/>
        <v/>
      </c>
      <c r="CA45" s="9"/>
      <c r="CB45" s="9"/>
      <c r="CC45" s="9"/>
      <c r="CD45" s="9" t="str">
        <f t="shared" si="87"/>
        <v/>
      </c>
      <c r="CE45" s="10" t="str">
        <f t="shared" si="88"/>
        <v/>
      </c>
      <c r="CF45" s="7"/>
      <c r="CH45" s="15"/>
      <c r="CI45" s="9"/>
      <c r="CJ45" s="9" t="str">
        <f t="shared" si="100"/>
        <v/>
      </c>
      <c r="CK45" s="9"/>
      <c r="CL45" s="9" t="str">
        <f t="shared" si="101"/>
        <v/>
      </c>
      <c r="CM45" s="9"/>
      <c r="CN45" s="9" t="str">
        <f t="shared" si="102"/>
        <v/>
      </c>
      <c r="CO45" s="9"/>
      <c r="CP45" s="9"/>
      <c r="CQ45" s="9"/>
      <c r="CR45" s="9" t="str">
        <f t="shared" si="89"/>
        <v/>
      </c>
      <c r="CS45" s="10" t="str">
        <f t="shared" si="90"/>
        <v/>
      </c>
      <c r="CT45" s="7"/>
      <c r="CV45" s="15"/>
      <c r="CW45" s="9"/>
      <c r="CX45" s="9" t="str">
        <f t="shared" si="103"/>
        <v/>
      </c>
      <c r="CY45" s="9"/>
      <c r="CZ45" s="9" t="str">
        <f t="shared" si="104"/>
        <v/>
      </c>
      <c r="DA45" s="9"/>
      <c r="DB45" s="9" t="str">
        <f t="shared" si="105"/>
        <v/>
      </c>
      <c r="DC45" s="9"/>
      <c r="DD45" s="9"/>
      <c r="DE45" s="9"/>
      <c r="DF45" s="9" t="str">
        <f t="shared" si="91"/>
        <v/>
      </c>
      <c r="DG45" s="10" t="str">
        <f t="shared" si="92"/>
        <v/>
      </c>
      <c r="DH45" s="7"/>
      <c r="DJ45" s="15"/>
      <c r="DK45" s="9"/>
      <c r="DL45" s="9" t="str">
        <f t="shared" si="106"/>
        <v/>
      </c>
      <c r="DM45" s="9"/>
      <c r="DN45" s="9" t="str">
        <f t="shared" si="107"/>
        <v/>
      </c>
      <c r="DO45" s="9"/>
      <c r="DP45" s="9" t="str">
        <f t="shared" si="108"/>
        <v/>
      </c>
      <c r="DQ45" s="9"/>
      <c r="DR45" s="9"/>
      <c r="DS45" s="9"/>
      <c r="DT45" s="9" t="str">
        <f t="shared" si="93"/>
        <v/>
      </c>
      <c r="DU45" s="10" t="str">
        <f t="shared" si="94"/>
        <v/>
      </c>
      <c r="DV45" s="7"/>
      <c r="DW45" s="47"/>
      <c r="DX45" s="15"/>
      <c r="DY45" s="9"/>
      <c r="DZ45" s="9" t="str">
        <f t="shared" si="109"/>
        <v/>
      </c>
      <c r="EA45" s="9"/>
      <c r="EB45" s="9" t="str">
        <f t="shared" si="110"/>
        <v/>
      </c>
      <c r="EC45" s="9"/>
      <c r="ED45" s="9" t="str">
        <f t="shared" si="111"/>
        <v/>
      </c>
      <c r="EE45" s="9"/>
      <c r="EF45" s="9"/>
      <c r="EG45" s="9"/>
      <c r="EH45" s="9" t="str">
        <f t="shared" si="95"/>
        <v/>
      </c>
      <c r="EI45" s="10" t="str">
        <f t="shared" si="96"/>
        <v/>
      </c>
      <c r="EJ45" s="7"/>
      <c r="EK45" s="47"/>
    </row>
    <row r="46" spans="1:141" s="1" customFormat="1" ht="15" customHeight="1" thickBot="1">
      <c r="A46" s="23"/>
      <c r="B46" s="23"/>
      <c r="C46" s="24"/>
      <c r="D46" s="24" t="str">
        <f t="shared" si="35"/>
        <v/>
      </c>
      <c r="E46" s="24"/>
      <c r="F46" s="24" t="str">
        <f t="shared" si="36"/>
        <v/>
      </c>
      <c r="G46" s="24"/>
      <c r="H46" s="24" t="str">
        <f t="shared" si="37"/>
        <v/>
      </c>
      <c r="I46" s="24"/>
      <c r="J46" s="63" t="str">
        <f t="shared" si="71"/>
        <v/>
      </c>
      <c r="K46" s="96" t="str">
        <f t="shared" si="70"/>
        <v/>
      </c>
      <c r="L46" s="24" t="str">
        <f t="shared" si="39"/>
        <v/>
      </c>
      <c r="M46" s="26" t="str">
        <f t="shared" si="40"/>
        <v/>
      </c>
      <c r="N46" s="7"/>
      <c r="O46" s="168"/>
      <c r="P46" s="23"/>
      <c r="Q46" s="24"/>
      <c r="R46" s="24" t="str">
        <f t="shared" si="41"/>
        <v/>
      </c>
      <c r="S46" s="24"/>
      <c r="T46" s="24" t="str">
        <f t="shared" si="42"/>
        <v/>
      </c>
      <c r="U46" s="24"/>
      <c r="V46" s="24" t="str">
        <f t="shared" si="43"/>
        <v/>
      </c>
      <c r="W46" s="24"/>
      <c r="X46" s="63" t="str">
        <f t="shared" si="66"/>
        <v/>
      </c>
      <c r="Y46" s="96" t="str">
        <f t="shared" si="67"/>
        <v/>
      </c>
      <c r="Z46" s="24" t="str">
        <f t="shared" si="44"/>
        <v/>
      </c>
      <c r="AA46" s="26" t="str">
        <f t="shared" si="45"/>
        <v/>
      </c>
      <c r="AB46" s="7"/>
      <c r="AC46" s="168"/>
      <c r="AD46" s="23"/>
      <c r="AE46" s="24"/>
      <c r="AF46" s="24" t="str">
        <f t="shared" si="46"/>
        <v/>
      </c>
      <c r="AG46" s="24"/>
      <c r="AH46" s="24" t="str">
        <f t="shared" si="47"/>
        <v/>
      </c>
      <c r="AI46" s="24"/>
      <c r="AJ46" s="24" t="str">
        <f t="shared" si="48"/>
        <v/>
      </c>
      <c r="AK46" s="24"/>
      <c r="AL46" s="63" t="str">
        <f t="shared" si="68"/>
        <v/>
      </c>
      <c r="AM46" s="96" t="str">
        <f t="shared" si="69"/>
        <v/>
      </c>
      <c r="AN46" s="24" t="str">
        <f t="shared" si="50"/>
        <v/>
      </c>
      <c r="AO46" s="26" t="str">
        <f t="shared" si="51"/>
        <v/>
      </c>
      <c r="AP46" s="7"/>
      <c r="AQ46" s="168"/>
      <c r="AR46" s="165" t="str">
        <f>IF(A46="","",A46)</f>
        <v/>
      </c>
      <c r="AS46" s="24"/>
      <c r="AT46" s="24" t="str">
        <f t="shared" si="52"/>
        <v/>
      </c>
      <c r="AU46" s="24"/>
      <c r="AV46" s="24" t="str">
        <f t="shared" si="53"/>
        <v/>
      </c>
      <c r="AW46" s="24"/>
      <c r="AX46" s="24" t="str">
        <f t="shared" si="54"/>
        <v/>
      </c>
      <c r="AY46" s="24"/>
      <c r="AZ46" s="63" t="str">
        <f t="shared" si="55"/>
        <v/>
      </c>
      <c r="BA46" s="96" t="str">
        <f t="shared" si="56"/>
        <v/>
      </c>
      <c r="BB46" s="24" t="str">
        <f t="shared" si="57"/>
        <v/>
      </c>
      <c r="BC46" s="26" t="str">
        <f t="shared" si="58"/>
        <v/>
      </c>
      <c r="BD46" s="7"/>
      <c r="BE46" s="168"/>
      <c r="BF46" s="23"/>
      <c r="BG46" s="24"/>
      <c r="BH46" s="24" t="str">
        <f t="shared" si="59"/>
        <v/>
      </c>
      <c r="BI46" s="24"/>
      <c r="BJ46" s="24" t="str">
        <f t="shared" si="60"/>
        <v/>
      </c>
      <c r="BK46" s="24"/>
      <c r="BL46" s="24" t="str">
        <f t="shared" si="61"/>
        <v/>
      </c>
      <c r="BM46" s="24"/>
      <c r="BN46" s="63" t="str">
        <f t="shared" si="62"/>
        <v/>
      </c>
      <c r="BO46" s="96" t="str">
        <f t="shared" si="63"/>
        <v/>
      </c>
      <c r="BP46" s="24" t="str">
        <f t="shared" si="64"/>
        <v/>
      </c>
      <c r="BQ46" s="26" t="str">
        <f t="shared" si="65"/>
        <v/>
      </c>
      <c r="BR46" s="7"/>
      <c r="BS46" s="168"/>
      <c r="BT46" s="15"/>
      <c r="BU46" s="9"/>
      <c r="BV46" s="9" t="str">
        <f t="shared" si="97"/>
        <v/>
      </c>
      <c r="BW46" s="9"/>
      <c r="BX46" s="9" t="str">
        <f t="shared" si="98"/>
        <v/>
      </c>
      <c r="BY46" s="9"/>
      <c r="BZ46" s="9" t="str">
        <f t="shared" si="99"/>
        <v/>
      </c>
      <c r="CA46" s="9"/>
      <c r="CB46" s="9"/>
      <c r="CC46" s="9"/>
      <c r="CD46" s="9" t="str">
        <f t="shared" si="87"/>
        <v/>
      </c>
      <c r="CE46" s="10" t="str">
        <f t="shared" si="88"/>
        <v/>
      </c>
      <c r="CF46" s="7"/>
      <c r="CH46" s="15"/>
      <c r="CI46" s="9"/>
      <c r="CJ46" s="9" t="str">
        <f t="shared" si="100"/>
        <v/>
      </c>
      <c r="CK46" s="9"/>
      <c r="CL46" s="9" t="str">
        <f t="shared" si="101"/>
        <v/>
      </c>
      <c r="CM46" s="9"/>
      <c r="CN46" s="9" t="str">
        <f t="shared" si="102"/>
        <v/>
      </c>
      <c r="CO46" s="9"/>
      <c r="CP46" s="9"/>
      <c r="CQ46" s="9"/>
      <c r="CR46" s="9" t="str">
        <f t="shared" si="89"/>
        <v/>
      </c>
      <c r="CS46" s="10" t="str">
        <f t="shared" si="90"/>
        <v/>
      </c>
      <c r="CT46" s="7"/>
      <c r="CV46" s="15"/>
      <c r="CW46" s="9"/>
      <c r="CX46" s="9" t="str">
        <f t="shared" si="103"/>
        <v/>
      </c>
      <c r="CY46" s="9"/>
      <c r="CZ46" s="9" t="str">
        <f t="shared" si="104"/>
        <v/>
      </c>
      <c r="DA46" s="9"/>
      <c r="DB46" s="9" t="str">
        <f t="shared" si="105"/>
        <v/>
      </c>
      <c r="DC46" s="9"/>
      <c r="DD46" s="9"/>
      <c r="DE46" s="9"/>
      <c r="DF46" s="9" t="str">
        <f t="shared" si="91"/>
        <v/>
      </c>
      <c r="DG46" s="10" t="str">
        <f t="shared" si="92"/>
        <v/>
      </c>
      <c r="DH46" s="7"/>
      <c r="DJ46" s="15"/>
      <c r="DK46" s="9"/>
      <c r="DL46" s="9" t="str">
        <f t="shared" si="106"/>
        <v/>
      </c>
      <c r="DM46" s="9"/>
      <c r="DN46" s="9" t="str">
        <f t="shared" si="107"/>
        <v/>
      </c>
      <c r="DO46" s="9"/>
      <c r="DP46" s="9" t="str">
        <f t="shared" si="108"/>
        <v/>
      </c>
      <c r="DQ46" s="9"/>
      <c r="DR46" s="9"/>
      <c r="DS46" s="9"/>
      <c r="DT46" s="9" t="str">
        <f t="shared" si="93"/>
        <v/>
      </c>
      <c r="DU46" s="10" t="str">
        <f t="shared" si="94"/>
        <v/>
      </c>
      <c r="DV46" s="7"/>
      <c r="DW46" s="47"/>
      <c r="DX46" s="15"/>
      <c r="DY46" s="9"/>
      <c r="DZ46" s="9" t="str">
        <f t="shared" si="109"/>
        <v/>
      </c>
      <c r="EA46" s="9"/>
      <c r="EB46" s="9" t="str">
        <f t="shared" si="110"/>
        <v/>
      </c>
      <c r="EC46" s="9"/>
      <c r="ED46" s="9" t="str">
        <f t="shared" si="111"/>
        <v/>
      </c>
      <c r="EE46" s="9"/>
      <c r="EF46" s="9"/>
      <c r="EG46" s="9"/>
      <c r="EH46" s="9" t="str">
        <f t="shared" si="95"/>
        <v/>
      </c>
      <c r="EI46" s="10" t="str">
        <f t="shared" si="96"/>
        <v/>
      </c>
      <c r="EJ46" s="7"/>
      <c r="EK46" s="47"/>
    </row>
    <row r="47" spans="1:141" s="1" customFormat="1" ht="15" customHeight="1" thickTop="1">
      <c r="A47" s="89"/>
      <c r="B47" s="89"/>
      <c r="C47" s="78"/>
      <c r="D47" s="78" t="str">
        <f t="shared" si="35"/>
        <v/>
      </c>
      <c r="E47" s="78"/>
      <c r="F47" s="28" t="str">
        <f t="shared" si="36"/>
        <v/>
      </c>
      <c r="G47" s="78"/>
      <c r="H47" s="78" t="str">
        <f t="shared" si="37"/>
        <v/>
      </c>
      <c r="I47" s="78"/>
      <c r="J47" s="90" t="str">
        <f t="shared" si="71"/>
        <v/>
      </c>
      <c r="K47" s="91" t="str">
        <f t="shared" si="70"/>
        <v/>
      </c>
      <c r="L47" s="28" t="str">
        <f t="shared" si="39"/>
        <v/>
      </c>
      <c r="M47" s="29" t="str">
        <f t="shared" si="40"/>
        <v/>
      </c>
      <c r="N47" s="7"/>
      <c r="O47" s="168"/>
      <c r="P47" s="89" t="str">
        <f>IF(A47="","",A47)</f>
        <v/>
      </c>
      <c r="Q47" s="78"/>
      <c r="R47" s="78" t="str">
        <f t="shared" si="41"/>
        <v/>
      </c>
      <c r="S47" s="78"/>
      <c r="T47" s="28" t="str">
        <f t="shared" si="42"/>
        <v/>
      </c>
      <c r="U47" s="78"/>
      <c r="V47" s="78" t="str">
        <f t="shared" si="43"/>
        <v/>
      </c>
      <c r="W47" s="78"/>
      <c r="X47" s="90" t="str">
        <f t="shared" si="66"/>
        <v/>
      </c>
      <c r="Y47" s="91" t="str">
        <f t="shared" si="67"/>
        <v/>
      </c>
      <c r="Z47" s="28" t="str">
        <f t="shared" si="44"/>
        <v/>
      </c>
      <c r="AA47" s="29" t="str">
        <f t="shared" si="45"/>
        <v/>
      </c>
      <c r="AB47" s="7"/>
      <c r="AC47" s="168"/>
      <c r="AD47" s="89" t="str">
        <f>IF(A47="","",A47)</f>
        <v/>
      </c>
      <c r="AE47" s="78"/>
      <c r="AF47" s="78" t="str">
        <f t="shared" si="46"/>
        <v/>
      </c>
      <c r="AG47" s="78"/>
      <c r="AH47" s="28" t="str">
        <f t="shared" si="47"/>
        <v/>
      </c>
      <c r="AI47" s="78"/>
      <c r="AJ47" s="78" t="str">
        <f t="shared" si="48"/>
        <v/>
      </c>
      <c r="AK47" s="78"/>
      <c r="AL47" s="90" t="str">
        <f t="shared" si="68"/>
        <v/>
      </c>
      <c r="AM47" s="91" t="str">
        <f t="shared" si="69"/>
        <v/>
      </c>
      <c r="AN47" s="28" t="str">
        <f t="shared" si="50"/>
        <v/>
      </c>
      <c r="AO47" s="29" t="str">
        <f t="shared" si="51"/>
        <v/>
      </c>
      <c r="AP47" s="7"/>
      <c r="AQ47" s="168"/>
      <c r="AR47" s="89" t="str">
        <f>IF(A47="","",A47)</f>
        <v/>
      </c>
      <c r="AS47" s="78"/>
      <c r="AT47" s="78" t="str">
        <f t="shared" si="52"/>
        <v/>
      </c>
      <c r="AU47" s="78"/>
      <c r="AV47" s="28" t="str">
        <f t="shared" si="53"/>
        <v/>
      </c>
      <c r="AW47" s="78"/>
      <c r="AX47" s="78" t="str">
        <f t="shared" si="54"/>
        <v/>
      </c>
      <c r="AY47" s="78"/>
      <c r="AZ47" s="90" t="str">
        <f t="shared" si="55"/>
        <v/>
      </c>
      <c r="BA47" s="91" t="str">
        <f t="shared" si="56"/>
        <v/>
      </c>
      <c r="BB47" s="28" t="str">
        <f t="shared" si="57"/>
        <v/>
      </c>
      <c r="BC47" s="29" t="str">
        <f t="shared" si="58"/>
        <v/>
      </c>
      <c r="BD47" s="7"/>
      <c r="BE47" s="168"/>
      <c r="BF47" s="89" t="str">
        <f>IF(A47="","",A47)</f>
        <v/>
      </c>
      <c r="BG47" s="78"/>
      <c r="BH47" s="78" t="str">
        <f t="shared" si="59"/>
        <v/>
      </c>
      <c r="BI47" s="78"/>
      <c r="BJ47" s="28" t="str">
        <f t="shared" si="60"/>
        <v/>
      </c>
      <c r="BK47" s="78"/>
      <c r="BL47" s="78" t="str">
        <f t="shared" si="61"/>
        <v/>
      </c>
      <c r="BM47" s="78"/>
      <c r="BN47" s="90" t="str">
        <f t="shared" si="62"/>
        <v/>
      </c>
      <c r="BO47" s="91" t="str">
        <f t="shared" si="63"/>
        <v/>
      </c>
      <c r="BP47" s="28" t="str">
        <f t="shared" si="64"/>
        <v/>
      </c>
      <c r="BQ47" s="29" t="str">
        <f t="shared" si="65"/>
        <v/>
      </c>
      <c r="BR47" s="7"/>
      <c r="BS47" s="168"/>
      <c r="BT47" s="15"/>
      <c r="BU47" s="9"/>
      <c r="BV47" s="9" t="str">
        <f t="shared" si="97"/>
        <v/>
      </c>
      <c r="BW47" s="9"/>
      <c r="BX47" s="9" t="str">
        <f t="shared" si="98"/>
        <v/>
      </c>
      <c r="BY47" s="9"/>
      <c r="BZ47" s="9" t="str">
        <f t="shared" si="99"/>
        <v/>
      </c>
      <c r="CA47" s="9"/>
      <c r="CB47" s="9"/>
      <c r="CC47" s="9"/>
      <c r="CD47" s="9" t="str">
        <f t="shared" si="87"/>
        <v/>
      </c>
      <c r="CE47" s="10" t="str">
        <f t="shared" si="88"/>
        <v/>
      </c>
      <c r="CF47" s="7"/>
      <c r="CH47" s="15"/>
      <c r="CI47" s="9"/>
      <c r="CJ47" s="9" t="str">
        <f t="shared" si="100"/>
        <v/>
      </c>
      <c r="CK47" s="9"/>
      <c r="CL47" s="9" t="str">
        <f t="shared" si="101"/>
        <v/>
      </c>
      <c r="CM47" s="9"/>
      <c r="CN47" s="9" t="str">
        <f t="shared" si="102"/>
        <v/>
      </c>
      <c r="CO47" s="9"/>
      <c r="CP47" s="9"/>
      <c r="CQ47" s="9"/>
      <c r="CR47" s="9" t="str">
        <f t="shared" si="89"/>
        <v/>
      </c>
      <c r="CS47" s="10" t="str">
        <f t="shared" si="90"/>
        <v/>
      </c>
      <c r="CT47" s="7"/>
      <c r="CV47" s="15"/>
      <c r="CW47" s="9"/>
      <c r="CX47" s="9" t="str">
        <f t="shared" si="103"/>
        <v/>
      </c>
      <c r="CY47" s="9"/>
      <c r="CZ47" s="9" t="str">
        <f t="shared" si="104"/>
        <v/>
      </c>
      <c r="DA47" s="9"/>
      <c r="DB47" s="9" t="str">
        <f t="shared" si="105"/>
        <v/>
      </c>
      <c r="DC47" s="9"/>
      <c r="DD47" s="9"/>
      <c r="DE47" s="9"/>
      <c r="DF47" s="9" t="str">
        <f t="shared" si="91"/>
        <v/>
      </c>
      <c r="DG47" s="10" t="str">
        <f t="shared" si="92"/>
        <v/>
      </c>
      <c r="DH47" s="7"/>
      <c r="DJ47" s="15"/>
      <c r="DK47" s="9"/>
      <c r="DL47" s="9" t="str">
        <f t="shared" si="106"/>
        <v/>
      </c>
      <c r="DM47" s="9"/>
      <c r="DN47" s="9" t="str">
        <f t="shared" si="107"/>
        <v/>
      </c>
      <c r="DO47" s="9"/>
      <c r="DP47" s="9" t="str">
        <f t="shared" si="108"/>
        <v/>
      </c>
      <c r="DQ47" s="9"/>
      <c r="DR47" s="9"/>
      <c r="DS47" s="9"/>
      <c r="DT47" s="9" t="str">
        <f t="shared" si="93"/>
        <v/>
      </c>
      <c r="DU47" s="10" t="str">
        <f t="shared" si="94"/>
        <v/>
      </c>
      <c r="DV47" s="7"/>
      <c r="DW47" s="47"/>
      <c r="DX47" s="15"/>
      <c r="DY47" s="9"/>
      <c r="DZ47" s="9" t="str">
        <f t="shared" si="109"/>
        <v/>
      </c>
      <c r="EA47" s="9"/>
      <c r="EB47" s="9" t="str">
        <f t="shared" si="110"/>
        <v/>
      </c>
      <c r="EC47" s="9"/>
      <c r="ED47" s="9" t="str">
        <f t="shared" si="111"/>
        <v/>
      </c>
      <c r="EE47" s="9"/>
      <c r="EF47" s="9"/>
      <c r="EG47" s="9"/>
      <c r="EH47" s="9" t="str">
        <f t="shared" si="95"/>
        <v/>
      </c>
      <c r="EI47" s="10" t="str">
        <f t="shared" si="96"/>
        <v/>
      </c>
      <c r="EJ47" s="7"/>
      <c r="EK47" s="47"/>
    </row>
    <row r="48" spans="1:141" s="1" customFormat="1" ht="15" customHeight="1">
      <c r="A48" s="15"/>
      <c r="B48" s="15"/>
      <c r="C48" s="9"/>
      <c r="D48" s="9" t="str">
        <f t="shared" si="35"/>
        <v/>
      </c>
      <c r="E48" s="9"/>
      <c r="F48" s="9" t="str">
        <f t="shared" si="36"/>
        <v/>
      </c>
      <c r="G48" s="9"/>
      <c r="H48" s="9" t="str">
        <f t="shared" si="37"/>
        <v/>
      </c>
      <c r="I48" s="9"/>
      <c r="J48" s="62" t="str">
        <f t="shared" si="71"/>
        <v/>
      </c>
      <c r="K48" s="95" t="str">
        <f t="shared" si="70"/>
        <v/>
      </c>
      <c r="L48" s="9" t="str">
        <f t="shared" si="39"/>
        <v/>
      </c>
      <c r="M48" s="10" t="str">
        <f t="shared" si="40"/>
        <v/>
      </c>
      <c r="N48" s="7"/>
      <c r="O48" s="168"/>
      <c r="P48" s="15"/>
      <c r="Q48" s="9"/>
      <c r="R48" s="9" t="str">
        <f t="shared" si="41"/>
        <v/>
      </c>
      <c r="S48" s="9"/>
      <c r="T48" s="9" t="str">
        <f t="shared" si="42"/>
        <v/>
      </c>
      <c r="U48" s="9"/>
      <c r="V48" s="9" t="str">
        <f t="shared" si="43"/>
        <v/>
      </c>
      <c r="W48" s="9"/>
      <c r="X48" s="62" t="str">
        <f t="shared" si="66"/>
        <v/>
      </c>
      <c r="Y48" s="95" t="str">
        <f t="shared" si="67"/>
        <v/>
      </c>
      <c r="Z48" s="9" t="str">
        <f t="shared" si="44"/>
        <v/>
      </c>
      <c r="AA48" s="10" t="str">
        <f t="shared" si="45"/>
        <v/>
      </c>
      <c r="AB48" s="7"/>
      <c r="AC48" s="168"/>
      <c r="AD48" s="15"/>
      <c r="AE48" s="9"/>
      <c r="AF48" s="9" t="str">
        <f t="shared" si="46"/>
        <v/>
      </c>
      <c r="AG48" s="9"/>
      <c r="AH48" s="9" t="str">
        <f t="shared" si="47"/>
        <v/>
      </c>
      <c r="AI48" s="9"/>
      <c r="AJ48" s="9" t="str">
        <f t="shared" si="48"/>
        <v/>
      </c>
      <c r="AK48" s="9"/>
      <c r="AL48" s="62" t="str">
        <f t="shared" si="68"/>
        <v/>
      </c>
      <c r="AM48" s="95" t="str">
        <f t="shared" si="69"/>
        <v/>
      </c>
      <c r="AN48" s="9" t="str">
        <f t="shared" si="50"/>
        <v/>
      </c>
      <c r="AO48" s="10" t="str">
        <f t="shared" si="51"/>
        <v/>
      </c>
      <c r="AP48" s="7"/>
      <c r="AQ48" s="168"/>
      <c r="AR48" s="17"/>
      <c r="AS48" s="9"/>
      <c r="AT48" s="9" t="str">
        <f t="shared" si="52"/>
        <v/>
      </c>
      <c r="AU48" s="9"/>
      <c r="AV48" s="9" t="str">
        <f t="shared" si="53"/>
        <v/>
      </c>
      <c r="AW48" s="9"/>
      <c r="AX48" s="9" t="str">
        <f t="shared" si="54"/>
        <v/>
      </c>
      <c r="AY48" s="9"/>
      <c r="AZ48" s="62" t="str">
        <f t="shared" si="55"/>
        <v/>
      </c>
      <c r="BA48" s="95" t="str">
        <f t="shared" si="56"/>
        <v/>
      </c>
      <c r="BB48" s="9" t="str">
        <f t="shared" si="57"/>
        <v/>
      </c>
      <c r="BC48" s="10" t="str">
        <f t="shared" si="58"/>
        <v/>
      </c>
      <c r="BD48" s="7"/>
      <c r="BE48" s="168"/>
      <c r="BF48" s="17"/>
      <c r="BG48" s="9"/>
      <c r="BH48" s="9" t="str">
        <f t="shared" si="59"/>
        <v/>
      </c>
      <c r="BI48" s="9"/>
      <c r="BJ48" s="9" t="str">
        <f t="shared" si="60"/>
        <v/>
      </c>
      <c r="BK48" s="9"/>
      <c r="BL48" s="9" t="str">
        <f t="shared" si="61"/>
        <v/>
      </c>
      <c r="BM48" s="9"/>
      <c r="BN48" s="62" t="str">
        <f t="shared" si="62"/>
        <v/>
      </c>
      <c r="BO48" s="95" t="str">
        <f t="shared" si="63"/>
        <v/>
      </c>
      <c r="BP48" s="9" t="str">
        <f t="shared" si="64"/>
        <v/>
      </c>
      <c r="BQ48" s="10" t="str">
        <f t="shared" si="65"/>
        <v/>
      </c>
      <c r="BR48" s="7"/>
      <c r="BS48" s="168"/>
      <c r="BT48" s="15"/>
      <c r="BU48" s="9"/>
      <c r="BV48" s="9" t="str">
        <f t="shared" si="97"/>
        <v/>
      </c>
      <c r="BW48" s="9"/>
      <c r="BX48" s="9" t="str">
        <f t="shared" si="98"/>
        <v/>
      </c>
      <c r="BY48" s="9"/>
      <c r="BZ48" s="9" t="str">
        <f t="shared" si="99"/>
        <v/>
      </c>
      <c r="CA48" s="9"/>
      <c r="CB48" s="9"/>
      <c r="CC48" s="9"/>
      <c r="CD48" s="9" t="str">
        <f t="shared" si="87"/>
        <v/>
      </c>
      <c r="CE48" s="10" t="str">
        <f t="shared" si="88"/>
        <v/>
      </c>
      <c r="CF48" s="7"/>
      <c r="CH48" s="15"/>
      <c r="CI48" s="9"/>
      <c r="CJ48" s="9" t="str">
        <f t="shared" si="100"/>
        <v/>
      </c>
      <c r="CK48" s="9"/>
      <c r="CL48" s="9" t="str">
        <f t="shared" si="101"/>
        <v/>
      </c>
      <c r="CM48" s="9"/>
      <c r="CN48" s="9" t="str">
        <f t="shared" si="102"/>
        <v/>
      </c>
      <c r="CO48" s="9"/>
      <c r="CP48" s="9"/>
      <c r="CQ48" s="9"/>
      <c r="CR48" s="9" t="str">
        <f t="shared" si="89"/>
        <v/>
      </c>
      <c r="CS48" s="10" t="str">
        <f t="shared" si="90"/>
        <v/>
      </c>
      <c r="CT48" s="7"/>
      <c r="CV48" s="15"/>
      <c r="CW48" s="9"/>
      <c r="CX48" s="9" t="str">
        <f t="shared" si="103"/>
        <v/>
      </c>
      <c r="CY48" s="9"/>
      <c r="CZ48" s="9" t="str">
        <f t="shared" si="104"/>
        <v/>
      </c>
      <c r="DA48" s="9"/>
      <c r="DB48" s="9" t="str">
        <f t="shared" si="105"/>
        <v/>
      </c>
      <c r="DC48" s="9"/>
      <c r="DD48" s="9"/>
      <c r="DE48" s="9"/>
      <c r="DF48" s="9" t="str">
        <f t="shared" si="91"/>
        <v/>
      </c>
      <c r="DG48" s="10" t="str">
        <f t="shared" si="92"/>
        <v/>
      </c>
      <c r="DH48" s="7"/>
      <c r="DJ48" s="15"/>
      <c r="DK48" s="9"/>
      <c r="DL48" s="9" t="str">
        <f t="shared" si="106"/>
        <v/>
      </c>
      <c r="DM48" s="9"/>
      <c r="DN48" s="9" t="str">
        <f t="shared" si="107"/>
        <v/>
      </c>
      <c r="DO48" s="9"/>
      <c r="DP48" s="9" t="str">
        <f t="shared" si="108"/>
        <v/>
      </c>
      <c r="DQ48" s="9"/>
      <c r="DR48" s="9"/>
      <c r="DS48" s="9"/>
      <c r="DT48" s="9" t="str">
        <f t="shared" si="93"/>
        <v/>
      </c>
      <c r="DU48" s="10" t="str">
        <f t="shared" si="94"/>
        <v/>
      </c>
      <c r="DV48" s="7"/>
      <c r="DW48" s="47"/>
      <c r="DX48" s="15"/>
      <c r="DY48" s="9"/>
      <c r="DZ48" s="9" t="str">
        <f t="shared" si="109"/>
        <v/>
      </c>
      <c r="EA48" s="9"/>
      <c r="EB48" s="9" t="str">
        <f t="shared" si="110"/>
        <v/>
      </c>
      <c r="EC48" s="9"/>
      <c r="ED48" s="9" t="str">
        <f t="shared" si="111"/>
        <v/>
      </c>
      <c r="EE48" s="9"/>
      <c r="EF48" s="9"/>
      <c r="EG48" s="9"/>
      <c r="EH48" s="9" t="str">
        <f t="shared" si="95"/>
        <v/>
      </c>
      <c r="EI48" s="10" t="str">
        <f t="shared" si="96"/>
        <v/>
      </c>
      <c r="EJ48" s="7"/>
      <c r="EK48" s="47"/>
    </row>
    <row r="49" spans="1:141" s="1" customFormat="1" ht="15" customHeight="1">
      <c r="A49" s="15"/>
      <c r="B49" s="15"/>
      <c r="C49" s="9"/>
      <c r="D49" s="9" t="str">
        <f t="shared" si="35"/>
        <v/>
      </c>
      <c r="E49" s="9"/>
      <c r="F49" s="9" t="str">
        <f t="shared" si="36"/>
        <v/>
      </c>
      <c r="G49" s="9"/>
      <c r="H49" s="9" t="str">
        <f t="shared" si="37"/>
        <v/>
      </c>
      <c r="I49" s="9"/>
      <c r="J49" s="62" t="str">
        <f t="shared" si="71"/>
        <v/>
      </c>
      <c r="K49" s="9" t="str">
        <f t="shared" si="70"/>
        <v/>
      </c>
      <c r="L49" s="9" t="str">
        <f t="shared" si="39"/>
        <v/>
      </c>
      <c r="M49" s="10" t="str">
        <f t="shared" si="40"/>
        <v/>
      </c>
      <c r="N49" s="7"/>
      <c r="O49" s="168"/>
      <c r="P49" s="117"/>
      <c r="Q49" s="9"/>
      <c r="R49" s="9" t="str">
        <f t="shared" si="41"/>
        <v/>
      </c>
      <c r="S49" s="9"/>
      <c r="T49" s="9" t="str">
        <f t="shared" si="42"/>
        <v/>
      </c>
      <c r="U49" s="9"/>
      <c r="V49" s="9" t="str">
        <f t="shared" si="43"/>
        <v/>
      </c>
      <c r="W49" s="9"/>
      <c r="X49" s="62" t="str">
        <f t="shared" si="66"/>
        <v/>
      </c>
      <c r="Y49" s="9" t="str">
        <f t="shared" si="67"/>
        <v/>
      </c>
      <c r="Z49" s="9" t="str">
        <f t="shared" si="44"/>
        <v/>
      </c>
      <c r="AA49" s="10" t="str">
        <f t="shared" si="45"/>
        <v/>
      </c>
      <c r="AB49" s="7"/>
      <c r="AC49" s="168"/>
      <c r="AD49" s="117"/>
      <c r="AE49" s="9"/>
      <c r="AF49" s="9" t="str">
        <f t="shared" si="46"/>
        <v/>
      </c>
      <c r="AG49" s="9"/>
      <c r="AH49" s="9" t="str">
        <f t="shared" si="47"/>
        <v/>
      </c>
      <c r="AI49" s="9"/>
      <c r="AJ49" s="9" t="str">
        <f t="shared" si="48"/>
        <v/>
      </c>
      <c r="AK49" s="9"/>
      <c r="AL49" s="62" t="str">
        <f t="shared" si="68"/>
        <v/>
      </c>
      <c r="AM49" s="9" t="str">
        <f t="shared" si="69"/>
        <v/>
      </c>
      <c r="AN49" s="9" t="str">
        <f t="shared" si="50"/>
        <v/>
      </c>
      <c r="AO49" s="10" t="str">
        <f t="shared" si="51"/>
        <v/>
      </c>
      <c r="AP49" s="7"/>
      <c r="AQ49" s="168"/>
      <c r="AR49" s="117"/>
      <c r="AS49" s="9"/>
      <c r="AT49" s="9" t="str">
        <f t="shared" si="52"/>
        <v/>
      </c>
      <c r="AU49" s="9"/>
      <c r="AV49" s="9" t="str">
        <f t="shared" si="53"/>
        <v/>
      </c>
      <c r="AW49" s="9"/>
      <c r="AX49" s="9" t="str">
        <f t="shared" si="54"/>
        <v/>
      </c>
      <c r="AY49" s="9"/>
      <c r="AZ49" s="62" t="str">
        <f t="shared" si="55"/>
        <v/>
      </c>
      <c r="BA49" s="9" t="str">
        <f t="shared" si="56"/>
        <v/>
      </c>
      <c r="BB49" s="9" t="str">
        <f t="shared" si="57"/>
        <v/>
      </c>
      <c r="BC49" s="10" t="str">
        <f t="shared" si="58"/>
        <v/>
      </c>
      <c r="BD49" s="7"/>
      <c r="BE49" s="168"/>
      <c r="BF49" s="117"/>
      <c r="BG49" s="9"/>
      <c r="BH49" s="9" t="str">
        <f t="shared" si="59"/>
        <v/>
      </c>
      <c r="BI49" s="9"/>
      <c r="BJ49" s="9" t="str">
        <f t="shared" si="60"/>
        <v/>
      </c>
      <c r="BK49" s="9"/>
      <c r="BL49" s="9" t="str">
        <f t="shared" si="61"/>
        <v/>
      </c>
      <c r="BM49" s="9"/>
      <c r="BN49" s="62" t="str">
        <f t="shared" si="62"/>
        <v/>
      </c>
      <c r="BO49" s="9" t="str">
        <f t="shared" si="63"/>
        <v/>
      </c>
      <c r="BP49" s="9" t="str">
        <f t="shared" si="64"/>
        <v/>
      </c>
      <c r="BQ49" s="10" t="str">
        <f t="shared" si="65"/>
        <v/>
      </c>
      <c r="BR49" s="7"/>
      <c r="BS49" s="168"/>
      <c r="BT49" s="15"/>
      <c r="BU49" s="9"/>
      <c r="BV49" s="9" t="str">
        <f t="shared" si="97"/>
        <v/>
      </c>
      <c r="BW49" s="9"/>
      <c r="BX49" s="9" t="str">
        <f t="shared" si="98"/>
        <v/>
      </c>
      <c r="BY49" s="9"/>
      <c r="BZ49" s="9" t="str">
        <f t="shared" si="99"/>
        <v/>
      </c>
      <c r="CA49" s="9"/>
      <c r="CB49" s="9"/>
      <c r="CC49" s="9"/>
      <c r="CD49" s="9" t="str">
        <f t="shared" si="87"/>
        <v/>
      </c>
      <c r="CE49" s="10" t="str">
        <f t="shared" si="88"/>
        <v/>
      </c>
      <c r="CF49" s="7"/>
      <c r="CH49" s="15"/>
      <c r="CI49" s="9"/>
      <c r="CJ49" s="9" t="str">
        <f t="shared" si="100"/>
        <v/>
      </c>
      <c r="CK49" s="9"/>
      <c r="CL49" s="9" t="str">
        <f t="shared" si="101"/>
        <v/>
      </c>
      <c r="CM49" s="9"/>
      <c r="CN49" s="9" t="str">
        <f t="shared" si="102"/>
        <v/>
      </c>
      <c r="CO49" s="9"/>
      <c r="CP49" s="9"/>
      <c r="CQ49" s="9"/>
      <c r="CR49" s="9" t="str">
        <f t="shared" si="89"/>
        <v/>
      </c>
      <c r="CS49" s="10" t="str">
        <f t="shared" si="90"/>
        <v/>
      </c>
      <c r="CT49" s="7"/>
      <c r="CV49" s="15"/>
      <c r="CW49" s="9"/>
      <c r="CX49" s="9" t="str">
        <f t="shared" si="103"/>
        <v/>
      </c>
      <c r="CY49" s="9"/>
      <c r="CZ49" s="9" t="str">
        <f t="shared" si="104"/>
        <v/>
      </c>
      <c r="DA49" s="9"/>
      <c r="DB49" s="9" t="str">
        <f t="shared" si="105"/>
        <v/>
      </c>
      <c r="DC49" s="9"/>
      <c r="DD49" s="9"/>
      <c r="DE49" s="9"/>
      <c r="DF49" s="9" t="str">
        <f t="shared" si="91"/>
        <v/>
      </c>
      <c r="DG49" s="10" t="str">
        <f t="shared" si="92"/>
        <v/>
      </c>
      <c r="DH49" s="7"/>
      <c r="DJ49" s="15"/>
      <c r="DK49" s="9"/>
      <c r="DL49" s="9" t="str">
        <f t="shared" si="106"/>
        <v/>
      </c>
      <c r="DM49" s="9"/>
      <c r="DN49" s="9" t="str">
        <f t="shared" si="107"/>
        <v/>
      </c>
      <c r="DO49" s="9"/>
      <c r="DP49" s="9" t="str">
        <f t="shared" si="108"/>
        <v/>
      </c>
      <c r="DQ49" s="9"/>
      <c r="DR49" s="9"/>
      <c r="DS49" s="9"/>
      <c r="DT49" s="9" t="str">
        <f t="shared" si="93"/>
        <v/>
      </c>
      <c r="DU49" s="10" t="str">
        <f t="shared" si="94"/>
        <v/>
      </c>
      <c r="DV49" s="7"/>
      <c r="DW49" s="47"/>
      <c r="DX49" s="15"/>
      <c r="DY49" s="9"/>
      <c r="DZ49" s="9" t="str">
        <f t="shared" si="109"/>
        <v/>
      </c>
      <c r="EA49" s="9"/>
      <c r="EB49" s="9" t="str">
        <f t="shared" si="110"/>
        <v/>
      </c>
      <c r="EC49" s="9"/>
      <c r="ED49" s="9" t="str">
        <f t="shared" si="111"/>
        <v/>
      </c>
      <c r="EE49" s="9"/>
      <c r="EF49" s="9"/>
      <c r="EG49" s="9"/>
      <c r="EH49" s="9" t="str">
        <f t="shared" si="95"/>
        <v/>
      </c>
      <c r="EI49" s="10" t="str">
        <f t="shared" si="96"/>
        <v/>
      </c>
      <c r="EJ49" s="7"/>
      <c r="EK49" s="47"/>
    </row>
    <row r="50" spans="1:141" s="1" customFormat="1" ht="15" customHeight="1" thickBot="1">
      <c r="A50" s="23"/>
      <c r="B50" s="23"/>
      <c r="C50" s="24"/>
      <c r="D50" s="24" t="str">
        <f t="shared" si="35"/>
        <v/>
      </c>
      <c r="E50" s="24"/>
      <c r="F50" s="24" t="str">
        <f t="shared" si="36"/>
        <v/>
      </c>
      <c r="G50" s="24"/>
      <c r="H50" s="24" t="str">
        <f t="shared" si="37"/>
        <v/>
      </c>
      <c r="I50" s="24"/>
      <c r="J50" s="63" t="str">
        <f t="shared" si="71"/>
        <v/>
      </c>
      <c r="K50" s="96" t="str">
        <f t="shared" si="70"/>
        <v/>
      </c>
      <c r="L50" s="24" t="str">
        <f t="shared" si="39"/>
        <v/>
      </c>
      <c r="M50" s="26" t="str">
        <f t="shared" si="40"/>
        <v/>
      </c>
      <c r="N50" s="7"/>
      <c r="O50" s="168"/>
      <c r="P50" s="134"/>
      <c r="Q50" s="24"/>
      <c r="R50" s="24" t="str">
        <f t="shared" si="41"/>
        <v/>
      </c>
      <c r="S50" s="24"/>
      <c r="T50" s="24" t="str">
        <f t="shared" si="42"/>
        <v/>
      </c>
      <c r="U50" s="24"/>
      <c r="V50" s="24" t="str">
        <f t="shared" si="43"/>
        <v/>
      </c>
      <c r="W50" s="24"/>
      <c r="X50" s="63" t="str">
        <f t="shared" si="66"/>
        <v/>
      </c>
      <c r="Y50" s="96" t="str">
        <f t="shared" si="67"/>
        <v/>
      </c>
      <c r="Z50" s="24" t="str">
        <f t="shared" si="44"/>
        <v/>
      </c>
      <c r="AA50" s="26" t="str">
        <f t="shared" si="45"/>
        <v/>
      </c>
      <c r="AB50" s="7"/>
      <c r="AC50" s="168"/>
      <c r="AD50" s="134"/>
      <c r="AE50" s="24"/>
      <c r="AF50" s="24" t="str">
        <f t="shared" si="46"/>
        <v/>
      </c>
      <c r="AG50" s="24"/>
      <c r="AH50" s="24" t="str">
        <f t="shared" si="47"/>
        <v/>
      </c>
      <c r="AI50" s="24"/>
      <c r="AJ50" s="24" t="str">
        <f t="shared" si="48"/>
        <v/>
      </c>
      <c r="AK50" s="24"/>
      <c r="AL50" s="63" t="str">
        <f t="shared" si="68"/>
        <v/>
      </c>
      <c r="AM50" s="96" t="str">
        <f t="shared" si="69"/>
        <v/>
      </c>
      <c r="AN50" s="24" t="str">
        <f t="shared" si="50"/>
        <v/>
      </c>
      <c r="AO50" s="26" t="str">
        <f t="shared" si="51"/>
        <v/>
      </c>
      <c r="AP50" s="7"/>
      <c r="AQ50" s="168"/>
      <c r="AR50" s="134"/>
      <c r="AS50" s="24"/>
      <c r="AT50" s="24" t="str">
        <f t="shared" si="52"/>
        <v/>
      </c>
      <c r="AU50" s="24"/>
      <c r="AV50" s="24" t="str">
        <f t="shared" si="53"/>
        <v/>
      </c>
      <c r="AW50" s="24"/>
      <c r="AX50" s="24" t="str">
        <f t="shared" si="54"/>
        <v/>
      </c>
      <c r="AY50" s="24"/>
      <c r="AZ50" s="63" t="str">
        <f t="shared" si="55"/>
        <v/>
      </c>
      <c r="BA50" s="96" t="str">
        <f t="shared" si="56"/>
        <v/>
      </c>
      <c r="BB50" s="24" t="str">
        <f t="shared" si="57"/>
        <v/>
      </c>
      <c r="BC50" s="26" t="str">
        <f t="shared" si="58"/>
        <v/>
      </c>
      <c r="BD50" s="7"/>
      <c r="BE50" s="168"/>
      <c r="BF50" s="134"/>
      <c r="BG50" s="24"/>
      <c r="BH50" s="24" t="str">
        <f t="shared" si="59"/>
        <v/>
      </c>
      <c r="BI50" s="24"/>
      <c r="BJ50" s="24" t="str">
        <f t="shared" si="60"/>
        <v/>
      </c>
      <c r="BK50" s="24"/>
      <c r="BL50" s="24" t="str">
        <f t="shared" si="61"/>
        <v/>
      </c>
      <c r="BM50" s="24"/>
      <c r="BN50" s="63" t="str">
        <f t="shared" si="62"/>
        <v/>
      </c>
      <c r="BO50" s="96" t="str">
        <f t="shared" si="63"/>
        <v/>
      </c>
      <c r="BP50" s="24" t="str">
        <f t="shared" si="64"/>
        <v/>
      </c>
      <c r="BQ50" s="26" t="str">
        <f t="shared" si="65"/>
        <v/>
      </c>
      <c r="BR50" s="7"/>
      <c r="BS50" s="168"/>
      <c r="BT50" s="15"/>
      <c r="BU50" s="9"/>
      <c r="BV50" s="9" t="str">
        <f t="shared" si="97"/>
        <v/>
      </c>
      <c r="BW50" s="9"/>
      <c r="BX50" s="9" t="str">
        <f t="shared" si="98"/>
        <v/>
      </c>
      <c r="BY50" s="9"/>
      <c r="BZ50" s="9" t="str">
        <f t="shared" si="99"/>
        <v/>
      </c>
      <c r="CA50" s="9"/>
      <c r="CB50" s="9"/>
      <c r="CC50" s="9"/>
      <c r="CD50" s="9" t="str">
        <f t="shared" si="87"/>
        <v/>
      </c>
      <c r="CE50" s="10" t="str">
        <f t="shared" si="88"/>
        <v/>
      </c>
      <c r="CF50" s="7"/>
      <c r="CH50" s="15"/>
      <c r="CI50" s="9"/>
      <c r="CJ50" s="9" t="str">
        <f t="shared" si="100"/>
        <v/>
      </c>
      <c r="CK50" s="9"/>
      <c r="CL50" s="9" t="str">
        <f t="shared" si="101"/>
        <v/>
      </c>
      <c r="CM50" s="9"/>
      <c r="CN50" s="9" t="str">
        <f t="shared" si="102"/>
        <v/>
      </c>
      <c r="CO50" s="9"/>
      <c r="CP50" s="9"/>
      <c r="CQ50" s="9"/>
      <c r="CR50" s="9" t="str">
        <f t="shared" si="89"/>
        <v/>
      </c>
      <c r="CS50" s="10" t="str">
        <f t="shared" si="90"/>
        <v/>
      </c>
      <c r="CT50" s="7"/>
      <c r="CV50" s="15"/>
      <c r="CW50" s="9"/>
      <c r="CX50" s="9" t="str">
        <f t="shared" si="103"/>
        <v/>
      </c>
      <c r="CY50" s="9"/>
      <c r="CZ50" s="9" t="str">
        <f t="shared" si="104"/>
        <v/>
      </c>
      <c r="DA50" s="9"/>
      <c r="DB50" s="9" t="str">
        <f t="shared" si="105"/>
        <v/>
      </c>
      <c r="DC50" s="9"/>
      <c r="DD50" s="9"/>
      <c r="DE50" s="9"/>
      <c r="DF50" s="9" t="str">
        <f t="shared" si="91"/>
        <v/>
      </c>
      <c r="DG50" s="10" t="str">
        <f t="shared" si="92"/>
        <v/>
      </c>
      <c r="DH50" s="7"/>
      <c r="DJ50" s="15"/>
      <c r="DK50" s="9"/>
      <c r="DL50" s="9" t="str">
        <f t="shared" si="106"/>
        <v/>
      </c>
      <c r="DM50" s="9"/>
      <c r="DN50" s="9" t="str">
        <f t="shared" si="107"/>
        <v/>
      </c>
      <c r="DO50" s="9"/>
      <c r="DP50" s="9" t="str">
        <f t="shared" si="108"/>
        <v/>
      </c>
      <c r="DQ50" s="9"/>
      <c r="DR50" s="9"/>
      <c r="DS50" s="9"/>
      <c r="DT50" s="9" t="str">
        <f t="shared" si="93"/>
        <v/>
      </c>
      <c r="DU50" s="10" t="str">
        <f t="shared" si="94"/>
        <v/>
      </c>
      <c r="DV50" s="7"/>
      <c r="DW50" s="47"/>
      <c r="DX50" s="15"/>
      <c r="DY50" s="9"/>
      <c r="DZ50" s="9" t="str">
        <f t="shared" si="109"/>
        <v/>
      </c>
      <c r="EA50" s="9"/>
      <c r="EB50" s="9" t="str">
        <f t="shared" si="110"/>
        <v/>
      </c>
      <c r="EC50" s="9"/>
      <c r="ED50" s="9" t="str">
        <f t="shared" si="111"/>
        <v/>
      </c>
      <c r="EE50" s="9"/>
      <c r="EF50" s="9"/>
      <c r="EG50" s="9"/>
      <c r="EH50" s="9" t="str">
        <f t="shared" si="95"/>
        <v/>
      </c>
      <c r="EI50" s="10" t="str">
        <f t="shared" si="96"/>
        <v/>
      </c>
      <c r="EJ50" s="7"/>
      <c r="EK50" s="47"/>
    </row>
    <row r="51" spans="1:141" s="1" customFormat="1" ht="15" customHeight="1" thickTop="1">
      <c r="A51" s="89"/>
      <c r="B51" s="89"/>
      <c r="C51" s="78"/>
      <c r="D51" s="78" t="str">
        <f t="shared" si="35"/>
        <v/>
      </c>
      <c r="E51" s="78"/>
      <c r="F51" s="28" t="str">
        <f t="shared" si="36"/>
        <v/>
      </c>
      <c r="G51" s="78"/>
      <c r="H51" s="78" t="str">
        <f t="shared" si="37"/>
        <v/>
      </c>
      <c r="I51" s="78"/>
      <c r="J51" s="90" t="str">
        <f t="shared" si="71"/>
        <v/>
      </c>
      <c r="K51" s="91" t="str">
        <f t="shared" si="70"/>
        <v/>
      </c>
      <c r="L51" s="28" t="str">
        <f t="shared" si="39"/>
        <v/>
      </c>
      <c r="M51" s="29" t="str">
        <f t="shared" si="40"/>
        <v/>
      </c>
      <c r="N51" s="7"/>
      <c r="O51" s="168"/>
      <c r="P51" s="89" t="str">
        <f>IF(A51="","",A51)</f>
        <v/>
      </c>
      <c r="Q51" s="78"/>
      <c r="R51" s="78" t="str">
        <f t="shared" si="41"/>
        <v/>
      </c>
      <c r="S51" s="78"/>
      <c r="T51" s="28" t="str">
        <f t="shared" si="42"/>
        <v/>
      </c>
      <c r="U51" s="78"/>
      <c r="V51" s="78" t="str">
        <f t="shared" si="43"/>
        <v/>
      </c>
      <c r="W51" s="78"/>
      <c r="X51" s="90" t="str">
        <f t="shared" si="66"/>
        <v/>
      </c>
      <c r="Y51" s="91" t="str">
        <f t="shared" si="67"/>
        <v/>
      </c>
      <c r="Z51" s="28" t="str">
        <f t="shared" si="44"/>
        <v/>
      </c>
      <c r="AA51" s="29" t="str">
        <f t="shared" si="45"/>
        <v/>
      </c>
      <c r="AB51" s="7"/>
      <c r="AC51" s="168"/>
      <c r="AD51" s="89" t="str">
        <f>IF(A51="","",A51)</f>
        <v/>
      </c>
      <c r="AE51" s="78"/>
      <c r="AF51" s="78" t="str">
        <f t="shared" si="46"/>
        <v/>
      </c>
      <c r="AG51" s="78"/>
      <c r="AH51" s="28" t="str">
        <f t="shared" si="47"/>
        <v/>
      </c>
      <c r="AI51" s="78"/>
      <c r="AJ51" s="78" t="str">
        <f t="shared" si="48"/>
        <v/>
      </c>
      <c r="AK51" s="78"/>
      <c r="AL51" s="90" t="str">
        <f t="shared" si="68"/>
        <v/>
      </c>
      <c r="AM51" s="91" t="str">
        <f t="shared" si="69"/>
        <v/>
      </c>
      <c r="AN51" s="28" t="str">
        <f t="shared" si="50"/>
        <v/>
      </c>
      <c r="AO51" s="29" t="str">
        <f t="shared" si="51"/>
        <v/>
      </c>
      <c r="AP51" s="7"/>
      <c r="AQ51" s="168"/>
      <c r="AR51" s="89" t="str">
        <f>IF(A51="","",A51)</f>
        <v/>
      </c>
      <c r="AS51" s="78"/>
      <c r="AT51" s="78" t="str">
        <f t="shared" si="52"/>
        <v/>
      </c>
      <c r="AU51" s="78"/>
      <c r="AV51" s="28" t="str">
        <f t="shared" si="53"/>
        <v/>
      </c>
      <c r="AW51" s="78"/>
      <c r="AX51" s="78" t="str">
        <f t="shared" si="54"/>
        <v/>
      </c>
      <c r="AY51" s="78"/>
      <c r="AZ51" s="90" t="str">
        <f t="shared" si="55"/>
        <v/>
      </c>
      <c r="BA51" s="91" t="str">
        <f t="shared" si="56"/>
        <v/>
      </c>
      <c r="BB51" s="28" t="str">
        <f t="shared" si="57"/>
        <v/>
      </c>
      <c r="BC51" s="29" t="str">
        <f t="shared" si="58"/>
        <v/>
      </c>
      <c r="BD51" s="7"/>
      <c r="BE51" s="168"/>
      <c r="BF51" s="89" t="str">
        <f>IF(A51="","",A51)</f>
        <v/>
      </c>
      <c r="BG51" s="78"/>
      <c r="BH51" s="78" t="str">
        <f t="shared" si="59"/>
        <v/>
      </c>
      <c r="BI51" s="78"/>
      <c r="BJ51" s="28" t="str">
        <f t="shared" si="60"/>
        <v/>
      </c>
      <c r="BK51" s="78"/>
      <c r="BL51" s="78" t="str">
        <f t="shared" si="61"/>
        <v/>
      </c>
      <c r="BM51" s="78"/>
      <c r="BN51" s="90" t="str">
        <f t="shared" si="62"/>
        <v/>
      </c>
      <c r="BO51" s="91" t="str">
        <f t="shared" si="63"/>
        <v/>
      </c>
      <c r="BP51" s="28" t="str">
        <f t="shared" si="64"/>
        <v/>
      </c>
      <c r="BQ51" s="29" t="str">
        <f t="shared" si="65"/>
        <v/>
      </c>
      <c r="BR51" s="7"/>
      <c r="BS51" s="168"/>
      <c r="BT51" s="15"/>
      <c r="BU51" s="9"/>
      <c r="BV51" s="9" t="str">
        <f t="shared" si="97"/>
        <v/>
      </c>
      <c r="BW51" s="9"/>
      <c r="BX51" s="9" t="str">
        <f t="shared" si="98"/>
        <v/>
      </c>
      <c r="BY51" s="9"/>
      <c r="BZ51" s="9" t="str">
        <f t="shared" si="99"/>
        <v/>
      </c>
      <c r="CA51" s="9"/>
      <c r="CB51" s="9"/>
      <c r="CC51" s="9"/>
      <c r="CD51" s="9" t="str">
        <f t="shared" si="87"/>
        <v/>
      </c>
      <c r="CE51" s="10" t="str">
        <f t="shared" si="88"/>
        <v/>
      </c>
      <c r="CF51" s="7"/>
      <c r="CH51" s="15"/>
      <c r="CI51" s="9"/>
      <c r="CJ51" s="9" t="str">
        <f t="shared" si="100"/>
        <v/>
      </c>
      <c r="CK51" s="9"/>
      <c r="CL51" s="9" t="str">
        <f t="shared" si="101"/>
        <v/>
      </c>
      <c r="CM51" s="9"/>
      <c r="CN51" s="9" t="str">
        <f t="shared" si="102"/>
        <v/>
      </c>
      <c r="CO51" s="9"/>
      <c r="CP51" s="9"/>
      <c r="CQ51" s="9"/>
      <c r="CR51" s="9" t="str">
        <f t="shared" si="89"/>
        <v/>
      </c>
      <c r="CS51" s="10" t="str">
        <f t="shared" si="90"/>
        <v/>
      </c>
      <c r="CT51" s="7"/>
      <c r="CV51" s="15"/>
      <c r="CW51" s="9"/>
      <c r="CX51" s="9" t="str">
        <f t="shared" si="103"/>
        <v/>
      </c>
      <c r="CY51" s="9"/>
      <c r="CZ51" s="9" t="str">
        <f t="shared" si="104"/>
        <v/>
      </c>
      <c r="DA51" s="9"/>
      <c r="DB51" s="9" t="str">
        <f t="shared" si="105"/>
        <v/>
      </c>
      <c r="DC51" s="9"/>
      <c r="DD51" s="9"/>
      <c r="DE51" s="9"/>
      <c r="DF51" s="9" t="str">
        <f t="shared" si="91"/>
        <v/>
      </c>
      <c r="DG51" s="10" t="str">
        <f t="shared" si="92"/>
        <v/>
      </c>
      <c r="DH51" s="7"/>
      <c r="DJ51" s="15"/>
      <c r="DK51" s="9"/>
      <c r="DL51" s="9" t="str">
        <f t="shared" si="106"/>
        <v/>
      </c>
      <c r="DM51" s="9"/>
      <c r="DN51" s="9" t="str">
        <f t="shared" si="107"/>
        <v/>
      </c>
      <c r="DO51" s="9"/>
      <c r="DP51" s="9" t="str">
        <f t="shared" si="108"/>
        <v/>
      </c>
      <c r="DQ51" s="9"/>
      <c r="DR51" s="9"/>
      <c r="DS51" s="9"/>
      <c r="DT51" s="9" t="str">
        <f t="shared" si="93"/>
        <v/>
      </c>
      <c r="DU51" s="10" t="str">
        <f t="shared" si="94"/>
        <v/>
      </c>
      <c r="DV51" s="7"/>
      <c r="DW51" s="47"/>
      <c r="DX51" s="15"/>
      <c r="DY51" s="9"/>
      <c r="DZ51" s="9" t="str">
        <f t="shared" si="109"/>
        <v/>
      </c>
      <c r="EA51" s="9"/>
      <c r="EB51" s="9" t="str">
        <f t="shared" si="110"/>
        <v/>
      </c>
      <c r="EC51" s="9"/>
      <c r="ED51" s="9" t="str">
        <f t="shared" si="111"/>
        <v/>
      </c>
      <c r="EE51" s="9"/>
      <c r="EF51" s="9"/>
      <c r="EG51" s="9"/>
      <c r="EH51" s="9" t="str">
        <f t="shared" si="95"/>
        <v/>
      </c>
      <c r="EI51" s="10" t="str">
        <f t="shared" si="96"/>
        <v/>
      </c>
      <c r="EJ51" s="7"/>
      <c r="EK51" s="47"/>
    </row>
    <row r="52" spans="1:141" s="1" customFormat="1" ht="15" customHeight="1">
      <c r="A52" s="15"/>
      <c r="B52" s="15"/>
      <c r="C52" s="9"/>
      <c r="D52" s="9" t="str">
        <f t="shared" si="35"/>
        <v/>
      </c>
      <c r="E52" s="9"/>
      <c r="F52" s="9" t="str">
        <f t="shared" si="36"/>
        <v/>
      </c>
      <c r="G52" s="9"/>
      <c r="H52" s="9" t="str">
        <f t="shared" si="37"/>
        <v/>
      </c>
      <c r="I52" s="9"/>
      <c r="J52" s="62" t="str">
        <f t="shared" si="71"/>
        <v/>
      </c>
      <c r="K52" s="95" t="str">
        <f t="shared" si="70"/>
        <v/>
      </c>
      <c r="L52" s="9" t="str">
        <f t="shared" si="39"/>
        <v/>
      </c>
      <c r="M52" s="10" t="str">
        <f t="shared" si="40"/>
        <v/>
      </c>
      <c r="N52" s="7"/>
      <c r="O52" s="168"/>
      <c r="P52" s="15"/>
      <c r="Q52" s="9"/>
      <c r="R52" s="9" t="str">
        <f t="shared" si="41"/>
        <v/>
      </c>
      <c r="S52" s="9"/>
      <c r="T52" s="9" t="str">
        <f t="shared" si="42"/>
        <v/>
      </c>
      <c r="U52" s="9"/>
      <c r="V52" s="9" t="str">
        <f t="shared" si="43"/>
        <v/>
      </c>
      <c r="W52" s="9"/>
      <c r="X52" s="62" t="str">
        <f t="shared" si="66"/>
        <v/>
      </c>
      <c r="Y52" s="95" t="str">
        <f t="shared" si="67"/>
        <v/>
      </c>
      <c r="Z52" s="9" t="str">
        <f t="shared" si="44"/>
        <v/>
      </c>
      <c r="AA52" s="10" t="str">
        <f t="shared" si="45"/>
        <v/>
      </c>
      <c r="AB52" s="7"/>
      <c r="AC52" s="168"/>
      <c r="AD52" s="15"/>
      <c r="AE52" s="9"/>
      <c r="AF52" s="9" t="str">
        <f t="shared" si="46"/>
        <v/>
      </c>
      <c r="AG52" s="9"/>
      <c r="AH52" s="9" t="str">
        <f t="shared" si="47"/>
        <v/>
      </c>
      <c r="AI52" s="9"/>
      <c r="AJ52" s="9" t="str">
        <f t="shared" si="48"/>
        <v/>
      </c>
      <c r="AK52" s="9"/>
      <c r="AL52" s="62" t="str">
        <f t="shared" si="68"/>
        <v/>
      </c>
      <c r="AM52" s="95" t="str">
        <f t="shared" si="69"/>
        <v/>
      </c>
      <c r="AN52" s="9" t="str">
        <f t="shared" si="50"/>
        <v/>
      </c>
      <c r="AO52" s="10" t="str">
        <f t="shared" si="51"/>
        <v/>
      </c>
      <c r="AP52" s="7"/>
      <c r="AQ52" s="168"/>
      <c r="AR52" s="15"/>
      <c r="AS52" s="9"/>
      <c r="AT52" s="9" t="str">
        <f t="shared" si="52"/>
        <v/>
      </c>
      <c r="AU52" s="9"/>
      <c r="AV52" s="9" t="str">
        <f t="shared" si="53"/>
        <v/>
      </c>
      <c r="AW52" s="9"/>
      <c r="AX52" s="9" t="str">
        <f t="shared" si="54"/>
        <v/>
      </c>
      <c r="AY52" s="9"/>
      <c r="AZ52" s="62" t="str">
        <f t="shared" si="55"/>
        <v/>
      </c>
      <c r="BA52" s="95" t="str">
        <f t="shared" si="56"/>
        <v/>
      </c>
      <c r="BB52" s="9" t="str">
        <f t="shared" si="57"/>
        <v/>
      </c>
      <c r="BC52" s="10" t="str">
        <f t="shared" si="58"/>
        <v/>
      </c>
      <c r="BD52" s="7"/>
      <c r="BE52" s="168"/>
      <c r="BF52" s="15"/>
      <c r="BG52" s="9"/>
      <c r="BH52" s="9" t="str">
        <f t="shared" si="59"/>
        <v/>
      </c>
      <c r="BI52" s="9"/>
      <c r="BJ52" s="9" t="str">
        <f t="shared" si="60"/>
        <v/>
      </c>
      <c r="BK52" s="9"/>
      <c r="BL52" s="9" t="str">
        <f t="shared" si="61"/>
        <v/>
      </c>
      <c r="BM52" s="9"/>
      <c r="BN52" s="62" t="str">
        <f t="shared" si="62"/>
        <v/>
      </c>
      <c r="BO52" s="95" t="str">
        <f t="shared" si="63"/>
        <v/>
      </c>
      <c r="BP52" s="9" t="str">
        <f t="shared" si="64"/>
        <v/>
      </c>
      <c r="BQ52" s="10" t="str">
        <f t="shared" si="65"/>
        <v/>
      </c>
      <c r="BR52" s="7"/>
      <c r="BS52" s="168"/>
      <c r="BT52" s="15"/>
      <c r="BU52" s="9"/>
      <c r="BV52" s="9" t="str">
        <f t="shared" si="97"/>
        <v/>
      </c>
      <c r="BW52" s="9"/>
      <c r="BX52" s="9" t="str">
        <f t="shared" si="98"/>
        <v/>
      </c>
      <c r="BY52" s="9"/>
      <c r="BZ52" s="9" t="str">
        <f t="shared" si="99"/>
        <v/>
      </c>
      <c r="CA52" s="9"/>
      <c r="CB52" s="9"/>
      <c r="CC52" s="9"/>
      <c r="CD52" s="9" t="str">
        <f t="shared" si="87"/>
        <v/>
      </c>
      <c r="CE52" s="10" t="str">
        <f t="shared" si="88"/>
        <v/>
      </c>
      <c r="CF52" s="7"/>
      <c r="CH52" s="15"/>
      <c r="CI52" s="9"/>
      <c r="CJ52" s="9" t="str">
        <f t="shared" si="100"/>
        <v/>
      </c>
      <c r="CK52" s="9"/>
      <c r="CL52" s="9" t="str">
        <f t="shared" si="101"/>
        <v/>
      </c>
      <c r="CM52" s="9"/>
      <c r="CN52" s="9" t="str">
        <f t="shared" si="102"/>
        <v/>
      </c>
      <c r="CO52" s="9"/>
      <c r="CP52" s="9"/>
      <c r="CQ52" s="9"/>
      <c r="CR52" s="9" t="str">
        <f t="shared" si="89"/>
        <v/>
      </c>
      <c r="CS52" s="10" t="str">
        <f t="shared" si="90"/>
        <v/>
      </c>
      <c r="CT52" s="7"/>
      <c r="CV52" s="15"/>
      <c r="CW52" s="9"/>
      <c r="CX52" s="9" t="str">
        <f t="shared" si="103"/>
        <v/>
      </c>
      <c r="CY52" s="9"/>
      <c r="CZ52" s="9" t="str">
        <f t="shared" si="104"/>
        <v/>
      </c>
      <c r="DA52" s="9"/>
      <c r="DB52" s="9" t="str">
        <f t="shared" si="105"/>
        <v/>
      </c>
      <c r="DC52" s="9"/>
      <c r="DD52" s="9"/>
      <c r="DE52" s="9"/>
      <c r="DF52" s="9" t="str">
        <f t="shared" si="91"/>
        <v/>
      </c>
      <c r="DG52" s="10" t="str">
        <f t="shared" si="92"/>
        <v/>
      </c>
      <c r="DH52" s="7"/>
      <c r="DJ52" s="15"/>
      <c r="DK52" s="9"/>
      <c r="DL52" s="9" t="str">
        <f t="shared" si="106"/>
        <v/>
      </c>
      <c r="DM52" s="9"/>
      <c r="DN52" s="9" t="str">
        <f t="shared" si="107"/>
        <v/>
      </c>
      <c r="DO52" s="9"/>
      <c r="DP52" s="9" t="str">
        <f t="shared" si="108"/>
        <v/>
      </c>
      <c r="DQ52" s="9"/>
      <c r="DR52" s="9"/>
      <c r="DS52" s="9"/>
      <c r="DT52" s="9" t="str">
        <f t="shared" si="93"/>
        <v/>
      </c>
      <c r="DU52" s="10" t="str">
        <f t="shared" si="94"/>
        <v/>
      </c>
      <c r="DV52" s="7"/>
      <c r="DW52" s="47"/>
      <c r="DX52" s="15"/>
      <c r="DY52" s="9"/>
      <c r="DZ52" s="9" t="str">
        <f t="shared" si="109"/>
        <v/>
      </c>
      <c r="EA52" s="9"/>
      <c r="EB52" s="9" t="str">
        <f t="shared" si="110"/>
        <v/>
      </c>
      <c r="EC52" s="9"/>
      <c r="ED52" s="9" t="str">
        <f t="shared" si="111"/>
        <v/>
      </c>
      <c r="EE52" s="9"/>
      <c r="EF52" s="9"/>
      <c r="EG52" s="9"/>
      <c r="EH52" s="9" t="str">
        <f t="shared" si="95"/>
        <v/>
      </c>
      <c r="EI52" s="10" t="str">
        <f t="shared" si="96"/>
        <v/>
      </c>
      <c r="EJ52" s="7"/>
      <c r="EK52" s="47"/>
    </row>
    <row r="53" spans="1:141" s="1" customFormat="1" ht="15" customHeight="1">
      <c r="A53" s="15"/>
      <c r="B53" s="15"/>
      <c r="C53" s="9"/>
      <c r="D53" s="9" t="str">
        <f t="shared" si="35"/>
        <v/>
      </c>
      <c r="E53" s="9"/>
      <c r="F53" s="9" t="str">
        <f t="shared" si="36"/>
        <v/>
      </c>
      <c r="G53" s="9"/>
      <c r="H53" s="9" t="str">
        <f t="shared" si="37"/>
        <v/>
      </c>
      <c r="I53" s="9"/>
      <c r="J53" s="62" t="str">
        <f t="shared" si="71"/>
        <v/>
      </c>
      <c r="K53" s="9" t="str">
        <f t="shared" si="70"/>
        <v/>
      </c>
      <c r="L53" s="9" t="str">
        <f t="shared" si="39"/>
        <v/>
      </c>
      <c r="M53" s="10" t="str">
        <f t="shared" si="40"/>
        <v/>
      </c>
      <c r="N53" s="7"/>
      <c r="O53" s="168"/>
      <c r="P53" s="15"/>
      <c r="Q53" s="9"/>
      <c r="R53" s="9" t="str">
        <f t="shared" si="41"/>
        <v/>
      </c>
      <c r="S53" s="9"/>
      <c r="T53" s="9" t="str">
        <f t="shared" si="42"/>
        <v/>
      </c>
      <c r="U53" s="9"/>
      <c r="V53" s="9" t="str">
        <f t="shared" si="43"/>
        <v/>
      </c>
      <c r="W53" s="9"/>
      <c r="X53" s="62" t="str">
        <f t="shared" si="66"/>
        <v/>
      </c>
      <c r="Y53" s="9" t="str">
        <f t="shared" si="67"/>
        <v/>
      </c>
      <c r="Z53" s="9" t="str">
        <f t="shared" si="44"/>
        <v/>
      </c>
      <c r="AA53" s="10" t="str">
        <f t="shared" si="45"/>
        <v/>
      </c>
      <c r="AB53" s="7"/>
      <c r="AC53" s="168"/>
      <c r="AD53" s="15"/>
      <c r="AE53" s="9"/>
      <c r="AF53" s="9" t="str">
        <f t="shared" si="46"/>
        <v/>
      </c>
      <c r="AG53" s="9"/>
      <c r="AH53" s="9" t="str">
        <f t="shared" si="47"/>
        <v/>
      </c>
      <c r="AI53" s="9"/>
      <c r="AJ53" s="9" t="str">
        <f t="shared" si="48"/>
        <v/>
      </c>
      <c r="AK53" s="9"/>
      <c r="AL53" s="62" t="str">
        <f t="shared" si="68"/>
        <v/>
      </c>
      <c r="AM53" s="9" t="str">
        <f t="shared" si="69"/>
        <v/>
      </c>
      <c r="AN53" s="9" t="str">
        <f t="shared" si="50"/>
        <v/>
      </c>
      <c r="AO53" s="10" t="str">
        <f t="shared" si="51"/>
        <v/>
      </c>
      <c r="AP53" s="7"/>
      <c r="AQ53" s="168"/>
      <c r="AR53" s="17"/>
      <c r="AS53" s="9"/>
      <c r="AT53" s="9" t="str">
        <f t="shared" si="52"/>
        <v/>
      </c>
      <c r="AU53" s="9"/>
      <c r="AV53" s="9" t="str">
        <f t="shared" si="53"/>
        <v/>
      </c>
      <c r="AW53" s="9"/>
      <c r="AX53" s="9" t="str">
        <f t="shared" si="54"/>
        <v/>
      </c>
      <c r="AY53" s="9"/>
      <c r="AZ53" s="62" t="str">
        <f t="shared" si="55"/>
        <v/>
      </c>
      <c r="BA53" s="9" t="str">
        <f t="shared" si="56"/>
        <v/>
      </c>
      <c r="BB53" s="9" t="str">
        <f t="shared" si="57"/>
        <v/>
      </c>
      <c r="BC53" s="10" t="str">
        <f t="shared" si="58"/>
        <v/>
      </c>
      <c r="BD53" s="7"/>
      <c r="BE53" s="168"/>
      <c r="BF53" s="15"/>
      <c r="BG53" s="9"/>
      <c r="BH53" s="9" t="str">
        <f t="shared" si="59"/>
        <v/>
      </c>
      <c r="BI53" s="9"/>
      <c r="BJ53" s="9" t="str">
        <f t="shared" si="60"/>
        <v/>
      </c>
      <c r="BK53" s="9"/>
      <c r="BL53" s="9" t="str">
        <f t="shared" si="61"/>
        <v/>
      </c>
      <c r="BM53" s="9"/>
      <c r="BN53" s="62" t="str">
        <f t="shared" si="62"/>
        <v/>
      </c>
      <c r="BO53" s="9" t="str">
        <f t="shared" si="63"/>
        <v/>
      </c>
      <c r="BP53" s="9" t="str">
        <f t="shared" si="64"/>
        <v/>
      </c>
      <c r="BQ53" s="10" t="str">
        <f t="shared" si="65"/>
        <v/>
      </c>
      <c r="BR53" s="7"/>
      <c r="BS53" s="168"/>
      <c r="BT53" s="15"/>
      <c r="BU53" s="9"/>
      <c r="BV53" s="9" t="str">
        <f t="shared" si="97"/>
        <v/>
      </c>
      <c r="BW53" s="9"/>
      <c r="BX53" s="9" t="str">
        <f t="shared" si="98"/>
        <v/>
      </c>
      <c r="BY53" s="9"/>
      <c r="BZ53" s="9" t="str">
        <f t="shared" si="99"/>
        <v/>
      </c>
      <c r="CA53" s="9"/>
      <c r="CB53" s="9"/>
      <c r="CC53" s="9"/>
      <c r="CD53" s="9" t="str">
        <f t="shared" si="87"/>
        <v/>
      </c>
      <c r="CE53" s="10" t="str">
        <f t="shared" si="88"/>
        <v/>
      </c>
      <c r="CF53" s="7"/>
      <c r="CH53" s="15"/>
      <c r="CI53" s="9"/>
      <c r="CJ53" s="9" t="str">
        <f t="shared" si="100"/>
        <v/>
      </c>
      <c r="CK53" s="9"/>
      <c r="CL53" s="9" t="str">
        <f t="shared" si="101"/>
        <v/>
      </c>
      <c r="CM53" s="9"/>
      <c r="CN53" s="9" t="str">
        <f t="shared" si="102"/>
        <v/>
      </c>
      <c r="CO53" s="9"/>
      <c r="CP53" s="9"/>
      <c r="CQ53" s="9"/>
      <c r="CR53" s="9" t="str">
        <f t="shared" si="89"/>
        <v/>
      </c>
      <c r="CS53" s="10" t="str">
        <f t="shared" si="90"/>
        <v/>
      </c>
      <c r="CT53" s="7"/>
      <c r="CV53" s="15"/>
      <c r="CW53" s="9"/>
      <c r="CX53" s="9" t="str">
        <f t="shared" si="103"/>
        <v/>
      </c>
      <c r="CY53" s="9"/>
      <c r="CZ53" s="9" t="str">
        <f t="shared" si="104"/>
        <v/>
      </c>
      <c r="DA53" s="9"/>
      <c r="DB53" s="9" t="str">
        <f t="shared" si="105"/>
        <v/>
      </c>
      <c r="DC53" s="9"/>
      <c r="DD53" s="9"/>
      <c r="DE53" s="9"/>
      <c r="DF53" s="9" t="str">
        <f t="shared" si="91"/>
        <v/>
      </c>
      <c r="DG53" s="10" t="str">
        <f t="shared" si="92"/>
        <v/>
      </c>
      <c r="DH53" s="7"/>
      <c r="DJ53" s="15"/>
      <c r="DK53" s="9"/>
      <c r="DL53" s="9" t="str">
        <f t="shared" si="106"/>
        <v/>
      </c>
      <c r="DM53" s="9"/>
      <c r="DN53" s="9" t="str">
        <f t="shared" si="107"/>
        <v/>
      </c>
      <c r="DO53" s="9"/>
      <c r="DP53" s="9" t="str">
        <f t="shared" si="108"/>
        <v/>
      </c>
      <c r="DQ53" s="9"/>
      <c r="DR53" s="9"/>
      <c r="DS53" s="9"/>
      <c r="DT53" s="9" t="str">
        <f t="shared" si="93"/>
        <v/>
      </c>
      <c r="DU53" s="10" t="str">
        <f t="shared" si="94"/>
        <v/>
      </c>
      <c r="DV53" s="7"/>
      <c r="DW53" s="47"/>
      <c r="DX53" s="15"/>
      <c r="DY53" s="9"/>
      <c r="DZ53" s="9" t="str">
        <f t="shared" si="109"/>
        <v/>
      </c>
      <c r="EA53" s="9"/>
      <c r="EB53" s="9" t="str">
        <f t="shared" si="110"/>
        <v/>
      </c>
      <c r="EC53" s="9"/>
      <c r="ED53" s="9" t="str">
        <f t="shared" si="111"/>
        <v/>
      </c>
      <c r="EE53" s="9"/>
      <c r="EF53" s="9"/>
      <c r="EG53" s="9"/>
      <c r="EH53" s="9" t="str">
        <f t="shared" si="95"/>
        <v/>
      </c>
      <c r="EI53" s="10" t="str">
        <f t="shared" si="96"/>
        <v/>
      </c>
      <c r="EJ53" s="7"/>
      <c r="EK53" s="47"/>
    </row>
    <row r="54" spans="1:141" s="1" customFormat="1" ht="15" customHeight="1" thickBot="1">
      <c r="A54" s="23"/>
      <c r="B54" s="23"/>
      <c r="C54" s="24"/>
      <c r="D54" s="24" t="str">
        <f t="shared" si="35"/>
        <v/>
      </c>
      <c r="E54" s="24"/>
      <c r="F54" s="24" t="str">
        <f t="shared" si="36"/>
        <v/>
      </c>
      <c r="G54" s="24"/>
      <c r="H54" s="24" t="str">
        <f t="shared" si="37"/>
        <v/>
      </c>
      <c r="I54" s="24"/>
      <c r="J54" s="63" t="str">
        <f t="shared" si="71"/>
        <v/>
      </c>
      <c r="K54" s="96" t="str">
        <f t="shared" si="70"/>
        <v/>
      </c>
      <c r="L54" s="24" t="str">
        <f t="shared" si="39"/>
        <v/>
      </c>
      <c r="M54" s="26" t="str">
        <f t="shared" si="40"/>
        <v/>
      </c>
      <c r="N54" s="7"/>
      <c r="O54" s="168"/>
      <c r="P54" s="23"/>
      <c r="Q54" s="24"/>
      <c r="R54" s="24" t="str">
        <f t="shared" si="41"/>
        <v/>
      </c>
      <c r="S54" s="24"/>
      <c r="T54" s="24" t="str">
        <f t="shared" si="42"/>
        <v/>
      </c>
      <c r="U54" s="24"/>
      <c r="V54" s="24" t="str">
        <f t="shared" si="43"/>
        <v/>
      </c>
      <c r="W54" s="24"/>
      <c r="X54" s="63" t="str">
        <f t="shared" si="66"/>
        <v/>
      </c>
      <c r="Y54" s="96" t="str">
        <f t="shared" si="67"/>
        <v/>
      </c>
      <c r="Z54" s="24" t="str">
        <f t="shared" si="44"/>
        <v/>
      </c>
      <c r="AA54" s="26" t="str">
        <f t="shared" si="45"/>
        <v/>
      </c>
      <c r="AB54" s="7"/>
      <c r="AC54" s="168"/>
      <c r="AD54" s="23"/>
      <c r="AE54" s="24"/>
      <c r="AF54" s="24" t="str">
        <f t="shared" si="46"/>
        <v/>
      </c>
      <c r="AG54" s="24"/>
      <c r="AH54" s="24" t="str">
        <f t="shared" si="47"/>
        <v/>
      </c>
      <c r="AI54" s="24"/>
      <c r="AJ54" s="24" t="str">
        <f t="shared" si="48"/>
        <v/>
      </c>
      <c r="AK54" s="24"/>
      <c r="AL54" s="63" t="str">
        <f t="shared" si="68"/>
        <v/>
      </c>
      <c r="AM54" s="96" t="str">
        <f t="shared" si="69"/>
        <v/>
      </c>
      <c r="AN54" s="24" t="str">
        <f t="shared" si="50"/>
        <v/>
      </c>
      <c r="AO54" s="26" t="str">
        <f t="shared" si="51"/>
        <v/>
      </c>
      <c r="AP54" s="7"/>
      <c r="AQ54" s="168"/>
      <c r="AR54" s="23"/>
      <c r="AS54" s="24"/>
      <c r="AT54" s="24" t="str">
        <f t="shared" si="52"/>
        <v/>
      </c>
      <c r="AU54" s="24"/>
      <c r="AV54" s="24" t="str">
        <f t="shared" si="53"/>
        <v/>
      </c>
      <c r="AW54" s="24"/>
      <c r="AX54" s="24" t="str">
        <f t="shared" si="54"/>
        <v/>
      </c>
      <c r="AY54" s="24"/>
      <c r="AZ54" s="63" t="str">
        <f t="shared" si="55"/>
        <v/>
      </c>
      <c r="BA54" s="96" t="str">
        <f t="shared" si="56"/>
        <v/>
      </c>
      <c r="BB54" s="24" t="str">
        <f t="shared" si="57"/>
        <v/>
      </c>
      <c r="BC54" s="26" t="str">
        <f t="shared" si="58"/>
        <v/>
      </c>
      <c r="BD54" s="7"/>
      <c r="BE54" s="168"/>
      <c r="BF54" s="23"/>
      <c r="BG54" s="24"/>
      <c r="BH54" s="24" t="str">
        <f t="shared" si="59"/>
        <v/>
      </c>
      <c r="BI54" s="24"/>
      <c r="BJ54" s="24" t="str">
        <f t="shared" si="60"/>
        <v/>
      </c>
      <c r="BK54" s="24"/>
      <c r="BL54" s="24" t="str">
        <f t="shared" si="61"/>
        <v/>
      </c>
      <c r="BM54" s="24"/>
      <c r="BN54" s="63" t="str">
        <f t="shared" si="62"/>
        <v/>
      </c>
      <c r="BO54" s="96" t="str">
        <f t="shared" si="63"/>
        <v/>
      </c>
      <c r="BP54" s="24" t="str">
        <f t="shared" si="64"/>
        <v/>
      </c>
      <c r="BQ54" s="26" t="str">
        <f t="shared" si="65"/>
        <v/>
      </c>
      <c r="BR54" s="7"/>
      <c r="BS54" s="168"/>
      <c r="BT54" s="15"/>
      <c r="BU54" s="9"/>
      <c r="BV54" s="9" t="str">
        <f t="shared" si="97"/>
        <v/>
      </c>
      <c r="BW54" s="9"/>
      <c r="BX54" s="9" t="str">
        <f t="shared" si="98"/>
        <v/>
      </c>
      <c r="BY54" s="9"/>
      <c r="BZ54" s="9" t="str">
        <f t="shared" si="99"/>
        <v/>
      </c>
      <c r="CA54" s="9"/>
      <c r="CB54" s="9"/>
      <c r="CC54" s="9"/>
      <c r="CD54" s="9" t="str">
        <f t="shared" si="87"/>
        <v/>
      </c>
      <c r="CE54" s="10" t="str">
        <f t="shared" si="88"/>
        <v/>
      </c>
      <c r="CF54" s="7"/>
      <c r="CH54" s="15"/>
      <c r="CI54" s="9"/>
      <c r="CJ54" s="9" t="str">
        <f t="shared" si="100"/>
        <v/>
      </c>
      <c r="CK54" s="9"/>
      <c r="CL54" s="9" t="str">
        <f t="shared" si="101"/>
        <v/>
      </c>
      <c r="CM54" s="9"/>
      <c r="CN54" s="9" t="str">
        <f t="shared" si="102"/>
        <v/>
      </c>
      <c r="CO54" s="9"/>
      <c r="CP54" s="9"/>
      <c r="CQ54" s="9"/>
      <c r="CR54" s="9" t="str">
        <f t="shared" si="89"/>
        <v/>
      </c>
      <c r="CS54" s="10" t="str">
        <f t="shared" si="90"/>
        <v/>
      </c>
      <c r="CT54" s="7"/>
      <c r="CV54" s="15"/>
      <c r="CW54" s="9"/>
      <c r="CX54" s="9" t="str">
        <f t="shared" si="103"/>
        <v/>
      </c>
      <c r="CY54" s="9"/>
      <c r="CZ54" s="9" t="str">
        <f t="shared" si="104"/>
        <v/>
      </c>
      <c r="DA54" s="9"/>
      <c r="DB54" s="9" t="str">
        <f t="shared" si="105"/>
        <v/>
      </c>
      <c r="DC54" s="9"/>
      <c r="DD54" s="9"/>
      <c r="DE54" s="9"/>
      <c r="DF54" s="9" t="str">
        <f t="shared" si="91"/>
        <v/>
      </c>
      <c r="DG54" s="10" t="str">
        <f t="shared" si="92"/>
        <v/>
      </c>
      <c r="DH54" s="7"/>
      <c r="DJ54" s="15"/>
      <c r="DK54" s="9"/>
      <c r="DL54" s="9" t="str">
        <f t="shared" si="106"/>
        <v/>
      </c>
      <c r="DM54" s="9"/>
      <c r="DN54" s="9" t="str">
        <f t="shared" si="107"/>
        <v/>
      </c>
      <c r="DO54" s="9"/>
      <c r="DP54" s="9" t="str">
        <f t="shared" si="108"/>
        <v/>
      </c>
      <c r="DQ54" s="9"/>
      <c r="DR54" s="9"/>
      <c r="DS54" s="9"/>
      <c r="DT54" s="9" t="str">
        <f t="shared" si="93"/>
        <v/>
      </c>
      <c r="DU54" s="10" t="str">
        <f t="shared" si="94"/>
        <v/>
      </c>
      <c r="DV54" s="7"/>
      <c r="DW54" s="47"/>
      <c r="DX54" s="15"/>
      <c r="DY54" s="9"/>
      <c r="DZ54" s="9" t="str">
        <f t="shared" si="109"/>
        <v/>
      </c>
      <c r="EA54" s="9"/>
      <c r="EB54" s="9" t="str">
        <f t="shared" si="110"/>
        <v/>
      </c>
      <c r="EC54" s="9"/>
      <c r="ED54" s="9" t="str">
        <f t="shared" si="111"/>
        <v/>
      </c>
      <c r="EE54" s="9"/>
      <c r="EF54" s="9"/>
      <c r="EG54" s="9"/>
      <c r="EH54" s="9" t="str">
        <f t="shared" si="95"/>
        <v/>
      </c>
      <c r="EI54" s="10" t="str">
        <f t="shared" si="96"/>
        <v/>
      </c>
      <c r="EJ54" s="7"/>
      <c r="EK54" s="47"/>
    </row>
    <row r="55" spans="1:141" s="1" customFormat="1" ht="15" customHeight="1" thickTop="1">
      <c r="A55" s="89"/>
      <c r="B55" s="89"/>
      <c r="C55" s="78"/>
      <c r="D55" s="78"/>
      <c r="E55" s="78"/>
      <c r="F55" s="78"/>
      <c r="G55" s="78"/>
      <c r="H55" s="78"/>
      <c r="I55" s="78"/>
      <c r="J55" s="90"/>
      <c r="K55" s="78"/>
      <c r="L55" s="78"/>
      <c r="M55" s="78"/>
      <c r="N55" s="7"/>
      <c r="P55" s="89"/>
      <c r="Q55" s="78"/>
      <c r="R55" s="78"/>
      <c r="S55" s="78"/>
      <c r="T55" s="78"/>
      <c r="U55" s="78"/>
      <c r="V55" s="78"/>
      <c r="W55" s="78"/>
      <c r="X55" s="90"/>
      <c r="Y55" s="78"/>
      <c r="Z55" s="78"/>
      <c r="AA55" s="78"/>
      <c r="AB55" s="7"/>
      <c r="AD55" s="89"/>
      <c r="AE55" s="78"/>
      <c r="AF55" s="78"/>
      <c r="AG55" s="78"/>
      <c r="AH55" s="78"/>
      <c r="AI55" s="78"/>
      <c r="AJ55" s="78"/>
      <c r="AK55" s="78"/>
      <c r="AL55" s="90"/>
      <c r="AM55" s="78"/>
      <c r="AN55" s="78"/>
      <c r="AO55" s="78"/>
      <c r="AP55" s="7"/>
      <c r="AR55" s="89"/>
      <c r="AS55" s="78"/>
      <c r="AT55" s="78"/>
      <c r="AU55" s="78"/>
      <c r="AV55" s="78" t="str">
        <f>IF(AU55="","",AU55-AU54)</f>
        <v/>
      </c>
      <c r="AW55" s="78"/>
      <c r="AX55" s="78" t="str">
        <f>IF(AW55="","",AW54+AY54-AW55)</f>
        <v/>
      </c>
      <c r="AY55" s="78"/>
      <c r="AZ55" s="90"/>
      <c r="BA55" s="78"/>
      <c r="BB55" s="78" t="str">
        <f>IF(BA55="","",AX55*BA55)</f>
        <v/>
      </c>
      <c r="BC55" s="92" t="str">
        <f>IF(BB55="","",BB55/(AT55*100))</f>
        <v/>
      </c>
      <c r="BD55" s="22"/>
      <c r="BF55" s="89"/>
      <c r="BG55" s="78"/>
      <c r="BH55" s="78"/>
      <c r="BI55" s="188"/>
      <c r="BJ55" s="78"/>
      <c r="BK55" s="78"/>
      <c r="BL55" s="78"/>
      <c r="BM55" s="78"/>
      <c r="BN55" s="90"/>
      <c r="BO55" s="78"/>
      <c r="BP55" s="78"/>
      <c r="BQ55" s="78"/>
      <c r="BR55" s="7"/>
      <c r="BT55" s="15"/>
      <c r="BU55" s="9"/>
      <c r="BV55" s="9"/>
      <c r="BW55" s="9"/>
      <c r="BX55" s="9" t="str">
        <f t="shared" si="98"/>
        <v/>
      </c>
      <c r="BY55" s="9"/>
      <c r="BZ55" s="9" t="str">
        <f t="shared" si="99"/>
        <v/>
      </c>
      <c r="CA55" s="9"/>
      <c r="CB55" s="9"/>
      <c r="CC55" s="9"/>
      <c r="CD55" s="9" t="str">
        <f t="shared" si="87"/>
        <v/>
      </c>
      <c r="CE55" s="10" t="str">
        <f t="shared" si="88"/>
        <v/>
      </c>
      <c r="CF55" s="7"/>
      <c r="CH55" s="15"/>
      <c r="CI55" s="9"/>
      <c r="CJ55" s="9"/>
      <c r="CK55" s="9"/>
      <c r="CL55" s="9" t="str">
        <f t="shared" si="101"/>
        <v/>
      </c>
      <c r="CM55" s="9"/>
      <c r="CN55" s="9" t="str">
        <f t="shared" si="102"/>
        <v/>
      </c>
      <c r="CO55" s="9"/>
      <c r="CP55" s="9"/>
      <c r="CQ55" s="9"/>
      <c r="CR55" s="9" t="str">
        <f t="shared" si="89"/>
        <v/>
      </c>
      <c r="CS55" s="10" t="str">
        <f t="shared" si="90"/>
        <v/>
      </c>
      <c r="CT55" s="7"/>
      <c r="CV55" s="15"/>
      <c r="CW55" s="9"/>
      <c r="CX55" s="9"/>
      <c r="CY55" s="9"/>
      <c r="CZ55" s="9" t="str">
        <f t="shared" si="104"/>
        <v/>
      </c>
      <c r="DA55" s="9"/>
      <c r="DB55" s="9" t="str">
        <f t="shared" si="105"/>
        <v/>
      </c>
      <c r="DC55" s="9"/>
      <c r="DD55" s="9"/>
      <c r="DE55" s="9"/>
      <c r="DF55" s="9" t="str">
        <f t="shared" si="91"/>
        <v/>
      </c>
      <c r="DG55" s="10" t="str">
        <f t="shared" si="92"/>
        <v/>
      </c>
      <c r="DH55" s="7"/>
      <c r="DJ55" s="15"/>
      <c r="DK55" s="9"/>
      <c r="DL55" s="9"/>
      <c r="DM55" s="9"/>
      <c r="DN55" s="9" t="str">
        <f t="shared" si="107"/>
        <v/>
      </c>
      <c r="DO55" s="9"/>
      <c r="DP55" s="9" t="str">
        <f t="shared" si="108"/>
        <v/>
      </c>
      <c r="DQ55" s="9"/>
      <c r="DR55" s="9"/>
      <c r="DS55" s="9"/>
      <c r="DT55" s="9" t="str">
        <f t="shared" si="93"/>
        <v/>
      </c>
      <c r="DU55" s="10" t="str">
        <f t="shared" si="94"/>
        <v/>
      </c>
      <c r="DV55" s="7"/>
      <c r="DW55" s="47"/>
      <c r="DX55" s="15"/>
      <c r="DY55" s="9"/>
      <c r="DZ55" s="9"/>
      <c r="EA55" s="9"/>
      <c r="EB55" s="9" t="str">
        <f t="shared" si="110"/>
        <v/>
      </c>
      <c r="EC55" s="9"/>
      <c r="ED55" s="9" t="str">
        <f t="shared" si="111"/>
        <v/>
      </c>
      <c r="EE55" s="9"/>
      <c r="EF55" s="9"/>
      <c r="EG55" s="9"/>
      <c r="EH55" s="9" t="str">
        <f t="shared" si="95"/>
        <v/>
      </c>
      <c r="EI55" s="10" t="str">
        <f t="shared" si="96"/>
        <v/>
      </c>
      <c r="EJ55" s="7"/>
      <c r="EK55" s="47"/>
    </row>
    <row r="56" spans="1:141" s="1" customFormat="1" ht="15" customHeight="1">
      <c r="A56" s="89"/>
      <c r="B56" s="89"/>
      <c r="C56" s="78"/>
      <c r="D56" s="78"/>
      <c r="E56" s="78"/>
      <c r="F56" s="78"/>
      <c r="G56" s="78"/>
      <c r="H56" s="78"/>
      <c r="I56" s="78"/>
      <c r="J56" s="90"/>
      <c r="K56" s="78"/>
      <c r="L56" s="78"/>
      <c r="M56" s="78"/>
      <c r="N56" s="7"/>
      <c r="P56" s="89"/>
      <c r="Q56" s="78"/>
      <c r="R56" s="78"/>
      <c r="S56" s="78"/>
      <c r="T56" s="78"/>
      <c r="U56" s="78"/>
      <c r="V56" s="78"/>
      <c r="W56" s="78"/>
      <c r="X56" s="90"/>
      <c r="Y56" s="78"/>
      <c r="Z56" s="78"/>
      <c r="AA56" s="78"/>
      <c r="AB56" s="7"/>
      <c r="AD56" s="89"/>
      <c r="AE56" s="78"/>
      <c r="AF56" s="78"/>
      <c r="AG56" s="78"/>
      <c r="AH56" s="78"/>
      <c r="AI56" s="78"/>
      <c r="AJ56" s="78"/>
      <c r="AK56" s="78"/>
      <c r="AL56" s="90"/>
      <c r="AM56" s="78"/>
      <c r="AN56" s="78"/>
      <c r="AO56" s="78"/>
      <c r="AP56" s="7"/>
      <c r="AR56" s="15"/>
      <c r="AS56" s="9"/>
      <c r="AT56" s="9"/>
      <c r="AU56" s="9"/>
      <c r="AV56" s="9"/>
      <c r="AW56" s="9"/>
      <c r="AX56" s="9"/>
      <c r="AY56" s="9"/>
      <c r="AZ56" s="62"/>
      <c r="BA56" s="9"/>
      <c r="BB56" s="9"/>
      <c r="BC56" s="10"/>
      <c r="BD56" s="7"/>
      <c r="BF56" s="89"/>
      <c r="BG56" s="78"/>
      <c r="BH56" s="78"/>
      <c r="BI56" s="188"/>
      <c r="BJ56" s="78"/>
      <c r="BK56" s="78"/>
      <c r="BL56" s="78"/>
      <c r="BM56" s="78"/>
      <c r="BN56" s="90"/>
      <c r="BO56" s="78"/>
      <c r="BP56" s="78"/>
      <c r="BQ56" s="78"/>
      <c r="BR56" s="7"/>
      <c r="BT56" s="15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10"/>
      <c r="CF56" s="7"/>
      <c r="CH56" s="15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10"/>
      <c r="CT56" s="7"/>
      <c r="CV56" s="15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10"/>
      <c r="DH56" s="7"/>
      <c r="DJ56" s="15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10"/>
      <c r="DV56" s="7"/>
      <c r="DW56" s="47"/>
      <c r="DX56" s="15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10"/>
      <c r="EJ56" s="7"/>
      <c r="EK56" s="47"/>
    </row>
    <row r="57" spans="1:141" s="1" customFormat="1" ht="15" customHeight="1">
      <c r="A57" s="89"/>
      <c r="B57" s="89"/>
      <c r="C57" s="78"/>
      <c r="D57" s="78"/>
      <c r="E57" s="78"/>
      <c r="F57" s="78"/>
      <c r="G57" s="78"/>
      <c r="H57" s="78"/>
      <c r="I57" s="78"/>
      <c r="J57" s="90"/>
      <c r="K57" s="78"/>
      <c r="L57" s="78"/>
      <c r="M57" s="78"/>
      <c r="N57" s="7"/>
      <c r="P57" s="89"/>
      <c r="Q57" s="78"/>
      <c r="R57" s="78"/>
      <c r="S57" s="78"/>
      <c r="T57" s="78"/>
      <c r="U57" s="78"/>
      <c r="V57" s="78"/>
      <c r="W57" s="78"/>
      <c r="X57" s="90"/>
      <c r="Y57" s="78"/>
      <c r="Z57" s="78"/>
      <c r="AA57" s="78"/>
      <c r="AB57" s="7"/>
      <c r="AD57" s="89"/>
      <c r="AE57" s="78"/>
      <c r="AF57" s="78"/>
      <c r="AG57" s="78"/>
      <c r="AH57" s="78"/>
      <c r="AI57" s="78"/>
      <c r="AJ57" s="78"/>
      <c r="AK57" s="78"/>
      <c r="AL57" s="90"/>
      <c r="AM57" s="78"/>
      <c r="AN57" s="78"/>
      <c r="AO57" s="78"/>
      <c r="AP57" s="7"/>
      <c r="AR57" s="15"/>
      <c r="AS57" s="9"/>
      <c r="AT57" s="9"/>
      <c r="AU57" s="9"/>
      <c r="AV57" s="9"/>
      <c r="AW57" s="9"/>
      <c r="AX57" s="9"/>
      <c r="AY57" s="9"/>
      <c r="AZ57" s="62"/>
      <c r="BA57" s="9"/>
      <c r="BB57" s="9"/>
      <c r="BC57" s="10"/>
      <c r="BD57" s="7"/>
      <c r="BF57" s="89"/>
      <c r="BG57" s="78"/>
      <c r="BH57" s="78"/>
      <c r="BI57" s="188"/>
      <c r="BJ57" s="78"/>
      <c r="BK57" s="78"/>
      <c r="BL57" s="78"/>
      <c r="BM57" s="78"/>
      <c r="BN57" s="90"/>
      <c r="BO57" s="78"/>
      <c r="BP57" s="78"/>
      <c r="BQ57" s="78"/>
      <c r="BR57" s="7"/>
      <c r="BT57" s="15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10"/>
      <c r="CF57" s="7"/>
      <c r="CH57" s="15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10"/>
      <c r="CT57" s="7"/>
      <c r="CV57" s="15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10"/>
      <c r="DH57" s="7"/>
      <c r="DJ57" s="15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10"/>
      <c r="DV57" s="7"/>
      <c r="DW57" s="47"/>
      <c r="DX57" s="15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10"/>
      <c r="EJ57" s="7"/>
      <c r="EK57" s="47"/>
    </row>
    <row r="58" spans="1:141" s="1" customFormat="1" ht="15" customHeight="1">
      <c r="A58" s="116">
        <v>30</v>
      </c>
      <c r="B58" s="89"/>
      <c r="C58" s="78"/>
      <c r="D58" s="78"/>
      <c r="E58" s="78"/>
      <c r="F58" s="78"/>
      <c r="G58" s="78"/>
      <c r="H58" s="78"/>
      <c r="I58" s="78"/>
      <c r="J58" s="298" t="s">
        <v>65</v>
      </c>
      <c r="K58" s="295"/>
      <c r="L58" s="78" t="e">
        <f>(G31+I31)*K31+(G32+I32)*K32+(G33+I33)*K33+(G34+I34)*K34</f>
        <v>#VALUE!</v>
      </c>
      <c r="M58" s="78"/>
      <c r="N58" s="9"/>
      <c r="P58" s="89"/>
      <c r="Q58" s="78"/>
      <c r="R58" s="78"/>
      <c r="S58" s="78"/>
      <c r="T58" s="78"/>
      <c r="U58" s="78"/>
      <c r="V58" s="78"/>
      <c r="W58" s="78"/>
      <c r="X58" s="298" t="s">
        <v>65</v>
      </c>
      <c r="Y58" s="295"/>
      <c r="Z58" s="78" t="e">
        <f>(U31+W31)*Y31+(U32+W32)*Y32+(U33+W33)*Y33+(U34+W34)*Y34</f>
        <v>#VALUE!</v>
      </c>
      <c r="AA58" s="78"/>
      <c r="AB58" s="9"/>
      <c r="AD58" s="89"/>
      <c r="AE58" s="78"/>
      <c r="AF58" s="78"/>
      <c r="AG58" s="78"/>
      <c r="AH58" s="78"/>
      <c r="AI58" s="78"/>
      <c r="AJ58" s="78"/>
      <c r="AK58" s="78"/>
      <c r="AL58" s="298" t="s">
        <v>65</v>
      </c>
      <c r="AM58" s="295"/>
      <c r="AN58" s="78" t="e">
        <f>(AI31+AK31)*AM31+(AI32+AK32)*AM32+(AI33+AK33)*AM33+(AI34+AK34)*AM34</f>
        <v>#VALUE!</v>
      </c>
      <c r="AO58" s="78"/>
      <c r="AP58" s="9"/>
      <c r="AR58" s="15"/>
      <c r="AS58" s="9"/>
      <c r="AT58" s="9"/>
      <c r="AU58" s="9"/>
      <c r="AV58" s="9"/>
      <c r="AW58" s="9"/>
      <c r="AX58" s="9"/>
      <c r="AY58" s="9"/>
      <c r="AZ58" s="298" t="s">
        <v>65</v>
      </c>
      <c r="BA58" s="295"/>
      <c r="BB58" s="78" t="e">
        <f>(AW31+AY31)*BA31+(AW32+AY32)*BA32+(AW33+AY33)*BA33+(AW34+AY34)*BA34</f>
        <v>#VALUE!</v>
      </c>
      <c r="BC58" s="10"/>
      <c r="BD58" s="9"/>
      <c r="BF58" s="89"/>
      <c r="BG58" s="78"/>
      <c r="BH58" s="78"/>
      <c r="BI58" s="188"/>
      <c r="BJ58" s="78"/>
      <c r="BK58" s="78"/>
      <c r="BL58" s="78"/>
      <c r="BM58" s="78"/>
      <c r="BN58" s="298" t="s">
        <v>65</v>
      </c>
      <c r="BO58" s="295"/>
      <c r="BP58" s="78" t="e">
        <f>(BK31+BM31)*BO31+(BK32+BM32)*BO32+(BK33+BM33)*BO33+(BK34+BM34)*BO34</f>
        <v>#VALUE!</v>
      </c>
      <c r="BQ58" s="78"/>
      <c r="BR58" s="9"/>
      <c r="BT58" s="15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10"/>
      <c r="CF58" s="9"/>
      <c r="CH58" s="15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10"/>
      <c r="CT58" s="9"/>
      <c r="CV58" s="15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10"/>
      <c r="DH58" s="9"/>
      <c r="DJ58" s="15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10"/>
      <c r="DV58" s="9"/>
      <c r="DW58" s="250"/>
      <c r="DX58" s="15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10"/>
      <c r="EJ58" s="9"/>
      <c r="EK58" s="250"/>
    </row>
    <row r="59" spans="1:141" s="1" customFormat="1" ht="15" customHeight="1">
      <c r="A59" s="15"/>
      <c r="B59" s="1">
        <f>SUMIF(B3:B55,"&gt;=0")</f>
        <v>11551</v>
      </c>
      <c r="C59" s="3" t="s">
        <v>66</v>
      </c>
      <c r="D59" s="9">
        <f>SUM(D3:D55)*100</f>
        <v>172000</v>
      </c>
      <c r="E59" s="9"/>
      <c r="F59" s="9">
        <f>SUM(F3:F55)</f>
        <v>97</v>
      </c>
      <c r="G59" s="3" t="s">
        <v>67</v>
      </c>
      <c r="H59" s="9">
        <f>SUM(H3:H55)</f>
        <v>100</v>
      </c>
      <c r="I59" s="9"/>
      <c r="J59" s="299" t="s">
        <v>68</v>
      </c>
      <c r="K59" s="295"/>
      <c r="L59" s="9">
        <f>SUM(L3:L55)</f>
        <v>38810</v>
      </c>
      <c r="M59" s="9"/>
      <c r="N59" s="7"/>
      <c r="P59" s="15"/>
      <c r="Q59" s="3" t="s">
        <v>66</v>
      </c>
      <c r="R59" s="9">
        <f>SUM(R3:R55)*100</f>
        <v>112400</v>
      </c>
      <c r="S59" s="9"/>
      <c r="T59" s="9">
        <f>SUM(T3:T55)</f>
        <v>56</v>
      </c>
      <c r="U59" s="3" t="s">
        <v>67</v>
      </c>
      <c r="V59" s="9">
        <f>SUM(V3:V55)</f>
        <v>60</v>
      </c>
      <c r="W59" s="9"/>
      <c r="X59" s="299" t="s">
        <v>68</v>
      </c>
      <c r="Y59" s="295"/>
      <c r="Z59" s="9">
        <f>SUM(Z3:Z55)</f>
        <v>20617</v>
      </c>
      <c r="AA59" s="9"/>
      <c r="AB59" s="7"/>
      <c r="AD59" s="15"/>
      <c r="AE59" s="3" t="s">
        <v>66</v>
      </c>
      <c r="AF59" s="9">
        <f>SUM(AF3:AF55)*100</f>
        <v>94200</v>
      </c>
      <c r="AG59" s="9"/>
      <c r="AH59" s="9">
        <f>SUM(AH3:AH55)</f>
        <v>25</v>
      </c>
      <c r="AI59" s="3" t="s">
        <v>67</v>
      </c>
      <c r="AJ59" s="9">
        <f>SUM(AJ3:AJ55)</f>
        <v>30</v>
      </c>
      <c r="AK59" s="9"/>
      <c r="AL59" s="299" t="s">
        <v>68</v>
      </c>
      <c r="AM59" s="295"/>
      <c r="AN59" s="9">
        <f>SUM(AN3:AN55)</f>
        <v>11324</v>
      </c>
      <c r="AO59" s="9"/>
      <c r="AP59" s="7"/>
      <c r="AR59" s="15"/>
      <c r="AS59" s="3" t="s">
        <v>66</v>
      </c>
      <c r="AT59" s="9">
        <f>SUM(AT3:AT55)*100</f>
        <v>186100</v>
      </c>
      <c r="AU59" s="9"/>
      <c r="AV59" s="9">
        <f>SUM(AV3:AV34)</f>
        <v>64</v>
      </c>
      <c r="AW59" s="3" t="s">
        <v>67</v>
      </c>
      <c r="AX59" s="9">
        <f>SUM(AX3:AX55)</f>
        <v>86</v>
      </c>
      <c r="AY59" s="9"/>
      <c r="AZ59" s="299" t="s">
        <v>68</v>
      </c>
      <c r="BA59" s="295"/>
      <c r="BB59" s="9">
        <f>SUM(BB3:BB55)</f>
        <v>38926</v>
      </c>
      <c r="BC59" s="9"/>
      <c r="BD59" s="7"/>
      <c r="BF59" s="15"/>
      <c r="BG59" s="3" t="s">
        <v>66</v>
      </c>
      <c r="BH59" s="9">
        <f>SUM(BH3:BH55)*100</f>
        <v>199800</v>
      </c>
      <c r="BI59" s="73"/>
      <c r="BJ59" s="9">
        <f>SUM(BJ3:BJ55)</f>
        <v>37</v>
      </c>
      <c r="BK59" s="3" t="s">
        <v>67</v>
      </c>
      <c r="BL59" s="9">
        <f>SUM(BL3:BL55)</f>
        <v>48</v>
      </c>
      <c r="BM59" s="9"/>
      <c r="BN59" s="299" t="s">
        <v>68</v>
      </c>
      <c r="BO59" s="295"/>
      <c r="BP59" s="9">
        <f>SUM(BP3:BP55)</f>
        <v>34296</v>
      </c>
      <c r="BQ59" s="9"/>
      <c r="BR59" s="7"/>
      <c r="BT59" s="15"/>
      <c r="BU59" s="3" t="s">
        <v>66</v>
      </c>
      <c r="BV59" s="9">
        <f>SUM(BV3:BV55)*100</f>
        <v>131100</v>
      </c>
      <c r="BW59" s="9"/>
      <c r="BX59" s="9">
        <f>SUM(BX3:BX34)</f>
        <v>27</v>
      </c>
      <c r="BY59" s="3" t="s">
        <v>67</v>
      </c>
      <c r="BZ59" s="9">
        <f>SUM(BZ3:BZ55)</f>
        <v>47</v>
      </c>
      <c r="CA59" s="9"/>
      <c r="CB59" s="247"/>
      <c r="CC59" s="298" t="s">
        <v>65</v>
      </c>
      <c r="CD59" s="295"/>
      <c r="CE59" s="9" t="e">
        <f>(BY10+CA10)*CC10</f>
        <v>#VALUE!</v>
      </c>
      <c r="CF59" s="7"/>
      <c r="CH59" s="15"/>
      <c r="CI59" s="3" t="s">
        <v>66</v>
      </c>
      <c r="CJ59" s="9">
        <f>SUM(CJ3:CJ55)*100</f>
        <v>106100</v>
      </c>
      <c r="CK59" s="9"/>
      <c r="CL59" s="9">
        <f>SUM(CL3:CL34)</f>
        <v>6</v>
      </c>
      <c r="CM59" s="3" t="s">
        <v>67</v>
      </c>
      <c r="CN59" s="9">
        <f>SUM(CN3:CN55)</f>
        <v>12</v>
      </c>
      <c r="CO59" s="9"/>
      <c r="CP59" s="247"/>
      <c r="CQ59" s="298" t="s">
        <v>65</v>
      </c>
      <c r="CR59" s="295"/>
      <c r="CS59" s="9" t="e">
        <f>(CM10+CO10)*CQ10</f>
        <v>#VALUE!</v>
      </c>
      <c r="CT59" s="7"/>
      <c r="CV59" s="15"/>
      <c r="CW59" s="3" t="s">
        <v>66</v>
      </c>
      <c r="CX59" s="9">
        <f>SUM(CX3:CX55)*100</f>
        <v>39500</v>
      </c>
      <c r="CY59" s="9"/>
      <c r="CZ59" s="9">
        <f>SUM(CZ3:CZ34)</f>
        <v>34</v>
      </c>
      <c r="DA59" s="3" t="s">
        <v>67</v>
      </c>
      <c r="DB59" s="9">
        <f>SUM(DB3:DB55)</f>
        <v>38</v>
      </c>
      <c r="DC59" s="9"/>
      <c r="DD59" s="247"/>
      <c r="DE59" s="298" t="s">
        <v>65</v>
      </c>
      <c r="DF59" s="295"/>
      <c r="DG59" s="9" t="e">
        <f>(DA10+DC10)*DE10</f>
        <v>#VALUE!</v>
      </c>
      <c r="DH59" s="7"/>
      <c r="DJ59" s="15"/>
      <c r="DK59" s="3" t="s">
        <v>66</v>
      </c>
      <c r="DL59" s="9">
        <f>SUM(DL3:DL55)*100</f>
        <v>59600</v>
      </c>
      <c r="DM59" s="9"/>
      <c r="DN59" s="9">
        <f>SUM(DN3:DN34)</f>
        <v>7</v>
      </c>
      <c r="DO59" s="3" t="s">
        <v>67</v>
      </c>
      <c r="DP59" s="9">
        <f>SUM(DP3:DP55)</f>
        <v>19</v>
      </c>
      <c r="DQ59" s="9"/>
      <c r="DR59" s="247"/>
      <c r="DS59" s="298" t="s">
        <v>65</v>
      </c>
      <c r="DT59" s="295"/>
      <c r="DU59" s="9" t="e">
        <f>(DO10+DQ10)*DS10</f>
        <v>#VALUE!</v>
      </c>
      <c r="DV59" s="7"/>
      <c r="DW59" s="47"/>
      <c r="DX59" s="15"/>
      <c r="DY59" s="3" t="s">
        <v>66</v>
      </c>
      <c r="DZ59" s="9">
        <f>SUM(DZ3:DZ55)*100</f>
        <v>54300</v>
      </c>
      <c r="EA59" s="9"/>
      <c r="EB59" s="9">
        <f>SUM(EB3:EB34)</f>
        <v>8</v>
      </c>
      <c r="EC59" s="3" t="s">
        <v>67</v>
      </c>
      <c r="ED59" s="9">
        <f>SUM(ED3:ED55)</f>
        <v>5</v>
      </c>
      <c r="EE59" s="9"/>
      <c r="EF59" s="247"/>
      <c r="EG59" s="298" t="s">
        <v>65</v>
      </c>
      <c r="EH59" s="295"/>
      <c r="EI59" s="9" t="e">
        <f>(EC10+EE10)*EG10</f>
        <v>#VALUE!</v>
      </c>
      <c r="EJ59" s="7"/>
      <c r="EK59" s="47"/>
    </row>
    <row r="60" spans="1:141" s="1" customFormat="1" ht="15" customHeight="1">
      <c r="A60" s="201">
        <f>DATEDIF(A98,A7,"d")</f>
        <v>14</v>
      </c>
      <c r="B60" s="34">
        <f>B59/A60</f>
        <v>825.07142857142856</v>
      </c>
      <c r="C60" s="3" t="s">
        <v>69</v>
      </c>
      <c r="D60" s="9">
        <f>D59/A60</f>
        <v>12285.714285714286</v>
      </c>
      <c r="E60" s="9">
        <f>A58*D60</f>
        <v>368571.42857142858</v>
      </c>
      <c r="F60" s="9"/>
      <c r="G60" s="3"/>
      <c r="H60" s="9"/>
      <c r="I60" s="9"/>
      <c r="J60" s="299" t="s">
        <v>70</v>
      </c>
      <c r="K60" s="295"/>
      <c r="L60" s="9"/>
      <c r="M60" s="42">
        <f>L59/D59</f>
        <v>0.22563953488372093</v>
      </c>
      <c r="N60" s="7"/>
      <c r="P60" s="15"/>
      <c r="Q60" s="3" t="s">
        <v>69</v>
      </c>
      <c r="R60" s="9">
        <f>R59/A60</f>
        <v>8028.5714285714284</v>
      </c>
      <c r="S60" s="9">
        <f>R60*$A$658</f>
        <v>256914.28571428571</v>
      </c>
      <c r="T60" s="9"/>
      <c r="U60" s="3"/>
      <c r="V60" s="9"/>
      <c r="W60" s="9"/>
      <c r="X60" s="299" t="s">
        <v>70</v>
      </c>
      <c r="Y60" s="295"/>
      <c r="Z60" s="9"/>
      <c r="AA60" s="42">
        <f>Z59/R59</f>
        <v>0.18342526690391459</v>
      </c>
      <c r="AB60" s="7"/>
      <c r="AD60" s="15"/>
      <c r="AE60" s="3" t="s">
        <v>69</v>
      </c>
      <c r="AF60" s="9">
        <f>AF59/A60</f>
        <v>6728.5714285714284</v>
      </c>
      <c r="AG60" s="9">
        <f>AF60*$A$658</f>
        <v>215314.28571428571</v>
      </c>
      <c r="AH60" s="9"/>
      <c r="AI60" s="3"/>
      <c r="AJ60" s="9"/>
      <c r="AK60" s="9"/>
      <c r="AL60" s="299" t="s">
        <v>70</v>
      </c>
      <c r="AM60" s="295"/>
      <c r="AN60" s="9"/>
      <c r="AO60" s="42">
        <f>AN59/AF59</f>
        <v>0.12021231422505307</v>
      </c>
      <c r="AP60" s="7"/>
      <c r="AR60" s="15"/>
      <c r="AS60" s="3" t="s">
        <v>69</v>
      </c>
      <c r="AT60" s="9">
        <f>AT59/A60</f>
        <v>13292.857142857143</v>
      </c>
      <c r="AU60" s="9">
        <f>AT60*$A$658</f>
        <v>425371.42857142858</v>
      </c>
      <c r="AV60" s="9"/>
      <c r="AW60" s="3"/>
      <c r="AX60" s="9"/>
      <c r="AY60" s="9"/>
      <c r="AZ60" s="299" t="s">
        <v>70</v>
      </c>
      <c r="BA60" s="295"/>
      <c r="BB60" s="9"/>
      <c r="BC60" s="42">
        <f>BB59/AT59</f>
        <v>0.20916711445459429</v>
      </c>
      <c r="BD60" s="7"/>
      <c r="BF60" s="15"/>
      <c r="BG60" s="3" t="s">
        <v>69</v>
      </c>
      <c r="BH60" s="9">
        <f>BH59/A60</f>
        <v>14271.428571428571</v>
      </c>
      <c r="BI60" s="9">
        <f>BH60*$A$658</f>
        <v>456685.71428571426</v>
      </c>
      <c r="BJ60" s="9"/>
      <c r="BK60" s="3"/>
      <c r="BL60" s="9"/>
      <c r="BM60" s="9"/>
      <c r="BN60" s="299" t="s">
        <v>70</v>
      </c>
      <c r="BO60" s="295"/>
      <c r="BP60" s="9"/>
      <c r="BQ60" s="42">
        <f>BP59/BH59</f>
        <v>0.17165165165165167</v>
      </c>
      <c r="BR60" s="7"/>
      <c r="BT60" s="15"/>
      <c r="BU60" s="3" t="s">
        <v>69</v>
      </c>
      <c r="BV60" s="9">
        <f>BV59/A60</f>
        <v>9364.2857142857138</v>
      </c>
      <c r="BW60" s="9">
        <f>BV60*$A$658</f>
        <v>299657.14285714284</v>
      </c>
      <c r="BX60" s="19"/>
      <c r="BY60" s="43"/>
      <c r="BZ60" s="19"/>
      <c r="CA60" s="19"/>
      <c r="CB60" s="19"/>
      <c r="CC60" s="3" t="s">
        <v>71</v>
      </c>
      <c r="CD60" s="9">
        <f>SUM(CD3:CD55)</f>
        <v>41360</v>
      </c>
      <c r="CE60" s="10">
        <f>CD60/BV59</f>
        <v>0.31548436308161709</v>
      </c>
      <c r="CF60" s="7"/>
      <c r="CH60" s="15"/>
      <c r="CI60" s="3" t="s">
        <v>69</v>
      </c>
      <c r="CJ60" s="9">
        <f>CJ59/A60</f>
        <v>7578.5714285714284</v>
      </c>
      <c r="CK60" s="9">
        <f>CJ60*$A$658</f>
        <v>242514.28571428571</v>
      </c>
      <c r="CL60" s="19"/>
      <c r="CM60" s="43"/>
      <c r="CN60" s="19"/>
      <c r="CO60" s="19"/>
      <c r="CP60" s="19"/>
      <c r="CQ60" s="3" t="s">
        <v>71</v>
      </c>
      <c r="CR60" s="9">
        <f>SUM(CR3:CR55)</f>
        <v>18000</v>
      </c>
      <c r="CS60" s="10">
        <f>CR60/CJ59</f>
        <v>0.16965127238454289</v>
      </c>
      <c r="CT60" s="7"/>
      <c r="CV60" s="15"/>
      <c r="CW60" s="3" t="s">
        <v>69</v>
      </c>
      <c r="CX60" s="9">
        <f>CX59/A60</f>
        <v>2821.4285714285716</v>
      </c>
      <c r="CY60" s="9">
        <f>CX60*$A$658</f>
        <v>90285.71428571429</v>
      </c>
      <c r="CZ60" s="19"/>
      <c r="DA60" s="43"/>
      <c r="DB60" s="19"/>
      <c r="DC60" s="19"/>
      <c r="DD60" s="19"/>
      <c r="DE60" s="3" t="s">
        <v>71</v>
      </c>
      <c r="DF60" s="9">
        <f>SUM(DF3:DF55)</f>
        <v>20900</v>
      </c>
      <c r="DG60" s="10">
        <f>DF60/CX59</f>
        <v>0.52911392405063296</v>
      </c>
      <c r="DH60" s="7"/>
      <c r="DJ60" s="15"/>
      <c r="DK60" s="3" t="s">
        <v>69</v>
      </c>
      <c r="DL60" s="9">
        <f>DL59/A60</f>
        <v>4257.1428571428569</v>
      </c>
      <c r="DM60" s="9">
        <f>DL60*$A$658</f>
        <v>136228.57142857142</v>
      </c>
      <c r="DN60" s="19"/>
      <c r="DO60" s="43"/>
      <c r="DP60" s="19"/>
      <c r="DQ60" s="19"/>
      <c r="DR60" s="19"/>
      <c r="DS60" s="3" t="s">
        <v>71</v>
      </c>
      <c r="DT60" s="9">
        <f>SUM(DT3:DT55)</f>
        <v>9500</v>
      </c>
      <c r="DU60" s="10">
        <f>DT60/DL59</f>
        <v>0.15939597315436241</v>
      </c>
      <c r="DV60" s="7"/>
      <c r="DW60" s="47"/>
      <c r="DX60" s="15"/>
      <c r="DY60" s="3" t="s">
        <v>69</v>
      </c>
      <c r="DZ60" s="9">
        <f>DZ59/A60</f>
        <v>3878.5714285714284</v>
      </c>
      <c r="EA60" s="9">
        <f>DZ60*$A$658</f>
        <v>124114.28571428571</v>
      </c>
      <c r="EB60" s="19"/>
      <c r="EC60" s="43"/>
      <c r="ED60" s="19"/>
      <c r="EE60" s="19"/>
      <c r="EF60" s="19"/>
      <c r="EG60" s="3" t="s">
        <v>71</v>
      </c>
      <c r="EH60" s="9">
        <f>SUM(EH3:EH55)</f>
        <v>5250</v>
      </c>
      <c r="EI60" s="10">
        <f>EH60/DZ59</f>
        <v>9.668508287292818E-2</v>
      </c>
      <c r="EJ60" s="7"/>
      <c r="EK60" s="47"/>
    </row>
    <row r="61" spans="1:141" s="1" customFormat="1" ht="15" customHeight="1">
      <c r="A61" s="15"/>
      <c r="B61" s="15"/>
      <c r="C61" s="3" t="s">
        <v>72</v>
      </c>
      <c r="D61" s="9">
        <f>D59*0.75</f>
        <v>129000</v>
      </c>
      <c r="E61" s="9"/>
      <c r="F61" s="9"/>
      <c r="G61" s="3"/>
      <c r="H61" s="9"/>
      <c r="I61" s="9"/>
      <c r="J61" s="299" t="s">
        <v>73</v>
      </c>
      <c r="K61" s="295"/>
      <c r="L61" s="9">
        <f>D61-L59</f>
        <v>90190</v>
      </c>
      <c r="M61" s="42">
        <f>L61/D59</f>
        <v>0.5243604651162791</v>
      </c>
      <c r="N61" s="7"/>
      <c r="P61" s="15"/>
      <c r="Q61" s="3" t="s">
        <v>72</v>
      </c>
      <c r="R61" s="9">
        <f>R59*0.75</f>
        <v>84300</v>
      </c>
      <c r="S61" s="9"/>
      <c r="T61" s="9"/>
      <c r="U61" s="3"/>
      <c r="V61" s="9"/>
      <c r="W61" s="9"/>
      <c r="X61" s="299" t="s">
        <v>73</v>
      </c>
      <c r="Y61" s="295"/>
      <c r="Z61" s="9">
        <f>R61-Z59</f>
        <v>63683</v>
      </c>
      <c r="AA61" s="42">
        <f>Z61/R59</f>
        <v>0.56657473309608541</v>
      </c>
      <c r="AB61" s="7"/>
      <c r="AD61" s="15"/>
      <c r="AE61" s="3" t="s">
        <v>72</v>
      </c>
      <c r="AF61" s="9">
        <f>AF59*0.75</f>
        <v>70650</v>
      </c>
      <c r="AG61" s="9"/>
      <c r="AH61" s="9"/>
      <c r="AI61" s="3"/>
      <c r="AJ61" s="9"/>
      <c r="AK61" s="9"/>
      <c r="AL61" s="299" t="s">
        <v>73</v>
      </c>
      <c r="AM61" s="295"/>
      <c r="AN61" s="9">
        <f>AF61-AN59</f>
        <v>59326</v>
      </c>
      <c r="AO61" s="42">
        <f>AN61/AF59</f>
        <v>0.62978768577494693</v>
      </c>
      <c r="AP61" s="7"/>
      <c r="AR61" s="15"/>
      <c r="AS61" s="3" t="s">
        <v>72</v>
      </c>
      <c r="AT61" s="9">
        <f>AT59*0.75</f>
        <v>139575</v>
      </c>
      <c r="AU61" s="9"/>
      <c r="AV61" s="9"/>
      <c r="AW61" s="3"/>
      <c r="AX61" s="9"/>
      <c r="AY61" s="9"/>
      <c r="AZ61" s="299" t="s">
        <v>73</v>
      </c>
      <c r="BA61" s="295"/>
      <c r="BB61" s="9">
        <f>AT61-BB59</f>
        <v>100649</v>
      </c>
      <c r="BC61" s="42">
        <f>BB61/AT59</f>
        <v>0.54083288554540565</v>
      </c>
      <c r="BD61" s="7"/>
      <c r="BF61" s="15"/>
      <c r="BG61" s="3" t="s">
        <v>72</v>
      </c>
      <c r="BH61" s="9">
        <f>BH59*0.75</f>
        <v>149850</v>
      </c>
      <c r="BI61" s="73"/>
      <c r="BJ61" s="9"/>
      <c r="BK61" s="3"/>
      <c r="BL61" s="9"/>
      <c r="BM61" s="9"/>
      <c r="BN61" s="299" t="s">
        <v>73</v>
      </c>
      <c r="BO61" s="295"/>
      <c r="BP61" s="9">
        <f>BH61-BP59</f>
        <v>115554</v>
      </c>
      <c r="BQ61" s="42">
        <f>BP61/BH59</f>
        <v>0.57834834834834836</v>
      </c>
      <c r="BR61" s="7"/>
      <c r="BT61" s="15"/>
      <c r="BU61" s="3" t="s">
        <v>72</v>
      </c>
      <c r="BV61" s="9">
        <f>BV59*0.75</f>
        <v>98325</v>
      </c>
      <c r="BW61" s="247"/>
      <c r="BX61" s="9"/>
      <c r="BY61" s="3"/>
      <c r="BZ61" s="9"/>
      <c r="CA61" s="9"/>
      <c r="CB61" s="19"/>
      <c r="CC61" s="43" t="s">
        <v>73</v>
      </c>
      <c r="CD61" s="9">
        <f>BV61-CD60</f>
        <v>56965</v>
      </c>
      <c r="CE61" s="10">
        <f>CD61/BV59</f>
        <v>0.43451563691838291</v>
      </c>
      <c r="CF61" s="7"/>
      <c r="CH61" s="15"/>
      <c r="CI61" s="3" t="s">
        <v>72</v>
      </c>
      <c r="CJ61" s="9">
        <f>CJ59*0.75</f>
        <v>79575</v>
      </c>
      <c r="CK61" s="247"/>
      <c r="CL61" s="9"/>
      <c r="CM61" s="3"/>
      <c r="CN61" s="9"/>
      <c r="CO61" s="9"/>
      <c r="CP61" s="19"/>
      <c r="CQ61" s="43" t="s">
        <v>73</v>
      </c>
      <c r="CR61" s="9">
        <f>CJ61-CR60</f>
        <v>61575</v>
      </c>
      <c r="CS61" s="10">
        <f>CR61/CJ59</f>
        <v>0.58034872761545708</v>
      </c>
      <c r="CT61" s="7"/>
      <c r="CV61" s="15"/>
      <c r="CW61" s="3" t="s">
        <v>72</v>
      </c>
      <c r="CX61" s="9">
        <f>CX59*0.75</f>
        <v>29625</v>
      </c>
      <c r="CY61" s="247"/>
      <c r="CZ61" s="9"/>
      <c r="DA61" s="3"/>
      <c r="DB61" s="9"/>
      <c r="DC61" s="9"/>
      <c r="DD61" s="19"/>
      <c r="DE61" s="43" t="s">
        <v>73</v>
      </c>
      <c r="DF61" s="9">
        <f>CX61-DF60</f>
        <v>8725</v>
      </c>
      <c r="DG61" s="10">
        <f>DF61/CX59</f>
        <v>0.2208860759493671</v>
      </c>
      <c r="DH61" s="7"/>
      <c r="DJ61" s="15"/>
      <c r="DK61" s="3" t="s">
        <v>72</v>
      </c>
      <c r="DL61" s="9">
        <f>DL59*0.75</f>
        <v>44700</v>
      </c>
      <c r="DM61" s="247"/>
      <c r="DN61" s="9"/>
      <c r="DO61" s="3"/>
      <c r="DP61" s="9"/>
      <c r="DQ61" s="9"/>
      <c r="DR61" s="19"/>
      <c r="DS61" s="43" t="s">
        <v>73</v>
      </c>
      <c r="DT61" s="9">
        <f>DL61-DT60</f>
        <v>35200</v>
      </c>
      <c r="DU61" s="10">
        <f>DT61/DL59</f>
        <v>0.59060402684563762</v>
      </c>
      <c r="DV61" s="7"/>
      <c r="DW61" s="47"/>
      <c r="DX61" s="15"/>
      <c r="DY61" s="3" t="s">
        <v>72</v>
      </c>
      <c r="DZ61" s="9">
        <f>DZ59*0.75</f>
        <v>40725</v>
      </c>
      <c r="EA61" s="247"/>
      <c r="EB61" s="9"/>
      <c r="EC61" s="3"/>
      <c r="ED61" s="9"/>
      <c r="EE61" s="9"/>
      <c r="EF61" s="19"/>
      <c r="EG61" s="43" t="s">
        <v>73</v>
      </c>
      <c r="EH61" s="9">
        <f>DZ61-EH60</f>
        <v>35475</v>
      </c>
      <c r="EI61" s="10">
        <f>EH61/DZ59</f>
        <v>0.65331491712707179</v>
      </c>
      <c r="EJ61" s="7"/>
      <c r="EK61" s="47"/>
    </row>
    <row r="62" spans="1:141" s="1" customFormat="1" ht="15" customHeight="1">
      <c r="A62" s="15"/>
      <c r="B62" s="15"/>
      <c r="C62" s="3" t="s">
        <v>74</v>
      </c>
      <c r="D62" s="9">
        <f>D133</f>
        <v>0</v>
      </c>
      <c r="E62" s="9"/>
      <c r="F62" s="9"/>
      <c r="G62" s="3"/>
      <c r="H62" s="9"/>
      <c r="I62" s="247"/>
      <c r="J62" s="62"/>
      <c r="K62" s="9"/>
      <c r="L62" s="95"/>
      <c r="M62" s="10"/>
      <c r="N62" s="7"/>
      <c r="P62" s="15"/>
      <c r="Q62" s="3" t="s">
        <v>74</v>
      </c>
      <c r="R62" s="9">
        <f>R133</f>
        <v>0</v>
      </c>
      <c r="S62" s="9"/>
      <c r="T62" s="9"/>
      <c r="U62" s="3"/>
      <c r="V62" s="9"/>
      <c r="W62" s="247"/>
      <c r="X62" s="62"/>
      <c r="Y62" s="9"/>
      <c r="Z62" s="95"/>
      <c r="AA62" s="10"/>
      <c r="AB62" s="7"/>
      <c r="AD62" s="15"/>
      <c r="AE62" s="3" t="s">
        <v>74</v>
      </c>
      <c r="AF62" s="9">
        <f>AF133</f>
        <v>0</v>
      </c>
      <c r="AG62" s="9"/>
      <c r="AH62" s="9"/>
      <c r="AI62" s="3"/>
      <c r="AJ62" s="9"/>
      <c r="AK62" s="247"/>
      <c r="AL62" s="62"/>
      <c r="AM62" s="9"/>
      <c r="AN62" s="95"/>
      <c r="AO62" s="10"/>
      <c r="AP62" s="7"/>
      <c r="AR62" s="15"/>
      <c r="AS62" s="3" t="s">
        <v>74</v>
      </c>
      <c r="AT62" s="9">
        <f>AT131</f>
        <v>0</v>
      </c>
      <c r="AU62" s="9"/>
      <c r="AV62" s="9"/>
      <c r="AW62" s="3" t="s">
        <v>71</v>
      </c>
      <c r="AX62" s="9">
        <f>SUM(BB3:BB55)</f>
        <v>38926</v>
      </c>
      <c r="AY62" s="10">
        <f>AX62/AT59</f>
        <v>0.20916711445459429</v>
      </c>
      <c r="AZ62" s="115"/>
      <c r="BA62" s="10"/>
      <c r="BB62" s="10"/>
      <c r="BC62" s="10"/>
      <c r="BD62" s="7"/>
      <c r="BF62" s="15"/>
      <c r="BG62" s="3" t="s">
        <v>74</v>
      </c>
      <c r="BH62" s="9">
        <f>CX133</f>
        <v>0</v>
      </c>
      <c r="BI62" s="73"/>
      <c r="BJ62" s="9"/>
      <c r="BK62" s="3"/>
      <c r="BL62" s="9"/>
      <c r="BM62" s="247"/>
      <c r="BN62" s="62"/>
      <c r="BO62" s="9"/>
      <c r="BP62" s="95"/>
      <c r="BQ62" s="10"/>
      <c r="BR62" s="7"/>
      <c r="BT62" s="15"/>
      <c r="BU62" s="3" t="s">
        <v>74</v>
      </c>
      <c r="BV62" s="9">
        <f>BH133</f>
        <v>0</v>
      </c>
      <c r="BW62" s="247"/>
      <c r="BX62" s="9"/>
      <c r="BY62" s="31"/>
      <c r="BZ62" s="31"/>
      <c r="CA62" s="31"/>
      <c r="CB62" s="31"/>
      <c r="CC62" s="10"/>
      <c r="CD62" s="97"/>
      <c r="CE62" s="10"/>
      <c r="CF62" s="7"/>
      <c r="CH62" s="15"/>
      <c r="CI62" s="3" t="s">
        <v>74</v>
      </c>
      <c r="CJ62" s="9">
        <f>BV133</f>
        <v>0</v>
      </c>
      <c r="CK62" s="247"/>
      <c r="CL62" s="9"/>
      <c r="CM62" s="31"/>
      <c r="CN62" s="31"/>
      <c r="CO62" s="31"/>
      <c r="CP62" s="31"/>
      <c r="CQ62" s="10"/>
      <c r="CR62" s="97"/>
      <c r="CS62" s="10"/>
      <c r="CT62" s="7"/>
      <c r="CV62" s="15"/>
      <c r="CW62" s="3" t="s">
        <v>74</v>
      </c>
      <c r="CX62" s="9">
        <f>CJ133</f>
        <v>0</v>
      </c>
      <c r="CY62" s="247"/>
      <c r="CZ62" s="9"/>
      <c r="DA62" s="31"/>
      <c r="DB62" s="31"/>
      <c r="DC62" s="31"/>
      <c r="DD62" s="31"/>
      <c r="DE62" s="10"/>
      <c r="DF62" s="97"/>
      <c r="DG62" s="10"/>
      <c r="DH62" s="7"/>
      <c r="DJ62" s="15"/>
      <c r="DK62" s="3" t="s">
        <v>74</v>
      </c>
      <c r="DL62" s="9">
        <f>CX133</f>
        <v>0</v>
      </c>
      <c r="DM62" s="247"/>
      <c r="DN62" s="9"/>
      <c r="DO62" s="31"/>
      <c r="DP62" s="31"/>
      <c r="DQ62" s="31"/>
      <c r="DR62" s="31"/>
      <c r="DS62" s="10"/>
      <c r="DT62" s="97"/>
      <c r="DU62" s="10"/>
      <c r="DV62" s="7"/>
      <c r="DW62" s="47"/>
      <c r="DX62" s="15"/>
      <c r="DY62" s="3" t="s">
        <v>74</v>
      </c>
      <c r="DZ62" s="9">
        <f>DL133</f>
        <v>0</v>
      </c>
      <c r="EA62" s="247"/>
      <c r="EB62" s="9"/>
      <c r="EC62" s="31"/>
      <c r="ED62" s="31"/>
      <c r="EE62" s="31"/>
      <c r="EF62" s="31"/>
      <c r="EG62" s="10"/>
      <c r="EH62" s="97"/>
      <c r="EI62" s="10"/>
      <c r="EJ62" s="7"/>
      <c r="EK62" s="47"/>
    </row>
    <row r="63" spans="1:141" s="1" customFormat="1" ht="15" customHeight="1">
      <c r="A63" s="15"/>
      <c r="B63" s="15"/>
      <c r="C63" s="9"/>
      <c r="D63" s="9"/>
      <c r="E63" s="9"/>
      <c r="F63" s="9"/>
      <c r="G63" s="3"/>
      <c r="H63" s="9"/>
      <c r="I63" s="247"/>
      <c r="J63" s="62"/>
      <c r="K63" s="91"/>
      <c r="L63" s="95"/>
      <c r="M63" s="10"/>
      <c r="N63" s="7"/>
      <c r="P63" s="15"/>
      <c r="Q63" s="9"/>
      <c r="R63" s="9"/>
      <c r="S63" s="9"/>
      <c r="T63" s="9"/>
      <c r="U63" s="3"/>
      <c r="V63" s="9"/>
      <c r="W63" s="247"/>
      <c r="X63" s="68"/>
      <c r="Y63" s="91"/>
      <c r="Z63" s="95"/>
      <c r="AA63" s="10"/>
      <c r="AB63" s="7"/>
      <c r="AD63" s="15"/>
      <c r="AE63" s="9"/>
      <c r="AF63" s="9"/>
      <c r="AG63" s="9"/>
      <c r="AH63" s="9"/>
      <c r="AI63" s="3"/>
      <c r="AJ63" s="9"/>
      <c r="AK63" s="247"/>
      <c r="AL63" s="68"/>
      <c r="AM63" s="91"/>
      <c r="AN63" s="95"/>
      <c r="AO63" s="10"/>
      <c r="AP63" s="7"/>
      <c r="AR63" s="15"/>
      <c r="AS63" s="9"/>
      <c r="AT63" s="9"/>
      <c r="AU63" s="9"/>
      <c r="AV63" s="9"/>
      <c r="AW63" s="3"/>
      <c r="AX63" s="9"/>
      <c r="AY63" s="10"/>
      <c r="AZ63" s="115"/>
      <c r="BA63" s="10"/>
      <c r="BB63" s="10"/>
      <c r="BC63" s="10"/>
      <c r="BD63" s="7"/>
      <c r="BF63" s="15"/>
      <c r="BG63" s="9"/>
      <c r="BH63" s="9"/>
      <c r="BI63" s="73"/>
      <c r="BJ63" s="9"/>
      <c r="BK63" s="3"/>
      <c r="BL63" s="9"/>
      <c r="BM63" s="247"/>
      <c r="BN63" s="68"/>
      <c r="BO63" s="91"/>
      <c r="BP63" s="95"/>
      <c r="BQ63" s="10"/>
      <c r="BR63" s="7"/>
      <c r="BT63" s="15"/>
      <c r="BU63" s="9"/>
      <c r="BV63" s="9"/>
      <c r="BW63" s="247"/>
      <c r="BX63" s="9"/>
      <c r="BY63" s="31"/>
      <c r="BZ63" s="31"/>
      <c r="CA63" s="31"/>
      <c r="CB63" s="31"/>
      <c r="CC63" s="10"/>
      <c r="CD63" s="97"/>
      <c r="CE63" s="10"/>
      <c r="CF63" s="7"/>
      <c r="CH63" s="15"/>
      <c r="CI63" s="9"/>
      <c r="CJ63" s="9"/>
      <c r="CK63" s="247"/>
      <c r="CL63" s="9"/>
      <c r="CM63" s="31"/>
      <c r="CN63" s="31"/>
      <c r="CO63" s="31"/>
      <c r="CP63" s="31"/>
      <c r="CQ63" s="10"/>
      <c r="CR63" s="97"/>
      <c r="CS63" s="10"/>
      <c r="CT63" s="7"/>
      <c r="CV63" s="15"/>
      <c r="CW63" s="9"/>
      <c r="CX63" s="9"/>
      <c r="CY63" s="247"/>
      <c r="CZ63" s="9"/>
      <c r="DA63" s="31"/>
      <c r="DB63" s="31"/>
      <c r="DC63" s="31"/>
      <c r="DD63" s="31"/>
      <c r="DE63" s="10"/>
      <c r="DF63" s="97"/>
      <c r="DG63" s="10"/>
      <c r="DH63" s="7"/>
      <c r="DJ63" s="15"/>
      <c r="DK63" s="9"/>
      <c r="DL63" s="9"/>
      <c r="DM63" s="247"/>
      <c r="DN63" s="9"/>
      <c r="DO63" s="31"/>
      <c r="DP63" s="31"/>
      <c r="DQ63" s="31"/>
      <c r="DR63" s="31"/>
      <c r="DS63" s="10"/>
      <c r="DT63" s="97"/>
      <c r="DU63" s="10"/>
      <c r="DV63" s="7"/>
      <c r="DW63" s="47"/>
      <c r="DX63" s="15"/>
      <c r="DY63" s="9"/>
      <c r="DZ63" s="9"/>
      <c r="EA63" s="247"/>
      <c r="EB63" s="9"/>
      <c r="EC63" s="31"/>
      <c r="ED63" s="31"/>
      <c r="EE63" s="31"/>
      <c r="EF63" s="31"/>
      <c r="EG63" s="10"/>
      <c r="EH63" s="97"/>
      <c r="EI63" s="10"/>
      <c r="EJ63" s="7"/>
      <c r="EK63" s="47"/>
    </row>
    <row r="64" spans="1:141" s="1" customFormat="1" ht="15" customHeight="1">
      <c r="A64" s="15"/>
      <c r="B64" s="15"/>
      <c r="C64" s="9"/>
      <c r="D64" s="9"/>
      <c r="E64" s="9"/>
      <c r="F64" s="9"/>
      <c r="G64" s="3"/>
      <c r="H64" s="9"/>
      <c r="I64" s="9"/>
      <c r="J64" s="98"/>
      <c r="K64" s="99"/>
      <c r="L64" s="10"/>
      <c r="M64" s="10"/>
      <c r="N64" s="7"/>
      <c r="P64" s="15"/>
      <c r="Q64" s="9"/>
      <c r="R64" s="9"/>
      <c r="S64" s="9"/>
      <c r="T64" s="9"/>
      <c r="U64" s="3"/>
      <c r="V64" s="9"/>
      <c r="W64" s="9"/>
      <c r="X64" s="69"/>
      <c r="Y64" s="99"/>
      <c r="Z64" s="10"/>
      <c r="AA64" s="10"/>
      <c r="AB64" s="7"/>
      <c r="AD64" s="15"/>
      <c r="AE64" s="9"/>
      <c r="AF64" s="9"/>
      <c r="AG64" s="9"/>
      <c r="AH64" s="9"/>
      <c r="AI64" s="3"/>
      <c r="AJ64" s="9"/>
      <c r="AK64" s="9"/>
      <c r="AL64" s="69"/>
      <c r="AM64" s="99"/>
      <c r="AN64" s="10"/>
      <c r="AO64" s="10"/>
      <c r="AP64" s="7"/>
      <c r="AR64" s="15"/>
      <c r="AS64" s="9"/>
      <c r="AT64" s="9"/>
      <c r="AU64" s="9"/>
      <c r="AV64" s="9"/>
      <c r="AW64" s="3" t="s">
        <v>73</v>
      </c>
      <c r="AX64" s="9">
        <f>AT61-AX62</f>
        <v>100649</v>
      </c>
      <c r="AY64" s="10">
        <f>AX64/AT59</f>
        <v>0.54083288554540565</v>
      </c>
      <c r="AZ64" s="115"/>
      <c r="BA64" s="10"/>
      <c r="BB64" s="10"/>
      <c r="BC64" s="10"/>
      <c r="BD64" s="7"/>
      <c r="BF64" s="15"/>
      <c r="BG64" s="9"/>
      <c r="BH64" s="9"/>
      <c r="BI64" s="73"/>
      <c r="BJ64" s="9"/>
      <c r="BK64" s="3"/>
      <c r="BL64" s="9"/>
      <c r="BM64" s="9"/>
      <c r="BN64" s="69"/>
      <c r="BO64" s="99"/>
      <c r="BP64" s="10"/>
      <c r="BQ64" s="10"/>
      <c r="BR64" s="7"/>
      <c r="BT64" s="15"/>
      <c r="BU64" s="9"/>
      <c r="BV64" s="9"/>
      <c r="BW64" s="9"/>
      <c r="BX64" s="78"/>
      <c r="BY64" s="100"/>
      <c r="BZ64" s="78"/>
      <c r="CA64" s="92"/>
      <c r="CB64" s="92"/>
      <c r="CC64" s="92"/>
      <c r="CD64" s="10"/>
      <c r="CE64" s="10"/>
      <c r="CF64" s="7"/>
      <c r="CH64" s="15"/>
      <c r="CI64" s="9"/>
      <c r="CJ64" s="9"/>
      <c r="CK64" s="247"/>
      <c r="CL64" s="9"/>
      <c r="CM64" s="3"/>
      <c r="CN64" s="9"/>
      <c r="CO64" s="10"/>
      <c r="CP64" s="10"/>
      <c r="CQ64" s="10"/>
      <c r="CR64" s="97"/>
      <c r="CS64" s="10"/>
      <c r="CT64" s="7"/>
      <c r="CV64" s="15"/>
      <c r="CW64" s="9"/>
      <c r="CX64" s="9"/>
      <c r="CY64" s="247"/>
      <c r="CZ64" s="9"/>
      <c r="DA64" s="3"/>
      <c r="DB64" s="9"/>
      <c r="DC64" s="10"/>
      <c r="DD64" s="10"/>
      <c r="DE64" s="10"/>
      <c r="DF64" s="97"/>
      <c r="DG64" s="10"/>
      <c r="DH64" s="7"/>
      <c r="DJ64" s="15"/>
      <c r="DK64" s="9"/>
      <c r="DL64" s="9"/>
      <c r="DM64" s="247"/>
      <c r="DN64" s="9"/>
      <c r="DO64" s="3"/>
      <c r="DP64" s="9"/>
      <c r="DQ64" s="10"/>
      <c r="DR64" s="10"/>
      <c r="DS64" s="10"/>
      <c r="DT64" s="97"/>
      <c r="DU64" s="10"/>
      <c r="DV64" s="7"/>
      <c r="DW64" s="47"/>
      <c r="DX64" s="15"/>
      <c r="DY64" s="9"/>
      <c r="DZ64" s="9"/>
      <c r="EA64" s="247"/>
      <c r="EB64" s="9"/>
      <c r="EC64" s="3"/>
      <c r="ED64" s="9"/>
      <c r="EE64" s="10"/>
      <c r="EF64" s="10"/>
      <c r="EG64" s="10"/>
      <c r="EH64" s="97"/>
      <c r="EI64" s="10"/>
      <c r="EJ64" s="7"/>
      <c r="EK64" s="47"/>
    </row>
    <row r="65" spans="1:142" ht="15" customHeight="1">
      <c r="A65" s="300" t="s">
        <v>75</v>
      </c>
      <c r="B65" s="301"/>
      <c r="C65" s="295"/>
      <c r="D65" s="44">
        <f>SUM(D3,D7,D11,D15,D38,D23,D26,D31,D35,D39,D43,D47,D51)*100</f>
        <v>58500</v>
      </c>
      <c r="E65" s="95">
        <f>D65/A60</f>
        <v>4178.5714285714284</v>
      </c>
      <c r="F65" s="9"/>
      <c r="G65" s="3">
        <f>D65/H65</f>
        <v>3250</v>
      </c>
      <c r="H65" s="44">
        <f>SUM(H3,H7,H11,H15,H38,H23,H26,H31,H35,H39,H43,H47,H51)</f>
        <v>18</v>
      </c>
      <c r="I65" s="9"/>
      <c r="J65" s="90" t="str">
        <f t="shared" ref="J65:K68" si="112">J3</f>
        <v>たまごっちMC</v>
      </c>
      <c r="K65" s="91">
        <f t="shared" si="112"/>
        <v>1430</v>
      </c>
      <c r="L65" s="44">
        <f>SUM(L3,L7,L11,L15,L38,L23,L26,L31,L35,L39,L43,L47,L51)</f>
        <v>25740</v>
      </c>
      <c r="M65" s="42">
        <f>L65/D65</f>
        <v>0.44</v>
      </c>
      <c r="N65" s="7"/>
      <c r="P65" s="300" t="s">
        <v>75</v>
      </c>
      <c r="Q65" s="295"/>
      <c r="R65" s="44">
        <f>SUM(R3,R7,R11,R15,R38,R23,R26,R31,R35,R39,R43,R47,R51)*100</f>
        <v>28400</v>
      </c>
      <c r="S65" s="95">
        <f>R65/A60</f>
        <v>2028.5714285714287</v>
      </c>
      <c r="T65" s="9"/>
      <c r="U65" s="3">
        <f>R65/V65</f>
        <v>4057.1428571428573</v>
      </c>
      <c r="V65" s="44">
        <f>SUM(V3,V7,V11,V15,V38,V23,V26,V31,V35,V39,V43,V47,V51)</f>
        <v>7</v>
      </c>
      <c r="W65" s="9"/>
      <c r="X65" s="90" t="str">
        <f t="shared" ref="X65:Y68" si="113">X3</f>
        <v>液晶デジタルカメラ</v>
      </c>
      <c r="Y65" s="91">
        <f t="shared" si="113"/>
        <v>1091</v>
      </c>
      <c r="Z65" s="44">
        <f>SUM(Z3,Z7,Z11,Z15,Z38,Z23,Z26,Z31,Z35,Z39,Z43,Z47,Z51)</f>
        <v>7637</v>
      </c>
      <c r="AA65" s="42">
        <f>Z65/R65</f>
        <v>0.26890845070422537</v>
      </c>
      <c r="AB65" s="7"/>
      <c r="AC65" s="1"/>
      <c r="AD65" s="300" t="s">
        <v>75</v>
      </c>
      <c r="AE65" s="295"/>
      <c r="AF65" s="44">
        <f>SUM(AF3,AF7,AF11,AF15,AF38,AF23,AF26,AF31,AF35,AF39,AF43,AF47,AF51)*100</f>
        <v>19800</v>
      </c>
      <c r="AG65" s="95">
        <f>AF65/$A60</f>
        <v>1414.2857142857142</v>
      </c>
      <c r="AH65" s="9"/>
      <c r="AI65" s="3">
        <f>AF65/AJ65</f>
        <v>6600</v>
      </c>
      <c r="AJ65" s="44">
        <f>SUM(AJ3,AJ7,AJ11,AJ15,AJ38,AJ23,AJ26,AJ31,AJ35,AJ39,AJ43,AJ47,AJ51)</f>
        <v>3</v>
      </c>
      <c r="AK65" s="9"/>
      <c r="AL65" s="90" t="str">
        <f t="shared" ref="AL65:AM68" si="114">AL3</f>
        <v>サンリオヘアバンド</v>
      </c>
      <c r="AM65" s="91">
        <f t="shared" si="114"/>
        <v>792</v>
      </c>
      <c r="AN65" s="44">
        <f>SUM(AN3,AN7,AN11,AN15,AN38,AN23,AN26,AN31,AN35,AN39,AN43,AN47,AN51)</f>
        <v>1100</v>
      </c>
      <c r="AO65" s="42">
        <f>AN65/AF65</f>
        <v>5.5555555555555552E-2</v>
      </c>
      <c r="AP65" s="7"/>
      <c r="AR65" s="300" t="s">
        <v>75</v>
      </c>
      <c r="AS65" s="295"/>
      <c r="AT65" s="44">
        <f>SUM(AT3,AT7,AT11,AT15,AT38,AT23,AT26,AT31,AT35,AT39,AT43,AT47,AT51)*100</f>
        <v>69300</v>
      </c>
      <c r="AU65" s="95">
        <f>AT65/$A60</f>
        <v>4950</v>
      </c>
      <c r="AV65" s="9"/>
      <c r="AW65" s="3">
        <f>AT65/AX65</f>
        <v>2310</v>
      </c>
      <c r="AX65" s="44">
        <f>SUM(AX3,AX7,AX11,AX15,AX38,AX23,AX26,AX31,AX35,AX39,AX43,AX47,AX51)</f>
        <v>30</v>
      </c>
      <c r="AY65" s="9"/>
      <c r="AZ65" s="90" t="str">
        <f t="shared" ref="AZ65:BA68" si="115">AZ3</f>
        <v>テラスタルフェス</v>
      </c>
      <c r="BA65" s="91">
        <f t="shared" si="115"/>
        <v>500</v>
      </c>
      <c r="BB65" s="44">
        <f>SUM(BB3,BB7,BB11,BB15,BB38,BB23,BB26,BB31,BB35,BB39,BB43,BB47,BB51)</f>
        <v>15000</v>
      </c>
      <c r="BC65" s="42">
        <f>BB65/AT65</f>
        <v>0.21645021645021645</v>
      </c>
      <c r="BD65" s="7"/>
      <c r="BF65" s="300" t="s">
        <v>75</v>
      </c>
      <c r="BG65" s="295"/>
      <c r="BH65" s="44">
        <f>SUM(BH3,BH7,BH11,BH15,BH38,BH23,BH26,BH31,BH35,BH39,BH43,BH47,BH51)*100</f>
        <v>50200</v>
      </c>
      <c r="BI65" s="195">
        <f>BH65/$A60</f>
        <v>3585.7142857142858</v>
      </c>
      <c r="BJ65" s="9"/>
      <c r="BK65" s="3">
        <f>BH65/BL65</f>
        <v>8366.6666666666661</v>
      </c>
      <c r="BL65" s="44">
        <f>SUM(BL3,BL7,BL11,BL15,BL38,BL23,BL26,BL31,BL35,BL39,BL43,BL47,BL51)</f>
        <v>6</v>
      </c>
      <c r="BM65" s="9"/>
      <c r="BN65" s="90" t="str">
        <f t="shared" ref="BN65:BO68" si="116">BN3</f>
        <v>ゲーム機柄イヤホン</v>
      </c>
      <c r="BO65" s="91">
        <f t="shared" si="116"/>
        <v>1100</v>
      </c>
      <c r="BP65" s="44">
        <f>SUM(BP3,BP7,BP11,BP15,BP38,BP23,BP26,BP31,BP35,BP39,BP43,BP47,BP51)</f>
        <v>6600</v>
      </c>
      <c r="BQ65" s="42">
        <f>BP65/BH65</f>
        <v>0.13147410358565736</v>
      </c>
      <c r="BR65" s="7"/>
      <c r="BS65" s="1"/>
      <c r="BT65" s="15"/>
      <c r="BU65" s="9"/>
      <c r="BV65" s="9"/>
      <c r="BW65" s="9"/>
      <c r="BX65" s="9"/>
      <c r="BY65" s="3"/>
      <c r="BZ65" s="9"/>
      <c r="CA65" s="9"/>
      <c r="CB65" s="9"/>
      <c r="CC65" s="9"/>
      <c r="CD65" s="9"/>
      <c r="CE65" s="9"/>
      <c r="CF65" s="7"/>
      <c r="CH65" s="15"/>
      <c r="CI65" s="9"/>
      <c r="CJ65" s="9"/>
      <c r="CK65" s="9"/>
      <c r="CL65" s="78"/>
      <c r="CM65" s="100"/>
      <c r="CN65" s="78"/>
      <c r="CO65" s="78"/>
      <c r="CP65" s="78"/>
      <c r="CQ65" s="78"/>
      <c r="CR65" s="9"/>
      <c r="CS65" s="9"/>
      <c r="CT65" s="7"/>
      <c r="CV65" s="15"/>
      <c r="CW65" s="9"/>
      <c r="CX65" s="9"/>
      <c r="CY65" s="9"/>
      <c r="CZ65" s="78"/>
      <c r="DA65" s="100"/>
      <c r="DB65" s="78"/>
      <c r="DC65" s="78"/>
      <c r="DD65" s="78"/>
      <c r="DE65" s="78"/>
      <c r="DF65" s="9"/>
      <c r="DG65" s="9"/>
      <c r="DH65" s="7"/>
      <c r="DJ65" s="15"/>
      <c r="DK65" s="9"/>
      <c r="DL65" s="9"/>
      <c r="DM65" s="9"/>
      <c r="DN65" s="78"/>
      <c r="DO65" s="100"/>
      <c r="DP65" s="78"/>
      <c r="DQ65" s="78"/>
      <c r="DR65" s="78"/>
      <c r="DS65" s="78"/>
      <c r="DT65" s="9"/>
      <c r="DU65" s="9"/>
      <c r="DV65" s="7"/>
      <c r="DW65" s="47"/>
      <c r="DX65" s="15"/>
      <c r="DY65" s="9"/>
      <c r="DZ65" s="9"/>
      <c r="EA65" s="9"/>
      <c r="EB65" s="78"/>
      <c r="EC65" s="100"/>
      <c r="ED65" s="78"/>
      <c r="EE65" s="78"/>
      <c r="EF65" s="78"/>
      <c r="EG65" s="78"/>
      <c r="EH65" s="9"/>
      <c r="EI65" s="9"/>
      <c r="EJ65" s="7"/>
      <c r="EK65" s="47"/>
      <c r="EL65" s="1"/>
    </row>
    <row r="66" spans="1:142" ht="15" customHeight="1">
      <c r="A66" s="300" t="s">
        <v>75</v>
      </c>
      <c r="B66" s="301"/>
      <c r="C66" s="295"/>
      <c r="D66" s="44">
        <f>SUM(D4,D8,D12,D16,D20,D24,D27,D32,D36,D40,D44,D48,D52)*100</f>
        <v>45400</v>
      </c>
      <c r="E66" s="95">
        <f>D66/A60</f>
        <v>3242.8571428571427</v>
      </c>
      <c r="F66" s="9"/>
      <c r="G66" s="3">
        <f>D66/H66</f>
        <v>3492.3076923076924</v>
      </c>
      <c r="H66" s="44">
        <f>SUM(H4,H8,H12,H16,H20,H24,H27,H32,H36,H40,H44,H48,H52)</f>
        <v>13</v>
      </c>
      <c r="I66" s="9"/>
      <c r="J66" s="90" t="str">
        <f t="shared" si="112"/>
        <v>ピクミンマスコット</v>
      </c>
      <c r="K66" s="91">
        <f t="shared" si="112"/>
        <v>800</v>
      </c>
      <c r="L66" s="44">
        <f>SUM(L4,L8,L12,L16,L20,L24,L27,L32,L36,L40,L44,L48,L52)</f>
        <v>10400</v>
      </c>
      <c r="M66" s="42">
        <f>L66/D66</f>
        <v>0.22907488986784141</v>
      </c>
      <c r="N66" s="7"/>
      <c r="P66" s="300" t="s">
        <v>75</v>
      </c>
      <c r="Q66" s="295"/>
      <c r="R66" s="44">
        <f>SUM(R4,R8,R12,R16,R20,R24,R27,R32,R36,R40,R44,R48,R52)*100</f>
        <v>14400</v>
      </c>
      <c r="S66" s="95">
        <f>R66/A60</f>
        <v>1028.5714285714287</v>
      </c>
      <c r="T66" s="9"/>
      <c r="U66" s="3">
        <f>R66/V66</f>
        <v>7200</v>
      </c>
      <c r="V66" s="44">
        <f>SUM(V4,V8,V12,V16,V20,V24,V27,V32,V36,V40,V44,V48,V52)</f>
        <v>2</v>
      </c>
      <c r="W66" s="9"/>
      <c r="X66" s="90" t="str">
        <f t="shared" si="113"/>
        <v>ベアブリック</v>
      </c>
      <c r="Y66" s="91">
        <f t="shared" si="113"/>
        <v>770</v>
      </c>
      <c r="Z66" s="44">
        <f>SUM(Z4,Z8,Z12,Z16,Z20,Z24,Z27,Z32,Z36,Z40,Z44,Z48,Z52)</f>
        <v>770</v>
      </c>
      <c r="AA66" s="42">
        <f>Z66/R66</f>
        <v>5.347222222222222E-2</v>
      </c>
      <c r="AB66" s="7"/>
      <c r="AC66" s="1"/>
      <c r="AD66" s="300" t="s">
        <v>75</v>
      </c>
      <c r="AE66" s="295"/>
      <c r="AF66" s="44">
        <f>SUM(AF4,AF8,AF12,AF16,AF20,AF24,AF27,AF32,AF36,AF40,AF44,AF48,AF52)*100</f>
        <v>33600</v>
      </c>
      <c r="AG66" s="95">
        <f>AF66/$A60</f>
        <v>2400</v>
      </c>
      <c r="AH66" s="9"/>
      <c r="AI66" s="3">
        <f>AF66/AJ66</f>
        <v>2400</v>
      </c>
      <c r="AJ66" s="44">
        <f>SUM(AJ4,AJ8,AJ12,AJ16,AJ20,AJ24,AJ27,AJ32,AJ36,AJ40,AJ44,AJ48,AJ52)</f>
        <v>14</v>
      </c>
      <c r="AK66" s="9"/>
      <c r="AL66" s="90" t="str">
        <f t="shared" si="114"/>
        <v>モンチッチフルーツマスコット</v>
      </c>
      <c r="AM66" s="91">
        <f t="shared" si="114"/>
        <v>572</v>
      </c>
      <c r="AN66" s="44">
        <f>SUM(AN4,AN8,AN12,AN16,AN20,AN24,AN27,AN32,AN36,AN40,AN44,AN48,AN52)</f>
        <v>3432</v>
      </c>
      <c r="AO66" s="42">
        <f>AN66/AF66</f>
        <v>0.10214285714285715</v>
      </c>
      <c r="AP66" s="7"/>
      <c r="AR66" s="300" t="s">
        <v>75</v>
      </c>
      <c r="AS66" s="295"/>
      <c r="AT66" s="44">
        <f>SUM(AT4,AT8,AT12,AT16,AT20,AT24,AT27,AT32,AT36,AT40,AT44,AT48,AT52)*100</f>
        <v>30500</v>
      </c>
      <c r="AU66" s="95">
        <f>AT66/$A60</f>
        <v>2178.5714285714284</v>
      </c>
      <c r="AV66" s="9"/>
      <c r="AW66" s="3">
        <f>AT66/AX66</f>
        <v>5083.333333333333</v>
      </c>
      <c r="AX66" s="44">
        <f>SUM(AX4,AX8,AX12,AX16,AX20,AX24,AX27,AX32,AX36,AX40,AX44,AX48,AX52)</f>
        <v>6</v>
      </c>
      <c r="AY66" s="9"/>
      <c r="AZ66" s="90" t="str">
        <f t="shared" si="115"/>
        <v>キティしっぽ付きポーチ</v>
      </c>
      <c r="BA66" s="91">
        <f t="shared" si="115"/>
        <v>660</v>
      </c>
      <c r="BB66" s="44">
        <f>SUM(BB4,BB8,BB12,BB16,BB20,BB24,BB27,BB32,BB36,BB40,BB44,BB48,BB52)</f>
        <v>3960</v>
      </c>
      <c r="BC66" s="42">
        <f>BB66/AT66</f>
        <v>0.1298360655737705</v>
      </c>
      <c r="BD66" s="7"/>
      <c r="BF66" s="300" t="s">
        <v>75</v>
      </c>
      <c r="BG66" s="295"/>
      <c r="BH66" s="44">
        <f>SUM(BH4,BH8,BH12,BH16,BH20,BH24,BH27,BH32,BH36,BH40,BH44,BH48,BH52)*100</f>
        <v>36300</v>
      </c>
      <c r="BI66" s="195">
        <f>BH66/$A60</f>
        <v>2592.8571428571427</v>
      </c>
      <c r="BJ66" s="9"/>
      <c r="BK66" s="3">
        <f>BH66/BL66</f>
        <v>2792.3076923076924</v>
      </c>
      <c r="BL66" s="44">
        <f>SUM(BL4,BL8,BL12,BL16,BL20,BL24,BL27,BL32,BL36,BL40,BL44,BL48,BL52)</f>
        <v>13</v>
      </c>
      <c r="BM66" s="9"/>
      <c r="BN66" s="90" t="str">
        <f t="shared" si="116"/>
        <v>デジタルミニカメラ</v>
      </c>
      <c r="BO66" s="91">
        <f t="shared" si="116"/>
        <v>722</v>
      </c>
      <c r="BP66" s="44">
        <f>SUM(BP4,BP8,BP12,BP16,BP20,BP24,BP27,BP32,BP36,BP40,BP44,BP48,BP52)</f>
        <v>9386</v>
      </c>
      <c r="BQ66" s="42">
        <f>BP66/BH66</f>
        <v>0.25856749311294763</v>
      </c>
      <c r="BR66" s="7"/>
      <c r="BS66" s="1"/>
      <c r="BT66" s="15"/>
      <c r="BU66" s="9"/>
      <c r="BV66" s="9"/>
      <c r="BW66" s="9"/>
      <c r="BX66" s="9"/>
      <c r="BY66" s="3"/>
      <c r="BZ66" s="9"/>
      <c r="CA66" s="9"/>
      <c r="CB66" s="9"/>
      <c r="CC66" s="9"/>
      <c r="CD66" s="9"/>
      <c r="CE66" s="9"/>
      <c r="CF66" s="7"/>
      <c r="CH66" s="15"/>
      <c r="CI66" s="9"/>
      <c r="CJ66" s="9"/>
      <c r="CK66" s="9"/>
      <c r="CL66" s="9"/>
      <c r="CM66" s="3"/>
      <c r="CN66" s="9"/>
      <c r="CO66" s="9"/>
      <c r="CP66" s="9"/>
      <c r="CQ66" s="9"/>
      <c r="CR66" s="9"/>
      <c r="CS66" s="9"/>
      <c r="CT66" s="7"/>
      <c r="CV66" s="15"/>
      <c r="CW66" s="9"/>
      <c r="CX66" s="9"/>
      <c r="CY66" s="9"/>
      <c r="CZ66" s="9"/>
      <c r="DA66" s="3"/>
      <c r="DB66" s="9"/>
      <c r="DC66" s="9"/>
      <c r="DD66" s="9"/>
      <c r="DE66" s="9"/>
      <c r="DF66" s="9"/>
      <c r="DG66" s="9"/>
      <c r="DH66" s="7"/>
      <c r="DJ66" s="15"/>
      <c r="DK66" s="9"/>
      <c r="DL66" s="9"/>
      <c r="DM66" s="9"/>
      <c r="DN66" s="9"/>
      <c r="DO66" s="3"/>
      <c r="DP66" s="9"/>
      <c r="DQ66" s="9"/>
      <c r="DR66" s="9"/>
      <c r="DS66" s="9"/>
      <c r="DT66" s="9"/>
      <c r="DU66" s="9"/>
      <c r="DV66" s="7"/>
      <c r="DW66" s="47"/>
      <c r="DX66" s="15"/>
      <c r="DY66" s="9"/>
      <c r="DZ66" s="9"/>
      <c r="EA66" s="9"/>
      <c r="EB66" s="9"/>
      <c r="EC66" s="3"/>
      <c r="ED66" s="9"/>
      <c r="EE66" s="9"/>
      <c r="EF66" s="9"/>
      <c r="EG66" s="9"/>
      <c r="EH66" s="9"/>
      <c r="EI66" s="9"/>
      <c r="EJ66" s="7"/>
      <c r="EK66" s="47"/>
      <c r="EL66" s="1"/>
    </row>
    <row r="67" spans="1:142" ht="15" customHeight="1">
      <c r="A67" s="300" t="s">
        <v>75</v>
      </c>
      <c r="B67" s="301"/>
      <c r="C67" s="295"/>
      <c r="D67" s="44">
        <f>SUM(D5,D9,D13,D17,D21,D25,D28,D33,D37,D41,D45,D49,D53)*100</f>
        <v>33900</v>
      </c>
      <c r="E67" s="95">
        <f>D67/A60</f>
        <v>2421.4285714285716</v>
      </c>
      <c r="F67" s="9"/>
      <c r="G67" s="3">
        <f>D67/H67</f>
        <v>11300</v>
      </c>
      <c r="H67" s="44">
        <f>SUM(H5,H9,H13,H17,H21,H25,H28,H33,H37,H41,H45,H49,H53)</f>
        <v>3</v>
      </c>
      <c r="I67" s="9"/>
      <c r="J67" s="90" t="str">
        <f t="shared" si="112"/>
        <v>フルーツスクイーズ</v>
      </c>
      <c r="K67" s="91">
        <f t="shared" si="112"/>
        <v>250</v>
      </c>
      <c r="L67" s="44">
        <f>SUM(L5,L9,L13,L17,L21,L25,L28,L33,L37,L41,L45,L49,L53)</f>
        <v>750</v>
      </c>
      <c r="M67" s="42">
        <f>L67/D67</f>
        <v>2.2123893805309734E-2</v>
      </c>
      <c r="N67" s="7"/>
      <c r="P67" s="300" t="s">
        <v>75</v>
      </c>
      <c r="Q67" s="295"/>
      <c r="R67" s="44">
        <f>SUM(R5,R9,R13,R17,R21,R25,R28,R33,R37,R41,R45,R49,R53)*100</f>
        <v>35400</v>
      </c>
      <c r="S67" s="95">
        <f>R67/A60</f>
        <v>2528.5714285714284</v>
      </c>
      <c r="T67" s="9"/>
      <c r="U67" s="3">
        <f>R67/V67</f>
        <v>1685.7142857142858</v>
      </c>
      <c r="V67" s="44">
        <f>SUM(V5,V9,V13,V17,V21,V25,V28,V33,V37,V41,V45,V49,V53)</f>
        <v>21</v>
      </c>
      <c r="W67" s="9"/>
      <c r="X67" s="90" t="str">
        <f t="shared" si="113"/>
        <v>バタースクイーズ</v>
      </c>
      <c r="Y67" s="91">
        <f t="shared" si="113"/>
        <v>440</v>
      </c>
      <c r="Z67" s="44">
        <f>SUM(Z5,Z9,Z13,Z17,Z21,Z25,Z28,Z33,Z37,Z41,Z45,Z49,Z53)</f>
        <v>9240</v>
      </c>
      <c r="AA67" s="42">
        <f>Z67/R67</f>
        <v>0.26101694915254237</v>
      </c>
      <c r="AB67" s="7"/>
      <c r="AC67" s="1"/>
      <c r="AD67" s="300" t="s">
        <v>75</v>
      </c>
      <c r="AE67" s="295"/>
      <c r="AF67" s="44">
        <f>SUM(AF5,AF9,AF13,AF17,AF21,AF25,AF28,AF33,AF37,AF41,AF45,AF49,AF53)*100</f>
        <v>17600</v>
      </c>
      <c r="AG67" s="95">
        <f>AF67/$A60</f>
        <v>1257.1428571428571</v>
      </c>
      <c r="AH67" s="9"/>
      <c r="AI67" s="3">
        <f>AF67/AJ67</f>
        <v>1760</v>
      </c>
      <c r="AJ67" s="44">
        <f>SUM(AJ5,AJ9,AJ13,AJ17,AJ21,AJ25,AJ28,AJ33,AJ37,AJ41,AJ45,AJ49,AJ53)</f>
        <v>10</v>
      </c>
      <c r="AK67" s="9"/>
      <c r="AL67" s="90" t="str">
        <f t="shared" si="114"/>
        <v>たまごっちぷかぷかKH</v>
      </c>
      <c r="AM67" s="91">
        <f t="shared" si="114"/>
        <v>1300</v>
      </c>
      <c r="AN67" s="44">
        <f>SUM(AN5,AN9,AN13,AN17,AN21,AN25,AN28,AN33,AN37,AN41,AN45,AN49,AN53)</f>
        <v>5800</v>
      </c>
      <c r="AO67" s="42">
        <f>AN67/AF67</f>
        <v>0.32954545454545453</v>
      </c>
      <c r="AP67" s="7"/>
      <c r="AR67" s="300" t="s">
        <v>75</v>
      </c>
      <c r="AS67" s="295"/>
      <c r="AT67" s="44">
        <f>SUM(AT5,AT9,AT13,AT17,AT21,AT25,AT28,AT33,AT37,AT41,AT45,AT49,AT53)*100</f>
        <v>38700</v>
      </c>
      <c r="AU67" s="95">
        <f>AT67/$A60</f>
        <v>2764.2857142857142</v>
      </c>
      <c r="AV67" s="9"/>
      <c r="AW67" s="3">
        <f>AT67/AX67</f>
        <v>1045.9459459459461</v>
      </c>
      <c r="AX67" s="44">
        <f>SUM(AX5,AX9,AX13,AX17,AX21,AX25,AX28,AX33,AX37,AX41,AX45,AX49,AX53)</f>
        <v>37</v>
      </c>
      <c r="AY67" s="9"/>
      <c r="AZ67" s="90" t="str">
        <f t="shared" si="115"/>
        <v>ボンボンドロップシール</v>
      </c>
      <c r="BA67" s="91">
        <f t="shared" si="115"/>
        <v>300</v>
      </c>
      <c r="BB67" s="44">
        <f>SUM(BB5,BB9,BB13,BB17,BB21,BB25,BB28,BB33,BB37,BB41,BB45,BB49,BB53)</f>
        <v>11100</v>
      </c>
      <c r="BC67" s="42">
        <f>BB67/AT67</f>
        <v>0.2868217054263566</v>
      </c>
      <c r="BD67" s="7"/>
      <c r="BF67" s="300" t="s">
        <v>75</v>
      </c>
      <c r="BG67" s="295"/>
      <c r="BH67" s="44">
        <f>SUM(BH5,BH9,BH13,BH17,BH21,BH25,BH28,BH33,BH37,BH41,BH45,BH49,BH53)*100</f>
        <v>74100</v>
      </c>
      <c r="BI67" s="195">
        <f>BH67/$A60</f>
        <v>5292.8571428571431</v>
      </c>
      <c r="BJ67" s="9"/>
      <c r="BK67" s="3">
        <f>BH67/BL67</f>
        <v>5700</v>
      </c>
      <c r="BL67" s="44">
        <f>SUM(BL5,BL9,BL13,BL17,BL21,BL25,BL28,BL33,BL37,BL41,BL45,BL49,BL53)</f>
        <v>13</v>
      </c>
      <c r="BM67" s="9"/>
      <c r="BN67" s="90" t="str">
        <f t="shared" si="116"/>
        <v>ゲームアーク</v>
      </c>
      <c r="BO67" s="91">
        <f t="shared" si="116"/>
        <v>670</v>
      </c>
      <c r="BP67" s="44">
        <f>SUM(BP5,BP9,BP13,BP17,BP21,BP25,BP28,BP33,BP37,BP41,BP45,BP49,BP53)</f>
        <v>8710</v>
      </c>
      <c r="BQ67" s="42">
        <f>BP67/BH67</f>
        <v>0.11754385964912281</v>
      </c>
      <c r="BR67" s="7"/>
      <c r="BS67" s="1"/>
      <c r="BT67" s="15"/>
      <c r="BU67" s="9"/>
      <c r="BV67" s="9"/>
      <c r="BW67" s="9"/>
      <c r="BX67" s="9"/>
      <c r="BY67" s="3"/>
      <c r="BZ67" s="9"/>
      <c r="CA67" s="9"/>
      <c r="CB67" s="9"/>
      <c r="CC67" s="9"/>
      <c r="CD67" s="9"/>
      <c r="CE67" s="9"/>
      <c r="CF67" s="7"/>
      <c r="CH67" s="15"/>
      <c r="CI67" s="9"/>
      <c r="CJ67" s="9"/>
      <c r="CK67" s="9"/>
      <c r="CL67" s="9"/>
      <c r="CM67" s="3"/>
      <c r="CN67" s="9"/>
      <c r="CO67" s="9"/>
      <c r="CP67" s="9"/>
      <c r="CQ67" s="9"/>
      <c r="CR67" s="9"/>
      <c r="CS67" s="9"/>
      <c r="CT67" s="7"/>
      <c r="CV67" s="15"/>
      <c r="CW67" s="9"/>
      <c r="CX67" s="9"/>
      <c r="CY67" s="9"/>
      <c r="CZ67" s="9"/>
      <c r="DA67" s="3"/>
      <c r="DB67" s="9"/>
      <c r="DC67" s="9"/>
      <c r="DD67" s="9"/>
      <c r="DE67" s="9"/>
      <c r="DF67" s="9"/>
      <c r="DG67" s="9"/>
      <c r="DH67" s="7"/>
      <c r="DJ67" s="15"/>
      <c r="DK67" s="9"/>
      <c r="DL67" s="9"/>
      <c r="DM67" s="9"/>
      <c r="DN67" s="9"/>
      <c r="DO67" s="3"/>
      <c r="DP67" s="9"/>
      <c r="DQ67" s="9"/>
      <c r="DR67" s="9"/>
      <c r="DS67" s="9"/>
      <c r="DT67" s="9"/>
      <c r="DU67" s="9"/>
      <c r="DV67" s="7"/>
      <c r="DW67" s="47"/>
      <c r="DX67" s="15"/>
      <c r="DY67" s="9"/>
      <c r="DZ67" s="9"/>
      <c r="EA67" s="9"/>
      <c r="EB67" s="9"/>
      <c r="EC67" s="3"/>
      <c r="ED67" s="9"/>
      <c r="EE67" s="9"/>
      <c r="EF67" s="9"/>
      <c r="EG67" s="9"/>
      <c r="EH67" s="9"/>
      <c r="EI67" s="9"/>
      <c r="EJ67" s="7"/>
      <c r="EK67" s="47"/>
      <c r="EL67" s="1"/>
    </row>
    <row r="68" spans="1:142" ht="15" customHeight="1">
      <c r="A68" s="300" t="s">
        <v>75</v>
      </c>
      <c r="B68" s="301"/>
      <c r="C68" s="295"/>
      <c r="D68" s="44">
        <f>SUM(D6,D10,D14,D18,D22,D38,D30,D26,D34,D42,D46,D50,D54)*100</f>
        <v>34200</v>
      </c>
      <c r="E68" s="95">
        <f>D68/A60</f>
        <v>2442.8571428571427</v>
      </c>
      <c r="F68" s="9"/>
      <c r="G68" s="3">
        <f>D68/H68</f>
        <v>518.18181818181813</v>
      </c>
      <c r="H68" s="44">
        <f>SUM(H6,H10,H14,H18,H22,H30,H26,H34,H38,H42,H46,H50,H54)</f>
        <v>66</v>
      </c>
      <c r="I68" s="9"/>
      <c r="J68" s="90" t="str">
        <f t="shared" si="112"/>
        <v>ビーズブレスレット</v>
      </c>
      <c r="K68" s="91">
        <f t="shared" si="112"/>
        <v>60</v>
      </c>
      <c r="L68" s="44">
        <f>SUM(L6,L10,L14,L18,L22,L26,L29,L34,L38,L42,L46,L50,L54)</f>
        <v>1920</v>
      </c>
      <c r="M68" s="42">
        <f>L68/D68</f>
        <v>5.6140350877192984E-2</v>
      </c>
      <c r="N68" s="7"/>
      <c r="P68" s="300" t="s">
        <v>75</v>
      </c>
      <c r="Q68" s="295"/>
      <c r="R68" s="44">
        <f>SUM(R6,R10,R14,R18,R22,R26,R29,R34,R38,R42,R46,R50,R54)*100</f>
        <v>34200</v>
      </c>
      <c r="S68" s="95">
        <f>R68/A60</f>
        <v>2442.8571428571427</v>
      </c>
      <c r="T68" s="9"/>
      <c r="U68" s="3">
        <f>R68/V68</f>
        <v>1140</v>
      </c>
      <c r="V68" s="44">
        <f>SUM(V6,V10,V14,V18,V22,V26,V29,V34,V38,V42,V46,V50,V54)</f>
        <v>30</v>
      </c>
      <c r="W68" s="9"/>
      <c r="X68" s="90" t="str">
        <f t="shared" si="113"/>
        <v>ふわもちスクイーズ</v>
      </c>
      <c r="Y68" s="91">
        <f t="shared" si="113"/>
        <v>99</v>
      </c>
      <c r="Z68" s="44">
        <f>SUM(Z6,Z10,Z14,Z18,Z22,Z26,Z29,Z34,Z38,Z42,Z46,Z50,Z54)</f>
        <v>2970</v>
      </c>
      <c r="AA68" s="42">
        <f>Z68/R68</f>
        <v>8.6842105263157901E-2</v>
      </c>
      <c r="AB68" s="7"/>
      <c r="AC68" s="1"/>
      <c r="AD68" s="300" t="s">
        <v>75</v>
      </c>
      <c r="AE68" s="295"/>
      <c r="AF68" s="44">
        <f>SUM(AF6,AF10,AF14,AF18,AF22,AF26,AF29,AF34,AF38,AF42,AF46,AF50,AF54)*100</f>
        <v>23200</v>
      </c>
      <c r="AG68" s="95">
        <f>AF68/$A60</f>
        <v>1657.1428571428571</v>
      </c>
      <c r="AH68" s="9"/>
      <c r="AI68" s="3">
        <f>AF68/AJ68</f>
        <v>7733.333333333333</v>
      </c>
      <c r="AJ68" s="44">
        <f>SUM(AJ6,AJ10,AJ14,AJ18,AJ22,AJ26,AJ29,AJ34,AJ38,AJ42,AJ46,AJ50,AJ54)</f>
        <v>3</v>
      </c>
      <c r="AK68" s="9"/>
      <c r="AL68" s="90" t="str">
        <f t="shared" si="114"/>
        <v>サミュエルフェイス</v>
      </c>
      <c r="AM68" s="91">
        <f t="shared" si="114"/>
        <v>792</v>
      </c>
      <c r="AN68" s="44">
        <f>SUM(AN6,AN10,AN14,AN18,AN22,AN26,AN29,AN34,AN38,AN42,AN46,AN50,AN54)</f>
        <v>992</v>
      </c>
      <c r="AO68" s="42">
        <f>AN68/AF68</f>
        <v>4.275862068965517E-2</v>
      </c>
      <c r="AP68" s="7"/>
      <c r="AR68" s="300" t="s">
        <v>75</v>
      </c>
      <c r="AS68" s="295"/>
      <c r="AT68" s="44">
        <f>SUM(AT6,AT10,AT14,AT18,AT22,AT26,AT29,AT34,AT38,AT42,AT46,AT50,AT54)*100</f>
        <v>47600</v>
      </c>
      <c r="AU68" s="95">
        <f>AT68/$A60</f>
        <v>3400</v>
      </c>
      <c r="AV68" s="9"/>
      <c r="AW68" s="3">
        <f>AT68/AX68</f>
        <v>3661.5384615384614</v>
      </c>
      <c r="AX68" s="44">
        <f>SUM(AX6,AX10,AX14,AX18,AX22,AX26,AX29,AX34,AX38,AX42,AX46,AX50,AX54)</f>
        <v>13</v>
      </c>
      <c r="AY68" s="9"/>
      <c r="AZ68" s="90" t="str">
        <f t="shared" si="115"/>
        <v>NICI</v>
      </c>
      <c r="BA68" s="91">
        <f t="shared" si="115"/>
        <v>682</v>
      </c>
      <c r="BB68" s="44">
        <f>SUM(BB6,BB10,BB14,BB18,BB22,BB26,BB29,BB34,BB38,BB42,BB46,BB50,BB54)</f>
        <v>8866</v>
      </c>
      <c r="BC68" s="42">
        <f>BB68/AT68</f>
        <v>0.18626050420168067</v>
      </c>
      <c r="BD68" s="7"/>
      <c r="BF68" s="300" t="s">
        <v>75</v>
      </c>
      <c r="BG68" s="295"/>
      <c r="BH68" s="44">
        <f>SUM(BH6,BH10,BH14,BH18,BH22,BH26,BH29,BH34,BH38,BH42,BH46,BH50,BH54)*100</f>
        <v>39200</v>
      </c>
      <c r="BI68" s="195">
        <f>BH68/$A60</f>
        <v>2800</v>
      </c>
      <c r="BJ68" s="9"/>
      <c r="BK68" s="3">
        <f>BH68/BL68</f>
        <v>2450</v>
      </c>
      <c r="BL68" s="44">
        <f>SUM(BL6,BL10,BL14,BL18,BL22,BL26,BL29,BL34,BL38,BL42,BL46,BL50,BL54)</f>
        <v>16</v>
      </c>
      <c r="BM68" s="9"/>
      <c r="BN68" s="90" t="str">
        <f t="shared" si="116"/>
        <v>たまごっちブロックシール</v>
      </c>
      <c r="BO68" s="91">
        <f t="shared" si="116"/>
        <v>600</v>
      </c>
      <c r="BP68" s="44">
        <f>SUM(BP6,BP10,BP14,BP18,BP22,BP26,BP29,BP34,BP38,BP42,BP46,BP50,BP54)</f>
        <v>9600</v>
      </c>
      <c r="BQ68" s="42">
        <f>BP68/BH68</f>
        <v>0.24489795918367346</v>
      </c>
      <c r="BR68" s="7"/>
      <c r="BS68" s="1"/>
      <c r="BT68" s="15"/>
      <c r="BU68" s="9"/>
      <c r="BV68" s="9"/>
      <c r="BW68" s="9"/>
      <c r="BX68" s="9"/>
      <c r="BY68" s="3"/>
      <c r="BZ68" s="9"/>
      <c r="CA68" s="9"/>
      <c r="CB68" s="9"/>
      <c r="CC68" s="9"/>
      <c r="CD68" s="9"/>
      <c r="CE68" s="9"/>
      <c r="CF68" s="7"/>
      <c r="CH68" s="15"/>
      <c r="CI68" s="9"/>
      <c r="CJ68" s="9"/>
      <c r="CK68" s="9"/>
      <c r="CL68" s="9"/>
      <c r="CM68" s="3"/>
      <c r="CN68" s="9"/>
      <c r="CO68" s="9"/>
      <c r="CP68" s="9"/>
      <c r="CQ68" s="9"/>
      <c r="CR68" s="9"/>
      <c r="CS68" s="9"/>
      <c r="CT68" s="7"/>
      <c r="CV68" s="15"/>
      <c r="CW68" s="9"/>
      <c r="CX68" s="9"/>
      <c r="CY68" s="9"/>
      <c r="CZ68" s="9"/>
      <c r="DA68" s="3"/>
      <c r="DB68" s="9"/>
      <c r="DC68" s="9"/>
      <c r="DD68" s="9"/>
      <c r="DE68" s="9"/>
      <c r="DF68" s="9"/>
      <c r="DG68" s="9"/>
      <c r="DH68" s="7"/>
      <c r="DJ68" s="15"/>
      <c r="DK68" s="9"/>
      <c r="DL68" s="9"/>
      <c r="DM68" s="9"/>
      <c r="DN68" s="9"/>
      <c r="DO68" s="3"/>
      <c r="DP68" s="9"/>
      <c r="DQ68" s="9"/>
      <c r="DR68" s="9"/>
      <c r="DS68" s="9"/>
      <c r="DT68" s="9"/>
      <c r="DU68" s="9"/>
      <c r="DV68" s="7"/>
      <c r="DW68" s="47"/>
      <c r="DX68" s="15"/>
      <c r="DY68" s="9"/>
      <c r="DZ68" s="9"/>
      <c r="EA68" s="9"/>
      <c r="EB68" s="9"/>
      <c r="EC68" s="3"/>
      <c r="ED68" s="9"/>
      <c r="EE68" s="9"/>
      <c r="EF68" s="9"/>
      <c r="EG68" s="9"/>
      <c r="EH68" s="9"/>
      <c r="EI68" s="9"/>
      <c r="EJ68" s="7"/>
      <c r="EK68" s="47"/>
      <c r="EL68" s="1"/>
    </row>
    <row r="69" spans="1:142" ht="15" customHeight="1">
      <c r="A69" s="15"/>
      <c r="B69" s="15"/>
      <c r="C69" s="3" t="s">
        <v>66</v>
      </c>
      <c r="D69" s="9">
        <f>SUM(D65:D68)</f>
        <v>172000</v>
      </c>
      <c r="E69" s="9"/>
      <c r="F69" s="9"/>
      <c r="G69" s="9"/>
      <c r="H69" s="9">
        <f>SUM(H65:H68)</f>
        <v>100</v>
      </c>
      <c r="I69" s="9"/>
      <c r="J69" s="294" t="s">
        <v>76</v>
      </c>
      <c r="K69" s="295"/>
      <c r="L69" s="78">
        <f>SUM(L65:L68)</f>
        <v>38810</v>
      </c>
      <c r="M69" s="101">
        <f>L69/D69</f>
        <v>0.22563953488372093</v>
      </c>
      <c r="N69" s="93"/>
      <c r="P69" s="15"/>
      <c r="Q69" s="3" t="s">
        <v>66</v>
      </c>
      <c r="R69" s="9">
        <f>SUM(R65:R68)</f>
        <v>112400</v>
      </c>
      <c r="S69" s="9"/>
      <c r="T69" s="9"/>
      <c r="U69" s="9"/>
      <c r="V69" s="9">
        <f>SUM(V65:V68)</f>
        <v>60</v>
      </c>
      <c r="W69" s="9"/>
      <c r="X69" s="294" t="s">
        <v>76</v>
      </c>
      <c r="Y69" s="295"/>
      <c r="Z69" s="78">
        <f>SUM(Z65:Z68)</f>
        <v>20617</v>
      </c>
      <c r="AA69" s="101">
        <f>Z69/R69</f>
        <v>0.18342526690391459</v>
      </c>
      <c r="AB69" s="93"/>
      <c r="AC69" s="1"/>
      <c r="AD69" s="15"/>
      <c r="AE69" s="3" t="s">
        <v>66</v>
      </c>
      <c r="AF69" s="9">
        <f>SUM(AF65:AF68)</f>
        <v>94200</v>
      </c>
      <c r="AG69" s="9"/>
      <c r="AH69" s="9"/>
      <c r="AI69" s="9"/>
      <c r="AJ69" s="9">
        <f>SUM(AJ65:AJ68)</f>
        <v>30</v>
      </c>
      <c r="AK69" s="9"/>
      <c r="AL69" s="294" t="s">
        <v>76</v>
      </c>
      <c r="AM69" s="295"/>
      <c r="AN69" s="78">
        <f>SUM(AN65:AN68)</f>
        <v>11324</v>
      </c>
      <c r="AO69" s="101">
        <f>AN69/AF69</f>
        <v>0.12021231422505307</v>
      </c>
      <c r="AP69" s="93"/>
      <c r="AR69" s="15"/>
      <c r="AS69" s="3" t="s">
        <v>66</v>
      </c>
      <c r="AT69" s="9">
        <f>SUM(AT65:AT68)</f>
        <v>186100</v>
      </c>
      <c r="AU69" s="9"/>
      <c r="AV69" s="9"/>
      <c r="AW69" s="9"/>
      <c r="AX69" s="9">
        <f>SUM(AX65:AX68)</f>
        <v>86</v>
      </c>
      <c r="AY69" s="9"/>
      <c r="AZ69" s="294" t="s">
        <v>76</v>
      </c>
      <c r="BA69" s="295"/>
      <c r="BB69" s="78">
        <f>SUM(BB65:BB68)</f>
        <v>38926</v>
      </c>
      <c r="BC69" s="101">
        <f>BB69/AT69</f>
        <v>0.20916711445459429</v>
      </c>
      <c r="BD69" s="7"/>
      <c r="BF69" s="15"/>
      <c r="BG69" s="3" t="s">
        <v>66</v>
      </c>
      <c r="BH69" s="9">
        <f>SUM(BH65:BH68)</f>
        <v>199800</v>
      </c>
      <c r="BI69" s="73"/>
      <c r="BJ69" s="9"/>
      <c r="BK69" s="9"/>
      <c r="BL69" s="9">
        <f>SUM(BL65:BL68)</f>
        <v>48</v>
      </c>
      <c r="BM69" s="9"/>
      <c r="BN69" s="294" t="s">
        <v>76</v>
      </c>
      <c r="BO69" s="295"/>
      <c r="BP69" s="78">
        <f>SUM(BP65:BP68)</f>
        <v>34296</v>
      </c>
      <c r="BQ69" s="101">
        <f>BP69/BH69</f>
        <v>0.17165165165165167</v>
      </c>
      <c r="BR69" s="93"/>
      <c r="BS69" s="1"/>
      <c r="BT69" s="15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7"/>
      <c r="CH69" s="15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7"/>
      <c r="CV69" s="15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7"/>
      <c r="DJ69" s="15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7"/>
      <c r="DW69" s="47"/>
      <c r="DX69" s="15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7"/>
      <c r="EK69" s="47"/>
      <c r="EL69" s="1"/>
    </row>
    <row r="70" spans="1:142" ht="15" customHeight="1">
      <c r="A70" s="45"/>
      <c r="B70" s="45"/>
      <c r="C70" s="248"/>
      <c r="D70" s="250"/>
      <c r="E70" s="250"/>
      <c r="F70" s="250"/>
      <c r="G70" s="250"/>
      <c r="H70" s="250"/>
      <c r="I70" s="250"/>
      <c r="J70" s="66"/>
      <c r="L70" s="250"/>
      <c r="M70" s="46"/>
      <c r="N70" s="47"/>
      <c r="P70" s="45"/>
      <c r="Q70" s="248"/>
      <c r="R70" s="250"/>
      <c r="S70" s="250"/>
      <c r="T70" s="250"/>
      <c r="U70" s="250"/>
      <c r="V70" s="250"/>
      <c r="W70" s="250"/>
      <c r="X70" s="66"/>
      <c r="Z70" s="250"/>
      <c r="AA70" s="46"/>
      <c r="AB70" s="47"/>
      <c r="AC70" s="1"/>
      <c r="AD70" s="45"/>
      <c r="AE70" s="248"/>
      <c r="AF70" s="250"/>
      <c r="AG70" s="250"/>
      <c r="AH70" s="250"/>
      <c r="AI70" s="250"/>
      <c r="AJ70" s="250"/>
      <c r="AK70" s="250"/>
      <c r="AL70" s="66"/>
      <c r="AN70" s="250"/>
      <c r="AO70" s="46"/>
      <c r="AP70" s="47"/>
      <c r="AR70" s="45"/>
      <c r="AS70" s="250"/>
      <c r="AT70" s="250"/>
      <c r="AU70" s="250"/>
      <c r="AV70" s="250"/>
      <c r="AW70" s="250"/>
      <c r="AX70" s="250"/>
      <c r="AY70" s="250"/>
      <c r="AZ70" s="33"/>
      <c r="BA70" s="250"/>
      <c r="BB70" s="250"/>
      <c r="BC70" s="250"/>
      <c r="BD70" s="47"/>
      <c r="BF70" s="45"/>
      <c r="BG70" s="250"/>
      <c r="BH70" s="250"/>
      <c r="BJ70" s="250"/>
      <c r="BK70" s="250"/>
      <c r="BL70" s="250"/>
      <c r="BM70" s="250"/>
      <c r="BN70" s="250"/>
      <c r="BO70" s="250"/>
      <c r="BP70" s="250"/>
      <c r="BQ70" s="47"/>
      <c r="BS70" s="1"/>
      <c r="BT70" s="45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47"/>
      <c r="CH70" s="45"/>
      <c r="CI70" s="250"/>
      <c r="CJ70" s="250"/>
      <c r="CK70" s="250"/>
      <c r="CL70" s="250"/>
      <c r="CM70" s="250"/>
      <c r="CN70" s="250"/>
      <c r="CO70" s="250"/>
      <c r="CP70" s="250"/>
      <c r="CQ70" s="250"/>
      <c r="CR70" s="250"/>
      <c r="CS70" s="250"/>
      <c r="CT70" s="47"/>
      <c r="EL70" s="1"/>
    </row>
    <row r="71" spans="1:142" ht="15" customHeight="1">
      <c r="A71" s="45"/>
      <c r="B71" s="45"/>
      <c r="C71" s="48" t="s">
        <v>77</v>
      </c>
      <c r="D71" s="9">
        <f>D59+R59+BV59+CJ59+AF59+AT59+CX59+BH59+DL59+DZ59</f>
        <v>1155100</v>
      </c>
      <c r="E71" s="9">
        <f>D71/A60</f>
        <v>82507.142857142855</v>
      </c>
      <c r="F71" s="250" t="s">
        <v>69</v>
      </c>
      <c r="G71" s="296" t="s">
        <v>78</v>
      </c>
      <c r="H71" s="297"/>
      <c r="I71" s="250"/>
      <c r="J71" s="66"/>
      <c r="L71" s="250"/>
      <c r="M71" s="46"/>
      <c r="N71" s="47"/>
      <c r="P71" s="45"/>
      <c r="Q71" s="248"/>
      <c r="R71" s="250"/>
      <c r="S71" s="250"/>
      <c r="T71" s="250"/>
      <c r="U71" s="250"/>
      <c r="V71" s="250"/>
      <c r="W71" s="250"/>
      <c r="X71" s="66"/>
      <c r="Z71" s="250"/>
      <c r="AA71" s="46"/>
      <c r="AB71" s="47"/>
      <c r="AC71" s="1"/>
      <c r="AD71" s="45"/>
      <c r="AE71" s="248"/>
      <c r="AF71" s="250"/>
      <c r="AG71" s="250"/>
      <c r="AH71" s="250"/>
      <c r="AI71" s="250"/>
      <c r="AJ71" s="250"/>
      <c r="AK71" s="250"/>
      <c r="AL71" s="66"/>
      <c r="AN71" s="250"/>
      <c r="AO71" s="46"/>
      <c r="AP71" s="47"/>
      <c r="AR71" s="45"/>
      <c r="AS71" s="250"/>
      <c r="AT71" s="250"/>
      <c r="AU71" s="250"/>
      <c r="AV71" s="250"/>
      <c r="AW71" s="250"/>
      <c r="AX71" s="250"/>
      <c r="AY71" s="250"/>
      <c r="AZ71" s="33"/>
      <c r="BA71" s="250"/>
      <c r="BB71" s="250"/>
      <c r="BC71" s="250"/>
      <c r="BD71" s="47"/>
      <c r="BF71" s="45"/>
      <c r="BG71" s="250"/>
      <c r="BH71" s="250"/>
      <c r="BJ71" s="250"/>
      <c r="BK71" s="250"/>
      <c r="BL71" s="250"/>
      <c r="BM71" s="250"/>
      <c r="BN71" s="250"/>
      <c r="BO71" s="250"/>
      <c r="BP71" s="250"/>
      <c r="BQ71" s="47"/>
      <c r="BS71" s="1"/>
      <c r="BT71" s="45"/>
      <c r="BU71" s="250"/>
      <c r="BV71" s="250"/>
      <c r="BW71" s="250"/>
      <c r="BX71" s="250"/>
      <c r="BY71" s="250"/>
      <c r="BZ71" s="250"/>
      <c r="CA71" s="250"/>
      <c r="CB71" s="250"/>
      <c r="CC71" s="250"/>
      <c r="CD71" s="250"/>
      <c r="CE71" s="250"/>
      <c r="CF71" s="47"/>
      <c r="CH71" s="45"/>
      <c r="CI71" s="250"/>
      <c r="CJ71" s="250"/>
      <c r="CK71" s="250"/>
      <c r="CL71" s="250"/>
      <c r="CM71" s="250"/>
      <c r="CN71" s="250"/>
      <c r="CO71" s="250"/>
      <c r="CP71" s="250"/>
      <c r="CQ71" s="250"/>
      <c r="CR71" s="250"/>
      <c r="CS71" s="250"/>
      <c r="CT71" s="47"/>
      <c r="EL71" s="1"/>
    </row>
    <row r="72" spans="1:142" ht="15" customHeight="1">
      <c r="A72" s="45"/>
      <c r="B72" s="45"/>
      <c r="C72" s="48" t="s">
        <v>79</v>
      </c>
      <c r="D72" s="9">
        <f>D71*0.75</f>
        <v>866325</v>
      </c>
      <c r="E72" s="42">
        <f>D72/D71</f>
        <v>0.75</v>
      </c>
      <c r="F72" s="250"/>
      <c r="G72" s="298">
        <f>E71*A58</f>
        <v>2475214.2857142854</v>
      </c>
      <c r="H72" s="297"/>
      <c r="I72" s="250"/>
      <c r="J72" s="66"/>
      <c r="L72" s="250"/>
      <c r="M72" s="46"/>
      <c r="N72" s="47"/>
      <c r="P72" s="45"/>
      <c r="Q72" s="248"/>
      <c r="R72" s="250"/>
      <c r="S72" s="250"/>
      <c r="T72" s="250"/>
      <c r="U72" s="250"/>
      <c r="V72" s="250"/>
      <c r="W72" s="250"/>
      <c r="X72" s="66"/>
      <c r="Z72" s="250"/>
      <c r="AA72" s="46"/>
      <c r="AB72" s="47"/>
      <c r="AC72" s="1"/>
      <c r="AD72" s="45"/>
      <c r="AE72" s="248"/>
      <c r="AF72" s="250"/>
      <c r="AG72" s="250"/>
      <c r="AH72" s="250"/>
      <c r="AI72" s="250"/>
      <c r="AJ72" s="250"/>
      <c r="AK72" s="250"/>
      <c r="AL72" s="66"/>
      <c r="AN72" s="250"/>
      <c r="AO72" s="46"/>
      <c r="AP72" s="47"/>
      <c r="AR72" s="45"/>
      <c r="AS72" s="250"/>
      <c r="AT72" s="250"/>
      <c r="AU72" s="250"/>
      <c r="AV72" s="250"/>
      <c r="AW72" s="250"/>
      <c r="AX72" s="250"/>
      <c r="AY72" s="250"/>
      <c r="AZ72" s="33"/>
      <c r="BA72" s="250"/>
      <c r="BB72" s="250"/>
      <c r="BC72" s="250"/>
      <c r="BD72" s="47"/>
      <c r="BF72" s="45"/>
      <c r="BG72" s="250"/>
      <c r="BH72" s="250"/>
      <c r="BJ72" s="250"/>
      <c r="BK72" s="250"/>
      <c r="BL72" s="250"/>
      <c r="BM72" s="250"/>
      <c r="BN72" s="250"/>
      <c r="BO72" s="250"/>
      <c r="BP72" s="250"/>
      <c r="BQ72" s="47"/>
      <c r="BS72" s="1"/>
      <c r="BT72" s="45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47"/>
      <c r="CH72" s="45"/>
      <c r="CI72" s="250"/>
      <c r="CJ72" s="250"/>
      <c r="CK72" s="250"/>
      <c r="CL72" s="250"/>
      <c r="CM72" s="250"/>
      <c r="CN72" s="250"/>
      <c r="CO72" s="250"/>
      <c r="CP72" s="250"/>
      <c r="CQ72" s="250"/>
      <c r="CR72" s="250"/>
      <c r="CS72" s="250"/>
      <c r="CT72" s="47"/>
      <c r="EL72" s="1"/>
    </row>
    <row r="73" spans="1:142" ht="15" customHeight="1">
      <c r="A73" s="45"/>
      <c r="B73" s="45"/>
      <c r="C73" s="48" t="s">
        <v>71</v>
      </c>
      <c r="D73" s="9">
        <f>L59+Z59+CD60+AN59+BB59+CR60+BP59+DF60+DT60+EH60</f>
        <v>238983</v>
      </c>
      <c r="E73" s="42">
        <f>D73/D71</f>
        <v>0.20689377543069865</v>
      </c>
      <c r="F73" s="250"/>
      <c r="G73" s="299" t="s">
        <v>80</v>
      </c>
      <c r="H73" s="297"/>
      <c r="I73" s="250"/>
      <c r="J73" s="66"/>
      <c r="L73" s="250"/>
      <c r="M73" s="46"/>
      <c r="N73" s="47"/>
      <c r="P73" s="45"/>
      <c r="Q73" s="248"/>
      <c r="R73" s="250"/>
      <c r="S73" s="250"/>
      <c r="T73" s="250"/>
      <c r="U73" s="250"/>
      <c r="V73" s="250"/>
      <c r="W73" s="250"/>
      <c r="X73" s="66"/>
      <c r="Z73" s="250"/>
      <c r="AA73" s="46"/>
      <c r="AB73" s="47"/>
      <c r="AC73" s="1"/>
      <c r="AD73" s="45"/>
      <c r="AE73" s="248"/>
      <c r="AF73" s="250"/>
      <c r="AG73" s="250"/>
      <c r="AH73" s="250"/>
      <c r="AI73" s="250"/>
      <c r="AJ73" s="250"/>
      <c r="AK73" s="250"/>
      <c r="AL73" s="66"/>
      <c r="AN73" s="250"/>
      <c r="AO73" s="46"/>
      <c r="AP73" s="47"/>
      <c r="AR73" s="45"/>
      <c r="AS73" s="250"/>
      <c r="AT73" s="250"/>
      <c r="AU73" s="250"/>
      <c r="AV73" s="250"/>
      <c r="AW73" s="250"/>
      <c r="AX73" s="250"/>
      <c r="AY73" s="250"/>
      <c r="AZ73" s="33"/>
      <c r="BA73" s="250"/>
      <c r="BB73" s="250"/>
      <c r="BC73" s="250"/>
      <c r="BD73" s="47"/>
      <c r="BF73" s="45"/>
      <c r="BG73" s="250"/>
      <c r="BH73" s="250"/>
      <c r="BJ73" s="250"/>
      <c r="BK73" s="250"/>
      <c r="BL73" s="250"/>
      <c r="BM73" s="250"/>
      <c r="BN73" s="250"/>
      <c r="BO73" s="250"/>
      <c r="BP73" s="250"/>
      <c r="BQ73" s="47"/>
      <c r="BS73" s="1"/>
      <c r="BT73" s="45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47"/>
      <c r="CH73" s="45"/>
      <c r="CI73" s="250"/>
      <c r="CJ73" s="250"/>
      <c r="CK73" s="250"/>
      <c r="CL73" s="250"/>
      <c r="CM73" s="250"/>
      <c r="CN73" s="250"/>
      <c r="CO73" s="250"/>
      <c r="CP73" s="250"/>
      <c r="CQ73" s="250"/>
      <c r="CR73" s="250"/>
      <c r="CS73" s="250"/>
      <c r="CT73" s="47"/>
      <c r="EL73" s="1"/>
    </row>
    <row r="74" spans="1:142" ht="15" customHeight="1">
      <c r="A74" s="45"/>
      <c r="B74" s="45"/>
      <c r="C74" s="48" t="s">
        <v>73</v>
      </c>
      <c r="D74" s="9">
        <f>D72-D73</f>
        <v>627342</v>
      </c>
      <c r="E74" s="42">
        <f>D74/D71</f>
        <v>0.54310622456930135</v>
      </c>
      <c r="F74" s="250"/>
      <c r="G74" s="298" t="e">
        <f>L58+Z58+AN58+BB58+CE59+CS59</f>
        <v>#VALUE!</v>
      </c>
      <c r="H74" s="297"/>
      <c r="I74" s="250"/>
      <c r="J74" s="66"/>
      <c r="L74" s="250"/>
      <c r="M74" s="46"/>
      <c r="N74" s="47"/>
      <c r="P74" s="45"/>
      <c r="Q74" s="248"/>
      <c r="R74" s="250"/>
      <c r="S74" s="250"/>
      <c r="T74" s="250"/>
      <c r="U74" s="250"/>
      <c r="V74" s="250"/>
      <c r="W74" s="250"/>
      <c r="X74" s="66"/>
      <c r="Z74" s="250"/>
      <c r="AA74" s="46"/>
      <c r="AB74" s="47"/>
      <c r="AC74" s="1"/>
      <c r="AD74" s="45"/>
      <c r="AE74" s="248"/>
      <c r="AF74" s="250"/>
      <c r="AG74" s="250"/>
      <c r="AH74" s="250"/>
      <c r="AI74" s="250"/>
      <c r="AJ74" s="250"/>
      <c r="AK74" s="250"/>
      <c r="AL74" s="66"/>
      <c r="AN74" s="250"/>
      <c r="AO74" s="46"/>
      <c r="AP74" s="47"/>
      <c r="AR74" s="45"/>
      <c r="AS74" s="250"/>
      <c r="AT74" s="250"/>
      <c r="AU74" s="250"/>
      <c r="AV74" s="250"/>
      <c r="AW74" s="250"/>
      <c r="AX74" s="250"/>
      <c r="AY74" s="250"/>
      <c r="AZ74" s="33"/>
      <c r="BA74" s="250"/>
      <c r="BB74" s="250"/>
      <c r="BC74" s="250"/>
      <c r="BD74" s="47"/>
      <c r="BF74" s="45"/>
      <c r="BG74" s="250"/>
      <c r="BH74" s="250"/>
      <c r="BJ74" s="250"/>
      <c r="BK74" s="250"/>
      <c r="BL74" s="250"/>
      <c r="BM74" s="250"/>
      <c r="BN74" s="250"/>
      <c r="BO74" s="250"/>
      <c r="BP74" s="250"/>
      <c r="BQ74" s="47"/>
      <c r="BS74" s="1"/>
      <c r="BT74" s="45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47"/>
      <c r="CH74" s="45"/>
      <c r="CI74" s="250"/>
      <c r="CJ74" s="250"/>
      <c r="CK74" s="250"/>
      <c r="CL74" s="250"/>
      <c r="CM74" s="250"/>
      <c r="CN74" s="250"/>
      <c r="CO74" s="250"/>
      <c r="CP74" s="250"/>
      <c r="CQ74" s="250"/>
      <c r="CR74" s="250"/>
      <c r="CS74" s="250"/>
      <c r="CT74" s="47"/>
      <c r="DJ74" s="250"/>
      <c r="DK74" s="250"/>
      <c r="DL74" s="250"/>
      <c r="DM74" s="250"/>
      <c r="DN74" s="13"/>
      <c r="DO74" s="250"/>
      <c r="EL74" s="1"/>
    </row>
    <row r="75" spans="1:142" ht="15" customHeight="1">
      <c r="A75" s="45"/>
      <c r="B75" s="45"/>
      <c r="C75" s="105"/>
      <c r="D75" s="106"/>
      <c r="E75" s="46"/>
      <c r="F75" s="250"/>
      <c r="G75" s="250"/>
      <c r="H75" s="250"/>
      <c r="I75" s="250"/>
      <c r="J75" s="66"/>
      <c r="L75" s="250"/>
      <c r="M75" s="46"/>
      <c r="N75" s="47"/>
      <c r="P75" s="45"/>
      <c r="Q75" s="248"/>
      <c r="R75" s="250"/>
      <c r="S75" s="250"/>
      <c r="T75" s="250"/>
      <c r="U75" s="250"/>
      <c r="V75" s="250"/>
      <c r="W75" s="250"/>
      <c r="X75" s="66"/>
      <c r="Z75" s="250"/>
      <c r="AA75" s="46"/>
      <c r="AB75" s="47"/>
      <c r="AC75" s="1"/>
      <c r="AD75" s="45"/>
      <c r="AE75" s="248"/>
      <c r="AF75" s="250"/>
      <c r="AG75" s="250"/>
      <c r="AH75" s="250"/>
      <c r="AI75" s="250"/>
      <c r="AJ75" s="250"/>
      <c r="AK75" s="250"/>
      <c r="AL75" s="66"/>
      <c r="AN75" s="250"/>
      <c r="AO75" s="46"/>
      <c r="AP75" s="47"/>
      <c r="AR75" s="45"/>
      <c r="AS75" s="250"/>
      <c r="AT75" s="250"/>
      <c r="AU75" s="250"/>
      <c r="AV75" s="250"/>
      <c r="AW75" s="250"/>
      <c r="AX75" s="250"/>
      <c r="AY75" s="250"/>
      <c r="AZ75" s="33"/>
      <c r="BA75" s="250"/>
      <c r="BB75" s="250"/>
      <c r="BC75" s="250"/>
      <c r="BD75" s="47"/>
      <c r="BF75" s="45"/>
      <c r="BG75" s="250"/>
      <c r="BH75" s="250"/>
      <c r="BJ75" s="250"/>
      <c r="BK75" s="250"/>
      <c r="BL75" s="250"/>
      <c r="BM75" s="250"/>
      <c r="BN75" s="250"/>
      <c r="BO75" s="250"/>
      <c r="BP75" s="250"/>
      <c r="BQ75" s="47"/>
      <c r="BS75" s="1"/>
      <c r="BT75" s="45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47"/>
      <c r="CH75" s="45"/>
      <c r="CI75" s="250"/>
      <c r="CJ75" s="250"/>
      <c r="CK75" s="250"/>
      <c r="CL75" s="250"/>
      <c r="CM75" s="250"/>
      <c r="CN75" s="250"/>
      <c r="CO75" s="250"/>
      <c r="CP75" s="250"/>
      <c r="CQ75" s="250"/>
      <c r="CR75" s="250"/>
      <c r="CS75" s="250"/>
      <c r="CT75" s="47"/>
      <c r="DJ75" s="250"/>
      <c r="DK75" s="250"/>
      <c r="DL75" s="250"/>
      <c r="DM75" s="250"/>
      <c r="DN75" s="13"/>
      <c r="DO75" s="250"/>
      <c r="EL75" s="1"/>
    </row>
    <row r="76" spans="1:142" ht="21" customHeight="1">
      <c r="A76" s="302" t="s">
        <v>0</v>
      </c>
      <c r="B76" s="303"/>
      <c r="C76" s="303"/>
      <c r="D76" s="303"/>
      <c r="E76" s="154" t="s">
        <v>1</v>
      </c>
      <c r="F76" s="148"/>
      <c r="G76" s="148"/>
      <c r="H76" s="148"/>
      <c r="I76" s="148"/>
      <c r="J76" s="155"/>
      <c r="K76" s="148"/>
      <c r="L76" s="148"/>
      <c r="M76" s="148"/>
      <c r="N76" s="156"/>
      <c r="O76" s="148"/>
      <c r="P76" s="302" t="s">
        <v>0</v>
      </c>
      <c r="Q76" s="303"/>
      <c r="R76" s="303"/>
      <c r="S76" s="154" t="s">
        <v>2</v>
      </c>
      <c r="T76" s="148"/>
      <c r="U76" s="148"/>
      <c r="V76" s="148"/>
      <c r="W76" s="148"/>
      <c r="X76" s="155"/>
      <c r="Y76" s="148"/>
      <c r="Z76" s="148"/>
      <c r="AA76" s="148"/>
      <c r="AB76" s="156"/>
      <c r="AC76" s="182"/>
      <c r="AD76" s="302" t="s">
        <v>0</v>
      </c>
      <c r="AE76" s="303"/>
      <c r="AF76" s="303"/>
      <c r="AG76" s="154" t="s">
        <v>3</v>
      </c>
      <c r="AH76" s="148"/>
      <c r="AI76" s="148"/>
      <c r="AJ76" s="148"/>
      <c r="AK76" s="148"/>
      <c r="AL76" s="155"/>
      <c r="AM76" s="148"/>
      <c r="AN76" s="148"/>
      <c r="AO76" s="148"/>
      <c r="AP76" s="156"/>
      <c r="AQ76" s="148"/>
      <c r="AR76" s="302" t="s">
        <v>0</v>
      </c>
      <c r="AS76" s="303"/>
      <c r="AT76" s="303"/>
      <c r="AU76" s="304" t="s">
        <v>4</v>
      </c>
      <c r="AV76" s="303"/>
      <c r="AW76" s="303"/>
      <c r="AX76" s="149"/>
      <c r="AY76" s="149"/>
      <c r="AZ76" s="157"/>
      <c r="BA76" s="149"/>
      <c r="BB76" s="149"/>
      <c r="BC76" s="149"/>
      <c r="BD76" s="158"/>
      <c r="BE76" s="148"/>
      <c r="BF76" s="302" t="s">
        <v>0</v>
      </c>
      <c r="BG76" s="303"/>
      <c r="BH76" s="303"/>
      <c r="BI76" s="186" t="s">
        <v>5</v>
      </c>
      <c r="BJ76" s="148"/>
      <c r="BK76" s="148"/>
      <c r="BL76" s="148"/>
      <c r="BM76" s="148"/>
      <c r="BN76" s="155"/>
      <c r="BO76" s="148"/>
      <c r="BP76" s="148"/>
      <c r="BQ76" s="148"/>
      <c r="BR76" s="156"/>
      <c r="BS76" s="148"/>
      <c r="BT76" s="148"/>
      <c r="BU76" s="302" t="s">
        <v>0</v>
      </c>
      <c r="BV76" s="303"/>
      <c r="BW76" s="303"/>
      <c r="BX76" s="304" t="s">
        <v>6</v>
      </c>
      <c r="BY76" s="303"/>
      <c r="BZ76" s="303"/>
      <c r="CA76" s="149"/>
      <c r="CB76" s="149"/>
      <c r="CC76" s="149"/>
      <c r="CD76" s="149"/>
      <c r="CE76" s="149"/>
      <c r="CF76" s="149"/>
      <c r="CG76" s="158"/>
      <c r="CH76" s="148"/>
      <c r="CI76" s="302" t="s">
        <v>0</v>
      </c>
      <c r="CJ76" s="303"/>
      <c r="CK76" s="303"/>
      <c r="CL76" s="304" t="s">
        <v>7</v>
      </c>
      <c r="CM76" s="303"/>
      <c r="CN76" s="303"/>
      <c r="CO76" s="149"/>
      <c r="CP76" s="149"/>
      <c r="CQ76" s="149"/>
      <c r="CR76" s="149"/>
      <c r="CS76" s="149"/>
      <c r="CT76" s="149"/>
      <c r="CU76" s="158"/>
      <c r="CV76" s="148"/>
      <c r="CW76" s="302" t="s">
        <v>0</v>
      </c>
      <c r="CX76" s="303"/>
      <c r="CY76" s="303"/>
      <c r="CZ76" s="305" t="s">
        <v>8</v>
      </c>
      <c r="DA76" s="306"/>
      <c r="DB76" s="306"/>
      <c r="DC76" s="149"/>
      <c r="DD76" s="149"/>
      <c r="DE76" s="149"/>
      <c r="DF76" s="149"/>
      <c r="DG76" s="149"/>
      <c r="DH76" s="149"/>
      <c r="DI76" s="158"/>
      <c r="DJ76" s="148"/>
      <c r="DK76" s="302" t="s">
        <v>0</v>
      </c>
      <c r="DL76" s="303"/>
      <c r="DM76" s="303"/>
      <c r="DN76" s="305" t="s">
        <v>9</v>
      </c>
      <c r="DO76" s="306"/>
      <c r="DP76" s="306"/>
      <c r="DQ76" s="149"/>
      <c r="DR76" s="149"/>
      <c r="DS76" s="149"/>
      <c r="DT76" s="149"/>
      <c r="DU76" s="149"/>
      <c r="DV76" s="149"/>
      <c r="DW76" s="149"/>
      <c r="DX76" s="148"/>
      <c r="DY76" s="302" t="s">
        <v>0</v>
      </c>
      <c r="DZ76" s="303"/>
      <c r="EA76" s="303"/>
      <c r="EB76" s="305" t="s">
        <v>662</v>
      </c>
      <c r="EC76" s="306"/>
      <c r="ED76" s="306"/>
      <c r="EE76" s="149"/>
      <c r="EF76" s="149"/>
      <c r="EG76" s="149"/>
      <c r="EH76" s="149"/>
      <c r="EI76" s="149"/>
      <c r="EJ76" s="149"/>
      <c r="EK76" s="149"/>
      <c r="EL76" s="1"/>
    </row>
    <row r="77" spans="1:142" ht="15" customHeight="1">
      <c r="A77" s="2" t="s">
        <v>11</v>
      </c>
      <c r="B77" s="2"/>
      <c r="C77" s="3" t="s">
        <v>12</v>
      </c>
      <c r="D77" s="3" t="s">
        <v>13</v>
      </c>
      <c r="E77" s="4" t="s">
        <v>14</v>
      </c>
      <c r="F77" s="3" t="s">
        <v>13</v>
      </c>
      <c r="G77" s="3" t="s">
        <v>15</v>
      </c>
      <c r="H77" s="3" t="s">
        <v>16</v>
      </c>
      <c r="I77" s="3" t="s">
        <v>17</v>
      </c>
      <c r="J77" s="4" t="s">
        <v>18</v>
      </c>
      <c r="K77" s="3" t="s">
        <v>19</v>
      </c>
      <c r="L77" s="3" t="s">
        <v>16</v>
      </c>
      <c r="M77" s="3" t="s">
        <v>20</v>
      </c>
      <c r="N77" s="3" t="s">
        <v>21</v>
      </c>
      <c r="P77" s="2" t="s">
        <v>11</v>
      </c>
      <c r="Q77" s="3" t="s">
        <v>12</v>
      </c>
      <c r="R77" s="3" t="s">
        <v>13</v>
      </c>
      <c r="S77" s="4" t="s">
        <v>14</v>
      </c>
      <c r="T77" s="3" t="s">
        <v>13</v>
      </c>
      <c r="U77" s="3" t="s">
        <v>15</v>
      </c>
      <c r="V77" s="3" t="s">
        <v>16</v>
      </c>
      <c r="W77" s="3" t="s">
        <v>17</v>
      </c>
      <c r="X77" s="4" t="s">
        <v>18</v>
      </c>
      <c r="Y77" s="3" t="s">
        <v>19</v>
      </c>
      <c r="Z77" s="3" t="s">
        <v>16</v>
      </c>
      <c r="AA77" s="3" t="s">
        <v>20</v>
      </c>
      <c r="AB77" s="3" t="s">
        <v>21</v>
      </c>
      <c r="AD77" s="2" t="s">
        <v>11</v>
      </c>
      <c r="AE77" s="3" t="s">
        <v>12</v>
      </c>
      <c r="AF77" s="3" t="s">
        <v>13</v>
      </c>
      <c r="AG77" s="4" t="s">
        <v>14</v>
      </c>
      <c r="AH77" s="3" t="s">
        <v>13</v>
      </c>
      <c r="AI77" s="3" t="s">
        <v>15</v>
      </c>
      <c r="AJ77" s="3" t="s">
        <v>16</v>
      </c>
      <c r="AK77" s="3" t="s">
        <v>17</v>
      </c>
      <c r="AL77" s="4" t="s">
        <v>18</v>
      </c>
      <c r="AM77" s="3" t="s">
        <v>19</v>
      </c>
      <c r="AN77" s="3" t="s">
        <v>16</v>
      </c>
      <c r="AO77" s="3" t="s">
        <v>20</v>
      </c>
      <c r="AP77" s="3" t="s">
        <v>21</v>
      </c>
      <c r="AR77" s="2" t="s">
        <v>11</v>
      </c>
      <c r="AS77" s="3" t="s">
        <v>12</v>
      </c>
      <c r="AT77" s="3" t="s">
        <v>13</v>
      </c>
      <c r="AU77" s="3" t="s">
        <v>14</v>
      </c>
      <c r="AV77" s="3" t="s">
        <v>13</v>
      </c>
      <c r="AW77" s="3" t="s">
        <v>15</v>
      </c>
      <c r="AX77" s="3" t="s">
        <v>16</v>
      </c>
      <c r="AY77" s="3" t="s">
        <v>17</v>
      </c>
      <c r="AZ77" s="4" t="s">
        <v>22</v>
      </c>
      <c r="BA77" s="3" t="s">
        <v>19</v>
      </c>
      <c r="BB77" s="3" t="s">
        <v>23</v>
      </c>
      <c r="BC77" s="3" t="s">
        <v>24</v>
      </c>
      <c r="BD77" s="3" t="s">
        <v>21</v>
      </c>
      <c r="BF77" s="2" t="s">
        <v>11</v>
      </c>
      <c r="BG77" s="3" t="s">
        <v>12</v>
      </c>
      <c r="BH77" s="3" t="s">
        <v>13</v>
      </c>
      <c r="BI77" s="187" t="s">
        <v>14</v>
      </c>
      <c r="BJ77" s="3" t="s">
        <v>13</v>
      </c>
      <c r="BK77" s="3" t="s">
        <v>15</v>
      </c>
      <c r="BL77" s="3" t="s">
        <v>16</v>
      </c>
      <c r="BM77" s="3" t="s">
        <v>17</v>
      </c>
      <c r="BN77" s="4" t="s">
        <v>18</v>
      </c>
      <c r="BO77" s="3" t="s">
        <v>19</v>
      </c>
      <c r="BP77" s="3" t="s">
        <v>16</v>
      </c>
      <c r="BQ77" s="3" t="s">
        <v>20</v>
      </c>
      <c r="BR77" s="3" t="s">
        <v>21</v>
      </c>
      <c r="BS77" s="1"/>
      <c r="BT77" s="2" t="s">
        <v>11</v>
      </c>
      <c r="BU77" s="3" t="s">
        <v>12</v>
      </c>
      <c r="BV77" s="3" t="s">
        <v>13</v>
      </c>
      <c r="BW77" s="163" t="s">
        <v>14</v>
      </c>
      <c r="BX77" s="3" t="s">
        <v>13</v>
      </c>
      <c r="BY77" s="3" t="s">
        <v>15</v>
      </c>
      <c r="BZ77" s="3" t="s">
        <v>16</v>
      </c>
      <c r="CA77" s="3" t="s">
        <v>17</v>
      </c>
      <c r="CB77" s="283" t="s">
        <v>708</v>
      </c>
      <c r="CC77" s="3" t="s">
        <v>19</v>
      </c>
      <c r="CD77" s="3" t="s">
        <v>25</v>
      </c>
      <c r="CE77" s="3" t="s">
        <v>26</v>
      </c>
      <c r="CF77" s="3" t="s">
        <v>21</v>
      </c>
      <c r="CH77" s="2" t="s">
        <v>11</v>
      </c>
      <c r="CI77" s="3" t="s">
        <v>12</v>
      </c>
      <c r="CJ77" s="3" t="s">
        <v>13</v>
      </c>
      <c r="CK77" s="3" t="s">
        <v>14</v>
      </c>
      <c r="CL77" s="3" t="s">
        <v>13</v>
      </c>
      <c r="CM77" s="3" t="s">
        <v>15</v>
      </c>
      <c r="CN77" s="3" t="s">
        <v>16</v>
      </c>
      <c r="CO77" s="3" t="s">
        <v>17</v>
      </c>
      <c r="CP77" s="283" t="s">
        <v>708</v>
      </c>
      <c r="CQ77" s="3" t="s">
        <v>19</v>
      </c>
      <c r="CR77" s="3" t="s">
        <v>25</v>
      </c>
      <c r="CS77" s="3" t="s">
        <v>26</v>
      </c>
      <c r="CT77" s="3" t="s">
        <v>21</v>
      </c>
      <c r="CV77" s="2" t="s">
        <v>11</v>
      </c>
      <c r="CW77" s="3" t="s">
        <v>12</v>
      </c>
      <c r="CX77" s="3" t="s">
        <v>13</v>
      </c>
      <c r="CY77" s="3" t="s">
        <v>14</v>
      </c>
      <c r="CZ77" s="3" t="s">
        <v>13</v>
      </c>
      <c r="DA77" s="3" t="s">
        <v>15</v>
      </c>
      <c r="DB77" s="3" t="s">
        <v>16</v>
      </c>
      <c r="DC77" s="3" t="s">
        <v>17</v>
      </c>
      <c r="DD77" s="283" t="s">
        <v>708</v>
      </c>
      <c r="DE77" s="3" t="s">
        <v>19</v>
      </c>
      <c r="DF77" s="3" t="s">
        <v>25</v>
      </c>
      <c r="DG77" s="3" t="s">
        <v>26</v>
      </c>
      <c r="DH77" s="3" t="s">
        <v>21</v>
      </c>
      <c r="DJ77" s="2" t="s">
        <v>11</v>
      </c>
      <c r="DK77" s="3" t="s">
        <v>12</v>
      </c>
      <c r="DL77" s="3" t="s">
        <v>13</v>
      </c>
      <c r="DM77" s="3" t="s">
        <v>14</v>
      </c>
      <c r="DN77" s="3" t="s">
        <v>13</v>
      </c>
      <c r="DO77" s="3" t="s">
        <v>15</v>
      </c>
      <c r="DP77" s="3" t="s">
        <v>16</v>
      </c>
      <c r="DQ77" s="3" t="s">
        <v>17</v>
      </c>
      <c r="DR77" s="283" t="s">
        <v>708</v>
      </c>
      <c r="DS77" s="3" t="s">
        <v>19</v>
      </c>
      <c r="DT77" s="3" t="s">
        <v>25</v>
      </c>
      <c r="DU77" s="3" t="s">
        <v>26</v>
      </c>
      <c r="DV77" s="3" t="s">
        <v>21</v>
      </c>
      <c r="DW77" s="248"/>
      <c r="DX77" s="2" t="s">
        <v>11</v>
      </c>
      <c r="DY77" s="3" t="s">
        <v>12</v>
      </c>
      <c r="DZ77" s="3" t="s">
        <v>13</v>
      </c>
      <c r="EA77" s="3" t="s">
        <v>14</v>
      </c>
      <c r="EB77" s="3" t="s">
        <v>13</v>
      </c>
      <c r="EC77" s="3" t="s">
        <v>15</v>
      </c>
      <c r="ED77" s="3" t="s">
        <v>16</v>
      </c>
      <c r="EE77" s="3" t="s">
        <v>17</v>
      </c>
      <c r="EF77" s="283" t="s">
        <v>708</v>
      </c>
      <c r="EG77" s="3" t="s">
        <v>19</v>
      </c>
      <c r="EH77" s="3" t="s">
        <v>25</v>
      </c>
      <c r="EI77" s="3" t="s">
        <v>26</v>
      </c>
      <c r="EJ77" s="3" t="s">
        <v>21</v>
      </c>
      <c r="EK77" s="248"/>
      <c r="EL77" s="1"/>
    </row>
    <row r="78" spans="1:142" ht="15" customHeight="1">
      <c r="A78" s="89">
        <v>46117</v>
      </c>
      <c r="B78" s="6">
        <v>2765</v>
      </c>
      <c r="C78" s="78">
        <v>13032</v>
      </c>
      <c r="D78" s="78">
        <v>154</v>
      </c>
      <c r="E78" s="78">
        <v>401</v>
      </c>
      <c r="F78" s="78">
        <v>3</v>
      </c>
      <c r="G78" s="78">
        <v>17</v>
      </c>
      <c r="H78" s="78">
        <v>3</v>
      </c>
      <c r="I78" s="78">
        <v>-3</v>
      </c>
      <c r="J78" s="90" t="s">
        <v>697</v>
      </c>
      <c r="K78" s="91">
        <v>1430</v>
      </c>
      <c r="L78" s="78">
        <v>4290</v>
      </c>
      <c r="M78" s="92">
        <v>0.27857142857142858</v>
      </c>
      <c r="N78" s="12"/>
      <c r="P78" s="89">
        <v>46117</v>
      </c>
      <c r="Q78" s="78">
        <v>9978</v>
      </c>
      <c r="R78" s="78">
        <v>56</v>
      </c>
      <c r="S78" s="78">
        <v>309</v>
      </c>
      <c r="T78" s="78">
        <v>2</v>
      </c>
      <c r="U78" s="78">
        <v>10</v>
      </c>
      <c r="V78" s="78">
        <v>4</v>
      </c>
      <c r="W78" s="78">
        <v>1</v>
      </c>
      <c r="X78" s="90" t="s">
        <v>705</v>
      </c>
      <c r="Y78" s="91">
        <v>1091</v>
      </c>
      <c r="Z78" s="78">
        <v>4364</v>
      </c>
      <c r="AA78" s="92">
        <v>0.77928571428571425</v>
      </c>
      <c r="AB78" s="93" t="s">
        <v>710</v>
      </c>
      <c r="AD78" s="89">
        <v>46117</v>
      </c>
      <c r="AE78" s="78">
        <v>552</v>
      </c>
      <c r="AF78" s="78">
        <v>19</v>
      </c>
      <c r="AG78" s="78">
        <v>198</v>
      </c>
      <c r="AH78" s="78">
        <v>1</v>
      </c>
      <c r="AI78" s="78">
        <v>16</v>
      </c>
      <c r="AJ78" s="78">
        <v>1</v>
      </c>
      <c r="AK78" s="78">
        <v>0</v>
      </c>
      <c r="AL78" s="90" t="s">
        <v>29</v>
      </c>
      <c r="AM78" s="91">
        <v>880</v>
      </c>
      <c r="AN78" s="78">
        <v>880</v>
      </c>
      <c r="AO78" s="92">
        <v>0.4631578947368421</v>
      </c>
      <c r="AP78" s="93"/>
      <c r="AR78" s="89">
        <v>46117</v>
      </c>
      <c r="AS78" s="8">
        <v>10698</v>
      </c>
      <c r="AT78" s="144">
        <v>130</v>
      </c>
      <c r="AU78" s="9">
        <v>445</v>
      </c>
      <c r="AV78" s="9">
        <v>7</v>
      </c>
      <c r="AW78" s="9">
        <v>25</v>
      </c>
      <c r="AX78" s="9">
        <v>7</v>
      </c>
      <c r="AY78" s="9">
        <v>0</v>
      </c>
      <c r="AZ78" s="90" t="s">
        <v>30</v>
      </c>
      <c r="BA78" s="78">
        <v>500</v>
      </c>
      <c r="BB78" s="9">
        <v>3500</v>
      </c>
      <c r="BC78" s="10">
        <v>0.26923076923076922</v>
      </c>
      <c r="BD78" s="7"/>
      <c r="BF78" s="89">
        <v>46117</v>
      </c>
      <c r="BG78" s="78">
        <v>6012</v>
      </c>
      <c r="BH78" s="78">
        <v>151</v>
      </c>
      <c r="BI78" s="188">
        <v>276</v>
      </c>
      <c r="BJ78" s="78">
        <v>10</v>
      </c>
      <c r="BK78" s="78">
        <v>12</v>
      </c>
      <c r="BL78" s="78">
        <v>10</v>
      </c>
      <c r="BM78" s="78">
        <v>8</v>
      </c>
      <c r="BN78" s="90" t="s">
        <v>280</v>
      </c>
      <c r="BO78" s="91">
        <v>1100</v>
      </c>
      <c r="BP78" s="78">
        <v>11000</v>
      </c>
      <c r="BQ78" s="92">
        <v>0.72847682119205293</v>
      </c>
      <c r="BR78" s="93" t="s">
        <v>712</v>
      </c>
      <c r="BS78" s="1"/>
      <c r="BT78" s="89">
        <v>46117</v>
      </c>
      <c r="BU78" s="8">
        <v>18188</v>
      </c>
      <c r="BV78" s="9">
        <v>402</v>
      </c>
      <c r="BW78" s="9">
        <v>449</v>
      </c>
      <c r="BX78" s="9">
        <v>9</v>
      </c>
      <c r="BY78" s="9">
        <v>68</v>
      </c>
      <c r="BZ78" s="9">
        <v>9</v>
      </c>
      <c r="CA78" s="9">
        <v>17</v>
      </c>
      <c r="CB78" s="284" t="s">
        <v>718</v>
      </c>
      <c r="CC78" s="78">
        <v>880</v>
      </c>
      <c r="CD78" s="9">
        <v>7920</v>
      </c>
      <c r="CE78" s="10">
        <v>0.19701492537313434</v>
      </c>
      <c r="CF78" s="223"/>
      <c r="CH78" s="89">
        <v>46117</v>
      </c>
      <c r="CI78" s="8">
        <v>16056</v>
      </c>
      <c r="CJ78" s="9">
        <v>75</v>
      </c>
      <c r="CK78" s="9">
        <v>354</v>
      </c>
      <c r="CL78" s="9">
        <v>2</v>
      </c>
      <c r="CM78" s="9">
        <v>24</v>
      </c>
      <c r="CN78" s="9">
        <v>2</v>
      </c>
      <c r="CO78" s="9">
        <v>8</v>
      </c>
      <c r="CP78" s="284" t="s">
        <v>671</v>
      </c>
      <c r="CQ78" s="78">
        <v>1030</v>
      </c>
      <c r="CR78" s="9">
        <v>2060</v>
      </c>
      <c r="CS78" s="10">
        <v>0.27466666666666667</v>
      </c>
      <c r="CT78" s="7"/>
      <c r="CV78" s="89">
        <v>46117</v>
      </c>
      <c r="CW78" s="8">
        <v>8121</v>
      </c>
      <c r="CX78" s="9">
        <v>58</v>
      </c>
      <c r="CY78" s="9">
        <v>604</v>
      </c>
      <c r="CZ78" s="9">
        <v>6</v>
      </c>
      <c r="DA78" s="9">
        <v>49</v>
      </c>
      <c r="DB78" s="9">
        <v>8</v>
      </c>
      <c r="DC78" s="9">
        <v>0</v>
      </c>
      <c r="DD78" s="284" t="s">
        <v>709</v>
      </c>
      <c r="DE78" s="78">
        <v>550</v>
      </c>
      <c r="DF78" s="9">
        <v>4400</v>
      </c>
      <c r="DG78" s="10">
        <v>0.75862068965517238</v>
      </c>
      <c r="DH78" s="216" t="s">
        <v>715</v>
      </c>
      <c r="DJ78" s="89">
        <v>46117</v>
      </c>
      <c r="DK78" s="8">
        <v>4122</v>
      </c>
      <c r="DL78" s="9">
        <v>124</v>
      </c>
      <c r="DM78" s="9">
        <v>332</v>
      </c>
      <c r="DN78" s="9">
        <v>3</v>
      </c>
      <c r="DO78" s="9">
        <v>55</v>
      </c>
      <c r="DP78" s="9">
        <v>3</v>
      </c>
      <c r="DQ78" s="9">
        <v>0</v>
      </c>
      <c r="DR78" s="284" t="s">
        <v>646</v>
      </c>
      <c r="DS78" s="78">
        <v>500</v>
      </c>
      <c r="DT78" s="9">
        <v>1500</v>
      </c>
      <c r="DU78" s="10">
        <v>0.12096774193548387</v>
      </c>
      <c r="DV78" s="7"/>
      <c r="DW78" s="282"/>
      <c r="DX78" s="89">
        <v>46117</v>
      </c>
      <c r="DY78" s="8">
        <v>1442</v>
      </c>
      <c r="DZ78" s="9">
        <v>101</v>
      </c>
      <c r="EA78" s="9">
        <v>19</v>
      </c>
      <c r="EB78" s="9">
        <v>2</v>
      </c>
      <c r="EC78" s="9">
        <v>17</v>
      </c>
      <c r="ED78" s="9">
        <v>2</v>
      </c>
      <c r="EE78" s="9">
        <v>1</v>
      </c>
      <c r="EF78" s="284" t="s">
        <v>105</v>
      </c>
      <c r="EG78" s="78">
        <v>1050</v>
      </c>
      <c r="EH78" s="9">
        <v>2100</v>
      </c>
      <c r="EI78" s="10">
        <v>0.20792079207920791</v>
      </c>
      <c r="EJ78" s="216"/>
      <c r="EK78" s="282"/>
      <c r="EL78" s="1"/>
    </row>
    <row r="79" spans="1:142" ht="15" customHeight="1">
      <c r="A79" s="15"/>
      <c r="B79" s="15"/>
      <c r="C79" s="9">
        <v>14781</v>
      </c>
      <c r="D79" s="9">
        <v>74</v>
      </c>
      <c r="E79" s="9">
        <v>441</v>
      </c>
      <c r="F79" s="9">
        <v>3</v>
      </c>
      <c r="G79" s="9">
        <v>18</v>
      </c>
      <c r="H79" s="9">
        <v>2</v>
      </c>
      <c r="I79" s="9">
        <v>0</v>
      </c>
      <c r="J79" s="90" t="s">
        <v>33</v>
      </c>
      <c r="K79" s="78">
        <v>800</v>
      </c>
      <c r="L79" s="9">
        <v>1600</v>
      </c>
      <c r="M79" s="10">
        <v>0.21621621621621623</v>
      </c>
      <c r="N79" s="7"/>
      <c r="P79" s="15"/>
      <c r="Q79" s="9">
        <v>10764</v>
      </c>
      <c r="R79" s="9">
        <v>41</v>
      </c>
      <c r="S79" s="9">
        <v>415</v>
      </c>
      <c r="T79" s="9">
        <v>1</v>
      </c>
      <c r="U79" s="9">
        <v>32</v>
      </c>
      <c r="V79" s="9">
        <v>1</v>
      </c>
      <c r="W79" s="9">
        <v>0</v>
      </c>
      <c r="X79" s="90" t="s">
        <v>34</v>
      </c>
      <c r="Y79" s="78">
        <v>500</v>
      </c>
      <c r="Z79" s="9">
        <v>500</v>
      </c>
      <c r="AA79" s="10">
        <v>0.12195121951219512</v>
      </c>
      <c r="AB79" s="7"/>
      <c r="AD79" s="15"/>
      <c r="AE79" s="9">
        <v>6618</v>
      </c>
      <c r="AF79" s="9">
        <v>33</v>
      </c>
      <c r="AG79" s="9">
        <v>344</v>
      </c>
      <c r="AH79" s="9">
        <v>1</v>
      </c>
      <c r="AI79" s="9">
        <v>11</v>
      </c>
      <c r="AJ79" s="9">
        <v>1</v>
      </c>
      <c r="AK79" s="9">
        <v>0</v>
      </c>
      <c r="AL79" s="90" t="s">
        <v>642</v>
      </c>
      <c r="AM79" s="78">
        <v>1100</v>
      </c>
      <c r="AN79" s="9">
        <v>1100</v>
      </c>
      <c r="AO79" s="10">
        <v>0.33333333333333331</v>
      </c>
      <c r="AP79" s="7"/>
      <c r="AR79" s="89"/>
      <c r="AS79" s="8">
        <v>6437</v>
      </c>
      <c r="AT79" s="144">
        <v>142</v>
      </c>
      <c r="AU79" s="9">
        <v>425</v>
      </c>
      <c r="AV79" s="9">
        <v>1</v>
      </c>
      <c r="AW79" s="9">
        <v>11</v>
      </c>
      <c r="AX79" s="9">
        <v>1</v>
      </c>
      <c r="AY79" s="9">
        <v>0</v>
      </c>
      <c r="AZ79" s="90" t="s">
        <v>679</v>
      </c>
      <c r="BA79" s="78">
        <v>660</v>
      </c>
      <c r="BB79" s="9">
        <v>660</v>
      </c>
      <c r="BC79" s="10">
        <v>4.647887323943662E-2</v>
      </c>
      <c r="BD79" s="7"/>
      <c r="BF79" s="15"/>
      <c r="BG79" s="9">
        <v>6563</v>
      </c>
      <c r="BH79" s="9">
        <v>94</v>
      </c>
      <c r="BI79" s="73">
        <v>159</v>
      </c>
      <c r="BJ79" s="9">
        <v>6</v>
      </c>
      <c r="BK79" s="9">
        <v>5</v>
      </c>
      <c r="BL79" s="9">
        <v>6</v>
      </c>
      <c r="BM79" s="9">
        <v>9</v>
      </c>
      <c r="BN79" s="90" t="s">
        <v>37</v>
      </c>
      <c r="BO79" s="78">
        <v>722</v>
      </c>
      <c r="BP79" s="9">
        <v>4332</v>
      </c>
      <c r="BQ79" s="10">
        <v>0.46085106382978724</v>
      </c>
      <c r="BR79" s="93" t="s">
        <v>483</v>
      </c>
      <c r="BS79" s="1"/>
      <c r="BT79" s="15">
        <f>IF(A82="","",A82)</f>
        <v>46119</v>
      </c>
      <c r="BU79" s="9">
        <v>18372</v>
      </c>
      <c r="BV79" s="9">
        <f t="shared" ref="BV79:BV93" si="117">IF(BU79="","",BU79-BU78)</f>
        <v>184</v>
      </c>
      <c r="BW79" s="9">
        <v>453</v>
      </c>
      <c r="BX79" s="9">
        <f t="shared" ref="BX79:BX93" si="118">IF(BW79="","",BW79-BW78)</f>
        <v>4</v>
      </c>
      <c r="BY79" s="9">
        <v>81</v>
      </c>
      <c r="BZ79" s="9">
        <f t="shared" ref="BZ79:BZ93" si="119">IF(BY79="","",BY78+CA78-BY79)</f>
        <v>4</v>
      </c>
      <c r="CA79" s="9">
        <v>4</v>
      </c>
      <c r="CB79" s="62" t="str">
        <f t="shared" ref="CB79:CB98" si="120">IF(BU79="","",CB78)</f>
        <v>サンリオマスコットポーチ</v>
      </c>
      <c r="CC79" s="78">
        <f t="shared" ref="CC79:CC93" si="121">IF(BU79="","",CC78)</f>
        <v>880</v>
      </c>
      <c r="CD79" s="9">
        <f t="shared" ref="CD79:CD130" si="122">IF(CC79="","",BZ79*CC79)</f>
        <v>3520</v>
      </c>
      <c r="CE79" s="10">
        <f t="shared" ref="CE79:CE130" si="123">IF(CD79="","",CD79/(BV79*100))</f>
        <v>0.19130434782608696</v>
      </c>
      <c r="CF79" s="7"/>
      <c r="CH79" s="89">
        <f>IF(A82="","",A82)</f>
        <v>46119</v>
      </c>
      <c r="CI79" s="9">
        <v>16063</v>
      </c>
      <c r="CJ79" s="9">
        <f t="shared" ref="CJ79:CJ83" si="124">IF(CI79="","",CI79-CI78)</f>
        <v>7</v>
      </c>
      <c r="CK79" s="9">
        <v>354</v>
      </c>
      <c r="CL79" s="9">
        <f t="shared" ref="CL79:CL83" si="125">IF(CK79="","",CK79-CK78)</f>
        <v>0</v>
      </c>
      <c r="CM79" s="9">
        <v>32</v>
      </c>
      <c r="CN79" s="9">
        <f t="shared" ref="CN79:CN83" si="126">IF(CM79="","",CM78+CO78-CM79)</f>
        <v>0</v>
      </c>
      <c r="CO79" s="9">
        <v>18</v>
      </c>
      <c r="CP79" s="62" t="str">
        <f t="shared" ref="CP79:CP83" si="127">IF(CI79="","",CP78)</f>
        <v>サミュエルうさぎ</v>
      </c>
      <c r="CQ79" s="78">
        <f t="shared" ref="CQ79:CQ83" si="128">IF(CI79="","",CQ78)</f>
        <v>1030</v>
      </c>
      <c r="CR79" s="9">
        <f t="shared" ref="CR79:CR83" si="129">IF(CQ79="","",CN79*CQ79)</f>
        <v>0</v>
      </c>
      <c r="CS79" s="10">
        <f t="shared" ref="CS79:CS83" si="130">IF(CR79="","",CR79/(CJ79*100))</f>
        <v>0</v>
      </c>
      <c r="CT79" s="7"/>
      <c r="CV79" s="89">
        <f>IF(A82="","",A82)</f>
        <v>46119</v>
      </c>
      <c r="CW79" s="9">
        <v>8145</v>
      </c>
      <c r="CX79" s="9">
        <f t="shared" ref="CX79:CX83" si="131">IF(CW79="","",CW79-CW78)</f>
        <v>24</v>
      </c>
      <c r="CY79" s="9">
        <v>609</v>
      </c>
      <c r="CZ79" s="9">
        <f t="shared" ref="CZ79:CZ83" si="132">IF(CY79="","",CY79-CY78)</f>
        <v>5</v>
      </c>
      <c r="DA79" s="9">
        <v>44</v>
      </c>
      <c r="DB79" s="9">
        <f t="shared" ref="DB79:DB83" si="133">IF(DA79="","",DA78+DC78-DA79)</f>
        <v>5</v>
      </c>
      <c r="DC79" s="9">
        <v>-13</v>
      </c>
      <c r="DD79" s="62" t="str">
        <f t="shared" ref="DD79:DD83" si="134">IF(CW79="","",DD78)</f>
        <v>AIぬいぐるみ</v>
      </c>
      <c r="DE79" s="78">
        <f t="shared" ref="DE79:DE83" si="135">IF(CW79="","",DE78)</f>
        <v>550</v>
      </c>
      <c r="DF79" s="9">
        <f t="shared" ref="DF79:DF83" si="136">IF(DE79="","",DB79*DE79)</f>
        <v>2750</v>
      </c>
      <c r="DG79" s="10">
        <f t="shared" ref="DG79:DG83" si="137">IF(DF79="","",DF79/(CX79*100))</f>
        <v>1.1458333333333333</v>
      </c>
      <c r="DH79" s="7"/>
      <c r="DJ79" s="89">
        <f>IF(A82="","",A82)</f>
        <v>46119</v>
      </c>
      <c r="DK79" s="9">
        <v>4150</v>
      </c>
      <c r="DL79" s="9">
        <f t="shared" ref="DL79:DL83" si="138">IF(DK79="","",DK79-DK78)</f>
        <v>28</v>
      </c>
      <c r="DM79" s="9">
        <v>332</v>
      </c>
      <c r="DN79" s="9">
        <f t="shared" ref="DN79:DN83" si="139">IF(DM79="","",DM79-DM78)</f>
        <v>0</v>
      </c>
      <c r="DO79" s="9">
        <v>55</v>
      </c>
      <c r="DP79" s="9">
        <f t="shared" ref="DP79:DP83" si="140">IF(DO79="","",DO78+DQ78-DO79)</f>
        <v>0</v>
      </c>
      <c r="DQ79" s="9">
        <v>5</v>
      </c>
      <c r="DR79" s="62" t="str">
        <f t="shared" ref="DR79:DR83" si="141">IF(DK79="","",DR78)</f>
        <v>ピクミンでかマスコット</v>
      </c>
      <c r="DS79" s="78">
        <f t="shared" ref="DS79:DS83" si="142">IF(DK79="","",DS78)</f>
        <v>500</v>
      </c>
      <c r="DT79" s="9">
        <f t="shared" ref="DT79:DT83" si="143">IF(DS79="","",DP79*DS79)</f>
        <v>0</v>
      </c>
      <c r="DU79" s="10">
        <f t="shared" ref="DU79:DU83" si="144">IF(DT79="","",DT79/(DL79*100))</f>
        <v>0</v>
      </c>
      <c r="DV79" s="7"/>
      <c r="DW79" s="47"/>
      <c r="DX79" s="89">
        <f>IF(A82="","",A82)</f>
        <v>46119</v>
      </c>
      <c r="DY79" s="9">
        <v>1510</v>
      </c>
      <c r="DZ79" s="9">
        <f t="shared" ref="DZ79:DZ83" si="145">IF(DY79="","",DY79-DY78)</f>
        <v>68</v>
      </c>
      <c r="EA79" s="9">
        <v>19</v>
      </c>
      <c r="EB79" s="9">
        <f t="shared" ref="EB79:EB83" si="146">IF(EA79="","",EA79-EA78)</f>
        <v>0</v>
      </c>
      <c r="EC79" s="9">
        <v>17</v>
      </c>
      <c r="ED79" s="9">
        <f t="shared" ref="ED79:ED83" si="147">IF(EC79="","",EC78+EE78-EC79)</f>
        <v>1</v>
      </c>
      <c r="EE79" s="9">
        <v>0</v>
      </c>
      <c r="EF79" s="62" t="str">
        <f t="shared" ref="EF79:EF83" si="148">IF(DY79="","",EF78)</f>
        <v>サンリオボアポーチ</v>
      </c>
      <c r="EG79" s="78">
        <f t="shared" ref="EG79:EG83" si="149">IF(DY79="","",EG78)</f>
        <v>1050</v>
      </c>
      <c r="EH79" s="9">
        <f t="shared" ref="EH79:EH83" si="150">IF(EG79="","",ED79*EG79)</f>
        <v>1050</v>
      </c>
      <c r="EI79" s="10">
        <f t="shared" ref="EI79:EI83" si="151">IF(EH79="","",EH79/(DZ79*100))</f>
        <v>0.15441176470588236</v>
      </c>
      <c r="EJ79" s="7"/>
      <c r="EK79" s="47"/>
      <c r="EL79" s="1"/>
    </row>
    <row r="80" spans="1:142" ht="15" customHeight="1">
      <c r="A80" s="15"/>
      <c r="B80" s="15"/>
      <c r="C80" s="9">
        <v>10152</v>
      </c>
      <c r="D80" s="9">
        <v>55</v>
      </c>
      <c r="E80" s="9">
        <v>584</v>
      </c>
      <c r="F80" s="9">
        <v>1</v>
      </c>
      <c r="G80" s="9">
        <v>10</v>
      </c>
      <c r="H80" s="9">
        <v>1</v>
      </c>
      <c r="I80" s="9">
        <v>0</v>
      </c>
      <c r="J80" s="62" t="s">
        <v>40</v>
      </c>
      <c r="K80" s="95">
        <v>308</v>
      </c>
      <c r="L80" s="9">
        <v>308</v>
      </c>
      <c r="M80" s="10">
        <v>5.6000000000000001E-2</v>
      </c>
      <c r="N80" s="7"/>
      <c r="P80" s="15"/>
      <c r="Q80" s="9">
        <v>11365</v>
      </c>
      <c r="R80" s="9">
        <v>208</v>
      </c>
      <c r="S80" s="9">
        <v>330</v>
      </c>
      <c r="T80" s="9">
        <v>14</v>
      </c>
      <c r="U80" s="9">
        <v>5</v>
      </c>
      <c r="V80" s="9">
        <v>13</v>
      </c>
      <c r="W80" s="9">
        <v>8</v>
      </c>
      <c r="X80" s="62" t="s">
        <v>699</v>
      </c>
      <c r="Y80" s="95">
        <v>440</v>
      </c>
      <c r="Z80" s="9">
        <v>5720</v>
      </c>
      <c r="AA80" s="10">
        <v>0.27500000000000002</v>
      </c>
      <c r="AB80" s="7" t="s">
        <v>711</v>
      </c>
      <c r="AD80" s="15"/>
      <c r="AE80" s="9">
        <v>8111</v>
      </c>
      <c r="AF80" s="9">
        <v>80</v>
      </c>
      <c r="AG80" s="9">
        <v>402</v>
      </c>
      <c r="AH80" s="9">
        <v>9</v>
      </c>
      <c r="AI80" s="9">
        <v>7</v>
      </c>
      <c r="AJ80" s="9">
        <v>12</v>
      </c>
      <c r="AK80" s="9">
        <v>13</v>
      </c>
      <c r="AL80" s="62" t="s">
        <v>665</v>
      </c>
      <c r="AM80" s="95">
        <v>100</v>
      </c>
      <c r="AN80" s="9">
        <v>1200</v>
      </c>
      <c r="AO80" s="10">
        <v>0.15</v>
      </c>
      <c r="AP80" s="7"/>
      <c r="AR80" s="17"/>
      <c r="AS80" s="18">
        <v>7836</v>
      </c>
      <c r="AT80" s="269">
        <v>174</v>
      </c>
      <c r="AU80" s="19">
        <v>480</v>
      </c>
      <c r="AV80" s="19">
        <v>12</v>
      </c>
      <c r="AW80" s="19">
        <v>33</v>
      </c>
      <c r="AX80" s="19">
        <v>12</v>
      </c>
      <c r="AY80" s="19">
        <v>12</v>
      </c>
      <c r="AZ80" s="113" t="s">
        <v>664</v>
      </c>
      <c r="BA80" s="20">
        <v>300</v>
      </c>
      <c r="BB80" s="19">
        <v>3600</v>
      </c>
      <c r="BC80" s="21">
        <v>0.20689655172413793</v>
      </c>
      <c r="BD80" s="22"/>
      <c r="BF80" s="15"/>
      <c r="BG80" s="9">
        <v>6970</v>
      </c>
      <c r="BH80" s="9">
        <v>161</v>
      </c>
      <c r="BI80" s="73">
        <v>195</v>
      </c>
      <c r="BJ80" s="9">
        <v>4</v>
      </c>
      <c r="BK80" s="9">
        <v>0</v>
      </c>
      <c r="BL80" s="9">
        <v>5</v>
      </c>
      <c r="BM80" s="9">
        <v>9</v>
      </c>
      <c r="BN80" s="62" t="s">
        <v>44</v>
      </c>
      <c r="BO80" s="95">
        <v>670</v>
      </c>
      <c r="BP80" s="9">
        <v>3350</v>
      </c>
      <c r="BQ80" s="10">
        <v>0.20807453416149069</v>
      </c>
      <c r="BR80" s="93"/>
      <c r="BS80" s="1"/>
      <c r="BT80" s="15">
        <f>IF(A86="","",A86)</f>
        <v>46126</v>
      </c>
      <c r="BU80" s="9">
        <v>18881</v>
      </c>
      <c r="BV80" s="9">
        <f t="shared" si="117"/>
        <v>509</v>
      </c>
      <c r="BW80" s="9">
        <v>469</v>
      </c>
      <c r="BX80" s="9">
        <f t="shared" si="118"/>
        <v>16</v>
      </c>
      <c r="BY80" s="9">
        <v>69</v>
      </c>
      <c r="BZ80" s="9">
        <f t="shared" si="119"/>
        <v>16</v>
      </c>
      <c r="CA80" s="9">
        <v>7</v>
      </c>
      <c r="CB80" s="62" t="str">
        <f t="shared" si="120"/>
        <v>サンリオマスコットポーチ</v>
      </c>
      <c r="CC80" s="78">
        <f t="shared" si="121"/>
        <v>880</v>
      </c>
      <c r="CD80" s="9">
        <f t="shared" si="122"/>
        <v>14080</v>
      </c>
      <c r="CE80" s="10">
        <f t="shared" si="123"/>
        <v>0.27662082514734776</v>
      </c>
      <c r="CF80" s="7"/>
      <c r="CH80" s="89">
        <f>IF(A86="","",A86)</f>
        <v>46126</v>
      </c>
      <c r="CI80" s="9">
        <v>16127</v>
      </c>
      <c r="CJ80" s="9">
        <f t="shared" si="124"/>
        <v>64</v>
      </c>
      <c r="CK80" s="9">
        <v>365</v>
      </c>
      <c r="CL80" s="9">
        <f t="shared" si="125"/>
        <v>11</v>
      </c>
      <c r="CM80" s="9">
        <v>39</v>
      </c>
      <c r="CN80" s="9">
        <f t="shared" si="126"/>
        <v>11</v>
      </c>
      <c r="CO80" s="9">
        <v>-7</v>
      </c>
      <c r="CP80" s="62" t="str">
        <f>IF(CI80="","",CP79)</f>
        <v>サミュエルうさぎ</v>
      </c>
      <c r="CQ80" s="78">
        <f>IF(CI80="","",CQ79)</f>
        <v>1030</v>
      </c>
      <c r="CR80" s="9">
        <f t="shared" si="129"/>
        <v>11330</v>
      </c>
      <c r="CS80" s="10">
        <f t="shared" si="130"/>
        <v>1.7703125</v>
      </c>
      <c r="CT80" s="7" t="s">
        <v>724</v>
      </c>
      <c r="CV80" s="89">
        <f>IF(A86="","",A86)</f>
        <v>46126</v>
      </c>
      <c r="CW80" s="9">
        <v>8206</v>
      </c>
      <c r="CX80" s="9">
        <f t="shared" si="131"/>
        <v>61</v>
      </c>
      <c r="CY80" s="9">
        <v>618</v>
      </c>
      <c r="CZ80" s="9">
        <f t="shared" si="132"/>
        <v>9</v>
      </c>
      <c r="DA80" s="9">
        <v>22</v>
      </c>
      <c r="DB80" s="9">
        <f t="shared" si="133"/>
        <v>9</v>
      </c>
      <c r="DC80" s="9">
        <v>3</v>
      </c>
      <c r="DD80" s="62" t="str">
        <f t="shared" si="134"/>
        <v>AIぬいぐるみ</v>
      </c>
      <c r="DE80" s="78">
        <f t="shared" si="135"/>
        <v>550</v>
      </c>
      <c r="DF80" s="9">
        <f t="shared" si="136"/>
        <v>4950</v>
      </c>
      <c r="DG80" s="10">
        <f t="shared" si="137"/>
        <v>0.81147540983606559</v>
      </c>
      <c r="DH80" s="7"/>
      <c r="DJ80" s="89">
        <f>IF(A86="","",A86)</f>
        <v>46126</v>
      </c>
      <c r="DK80" s="9">
        <v>4245</v>
      </c>
      <c r="DL80" s="9">
        <f t="shared" si="138"/>
        <v>95</v>
      </c>
      <c r="DM80" s="9">
        <v>334</v>
      </c>
      <c r="DN80" s="9">
        <f t="shared" si="139"/>
        <v>2</v>
      </c>
      <c r="DO80" s="9">
        <v>58</v>
      </c>
      <c r="DP80" s="9">
        <f t="shared" si="140"/>
        <v>2</v>
      </c>
      <c r="DQ80" s="9">
        <v>0</v>
      </c>
      <c r="DR80" s="62" t="str">
        <f t="shared" si="141"/>
        <v>ピクミンでかマスコット</v>
      </c>
      <c r="DS80" s="78">
        <f t="shared" si="142"/>
        <v>500</v>
      </c>
      <c r="DT80" s="9">
        <f t="shared" si="143"/>
        <v>1000</v>
      </c>
      <c r="DU80" s="10">
        <f t="shared" si="144"/>
        <v>0.10526315789473684</v>
      </c>
      <c r="DV80" s="7"/>
      <c r="DW80" s="47"/>
      <c r="DX80" s="89">
        <f>IF(A86="","",A86)</f>
        <v>46126</v>
      </c>
      <c r="DY80" s="9">
        <v>1702</v>
      </c>
      <c r="DZ80" s="9">
        <f t="shared" si="145"/>
        <v>192</v>
      </c>
      <c r="EA80" s="9">
        <v>20</v>
      </c>
      <c r="EB80" s="9">
        <f t="shared" si="146"/>
        <v>1</v>
      </c>
      <c r="EC80" s="9">
        <v>16</v>
      </c>
      <c r="ED80" s="9">
        <f t="shared" si="147"/>
        <v>1</v>
      </c>
      <c r="EE80" s="9">
        <v>0</v>
      </c>
      <c r="EF80" s="62" t="str">
        <f t="shared" si="148"/>
        <v>サンリオボアポーチ</v>
      </c>
      <c r="EG80" s="78">
        <f t="shared" si="149"/>
        <v>1050</v>
      </c>
      <c r="EH80" s="9">
        <f t="shared" si="150"/>
        <v>1050</v>
      </c>
      <c r="EI80" s="10">
        <f t="shared" si="151"/>
        <v>5.46875E-2</v>
      </c>
      <c r="EJ80" s="7"/>
      <c r="EK80" s="47"/>
      <c r="EL80" s="1"/>
    </row>
    <row r="81" spans="1:142" ht="15" customHeight="1" thickBot="1">
      <c r="A81" s="23"/>
      <c r="B81" s="23"/>
      <c r="C81" s="24">
        <v>10417</v>
      </c>
      <c r="D81" s="159">
        <v>44</v>
      </c>
      <c r="E81" s="24">
        <v>553</v>
      </c>
      <c r="F81" s="24">
        <v>10</v>
      </c>
      <c r="G81" s="24">
        <v>190</v>
      </c>
      <c r="H81" s="24">
        <v>23</v>
      </c>
      <c r="I81" s="24">
        <v>48</v>
      </c>
      <c r="J81" s="63" t="s">
        <v>500</v>
      </c>
      <c r="K81" s="24">
        <v>60</v>
      </c>
      <c r="L81" s="24">
        <v>1380</v>
      </c>
      <c r="M81" s="26">
        <v>0.31363636363636366</v>
      </c>
      <c r="N81" s="7"/>
      <c r="P81" s="23"/>
      <c r="Q81" s="24">
        <v>8251</v>
      </c>
      <c r="R81" s="24">
        <v>17</v>
      </c>
      <c r="S81" s="24">
        <v>428</v>
      </c>
      <c r="T81" s="24">
        <v>0</v>
      </c>
      <c r="U81" s="24">
        <v>5</v>
      </c>
      <c r="V81" s="24">
        <v>5</v>
      </c>
      <c r="W81" s="24">
        <v>73</v>
      </c>
      <c r="X81" s="63" t="s">
        <v>48</v>
      </c>
      <c r="Y81" s="24">
        <v>608</v>
      </c>
      <c r="Z81" s="24">
        <v>3040</v>
      </c>
      <c r="AA81" s="26">
        <v>1.7882352941176471</v>
      </c>
      <c r="AB81" s="7" t="s">
        <v>714</v>
      </c>
      <c r="AD81" s="23"/>
      <c r="AE81" s="24">
        <v>7575</v>
      </c>
      <c r="AF81" s="24">
        <v>40</v>
      </c>
      <c r="AG81" s="24">
        <v>487</v>
      </c>
      <c r="AH81" s="24">
        <v>0</v>
      </c>
      <c r="AI81" s="24">
        <v>65</v>
      </c>
      <c r="AJ81" s="24">
        <v>0</v>
      </c>
      <c r="AK81" s="24">
        <v>44</v>
      </c>
      <c r="AL81" s="63" t="s">
        <v>687</v>
      </c>
      <c r="AM81" s="24">
        <v>100</v>
      </c>
      <c r="AN81" s="24">
        <v>0</v>
      </c>
      <c r="AO81" s="26">
        <v>0</v>
      </c>
      <c r="AP81" s="7"/>
      <c r="AR81" s="23" t="s">
        <v>90</v>
      </c>
      <c r="AS81" s="27">
        <v>6767</v>
      </c>
      <c r="AT81" s="24">
        <v>173</v>
      </c>
      <c r="AU81" s="24">
        <v>239</v>
      </c>
      <c r="AV81" s="24">
        <v>0</v>
      </c>
      <c r="AW81" s="24">
        <v>18</v>
      </c>
      <c r="AX81" s="24">
        <v>5</v>
      </c>
      <c r="AY81" s="24">
        <v>0</v>
      </c>
      <c r="AZ81" s="63" t="s">
        <v>560</v>
      </c>
      <c r="BA81" s="24">
        <v>682</v>
      </c>
      <c r="BB81" s="24">
        <v>3410</v>
      </c>
      <c r="BC81" s="26">
        <v>0.19710982658959539</v>
      </c>
      <c r="BD81" s="22"/>
      <c r="BF81" s="23"/>
      <c r="BG81" s="24">
        <v>6843</v>
      </c>
      <c r="BH81" s="24">
        <v>159</v>
      </c>
      <c r="BI81" s="189">
        <v>228</v>
      </c>
      <c r="BJ81" s="24">
        <v>0</v>
      </c>
      <c r="BK81" s="24">
        <v>5</v>
      </c>
      <c r="BL81" s="24">
        <v>5</v>
      </c>
      <c r="BM81" s="24">
        <v>12</v>
      </c>
      <c r="BN81" s="63" t="s">
        <v>706</v>
      </c>
      <c r="BO81" s="24">
        <v>600</v>
      </c>
      <c r="BP81" s="24">
        <v>3000</v>
      </c>
      <c r="BQ81" s="26">
        <v>0.18867924528301888</v>
      </c>
      <c r="BR81" s="93" t="s">
        <v>686</v>
      </c>
      <c r="BS81" s="1"/>
      <c r="BT81" s="15">
        <f>IF(A90="","",A90)</f>
        <v>46133</v>
      </c>
      <c r="BU81" s="9">
        <v>19261</v>
      </c>
      <c r="BV81" s="9">
        <f t="shared" si="117"/>
        <v>380</v>
      </c>
      <c r="BW81" s="9">
        <v>480</v>
      </c>
      <c r="BX81" s="9">
        <f t="shared" si="118"/>
        <v>11</v>
      </c>
      <c r="BY81" s="9">
        <v>65</v>
      </c>
      <c r="BZ81" s="9">
        <f t="shared" si="119"/>
        <v>11</v>
      </c>
      <c r="CA81" s="9">
        <v>5</v>
      </c>
      <c r="CB81" s="62" t="str">
        <f t="shared" si="120"/>
        <v>サンリオマスコットポーチ</v>
      </c>
      <c r="CC81" s="78">
        <f t="shared" si="121"/>
        <v>880</v>
      </c>
      <c r="CD81" s="9">
        <f t="shared" si="122"/>
        <v>9680</v>
      </c>
      <c r="CE81" s="10">
        <f t="shared" si="123"/>
        <v>0.25473684210526315</v>
      </c>
      <c r="CF81" s="7"/>
      <c r="CH81" s="89">
        <f>IF(A90="","",A90)</f>
        <v>46133</v>
      </c>
      <c r="CI81" s="9">
        <v>16276</v>
      </c>
      <c r="CJ81" s="9">
        <f t="shared" si="124"/>
        <v>149</v>
      </c>
      <c r="CK81" s="9">
        <v>365</v>
      </c>
      <c r="CL81" s="9">
        <f t="shared" si="125"/>
        <v>0</v>
      </c>
      <c r="CM81" s="9">
        <v>30</v>
      </c>
      <c r="CN81" s="9">
        <f t="shared" si="126"/>
        <v>2</v>
      </c>
      <c r="CO81" s="9">
        <v>0</v>
      </c>
      <c r="CP81" s="62" t="s">
        <v>664</v>
      </c>
      <c r="CQ81" s="78">
        <v>1500</v>
      </c>
      <c r="CR81" s="9">
        <f t="shared" si="129"/>
        <v>3000</v>
      </c>
      <c r="CS81" s="10">
        <f t="shared" si="130"/>
        <v>0.20134228187919462</v>
      </c>
      <c r="CT81" s="7" t="s">
        <v>728</v>
      </c>
      <c r="CV81" s="89">
        <f>IF(A90="","",A90)</f>
        <v>46133</v>
      </c>
      <c r="CW81" s="9">
        <v>8242</v>
      </c>
      <c r="CX81" s="9">
        <f t="shared" si="131"/>
        <v>36</v>
      </c>
      <c r="CY81" s="9">
        <v>620</v>
      </c>
      <c r="CZ81" s="9">
        <f t="shared" si="132"/>
        <v>2</v>
      </c>
      <c r="DA81" s="9">
        <v>23</v>
      </c>
      <c r="DB81" s="9">
        <f t="shared" si="133"/>
        <v>2</v>
      </c>
      <c r="DC81" s="9">
        <v>0</v>
      </c>
      <c r="DD81" s="62" t="str">
        <f t="shared" si="134"/>
        <v>AIぬいぐるみ</v>
      </c>
      <c r="DE81" s="78">
        <f t="shared" si="135"/>
        <v>550</v>
      </c>
      <c r="DF81" s="9">
        <f t="shared" si="136"/>
        <v>1100</v>
      </c>
      <c r="DG81" s="10">
        <f t="shared" si="137"/>
        <v>0.30555555555555558</v>
      </c>
      <c r="DH81" s="7"/>
      <c r="DJ81" s="89">
        <f>IF(A90="","",A90)</f>
        <v>46133</v>
      </c>
      <c r="DK81" s="9">
        <v>4365</v>
      </c>
      <c r="DL81" s="9">
        <f t="shared" si="138"/>
        <v>120</v>
      </c>
      <c r="DM81" s="9">
        <v>337</v>
      </c>
      <c r="DN81" s="9">
        <f t="shared" si="139"/>
        <v>3</v>
      </c>
      <c r="DO81" s="9">
        <v>55</v>
      </c>
      <c r="DP81" s="9">
        <f t="shared" si="140"/>
        <v>3</v>
      </c>
      <c r="DQ81" s="9">
        <v>0</v>
      </c>
      <c r="DR81" s="62" t="str">
        <f t="shared" si="141"/>
        <v>ピクミンでかマスコット</v>
      </c>
      <c r="DS81" s="78">
        <f t="shared" si="142"/>
        <v>500</v>
      </c>
      <c r="DT81" s="9">
        <f t="shared" si="143"/>
        <v>1500</v>
      </c>
      <c r="DU81" s="10">
        <f t="shared" si="144"/>
        <v>0.125</v>
      </c>
      <c r="DV81" s="7"/>
      <c r="DW81" s="47"/>
      <c r="DX81" s="89">
        <f>IF(A90="","",A90)</f>
        <v>46133</v>
      </c>
      <c r="DY81" s="9">
        <v>1866</v>
      </c>
      <c r="DZ81" s="9">
        <f t="shared" si="145"/>
        <v>164</v>
      </c>
      <c r="EA81" s="9">
        <v>23</v>
      </c>
      <c r="EB81" s="9">
        <f t="shared" si="146"/>
        <v>3</v>
      </c>
      <c r="EC81" s="9">
        <v>12</v>
      </c>
      <c r="ED81" s="9">
        <f t="shared" si="147"/>
        <v>4</v>
      </c>
      <c r="EE81" s="9">
        <v>0</v>
      </c>
      <c r="EF81" s="62" t="str">
        <f t="shared" si="148"/>
        <v>サンリオボアポーチ</v>
      </c>
      <c r="EG81" s="78">
        <f t="shared" si="149"/>
        <v>1050</v>
      </c>
      <c r="EH81" s="9">
        <f t="shared" si="150"/>
        <v>4200</v>
      </c>
      <c r="EI81" s="10">
        <f t="shared" si="151"/>
        <v>0.25609756097560976</v>
      </c>
      <c r="EJ81" s="289" t="s">
        <v>139</v>
      </c>
      <c r="EK81" s="47"/>
      <c r="EL81" s="1"/>
    </row>
    <row r="82" spans="1:142" ht="15" customHeight="1" thickTop="1">
      <c r="A82" s="89">
        <v>46119</v>
      </c>
      <c r="B82" s="6">
        <f>IF(A82="","",SUM(D82:D85)+SUM(R82:R85)+SUM(BV79,CJ79,CX79,DL79,DZ79)+SUM(AF82:AF85)+SUM(AT82:AT85)+SUM(BH82:BH85))</f>
        <v>1081</v>
      </c>
      <c r="C82" s="78">
        <v>13080</v>
      </c>
      <c r="D82" s="78">
        <f t="shared" ref="D82:D129" si="152">IF(C82="","",C82-C78)</f>
        <v>48</v>
      </c>
      <c r="E82" s="78">
        <v>403</v>
      </c>
      <c r="F82" s="28">
        <f t="shared" ref="F82:F129" si="153">IF(E82="","",E82-E78)</f>
        <v>2</v>
      </c>
      <c r="G82" s="78">
        <v>11</v>
      </c>
      <c r="H82" s="78">
        <f t="shared" ref="H82:H129" si="154">IF(G82="","",G78+I78-G82)</f>
        <v>3</v>
      </c>
      <c r="I82" s="78">
        <v>8</v>
      </c>
      <c r="J82" s="90" t="str">
        <f t="shared" ref="J82:J93" si="155">IF(C82="","",J78)</f>
        <v>たまごっちMC</v>
      </c>
      <c r="K82" s="91">
        <f t="shared" ref="K82:K93" si="156">IF(D82="","",K78)</f>
        <v>1430</v>
      </c>
      <c r="L82" s="28">
        <f t="shared" ref="L82:L129" si="157">IF(G82="","",H82*K82)</f>
        <v>4290</v>
      </c>
      <c r="M82" s="29">
        <f t="shared" ref="M82:M129" si="158">IF(H82="","",L82/(D82*100))</f>
        <v>0.89375000000000004</v>
      </c>
      <c r="N82" s="7"/>
      <c r="O82" s="168"/>
      <c r="P82" s="89">
        <f>IF(A82="","",A82)</f>
        <v>46119</v>
      </c>
      <c r="Q82" s="78">
        <v>9992</v>
      </c>
      <c r="R82" s="78">
        <f t="shared" ref="R82:R101" si="159">IF(Q82="","",Q82-Q78)</f>
        <v>14</v>
      </c>
      <c r="S82" s="78">
        <v>309</v>
      </c>
      <c r="T82" s="28">
        <f t="shared" ref="T82:T101" si="160">IF(S82="","",S82-S78)</f>
        <v>0</v>
      </c>
      <c r="U82" s="78">
        <v>11</v>
      </c>
      <c r="V82" s="78">
        <f t="shared" ref="V82:V101" si="161">IF(U82="","",U78+W78-U82)</f>
        <v>0</v>
      </c>
      <c r="W82" s="78">
        <v>0</v>
      </c>
      <c r="X82" s="90" t="str">
        <f t="shared" ref="X82:X101" si="162">IF(Q82="","",X78)</f>
        <v>液晶デジタルカメラ</v>
      </c>
      <c r="Y82" s="91">
        <f t="shared" ref="Y82:Y101" si="163">IF(R82="","",Y78)</f>
        <v>1091</v>
      </c>
      <c r="Z82" s="28">
        <f t="shared" ref="Z82:Z101" si="164">IF(U82="","",V82*Y82)</f>
        <v>0</v>
      </c>
      <c r="AA82" s="29">
        <f t="shared" ref="AA82:AA101" si="165">IF(V82="","",Z82/(R82*100))</f>
        <v>0</v>
      </c>
      <c r="AB82" s="7"/>
      <c r="AC82" s="168"/>
      <c r="AD82" s="89">
        <f>IF(A82="","",A82)</f>
        <v>46119</v>
      </c>
      <c r="AE82" s="78">
        <v>568</v>
      </c>
      <c r="AF82" s="78">
        <f t="shared" ref="AF82:AF101" si="166">IF(AE82="","",AE82-AE78)</f>
        <v>16</v>
      </c>
      <c r="AG82" s="78">
        <v>199</v>
      </c>
      <c r="AH82" s="28">
        <f t="shared" ref="AH82:AH101" si="167">IF(AG82="","",AG82-AG78)</f>
        <v>1</v>
      </c>
      <c r="AI82" s="78">
        <v>14</v>
      </c>
      <c r="AJ82" s="78">
        <f t="shared" ref="AJ82:AJ101" si="168">IF(AI82="","",AI78+AK78-AI82)</f>
        <v>2</v>
      </c>
      <c r="AK82" s="78">
        <v>0</v>
      </c>
      <c r="AL82" s="90" t="str">
        <f t="shared" ref="AL82:AL101" si="169">IF(AE82="","",AL78)</f>
        <v>サンリオアニマルがま口</v>
      </c>
      <c r="AM82" s="91">
        <f t="shared" ref="AM82:AM101" si="170">IF(AF82="","",AM78)</f>
        <v>880</v>
      </c>
      <c r="AN82" s="28">
        <f t="shared" ref="AN82:AN101" si="171">IF(AI82="","",AJ82*AM82)</f>
        <v>1760</v>
      </c>
      <c r="AO82" s="29">
        <f t="shared" ref="AO82:AO101" si="172">IF(AJ82="","",AN82/(AF82*100))</f>
        <v>1.1000000000000001</v>
      </c>
      <c r="AP82" s="7" t="s">
        <v>716</v>
      </c>
      <c r="AQ82" s="168"/>
      <c r="AR82" s="89">
        <f>IF(A82="","",A82)</f>
        <v>46119</v>
      </c>
      <c r="AS82" s="78">
        <v>10802</v>
      </c>
      <c r="AT82" s="78">
        <f t="shared" ref="AT82:AT101" si="173">IF(AS82="","",AS82-AS78)</f>
        <v>104</v>
      </c>
      <c r="AU82" s="78">
        <v>451</v>
      </c>
      <c r="AV82" s="28">
        <f t="shared" ref="AV82:AV101" si="174">IF(AU82="","",AU82-AU78)</f>
        <v>6</v>
      </c>
      <c r="AW82" s="78">
        <v>17</v>
      </c>
      <c r="AX82" s="78">
        <f t="shared" ref="AX82:AX101" si="175">IF(AW82="","",AW78+AY78-AW82)</f>
        <v>8</v>
      </c>
      <c r="AY82" s="78">
        <v>6</v>
      </c>
      <c r="AZ82" s="90" t="str">
        <f t="shared" ref="AZ82:AZ101" si="176">IF(AS82="","",AZ78)</f>
        <v>テラスタルフェス</v>
      </c>
      <c r="BA82" s="91">
        <f t="shared" ref="BA82:BA101" si="177">IF(AT82="","",BA78)</f>
        <v>500</v>
      </c>
      <c r="BB82" s="28">
        <f t="shared" ref="BB82:BB101" si="178">IF(AW82="","",AX82*BA82)</f>
        <v>4000</v>
      </c>
      <c r="BC82" s="29">
        <f t="shared" ref="BC82:BC101" si="179">IF(AX82="","",BB82/(AT82*100))</f>
        <v>0.38461538461538464</v>
      </c>
      <c r="BD82" s="7"/>
      <c r="BE82" s="168"/>
      <c r="BF82" s="89">
        <f>IF(A82="","",A82)</f>
        <v>46119</v>
      </c>
      <c r="BG82" s="78">
        <v>6027</v>
      </c>
      <c r="BH82" s="78">
        <f t="shared" ref="BH82:BH101" si="180">IF(BG82="","",BG82-BG78)</f>
        <v>15</v>
      </c>
      <c r="BI82" s="78">
        <v>276</v>
      </c>
      <c r="BJ82" s="28">
        <f t="shared" ref="BJ82:BJ101" si="181">IF(BI82="","",BI82-BI78)</f>
        <v>0</v>
      </c>
      <c r="BK82" s="78">
        <v>20</v>
      </c>
      <c r="BL82" s="78">
        <f t="shared" ref="BL82:BL101" si="182">IF(BK82="","",BK78+BM78-BK82)</f>
        <v>0</v>
      </c>
      <c r="BM82" s="78">
        <v>0</v>
      </c>
      <c r="BN82" s="90" t="str">
        <f t="shared" ref="BN82:BN101" si="183">IF(BG82="","",BN78)</f>
        <v>ゲーム機柄イヤホン</v>
      </c>
      <c r="BO82" s="91">
        <f t="shared" ref="BO82:BO101" si="184">IF(BH82="","",BO78)</f>
        <v>1100</v>
      </c>
      <c r="BP82" s="28">
        <f t="shared" ref="BP82:BP101" si="185">IF(BK82="","",BL82*BO82)</f>
        <v>0</v>
      </c>
      <c r="BQ82" s="29">
        <f t="shared" ref="BQ82:BQ101" si="186">IF(BL82="","",BP82/(BH82*100))</f>
        <v>0</v>
      </c>
      <c r="BR82" s="7"/>
      <c r="BS82" s="168"/>
      <c r="BT82" s="15">
        <f>IF(A94="","",A94)</f>
        <v>46140</v>
      </c>
      <c r="BU82" s="9">
        <v>19707</v>
      </c>
      <c r="BV82" s="9">
        <f t="shared" si="117"/>
        <v>446</v>
      </c>
      <c r="BW82" s="9">
        <v>483</v>
      </c>
      <c r="BX82" s="9">
        <f t="shared" si="118"/>
        <v>3</v>
      </c>
      <c r="BY82" s="9">
        <v>67</v>
      </c>
      <c r="BZ82" s="9">
        <f t="shared" si="119"/>
        <v>3</v>
      </c>
      <c r="CA82" s="9">
        <v>10</v>
      </c>
      <c r="CB82" s="62" t="str">
        <f t="shared" si="120"/>
        <v>サンリオマスコットポーチ</v>
      </c>
      <c r="CC82" s="78">
        <f t="shared" si="121"/>
        <v>880</v>
      </c>
      <c r="CD82" s="9">
        <f t="shared" si="122"/>
        <v>2640</v>
      </c>
      <c r="CE82" s="10">
        <f t="shared" si="123"/>
        <v>5.9192825112107626E-2</v>
      </c>
      <c r="CF82" s="7"/>
      <c r="CH82" s="89">
        <f>IF(A94="","",A94)</f>
        <v>46140</v>
      </c>
      <c r="CI82" s="9">
        <v>16465</v>
      </c>
      <c r="CJ82" s="9">
        <f t="shared" si="124"/>
        <v>189</v>
      </c>
      <c r="CK82" s="9">
        <v>368</v>
      </c>
      <c r="CL82" s="9">
        <f t="shared" si="125"/>
        <v>3</v>
      </c>
      <c r="CM82" s="9">
        <v>25</v>
      </c>
      <c r="CN82" s="9">
        <f t="shared" si="126"/>
        <v>5</v>
      </c>
      <c r="CO82" s="9">
        <v>5</v>
      </c>
      <c r="CP82" s="62" t="str">
        <f t="shared" si="127"/>
        <v>ボンボンドロップシール</v>
      </c>
      <c r="CQ82" s="78">
        <f t="shared" si="128"/>
        <v>1500</v>
      </c>
      <c r="CR82" s="9">
        <f t="shared" si="129"/>
        <v>7500</v>
      </c>
      <c r="CS82" s="10">
        <f t="shared" si="130"/>
        <v>0.3968253968253968</v>
      </c>
      <c r="CT82" s="7" t="s">
        <v>737</v>
      </c>
      <c r="CV82" s="89">
        <f>IF(A94="","",A94)</f>
        <v>46140</v>
      </c>
      <c r="CW82" s="9">
        <v>8340</v>
      </c>
      <c r="CX82" s="9">
        <f t="shared" si="131"/>
        <v>98</v>
      </c>
      <c r="CY82" s="9">
        <v>629</v>
      </c>
      <c r="CZ82" s="9">
        <f t="shared" si="132"/>
        <v>9</v>
      </c>
      <c r="DA82" s="9">
        <v>14</v>
      </c>
      <c r="DB82" s="9">
        <f t="shared" si="133"/>
        <v>9</v>
      </c>
      <c r="DC82" s="9">
        <v>10</v>
      </c>
      <c r="DD82" s="62" t="str">
        <f t="shared" si="134"/>
        <v>AIぬいぐるみ</v>
      </c>
      <c r="DE82" s="78">
        <f t="shared" si="135"/>
        <v>550</v>
      </c>
      <c r="DF82" s="9">
        <f t="shared" si="136"/>
        <v>4950</v>
      </c>
      <c r="DG82" s="10">
        <f t="shared" si="137"/>
        <v>0.50510204081632648</v>
      </c>
      <c r="DH82" s="7"/>
      <c r="DJ82" s="89">
        <f>IF(A94="","",A94)</f>
        <v>46140</v>
      </c>
      <c r="DK82" s="9">
        <v>4579</v>
      </c>
      <c r="DL82" s="9">
        <f t="shared" si="138"/>
        <v>214</v>
      </c>
      <c r="DM82" s="9">
        <v>342</v>
      </c>
      <c r="DN82" s="9">
        <f t="shared" si="139"/>
        <v>5</v>
      </c>
      <c r="DO82" s="9">
        <v>50</v>
      </c>
      <c r="DP82" s="9">
        <f t="shared" si="140"/>
        <v>5</v>
      </c>
      <c r="DQ82" s="9">
        <v>0</v>
      </c>
      <c r="DR82" s="62" t="str">
        <f t="shared" si="141"/>
        <v>ピクミンでかマスコット</v>
      </c>
      <c r="DS82" s="78">
        <f t="shared" si="142"/>
        <v>500</v>
      </c>
      <c r="DT82" s="9">
        <f t="shared" si="143"/>
        <v>2500</v>
      </c>
      <c r="DU82" s="10">
        <f t="shared" si="144"/>
        <v>0.11682242990654206</v>
      </c>
      <c r="DV82" s="7"/>
      <c r="DW82" s="47"/>
      <c r="DX82" s="89">
        <f>IF(A94="","",A94)</f>
        <v>46140</v>
      </c>
      <c r="DY82" s="9">
        <v>1998</v>
      </c>
      <c r="DZ82" s="9">
        <f t="shared" si="145"/>
        <v>132</v>
      </c>
      <c r="EA82" s="9">
        <v>25</v>
      </c>
      <c r="EB82" s="9">
        <f t="shared" si="146"/>
        <v>2</v>
      </c>
      <c r="EC82" s="9">
        <v>10</v>
      </c>
      <c r="ED82" s="9">
        <f t="shared" si="147"/>
        <v>2</v>
      </c>
      <c r="EE82" s="9">
        <v>4</v>
      </c>
      <c r="EF82" s="62" t="str">
        <f t="shared" si="148"/>
        <v>サンリオボアポーチ</v>
      </c>
      <c r="EG82" s="78">
        <f t="shared" si="149"/>
        <v>1050</v>
      </c>
      <c r="EH82" s="9">
        <f t="shared" si="150"/>
        <v>2100</v>
      </c>
      <c r="EI82" s="10">
        <f t="shared" si="151"/>
        <v>0.15909090909090909</v>
      </c>
      <c r="EJ82" s="7"/>
      <c r="EK82" s="47"/>
      <c r="EL82" s="1"/>
    </row>
    <row r="83" spans="1:142" ht="15" customHeight="1">
      <c r="A83" s="267"/>
      <c r="B83" s="15"/>
      <c r="C83" s="9">
        <v>14789</v>
      </c>
      <c r="D83" s="9">
        <f>IF(C83="","",C83-C79)</f>
        <v>8</v>
      </c>
      <c r="E83" s="9">
        <v>441</v>
      </c>
      <c r="F83" s="9">
        <f>IF(E83="","",E83-E79)</f>
        <v>0</v>
      </c>
      <c r="G83" s="9">
        <v>18</v>
      </c>
      <c r="H83" s="9">
        <f>IF(G83="","",G79+I79-G83)</f>
        <v>0</v>
      </c>
      <c r="I83" s="9">
        <v>0</v>
      </c>
      <c r="J83" s="62" t="str">
        <f>IF(C83="","",J79)</f>
        <v>ピクミンマスコット</v>
      </c>
      <c r="K83" s="95">
        <f>IF(D83="","",K79)</f>
        <v>800</v>
      </c>
      <c r="L83" s="9">
        <f>IF(G83="","",H83*K83)</f>
        <v>0</v>
      </c>
      <c r="M83" s="10">
        <f>IF(H83="","",L83/(D83*100))</f>
        <v>0</v>
      </c>
      <c r="N83" s="7"/>
      <c r="O83" s="168"/>
      <c r="P83" s="15"/>
      <c r="Q83" s="9">
        <v>10770</v>
      </c>
      <c r="R83" s="9">
        <f>IF(Q83="","",Q83-Q79)</f>
        <v>6</v>
      </c>
      <c r="S83" s="9">
        <v>415</v>
      </c>
      <c r="T83" s="9">
        <f>IF(S83="","",S83-S79)</f>
        <v>0</v>
      </c>
      <c r="U83" s="9">
        <v>32</v>
      </c>
      <c r="V83" s="9">
        <f>IF(U83="","",U79+W79-U83)</f>
        <v>0</v>
      </c>
      <c r="W83" s="9">
        <v>0</v>
      </c>
      <c r="X83" s="62" t="str">
        <f t="shared" si="162"/>
        <v>ラブブキーホルダーおおきめ</v>
      </c>
      <c r="Y83" s="95">
        <f t="shared" si="163"/>
        <v>500</v>
      </c>
      <c r="Z83" s="9">
        <f t="shared" si="164"/>
        <v>0</v>
      </c>
      <c r="AA83" s="10">
        <f t="shared" si="165"/>
        <v>0</v>
      </c>
      <c r="AB83" s="7"/>
      <c r="AC83" s="168"/>
      <c r="AD83" s="15"/>
      <c r="AE83" s="9">
        <v>6681</v>
      </c>
      <c r="AF83" s="9">
        <f t="shared" si="166"/>
        <v>63</v>
      </c>
      <c r="AG83" s="9">
        <v>351</v>
      </c>
      <c r="AH83" s="9">
        <f t="shared" si="167"/>
        <v>7</v>
      </c>
      <c r="AI83" s="9">
        <v>10</v>
      </c>
      <c r="AJ83" s="9">
        <f t="shared" si="168"/>
        <v>1</v>
      </c>
      <c r="AK83" s="9">
        <v>0</v>
      </c>
      <c r="AL83" s="62" t="str">
        <f t="shared" si="169"/>
        <v>キティボアバンスクリップ</v>
      </c>
      <c r="AM83" s="95">
        <f t="shared" si="170"/>
        <v>1100</v>
      </c>
      <c r="AN83" s="9">
        <f t="shared" si="171"/>
        <v>1100</v>
      </c>
      <c r="AO83" s="10">
        <f t="shared" si="172"/>
        <v>0.17460317460317459</v>
      </c>
      <c r="AP83" s="7"/>
      <c r="AQ83" s="168"/>
      <c r="AR83" s="17"/>
      <c r="AS83" s="9">
        <v>6465</v>
      </c>
      <c r="AT83" s="9">
        <f t="shared" si="173"/>
        <v>28</v>
      </c>
      <c r="AU83" s="9">
        <v>425</v>
      </c>
      <c r="AV83" s="9">
        <f t="shared" si="174"/>
        <v>0</v>
      </c>
      <c r="AW83" s="9">
        <v>11</v>
      </c>
      <c r="AX83" s="9">
        <f t="shared" si="175"/>
        <v>0</v>
      </c>
      <c r="AY83" s="9">
        <v>0</v>
      </c>
      <c r="AZ83" s="62" t="str">
        <f t="shared" si="176"/>
        <v>キティしっぽ付きポーチ</v>
      </c>
      <c r="BA83" s="95">
        <f t="shared" si="177"/>
        <v>660</v>
      </c>
      <c r="BB83" s="9">
        <f t="shared" si="178"/>
        <v>0</v>
      </c>
      <c r="BC83" s="10">
        <f t="shared" si="179"/>
        <v>0</v>
      </c>
      <c r="BD83" s="7"/>
      <c r="BE83" s="168"/>
      <c r="BF83" s="17"/>
      <c r="BG83" s="9">
        <v>6604</v>
      </c>
      <c r="BH83" s="9">
        <f t="shared" si="180"/>
        <v>41</v>
      </c>
      <c r="BI83" s="9">
        <v>160</v>
      </c>
      <c r="BJ83" s="9">
        <f t="shared" si="181"/>
        <v>1</v>
      </c>
      <c r="BK83" s="9">
        <v>13</v>
      </c>
      <c r="BL83" s="9">
        <f t="shared" si="182"/>
        <v>1</v>
      </c>
      <c r="BM83" s="9">
        <v>0</v>
      </c>
      <c r="BN83" s="62" t="str">
        <f t="shared" si="183"/>
        <v>デジタルミニカメラ</v>
      </c>
      <c r="BO83" s="95">
        <f t="shared" si="184"/>
        <v>722</v>
      </c>
      <c r="BP83" s="9">
        <f t="shared" si="185"/>
        <v>722</v>
      </c>
      <c r="BQ83" s="10">
        <f t="shared" si="186"/>
        <v>0.17609756097560975</v>
      </c>
      <c r="BR83" s="7"/>
      <c r="BS83" s="168"/>
      <c r="BT83" s="169">
        <f>IF(A98="","",A98)</f>
        <v>46143</v>
      </c>
      <c r="BU83" s="9">
        <v>19766</v>
      </c>
      <c r="BV83" s="9">
        <f t="shared" si="117"/>
        <v>59</v>
      </c>
      <c r="BW83" s="9">
        <v>486</v>
      </c>
      <c r="BX83" s="9">
        <f t="shared" si="118"/>
        <v>3</v>
      </c>
      <c r="BY83" s="9">
        <v>74</v>
      </c>
      <c r="BZ83" s="9">
        <f t="shared" si="119"/>
        <v>3</v>
      </c>
      <c r="CA83" s="9">
        <v>7</v>
      </c>
      <c r="CB83" s="62" t="str">
        <f t="shared" si="120"/>
        <v>サンリオマスコットポーチ</v>
      </c>
      <c r="CC83" s="78">
        <f t="shared" si="121"/>
        <v>880</v>
      </c>
      <c r="CD83" s="9">
        <f t="shared" si="122"/>
        <v>2640</v>
      </c>
      <c r="CE83" s="10">
        <f t="shared" si="123"/>
        <v>0.44745762711864406</v>
      </c>
      <c r="CF83" s="7"/>
      <c r="CH83" s="89">
        <f>IF(A98="","",A98)</f>
        <v>46143</v>
      </c>
      <c r="CI83" s="9">
        <v>16528</v>
      </c>
      <c r="CJ83" s="9">
        <f t="shared" si="124"/>
        <v>63</v>
      </c>
      <c r="CK83" s="9">
        <v>369</v>
      </c>
      <c r="CL83" s="9">
        <f t="shared" si="125"/>
        <v>1</v>
      </c>
      <c r="CM83" s="9">
        <v>30</v>
      </c>
      <c r="CN83" s="9">
        <f t="shared" si="126"/>
        <v>0</v>
      </c>
      <c r="CO83" s="9">
        <v>3</v>
      </c>
      <c r="CP83" s="62" t="str">
        <f t="shared" si="127"/>
        <v>ボンボンドロップシール</v>
      </c>
      <c r="CQ83" s="78">
        <f t="shared" si="128"/>
        <v>1500</v>
      </c>
      <c r="CR83" s="9">
        <f t="shared" si="129"/>
        <v>0</v>
      </c>
      <c r="CS83" s="10">
        <f t="shared" si="130"/>
        <v>0</v>
      </c>
      <c r="CT83" s="7"/>
      <c r="CV83" s="89">
        <f>IF(A98="","",A98)</f>
        <v>46143</v>
      </c>
      <c r="CW83" s="9">
        <v>8356</v>
      </c>
      <c r="CX83" s="9">
        <f t="shared" si="131"/>
        <v>16</v>
      </c>
      <c r="CY83" s="9">
        <v>631</v>
      </c>
      <c r="CZ83" s="9">
        <f t="shared" si="132"/>
        <v>2</v>
      </c>
      <c r="DA83" s="9">
        <v>22</v>
      </c>
      <c r="DB83" s="9">
        <f t="shared" si="133"/>
        <v>2</v>
      </c>
      <c r="DC83" s="9">
        <v>19</v>
      </c>
      <c r="DD83" s="62" t="str">
        <f t="shared" si="134"/>
        <v>AIぬいぐるみ</v>
      </c>
      <c r="DE83" s="78">
        <f t="shared" si="135"/>
        <v>550</v>
      </c>
      <c r="DF83" s="9">
        <f t="shared" si="136"/>
        <v>1100</v>
      </c>
      <c r="DG83" s="10">
        <f t="shared" si="137"/>
        <v>0.6875</v>
      </c>
      <c r="DH83" s="7"/>
      <c r="DJ83" s="89">
        <f>IF(A98="","",A98)</f>
        <v>46143</v>
      </c>
      <c r="DK83" s="9">
        <v>4633</v>
      </c>
      <c r="DL83" s="9">
        <f t="shared" si="138"/>
        <v>54</v>
      </c>
      <c r="DM83" s="9">
        <v>343</v>
      </c>
      <c r="DN83" s="9">
        <f t="shared" si="139"/>
        <v>1</v>
      </c>
      <c r="DO83" s="9">
        <v>49</v>
      </c>
      <c r="DP83" s="9">
        <f t="shared" si="140"/>
        <v>1</v>
      </c>
      <c r="DQ83" s="9">
        <v>0</v>
      </c>
      <c r="DR83" s="62" t="str">
        <f t="shared" si="141"/>
        <v>ピクミンでかマスコット</v>
      </c>
      <c r="DS83" s="78">
        <f t="shared" si="142"/>
        <v>500</v>
      </c>
      <c r="DT83" s="9">
        <f t="shared" si="143"/>
        <v>500</v>
      </c>
      <c r="DU83" s="10">
        <f t="shared" si="144"/>
        <v>9.2592592592592587E-2</v>
      </c>
      <c r="DV83" s="7"/>
      <c r="DW83" s="47"/>
      <c r="DX83" s="89">
        <f>IF(A98="","",A98)</f>
        <v>46143</v>
      </c>
      <c r="DY83" s="9">
        <v>2064</v>
      </c>
      <c r="DZ83" s="9">
        <f t="shared" si="145"/>
        <v>66</v>
      </c>
      <c r="EA83" s="9">
        <v>26</v>
      </c>
      <c r="EB83" s="9">
        <f t="shared" si="146"/>
        <v>1</v>
      </c>
      <c r="EC83" s="9">
        <v>13</v>
      </c>
      <c r="ED83" s="9">
        <f t="shared" si="147"/>
        <v>1</v>
      </c>
      <c r="EE83" s="9">
        <v>4</v>
      </c>
      <c r="EF83" s="62" t="str">
        <f t="shared" si="148"/>
        <v>サンリオボアポーチ</v>
      </c>
      <c r="EG83" s="78">
        <f t="shared" si="149"/>
        <v>1050</v>
      </c>
      <c r="EH83" s="9">
        <f t="shared" si="150"/>
        <v>1050</v>
      </c>
      <c r="EI83" s="10">
        <f t="shared" si="151"/>
        <v>0.15909090909090909</v>
      </c>
      <c r="EJ83" s="7"/>
      <c r="EK83" s="47"/>
      <c r="EL83" s="1"/>
    </row>
    <row r="84" spans="1:142">
      <c r="A84" s="290"/>
      <c r="B84" s="169"/>
      <c r="C84" s="9">
        <v>10176</v>
      </c>
      <c r="D84" s="9">
        <f t="shared" si="152"/>
        <v>24</v>
      </c>
      <c r="E84" s="9">
        <v>585</v>
      </c>
      <c r="F84" s="9">
        <f t="shared" si="153"/>
        <v>1</v>
      </c>
      <c r="G84" s="9">
        <v>9</v>
      </c>
      <c r="H84" s="9">
        <f t="shared" si="154"/>
        <v>1</v>
      </c>
      <c r="I84" s="9">
        <v>3</v>
      </c>
      <c r="J84" s="62" t="str">
        <f t="shared" si="155"/>
        <v>がま口カエル</v>
      </c>
      <c r="K84" s="9">
        <f t="shared" si="156"/>
        <v>308</v>
      </c>
      <c r="L84" s="9">
        <f t="shared" si="157"/>
        <v>308</v>
      </c>
      <c r="M84" s="10">
        <f t="shared" si="158"/>
        <v>0.12833333333333333</v>
      </c>
      <c r="N84" s="7"/>
      <c r="O84" s="168"/>
      <c r="P84" s="117"/>
      <c r="Q84" s="9">
        <v>11413</v>
      </c>
      <c r="R84" s="9">
        <f t="shared" si="159"/>
        <v>48</v>
      </c>
      <c r="S84" s="9">
        <v>331</v>
      </c>
      <c r="T84" s="9">
        <f t="shared" si="160"/>
        <v>1</v>
      </c>
      <c r="U84" s="9">
        <v>12</v>
      </c>
      <c r="V84" s="9">
        <f t="shared" si="161"/>
        <v>1</v>
      </c>
      <c r="W84" s="9">
        <v>8</v>
      </c>
      <c r="X84" s="62" t="str">
        <f t="shared" si="162"/>
        <v>バタースクイーズ</v>
      </c>
      <c r="Y84" s="9">
        <f t="shared" si="163"/>
        <v>440</v>
      </c>
      <c r="Z84" s="9">
        <f t="shared" si="164"/>
        <v>440</v>
      </c>
      <c r="AA84" s="10">
        <f t="shared" si="165"/>
        <v>9.166666666666666E-2</v>
      </c>
      <c r="AB84" s="7"/>
      <c r="AC84" s="168"/>
      <c r="AD84" s="117"/>
      <c r="AE84" s="9">
        <v>8127</v>
      </c>
      <c r="AF84" s="9">
        <f t="shared" si="166"/>
        <v>16</v>
      </c>
      <c r="AG84" s="9">
        <v>404</v>
      </c>
      <c r="AH84" s="9">
        <f t="shared" si="167"/>
        <v>2</v>
      </c>
      <c r="AI84" s="9">
        <v>17</v>
      </c>
      <c r="AJ84" s="9">
        <f t="shared" si="168"/>
        <v>3</v>
      </c>
      <c r="AK84" s="9">
        <v>0</v>
      </c>
      <c r="AL84" s="62" t="str">
        <f t="shared" si="169"/>
        <v>しばこ</v>
      </c>
      <c r="AM84" s="9">
        <f t="shared" si="170"/>
        <v>100</v>
      </c>
      <c r="AN84" s="9">
        <f t="shared" si="171"/>
        <v>300</v>
      </c>
      <c r="AO84" s="10">
        <f t="shared" si="172"/>
        <v>0.1875</v>
      </c>
      <c r="AP84" s="7"/>
      <c r="AQ84" s="168"/>
      <c r="AR84" s="117"/>
      <c r="AS84" s="9">
        <v>7923</v>
      </c>
      <c r="AT84" s="9">
        <f t="shared" si="173"/>
        <v>87</v>
      </c>
      <c r="AU84" s="9">
        <v>483</v>
      </c>
      <c r="AV84" s="9">
        <f t="shared" si="174"/>
        <v>3</v>
      </c>
      <c r="AW84" s="9">
        <v>42</v>
      </c>
      <c r="AX84" s="9">
        <f t="shared" si="175"/>
        <v>3</v>
      </c>
      <c r="AY84" s="9">
        <v>0</v>
      </c>
      <c r="AZ84" s="62" t="str">
        <f t="shared" si="176"/>
        <v>ボンボンドロップシール</v>
      </c>
      <c r="BA84" s="9">
        <f t="shared" si="177"/>
        <v>300</v>
      </c>
      <c r="BB84" s="9">
        <f t="shared" si="178"/>
        <v>900</v>
      </c>
      <c r="BC84" s="10">
        <f t="shared" si="179"/>
        <v>0.10344827586206896</v>
      </c>
      <c r="BD84" s="7"/>
      <c r="BE84" s="168"/>
      <c r="BF84" s="117"/>
      <c r="BG84" s="9">
        <v>7033</v>
      </c>
      <c r="BH84" s="9">
        <f t="shared" si="180"/>
        <v>63</v>
      </c>
      <c r="BI84" s="9">
        <v>196</v>
      </c>
      <c r="BJ84" s="9">
        <f t="shared" si="181"/>
        <v>1</v>
      </c>
      <c r="BK84" s="9">
        <v>7</v>
      </c>
      <c r="BL84" s="9">
        <f t="shared" si="182"/>
        <v>2</v>
      </c>
      <c r="BM84" s="9">
        <v>0</v>
      </c>
      <c r="BN84" s="62" t="str">
        <f t="shared" si="183"/>
        <v>ゲームアーク</v>
      </c>
      <c r="BO84" s="9">
        <f t="shared" si="184"/>
        <v>670</v>
      </c>
      <c r="BP84" s="9">
        <f t="shared" si="185"/>
        <v>1340</v>
      </c>
      <c r="BQ84" s="10">
        <f t="shared" si="186"/>
        <v>0.21269841269841269</v>
      </c>
      <c r="BR84" s="7"/>
      <c r="BS84" s="168"/>
      <c r="BT84" s="169"/>
      <c r="BU84" s="9"/>
      <c r="BV84" s="9"/>
      <c r="BW84" s="9"/>
      <c r="BX84" s="9"/>
      <c r="BY84" s="9"/>
      <c r="BZ84" s="9"/>
      <c r="CA84" s="9"/>
      <c r="CB84" s="62"/>
      <c r="CC84" s="78"/>
      <c r="CD84" s="9"/>
      <c r="CE84" s="10"/>
      <c r="CF84" s="7"/>
      <c r="CH84" s="89"/>
      <c r="CI84" s="9"/>
      <c r="CJ84" s="9"/>
      <c r="CK84" s="9"/>
      <c r="CL84" s="9"/>
      <c r="CM84" s="9"/>
      <c r="CN84" s="9"/>
      <c r="CO84" s="9"/>
      <c r="CP84" s="62"/>
      <c r="CQ84" s="78"/>
      <c r="CR84" s="9"/>
      <c r="CS84" s="10"/>
      <c r="CT84" s="7"/>
      <c r="CV84" s="89"/>
      <c r="CW84" s="9"/>
      <c r="CX84" s="9"/>
      <c r="CY84" s="9"/>
      <c r="CZ84" s="9"/>
      <c r="DA84" s="9"/>
      <c r="DB84" s="9"/>
      <c r="DC84" s="9"/>
      <c r="DD84" s="62"/>
      <c r="DE84" s="78"/>
      <c r="DF84" s="9"/>
      <c r="DG84" s="10"/>
      <c r="DH84" s="7"/>
      <c r="DJ84" s="89"/>
      <c r="DK84" s="9"/>
      <c r="DL84" s="9"/>
      <c r="DM84" s="9"/>
      <c r="DN84" s="9"/>
      <c r="DO84" s="9"/>
      <c r="DP84" s="9"/>
      <c r="DQ84" s="9"/>
      <c r="DR84" s="62"/>
      <c r="DS84" s="78"/>
      <c r="DT84" s="9"/>
      <c r="DU84" s="10"/>
      <c r="DV84" s="7"/>
      <c r="DW84" s="47"/>
      <c r="DX84" s="89"/>
      <c r="DY84" s="9"/>
      <c r="DZ84" s="9"/>
      <c r="EA84" s="9"/>
      <c r="EB84" s="9"/>
      <c r="EC84" s="9"/>
      <c r="ED84" s="9"/>
      <c r="EE84" s="9"/>
      <c r="EF84" s="62"/>
      <c r="EG84" s="78"/>
      <c r="EH84" s="9"/>
      <c r="EI84" s="10"/>
      <c r="EJ84" s="7"/>
      <c r="EK84" s="47"/>
      <c r="EL84" s="1"/>
    </row>
    <row r="85" spans="1:142" ht="15" customHeight="1" thickBot="1">
      <c r="A85" s="134"/>
      <c r="B85" s="23"/>
      <c r="C85" s="24">
        <v>10440</v>
      </c>
      <c r="D85" s="24">
        <f t="shared" si="152"/>
        <v>23</v>
      </c>
      <c r="E85" s="24">
        <v>561</v>
      </c>
      <c r="F85" s="24">
        <f t="shared" si="153"/>
        <v>8</v>
      </c>
      <c r="G85" s="24">
        <v>230</v>
      </c>
      <c r="H85" s="24">
        <f t="shared" si="154"/>
        <v>8</v>
      </c>
      <c r="I85" s="24">
        <v>0</v>
      </c>
      <c r="J85" s="63" t="str">
        <f t="shared" si="155"/>
        <v>ビーズブレスレット</v>
      </c>
      <c r="K85" s="96">
        <f t="shared" si="156"/>
        <v>60</v>
      </c>
      <c r="L85" s="24">
        <f t="shared" si="157"/>
        <v>480</v>
      </c>
      <c r="M85" s="26">
        <f t="shared" si="158"/>
        <v>0.20869565217391303</v>
      </c>
      <c r="N85" s="7"/>
      <c r="O85" s="168"/>
      <c r="P85" s="134"/>
      <c r="Q85" s="24">
        <v>8262</v>
      </c>
      <c r="R85" s="24">
        <f t="shared" si="159"/>
        <v>11</v>
      </c>
      <c r="S85" s="24">
        <v>428</v>
      </c>
      <c r="T85" s="24">
        <f t="shared" si="160"/>
        <v>0</v>
      </c>
      <c r="U85" s="24">
        <v>78</v>
      </c>
      <c r="V85" s="24">
        <f t="shared" si="161"/>
        <v>0</v>
      </c>
      <c r="W85" s="24">
        <v>30</v>
      </c>
      <c r="X85" s="63" t="s">
        <v>717</v>
      </c>
      <c r="Y85" s="96">
        <v>99</v>
      </c>
      <c r="Z85" s="24">
        <f t="shared" si="164"/>
        <v>0</v>
      </c>
      <c r="AA85" s="26">
        <f t="shared" si="165"/>
        <v>0</v>
      </c>
      <c r="AB85" s="7"/>
      <c r="AC85" s="168"/>
      <c r="AD85" s="134"/>
      <c r="AE85" s="24">
        <v>7583</v>
      </c>
      <c r="AF85" s="24">
        <f t="shared" si="166"/>
        <v>8</v>
      </c>
      <c r="AG85" s="24">
        <v>487</v>
      </c>
      <c r="AH85" s="24">
        <f t="shared" si="167"/>
        <v>0</v>
      </c>
      <c r="AI85" s="24">
        <v>109</v>
      </c>
      <c r="AJ85" s="24">
        <f t="shared" si="168"/>
        <v>0</v>
      </c>
      <c r="AK85" s="24">
        <v>0</v>
      </c>
      <c r="AL85" s="63" t="str">
        <f t="shared" si="169"/>
        <v>アングリーキーホルダー</v>
      </c>
      <c r="AM85" s="96">
        <f t="shared" si="170"/>
        <v>100</v>
      </c>
      <c r="AN85" s="24">
        <f t="shared" si="171"/>
        <v>0</v>
      </c>
      <c r="AO85" s="26">
        <f t="shared" si="172"/>
        <v>0</v>
      </c>
      <c r="AP85" s="7"/>
      <c r="AQ85" s="168"/>
      <c r="AR85" s="134"/>
      <c r="AS85" s="24">
        <v>6866</v>
      </c>
      <c r="AT85" s="24">
        <f t="shared" si="173"/>
        <v>99</v>
      </c>
      <c r="AU85" s="24">
        <v>239</v>
      </c>
      <c r="AV85" s="24">
        <f t="shared" si="174"/>
        <v>0</v>
      </c>
      <c r="AW85" s="24">
        <v>15</v>
      </c>
      <c r="AX85" s="24">
        <f t="shared" si="175"/>
        <v>3</v>
      </c>
      <c r="AY85" s="24">
        <v>3</v>
      </c>
      <c r="AZ85" s="63" t="str">
        <f t="shared" si="176"/>
        <v>NICI</v>
      </c>
      <c r="BA85" s="96">
        <f t="shared" si="177"/>
        <v>682</v>
      </c>
      <c r="BB85" s="24">
        <f t="shared" si="178"/>
        <v>2046</v>
      </c>
      <c r="BC85" s="26">
        <f t="shared" si="179"/>
        <v>0.20666666666666667</v>
      </c>
      <c r="BD85" s="7"/>
      <c r="BE85" s="168"/>
      <c r="BF85" s="134"/>
      <c r="BG85" s="24">
        <v>6891</v>
      </c>
      <c r="BH85" s="24">
        <f t="shared" si="180"/>
        <v>48</v>
      </c>
      <c r="BI85" s="24">
        <v>228</v>
      </c>
      <c r="BJ85" s="24">
        <f t="shared" si="181"/>
        <v>0</v>
      </c>
      <c r="BK85" s="24">
        <v>15</v>
      </c>
      <c r="BL85" s="24">
        <f t="shared" si="182"/>
        <v>2</v>
      </c>
      <c r="BM85" s="24">
        <v>3</v>
      </c>
      <c r="BN85" s="63" t="str">
        <f t="shared" si="183"/>
        <v>たまごっちブロックシール</v>
      </c>
      <c r="BO85" s="96">
        <f t="shared" si="184"/>
        <v>600</v>
      </c>
      <c r="BP85" s="24">
        <f t="shared" si="185"/>
        <v>1200</v>
      </c>
      <c r="BQ85" s="26">
        <f t="shared" si="186"/>
        <v>0.25</v>
      </c>
      <c r="BR85" s="7"/>
      <c r="BS85" s="168"/>
      <c r="BT85" s="170" t="str">
        <f>IF(A106="","",A106)</f>
        <v/>
      </c>
      <c r="BU85" s="9"/>
      <c r="BV85" s="9" t="str">
        <f t="shared" si="117"/>
        <v/>
      </c>
      <c r="BW85" s="9"/>
      <c r="BX85" s="9" t="str">
        <f t="shared" si="118"/>
        <v/>
      </c>
      <c r="BY85" s="9"/>
      <c r="BZ85" s="9" t="str">
        <f t="shared" si="119"/>
        <v/>
      </c>
      <c r="CA85" s="9"/>
      <c r="CB85" s="62" t="str">
        <f t="shared" si="120"/>
        <v/>
      </c>
      <c r="CC85" s="78" t="str">
        <f t="shared" si="121"/>
        <v/>
      </c>
      <c r="CD85" s="9" t="str">
        <f t="shared" si="122"/>
        <v/>
      </c>
      <c r="CE85" s="10" t="str">
        <f t="shared" si="123"/>
        <v/>
      </c>
      <c r="CF85" s="7"/>
      <c r="CH85" s="89" t="str">
        <f>IF(A106="","",A106)</f>
        <v/>
      </c>
      <c r="CI85" s="9"/>
      <c r="CJ85" s="9" t="str">
        <f t="shared" ref="CJ85:CJ93" si="187">IF(CI85="","",CI85-CI84)</f>
        <v/>
      </c>
      <c r="CK85" s="9"/>
      <c r="CL85" s="9" t="str">
        <f t="shared" ref="CL85:CL93" si="188">IF(CK85="","",CK85-CK84)</f>
        <v/>
      </c>
      <c r="CM85" s="9"/>
      <c r="CN85" s="9" t="str">
        <f t="shared" ref="CN85:CN93" si="189">IF(CM85="","",CM84+CO84-CM85)</f>
        <v/>
      </c>
      <c r="CO85" s="9"/>
      <c r="CP85" s="62" t="str">
        <f t="shared" ref="CP85:CP98" si="190">IF(CI85="","",CP84)</f>
        <v/>
      </c>
      <c r="CQ85" s="78" t="str">
        <f t="shared" ref="CQ85:CQ93" si="191">IF(CI85="","",CQ84)</f>
        <v/>
      </c>
      <c r="CR85" s="9" t="str">
        <f t="shared" ref="CR85:CR130" si="192">IF(CQ85="","",CN85*CQ85)</f>
        <v/>
      </c>
      <c r="CS85" s="10" t="str">
        <f t="shared" ref="CS85:CS130" si="193">IF(CR85="","",CR85/(CJ85*100))</f>
        <v/>
      </c>
      <c r="CT85" s="7"/>
      <c r="CV85" s="89" t="str">
        <f>IF(A106="","",A106)</f>
        <v/>
      </c>
      <c r="CW85" s="9"/>
      <c r="CX85" s="9" t="str">
        <f t="shared" ref="CX85:CX93" si="194">IF(CW85="","",CW85-CW84)</f>
        <v/>
      </c>
      <c r="CY85" s="9"/>
      <c r="CZ85" s="9" t="str">
        <f t="shared" ref="CZ85:CZ93" si="195">IF(CY85="","",CY85-CY84)</f>
        <v/>
      </c>
      <c r="DA85" s="9"/>
      <c r="DB85" s="9" t="str">
        <f t="shared" ref="DB85:DB93" si="196">IF(DA85="","",DA84+DC84-DA85)</f>
        <v/>
      </c>
      <c r="DC85" s="9"/>
      <c r="DD85" s="62" t="str">
        <f t="shared" ref="DD85:DD98" si="197">IF(CW85="","",DD84)</f>
        <v/>
      </c>
      <c r="DE85" s="78" t="str">
        <f t="shared" ref="DE85:DE93" si="198">IF(CW85="","",DE84)</f>
        <v/>
      </c>
      <c r="DF85" s="9" t="str">
        <f t="shared" ref="DF85:DF130" si="199">IF(DE85="","",DB85*DE85)</f>
        <v/>
      </c>
      <c r="DG85" s="10" t="str">
        <f t="shared" ref="DG85:DG130" si="200">IF(DF85="","",DF85/(CX85*100))</f>
        <v/>
      </c>
      <c r="DH85" s="7"/>
      <c r="DJ85" s="89" t="str">
        <f>IF(A106="","",A106)</f>
        <v/>
      </c>
      <c r="DK85" s="9"/>
      <c r="DL85" s="9" t="str">
        <f t="shared" ref="DL85:DL93" si="201">IF(DK85="","",DK85-DK84)</f>
        <v/>
      </c>
      <c r="DM85" s="9"/>
      <c r="DN85" s="9" t="str">
        <f t="shared" ref="DN85:DN93" si="202">IF(DM85="","",DM85-DM84)</f>
        <v/>
      </c>
      <c r="DO85" s="9"/>
      <c r="DP85" s="9" t="str">
        <f t="shared" ref="DP85:DP93" si="203">IF(DO85="","",DO84+DQ84-DO85)</f>
        <v/>
      </c>
      <c r="DQ85" s="9"/>
      <c r="DR85" s="62" t="str">
        <f t="shared" ref="DR85:DR98" si="204">IF(DK85="","",DR84)</f>
        <v/>
      </c>
      <c r="DS85" s="78" t="str">
        <f t="shared" ref="DS85:DS93" si="205">IF(DK85="","",DS84)</f>
        <v/>
      </c>
      <c r="DT85" s="9" t="str">
        <f t="shared" ref="DT85:DT130" si="206">IF(DS85="","",DP85*DS85)</f>
        <v/>
      </c>
      <c r="DU85" s="10" t="str">
        <f t="shared" ref="DU85:DU130" si="207">IF(DT85="","",DT85/(DL85*100))</f>
        <v/>
      </c>
      <c r="DV85" s="7"/>
      <c r="DW85" s="47"/>
      <c r="DX85" s="89" t="str">
        <f>IF(N106="","",N106)</f>
        <v/>
      </c>
      <c r="DY85" s="9"/>
      <c r="DZ85" s="9" t="str">
        <f t="shared" ref="DZ85:DZ93" si="208">IF(DY85="","",DY85-DY84)</f>
        <v/>
      </c>
      <c r="EA85" s="9"/>
      <c r="EB85" s="9" t="str">
        <f t="shared" ref="EB85:EB93" si="209">IF(EA85="","",EA85-EA84)</f>
        <v/>
      </c>
      <c r="EC85" s="9"/>
      <c r="ED85" s="9" t="str">
        <f t="shared" ref="ED85:ED93" si="210">IF(EC85="","",EC84+EE84-EC85)</f>
        <v/>
      </c>
      <c r="EE85" s="9"/>
      <c r="EF85" s="62" t="str">
        <f t="shared" ref="EF85:EF98" si="211">IF(DY85="","",EF84)</f>
        <v/>
      </c>
      <c r="EG85" s="78" t="str">
        <f t="shared" ref="EG85:EG93" si="212">IF(DY85="","",EG84)</f>
        <v/>
      </c>
      <c r="EH85" s="9" t="str">
        <f t="shared" ref="EH85:EH130" si="213">IF(EG85="","",ED85*EG85)</f>
        <v/>
      </c>
      <c r="EI85" s="10" t="str">
        <f t="shared" ref="EI85:EI130" si="214">IF(EH85="","",EH85/(DZ85*100))</f>
        <v/>
      </c>
      <c r="EJ85" s="7"/>
      <c r="EK85" s="47"/>
      <c r="EL85" s="1"/>
    </row>
    <row r="86" spans="1:142" ht="15.75" thickTop="1">
      <c r="A86" s="89">
        <v>46126</v>
      </c>
      <c r="B86" s="6">
        <f>IF(A86="","",SUM(D86:D89)+SUM(R86:R89)+SUM(BV80,CJ80,CX80,DL80,DZ80)+SUM(AF86:AF89)+SUM(AT86:AT89)+SUM(BH86:BH89))</f>
        <v>3026</v>
      </c>
      <c r="C86" s="78">
        <v>13177</v>
      </c>
      <c r="D86" s="78">
        <f t="shared" si="152"/>
        <v>97</v>
      </c>
      <c r="E86" s="78">
        <v>406</v>
      </c>
      <c r="F86" s="28">
        <f t="shared" si="153"/>
        <v>3</v>
      </c>
      <c r="G86" s="78">
        <v>15</v>
      </c>
      <c r="H86" s="78">
        <f t="shared" si="154"/>
        <v>4</v>
      </c>
      <c r="I86" s="78">
        <v>5</v>
      </c>
      <c r="J86" s="90" t="str">
        <f t="shared" si="155"/>
        <v>たまごっちMC</v>
      </c>
      <c r="K86" s="91">
        <f t="shared" si="156"/>
        <v>1430</v>
      </c>
      <c r="L86" s="28">
        <f t="shared" si="157"/>
        <v>5720</v>
      </c>
      <c r="M86" s="29">
        <f t="shared" si="158"/>
        <v>0.58969072164948455</v>
      </c>
      <c r="N86" s="7" t="s">
        <v>719</v>
      </c>
      <c r="O86" s="168"/>
      <c r="P86" s="89">
        <f>IF(A86="","",A86)</f>
        <v>46126</v>
      </c>
      <c r="Q86" s="78">
        <v>10043</v>
      </c>
      <c r="R86" s="78">
        <f t="shared" si="159"/>
        <v>51</v>
      </c>
      <c r="S86" s="78">
        <v>311</v>
      </c>
      <c r="T86" s="28">
        <f t="shared" si="160"/>
        <v>2</v>
      </c>
      <c r="U86" s="78">
        <v>10</v>
      </c>
      <c r="V86" s="78">
        <f t="shared" si="161"/>
        <v>1</v>
      </c>
      <c r="W86" s="78">
        <v>2</v>
      </c>
      <c r="X86" s="90" t="str">
        <f t="shared" si="162"/>
        <v>液晶デジタルカメラ</v>
      </c>
      <c r="Y86" s="91">
        <f t="shared" si="163"/>
        <v>1091</v>
      </c>
      <c r="Z86" s="28">
        <f t="shared" si="164"/>
        <v>1091</v>
      </c>
      <c r="AA86" s="29">
        <f t="shared" si="165"/>
        <v>0.21392156862745099</v>
      </c>
      <c r="AB86" s="7" t="s">
        <v>722</v>
      </c>
      <c r="AC86" s="168"/>
      <c r="AD86" s="89">
        <f>IF(A86="","",A86)</f>
        <v>46126</v>
      </c>
      <c r="AE86" s="78">
        <v>617</v>
      </c>
      <c r="AF86" s="78">
        <f t="shared" si="166"/>
        <v>49</v>
      </c>
      <c r="AG86" s="78">
        <v>200</v>
      </c>
      <c r="AH86" s="28">
        <f t="shared" si="167"/>
        <v>1</v>
      </c>
      <c r="AI86" s="78">
        <v>12</v>
      </c>
      <c r="AJ86" s="78">
        <f t="shared" si="168"/>
        <v>2</v>
      </c>
      <c r="AK86" s="78">
        <v>0</v>
      </c>
      <c r="AL86" s="90" t="str">
        <f t="shared" si="169"/>
        <v>サンリオアニマルがま口</v>
      </c>
      <c r="AM86" s="91">
        <f t="shared" si="170"/>
        <v>880</v>
      </c>
      <c r="AN86" s="28">
        <f t="shared" si="171"/>
        <v>1760</v>
      </c>
      <c r="AO86" s="29">
        <f t="shared" si="172"/>
        <v>0.35918367346938773</v>
      </c>
      <c r="AP86" s="288" t="s">
        <v>733</v>
      </c>
      <c r="AQ86" s="168"/>
      <c r="AR86" s="89">
        <f>IF(A86="","",A86)</f>
        <v>46126</v>
      </c>
      <c r="AS86" s="78">
        <v>10996</v>
      </c>
      <c r="AT86" s="78">
        <f t="shared" si="173"/>
        <v>194</v>
      </c>
      <c r="AU86" s="78">
        <v>460</v>
      </c>
      <c r="AV86" s="28">
        <f t="shared" si="174"/>
        <v>9</v>
      </c>
      <c r="AW86" s="78">
        <v>14</v>
      </c>
      <c r="AX86" s="78">
        <f t="shared" si="175"/>
        <v>9</v>
      </c>
      <c r="AY86" s="78">
        <v>9</v>
      </c>
      <c r="AZ86" s="90" t="str">
        <f t="shared" si="176"/>
        <v>テラスタルフェス</v>
      </c>
      <c r="BA86" s="91">
        <f t="shared" si="177"/>
        <v>500</v>
      </c>
      <c r="BB86" s="28">
        <f t="shared" si="178"/>
        <v>4500</v>
      </c>
      <c r="BC86" s="29">
        <f t="shared" si="179"/>
        <v>0.23195876288659795</v>
      </c>
      <c r="BD86" s="7"/>
      <c r="BE86" s="168"/>
      <c r="BF86" s="89">
        <f>IF(A86="","",A86)</f>
        <v>46126</v>
      </c>
      <c r="BG86" s="78">
        <v>6189</v>
      </c>
      <c r="BH86" s="78">
        <f t="shared" si="180"/>
        <v>162</v>
      </c>
      <c r="BI86" s="78">
        <v>280</v>
      </c>
      <c r="BJ86" s="28">
        <f t="shared" si="181"/>
        <v>4</v>
      </c>
      <c r="BK86" s="78">
        <v>15</v>
      </c>
      <c r="BL86" s="78">
        <f t="shared" si="182"/>
        <v>5</v>
      </c>
      <c r="BM86" s="78">
        <v>6</v>
      </c>
      <c r="BN86" s="90" t="str">
        <f t="shared" si="183"/>
        <v>ゲーム機柄イヤホン</v>
      </c>
      <c r="BO86" s="91">
        <f t="shared" si="184"/>
        <v>1100</v>
      </c>
      <c r="BP86" s="28">
        <f t="shared" si="185"/>
        <v>5500</v>
      </c>
      <c r="BQ86" s="29">
        <f t="shared" si="186"/>
        <v>0.33950617283950618</v>
      </c>
      <c r="BR86" s="7"/>
      <c r="BS86" s="168"/>
      <c r="BT86" s="170" t="str">
        <f>IF(A110="","",A110)</f>
        <v/>
      </c>
      <c r="BU86" s="9"/>
      <c r="BV86" s="9" t="str">
        <f t="shared" si="117"/>
        <v/>
      </c>
      <c r="BW86" s="9"/>
      <c r="BX86" s="9" t="str">
        <f t="shared" si="118"/>
        <v/>
      </c>
      <c r="BY86" s="9"/>
      <c r="BZ86" s="9" t="str">
        <f t="shared" si="119"/>
        <v/>
      </c>
      <c r="CA86" s="9"/>
      <c r="CB86" s="62" t="str">
        <f t="shared" si="120"/>
        <v/>
      </c>
      <c r="CC86" s="78" t="str">
        <f t="shared" si="121"/>
        <v/>
      </c>
      <c r="CD86" s="9" t="str">
        <f t="shared" si="122"/>
        <v/>
      </c>
      <c r="CE86" s="10" t="str">
        <f t="shared" si="123"/>
        <v/>
      </c>
      <c r="CF86" s="7"/>
      <c r="CH86" s="89" t="str">
        <f>IF(A110="","",A110)</f>
        <v/>
      </c>
      <c r="CI86" s="9"/>
      <c r="CJ86" s="9" t="str">
        <f t="shared" si="187"/>
        <v/>
      </c>
      <c r="CK86" s="9"/>
      <c r="CL86" s="9" t="str">
        <f t="shared" si="188"/>
        <v/>
      </c>
      <c r="CM86" s="9"/>
      <c r="CN86" s="9" t="str">
        <f t="shared" si="189"/>
        <v/>
      </c>
      <c r="CO86" s="9"/>
      <c r="CP86" s="62" t="str">
        <f t="shared" si="190"/>
        <v/>
      </c>
      <c r="CQ86" s="78" t="str">
        <f t="shared" si="191"/>
        <v/>
      </c>
      <c r="CR86" s="9" t="str">
        <f t="shared" si="192"/>
        <v/>
      </c>
      <c r="CS86" s="10" t="str">
        <f t="shared" si="193"/>
        <v/>
      </c>
      <c r="CT86" s="7"/>
      <c r="CV86" s="89" t="str">
        <f>IF(A110="","",A110)</f>
        <v/>
      </c>
      <c r="CW86" s="9"/>
      <c r="CX86" s="9" t="str">
        <f t="shared" si="194"/>
        <v/>
      </c>
      <c r="CY86" s="9"/>
      <c r="CZ86" s="9" t="str">
        <f t="shared" si="195"/>
        <v/>
      </c>
      <c r="DA86" s="9"/>
      <c r="DB86" s="9" t="str">
        <f t="shared" si="196"/>
        <v/>
      </c>
      <c r="DC86" s="9"/>
      <c r="DD86" s="62" t="str">
        <f t="shared" si="197"/>
        <v/>
      </c>
      <c r="DE86" s="78" t="str">
        <f t="shared" si="198"/>
        <v/>
      </c>
      <c r="DF86" s="9" t="str">
        <f t="shared" si="199"/>
        <v/>
      </c>
      <c r="DG86" s="10" t="str">
        <f t="shared" si="200"/>
        <v/>
      </c>
      <c r="DH86" s="7"/>
      <c r="DJ86" s="89" t="str">
        <f>IF(A110="","",A110)</f>
        <v/>
      </c>
      <c r="DK86" s="9"/>
      <c r="DL86" s="9" t="str">
        <f t="shared" si="201"/>
        <v/>
      </c>
      <c r="DM86" s="9"/>
      <c r="DN86" s="9" t="str">
        <f t="shared" si="202"/>
        <v/>
      </c>
      <c r="DO86" s="9"/>
      <c r="DP86" s="9" t="str">
        <f t="shared" si="203"/>
        <v/>
      </c>
      <c r="DQ86" s="9"/>
      <c r="DR86" s="62" t="str">
        <f t="shared" si="204"/>
        <v/>
      </c>
      <c r="DS86" s="78" t="str">
        <f t="shared" si="205"/>
        <v/>
      </c>
      <c r="DT86" s="9" t="str">
        <f t="shared" si="206"/>
        <v/>
      </c>
      <c r="DU86" s="10" t="str">
        <f t="shared" si="207"/>
        <v/>
      </c>
      <c r="DV86" s="7"/>
      <c r="DW86" s="47"/>
      <c r="DX86" s="89" t="str">
        <f>IF(N110="","",N110)</f>
        <v/>
      </c>
      <c r="DY86" s="9"/>
      <c r="DZ86" s="9" t="str">
        <f t="shared" si="208"/>
        <v/>
      </c>
      <c r="EA86" s="9"/>
      <c r="EB86" s="9" t="str">
        <f t="shared" si="209"/>
        <v/>
      </c>
      <c r="EC86" s="9"/>
      <c r="ED86" s="9" t="str">
        <f t="shared" si="210"/>
        <v/>
      </c>
      <c r="EE86" s="9"/>
      <c r="EF86" s="62" t="str">
        <f t="shared" si="211"/>
        <v/>
      </c>
      <c r="EG86" s="78" t="str">
        <f t="shared" si="212"/>
        <v/>
      </c>
      <c r="EH86" s="9" t="str">
        <f t="shared" si="213"/>
        <v/>
      </c>
      <c r="EI86" s="10" t="str">
        <f t="shared" si="214"/>
        <v/>
      </c>
      <c r="EJ86" s="7"/>
      <c r="EK86" s="47"/>
      <c r="EL86" s="1"/>
    </row>
    <row r="87" spans="1:142">
      <c r="A87" s="241"/>
      <c r="B87" s="15"/>
      <c r="C87" s="9">
        <v>14881</v>
      </c>
      <c r="D87" s="9">
        <f t="shared" si="152"/>
        <v>92</v>
      </c>
      <c r="E87" s="9">
        <v>443</v>
      </c>
      <c r="F87" s="9">
        <f t="shared" si="153"/>
        <v>2</v>
      </c>
      <c r="G87" s="9">
        <v>16</v>
      </c>
      <c r="H87" s="9">
        <f t="shared" si="154"/>
        <v>2</v>
      </c>
      <c r="I87" s="9">
        <v>0</v>
      </c>
      <c r="J87" s="62" t="str">
        <f t="shared" si="155"/>
        <v>ピクミンマスコット</v>
      </c>
      <c r="K87" s="95">
        <f t="shared" si="156"/>
        <v>800</v>
      </c>
      <c r="L87" s="9">
        <f t="shared" si="157"/>
        <v>1600</v>
      </c>
      <c r="M87" s="10">
        <f t="shared" si="158"/>
        <v>0.17391304347826086</v>
      </c>
      <c r="N87" s="7"/>
      <c r="O87" s="168"/>
      <c r="P87" s="15"/>
      <c r="Q87" s="9">
        <v>10801</v>
      </c>
      <c r="R87" s="9">
        <f t="shared" si="159"/>
        <v>31</v>
      </c>
      <c r="S87" s="9">
        <v>415</v>
      </c>
      <c r="T87" s="9">
        <f t="shared" si="160"/>
        <v>0</v>
      </c>
      <c r="U87" s="9">
        <v>32</v>
      </c>
      <c r="V87" s="9">
        <f t="shared" si="161"/>
        <v>0</v>
      </c>
      <c r="W87" s="9">
        <v>0</v>
      </c>
      <c r="X87" s="62" t="str">
        <f t="shared" si="162"/>
        <v>ラブブキーホルダーおおきめ</v>
      </c>
      <c r="Y87" s="95">
        <f t="shared" si="163"/>
        <v>500</v>
      </c>
      <c r="Z87" s="9">
        <f t="shared" si="164"/>
        <v>0</v>
      </c>
      <c r="AA87" s="10">
        <f t="shared" si="165"/>
        <v>0</v>
      </c>
      <c r="AB87" s="286" t="s">
        <v>726</v>
      </c>
      <c r="AC87" s="168"/>
      <c r="AD87" s="15"/>
      <c r="AE87" s="9">
        <v>6728</v>
      </c>
      <c r="AF87" s="9">
        <f t="shared" si="166"/>
        <v>47</v>
      </c>
      <c r="AG87" s="9">
        <v>354</v>
      </c>
      <c r="AH87" s="9">
        <f t="shared" si="167"/>
        <v>3</v>
      </c>
      <c r="AI87" s="9">
        <v>8</v>
      </c>
      <c r="AJ87" s="9">
        <f t="shared" si="168"/>
        <v>2</v>
      </c>
      <c r="AK87" s="9">
        <v>2</v>
      </c>
      <c r="AL87" s="62" t="str">
        <f t="shared" si="169"/>
        <v>キティボアバンスクリップ</v>
      </c>
      <c r="AM87" s="95">
        <f t="shared" si="170"/>
        <v>1100</v>
      </c>
      <c r="AN87" s="9">
        <f t="shared" si="171"/>
        <v>2200</v>
      </c>
      <c r="AO87" s="10">
        <f t="shared" si="172"/>
        <v>0.46808510638297873</v>
      </c>
      <c r="AP87" s="7"/>
      <c r="AQ87" s="168"/>
      <c r="AR87" s="15"/>
      <c r="AS87" s="9">
        <v>6548</v>
      </c>
      <c r="AT87" s="9">
        <f t="shared" si="173"/>
        <v>83</v>
      </c>
      <c r="AU87" s="9">
        <v>427</v>
      </c>
      <c r="AV87" s="9">
        <f t="shared" si="174"/>
        <v>2</v>
      </c>
      <c r="AW87" s="9">
        <v>9</v>
      </c>
      <c r="AX87" s="9">
        <f t="shared" si="175"/>
        <v>2</v>
      </c>
      <c r="AY87" s="9">
        <v>2</v>
      </c>
      <c r="AZ87" s="62" t="str">
        <f t="shared" si="176"/>
        <v>キティしっぽ付きポーチ</v>
      </c>
      <c r="BA87" s="95">
        <f t="shared" si="177"/>
        <v>660</v>
      </c>
      <c r="BB87" s="9">
        <f t="shared" si="178"/>
        <v>1320</v>
      </c>
      <c r="BC87" s="10">
        <f t="shared" si="179"/>
        <v>0.15903614457831325</v>
      </c>
      <c r="BD87" s="7"/>
      <c r="BE87" s="168"/>
      <c r="BF87" s="15"/>
      <c r="BG87" s="9">
        <v>6855</v>
      </c>
      <c r="BH87" s="9">
        <f t="shared" si="180"/>
        <v>251</v>
      </c>
      <c r="BI87" s="9">
        <v>165</v>
      </c>
      <c r="BJ87" s="9">
        <f t="shared" si="181"/>
        <v>5</v>
      </c>
      <c r="BK87" s="9">
        <v>10</v>
      </c>
      <c r="BL87" s="9">
        <f t="shared" si="182"/>
        <v>3</v>
      </c>
      <c r="BM87" s="9">
        <v>0</v>
      </c>
      <c r="BN87" s="62" t="str">
        <f t="shared" si="183"/>
        <v>デジタルミニカメラ</v>
      </c>
      <c r="BO87" s="95">
        <f t="shared" si="184"/>
        <v>722</v>
      </c>
      <c r="BP87" s="9">
        <f t="shared" si="185"/>
        <v>2166</v>
      </c>
      <c r="BQ87" s="10">
        <f t="shared" si="186"/>
        <v>8.6294820717131474E-2</v>
      </c>
      <c r="BR87" s="285" t="s">
        <v>139</v>
      </c>
      <c r="BS87" s="168"/>
      <c r="BT87" s="170" t="str">
        <f>IF(A111="","",A111)</f>
        <v/>
      </c>
      <c r="BU87" s="9"/>
      <c r="BV87" s="9" t="str">
        <f t="shared" si="117"/>
        <v/>
      </c>
      <c r="BW87" s="9"/>
      <c r="BX87" s="9" t="str">
        <f t="shared" si="118"/>
        <v/>
      </c>
      <c r="BY87" s="9"/>
      <c r="BZ87" s="9" t="str">
        <f t="shared" si="119"/>
        <v/>
      </c>
      <c r="CA87" s="9"/>
      <c r="CB87" s="62" t="str">
        <f t="shared" si="120"/>
        <v/>
      </c>
      <c r="CC87" s="78" t="str">
        <f t="shared" si="121"/>
        <v/>
      </c>
      <c r="CD87" s="9" t="str">
        <f t="shared" si="122"/>
        <v/>
      </c>
      <c r="CE87" s="10" t="str">
        <f t="shared" si="123"/>
        <v/>
      </c>
      <c r="CF87" s="7"/>
      <c r="CH87" s="89" t="str">
        <f>IF(A114="","",A114)</f>
        <v/>
      </c>
      <c r="CI87" s="9"/>
      <c r="CJ87" s="9" t="str">
        <f t="shared" si="187"/>
        <v/>
      </c>
      <c r="CK87" s="9"/>
      <c r="CL87" s="9" t="str">
        <f t="shared" si="188"/>
        <v/>
      </c>
      <c r="CM87" s="9"/>
      <c r="CN87" s="9" t="str">
        <f t="shared" si="189"/>
        <v/>
      </c>
      <c r="CO87" s="9"/>
      <c r="CP87" s="62" t="str">
        <f t="shared" si="190"/>
        <v/>
      </c>
      <c r="CQ87" s="78" t="str">
        <f t="shared" si="191"/>
        <v/>
      </c>
      <c r="CR87" s="9" t="str">
        <f t="shared" si="192"/>
        <v/>
      </c>
      <c r="CS87" s="10" t="str">
        <f t="shared" si="193"/>
        <v/>
      </c>
      <c r="CT87" s="7"/>
      <c r="CV87" s="89" t="str">
        <f>IF(A114="","",A114)</f>
        <v/>
      </c>
      <c r="CW87" s="9"/>
      <c r="CX87" s="9" t="str">
        <f t="shared" si="194"/>
        <v/>
      </c>
      <c r="CY87" s="9"/>
      <c r="CZ87" s="9" t="str">
        <f t="shared" si="195"/>
        <v/>
      </c>
      <c r="DA87" s="9"/>
      <c r="DB87" s="9" t="str">
        <f t="shared" si="196"/>
        <v/>
      </c>
      <c r="DC87" s="9"/>
      <c r="DD87" s="62" t="str">
        <f t="shared" si="197"/>
        <v/>
      </c>
      <c r="DE87" s="78" t="str">
        <f t="shared" si="198"/>
        <v/>
      </c>
      <c r="DF87" s="9" t="str">
        <f t="shared" si="199"/>
        <v/>
      </c>
      <c r="DG87" s="10" t="str">
        <f t="shared" si="200"/>
        <v/>
      </c>
      <c r="DH87" s="7"/>
      <c r="DJ87" s="15"/>
      <c r="DK87" s="9"/>
      <c r="DL87" s="9" t="str">
        <f t="shared" si="201"/>
        <v/>
      </c>
      <c r="DM87" s="9"/>
      <c r="DN87" s="9" t="str">
        <f t="shared" si="202"/>
        <v/>
      </c>
      <c r="DO87" s="9"/>
      <c r="DP87" s="9" t="str">
        <f t="shared" si="203"/>
        <v/>
      </c>
      <c r="DQ87" s="9"/>
      <c r="DR87" s="62" t="str">
        <f t="shared" si="204"/>
        <v/>
      </c>
      <c r="DS87" s="78" t="str">
        <f t="shared" si="205"/>
        <v/>
      </c>
      <c r="DT87" s="9" t="str">
        <f t="shared" si="206"/>
        <v/>
      </c>
      <c r="DU87" s="10" t="str">
        <f t="shared" si="207"/>
        <v/>
      </c>
      <c r="DV87" s="7"/>
      <c r="DW87" s="47"/>
      <c r="DX87" s="15"/>
      <c r="DY87" s="9"/>
      <c r="DZ87" s="9" t="str">
        <f t="shared" si="208"/>
        <v/>
      </c>
      <c r="EA87" s="9"/>
      <c r="EB87" s="9" t="str">
        <f t="shared" si="209"/>
        <v/>
      </c>
      <c r="EC87" s="9"/>
      <c r="ED87" s="9" t="str">
        <f t="shared" si="210"/>
        <v/>
      </c>
      <c r="EE87" s="9"/>
      <c r="EF87" s="62" t="str">
        <f t="shared" si="211"/>
        <v/>
      </c>
      <c r="EG87" s="78" t="str">
        <f t="shared" si="212"/>
        <v/>
      </c>
      <c r="EH87" s="9" t="str">
        <f t="shared" si="213"/>
        <v/>
      </c>
      <c r="EI87" s="10" t="str">
        <f t="shared" si="214"/>
        <v/>
      </c>
      <c r="EJ87" s="7"/>
      <c r="EK87" s="47"/>
      <c r="EL87" s="1"/>
    </row>
    <row r="88" spans="1:142" ht="15" customHeight="1">
      <c r="A88" s="220" t="s">
        <v>223</v>
      </c>
      <c r="B88" s="169"/>
      <c r="C88" s="9">
        <v>10213</v>
      </c>
      <c r="D88" s="9">
        <f t="shared" si="152"/>
        <v>37</v>
      </c>
      <c r="E88" s="9">
        <v>586</v>
      </c>
      <c r="F88" s="9">
        <f t="shared" si="153"/>
        <v>1</v>
      </c>
      <c r="G88" s="9">
        <v>11</v>
      </c>
      <c r="H88" s="9">
        <f t="shared" si="154"/>
        <v>1</v>
      </c>
      <c r="I88" s="9">
        <v>0</v>
      </c>
      <c r="J88" s="62" t="str">
        <f t="shared" si="155"/>
        <v>がま口カエル</v>
      </c>
      <c r="K88" s="9">
        <f t="shared" si="156"/>
        <v>308</v>
      </c>
      <c r="L88" s="9">
        <f t="shared" si="157"/>
        <v>308</v>
      </c>
      <c r="M88" s="10">
        <f t="shared" si="158"/>
        <v>8.324324324324324E-2</v>
      </c>
      <c r="N88" s="288" t="s">
        <v>725</v>
      </c>
      <c r="O88" s="168"/>
      <c r="P88" s="15"/>
      <c r="Q88" s="9">
        <v>11503</v>
      </c>
      <c r="R88" s="9">
        <f t="shared" si="159"/>
        <v>90</v>
      </c>
      <c r="S88" s="9">
        <v>340</v>
      </c>
      <c r="T88" s="9">
        <f t="shared" si="160"/>
        <v>9</v>
      </c>
      <c r="U88" s="9">
        <v>14</v>
      </c>
      <c r="V88" s="9">
        <f t="shared" si="161"/>
        <v>6</v>
      </c>
      <c r="W88" s="9">
        <v>2</v>
      </c>
      <c r="X88" s="62" t="str">
        <f t="shared" si="162"/>
        <v>バタースクイーズ</v>
      </c>
      <c r="Y88" s="9">
        <f t="shared" si="163"/>
        <v>440</v>
      </c>
      <c r="Z88" s="9">
        <f t="shared" si="164"/>
        <v>2640</v>
      </c>
      <c r="AA88" s="10">
        <f t="shared" si="165"/>
        <v>0.29333333333333333</v>
      </c>
      <c r="AB88" s="7"/>
      <c r="AC88" s="168"/>
      <c r="AD88" s="15"/>
      <c r="AE88" s="9">
        <v>8189</v>
      </c>
      <c r="AF88" s="9">
        <f t="shared" si="166"/>
        <v>62</v>
      </c>
      <c r="AG88" s="9">
        <v>409</v>
      </c>
      <c r="AH88" s="9">
        <f t="shared" si="167"/>
        <v>5</v>
      </c>
      <c r="AI88" s="9">
        <v>11</v>
      </c>
      <c r="AJ88" s="9">
        <f t="shared" si="168"/>
        <v>6</v>
      </c>
      <c r="AK88" s="9">
        <v>5</v>
      </c>
      <c r="AL88" s="62" t="str">
        <f t="shared" si="169"/>
        <v>しばこ</v>
      </c>
      <c r="AM88" s="9">
        <f t="shared" si="170"/>
        <v>100</v>
      </c>
      <c r="AN88" s="9">
        <f t="shared" si="171"/>
        <v>600</v>
      </c>
      <c r="AO88" s="10">
        <f t="shared" si="172"/>
        <v>9.6774193548387094E-2</v>
      </c>
      <c r="AP88" s="7" t="s">
        <v>723</v>
      </c>
      <c r="AQ88" s="168"/>
      <c r="AR88" s="17"/>
      <c r="AS88" s="9">
        <v>8079</v>
      </c>
      <c r="AT88" s="9">
        <f t="shared" si="173"/>
        <v>156</v>
      </c>
      <c r="AU88" s="9">
        <v>491</v>
      </c>
      <c r="AV88" s="9">
        <f t="shared" si="174"/>
        <v>8</v>
      </c>
      <c r="AW88" s="9">
        <v>29</v>
      </c>
      <c r="AX88" s="9">
        <f t="shared" si="175"/>
        <v>13</v>
      </c>
      <c r="AY88" s="9">
        <v>10</v>
      </c>
      <c r="AZ88" s="62" t="str">
        <f t="shared" si="176"/>
        <v>ボンボンドロップシール</v>
      </c>
      <c r="BA88" s="9">
        <f t="shared" si="177"/>
        <v>300</v>
      </c>
      <c r="BB88" s="9">
        <f t="shared" si="178"/>
        <v>3900</v>
      </c>
      <c r="BC88" s="10">
        <f t="shared" si="179"/>
        <v>0.25</v>
      </c>
      <c r="BD88" s="7"/>
      <c r="BE88" s="168"/>
      <c r="BF88" s="17"/>
      <c r="BG88" s="9">
        <v>7258</v>
      </c>
      <c r="BH88" s="9">
        <f t="shared" si="180"/>
        <v>225</v>
      </c>
      <c r="BI88" s="9">
        <v>198</v>
      </c>
      <c r="BJ88" s="9">
        <f t="shared" si="181"/>
        <v>2</v>
      </c>
      <c r="BK88" s="9">
        <v>5</v>
      </c>
      <c r="BL88" s="9">
        <f t="shared" si="182"/>
        <v>2</v>
      </c>
      <c r="BM88" s="9">
        <v>4</v>
      </c>
      <c r="BN88" s="62" t="str">
        <f t="shared" si="183"/>
        <v>ゲームアーク</v>
      </c>
      <c r="BO88" s="9">
        <f t="shared" si="184"/>
        <v>670</v>
      </c>
      <c r="BP88" s="9">
        <f t="shared" si="185"/>
        <v>1340</v>
      </c>
      <c r="BQ88" s="10">
        <f t="shared" si="186"/>
        <v>5.9555555555555556E-2</v>
      </c>
      <c r="BR88" s="7"/>
      <c r="BS88" s="168"/>
      <c r="BT88" s="170"/>
      <c r="BU88" s="9"/>
      <c r="BV88" s="9" t="str">
        <f t="shared" si="117"/>
        <v/>
      </c>
      <c r="BW88" s="9"/>
      <c r="BX88" s="9" t="str">
        <f t="shared" si="118"/>
        <v/>
      </c>
      <c r="BY88" s="9"/>
      <c r="BZ88" s="9" t="str">
        <f t="shared" si="119"/>
        <v/>
      </c>
      <c r="CA88" s="9"/>
      <c r="CB88" s="62" t="str">
        <f t="shared" si="120"/>
        <v/>
      </c>
      <c r="CC88" s="78" t="str">
        <f t="shared" si="121"/>
        <v/>
      </c>
      <c r="CD88" s="9" t="str">
        <f t="shared" si="122"/>
        <v/>
      </c>
      <c r="CE88" s="10" t="str">
        <f t="shared" si="123"/>
        <v/>
      </c>
      <c r="CF88" s="7"/>
      <c r="CH88" s="89"/>
      <c r="CI88" s="9"/>
      <c r="CJ88" s="9" t="str">
        <f t="shared" si="187"/>
        <v/>
      </c>
      <c r="CK88" s="9"/>
      <c r="CL88" s="9" t="str">
        <f t="shared" si="188"/>
        <v/>
      </c>
      <c r="CM88" s="9"/>
      <c r="CN88" s="9" t="str">
        <f t="shared" si="189"/>
        <v/>
      </c>
      <c r="CO88" s="9"/>
      <c r="CP88" s="62" t="str">
        <f t="shared" si="190"/>
        <v/>
      </c>
      <c r="CQ88" s="78" t="str">
        <f t="shared" si="191"/>
        <v/>
      </c>
      <c r="CR88" s="9" t="str">
        <f t="shared" si="192"/>
        <v/>
      </c>
      <c r="CS88" s="10" t="str">
        <f t="shared" si="193"/>
        <v/>
      </c>
      <c r="CT88" s="7"/>
      <c r="CV88" s="89"/>
      <c r="CW88" s="9"/>
      <c r="CX88" s="9" t="str">
        <f t="shared" si="194"/>
        <v/>
      </c>
      <c r="CY88" s="9"/>
      <c r="CZ88" s="9" t="str">
        <f t="shared" si="195"/>
        <v/>
      </c>
      <c r="DA88" s="9"/>
      <c r="DB88" s="9" t="str">
        <f t="shared" si="196"/>
        <v/>
      </c>
      <c r="DC88" s="9"/>
      <c r="DD88" s="62" t="str">
        <f t="shared" si="197"/>
        <v/>
      </c>
      <c r="DE88" s="78" t="str">
        <f t="shared" si="198"/>
        <v/>
      </c>
      <c r="DF88" s="9" t="str">
        <f t="shared" si="199"/>
        <v/>
      </c>
      <c r="DG88" s="10" t="str">
        <f t="shared" si="200"/>
        <v/>
      </c>
      <c r="DH88" s="7"/>
      <c r="DJ88" s="89"/>
      <c r="DK88" s="9"/>
      <c r="DL88" s="9" t="str">
        <f t="shared" si="201"/>
        <v/>
      </c>
      <c r="DM88" s="9"/>
      <c r="DN88" s="9" t="str">
        <f t="shared" si="202"/>
        <v/>
      </c>
      <c r="DO88" s="9"/>
      <c r="DP88" s="9" t="str">
        <f t="shared" si="203"/>
        <v/>
      </c>
      <c r="DQ88" s="9"/>
      <c r="DR88" s="62" t="str">
        <f t="shared" si="204"/>
        <v/>
      </c>
      <c r="DS88" s="78" t="str">
        <f t="shared" si="205"/>
        <v/>
      </c>
      <c r="DT88" s="9" t="str">
        <f t="shared" si="206"/>
        <v/>
      </c>
      <c r="DU88" s="10" t="str">
        <f t="shared" si="207"/>
        <v/>
      </c>
      <c r="DV88" s="7"/>
      <c r="DW88" s="47"/>
      <c r="DX88" s="89"/>
      <c r="DY88" s="9"/>
      <c r="DZ88" s="9" t="str">
        <f t="shared" si="208"/>
        <v/>
      </c>
      <c r="EA88" s="9"/>
      <c r="EB88" s="9" t="str">
        <f t="shared" si="209"/>
        <v/>
      </c>
      <c r="EC88" s="9"/>
      <c r="ED88" s="9" t="str">
        <f t="shared" si="210"/>
        <v/>
      </c>
      <c r="EE88" s="9"/>
      <c r="EF88" s="62" t="str">
        <f t="shared" si="211"/>
        <v/>
      </c>
      <c r="EG88" s="78" t="str">
        <f t="shared" si="212"/>
        <v/>
      </c>
      <c r="EH88" s="9" t="str">
        <f t="shared" si="213"/>
        <v/>
      </c>
      <c r="EI88" s="10" t="str">
        <f t="shared" si="214"/>
        <v/>
      </c>
      <c r="EJ88" s="7"/>
      <c r="EK88" s="47"/>
      <c r="EL88" s="1"/>
    </row>
    <row r="89" spans="1:142" ht="15" customHeight="1" thickBot="1">
      <c r="A89" s="278">
        <v>687000</v>
      </c>
      <c r="B89" s="23"/>
      <c r="C89" s="24">
        <v>10481</v>
      </c>
      <c r="D89" s="24">
        <f t="shared" si="152"/>
        <v>41</v>
      </c>
      <c r="E89" s="24">
        <v>575</v>
      </c>
      <c r="F89" s="24">
        <f t="shared" si="153"/>
        <v>14</v>
      </c>
      <c r="G89" s="24">
        <v>216</v>
      </c>
      <c r="H89" s="24">
        <f t="shared" si="154"/>
        <v>14</v>
      </c>
      <c r="I89" s="24">
        <v>48</v>
      </c>
      <c r="J89" s="63" t="str">
        <f t="shared" si="155"/>
        <v>ビーズブレスレット</v>
      </c>
      <c r="K89" s="96">
        <f t="shared" si="156"/>
        <v>60</v>
      </c>
      <c r="L89" s="24">
        <f t="shared" si="157"/>
        <v>840</v>
      </c>
      <c r="M89" s="26">
        <f t="shared" si="158"/>
        <v>0.20487804878048779</v>
      </c>
      <c r="N89" s="7" t="s">
        <v>721</v>
      </c>
      <c r="O89" s="168"/>
      <c r="P89" s="23"/>
      <c r="Q89" s="24">
        <v>8329</v>
      </c>
      <c r="R89" s="24">
        <f t="shared" si="159"/>
        <v>67</v>
      </c>
      <c r="S89" s="24">
        <v>434</v>
      </c>
      <c r="T89" s="24">
        <f t="shared" si="160"/>
        <v>6</v>
      </c>
      <c r="U89" s="24">
        <v>102</v>
      </c>
      <c r="V89" s="24">
        <f t="shared" si="161"/>
        <v>6</v>
      </c>
      <c r="W89" s="24">
        <v>0</v>
      </c>
      <c r="X89" s="63" t="str">
        <f t="shared" si="162"/>
        <v>ふわもちスクイーズ</v>
      </c>
      <c r="Y89" s="96">
        <v>99</v>
      </c>
      <c r="Z89" s="24">
        <f t="shared" si="164"/>
        <v>594</v>
      </c>
      <c r="AA89" s="26">
        <f t="shared" si="165"/>
        <v>8.8656716417910453E-2</v>
      </c>
      <c r="AB89" s="288" t="s">
        <v>727</v>
      </c>
      <c r="AC89" s="168"/>
      <c r="AD89" s="23"/>
      <c r="AE89" s="24">
        <v>7600</v>
      </c>
      <c r="AF89" s="159">
        <f t="shared" si="166"/>
        <v>17</v>
      </c>
      <c r="AG89" s="24">
        <v>487</v>
      </c>
      <c r="AH89" s="24">
        <f t="shared" si="167"/>
        <v>0</v>
      </c>
      <c r="AI89" s="24">
        <v>109</v>
      </c>
      <c r="AJ89" s="24">
        <f t="shared" si="168"/>
        <v>0</v>
      </c>
      <c r="AK89" s="24">
        <v>0</v>
      </c>
      <c r="AL89" s="63" t="str">
        <f t="shared" si="169"/>
        <v>アングリーキーホルダー</v>
      </c>
      <c r="AM89" s="96">
        <f t="shared" si="170"/>
        <v>100</v>
      </c>
      <c r="AN89" s="24">
        <f t="shared" si="171"/>
        <v>0</v>
      </c>
      <c r="AO89" s="26">
        <f t="shared" si="172"/>
        <v>0</v>
      </c>
      <c r="AP89" s="288" t="s">
        <v>732</v>
      </c>
      <c r="AQ89" s="168"/>
      <c r="AR89" s="23"/>
      <c r="AS89" s="24">
        <v>7087</v>
      </c>
      <c r="AT89" s="24">
        <f t="shared" si="173"/>
        <v>221</v>
      </c>
      <c r="AU89" s="24">
        <v>239</v>
      </c>
      <c r="AV89" s="24">
        <f t="shared" si="174"/>
        <v>0</v>
      </c>
      <c r="AW89" s="24">
        <v>16</v>
      </c>
      <c r="AX89" s="24">
        <f t="shared" si="175"/>
        <v>2</v>
      </c>
      <c r="AY89" s="24">
        <v>3</v>
      </c>
      <c r="AZ89" s="63" t="str">
        <f t="shared" si="176"/>
        <v>NICI</v>
      </c>
      <c r="BA89" s="96">
        <f t="shared" si="177"/>
        <v>682</v>
      </c>
      <c r="BB89" s="24">
        <f t="shared" si="178"/>
        <v>1364</v>
      </c>
      <c r="BC89" s="26">
        <f t="shared" si="179"/>
        <v>6.1719457013574661E-2</v>
      </c>
      <c r="BD89" s="7" t="s">
        <v>720</v>
      </c>
      <c r="BE89" s="168"/>
      <c r="BF89" s="23"/>
      <c r="BG89" s="24">
        <v>7023</v>
      </c>
      <c r="BH89" s="24">
        <f t="shared" si="180"/>
        <v>132</v>
      </c>
      <c r="BI89" s="24">
        <v>228</v>
      </c>
      <c r="BJ89" s="24">
        <f t="shared" si="181"/>
        <v>0</v>
      </c>
      <c r="BK89" s="24">
        <v>14</v>
      </c>
      <c r="BL89" s="24">
        <f t="shared" si="182"/>
        <v>4</v>
      </c>
      <c r="BM89" s="24">
        <v>0</v>
      </c>
      <c r="BN89" s="63" t="str">
        <f t="shared" si="183"/>
        <v>たまごっちブロックシール</v>
      </c>
      <c r="BO89" s="96">
        <f t="shared" si="184"/>
        <v>600</v>
      </c>
      <c r="BP89" s="24">
        <f t="shared" si="185"/>
        <v>2400</v>
      </c>
      <c r="BQ89" s="26">
        <f t="shared" si="186"/>
        <v>0.18181818181818182</v>
      </c>
      <c r="BR89" s="7"/>
      <c r="BS89" s="168"/>
      <c r="BT89" s="169"/>
      <c r="BU89" s="9"/>
      <c r="BV89" s="9" t="str">
        <f t="shared" si="117"/>
        <v/>
      </c>
      <c r="BW89" s="9"/>
      <c r="BX89" s="9" t="str">
        <f t="shared" si="118"/>
        <v/>
      </c>
      <c r="BY89" s="9"/>
      <c r="BZ89" s="9" t="str">
        <f t="shared" si="119"/>
        <v/>
      </c>
      <c r="CA89" s="9"/>
      <c r="CB89" s="62" t="str">
        <f t="shared" si="120"/>
        <v/>
      </c>
      <c r="CC89" s="78" t="str">
        <f t="shared" si="121"/>
        <v/>
      </c>
      <c r="CD89" s="9" t="str">
        <f t="shared" si="122"/>
        <v/>
      </c>
      <c r="CE89" s="10" t="str">
        <f t="shared" si="123"/>
        <v/>
      </c>
      <c r="CF89" s="7"/>
      <c r="CH89" s="15"/>
      <c r="CI89" s="9"/>
      <c r="CJ89" s="9" t="str">
        <f t="shared" si="187"/>
        <v/>
      </c>
      <c r="CK89" s="9"/>
      <c r="CL89" s="9" t="str">
        <f t="shared" si="188"/>
        <v/>
      </c>
      <c r="CM89" s="9"/>
      <c r="CN89" s="9" t="str">
        <f t="shared" si="189"/>
        <v/>
      </c>
      <c r="CO89" s="9"/>
      <c r="CP89" s="62" t="str">
        <f t="shared" si="190"/>
        <v/>
      </c>
      <c r="CQ89" s="78" t="str">
        <f t="shared" si="191"/>
        <v/>
      </c>
      <c r="CR89" s="9" t="str">
        <f t="shared" si="192"/>
        <v/>
      </c>
      <c r="CS89" s="10" t="str">
        <f t="shared" si="193"/>
        <v/>
      </c>
      <c r="CT89" s="7"/>
      <c r="CV89" s="15"/>
      <c r="CW89" s="9"/>
      <c r="CX89" s="9" t="str">
        <f t="shared" si="194"/>
        <v/>
      </c>
      <c r="CY89" s="9"/>
      <c r="CZ89" s="9" t="str">
        <f t="shared" si="195"/>
        <v/>
      </c>
      <c r="DA89" s="9"/>
      <c r="DB89" s="9" t="str">
        <f t="shared" si="196"/>
        <v/>
      </c>
      <c r="DC89" s="9"/>
      <c r="DD89" s="62" t="str">
        <f t="shared" si="197"/>
        <v/>
      </c>
      <c r="DE89" s="78" t="str">
        <f t="shared" si="198"/>
        <v/>
      </c>
      <c r="DF89" s="9" t="str">
        <f t="shared" si="199"/>
        <v/>
      </c>
      <c r="DG89" s="10" t="str">
        <f t="shared" si="200"/>
        <v/>
      </c>
      <c r="DH89" s="7"/>
      <c r="DJ89" s="15"/>
      <c r="DK89" s="9"/>
      <c r="DL89" s="9" t="str">
        <f t="shared" si="201"/>
        <v/>
      </c>
      <c r="DM89" s="9"/>
      <c r="DN89" s="9" t="str">
        <f t="shared" si="202"/>
        <v/>
      </c>
      <c r="DO89" s="9"/>
      <c r="DP89" s="9" t="str">
        <f t="shared" si="203"/>
        <v/>
      </c>
      <c r="DQ89" s="9"/>
      <c r="DR89" s="62" t="str">
        <f t="shared" si="204"/>
        <v/>
      </c>
      <c r="DS89" s="78" t="str">
        <f t="shared" si="205"/>
        <v/>
      </c>
      <c r="DT89" s="9" t="str">
        <f t="shared" si="206"/>
        <v/>
      </c>
      <c r="DU89" s="10" t="str">
        <f t="shared" si="207"/>
        <v/>
      </c>
      <c r="DV89" s="7"/>
      <c r="DW89" s="47"/>
      <c r="DX89" s="15"/>
      <c r="DY89" s="9"/>
      <c r="DZ89" s="9" t="str">
        <f t="shared" si="208"/>
        <v/>
      </c>
      <c r="EA89" s="9"/>
      <c r="EB89" s="9" t="str">
        <f t="shared" si="209"/>
        <v/>
      </c>
      <c r="EC89" s="9"/>
      <c r="ED89" s="9" t="str">
        <f t="shared" si="210"/>
        <v/>
      </c>
      <c r="EE89" s="9"/>
      <c r="EF89" s="62" t="str">
        <f t="shared" si="211"/>
        <v/>
      </c>
      <c r="EG89" s="78" t="str">
        <f t="shared" si="212"/>
        <v/>
      </c>
      <c r="EH89" s="9" t="str">
        <f t="shared" si="213"/>
        <v/>
      </c>
      <c r="EI89" s="10" t="str">
        <f t="shared" si="214"/>
        <v/>
      </c>
      <c r="EJ89" s="7"/>
      <c r="EK89" s="47"/>
      <c r="EL89" s="1"/>
    </row>
    <row r="90" spans="1:142" ht="15" customHeight="1" thickTop="1">
      <c r="A90" s="89">
        <v>46133</v>
      </c>
      <c r="B90" s="6">
        <f>IF(A90="","",SUM(D90:D93)+SUM(R90:R93)+SUM(BV81)+SUM(CJ81)+SUM(CX81,DL81,DZ81)+SUM(AF90:AF93)+SUM(AT90:AT93)+SUM(BH90:BH93))</f>
        <v>2629</v>
      </c>
      <c r="C90" s="78">
        <v>13301</v>
      </c>
      <c r="D90" s="78">
        <f t="shared" si="152"/>
        <v>124</v>
      </c>
      <c r="E90" s="78">
        <v>409</v>
      </c>
      <c r="F90" s="28">
        <f t="shared" si="153"/>
        <v>3</v>
      </c>
      <c r="G90" s="78">
        <v>18</v>
      </c>
      <c r="H90" s="78">
        <f t="shared" si="154"/>
        <v>2</v>
      </c>
      <c r="I90" s="78">
        <v>1</v>
      </c>
      <c r="J90" s="90" t="str">
        <f t="shared" si="155"/>
        <v>たまごっちMC</v>
      </c>
      <c r="K90" s="91">
        <f t="shared" si="156"/>
        <v>1430</v>
      </c>
      <c r="L90" s="28">
        <f t="shared" si="157"/>
        <v>2860</v>
      </c>
      <c r="M90" s="29">
        <f t="shared" si="158"/>
        <v>0.23064516129032259</v>
      </c>
      <c r="N90" s="7"/>
      <c r="O90" s="168"/>
      <c r="P90" s="89">
        <f>IF(A90="","",A90)</f>
        <v>46133</v>
      </c>
      <c r="Q90" s="78">
        <v>10094</v>
      </c>
      <c r="R90" s="78">
        <f t="shared" si="159"/>
        <v>51</v>
      </c>
      <c r="S90" s="78">
        <v>313</v>
      </c>
      <c r="T90" s="28">
        <f t="shared" si="160"/>
        <v>2</v>
      </c>
      <c r="U90" s="78">
        <v>10</v>
      </c>
      <c r="V90" s="78">
        <f t="shared" si="161"/>
        <v>2</v>
      </c>
      <c r="W90" s="78">
        <v>1</v>
      </c>
      <c r="X90" s="90" t="str">
        <f t="shared" si="162"/>
        <v>液晶デジタルカメラ</v>
      </c>
      <c r="Y90" s="91">
        <f t="shared" si="163"/>
        <v>1091</v>
      </c>
      <c r="Z90" s="28">
        <f t="shared" si="164"/>
        <v>2182</v>
      </c>
      <c r="AA90" s="29">
        <f t="shared" si="165"/>
        <v>0.42784313725490197</v>
      </c>
      <c r="AB90" s="7"/>
      <c r="AC90" s="168"/>
      <c r="AD90" s="89">
        <f>IF(A90="","",A90)</f>
        <v>46133</v>
      </c>
      <c r="AE90" s="78">
        <v>633</v>
      </c>
      <c r="AF90" s="166">
        <f t="shared" si="166"/>
        <v>16</v>
      </c>
      <c r="AG90" s="78">
        <v>201</v>
      </c>
      <c r="AH90" s="28">
        <f t="shared" si="167"/>
        <v>1</v>
      </c>
      <c r="AI90" s="78">
        <v>11</v>
      </c>
      <c r="AJ90" s="78">
        <f t="shared" si="168"/>
        <v>1</v>
      </c>
      <c r="AK90" s="78">
        <v>0</v>
      </c>
      <c r="AL90" s="90" t="str">
        <f t="shared" si="169"/>
        <v>サンリオアニマルがま口</v>
      </c>
      <c r="AM90" s="91">
        <f t="shared" si="170"/>
        <v>880</v>
      </c>
      <c r="AN90" s="28">
        <f t="shared" si="171"/>
        <v>880</v>
      </c>
      <c r="AO90" s="29">
        <f t="shared" si="172"/>
        <v>0.55000000000000004</v>
      </c>
      <c r="AP90" s="288" t="s">
        <v>733</v>
      </c>
      <c r="AQ90" s="168"/>
      <c r="AR90" s="89">
        <f>IF(A90="","",A90)</f>
        <v>46133</v>
      </c>
      <c r="AS90" s="78">
        <v>11147</v>
      </c>
      <c r="AT90" s="78">
        <f t="shared" si="173"/>
        <v>151</v>
      </c>
      <c r="AU90" s="78">
        <v>471</v>
      </c>
      <c r="AV90" s="28">
        <f t="shared" si="174"/>
        <v>11</v>
      </c>
      <c r="AW90" s="78">
        <v>11</v>
      </c>
      <c r="AX90" s="78">
        <f t="shared" si="175"/>
        <v>12</v>
      </c>
      <c r="AY90" s="78">
        <v>5</v>
      </c>
      <c r="AZ90" s="90" t="str">
        <f t="shared" si="176"/>
        <v>テラスタルフェス</v>
      </c>
      <c r="BA90" s="91">
        <f t="shared" si="177"/>
        <v>500</v>
      </c>
      <c r="BB90" s="28">
        <f t="shared" si="178"/>
        <v>6000</v>
      </c>
      <c r="BC90" s="29">
        <f t="shared" si="179"/>
        <v>0.39735099337748342</v>
      </c>
      <c r="BD90" s="7" t="s">
        <v>53</v>
      </c>
      <c r="BE90" s="168"/>
      <c r="BF90" s="89">
        <f>IF(A90="","",A90)</f>
        <v>46133</v>
      </c>
      <c r="BG90" s="78">
        <v>6303</v>
      </c>
      <c r="BH90" s="78">
        <f t="shared" si="180"/>
        <v>114</v>
      </c>
      <c r="BI90" s="78">
        <v>283</v>
      </c>
      <c r="BJ90" s="28">
        <f t="shared" si="181"/>
        <v>3</v>
      </c>
      <c r="BK90" s="78">
        <v>18</v>
      </c>
      <c r="BL90" s="78">
        <f t="shared" si="182"/>
        <v>3</v>
      </c>
      <c r="BM90" s="78">
        <v>2</v>
      </c>
      <c r="BN90" s="90" t="str">
        <f t="shared" si="183"/>
        <v>ゲーム機柄イヤホン</v>
      </c>
      <c r="BO90" s="91">
        <f t="shared" si="184"/>
        <v>1100</v>
      </c>
      <c r="BP90" s="28">
        <f t="shared" si="185"/>
        <v>3300</v>
      </c>
      <c r="BQ90" s="29">
        <f t="shared" si="186"/>
        <v>0.28947368421052633</v>
      </c>
      <c r="BR90" s="7"/>
      <c r="BS90" s="168"/>
      <c r="BT90" s="169"/>
      <c r="BU90" s="9"/>
      <c r="BV90" s="9" t="str">
        <f t="shared" si="117"/>
        <v/>
      </c>
      <c r="BW90" s="9"/>
      <c r="BX90" s="9" t="str">
        <f t="shared" si="118"/>
        <v/>
      </c>
      <c r="BY90" s="9"/>
      <c r="BZ90" s="9" t="str">
        <f t="shared" si="119"/>
        <v/>
      </c>
      <c r="CA90" s="9"/>
      <c r="CB90" s="62" t="str">
        <f t="shared" si="120"/>
        <v/>
      </c>
      <c r="CC90" s="78" t="str">
        <f t="shared" si="121"/>
        <v/>
      </c>
      <c r="CD90" s="9" t="str">
        <f t="shared" si="122"/>
        <v/>
      </c>
      <c r="CE90" s="10" t="str">
        <f t="shared" si="123"/>
        <v/>
      </c>
      <c r="CF90" s="7"/>
      <c r="CH90" s="15"/>
      <c r="CI90" s="9"/>
      <c r="CJ90" s="9" t="str">
        <f t="shared" si="187"/>
        <v/>
      </c>
      <c r="CK90" s="9"/>
      <c r="CL90" s="9" t="str">
        <f t="shared" si="188"/>
        <v/>
      </c>
      <c r="CM90" s="9"/>
      <c r="CN90" s="9" t="str">
        <f t="shared" si="189"/>
        <v/>
      </c>
      <c r="CO90" s="9"/>
      <c r="CP90" s="62" t="str">
        <f t="shared" si="190"/>
        <v/>
      </c>
      <c r="CQ90" s="78" t="str">
        <f t="shared" si="191"/>
        <v/>
      </c>
      <c r="CR90" s="9" t="str">
        <f t="shared" si="192"/>
        <v/>
      </c>
      <c r="CS90" s="10" t="str">
        <f t="shared" si="193"/>
        <v/>
      </c>
      <c r="CT90" s="7"/>
      <c r="CV90" s="15"/>
      <c r="CW90" s="9"/>
      <c r="CX90" s="9" t="str">
        <f t="shared" si="194"/>
        <v/>
      </c>
      <c r="CY90" s="9"/>
      <c r="CZ90" s="9" t="str">
        <f t="shared" si="195"/>
        <v/>
      </c>
      <c r="DA90" s="9"/>
      <c r="DB90" s="9" t="str">
        <f t="shared" si="196"/>
        <v/>
      </c>
      <c r="DC90" s="9"/>
      <c r="DD90" s="62" t="str">
        <f t="shared" si="197"/>
        <v/>
      </c>
      <c r="DE90" s="78" t="str">
        <f t="shared" si="198"/>
        <v/>
      </c>
      <c r="DF90" s="9" t="str">
        <f t="shared" si="199"/>
        <v/>
      </c>
      <c r="DG90" s="10" t="str">
        <f t="shared" si="200"/>
        <v/>
      </c>
      <c r="DH90" s="7"/>
      <c r="DJ90" s="15"/>
      <c r="DK90" s="9"/>
      <c r="DL90" s="9" t="str">
        <f t="shared" si="201"/>
        <v/>
      </c>
      <c r="DM90" s="9"/>
      <c r="DN90" s="9" t="str">
        <f t="shared" si="202"/>
        <v/>
      </c>
      <c r="DO90" s="9"/>
      <c r="DP90" s="9" t="str">
        <f t="shared" si="203"/>
        <v/>
      </c>
      <c r="DQ90" s="9"/>
      <c r="DR90" s="62" t="str">
        <f t="shared" si="204"/>
        <v/>
      </c>
      <c r="DS90" s="78" t="str">
        <f t="shared" si="205"/>
        <v/>
      </c>
      <c r="DT90" s="9" t="str">
        <f t="shared" si="206"/>
        <v/>
      </c>
      <c r="DU90" s="10" t="str">
        <f t="shared" si="207"/>
        <v/>
      </c>
      <c r="DV90" s="7"/>
      <c r="DW90" s="47"/>
      <c r="DX90" s="15"/>
      <c r="DY90" s="9"/>
      <c r="DZ90" s="9" t="str">
        <f t="shared" si="208"/>
        <v/>
      </c>
      <c r="EA90" s="9"/>
      <c r="EB90" s="9" t="str">
        <f t="shared" si="209"/>
        <v/>
      </c>
      <c r="EC90" s="9"/>
      <c r="ED90" s="9" t="str">
        <f t="shared" si="210"/>
        <v/>
      </c>
      <c r="EE90" s="9"/>
      <c r="EF90" s="62" t="str">
        <f t="shared" si="211"/>
        <v/>
      </c>
      <c r="EG90" s="78" t="str">
        <f t="shared" si="212"/>
        <v/>
      </c>
      <c r="EH90" s="9" t="str">
        <f t="shared" si="213"/>
        <v/>
      </c>
      <c r="EI90" s="10" t="str">
        <f t="shared" si="214"/>
        <v/>
      </c>
      <c r="EJ90" s="7"/>
      <c r="EK90" s="47"/>
      <c r="EL90" s="1"/>
    </row>
    <row r="91" spans="1:142" ht="15" customHeight="1">
      <c r="A91" s="221"/>
      <c r="B91" s="6"/>
      <c r="C91" s="9">
        <v>14990</v>
      </c>
      <c r="D91" s="9">
        <f t="shared" si="152"/>
        <v>109</v>
      </c>
      <c r="E91" s="9">
        <v>444</v>
      </c>
      <c r="F91" s="9">
        <f t="shared" si="153"/>
        <v>1</v>
      </c>
      <c r="G91" s="9">
        <v>14</v>
      </c>
      <c r="H91" s="9">
        <f t="shared" si="154"/>
        <v>2</v>
      </c>
      <c r="I91" s="9">
        <v>0</v>
      </c>
      <c r="J91" s="62" t="str">
        <f t="shared" si="155"/>
        <v>ピクミンマスコット</v>
      </c>
      <c r="K91" s="95">
        <f t="shared" si="156"/>
        <v>800</v>
      </c>
      <c r="L91" s="9">
        <f t="shared" si="157"/>
        <v>1600</v>
      </c>
      <c r="M91" s="10">
        <f t="shared" si="158"/>
        <v>0.14678899082568808</v>
      </c>
      <c r="N91" s="7"/>
      <c r="O91" s="168"/>
      <c r="P91" s="15"/>
      <c r="Q91" s="9">
        <v>10820</v>
      </c>
      <c r="R91" s="110">
        <f t="shared" si="159"/>
        <v>19</v>
      </c>
      <c r="S91" s="9">
        <v>415</v>
      </c>
      <c r="T91" s="9">
        <f t="shared" si="160"/>
        <v>0</v>
      </c>
      <c r="U91" s="9">
        <v>32</v>
      </c>
      <c r="V91" s="9">
        <f t="shared" si="161"/>
        <v>0</v>
      </c>
      <c r="W91" s="9">
        <v>-13</v>
      </c>
      <c r="X91" s="62" t="str">
        <f t="shared" si="162"/>
        <v>ラブブキーホルダーおおきめ</v>
      </c>
      <c r="Y91" s="95">
        <f t="shared" si="163"/>
        <v>500</v>
      </c>
      <c r="Z91" s="9">
        <f t="shared" si="164"/>
        <v>0</v>
      </c>
      <c r="AA91" s="10">
        <f t="shared" si="165"/>
        <v>0</v>
      </c>
      <c r="AB91" s="7" t="s">
        <v>730</v>
      </c>
      <c r="AC91" s="168"/>
      <c r="AD91" s="15"/>
      <c r="AE91" s="9">
        <v>6763</v>
      </c>
      <c r="AF91" s="9">
        <f t="shared" si="166"/>
        <v>35</v>
      </c>
      <c r="AG91" s="9">
        <v>357</v>
      </c>
      <c r="AH91" s="9">
        <f t="shared" si="167"/>
        <v>3</v>
      </c>
      <c r="AI91" s="9">
        <v>6</v>
      </c>
      <c r="AJ91" s="9">
        <f t="shared" si="168"/>
        <v>4</v>
      </c>
      <c r="AK91" s="9">
        <v>0</v>
      </c>
      <c r="AL91" s="62" t="str">
        <f t="shared" si="169"/>
        <v>キティボアバンスクリップ</v>
      </c>
      <c r="AM91" s="95">
        <f t="shared" si="170"/>
        <v>1100</v>
      </c>
      <c r="AN91" s="9">
        <f t="shared" si="171"/>
        <v>4400</v>
      </c>
      <c r="AO91" s="10">
        <f t="shared" si="172"/>
        <v>1.2571428571428571</v>
      </c>
      <c r="AP91" s="7"/>
      <c r="AQ91" s="168"/>
      <c r="AR91" s="15"/>
      <c r="AS91" s="9">
        <v>6668</v>
      </c>
      <c r="AT91" s="9">
        <f t="shared" si="173"/>
        <v>120</v>
      </c>
      <c r="AU91" s="9">
        <v>429</v>
      </c>
      <c r="AV91" s="9">
        <f t="shared" si="174"/>
        <v>2</v>
      </c>
      <c r="AW91" s="9">
        <v>9</v>
      </c>
      <c r="AX91" s="9">
        <f t="shared" si="175"/>
        <v>2</v>
      </c>
      <c r="AY91" s="9">
        <v>0</v>
      </c>
      <c r="AZ91" s="62" t="str">
        <f t="shared" si="176"/>
        <v>キティしっぽ付きポーチ</v>
      </c>
      <c r="BA91" s="95">
        <f t="shared" si="177"/>
        <v>660</v>
      </c>
      <c r="BB91" s="9">
        <f t="shared" si="178"/>
        <v>1320</v>
      </c>
      <c r="BC91" s="10">
        <f t="shared" si="179"/>
        <v>0.11</v>
      </c>
      <c r="BD91" s="7"/>
      <c r="BE91" s="168"/>
      <c r="BF91" s="15"/>
      <c r="BG91" s="9">
        <v>6953</v>
      </c>
      <c r="BH91" s="9">
        <f t="shared" si="180"/>
        <v>98</v>
      </c>
      <c r="BI91" s="9">
        <v>163</v>
      </c>
      <c r="BJ91" s="9">
        <f t="shared" si="181"/>
        <v>-2</v>
      </c>
      <c r="BK91" s="9">
        <v>9</v>
      </c>
      <c r="BL91" s="9">
        <f t="shared" si="182"/>
        <v>1</v>
      </c>
      <c r="BM91" s="9">
        <v>4</v>
      </c>
      <c r="BN91" s="62" t="str">
        <f t="shared" si="183"/>
        <v>デジタルミニカメラ</v>
      </c>
      <c r="BO91" s="95">
        <f t="shared" si="184"/>
        <v>722</v>
      </c>
      <c r="BP91" s="9">
        <f t="shared" si="185"/>
        <v>722</v>
      </c>
      <c r="BQ91" s="10">
        <f t="shared" si="186"/>
        <v>7.3673469387755097E-2</v>
      </c>
      <c r="BR91" s="7"/>
      <c r="BS91" s="168"/>
      <c r="BT91" s="169"/>
      <c r="BU91" s="9"/>
      <c r="BV91" s="9" t="str">
        <f t="shared" si="117"/>
        <v/>
      </c>
      <c r="BW91" s="9"/>
      <c r="BX91" s="9" t="str">
        <f t="shared" si="118"/>
        <v/>
      </c>
      <c r="BY91" s="9"/>
      <c r="BZ91" s="9" t="str">
        <f t="shared" si="119"/>
        <v/>
      </c>
      <c r="CA91" s="9"/>
      <c r="CB91" s="62" t="str">
        <f t="shared" si="120"/>
        <v/>
      </c>
      <c r="CC91" s="78" t="str">
        <f t="shared" si="121"/>
        <v/>
      </c>
      <c r="CD91" s="9" t="str">
        <f t="shared" si="122"/>
        <v/>
      </c>
      <c r="CE91" s="10" t="str">
        <f t="shared" si="123"/>
        <v/>
      </c>
      <c r="CF91" s="7"/>
      <c r="CH91" s="15"/>
      <c r="CI91" s="9"/>
      <c r="CJ91" s="9" t="str">
        <f t="shared" si="187"/>
        <v/>
      </c>
      <c r="CK91" s="9"/>
      <c r="CL91" s="9" t="str">
        <f t="shared" si="188"/>
        <v/>
      </c>
      <c r="CM91" s="9"/>
      <c r="CN91" s="9" t="str">
        <f t="shared" si="189"/>
        <v/>
      </c>
      <c r="CO91" s="9"/>
      <c r="CP91" s="62" t="str">
        <f t="shared" si="190"/>
        <v/>
      </c>
      <c r="CQ91" s="78" t="str">
        <f t="shared" si="191"/>
        <v/>
      </c>
      <c r="CR91" s="9" t="str">
        <f t="shared" si="192"/>
        <v/>
      </c>
      <c r="CS91" s="10" t="str">
        <f t="shared" si="193"/>
        <v/>
      </c>
      <c r="CT91" s="7"/>
      <c r="CV91" s="15"/>
      <c r="CW91" s="9"/>
      <c r="CX91" s="9" t="str">
        <f t="shared" si="194"/>
        <v/>
      </c>
      <c r="CY91" s="9"/>
      <c r="CZ91" s="9" t="str">
        <f t="shared" si="195"/>
        <v/>
      </c>
      <c r="DA91" s="9"/>
      <c r="DB91" s="9" t="str">
        <f t="shared" si="196"/>
        <v/>
      </c>
      <c r="DC91" s="9"/>
      <c r="DD91" s="62" t="str">
        <f t="shared" si="197"/>
        <v/>
      </c>
      <c r="DE91" s="78" t="str">
        <f t="shared" si="198"/>
        <v/>
      </c>
      <c r="DF91" s="9" t="str">
        <f t="shared" si="199"/>
        <v/>
      </c>
      <c r="DG91" s="10" t="str">
        <f t="shared" si="200"/>
        <v/>
      </c>
      <c r="DH91" s="7"/>
      <c r="DJ91" s="15"/>
      <c r="DK91" s="9"/>
      <c r="DL91" s="9" t="str">
        <f t="shared" si="201"/>
        <v/>
      </c>
      <c r="DM91" s="9"/>
      <c r="DN91" s="9" t="str">
        <f t="shared" si="202"/>
        <v/>
      </c>
      <c r="DO91" s="9"/>
      <c r="DP91" s="9" t="str">
        <f t="shared" si="203"/>
        <v/>
      </c>
      <c r="DQ91" s="9"/>
      <c r="DR91" s="62" t="str">
        <f t="shared" si="204"/>
        <v/>
      </c>
      <c r="DS91" s="78" t="str">
        <f t="shared" si="205"/>
        <v/>
      </c>
      <c r="DT91" s="9" t="str">
        <f t="shared" si="206"/>
        <v/>
      </c>
      <c r="DU91" s="10" t="str">
        <f t="shared" si="207"/>
        <v/>
      </c>
      <c r="DV91" s="7"/>
      <c r="DW91" s="47"/>
      <c r="DX91" s="15"/>
      <c r="DY91" s="9"/>
      <c r="DZ91" s="9" t="str">
        <f t="shared" si="208"/>
        <v/>
      </c>
      <c r="EA91" s="9"/>
      <c r="EB91" s="9" t="str">
        <f t="shared" si="209"/>
        <v/>
      </c>
      <c r="EC91" s="9"/>
      <c r="ED91" s="9" t="str">
        <f t="shared" si="210"/>
        <v/>
      </c>
      <c r="EE91" s="9"/>
      <c r="EF91" s="62" t="str">
        <f t="shared" si="211"/>
        <v/>
      </c>
      <c r="EG91" s="78" t="str">
        <f t="shared" si="212"/>
        <v/>
      </c>
      <c r="EH91" s="9" t="str">
        <f t="shared" si="213"/>
        <v/>
      </c>
      <c r="EI91" s="10" t="str">
        <f t="shared" si="214"/>
        <v/>
      </c>
      <c r="EJ91" s="7"/>
      <c r="EK91" s="47"/>
      <c r="EL91" s="1"/>
    </row>
    <row r="92" spans="1:142">
      <c r="A92" s="224"/>
      <c r="B92" s="6"/>
      <c r="C92" s="9">
        <v>10236</v>
      </c>
      <c r="D92" s="110">
        <f t="shared" si="152"/>
        <v>23</v>
      </c>
      <c r="E92" s="9">
        <v>586</v>
      </c>
      <c r="F92" s="9">
        <f t="shared" si="153"/>
        <v>0</v>
      </c>
      <c r="G92" s="9">
        <v>11</v>
      </c>
      <c r="H92" s="9">
        <f t="shared" si="154"/>
        <v>0</v>
      </c>
      <c r="I92" s="9">
        <v>-3</v>
      </c>
      <c r="J92" s="62" t="str">
        <f t="shared" si="155"/>
        <v>がま口カエル</v>
      </c>
      <c r="K92" s="9">
        <f t="shared" si="156"/>
        <v>308</v>
      </c>
      <c r="L92" s="9">
        <f t="shared" si="157"/>
        <v>0</v>
      </c>
      <c r="M92" s="10">
        <f t="shared" si="158"/>
        <v>0</v>
      </c>
      <c r="N92" s="7" t="s">
        <v>731</v>
      </c>
      <c r="O92" s="168"/>
      <c r="P92" s="15"/>
      <c r="Q92" s="9">
        <v>11599</v>
      </c>
      <c r="R92" s="9">
        <f>IF(Q92="","",Q92-Q88)</f>
        <v>96</v>
      </c>
      <c r="S92" s="9">
        <v>344</v>
      </c>
      <c r="T92" s="9">
        <f t="shared" si="160"/>
        <v>4</v>
      </c>
      <c r="U92" s="9">
        <v>14</v>
      </c>
      <c r="V92" s="9">
        <f t="shared" si="161"/>
        <v>2</v>
      </c>
      <c r="W92" s="9">
        <v>1</v>
      </c>
      <c r="X92" s="62" t="str">
        <f t="shared" si="162"/>
        <v>バタースクイーズ</v>
      </c>
      <c r="Y92" s="9">
        <f t="shared" si="163"/>
        <v>440</v>
      </c>
      <c r="Z92" s="9">
        <f t="shared" si="164"/>
        <v>880</v>
      </c>
      <c r="AA92" s="10">
        <f t="shared" si="165"/>
        <v>9.166666666666666E-2</v>
      </c>
      <c r="AB92" s="7"/>
      <c r="AC92" s="168"/>
      <c r="AD92" s="15"/>
      <c r="AE92" s="9">
        <v>8231</v>
      </c>
      <c r="AF92" s="9">
        <f t="shared" si="166"/>
        <v>42</v>
      </c>
      <c r="AG92" s="9">
        <v>417</v>
      </c>
      <c r="AH92" s="9">
        <f t="shared" si="167"/>
        <v>8</v>
      </c>
      <c r="AI92" s="9">
        <v>7</v>
      </c>
      <c r="AJ92" s="9">
        <f t="shared" si="168"/>
        <v>9</v>
      </c>
      <c r="AK92" s="9">
        <v>0</v>
      </c>
      <c r="AL92" s="62" t="str">
        <f t="shared" si="169"/>
        <v>しばこ</v>
      </c>
      <c r="AM92" s="9">
        <f t="shared" si="170"/>
        <v>100</v>
      </c>
      <c r="AN92" s="9">
        <f t="shared" si="171"/>
        <v>900</v>
      </c>
      <c r="AO92" s="10">
        <f t="shared" si="172"/>
        <v>0.21428571428571427</v>
      </c>
      <c r="AP92" s="7"/>
      <c r="AQ92" s="168"/>
      <c r="AR92" s="17"/>
      <c r="AS92" s="9">
        <v>8216</v>
      </c>
      <c r="AT92" s="9">
        <f t="shared" si="173"/>
        <v>137</v>
      </c>
      <c r="AU92" s="9">
        <v>496</v>
      </c>
      <c r="AV92" s="9">
        <f t="shared" si="174"/>
        <v>5</v>
      </c>
      <c r="AW92" s="9">
        <v>36</v>
      </c>
      <c r="AX92" s="9">
        <f t="shared" si="175"/>
        <v>3</v>
      </c>
      <c r="AY92" s="9">
        <v>0</v>
      </c>
      <c r="AZ92" s="62" t="str">
        <f t="shared" si="176"/>
        <v>ボンボンドロップシール</v>
      </c>
      <c r="BA92" s="9">
        <f t="shared" si="177"/>
        <v>300</v>
      </c>
      <c r="BB92" s="9">
        <f t="shared" si="178"/>
        <v>900</v>
      </c>
      <c r="BC92" s="10">
        <f t="shared" si="179"/>
        <v>6.569343065693431E-2</v>
      </c>
      <c r="BD92" s="7"/>
      <c r="BE92" s="168"/>
      <c r="BF92" s="17"/>
      <c r="BG92" s="9">
        <v>7442</v>
      </c>
      <c r="BH92" s="9">
        <f t="shared" si="180"/>
        <v>184</v>
      </c>
      <c r="BI92" s="9">
        <v>200</v>
      </c>
      <c r="BJ92" s="9">
        <f t="shared" si="181"/>
        <v>2</v>
      </c>
      <c r="BK92" s="9">
        <v>6</v>
      </c>
      <c r="BL92" s="9">
        <f t="shared" si="182"/>
        <v>3</v>
      </c>
      <c r="BM92" s="9">
        <v>2</v>
      </c>
      <c r="BN92" s="62" t="str">
        <f t="shared" si="183"/>
        <v>ゲームアーク</v>
      </c>
      <c r="BO92" s="9">
        <f t="shared" si="184"/>
        <v>670</v>
      </c>
      <c r="BP92" s="9">
        <f t="shared" si="185"/>
        <v>2010</v>
      </c>
      <c r="BQ92" s="10">
        <f t="shared" si="186"/>
        <v>0.1092391304347826</v>
      </c>
      <c r="BR92" s="7"/>
      <c r="BS92" s="168"/>
      <c r="BT92" s="169"/>
      <c r="BU92" s="9"/>
      <c r="BV92" s="9" t="str">
        <f t="shared" si="117"/>
        <v/>
      </c>
      <c r="BW92" s="9"/>
      <c r="BX92" s="9" t="str">
        <f t="shared" si="118"/>
        <v/>
      </c>
      <c r="BY92" s="9"/>
      <c r="BZ92" s="9" t="str">
        <f t="shared" si="119"/>
        <v/>
      </c>
      <c r="CA92" s="9"/>
      <c r="CB92" s="62" t="str">
        <f t="shared" si="120"/>
        <v/>
      </c>
      <c r="CC92" s="78" t="str">
        <f t="shared" si="121"/>
        <v/>
      </c>
      <c r="CD92" s="9" t="str">
        <f t="shared" si="122"/>
        <v/>
      </c>
      <c r="CE92" s="10" t="str">
        <f t="shared" si="123"/>
        <v/>
      </c>
      <c r="CF92" s="7"/>
      <c r="CH92" s="15"/>
      <c r="CI92" s="9"/>
      <c r="CJ92" s="9" t="str">
        <f t="shared" si="187"/>
        <v/>
      </c>
      <c r="CK92" s="9"/>
      <c r="CL92" s="9" t="str">
        <f t="shared" si="188"/>
        <v/>
      </c>
      <c r="CM92" s="9"/>
      <c r="CN92" s="9" t="str">
        <f t="shared" si="189"/>
        <v/>
      </c>
      <c r="CO92" s="9"/>
      <c r="CP92" s="62" t="str">
        <f t="shared" si="190"/>
        <v/>
      </c>
      <c r="CQ92" s="78" t="str">
        <f t="shared" si="191"/>
        <v/>
      </c>
      <c r="CR92" s="9" t="str">
        <f t="shared" si="192"/>
        <v/>
      </c>
      <c r="CS92" s="10" t="str">
        <f t="shared" si="193"/>
        <v/>
      </c>
      <c r="CT92" s="7"/>
      <c r="CV92" s="15"/>
      <c r="CW92" s="9"/>
      <c r="CX92" s="9" t="str">
        <f t="shared" si="194"/>
        <v/>
      </c>
      <c r="CY92" s="9"/>
      <c r="CZ92" s="9" t="str">
        <f t="shared" si="195"/>
        <v/>
      </c>
      <c r="DA92" s="9"/>
      <c r="DB92" s="9" t="str">
        <f t="shared" si="196"/>
        <v/>
      </c>
      <c r="DC92" s="9"/>
      <c r="DD92" s="62" t="str">
        <f t="shared" si="197"/>
        <v/>
      </c>
      <c r="DE92" s="78" t="str">
        <f t="shared" si="198"/>
        <v/>
      </c>
      <c r="DF92" s="9" t="str">
        <f t="shared" si="199"/>
        <v/>
      </c>
      <c r="DG92" s="10" t="str">
        <f t="shared" si="200"/>
        <v/>
      </c>
      <c r="DH92" s="7"/>
      <c r="DJ92" s="15"/>
      <c r="DK92" s="9"/>
      <c r="DL92" s="9" t="str">
        <f t="shared" si="201"/>
        <v/>
      </c>
      <c r="DM92" s="9"/>
      <c r="DN92" s="9" t="str">
        <f t="shared" si="202"/>
        <v/>
      </c>
      <c r="DO92" s="9"/>
      <c r="DP92" s="9" t="str">
        <f t="shared" si="203"/>
        <v/>
      </c>
      <c r="DQ92" s="9"/>
      <c r="DR92" s="62" t="str">
        <f t="shared" si="204"/>
        <v/>
      </c>
      <c r="DS92" s="78" t="str">
        <f t="shared" si="205"/>
        <v/>
      </c>
      <c r="DT92" s="9" t="str">
        <f t="shared" si="206"/>
        <v/>
      </c>
      <c r="DU92" s="10" t="str">
        <f t="shared" si="207"/>
        <v/>
      </c>
      <c r="DV92" s="7"/>
      <c r="DW92" s="47"/>
      <c r="DX92" s="15"/>
      <c r="DY92" s="9"/>
      <c r="DZ92" s="9" t="str">
        <f t="shared" si="208"/>
        <v/>
      </c>
      <c r="EA92" s="9"/>
      <c r="EB92" s="9" t="str">
        <f t="shared" si="209"/>
        <v/>
      </c>
      <c r="EC92" s="9"/>
      <c r="ED92" s="9" t="str">
        <f t="shared" si="210"/>
        <v/>
      </c>
      <c r="EE92" s="9"/>
      <c r="EF92" s="62" t="str">
        <f t="shared" si="211"/>
        <v/>
      </c>
      <c r="EG92" s="78" t="str">
        <f t="shared" si="212"/>
        <v/>
      </c>
      <c r="EH92" s="9" t="str">
        <f t="shared" si="213"/>
        <v/>
      </c>
      <c r="EI92" s="10" t="str">
        <f t="shared" si="214"/>
        <v/>
      </c>
      <c r="EJ92" s="7"/>
      <c r="EK92" s="47"/>
      <c r="EL92" s="1"/>
    </row>
    <row r="93" spans="1:142" ht="15" customHeight="1" thickBot="1">
      <c r="A93" s="23"/>
      <c r="B93" s="126" t="str">
        <f>IF(A93="","",SUM(D93:D96)+SUM(R93:R96)+SUM(AF93:AF96)+SUM(AT93:AT96)+SUM(BV84,CJ84,#REF!))</f>
        <v/>
      </c>
      <c r="C93" s="24">
        <v>10530</v>
      </c>
      <c r="D93" s="24">
        <f t="shared" si="152"/>
        <v>49</v>
      </c>
      <c r="E93" s="24">
        <v>588</v>
      </c>
      <c r="F93" s="24">
        <f t="shared" si="153"/>
        <v>13</v>
      </c>
      <c r="G93" s="24">
        <v>250</v>
      </c>
      <c r="H93" s="24">
        <f t="shared" si="154"/>
        <v>14</v>
      </c>
      <c r="I93" s="24">
        <v>0</v>
      </c>
      <c r="J93" s="63" t="str">
        <f t="shared" si="155"/>
        <v>ビーズブレスレット</v>
      </c>
      <c r="K93" s="96">
        <f t="shared" si="156"/>
        <v>60</v>
      </c>
      <c r="L93" s="24">
        <f t="shared" si="157"/>
        <v>840</v>
      </c>
      <c r="M93" s="26">
        <f t="shared" si="158"/>
        <v>0.17142857142857143</v>
      </c>
      <c r="N93" s="288" t="s">
        <v>735</v>
      </c>
      <c r="O93" s="168"/>
      <c r="P93" s="23"/>
      <c r="Q93" s="24">
        <v>8365</v>
      </c>
      <c r="R93" s="159">
        <f>IF(Q93="","",Q93-Q89)</f>
        <v>36</v>
      </c>
      <c r="S93" s="24">
        <v>442</v>
      </c>
      <c r="T93" s="24">
        <f t="shared" si="160"/>
        <v>8</v>
      </c>
      <c r="U93" s="24">
        <v>94</v>
      </c>
      <c r="V93" s="24">
        <f t="shared" si="161"/>
        <v>8</v>
      </c>
      <c r="W93" s="24">
        <v>11</v>
      </c>
      <c r="X93" s="63" t="str">
        <f t="shared" si="162"/>
        <v>ふわもちスクイーズ</v>
      </c>
      <c r="Y93" s="96">
        <f t="shared" si="163"/>
        <v>99</v>
      </c>
      <c r="Z93" s="24">
        <f t="shared" si="164"/>
        <v>792</v>
      </c>
      <c r="AA93" s="26">
        <f t="shared" si="165"/>
        <v>0.22</v>
      </c>
      <c r="AB93" s="7" t="s">
        <v>734</v>
      </c>
      <c r="AC93" s="168"/>
      <c r="AD93" s="23"/>
      <c r="AE93" s="24">
        <v>7650</v>
      </c>
      <c r="AF93" s="24">
        <f t="shared" si="166"/>
        <v>50</v>
      </c>
      <c r="AG93" s="24">
        <v>490</v>
      </c>
      <c r="AH93" s="24">
        <f t="shared" si="167"/>
        <v>3</v>
      </c>
      <c r="AI93" s="24">
        <v>106</v>
      </c>
      <c r="AJ93" s="24">
        <f t="shared" si="168"/>
        <v>3</v>
      </c>
      <c r="AK93" s="24">
        <v>0</v>
      </c>
      <c r="AL93" s="63" t="str">
        <f t="shared" si="169"/>
        <v>アングリーキーホルダー</v>
      </c>
      <c r="AM93" s="96">
        <f t="shared" si="170"/>
        <v>100</v>
      </c>
      <c r="AN93" s="24">
        <f t="shared" si="171"/>
        <v>300</v>
      </c>
      <c r="AO93" s="26">
        <f t="shared" si="172"/>
        <v>0.06</v>
      </c>
      <c r="AP93" s="288" t="s">
        <v>732</v>
      </c>
      <c r="AQ93" s="168"/>
      <c r="AR93" s="23"/>
      <c r="AS93" s="24">
        <v>7218</v>
      </c>
      <c r="AT93" s="24">
        <f t="shared" si="173"/>
        <v>131</v>
      </c>
      <c r="AU93" s="24">
        <v>239</v>
      </c>
      <c r="AV93" s="24">
        <f t="shared" si="174"/>
        <v>0</v>
      </c>
      <c r="AW93" s="24">
        <v>18</v>
      </c>
      <c r="AX93" s="24">
        <f t="shared" si="175"/>
        <v>1</v>
      </c>
      <c r="AY93" s="24">
        <v>1</v>
      </c>
      <c r="AZ93" s="63" t="str">
        <f t="shared" si="176"/>
        <v>NICI</v>
      </c>
      <c r="BA93" s="96">
        <f t="shared" si="177"/>
        <v>682</v>
      </c>
      <c r="BB93" s="24">
        <f t="shared" si="178"/>
        <v>682</v>
      </c>
      <c r="BC93" s="26">
        <f t="shared" si="179"/>
        <v>5.2061068702290075E-2</v>
      </c>
      <c r="BD93" s="7"/>
      <c r="BE93" s="168"/>
      <c r="BF93" s="23"/>
      <c r="BG93" s="24">
        <v>7218</v>
      </c>
      <c r="BH93" s="24">
        <f t="shared" si="180"/>
        <v>195</v>
      </c>
      <c r="BI93" s="24">
        <v>228</v>
      </c>
      <c r="BJ93" s="24">
        <f t="shared" si="181"/>
        <v>0</v>
      </c>
      <c r="BK93" s="24">
        <v>10</v>
      </c>
      <c r="BL93" s="24">
        <f t="shared" si="182"/>
        <v>4</v>
      </c>
      <c r="BM93" s="24">
        <v>1</v>
      </c>
      <c r="BN93" s="63" t="str">
        <f t="shared" si="183"/>
        <v>たまごっちブロックシール</v>
      </c>
      <c r="BO93" s="96">
        <f t="shared" si="184"/>
        <v>600</v>
      </c>
      <c r="BP93" s="24">
        <f t="shared" si="185"/>
        <v>2400</v>
      </c>
      <c r="BQ93" s="26">
        <f t="shared" si="186"/>
        <v>0.12307692307692308</v>
      </c>
      <c r="BR93" s="7" t="s">
        <v>729</v>
      </c>
      <c r="BS93" s="168"/>
      <c r="BT93" s="169"/>
      <c r="BU93" s="9"/>
      <c r="BV93" s="9" t="str">
        <f t="shared" si="117"/>
        <v/>
      </c>
      <c r="BW93" s="9"/>
      <c r="BX93" s="9" t="str">
        <f t="shared" si="118"/>
        <v/>
      </c>
      <c r="BY93" s="9"/>
      <c r="BZ93" s="9" t="str">
        <f t="shared" si="119"/>
        <v/>
      </c>
      <c r="CA93" s="9"/>
      <c r="CB93" s="62" t="str">
        <f t="shared" si="120"/>
        <v/>
      </c>
      <c r="CC93" s="78" t="str">
        <f t="shared" si="121"/>
        <v/>
      </c>
      <c r="CD93" s="9" t="str">
        <f t="shared" si="122"/>
        <v/>
      </c>
      <c r="CE93" s="10" t="str">
        <f t="shared" si="123"/>
        <v/>
      </c>
      <c r="CF93" s="7"/>
      <c r="CH93" s="15"/>
      <c r="CI93" s="9"/>
      <c r="CJ93" s="9" t="str">
        <f t="shared" si="187"/>
        <v/>
      </c>
      <c r="CK93" s="9"/>
      <c r="CL93" s="9" t="str">
        <f t="shared" si="188"/>
        <v/>
      </c>
      <c r="CM93" s="9"/>
      <c r="CN93" s="9" t="str">
        <f t="shared" si="189"/>
        <v/>
      </c>
      <c r="CO93" s="9"/>
      <c r="CP93" s="62" t="str">
        <f t="shared" si="190"/>
        <v/>
      </c>
      <c r="CQ93" s="78" t="str">
        <f t="shared" si="191"/>
        <v/>
      </c>
      <c r="CR93" s="9" t="str">
        <f t="shared" si="192"/>
        <v/>
      </c>
      <c r="CS93" s="10" t="str">
        <f t="shared" si="193"/>
        <v/>
      </c>
      <c r="CT93" s="7"/>
      <c r="CV93" s="15"/>
      <c r="CW93" s="9"/>
      <c r="CX93" s="9" t="str">
        <f t="shared" si="194"/>
        <v/>
      </c>
      <c r="CY93" s="9"/>
      <c r="CZ93" s="9" t="str">
        <f t="shared" si="195"/>
        <v/>
      </c>
      <c r="DA93" s="9"/>
      <c r="DB93" s="9" t="str">
        <f t="shared" si="196"/>
        <v/>
      </c>
      <c r="DC93" s="9"/>
      <c r="DD93" s="62" t="str">
        <f t="shared" si="197"/>
        <v/>
      </c>
      <c r="DE93" s="78" t="str">
        <f t="shared" si="198"/>
        <v/>
      </c>
      <c r="DF93" s="9" t="str">
        <f t="shared" si="199"/>
        <v/>
      </c>
      <c r="DG93" s="10" t="str">
        <f t="shared" si="200"/>
        <v/>
      </c>
      <c r="DH93" s="7"/>
      <c r="DJ93" s="15"/>
      <c r="DK93" s="9"/>
      <c r="DL93" s="9" t="str">
        <f t="shared" si="201"/>
        <v/>
      </c>
      <c r="DM93" s="9"/>
      <c r="DN93" s="9" t="str">
        <f t="shared" si="202"/>
        <v/>
      </c>
      <c r="DO93" s="9"/>
      <c r="DP93" s="9" t="str">
        <f t="shared" si="203"/>
        <v/>
      </c>
      <c r="DQ93" s="9"/>
      <c r="DR93" s="62" t="str">
        <f t="shared" si="204"/>
        <v/>
      </c>
      <c r="DS93" s="78" t="str">
        <f t="shared" si="205"/>
        <v/>
      </c>
      <c r="DT93" s="9" t="str">
        <f t="shared" si="206"/>
        <v/>
      </c>
      <c r="DU93" s="10" t="str">
        <f t="shared" si="207"/>
        <v/>
      </c>
      <c r="DV93" s="7"/>
      <c r="DW93" s="47"/>
      <c r="DX93" s="15"/>
      <c r="DY93" s="9"/>
      <c r="DZ93" s="9" t="str">
        <f t="shared" si="208"/>
        <v/>
      </c>
      <c r="EA93" s="9"/>
      <c r="EB93" s="9" t="str">
        <f t="shared" si="209"/>
        <v/>
      </c>
      <c r="EC93" s="9"/>
      <c r="ED93" s="9" t="str">
        <f t="shared" si="210"/>
        <v/>
      </c>
      <c r="EE93" s="9"/>
      <c r="EF93" s="62" t="str">
        <f t="shared" si="211"/>
        <v/>
      </c>
      <c r="EG93" s="78" t="str">
        <f t="shared" si="212"/>
        <v/>
      </c>
      <c r="EH93" s="9" t="str">
        <f t="shared" si="213"/>
        <v/>
      </c>
      <c r="EI93" s="10" t="str">
        <f t="shared" si="214"/>
        <v/>
      </c>
      <c r="EJ93" s="7"/>
      <c r="EK93" s="47"/>
      <c r="EL93" s="1"/>
    </row>
    <row r="94" spans="1:142" ht="15" customHeight="1" thickTop="1">
      <c r="A94" s="89">
        <v>46140</v>
      </c>
      <c r="B94" s="6">
        <f>IF(A94="","",SUM(D94:D97)+SUM(R94:R97)+SUM(BV82,CJ82,CX82,DL82,DZ82)+SUM(AF94:AF97)+SUM(AT94:AT97)+SUM(BH94:BH97))</f>
        <v>2930</v>
      </c>
      <c r="C94" s="78">
        <v>13402</v>
      </c>
      <c r="D94" s="78">
        <f t="shared" si="152"/>
        <v>101</v>
      </c>
      <c r="E94" s="78">
        <v>411</v>
      </c>
      <c r="F94" s="28">
        <f t="shared" si="153"/>
        <v>2</v>
      </c>
      <c r="G94" s="78">
        <v>17</v>
      </c>
      <c r="H94" s="78">
        <f t="shared" si="154"/>
        <v>2</v>
      </c>
      <c r="I94" s="78">
        <v>2</v>
      </c>
      <c r="J94" s="90" t="str">
        <f t="shared" ref="J94:J129" si="215">IF(C94="","",J90)</f>
        <v>たまごっちMC</v>
      </c>
      <c r="K94" s="91">
        <f t="shared" ref="K94:K129" si="216">IF(D94="","",K90)</f>
        <v>1430</v>
      </c>
      <c r="L94" s="28">
        <f t="shared" si="157"/>
        <v>2860</v>
      </c>
      <c r="M94" s="29">
        <f t="shared" si="158"/>
        <v>0.28316831683168314</v>
      </c>
      <c r="N94" s="7"/>
      <c r="O94" s="168"/>
      <c r="P94" s="89">
        <f>IF(A94="","",A94)</f>
        <v>46140</v>
      </c>
      <c r="Q94" s="78">
        <v>10196</v>
      </c>
      <c r="R94" s="78">
        <f t="shared" si="159"/>
        <v>102</v>
      </c>
      <c r="S94" s="78">
        <v>316</v>
      </c>
      <c r="T94" s="28">
        <f t="shared" si="160"/>
        <v>3</v>
      </c>
      <c r="U94" s="78">
        <v>8</v>
      </c>
      <c r="V94" s="78">
        <f t="shared" si="161"/>
        <v>3</v>
      </c>
      <c r="W94" s="78">
        <v>0</v>
      </c>
      <c r="X94" s="90" t="str">
        <f t="shared" si="162"/>
        <v>液晶デジタルカメラ</v>
      </c>
      <c r="Y94" s="91">
        <f t="shared" si="163"/>
        <v>1091</v>
      </c>
      <c r="Z94" s="28">
        <f t="shared" si="164"/>
        <v>3273</v>
      </c>
      <c r="AA94" s="29">
        <f t="shared" si="165"/>
        <v>0.32088235294117645</v>
      </c>
      <c r="AB94" s="7"/>
      <c r="AC94" s="168"/>
      <c r="AD94" s="89">
        <f>IF(A94="","",A94)</f>
        <v>46140</v>
      </c>
      <c r="AE94" s="78">
        <v>694</v>
      </c>
      <c r="AF94" s="78">
        <f t="shared" si="166"/>
        <v>61</v>
      </c>
      <c r="AG94" s="78">
        <v>202</v>
      </c>
      <c r="AH94" s="28">
        <f t="shared" si="167"/>
        <v>1</v>
      </c>
      <c r="AI94" s="78">
        <v>10</v>
      </c>
      <c r="AJ94" s="78">
        <f t="shared" si="168"/>
        <v>1</v>
      </c>
      <c r="AK94" s="78">
        <v>-1</v>
      </c>
      <c r="AL94" s="90" t="str">
        <f t="shared" si="169"/>
        <v>サンリオアニマルがま口</v>
      </c>
      <c r="AM94" s="91">
        <f t="shared" si="170"/>
        <v>880</v>
      </c>
      <c r="AN94" s="28">
        <f t="shared" si="171"/>
        <v>880</v>
      </c>
      <c r="AO94" s="29">
        <f t="shared" si="172"/>
        <v>0.14426229508196722</v>
      </c>
      <c r="AP94" s="7" t="s">
        <v>744</v>
      </c>
      <c r="AQ94" s="168"/>
      <c r="AR94" s="89">
        <f>IF(A94="","",A94)</f>
        <v>46140</v>
      </c>
      <c r="AS94" s="78">
        <v>11285</v>
      </c>
      <c r="AT94" s="78">
        <f t="shared" si="173"/>
        <v>138</v>
      </c>
      <c r="AU94" s="78">
        <v>480</v>
      </c>
      <c r="AV94" s="28">
        <f t="shared" si="174"/>
        <v>9</v>
      </c>
      <c r="AW94" s="78">
        <v>7</v>
      </c>
      <c r="AX94" s="78">
        <f t="shared" si="175"/>
        <v>9</v>
      </c>
      <c r="AY94" s="78">
        <v>8</v>
      </c>
      <c r="AZ94" s="90" t="str">
        <f t="shared" si="176"/>
        <v>テラスタルフェス</v>
      </c>
      <c r="BA94" s="91">
        <f t="shared" si="177"/>
        <v>500</v>
      </c>
      <c r="BB94" s="28">
        <f t="shared" si="178"/>
        <v>4500</v>
      </c>
      <c r="BC94" s="29">
        <f t="shared" si="179"/>
        <v>0.32608695652173914</v>
      </c>
      <c r="BD94" s="7"/>
      <c r="BE94" s="168"/>
      <c r="BF94" s="89">
        <f>IF(A94="","",A94)</f>
        <v>46140</v>
      </c>
      <c r="BG94" s="78">
        <v>6430</v>
      </c>
      <c r="BH94" s="78">
        <f t="shared" si="180"/>
        <v>127</v>
      </c>
      <c r="BI94" s="78">
        <v>287</v>
      </c>
      <c r="BJ94" s="28">
        <f t="shared" si="181"/>
        <v>4</v>
      </c>
      <c r="BK94" s="78">
        <v>17</v>
      </c>
      <c r="BL94" s="78">
        <f t="shared" si="182"/>
        <v>3</v>
      </c>
      <c r="BM94" s="78">
        <v>2</v>
      </c>
      <c r="BN94" s="90" t="str">
        <f t="shared" si="183"/>
        <v>ゲーム機柄イヤホン</v>
      </c>
      <c r="BO94" s="91">
        <f t="shared" si="184"/>
        <v>1100</v>
      </c>
      <c r="BP94" s="28">
        <f t="shared" si="185"/>
        <v>3300</v>
      </c>
      <c r="BQ94" s="29">
        <f t="shared" si="186"/>
        <v>0.25984251968503935</v>
      </c>
      <c r="BR94" s="7"/>
      <c r="BS94" s="168"/>
      <c r="BT94" s="169"/>
      <c r="BU94" s="9"/>
      <c r="BV94" s="9" t="str">
        <f>IF(BU94="","",BU94-#REF!)</f>
        <v/>
      </c>
      <c r="BW94" s="9"/>
      <c r="BX94" s="9" t="str">
        <f>IF(BW94="","",BW94-#REF!)</f>
        <v/>
      </c>
      <c r="BY94" s="9"/>
      <c r="BZ94" s="9" t="str">
        <f>IF(BY94="","",#REF!+#REF!-BY94)</f>
        <v/>
      </c>
      <c r="CA94" s="9"/>
      <c r="CB94" s="62" t="str">
        <f t="shared" si="120"/>
        <v/>
      </c>
      <c r="CC94" s="78" t="str">
        <f>IF(BU94="","",#REF!)</f>
        <v/>
      </c>
      <c r="CD94" s="9" t="str">
        <f t="shared" si="122"/>
        <v/>
      </c>
      <c r="CE94" s="10" t="str">
        <f t="shared" si="123"/>
        <v/>
      </c>
      <c r="CF94" s="7"/>
      <c r="CH94" s="15"/>
      <c r="CI94" s="9"/>
      <c r="CJ94" s="9" t="str">
        <f>IF(CI94="","",CI94-#REF!)</f>
        <v/>
      </c>
      <c r="CK94" s="9"/>
      <c r="CL94" s="9" t="str">
        <f>IF(CK94="","",CK94-#REF!)</f>
        <v/>
      </c>
      <c r="CM94" s="9"/>
      <c r="CN94" s="9" t="str">
        <f>IF(CM94="","",#REF!+#REF!-CM94)</f>
        <v/>
      </c>
      <c r="CO94" s="9"/>
      <c r="CP94" s="62" t="str">
        <f t="shared" si="190"/>
        <v/>
      </c>
      <c r="CQ94" s="78" t="str">
        <f>IF(CI94="","",#REF!)</f>
        <v/>
      </c>
      <c r="CR94" s="9" t="str">
        <f t="shared" si="192"/>
        <v/>
      </c>
      <c r="CS94" s="10" t="str">
        <f t="shared" si="193"/>
        <v/>
      </c>
      <c r="CT94" s="7"/>
      <c r="CV94" s="15"/>
      <c r="CW94" s="9"/>
      <c r="CX94" s="9" t="str">
        <f>IF(CW94="","",CW94-#REF!)</f>
        <v/>
      </c>
      <c r="CY94" s="9"/>
      <c r="CZ94" s="9" t="str">
        <f>IF(CY94="","",CY94-#REF!)</f>
        <v/>
      </c>
      <c r="DA94" s="9"/>
      <c r="DB94" s="9" t="str">
        <f>IF(DA94="","",#REF!+#REF!-DA94)</f>
        <v/>
      </c>
      <c r="DC94" s="9"/>
      <c r="DD94" s="62" t="str">
        <f t="shared" si="197"/>
        <v/>
      </c>
      <c r="DE94" s="78" t="str">
        <f>IF(CW94="","",#REF!)</f>
        <v/>
      </c>
      <c r="DF94" s="9" t="str">
        <f t="shared" si="199"/>
        <v/>
      </c>
      <c r="DG94" s="10" t="str">
        <f t="shared" si="200"/>
        <v/>
      </c>
      <c r="DH94" s="7"/>
      <c r="DJ94" s="15"/>
      <c r="DK94" s="9"/>
      <c r="DL94" s="9" t="str">
        <f>IF(DK94="","",DK94-#REF!)</f>
        <v/>
      </c>
      <c r="DM94" s="9"/>
      <c r="DN94" s="9" t="str">
        <f>IF(DM94="","",DM94-#REF!)</f>
        <v/>
      </c>
      <c r="DO94" s="9"/>
      <c r="DP94" s="9" t="str">
        <f>IF(DO94="","",#REF!+#REF!-DO94)</f>
        <v/>
      </c>
      <c r="DQ94" s="9"/>
      <c r="DR94" s="62" t="str">
        <f t="shared" si="204"/>
        <v/>
      </c>
      <c r="DS94" s="78" t="str">
        <f>IF(DK94="","",#REF!)</f>
        <v/>
      </c>
      <c r="DT94" s="9" t="str">
        <f t="shared" si="206"/>
        <v/>
      </c>
      <c r="DU94" s="10" t="str">
        <f t="shared" si="207"/>
        <v/>
      </c>
      <c r="DV94" s="7"/>
      <c r="DW94" s="47"/>
      <c r="DX94" s="15"/>
      <c r="DY94" s="9"/>
      <c r="DZ94" s="9" t="str">
        <f>IF(DY94="","",DY94-#REF!)</f>
        <v/>
      </c>
      <c r="EA94" s="9"/>
      <c r="EB94" s="9" t="str">
        <f>IF(EA94="","",EA94-#REF!)</f>
        <v/>
      </c>
      <c r="EC94" s="9"/>
      <c r="ED94" s="9" t="str">
        <f>IF(EC94="","",#REF!+#REF!-EC94)</f>
        <v/>
      </c>
      <c r="EE94" s="9"/>
      <c r="EF94" s="62" t="str">
        <f t="shared" si="211"/>
        <v/>
      </c>
      <c r="EG94" s="78" t="str">
        <f>IF(DY94="","",#REF!)</f>
        <v/>
      </c>
      <c r="EH94" s="9" t="str">
        <f t="shared" si="213"/>
        <v/>
      </c>
      <c r="EI94" s="10" t="str">
        <f t="shared" si="214"/>
        <v/>
      </c>
      <c r="EJ94" s="7"/>
      <c r="EK94" s="47"/>
      <c r="EL94" s="1"/>
    </row>
    <row r="95" spans="1:142" ht="15" customHeight="1">
      <c r="A95" s="218"/>
      <c r="B95" s="15"/>
      <c r="C95" s="9">
        <v>15118</v>
      </c>
      <c r="D95" s="9">
        <f t="shared" si="152"/>
        <v>128</v>
      </c>
      <c r="E95" s="9">
        <v>446</v>
      </c>
      <c r="F95" s="9">
        <f t="shared" si="153"/>
        <v>2</v>
      </c>
      <c r="G95" s="9">
        <v>11</v>
      </c>
      <c r="H95" s="9">
        <f t="shared" si="154"/>
        <v>3</v>
      </c>
      <c r="I95" s="9">
        <v>6</v>
      </c>
      <c r="J95" s="62" t="str">
        <f t="shared" si="215"/>
        <v>ピクミンマスコット</v>
      </c>
      <c r="K95" s="95">
        <f t="shared" si="216"/>
        <v>800</v>
      </c>
      <c r="L95" s="9">
        <f t="shared" si="157"/>
        <v>2400</v>
      </c>
      <c r="M95" s="10">
        <f t="shared" si="158"/>
        <v>0.1875</v>
      </c>
      <c r="N95" s="7"/>
      <c r="O95" s="168"/>
      <c r="P95" s="15"/>
      <c r="Q95" s="9">
        <v>10863</v>
      </c>
      <c r="R95" s="9">
        <f t="shared" si="159"/>
        <v>43</v>
      </c>
      <c r="S95" s="9">
        <v>415</v>
      </c>
      <c r="T95" s="9">
        <f t="shared" si="160"/>
        <v>0</v>
      </c>
      <c r="U95" s="9">
        <v>19</v>
      </c>
      <c r="V95" s="9">
        <f t="shared" si="161"/>
        <v>0</v>
      </c>
      <c r="W95" s="9">
        <v>0</v>
      </c>
      <c r="X95" s="62" t="s">
        <v>736</v>
      </c>
      <c r="Y95" s="95">
        <v>770</v>
      </c>
      <c r="Z95" s="9">
        <f t="shared" si="164"/>
        <v>0</v>
      </c>
      <c r="AA95" s="10">
        <f t="shared" si="165"/>
        <v>0</v>
      </c>
      <c r="AB95" s="7" t="s">
        <v>740</v>
      </c>
      <c r="AC95" s="168"/>
      <c r="AD95" s="15"/>
      <c r="AE95" s="9">
        <v>6791</v>
      </c>
      <c r="AF95" s="110">
        <f t="shared" si="166"/>
        <v>28</v>
      </c>
      <c r="AG95" s="9">
        <v>358</v>
      </c>
      <c r="AH95" s="9">
        <f t="shared" si="167"/>
        <v>1</v>
      </c>
      <c r="AI95" s="9">
        <v>5</v>
      </c>
      <c r="AJ95" s="9">
        <f t="shared" si="168"/>
        <v>1</v>
      </c>
      <c r="AK95" s="9">
        <v>8</v>
      </c>
      <c r="AL95" s="62" t="str">
        <f t="shared" si="169"/>
        <v>キティボアバンスクリップ</v>
      </c>
      <c r="AM95" s="95">
        <f t="shared" si="170"/>
        <v>1100</v>
      </c>
      <c r="AN95" s="9">
        <f t="shared" si="171"/>
        <v>1100</v>
      </c>
      <c r="AO95" s="10">
        <f t="shared" si="172"/>
        <v>0.39285714285714285</v>
      </c>
      <c r="AP95" s="7" t="s">
        <v>743</v>
      </c>
      <c r="AQ95" s="168"/>
      <c r="AR95" s="15"/>
      <c r="AS95" s="9">
        <v>6781</v>
      </c>
      <c r="AT95" s="9">
        <f t="shared" si="173"/>
        <v>113</v>
      </c>
      <c r="AU95" s="9">
        <v>432</v>
      </c>
      <c r="AV95" s="9">
        <f t="shared" si="174"/>
        <v>3</v>
      </c>
      <c r="AW95" s="9">
        <v>7</v>
      </c>
      <c r="AX95" s="9">
        <f t="shared" si="175"/>
        <v>2</v>
      </c>
      <c r="AY95" s="9">
        <v>3</v>
      </c>
      <c r="AZ95" s="62" t="str">
        <f t="shared" si="176"/>
        <v>キティしっぽ付きポーチ</v>
      </c>
      <c r="BA95" s="95">
        <f t="shared" si="177"/>
        <v>660</v>
      </c>
      <c r="BB95" s="9">
        <f t="shared" si="178"/>
        <v>1320</v>
      </c>
      <c r="BC95" s="10">
        <f t="shared" si="179"/>
        <v>0.1168141592920354</v>
      </c>
      <c r="BD95" s="7"/>
      <c r="BE95" s="168"/>
      <c r="BF95" s="15"/>
      <c r="BG95" s="9">
        <v>7062</v>
      </c>
      <c r="BH95" s="9">
        <f t="shared" si="180"/>
        <v>109</v>
      </c>
      <c r="BI95" s="9">
        <v>165</v>
      </c>
      <c r="BJ95" s="9">
        <f t="shared" si="181"/>
        <v>2</v>
      </c>
      <c r="BK95" s="9">
        <v>11</v>
      </c>
      <c r="BL95" s="9">
        <f t="shared" si="182"/>
        <v>2</v>
      </c>
      <c r="BM95" s="9">
        <v>2</v>
      </c>
      <c r="BN95" s="62" t="str">
        <f t="shared" si="183"/>
        <v>デジタルミニカメラ</v>
      </c>
      <c r="BO95" s="95">
        <f t="shared" si="184"/>
        <v>722</v>
      </c>
      <c r="BP95" s="9">
        <f t="shared" si="185"/>
        <v>1444</v>
      </c>
      <c r="BQ95" s="10">
        <f t="shared" si="186"/>
        <v>0.13247706422018349</v>
      </c>
      <c r="BR95" s="7"/>
      <c r="BS95" s="168"/>
      <c r="BT95" s="169"/>
      <c r="BU95" s="9"/>
      <c r="BV95" s="9" t="str">
        <f>IF(BU95="","",BU95-BU113)</f>
        <v/>
      </c>
      <c r="BW95" s="9"/>
      <c r="BX95" s="9" t="str">
        <f>IF(BW95="","",BW95-BW113)</f>
        <v/>
      </c>
      <c r="BY95" s="9"/>
      <c r="BZ95" s="9" t="str">
        <f>IF(BY95="","",BY113+CA113-BY95)</f>
        <v/>
      </c>
      <c r="CA95" s="9"/>
      <c r="CB95" s="62" t="str">
        <f t="shared" si="120"/>
        <v/>
      </c>
      <c r="CC95" s="9"/>
      <c r="CD95" s="9" t="str">
        <f t="shared" si="122"/>
        <v/>
      </c>
      <c r="CE95" s="10" t="str">
        <f t="shared" si="123"/>
        <v/>
      </c>
      <c r="CF95" s="7"/>
      <c r="CH95" s="15"/>
      <c r="CI95" s="9"/>
      <c r="CJ95" s="9" t="str">
        <f>IF(CI95="","",CI95-CI113)</f>
        <v/>
      </c>
      <c r="CK95" s="9"/>
      <c r="CL95" s="9" t="str">
        <f>IF(CK95="","",CK95-CK113)</f>
        <v/>
      </c>
      <c r="CM95" s="9"/>
      <c r="CN95" s="9" t="str">
        <f>IF(CM95="","",CM113+CO113-CM95)</f>
        <v/>
      </c>
      <c r="CO95" s="9"/>
      <c r="CP95" s="62" t="str">
        <f t="shared" si="190"/>
        <v/>
      </c>
      <c r="CQ95" s="9"/>
      <c r="CR95" s="9" t="str">
        <f t="shared" si="192"/>
        <v/>
      </c>
      <c r="CS95" s="10" t="str">
        <f t="shared" si="193"/>
        <v/>
      </c>
      <c r="CT95" s="7"/>
      <c r="CV95" s="15"/>
      <c r="CW95" s="9"/>
      <c r="CX95" s="9" t="str">
        <f>IF(CW95="","",CW95-CW113)</f>
        <v/>
      </c>
      <c r="CY95" s="9"/>
      <c r="CZ95" s="9" t="str">
        <f>IF(CY95="","",CY95-CY113)</f>
        <v/>
      </c>
      <c r="DA95" s="9"/>
      <c r="DB95" s="9" t="str">
        <f>IF(DA95="","",DA113+DC113-DA95)</f>
        <v/>
      </c>
      <c r="DC95" s="9"/>
      <c r="DD95" s="62" t="str">
        <f t="shared" si="197"/>
        <v/>
      </c>
      <c r="DE95" s="9"/>
      <c r="DF95" s="9" t="str">
        <f t="shared" si="199"/>
        <v/>
      </c>
      <c r="DG95" s="10" t="str">
        <f t="shared" si="200"/>
        <v/>
      </c>
      <c r="DH95" s="7"/>
      <c r="DJ95" s="15"/>
      <c r="DK95" s="9"/>
      <c r="DL95" s="9" t="str">
        <f>IF(DK95="","",DK95-DK113)</f>
        <v/>
      </c>
      <c r="DM95" s="9"/>
      <c r="DN95" s="9" t="str">
        <f>IF(DM95="","",DM95-DM113)</f>
        <v/>
      </c>
      <c r="DO95" s="9"/>
      <c r="DP95" s="9" t="str">
        <f>IF(DO95="","",DO113+DQ113-DO95)</f>
        <v/>
      </c>
      <c r="DQ95" s="9"/>
      <c r="DR95" s="62" t="str">
        <f t="shared" si="204"/>
        <v/>
      </c>
      <c r="DS95" s="9"/>
      <c r="DT95" s="9" t="str">
        <f t="shared" si="206"/>
        <v/>
      </c>
      <c r="DU95" s="10" t="str">
        <f t="shared" si="207"/>
        <v/>
      </c>
      <c r="DV95" s="7"/>
      <c r="DW95" s="47"/>
      <c r="DX95" s="15"/>
      <c r="DY95" s="9"/>
      <c r="DZ95" s="9" t="str">
        <f>IF(DY95="","",DY95-DY113)</f>
        <v/>
      </c>
      <c r="EA95" s="9"/>
      <c r="EB95" s="9" t="str">
        <f>IF(EA95="","",EA95-EA113)</f>
        <v/>
      </c>
      <c r="EC95" s="9"/>
      <c r="ED95" s="9" t="str">
        <f>IF(EC95="","",EC113+EE113-EC95)</f>
        <v/>
      </c>
      <c r="EE95" s="9"/>
      <c r="EF95" s="62" t="str">
        <f t="shared" si="211"/>
        <v/>
      </c>
      <c r="EG95" s="9"/>
      <c r="EH95" s="9" t="str">
        <f t="shared" si="213"/>
        <v/>
      </c>
      <c r="EI95" s="10" t="str">
        <f t="shared" si="214"/>
        <v/>
      </c>
      <c r="EJ95" s="7"/>
      <c r="EK95" s="47"/>
      <c r="EL95" s="1"/>
    </row>
    <row r="96" spans="1:142">
      <c r="A96" s="222"/>
      <c r="B96" s="15"/>
      <c r="C96" s="9">
        <v>10256</v>
      </c>
      <c r="D96" s="110">
        <f t="shared" si="152"/>
        <v>20</v>
      </c>
      <c r="E96" s="9">
        <v>586</v>
      </c>
      <c r="F96" s="9">
        <f t="shared" si="153"/>
        <v>0</v>
      </c>
      <c r="G96" s="9">
        <v>7</v>
      </c>
      <c r="H96" s="9">
        <f t="shared" si="154"/>
        <v>1</v>
      </c>
      <c r="I96" s="9">
        <v>11</v>
      </c>
      <c r="J96" s="62" t="s">
        <v>738</v>
      </c>
      <c r="K96" s="9">
        <v>1100</v>
      </c>
      <c r="L96" s="9">
        <f t="shared" si="157"/>
        <v>1100</v>
      </c>
      <c r="M96" s="10">
        <f t="shared" si="158"/>
        <v>0.55000000000000004</v>
      </c>
      <c r="N96" s="7" t="s">
        <v>741</v>
      </c>
      <c r="O96" s="168"/>
      <c r="P96" s="15"/>
      <c r="Q96" s="9">
        <v>11699</v>
      </c>
      <c r="R96" s="9">
        <f t="shared" si="159"/>
        <v>100</v>
      </c>
      <c r="S96" s="9">
        <v>348</v>
      </c>
      <c r="T96" s="9">
        <f t="shared" si="160"/>
        <v>4</v>
      </c>
      <c r="U96" s="9">
        <v>12</v>
      </c>
      <c r="V96" s="9">
        <f t="shared" si="161"/>
        <v>3</v>
      </c>
      <c r="W96" s="9">
        <v>3</v>
      </c>
      <c r="X96" s="62" t="str">
        <f t="shared" si="162"/>
        <v>バタースクイーズ</v>
      </c>
      <c r="Y96" s="9">
        <f t="shared" si="163"/>
        <v>440</v>
      </c>
      <c r="Z96" s="9">
        <f t="shared" si="164"/>
        <v>1320</v>
      </c>
      <c r="AA96" s="10">
        <f t="shared" si="165"/>
        <v>0.13200000000000001</v>
      </c>
      <c r="AB96" s="7"/>
      <c r="AC96" s="168"/>
      <c r="AD96" s="15"/>
      <c r="AE96" s="9">
        <v>8302</v>
      </c>
      <c r="AF96" s="9">
        <f t="shared" si="166"/>
        <v>71</v>
      </c>
      <c r="AG96" s="9">
        <v>420</v>
      </c>
      <c r="AH96" s="9">
        <f t="shared" si="167"/>
        <v>3</v>
      </c>
      <c r="AI96" s="9">
        <v>0</v>
      </c>
      <c r="AJ96" s="9">
        <f t="shared" si="168"/>
        <v>7</v>
      </c>
      <c r="AK96" s="9">
        <v>9</v>
      </c>
      <c r="AL96" s="62" t="str">
        <f t="shared" si="169"/>
        <v>しばこ</v>
      </c>
      <c r="AM96" s="9">
        <f t="shared" si="170"/>
        <v>100</v>
      </c>
      <c r="AN96" s="9">
        <f t="shared" si="171"/>
        <v>700</v>
      </c>
      <c r="AO96" s="10">
        <f t="shared" si="172"/>
        <v>9.8591549295774641E-2</v>
      </c>
      <c r="AP96" s="7"/>
      <c r="AQ96" s="168"/>
      <c r="AR96" s="17"/>
      <c r="AS96" s="9">
        <v>8317</v>
      </c>
      <c r="AT96" s="9">
        <f t="shared" si="173"/>
        <v>101</v>
      </c>
      <c r="AU96" s="9">
        <v>505</v>
      </c>
      <c r="AV96" s="9">
        <f t="shared" si="174"/>
        <v>9</v>
      </c>
      <c r="AW96" s="9">
        <v>26</v>
      </c>
      <c r="AX96" s="9">
        <f t="shared" si="175"/>
        <v>10</v>
      </c>
      <c r="AY96" s="9">
        <v>5</v>
      </c>
      <c r="AZ96" s="62" t="str">
        <f t="shared" si="176"/>
        <v>ボンボンドロップシール</v>
      </c>
      <c r="BA96" s="9">
        <f t="shared" si="177"/>
        <v>300</v>
      </c>
      <c r="BB96" s="9">
        <f t="shared" si="178"/>
        <v>3000</v>
      </c>
      <c r="BC96" s="10">
        <f t="shared" si="179"/>
        <v>0.29702970297029702</v>
      </c>
      <c r="BD96" s="7"/>
      <c r="BE96" s="168"/>
      <c r="BF96" s="17"/>
      <c r="BG96" s="9">
        <v>7684</v>
      </c>
      <c r="BH96" s="9">
        <f t="shared" si="180"/>
        <v>242</v>
      </c>
      <c r="BI96" s="9">
        <v>203</v>
      </c>
      <c r="BJ96" s="9">
        <f t="shared" si="181"/>
        <v>3</v>
      </c>
      <c r="BK96" s="9">
        <v>6</v>
      </c>
      <c r="BL96" s="9">
        <f t="shared" si="182"/>
        <v>2</v>
      </c>
      <c r="BM96" s="9">
        <v>3</v>
      </c>
      <c r="BN96" s="62" t="str">
        <f t="shared" si="183"/>
        <v>ゲームアーク</v>
      </c>
      <c r="BO96" s="9">
        <f t="shared" si="184"/>
        <v>670</v>
      </c>
      <c r="BP96" s="9">
        <f t="shared" si="185"/>
        <v>1340</v>
      </c>
      <c r="BQ96" s="10">
        <f t="shared" si="186"/>
        <v>5.5371900826446281E-2</v>
      </c>
      <c r="BR96" s="7"/>
      <c r="BS96" s="168"/>
      <c r="BT96" s="169"/>
      <c r="BU96" s="9"/>
      <c r="BV96" s="9" t="str">
        <f t="shared" ref="BV96:BV108" si="217">IF(BU96="","",BU96-BU95)</f>
        <v/>
      </c>
      <c r="BW96" s="9"/>
      <c r="BX96" s="9" t="str">
        <f t="shared" ref="BX96:BX108" si="218">IF(BW96="","",BW96-BW95)</f>
        <v/>
      </c>
      <c r="BY96" s="9"/>
      <c r="BZ96" s="9" t="str">
        <f t="shared" ref="BZ96:BZ108" si="219">IF(BY96="","",BY95+CA95-BY96)</f>
        <v/>
      </c>
      <c r="CA96" s="9"/>
      <c r="CB96" s="62" t="str">
        <f t="shared" si="120"/>
        <v/>
      </c>
      <c r="CC96" s="9"/>
      <c r="CD96" s="9" t="str">
        <f t="shared" si="122"/>
        <v/>
      </c>
      <c r="CE96" s="10" t="str">
        <f t="shared" si="123"/>
        <v/>
      </c>
      <c r="CF96" s="7"/>
      <c r="CH96" s="15"/>
      <c r="CI96" s="9"/>
      <c r="CJ96" s="9" t="str">
        <f t="shared" ref="CJ96:CJ108" si="220">IF(CI96="","",CI96-CI95)</f>
        <v/>
      </c>
      <c r="CK96" s="9"/>
      <c r="CL96" s="9" t="str">
        <f t="shared" ref="CL96:CL108" si="221">IF(CK96="","",CK96-CK95)</f>
        <v/>
      </c>
      <c r="CM96" s="9"/>
      <c r="CN96" s="9" t="str">
        <f t="shared" ref="CN96:CN108" si="222">IF(CM96="","",CM95+CO95-CM96)</f>
        <v/>
      </c>
      <c r="CO96" s="9"/>
      <c r="CP96" s="62" t="str">
        <f t="shared" si="190"/>
        <v/>
      </c>
      <c r="CQ96" s="9"/>
      <c r="CR96" s="9" t="str">
        <f t="shared" si="192"/>
        <v/>
      </c>
      <c r="CS96" s="10" t="str">
        <f t="shared" si="193"/>
        <v/>
      </c>
      <c r="CT96" s="7"/>
      <c r="CV96" s="15"/>
      <c r="CW96" s="9"/>
      <c r="CX96" s="9" t="str">
        <f t="shared" ref="CX96:CX108" si="223">IF(CW96="","",CW96-CW95)</f>
        <v/>
      </c>
      <c r="CY96" s="9"/>
      <c r="CZ96" s="9" t="str">
        <f t="shared" ref="CZ96:CZ108" si="224">IF(CY96="","",CY96-CY95)</f>
        <v/>
      </c>
      <c r="DA96" s="9"/>
      <c r="DB96" s="9" t="str">
        <f t="shared" ref="DB96:DB108" si="225">IF(DA96="","",DA95+DC95-DA96)</f>
        <v/>
      </c>
      <c r="DC96" s="9"/>
      <c r="DD96" s="62" t="str">
        <f t="shared" si="197"/>
        <v/>
      </c>
      <c r="DE96" s="9"/>
      <c r="DF96" s="9" t="str">
        <f t="shared" si="199"/>
        <v/>
      </c>
      <c r="DG96" s="10" t="str">
        <f t="shared" si="200"/>
        <v/>
      </c>
      <c r="DH96" s="7"/>
      <c r="DJ96" s="15"/>
      <c r="DK96" s="9"/>
      <c r="DL96" s="9" t="str">
        <f t="shared" ref="DL96:DL108" si="226">IF(DK96="","",DK96-DK95)</f>
        <v/>
      </c>
      <c r="DM96" s="9"/>
      <c r="DN96" s="9" t="str">
        <f t="shared" ref="DN96:DN108" si="227">IF(DM96="","",DM96-DM95)</f>
        <v/>
      </c>
      <c r="DO96" s="9"/>
      <c r="DP96" s="9" t="str">
        <f t="shared" ref="DP96:DP108" si="228">IF(DO96="","",DO95+DQ95-DO96)</f>
        <v/>
      </c>
      <c r="DQ96" s="9"/>
      <c r="DR96" s="62" t="str">
        <f t="shared" si="204"/>
        <v/>
      </c>
      <c r="DS96" s="9"/>
      <c r="DT96" s="9" t="str">
        <f t="shared" si="206"/>
        <v/>
      </c>
      <c r="DU96" s="10" t="str">
        <f t="shared" si="207"/>
        <v/>
      </c>
      <c r="DV96" s="7"/>
      <c r="DW96" s="47"/>
      <c r="DX96" s="15"/>
      <c r="DY96" s="9"/>
      <c r="DZ96" s="9" t="str">
        <f t="shared" ref="DZ96:DZ108" si="229">IF(DY96="","",DY96-DY95)</f>
        <v/>
      </c>
      <c r="EA96" s="9"/>
      <c r="EB96" s="9" t="str">
        <f t="shared" ref="EB96:EB108" si="230">IF(EA96="","",EA96-EA95)</f>
        <v/>
      </c>
      <c r="EC96" s="9"/>
      <c r="ED96" s="9" t="str">
        <f t="shared" ref="ED96:ED108" si="231">IF(EC96="","",EC95+EE95-EC96)</f>
        <v/>
      </c>
      <c r="EE96" s="9"/>
      <c r="EF96" s="62" t="str">
        <f t="shared" si="211"/>
        <v/>
      </c>
      <c r="EG96" s="9"/>
      <c r="EH96" s="9" t="str">
        <f t="shared" si="213"/>
        <v/>
      </c>
      <c r="EI96" s="10" t="str">
        <f t="shared" si="214"/>
        <v/>
      </c>
      <c r="EJ96" s="7"/>
      <c r="EK96" s="47"/>
      <c r="EL96" s="1"/>
    </row>
    <row r="97" spans="1:142" ht="15" customHeight="1" thickBot="1">
      <c r="A97" s="278"/>
      <c r="B97" s="23"/>
      <c r="C97" s="24">
        <v>10580</v>
      </c>
      <c r="D97" s="24">
        <f t="shared" si="152"/>
        <v>50</v>
      </c>
      <c r="E97" s="24">
        <v>600</v>
      </c>
      <c r="F97" s="24">
        <f t="shared" si="153"/>
        <v>12</v>
      </c>
      <c r="G97" s="24">
        <v>248</v>
      </c>
      <c r="H97" s="24">
        <f t="shared" si="154"/>
        <v>2</v>
      </c>
      <c r="I97" s="24">
        <v>60</v>
      </c>
      <c r="J97" s="63" t="str">
        <f t="shared" si="215"/>
        <v>ビーズブレスレット</v>
      </c>
      <c r="K97" s="96">
        <f t="shared" si="216"/>
        <v>60</v>
      </c>
      <c r="L97" s="24">
        <f t="shared" si="157"/>
        <v>120</v>
      </c>
      <c r="M97" s="26">
        <f t="shared" si="158"/>
        <v>2.4E-2</v>
      </c>
      <c r="N97" s="7"/>
      <c r="O97" s="168"/>
      <c r="P97" s="23"/>
      <c r="Q97" s="24">
        <v>8426</v>
      </c>
      <c r="R97" s="24">
        <f t="shared" si="159"/>
        <v>61</v>
      </c>
      <c r="S97" s="24">
        <v>444</v>
      </c>
      <c r="T97" s="24">
        <f t="shared" si="160"/>
        <v>2</v>
      </c>
      <c r="U97" s="24">
        <v>103</v>
      </c>
      <c r="V97" s="24">
        <f t="shared" si="161"/>
        <v>2</v>
      </c>
      <c r="W97" s="24">
        <v>12</v>
      </c>
      <c r="X97" s="63" t="str">
        <f t="shared" si="162"/>
        <v>ふわもちスクイーズ</v>
      </c>
      <c r="Y97" s="96">
        <f t="shared" si="163"/>
        <v>99</v>
      </c>
      <c r="Z97" s="24">
        <f t="shared" si="164"/>
        <v>198</v>
      </c>
      <c r="AA97" s="26">
        <f t="shared" si="165"/>
        <v>3.2459016393442626E-2</v>
      </c>
      <c r="AB97" s="7" t="s">
        <v>739</v>
      </c>
      <c r="AC97" s="168"/>
      <c r="AD97" s="23"/>
      <c r="AE97" s="24">
        <v>7692</v>
      </c>
      <c r="AF97" s="159">
        <f t="shared" si="166"/>
        <v>42</v>
      </c>
      <c r="AG97" s="24">
        <v>492</v>
      </c>
      <c r="AH97" s="24">
        <f t="shared" si="167"/>
        <v>2</v>
      </c>
      <c r="AI97" s="24">
        <v>104</v>
      </c>
      <c r="AJ97" s="24">
        <f t="shared" si="168"/>
        <v>2</v>
      </c>
      <c r="AK97" s="24">
        <v>0</v>
      </c>
      <c r="AL97" s="63" t="str">
        <f t="shared" si="169"/>
        <v>アングリーキーホルダー</v>
      </c>
      <c r="AM97" s="96">
        <f t="shared" si="170"/>
        <v>100</v>
      </c>
      <c r="AN97" s="24">
        <f t="shared" si="171"/>
        <v>200</v>
      </c>
      <c r="AO97" s="26">
        <f t="shared" si="172"/>
        <v>4.7619047619047616E-2</v>
      </c>
      <c r="AP97" s="289" t="s">
        <v>745</v>
      </c>
      <c r="AQ97" s="168"/>
      <c r="AR97" s="23"/>
      <c r="AS97" s="24">
        <v>7341</v>
      </c>
      <c r="AT97" s="24">
        <f t="shared" si="173"/>
        <v>123</v>
      </c>
      <c r="AU97" s="24">
        <v>239</v>
      </c>
      <c r="AV97" s="24">
        <f t="shared" si="174"/>
        <v>0</v>
      </c>
      <c r="AW97" s="24">
        <v>17</v>
      </c>
      <c r="AX97" s="24">
        <f t="shared" si="175"/>
        <v>2</v>
      </c>
      <c r="AY97" s="24">
        <v>1</v>
      </c>
      <c r="AZ97" s="63" t="str">
        <f t="shared" si="176"/>
        <v>NICI</v>
      </c>
      <c r="BA97" s="96">
        <f t="shared" si="177"/>
        <v>682</v>
      </c>
      <c r="BB97" s="24">
        <f t="shared" si="178"/>
        <v>1364</v>
      </c>
      <c r="BC97" s="26">
        <f t="shared" si="179"/>
        <v>0.11089430894308944</v>
      </c>
      <c r="BD97" s="7"/>
      <c r="BE97" s="168"/>
      <c r="BF97" s="23"/>
      <c r="BG97" s="24">
        <v>7309</v>
      </c>
      <c r="BH97" s="24">
        <f t="shared" si="180"/>
        <v>91</v>
      </c>
      <c r="BI97" s="24">
        <v>228</v>
      </c>
      <c r="BJ97" s="24">
        <f t="shared" si="181"/>
        <v>0</v>
      </c>
      <c r="BK97" s="24">
        <v>9</v>
      </c>
      <c r="BL97" s="24">
        <f t="shared" si="182"/>
        <v>2</v>
      </c>
      <c r="BM97" s="24">
        <v>3</v>
      </c>
      <c r="BN97" s="63" t="str">
        <f t="shared" si="183"/>
        <v>たまごっちブロックシール</v>
      </c>
      <c r="BO97" s="96">
        <f t="shared" si="184"/>
        <v>600</v>
      </c>
      <c r="BP97" s="24">
        <f t="shared" si="185"/>
        <v>1200</v>
      </c>
      <c r="BQ97" s="26">
        <f t="shared" si="186"/>
        <v>0.13186813186813187</v>
      </c>
      <c r="BR97" s="7" t="s">
        <v>742</v>
      </c>
      <c r="BS97" s="168"/>
      <c r="BT97" s="169"/>
      <c r="BU97" s="9"/>
      <c r="BV97" s="9" t="str">
        <f t="shared" si="217"/>
        <v/>
      </c>
      <c r="BW97" s="9"/>
      <c r="BX97" s="9" t="str">
        <f t="shared" si="218"/>
        <v/>
      </c>
      <c r="BY97" s="9"/>
      <c r="BZ97" s="9" t="str">
        <f t="shared" si="219"/>
        <v/>
      </c>
      <c r="CA97" s="9"/>
      <c r="CB97" s="62" t="str">
        <f t="shared" si="120"/>
        <v/>
      </c>
      <c r="CC97" s="9"/>
      <c r="CD97" s="9" t="str">
        <f t="shared" si="122"/>
        <v/>
      </c>
      <c r="CE97" s="10" t="str">
        <f t="shared" si="123"/>
        <v/>
      </c>
      <c r="CF97" s="7"/>
      <c r="CH97" s="15"/>
      <c r="CI97" s="9"/>
      <c r="CJ97" s="9" t="str">
        <f t="shared" si="220"/>
        <v/>
      </c>
      <c r="CK97" s="9"/>
      <c r="CL97" s="9" t="str">
        <f t="shared" si="221"/>
        <v/>
      </c>
      <c r="CM97" s="9"/>
      <c r="CN97" s="9" t="str">
        <f t="shared" si="222"/>
        <v/>
      </c>
      <c r="CO97" s="9"/>
      <c r="CP97" s="62" t="str">
        <f t="shared" si="190"/>
        <v/>
      </c>
      <c r="CQ97" s="9"/>
      <c r="CR97" s="9" t="str">
        <f t="shared" si="192"/>
        <v/>
      </c>
      <c r="CS97" s="10" t="str">
        <f t="shared" si="193"/>
        <v/>
      </c>
      <c r="CT97" s="7"/>
      <c r="CV97" s="15"/>
      <c r="CW97" s="9"/>
      <c r="CX97" s="9" t="str">
        <f t="shared" si="223"/>
        <v/>
      </c>
      <c r="CY97" s="9"/>
      <c r="CZ97" s="9" t="str">
        <f t="shared" si="224"/>
        <v/>
      </c>
      <c r="DA97" s="9"/>
      <c r="DB97" s="9" t="str">
        <f t="shared" si="225"/>
        <v/>
      </c>
      <c r="DC97" s="9"/>
      <c r="DD97" s="62" t="str">
        <f t="shared" si="197"/>
        <v/>
      </c>
      <c r="DE97" s="9"/>
      <c r="DF97" s="9" t="str">
        <f t="shared" si="199"/>
        <v/>
      </c>
      <c r="DG97" s="10" t="str">
        <f t="shared" si="200"/>
        <v/>
      </c>
      <c r="DH97" s="7"/>
      <c r="DJ97" s="15"/>
      <c r="DK97" s="9"/>
      <c r="DL97" s="9" t="str">
        <f t="shared" si="226"/>
        <v/>
      </c>
      <c r="DM97" s="9"/>
      <c r="DN97" s="9" t="str">
        <f t="shared" si="227"/>
        <v/>
      </c>
      <c r="DO97" s="9"/>
      <c r="DP97" s="9" t="str">
        <f t="shared" si="228"/>
        <v/>
      </c>
      <c r="DQ97" s="9"/>
      <c r="DR97" s="62" t="str">
        <f t="shared" si="204"/>
        <v/>
      </c>
      <c r="DS97" s="9"/>
      <c r="DT97" s="9" t="str">
        <f t="shared" si="206"/>
        <v/>
      </c>
      <c r="DU97" s="10" t="str">
        <f t="shared" si="207"/>
        <v/>
      </c>
      <c r="DV97" s="7"/>
      <c r="DW97" s="47"/>
      <c r="DX97" s="15"/>
      <c r="DY97" s="9"/>
      <c r="DZ97" s="9" t="str">
        <f t="shared" si="229"/>
        <v/>
      </c>
      <c r="EA97" s="9"/>
      <c r="EB97" s="9" t="str">
        <f t="shared" si="230"/>
        <v/>
      </c>
      <c r="EC97" s="9"/>
      <c r="ED97" s="9" t="str">
        <f t="shared" si="231"/>
        <v/>
      </c>
      <c r="EE97" s="9"/>
      <c r="EF97" s="62" t="str">
        <f t="shared" si="211"/>
        <v/>
      </c>
      <c r="EG97" s="9"/>
      <c r="EH97" s="9" t="str">
        <f t="shared" si="213"/>
        <v/>
      </c>
      <c r="EI97" s="10" t="str">
        <f t="shared" si="214"/>
        <v/>
      </c>
      <c r="EJ97" s="7"/>
      <c r="EK97" s="47"/>
      <c r="EL97" s="1"/>
    </row>
    <row r="98" spans="1:142" ht="15" customHeight="1" thickTop="1">
      <c r="A98" s="89">
        <v>46143</v>
      </c>
      <c r="B98" s="6">
        <f>IF(A98="","",SUM(D98:D101)+SUM(R98:R101)+SUM(AF98:AF101)+SUM(AT98:AT101)+SUM(BV83,CJ83,CX83,DL83,DZ83)+SUM(BH98:BH101))</f>
        <v>1178</v>
      </c>
      <c r="C98" s="78">
        <v>13517</v>
      </c>
      <c r="D98" s="78">
        <f t="shared" si="152"/>
        <v>115</v>
      </c>
      <c r="E98" s="78">
        <v>415</v>
      </c>
      <c r="F98" s="28">
        <f t="shared" si="153"/>
        <v>4</v>
      </c>
      <c r="G98" s="78">
        <v>14</v>
      </c>
      <c r="H98" s="78">
        <f t="shared" si="154"/>
        <v>5</v>
      </c>
      <c r="I98" s="78">
        <v>9</v>
      </c>
      <c r="J98" s="90" t="str">
        <f t="shared" si="215"/>
        <v>たまごっちMC</v>
      </c>
      <c r="K98" s="91">
        <f t="shared" si="216"/>
        <v>1430</v>
      </c>
      <c r="L98" s="28">
        <f t="shared" si="157"/>
        <v>7150</v>
      </c>
      <c r="M98" s="29">
        <f t="shared" si="158"/>
        <v>0.62173913043478257</v>
      </c>
      <c r="N98" s="7"/>
      <c r="O98" s="168"/>
      <c r="P98" s="89">
        <f>IF(A98="","",A98)</f>
        <v>46143</v>
      </c>
      <c r="Q98" s="78">
        <v>10201</v>
      </c>
      <c r="R98" s="78">
        <f t="shared" si="159"/>
        <v>5</v>
      </c>
      <c r="S98" s="78">
        <v>316</v>
      </c>
      <c r="T98" s="28">
        <f t="shared" si="160"/>
        <v>0</v>
      </c>
      <c r="U98" s="78">
        <v>8</v>
      </c>
      <c r="V98" s="78">
        <f t="shared" si="161"/>
        <v>0</v>
      </c>
      <c r="W98" s="78">
        <v>13</v>
      </c>
      <c r="X98" s="90" t="str">
        <f t="shared" si="162"/>
        <v>液晶デジタルカメラ</v>
      </c>
      <c r="Y98" s="91">
        <f t="shared" si="163"/>
        <v>1091</v>
      </c>
      <c r="Z98" s="28">
        <f t="shared" si="164"/>
        <v>0</v>
      </c>
      <c r="AA98" s="29">
        <f t="shared" si="165"/>
        <v>0</v>
      </c>
      <c r="AB98" s="7"/>
      <c r="AC98" s="168"/>
      <c r="AD98" s="89">
        <f>IF(A98="","",A98)</f>
        <v>46143</v>
      </c>
      <c r="AE98" s="78">
        <v>701</v>
      </c>
      <c r="AF98" s="78">
        <f t="shared" si="166"/>
        <v>7</v>
      </c>
      <c r="AG98" s="78">
        <v>202</v>
      </c>
      <c r="AH98" s="28">
        <f t="shared" si="167"/>
        <v>0</v>
      </c>
      <c r="AI98" s="78">
        <v>9</v>
      </c>
      <c r="AJ98" s="78">
        <f t="shared" si="168"/>
        <v>0</v>
      </c>
      <c r="AK98" s="78">
        <v>0</v>
      </c>
      <c r="AL98" s="90" t="s">
        <v>751</v>
      </c>
      <c r="AM98" s="91"/>
      <c r="AN98" s="28">
        <f t="shared" si="171"/>
        <v>0</v>
      </c>
      <c r="AO98" s="29">
        <f t="shared" si="172"/>
        <v>0</v>
      </c>
      <c r="AP98" s="7" t="s">
        <v>753</v>
      </c>
      <c r="AQ98" s="168"/>
      <c r="AR98" s="89">
        <f>IF(A98="","",A98)</f>
        <v>46143</v>
      </c>
      <c r="AS98" s="78">
        <v>11332</v>
      </c>
      <c r="AT98" s="78">
        <f t="shared" si="173"/>
        <v>47</v>
      </c>
      <c r="AU98" s="78">
        <v>480</v>
      </c>
      <c r="AV98" s="28">
        <f t="shared" si="174"/>
        <v>0</v>
      </c>
      <c r="AW98" s="78">
        <v>14</v>
      </c>
      <c r="AX98" s="78">
        <f t="shared" si="175"/>
        <v>1</v>
      </c>
      <c r="AY98" s="78">
        <v>17</v>
      </c>
      <c r="AZ98" s="90" t="str">
        <f t="shared" si="176"/>
        <v>テラスタルフェス</v>
      </c>
      <c r="BA98" s="91">
        <f t="shared" si="177"/>
        <v>500</v>
      </c>
      <c r="BB98" s="28">
        <f t="shared" si="178"/>
        <v>500</v>
      </c>
      <c r="BC98" s="29">
        <f t="shared" si="179"/>
        <v>0.10638297872340426</v>
      </c>
      <c r="BD98" s="7"/>
      <c r="BE98" s="168"/>
      <c r="BF98" s="89">
        <f>IF(A98="","",A98)</f>
        <v>46143</v>
      </c>
      <c r="BG98" s="78">
        <v>6472</v>
      </c>
      <c r="BH98" s="78">
        <f t="shared" si="180"/>
        <v>42</v>
      </c>
      <c r="BI98" s="78">
        <v>288</v>
      </c>
      <c r="BJ98" s="28">
        <f t="shared" si="181"/>
        <v>1</v>
      </c>
      <c r="BK98" s="78">
        <v>19</v>
      </c>
      <c r="BL98" s="78">
        <f t="shared" si="182"/>
        <v>0</v>
      </c>
      <c r="BM98" s="78">
        <v>0</v>
      </c>
      <c r="BN98" s="90" t="str">
        <f t="shared" si="183"/>
        <v>ゲーム機柄イヤホン</v>
      </c>
      <c r="BO98" s="91">
        <f t="shared" si="184"/>
        <v>1100</v>
      </c>
      <c r="BP98" s="28">
        <f t="shared" si="185"/>
        <v>0</v>
      </c>
      <c r="BQ98" s="29">
        <f t="shared" si="186"/>
        <v>0</v>
      </c>
      <c r="BR98" s="7"/>
      <c r="BS98" s="168"/>
      <c r="BT98" s="169"/>
      <c r="BU98" s="9"/>
      <c r="BV98" s="9" t="str">
        <f t="shared" si="217"/>
        <v/>
      </c>
      <c r="BW98" s="9"/>
      <c r="BX98" s="9" t="str">
        <f t="shared" si="218"/>
        <v/>
      </c>
      <c r="BY98" s="9"/>
      <c r="BZ98" s="9" t="str">
        <f t="shared" si="219"/>
        <v/>
      </c>
      <c r="CA98" s="9"/>
      <c r="CB98" s="62" t="str">
        <f t="shared" si="120"/>
        <v/>
      </c>
      <c r="CC98" s="9"/>
      <c r="CD98" s="9" t="str">
        <f t="shared" si="122"/>
        <v/>
      </c>
      <c r="CE98" s="10" t="str">
        <f t="shared" si="123"/>
        <v/>
      </c>
      <c r="CF98" s="7"/>
      <c r="CH98" s="15"/>
      <c r="CI98" s="9"/>
      <c r="CJ98" s="9" t="str">
        <f t="shared" si="220"/>
        <v/>
      </c>
      <c r="CK98" s="9"/>
      <c r="CL98" s="9" t="str">
        <f t="shared" si="221"/>
        <v/>
      </c>
      <c r="CM98" s="9"/>
      <c r="CN98" s="9" t="str">
        <f t="shared" si="222"/>
        <v/>
      </c>
      <c r="CO98" s="9"/>
      <c r="CP98" s="62" t="str">
        <f t="shared" si="190"/>
        <v/>
      </c>
      <c r="CQ98" s="9"/>
      <c r="CR98" s="9" t="str">
        <f t="shared" si="192"/>
        <v/>
      </c>
      <c r="CS98" s="10" t="str">
        <f t="shared" si="193"/>
        <v/>
      </c>
      <c r="CT98" s="7"/>
      <c r="CV98" s="15"/>
      <c r="CW98" s="9"/>
      <c r="CX98" s="9" t="str">
        <f t="shared" si="223"/>
        <v/>
      </c>
      <c r="CY98" s="9"/>
      <c r="CZ98" s="9" t="str">
        <f t="shared" si="224"/>
        <v/>
      </c>
      <c r="DA98" s="9"/>
      <c r="DB98" s="9" t="str">
        <f t="shared" si="225"/>
        <v/>
      </c>
      <c r="DC98" s="9"/>
      <c r="DD98" s="62" t="str">
        <f t="shared" si="197"/>
        <v/>
      </c>
      <c r="DE98" s="9"/>
      <c r="DF98" s="9" t="str">
        <f t="shared" si="199"/>
        <v/>
      </c>
      <c r="DG98" s="10" t="str">
        <f t="shared" si="200"/>
        <v/>
      </c>
      <c r="DH98" s="7"/>
      <c r="DJ98" s="15"/>
      <c r="DK98" s="9"/>
      <c r="DL98" s="9" t="str">
        <f t="shared" si="226"/>
        <v/>
      </c>
      <c r="DM98" s="9"/>
      <c r="DN98" s="9" t="str">
        <f t="shared" si="227"/>
        <v/>
      </c>
      <c r="DO98" s="9"/>
      <c r="DP98" s="9" t="str">
        <f t="shared" si="228"/>
        <v/>
      </c>
      <c r="DQ98" s="9"/>
      <c r="DR98" s="62" t="str">
        <f t="shared" si="204"/>
        <v/>
      </c>
      <c r="DS98" s="9"/>
      <c r="DT98" s="9" t="str">
        <f t="shared" si="206"/>
        <v/>
      </c>
      <c r="DU98" s="10" t="str">
        <f t="shared" si="207"/>
        <v/>
      </c>
      <c r="DV98" s="7"/>
      <c r="DW98" s="47"/>
      <c r="DX98" s="15"/>
      <c r="DY98" s="9"/>
      <c r="DZ98" s="9" t="str">
        <f t="shared" si="229"/>
        <v/>
      </c>
      <c r="EA98" s="9"/>
      <c r="EB98" s="9" t="str">
        <f t="shared" si="230"/>
        <v/>
      </c>
      <c r="EC98" s="9"/>
      <c r="ED98" s="9" t="str">
        <f t="shared" si="231"/>
        <v/>
      </c>
      <c r="EE98" s="9"/>
      <c r="EF98" s="62" t="str">
        <f t="shared" si="211"/>
        <v/>
      </c>
      <c r="EG98" s="9"/>
      <c r="EH98" s="9" t="str">
        <f t="shared" si="213"/>
        <v/>
      </c>
      <c r="EI98" s="10" t="str">
        <f t="shared" si="214"/>
        <v/>
      </c>
      <c r="EJ98" s="7"/>
      <c r="EK98" s="47"/>
      <c r="EL98" s="1"/>
    </row>
    <row r="99" spans="1:142" ht="15" customHeight="1">
      <c r="A99" s="241"/>
      <c r="B99" s="15"/>
      <c r="C99" s="9">
        <v>15181</v>
      </c>
      <c r="D99" s="9">
        <f t="shared" si="152"/>
        <v>63</v>
      </c>
      <c r="E99" s="9">
        <v>447</v>
      </c>
      <c r="F99" s="9">
        <f t="shared" si="153"/>
        <v>1</v>
      </c>
      <c r="G99" s="9">
        <v>16</v>
      </c>
      <c r="H99" s="9">
        <f t="shared" si="154"/>
        <v>1</v>
      </c>
      <c r="I99" s="9">
        <v>0</v>
      </c>
      <c r="J99" s="62" t="str">
        <f t="shared" si="215"/>
        <v>ピクミンマスコット</v>
      </c>
      <c r="K99" s="95">
        <f t="shared" si="216"/>
        <v>800</v>
      </c>
      <c r="L99" s="9">
        <f t="shared" si="157"/>
        <v>800</v>
      </c>
      <c r="M99" s="10">
        <f t="shared" si="158"/>
        <v>0.12698412698412698</v>
      </c>
      <c r="N99" s="7"/>
      <c r="O99" s="168"/>
      <c r="P99" s="15"/>
      <c r="Q99" s="9">
        <v>10872</v>
      </c>
      <c r="R99" s="9">
        <f t="shared" si="159"/>
        <v>9</v>
      </c>
      <c r="S99" s="9">
        <v>416</v>
      </c>
      <c r="T99" s="9">
        <f t="shared" si="160"/>
        <v>1</v>
      </c>
      <c r="U99" s="9">
        <v>17</v>
      </c>
      <c r="V99" s="9">
        <f t="shared" si="161"/>
        <v>2</v>
      </c>
      <c r="W99" s="9">
        <v>0</v>
      </c>
      <c r="X99" s="62" t="str">
        <f t="shared" si="162"/>
        <v>ベアブリック</v>
      </c>
      <c r="Y99" s="95">
        <f t="shared" si="163"/>
        <v>770</v>
      </c>
      <c r="Z99" s="9">
        <f t="shared" si="164"/>
        <v>1540</v>
      </c>
      <c r="AA99" s="10">
        <f t="shared" si="165"/>
        <v>1.711111111111111</v>
      </c>
      <c r="AB99" s="7" t="s">
        <v>748</v>
      </c>
      <c r="AC99" s="168"/>
      <c r="AD99" s="15"/>
      <c r="AE99" s="9">
        <v>6821</v>
      </c>
      <c r="AF99" s="9">
        <f t="shared" si="166"/>
        <v>30</v>
      </c>
      <c r="AG99" s="9">
        <v>358</v>
      </c>
      <c r="AH99" s="9">
        <f t="shared" si="167"/>
        <v>0</v>
      </c>
      <c r="AI99" s="9">
        <v>13</v>
      </c>
      <c r="AJ99" s="9">
        <f t="shared" si="168"/>
        <v>0</v>
      </c>
      <c r="AK99" s="9">
        <v>0</v>
      </c>
      <c r="AL99" s="62" t="s">
        <v>750</v>
      </c>
      <c r="AM99" s="95"/>
      <c r="AN99" s="9">
        <f t="shared" si="171"/>
        <v>0</v>
      </c>
      <c r="AO99" s="10">
        <f t="shared" si="172"/>
        <v>0</v>
      </c>
      <c r="AP99" s="7"/>
      <c r="AQ99" s="168"/>
      <c r="AR99" s="17"/>
      <c r="AS99" s="9">
        <v>6838</v>
      </c>
      <c r="AT99" s="9">
        <f t="shared" si="173"/>
        <v>57</v>
      </c>
      <c r="AU99" s="9">
        <v>434</v>
      </c>
      <c r="AV99" s="9">
        <f t="shared" si="174"/>
        <v>2</v>
      </c>
      <c r="AW99" s="9">
        <v>8</v>
      </c>
      <c r="AX99" s="9">
        <f t="shared" si="175"/>
        <v>2</v>
      </c>
      <c r="AY99" s="9">
        <v>0</v>
      </c>
      <c r="AZ99" s="62" t="str">
        <f t="shared" si="176"/>
        <v>キティしっぽ付きポーチ</v>
      </c>
      <c r="BA99" s="95">
        <f t="shared" si="177"/>
        <v>660</v>
      </c>
      <c r="BB99" s="9">
        <f t="shared" si="178"/>
        <v>1320</v>
      </c>
      <c r="BC99" s="10">
        <f t="shared" si="179"/>
        <v>0.23157894736842105</v>
      </c>
      <c r="BD99" s="7"/>
      <c r="BE99" s="168"/>
      <c r="BF99" s="15"/>
      <c r="BG99" s="9">
        <v>7109</v>
      </c>
      <c r="BH99" s="9">
        <f t="shared" si="180"/>
        <v>47</v>
      </c>
      <c r="BI99" s="9">
        <v>166</v>
      </c>
      <c r="BJ99" s="9">
        <f t="shared" si="181"/>
        <v>1</v>
      </c>
      <c r="BK99" s="9">
        <v>12</v>
      </c>
      <c r="BL99" s="9">
        <f t="shared" si="182"/>
        <v>1</v>
      </c>
      <c r="BM99" s="9">
        <v>2</v>
      </c>
      <c r="BN99" s="62" t="str">
        <f t="shared" si="183"/>
        <v>デジタルミニカメラ</v>
      </c>
      <c r="BO99" s="95">
        <f t="shared" si="184"/>
        <v>722</v>
      </c>
      <c r="BP99" s="9">
        <f t="shared" si="185"/>
        <v>722</v>
      </c>
      <c r="BQ99" s="10">
        <f t="shared" si="186"/>
        <v>0.15361702127659574</v>
      </c>
      <c r="BR99" s="7"/>
      <c r="BS99" s="168"/>
      <c r="BT99" s="169"/>
      <c r="BU99" s="9"/>
      <c r="BV99" s="9" t="str">
        <f t="shared" si="217"/>
        <v/>
      </c>
      <c r="BW99" s="9"/>
      <c r="BX99" s="9" t="str">
        <f t="shared" si="218"/>
        <v/>
      </c>
      <c r="BY99" s="9"/>
      <c r="BZ99" s="9" t="str">
        <f t="shared" si="219"/>
        <v/>
      </c>
      <c r="CA99" s="9"/>
      <c r="CB99" s="9"/>
      <c r="CC99" s="9"/>
      <c r="CD99" s="9" t="str">
        <f t="shared" si="122"/>
        <v/>
      </c>
      <c r="CE99" s="10" t="str">
        <f t="shared" si="123"/>
        <v/>
      </c>
      <c r="CF99" s="7"/>
      <c r="CH99" s="15"/>
      <c r="CI99" s="9"/>
      <c r="CJ99" s="9" t="str">
        <f t="shared" si="220"/>
        <v/>
      </c>
      <c r="CK99" s="9"/>
      <c r="CL99" s="9" t="str">
        <f t="shared" si="221"/>
        <v/>
      </c>
      <c r="CM99" s="9"/>
      <c r="CN99" s="9" t="str">
        <f t="shared" si="222"/>
        <v/>
      </c>
      <c r="CO99" s="9"/>
      <c r="CP99" s="9"/>
      <c r="CQ99" s="9"/>
      <c r="CR99" s="9" t="str">
        <f t="shared" si="192"/>
        <v/>
      </c>
      <c r="CS99" s="10" t="str">
        <f t="shared" si="193"/>
        <v/>
      </c>
      <c r="CT99" s="7"/>
      <c r="CV99" s="15"/>
      <c r="CW99" s="9"/>
      <c r="CX99" s="9" t="str">
        <f t="shared" si="223"/>
        <v/>
      </c>
      <c r="CY99" s="9"/>
      <c r="CZ99" s="9" t="str">
        <f t="shared" si="224"/>
        <v/>
      </c>
      <c r="DA99" s="9"/>
      <c r="DB99" s="9" t="str">
        <f t="shared" si="225"/>
        <v/>
      </c>
      <c r="DC99" s="9"/>
      <c r="DD99" s="9"/>
      <c r="DE99" s="9"/>
      <c r="DF99" s="9" t="str">
        <f t="shared" si="199"/>
        <v/>
      </c>
      <c r="DG99" s="10" t="str">
        <f t="shared" si="200"/>
        <v/>
      </c>
      <c r="DH99" s="7"/>
      <c r="DJ99" s="15"/>
      <c r="DK99" s="9"/>
      <c r="DL99" s="9" t="str">
        <f t="shared" si="226"/>
        <v/>
      </c>
      <c r="DM99" s="9"/>
      <c r="DN99" s="9" t="str">
        <f t="shared" si="227"/>
        <v/>
      </c>
      <c r="DO99" s="9"/>
      <c r="DP99" s="9" t="str">
        <f t="shared" si="228"/>
        <v/>
      </c>
      <c r="DQ99" s="9"/>
      <c r="DR99" s="9"/>
      <c r="DS99" s="9"/>
      <c r="DT99" s="9" t="str">
        <f t="shared" si="206"/>
        <v/>
      </c>
      <c r="DU99" s="10" t="str">
        <f t="shared" si="207"/>
        <v/>
      </c>
      <c r="DV99" s="7"/>
      <c r="DW99" s="47"/>
      <c r="DX99" s="15"/>
      <c r="DY99" s="9"/>
      <c r="DZ99" s="9" t="str">
        <f t="shared" si="229"/>
        <v/>
      </c>
      <c r="EA99" s="9"/>
      <c r="EB99" s="9" t="str">
        <f t="shared" si="230"/>
        <v/>
      </c>
      <c r="EC99" s="9"/>
      <c r="ED99" s="9" t="str">
        <f t="shared" si="231"/>
        <v/>
      </c>
      <c r="EE99" s="9"/>
      <c r="EF99" s="9"/>
      <c r="EG99" s="9"/>
      <c r="EH99" s="9" t="str">
        <f t="shared" si="213"/>
        <v/>
      </c>
      <c r="EI99" s="10" t="str">
        <f t="shared" si="214"/>
        <v/>
      </c>
      <c r="EJ99" s="7"/>
      <c r="EK99" s="47"/>
      <c r="EL99" s="1"/>
    </row>
    <row r="100" spans="1:142" ht="15" customHeight="1">
      <c r="A100" s="220" t="s">
        <v>223</v>
      </c>
      <c r="B100" s="169"/>
      <c r="C100" s="9">
        <v>10296</v>
      </c>
      <c r="D100" s="9">
        <f t="shared" si="152"/>
        <v>40</v>
      </c>
      <c r="E100" s="9">
        <v>587</v>
      </c>
      <c r="F100" s="9">
        <f t="shared" si="153"/>
        <v>1</v>
      </c>
      <c r="G100" s="9">
        <v>17</v>
      </c>
      <c r="H100" s="9">
        <f t="shared" si="154"/>
        <v>1</v>
      </c>
      <c r="I100" s="9">
        <v>2</v>
      </c>
      <c r="J100" s="62" t="s">
        <v>746</v>
      </c>
      <c r="K100" s="9">
        <v>250</v>
      </c>
      <c r="L100" s="9">
        <f t="shared" si="157"/>
        <v>250</v>
      </c>
      <c r="M100" s="10">
        <f t="shared" si="158"/>
        <v>6.25E-2</v>
      </c>
      <c r="N100" s="7"/>
      <c r="O100" s="168"/>
      <c r="P100" s="15"/>
      <c r="Q100" s="9">
        <v>11748</v>
      </c>
      <c r="R100" s="9">
        <f t="shared" si="159"/>
        <v>49</v>
      </c>
      <c r="S100" s="9">
        <v>349</v>
      </c>
      <c r="T100" s="9">
        <f t="shared" si="160"/>
        <v>1</v>
      </c>
      <c r="U100" s="9">
        <v>14</v>
      </c>
      <c r="V100" s="9">
        <f t="shared" si="161"/>
        <v>1</v>
      </c>
      <c r="W100" s="9">
        <v>9</v>
      </c>
      <c r="X100" s="62" t="str">
        <f t="shared" si="162"/>
        <v>バタースクイーズ</v>
      </c>
      <c r="Y100" s="9">
        <f t="shared" si="163"/>
        <v>440</v>
      </c>
      <c r="Z100" s="9">
        <f t="shared" si="164"/>
        <v>440</v>
      </c>
      <c r="AA100" s="10">
        <f t="shared" si="165"/>
        <v>8.9795918367346933E-2</v>
      </c>
      <c r="AB100" s="7"/>
      <c r="AC100" s="168"/>
      <c r="AD100" s="15"/>
      <c r="AE100" s="9">
        <v>8349</v>
      </c>
      <c r="AF100" s="9">
        <f t="shared" si="166"/>
        <v>47</v>
      </c>
      <c r="AG100" s="9">
        <v>425</v>
      </c>
      <c r="AH100" s="9">
        <f t="shared" si="167"/>
        <v>5</v>
      </c>
      <c r="AI100" s="9">
        <v>3</v>
      </c>
      <c r="AJ100" s="9">
        <f t="shared" si="168"/>
        <v>6</v>
      </c>
      <c r="AK100" s="9">
        <v>16</v>
      </c>
      <c r="AL100" s="62" t="str">
        <f t="shared" si="169"/>
        <v>しばこ</v>
      </c>
      <c r="AM100" s="9">
        <f t="shared" si="170"/>
        <v>100</v>
      </c>
      <c r="AN100" s="9">
        <f t="shared" si="171"/>
        <v>600</v>
      </c>
      <c r="AO100" s="10">
        <f t="shared" si="172"/>
        <v>0.1276595744680851</v>
      </c>
      <c r="AP100" s="7" t="s">
        <v>747</v>
      </c>
      <c r="AQ100" s="168"/>
      <c r="AR100" s="140"/>
      <c r="AS100" s="9">
        <v>8390</v>
      </c>
      <c r="AT100" s="9">
        <f t="shared" si="173"/>
        <v>73</v>
      </c>
      <c r="AU100" s="9">
        <v>508</v>
      </c>
      <c r="AV100" s="9">
        <f t="shared" si="174"/>
        <v>3</v>
      </c>
      <c r="AW100" s="9">
        <v>28</v>
      </c>
      <c r="AX100" s="9">
        <f t="shared" si="175"/>
        <v>3</v>
      </c>
      <c r="AY100" s="9">
        <v>28</v>
      </c>
      <c r="AZ100" s="62" t="str">
        <f t="shared" si="176"/>
        <v>ボンボンドロップシール</v>
      </c>
      <c r="BA100" s="9">
        <f t="shared" si="177"/>
        <v>300</v>
      </c>
      <c r="BB100" s="9">
        <f t="shared" si="178"/>
        <v>900</v>
      </c>
      <c r="BC100" s="10">
        <f t="shared" si="179"/>
        <v>0.12328767123287671</v>
      </c>
      <c r="BD100" s="7"/>
      <c r="BE100" s="168"/>
      <c r="BF100" s="17"/>
      <c r="BG100" s="9">
        <v>7780</v>
      </c>
      <c r="BH100" s="9">
        <f t="shared" si="180"/>
        <v>96</v>
      </c>
      <c r="BI100" s="9">
        <v>205</v>
      </c>
      <c r="BJ100" s="9">
        <f t="shared" si="181"/>
        <v>2</v>
      </c>
      <c r="BK100" s="9">
        <v>7</v>
      </c>
      <c r="BL100" s="9">
        <f t="shared" si="182"/>
        <v>2</v>
      </c>
      <c r="BM100" s="9">
        <v>2</v>
      </c>
      <c r="BN100" s="62" t="str">
        <f t="shared" si="183"/>
        <v>ゲームアーク</v>
      </c>
      <c r="BO100" s="9">
        <f t="shared" si="184"/>
        <v>670</v>
      </c>
      <c r="BP100" s="9">
        <f t="shared" si="185"/>
        <v>1340</v>
      </c>
      <c r="BQ100" s="10">
        <f t="shared" si="186"/>
        <v>0.13958333333333334</v>
      </c>
      <c r="BR100" s="7"/>
      <c r="BS100" s="168"/>
      <c r="BT100" s="183"/>
      <c r="BU100" s="9"/>
      <c r="BV100" s="9" t="str">
        <f t="shared" si="217"/>
        <v/>
      </c>
      <c r="BW100" s="9"/>
      <c r="BX100" s="9" t="str">
        <f t="shared" si="218"/>
        <v/>
      </c>
      <c r="BY100" s="9"/>
      <c r="BZ100" s="9" t="str">
        <f t="shared" si="219"/>
        <v/>
      </c>
      <c r="CA100" s="9"/>
      <c r="CB100" s="9"/>
      <c r="CC100" s="9"/>
      <c r="CD100" s="9" t="str">
        <f t="shared" si="122"/>
        <v/>
      </c>
      <c r="CE100" s="10" t="str">
        <f t="shared" si="123"/>
        <v/>
      </c>
      <c r="CF100" s="7"/>
      <c r="CH100" s="15"/>
      <c r="CI100" s="9"/>
      <c r="CJ100" s="9" t="str">
        <f t="shared" si="220"/>
        <v/>
      </c>
      <c r="CK100" s="9"/>
      <c r="CL100" s="9" t="str">
        <f t="shared" si="221"/>
        <v/>
      </c>
      <c r="CM100" s="9"/>
      <c r="CN100" s="9" t="str">
        <f t="shared" si="222"/>
        <v/>
      </c>
      <c r="CO100" s="9"/>
      <c r="CP100" s="9"/>
      <c r="CQ100" s="9"/>
      <c r="CR100" s="9" t="str">
        <f t="shared" si="192"/>
        <v/>
      </c>
      <c r="CS100" s="10" t="str">
        <f t="shared" si="193"/>
        <v/>
      </c>
      <c r="CT100" s="7"/>
      <c r="CV100" s="15"/>
      <c r="CW100" s="9"/>
      <c r="CX100" s="9" t="str">
        <f t="shared" si="223"/>
        <v/>
      </c>
      <c r="CY100" s="9"/>
      <c r="CZ100" s="9" t="str">
        <f t="shared" si="224"/>
        <v/>
      </c>
      <c r="DA100" s="9"/>
      <c r="DB100" s="9" t="str">
        <f t="shared" si="225"/>
        <v/>
      </c>
      <c r="DC100" s="9"/>
      <c r="DD100" s="9"/>
      <c r="DE100" s="9"/>
      <c r="DF100" s="9" t="str">
        <f t="shared" si="199"/>
        <v/>
      </c>
      <c r="DG100" s="10" t="str">
        <f t="shared" si="200"/>
        <v/>
      </c>
      <c r="DH100" s="7"/>
      <c r="DJ100" s="15"/>
      <c r="DK100" s="9"/>
      <c r="DL100" s="9" t="str">
        <f t="shared" si="226"/>
        <v/>
      </c>
      <c r="DM100" s="9"/>
      <c r="DN100" s="9" t="str">
        <f t="shared" si="227"/>
        <v/>
      </c>
      <c r="DO100" s="9"/>
      <c r="DP100" s="9" t="str">
        <f t="shared" si="228"/>
        <v/>
      </c>
      <c r="DQ100" s="9"/>
      <c r="DR100" s="9"/>
      <c r="DS100" s="9"/>
      <c r="DT100" s="9" t="str">
        <f t="shared" si="206"/>
        <v/>
      </c>
      <c r="DU100" s="10" t="str">
        <f t="shared" si="207"/>
        <v/>
      </c>
      <c r="DV100" s="7"/>
      <c r="DW100" s="47"/>
      <c r="DX100" s="15"/>
      <c r="DY100" s="9"/>
      <c r="DZ100" s="9" t="str">
        <f t="shared" si="229"/>
        <v/>
      </c>
      <c r="EA100" s="9"/>
      <c r="EB100" s="9" t="str">
        <f t="shared" si="230"/>
        <v/>
      </c>
      <c r="EC100" s="9"/>
      <c r="ED100" s="9" t="str">
        <f t="shared" si="231"/>
        <v/>
      </c>
      <c r="EE100" s="9"/>
      <c r="EF100" s="9"/>
      <c r="EG100" s="9"/>
      <c r="EH100" s="9" t="str">
        <f t="shared" si="213"/>
        <v/>
      </c>
      <c r="EI100" s="10" t="str">
        <f t="shared" si="214"/>
        <v/>
      </c>
      <c r="EJ100" s="7"/>
      <c r="EK100" s="47"/>
      <c r="EL100" s="1"/>
    </row>
    <row r="101" spans="1:142" ht="15" customHeight="1" thickBot="1">
      <c r="A101" s="235">
        <v>671300</v>
      </c>
      <c r="B101" s="23"/>
      <c r="C101" s="24">
        <v>10596</v>
      </c>
      <c r="D101" s="24">
        <f t="shared" si="152"/>
        <v>16</v>
      </c>
      <c r="E101" s="24">
        <v>605</v>
      </c>
      <c r="F101" s="24">
        <f t="shared" si="153"/>
        <v>5</v>
      </c>
      <c r="G101" s="24">
        <v>303</v>
      </c>
      <c r="H101" s="24">
        <f t="shared" si="154"/>
        <v>5</v>
      </c>
      <c r="I101" s="24">
        <v>87</v>
      </c>
      <c r="J101" s="63" t="str">
        <f t="shared" si="215"/>
        <v>ビーズブレスレット</v>
      </c>
      <c r="K101" s="96">
        <f t="shared" si="216"/>
        <v>60</v>
      </c>
      <c r="L101" s="24">
        <f t="shared" si="157"/>
        <v>300</v>
      </c>
      <c r="M101" s="26">
        <f t="shared" si="158"/>
        <v>0.1875</v>
      </c>
      <c r="N101" s="7" t="s">
        <v>752</v>
      </c>
      <c r="O101" s="168"/>
      <c r="P101" s="23"/>
      <c r="Q101" s="24">
        <v>8477</v>
      </c>
      <c r="R101" s="24">
        <f t="shared" si="159"/>
        <v>51</v>
      </c>
      <c r="S101" s="24">
        <v>447</v>
      </c>
      <c r="T101" s="24">
        <f t="shared" si="160"/>
        <v>3</v>
      </c>
      <c r="U101" s="24">
        <v>112</v>
      </c>
      <c r="V101" s="24">
        <f t="shared" si="161"/>
        <v>3</v>
      </c>
      <c r="W101" s="24">
        <v>4</v>
      </c>
      <c r="X101" s="63" t="str">
        <f t="shared" si="162"/>
        <v>ふわもちスクイーズ</v>
      </c>
      <c r="Y101" s="96">
        <f t="shared" si="163"/>
        <v>99</v>
      </c>
      <c r="Z101" s="24">
        <f t="shared" si="164"/>
        <v>297</v>
      </c>
      <c r="AA101" s="26">
        <f t="shared" si="165"/>
        <v>5.8235294117647059E-2</v>
      </c>
      <c r="AB101" s="7"/>
      <c r="AC101" s="168"/>
      <c r="AD101" s="23"/>
      <c r="AE101" s="24">
        <v>7714</v>
      </c>
      <c r="AF101" s="24">
        <f t="shared" si="166"/>
        <v>22</v>
      </c>
      <c r="AG101" s="24">
        <v>495</v>
      </c>
      <c r="AH101" s="24">
        <f t="shared" si="167"/>
        <v>3</v>
      </c>
      <c r="AI101" s="24">
        <v>101</v>
      </c>
      <c r="AJ101" s="24">
        <f t="shared" si="168"/>
        <v>3</v>
      </c>
      <c r="AK101" s="24">
        <v>-87</v>
      </c>
      <c r="AL101" s="63" t="str">
        <f t="shared" si="169"/>
        <v>アングリーキーホルダー</v>
      </c>
      <c r="AM101" s="96">
        <f t="shared" si="170"/>
        <v>100</v>
      </c>
      <c r="AN101" s="24">
        <f t="shared" si="171"/>
        <v>300</v>
      </c>
      <c r="AO101" s="26">
        <f t="shared" si="172"/>
        <v>0.13636363636363635</v>
      </c>
      <c r="AP101" s="7" t="s">
        <v>749</v>
      </c>
      <c r="AQ101" s="168"/>
      <c r="AR101" s="165">
        <f>IF(A101="","",A101)</f>
        <v>671300</v>
      </c>
      <c r="AS101" s="24">
        <v>7380</v>
      </c>
      <c r="AT101" s="24">
        <f t="shared" si="173"/>
        <v>39</v>
      </c>
      <c r="AU101" s="24">
        <v>239</v>
      </c>
      <c r="AV101" s="24">
        <f t="shared" si="174"/>
        <v>0</v>
      </c>
      <c r="AW101" s="24">
        <v>15</v>
      </c>
      <c r="AX101" s="24">
        <f t="shared" si="175"/>
        <v>3</v>
      </c>
      <c r="AY101" s="24">
        <v>12</v>
      </c>
      <c r="AZ101" s="63" t="str">
        <f t="shared" si="176"/>
        <v>NICI</v>
      </c>
      <c r="BA101" s="96">
        <f t="shared" si="177"/>
        <v>682</v>
      </c>
      <c r="BB101" s="24">
        <f t="shared" si="178"/>
        <v>2046</v>
      </c>
      <c r="BC101" s="26">
        <f t="shared" si="179"/>
        <v>0.52461538461538459</v>
      </c>
      <c r="BD101" s="7"/>
      <c r="BE101" s="168"/>
      <c r="BF101" s="23"/>
      <c r="BG101" s="24">
        <v>7374</v>
      </c>
      <c r="BH101" s="24">
        <f t="shared" si="180"/>
        <v>65</v>
      </c>
      <c r="BI101" s="24">
        <v>228</v>
      </c>
      <c r="BJ101" s="24">
        <f t="shared" si="181"/>
        <v>0</v>
      </c>
      <c r="BK101" s="24">
        <v>10</v>
      </c>
      <c r="BL101" s="24">
        <f t="shared" si="182"/>
        <v>2</v>
      </c>
      <c r="BM101" s="24">
        <v>5</v>
      </c>
      <c r="BN101" s="63" t="str">
        <f t="shared" si="183"/>
        <v>たまごっちブロックシール</v>
      </c>
      <c r="BO101" s="96">
        <f t="shared" si="184"/>
        <v>600</v>
      </c>
      <c r="BP101" s="24">
        <f t="shared" si="185"/>
        <v>1200</v>
      </c>
      <c r="BQ101" s="26">
        <f t="shared" si="186"/>
        <v>0.18461538461538463</v>
      </c>
      <c r="BR101" s="7"/>
      <c r="BS101" s="168"/>
      <c r="BT101" s="184"/>
      <c r="BU101" s="9"/>
      <c r="BV101" s="9" t="str">
        <f t="shared" si="217"/>
        <v/>
      </c>
      <c r="BW101" s="9"/>
      <c r="BX101" s="9" t="str">
        <f t="shared" si="218"/>
        <v/>
      </c>
      <c r="BY101" s="9"/>
      <c r="BZ101" s="9" t="str">
        <f t="shared" si="219"/>
        <v/>
      </c>
      <c r="CA101" s="9"/>
      <c r="CB101" s="9"/>
      <c r="CC101" s="9"/>
      <c r="CD101" s="9" t="str">
        <f t="shared" si="122"/>
        <v/>
      </c>
      <c r="CE101" s="10" t="str">
        <f t="shared" si="123"/>
        <v/>
      </c>
      <c r="CF101" s="7"/>
      <c r="CH101" s="15"/>
      <c r="CI101" s="9"/>
      <c r="CJ101" s="9" t="str">
        <f t="shared" si="220"/>
        <v/>
      </c>
      <c r="CK101" s="9"/>
      <c r="CL101" s="9" t="str">
        <f t="shared" si="221"/>
        <v/>
      </c>
      <c r="CM101" s="9"/>
      <c r="CN101" s="9" t="str">
        <f t="shared" si="222"/>
        <v/>
      </c>
      <c r="CO101" s="9"/>
      <c r="CP101" s="9"/>
      <c r="CQ101" s="9"/>
      <c r="CR101" s="9" t="str">
        <f t="shared" si="192"/>
        <v/>
      </c>
      <c r="CS101" s="10" t="str">
        <f t="shared" si="193"/>
        <v/>
      </c>
      <c r="CT101" s="7"/>
      <c r="CV101" s="15"/>
      <c r="CW101" s="9"/>
      <c r="CX101" s="9" t="str">
        <f t="shared" si="223"/>
        <v/>
      </c>
      <c r="CY101" s="9"/>
      <c r="CZ101" s="9" t="str">
        <f t="shared" si="224"/>
        <v/>
      </c>
      <c r="DA101" s="9"/>
      <c r="DB101" s="9" t="str">
        <f t="shared" si="225"/>
        <v/>
      </c>
      <c r="DC101" s="9"/>
      <c r="DD101" s="9"/>
      <c r="DE101" s="9"/>
      <c r="DF101" s="9" t="str">
        <f t="shared" si="199"/>
        <v/>
      </c>
      <c r="DG101" s="10" t="str">
        <f t="shared" si="200"/>
        <v/>
      </c>
      <c r="DH101" s="7"/>
      <c r="DJ101" s="15"/>
      <c r="DK101" s="9"/>
      <c r="DL101" s="9" t="str">
        <f t="shared" si="226"/>
        <v/>
      </c>
      <c r="DM101" s="9"/>
      <c r="DN101" s="9" t="str">
        <f t="shared" si="227"/>
        <v/>
      </c>
      <c r="DO101" s="9"/>
      <c r="DP101" s="9" t="str">
        <f t="shared" si="228"/>
        <v/>
      </c>
      <c r="DQ101" s="9"/>
      <c r="DR101" s="9"/>
      <c r="DS101" s="9"/>
      <c r="DT101" s="9" t="str">
        <f t="shared" si="206"/>
        <v/>
      </c>
      <c r="DU101" s="10" t="str">
        <f t="shared" si="207"/>
        <v/>
      </c>
      <c r="DV101" s="7"/>
      <c r="DW101" s="47"/>
      <c r="DX101" s="15"/>
      <c r="DY101" s="9"/>
      <c r="DZ101" s="9" t="str">
        <f t="shared" si="229"/>
        <v/>
      </c>
      <c r="EA101" s="9"/>
      <c r="EB101" s="9" t="str">
        <f t="shared" si="230"/>
        <v/>
      </c>
      <c r="EC101" s="9"/>
      <c r="ED101" s="9" t="str">
        <f t="shared" si="231"/>
        <v/>
      </c>
      <c r="EE101" s="9"/>
      <c r="EF101" s="9"/>
      <c r="EG101" s="9"/>
      <c r="EH101" s="9" t="str">
        <f t="shared" si="213"/>
        <v/>
      </c>
      <c r="EI101" s="10" t="str">
        <f t="shared" si="214"/>
        <v/>
      </c>
      <c r="EJ101" s="7"/>
      <c r="EK101" s="47"/>
      <c r="EL101" s="1"/>
    </row>
    <row r="102" spans="1:142" ht="15" customHeight="1" thickTop="1">
      <c r="A102" s="89"/>
      <c r="B102" s="6"/>
      <c r="C102" s="78"/>
      <c r="D102" s="78"/>
      <c r="E102" s="78"/>
      <c r="F102" s="28"/>
      <c r="G102" s="78"/>
      <c r="H102" s="78"/>
      <c r="I102" s="78"/>
      <c r="J102" s="90"/>
      <c r="K102" s="91"/>
      <c r="L102" s="28"/>
      <c r="M102" s="29"/>
      <c r="N102" s="7"/>
      <c r="O102" s="168"/>
      <c r="P102" s="89"/>
      <c r="Q102" s="78"/>
      <c r="R102" s="78"/>
      <c r="S102" s="78"/>
      <c r="T102" s="28"/>
      <c r="U102" s="78"/>
      <c r="V102" s="78"/>
      <c r="W102" s="78"/>
      <c r="X102" s="90"/>
      <c r="Y102" s="91"/>
      <c r="Z102" s="28"/>
      <c r="AA102" s="29"/>
      <c r="AB102" s="7"/>
      <c r="AC102" s="168"/>
      <c r="AD102" s="89"/>
      <c r="AE102" s="78"/>
      <c r="AF102" s="78"/>
      <c r="AG102" s="78"/>
      <c r="AH102" s="28"/>
      <c r="AI102" s="78"/>
      <c r="AJ102" s="78"/>
      <c r="AK102" s="78"/>
      <c r="AL102" s="90"/>
      <c r="AM102" s="91"/>
      <c r="AN102" s="28"/>
      <c r="AO102" s="29"/>
      <c r="AP102" s="7"/>
      <c r="AQ102" s="168"/>
      <c r="AR102" s="89"/>
      <c r="AS102" s="78"/>
      <c r="AT102" s="78"/>
      <c r="AU102" s="78"/>
      <c r="AV102" s="28"/>
      <c r="AW102" s="78"/>
      <c r="AX102" s="78"/>
      <c r="AY102" s="78"/>
      <c r="AZ102" s="90"/>
      <c r="BA102" s="91"/>
      <c r="BB102" s="28"/>
      <c r="BC102" s="29"/>
      <c r="BD102" s="7"/>
      <c r="BE102" s="168"/>
      <c r="BF102" s="89"/>
      <c r="BG102" s="78"/>
      <c r="BH102" s="78"/>
      <c r="BI102" s="78"/>
      <c r="BJ102" s="28"/>
      <c r="BK102" s="78"/>
      <c r="BL102" s="78"/>
      <c r="BM102" s="78"/>
      <c r="BN102" s="90"/>
      <c r="BO102" s="91"/>
      <c r="BP102" s="28"/>
      <c r="BQ102" s="29"/>
      <c r="BR102" s="7"/>
      <c r="BS102" s="168"/>
      <c r="BT102" s="170"/>
      <c r="BU102" s="9"/>
      <c r="BV102" s="9" t="str">
        <f t="shared" si="217"/>
        <v/>
      </c>
      <c r="BW102" s="9"/>
      <c r="BX102" s="9" t="str">
        <f t="shared" si="218"/>
        <v/>
      </c>
      <c r="BY102" s="9"/>
      <c r="BZ102" s="9" t="str">
        <f t="shared" si="219"/>
        <v/>
      </c>
      <c r="CA102" s="9"/>
      <c r="CB102" s="9"/>
      <c r="CC102" s="9"/>
      <c r="CD102" s="9" t="str">
        <f t="shared" si="122"/>
        <v/>
      </c>
      <c r="CE102" s="10" t="str">
        <f t="shared" si="123"/>
        <v/>
      </c>
      <c r="CF102" s="7"/>
      <c r="CH102" s="15"/>
      <c r="CI102" s="9"/>
      <c r="CJ102" s="9" t="str">
        <f t="shared" si="220"/>
        <v/>
      </c>
      <c r="CK102" s="9"/>
      <c r="CL102" s="9" t="str">
        <f t="shared" si="221"/>
        <v/>
      </c>
      <c r="CM102" s="9"/>
      <c r="CN102" s="9" t="str">
        <f t="shared" si="222"/>
        <v/>
      </c>
      <c r="CO102" s="9"/>
      <c r="CP102" s="9"/>
      <c r="CQ102" s="9"/>
      <c r="CR102" s="9" t="str">
        <f t="shared" si="192"/>
        <v/>
      </c>
      <c r="CS102" s="10" t="str">
        <f t="shared" si="193"/>
        <v/>
      </c>
      <c r="CT102" s="7"/>
      <c r="CV102" s="15"/>
      <c r="CW102" s="9"/>
      <c r="CX102" s="9" t="str">
        <f t="shared" si="223"/>
        <v/>
      </c>
      <c r="CY102" s="9"/>
      <c r="CZ102" s="9" t="str">
        <f t="shared" si="224"/>
        <v/>
      </c>
      <c r="DA102" s="9"/>
      <c r="DB102" s="9" t="str">
        <f t="shared" si="225"/>
        <v/>
      </c>
      <c r="DC102" s="9"/>
      <c r="DD102" s="9"/>
      <c r="DE102" s="9"/>
      <c r="DF102" s="9" t="str">
        <f t="shared" si="199"/>
        <v/>
      </c>
      <c r="DG102" s="10" t="str">
        <f t="shared" si="200"/>
        <v/>
      </c>
      <c r="DH102" s="7"/>
      <c r="DJ102" s="15"/>
      <c r="DK102" s="9"/>
      <c r="DL102" s="9" t="str">
        <f t="shared" si="226"/>
        <v/>
      </c>
      <c r="DM102" s="9"/>
      <c r="DN102" s="9" t="str">
        <f t="shared" si="227"/>
        <v/>
      </c>
      <c r="DO102" s="9"/>
      <c r="DP102" s="9" t="str">
        <f t="shared" si="228"/>
        <v/>
      </c>
      <c r="DQ102" s="9"/>
      <c r="DR102" s="9"/>
      <c r="DS102" s="9"/>
      <c r="DT102" s="9" t="str">
        <f t="shared" si="206"/>
        <v/>
      </c>
      <c r="DU102" s="10" t="str">
        <f t="shared" si="207"/>
        <v/>
      </c>
      <c r="DV102" s="7"/>
      <c r="DW102" s="47"/>
      <c r="DX102" s="15"/>
      <c r="DY102" s="9"/>
      <c r="DZ102" s="9" t="str">
        <f t="shared" si="229"/>
        <v/>
      </c>
      <c r="EA102" s="9"/>
      <c r="EB102" s="9" t="str">
        <f t="shared" si="230"/>
        <v/>
      </c>
      <c r="EC102" s="9"/>
      <c r="ED102" s="9" t="str">
        <f t="shared" si="231"/>
        <v/>
      </c>
      <c r="EE102" s="9"/>
      <c r="EF102" s="9"/>
      <c r="EG102" s="9"/>
      <c r="EH102" s="9" t="str">
        <f t="shared" si="213"/>
        <v/>
      </c>
      <c r="EI102" s="10" t="str">
        <f t="shared" si="214"/>
        <v/>
      </c>
      <c r="EJ102" s="7"/>
      <c r="EK102" s="47"/>
      <c r="EL102" s="1"/>
    </row>
    <row r="103" spans="1:142" ht="15" customHeight="1">
      <c r="A103" s="267"/>
      <c r="B103" s="15"/>
      <c r="C103" s="9"/>
      <c r="D103" s="9"/>
      <c r="E103" s="9"/>
      <c r="F103" s="9"/>
      <c r="G103" s="9"/>
      <c r="H103" s="9"/>
      <c r="I103" s="9"/>
      <c r="J103" s="62"/>
      <c r="K103" s="95"/>
      <c r="L103" s="9"/>
      <c r="M103" s="10"/>
      <c r="N103" s="7"/>
      <c r="O103" s="168"/>
      <c r="P103" s="15"/>
      <c r="Q103" s="9"/>
      <c r="R103" s="110"/>
      <c r="S103" s="9"/>
      <c r="T103" s="9"/>
      <c r="U103" s="9"/>
      <c r="V103" s="9"/>
      <c r="W103" s="9"/>
      <c r="X103" s="62"/>
      <c r="Y103" s="95"/>
      <c r="Z103" s="9"/>
      <c r="AA103" s="10"/>
      <c r="AB103" s="7"/>
      <c r="AC103" s="168"/>
      <c r="AD103" s="15"/>
      <c r="AE103" s="9"/>
      <c r="AF103" s="9"/>
      <c r="AG103" s="9"/>
      <c r="AH103" s="9"/>
      <c r="AI103" s="9"/>
      <c r="AJ103" s="9"/>
      <c r="AK103" s="9"/>
      <c r="AL103" s="62"/>
      <c r="AM103" s="95"/>
      <c r="AN103" s="9"/>
      <c r="AO103" s="10"/>
      <c r="AP103" s="7"/>
      <c r="AQ103" s="168"/>
      <c r="AR103" s="17"/>
      <c r="AS103" s="9"/>
      <c r="AT103" s="9"/>
      <c r="AU103" s="9"/>
      <c r="AV103" s="9"/>
      <c r="AW103" s="9"/>
      <c r="AX103" s="9"/>
      <c r="AY103" s="9"/>
      <c r="AZ103" s="62"/>
      <c r="BA103" s="95"/>
      <c r="BB103" s="9"/>
      <c r="BC103" s="10"/>
      <c r="BD103" s="7"/>
      <c r="BE103" s="168"/>
      <c r="BF103" s="17"/>
      <c r="BG103" s="9"/>
      <c r="BH103" s="9"/>
      <c r="BI103" s="9"/>
      <c r="BJ103" s="9"/>
      <c r="BK103" s="9"/>
      <c r="BL103" s="9"/>
      <c r="BM103" s="9"/>
      <c r="BN103" s="62"/>
      <c r="BO103" s="95"/>
      <c r="BP103" s="9"/>
      <c r="BQ103" s="10"/>
      <c r="BR103" s="7"/>
      <c r="BS103" s="168"/>
      <c r="BT103" s="169"/>
      <c r="BU103" s="9"/>
      <c r="BV103" s="9" t="str">
        <f t="shared" si="217"/>
        <v/>
      </c>
      <c r="BW103" s="9"/>
      <c r="BX103" s="9" t="str">
        <f t="shared" si="218"/>
        <v/>
      </c>
      <c r="BY103" s="9"/>
      <c r="BZ103" s="9" t="str">
        <f t="shared" si="219"/>
        <v/>
      </c>
      <c r="CA103" s="9"/>
      <c r="CB103" s="9"/>
      <c r="CC103" s="9"/>
      <c r="CD103" s="9" t="str">
        <f t="shared" si="122"/>
        <v/>
      </c>
      <c r="CE103" s="10" t="str">
        <f t="shared" si="123"/>
        <v/>
      </c>
      <c r="CF103" s="7"/>
      <c r="CH103" s="15"/>
      <c r="CI103" s="9"/>
      <c r="CJ103" s="9" t="str">
        <f t="shared" si="220"/>
        <v/>
      </c>
      <c r="CK103" s="9"/>
      <c r="CL103" s="9" t="str">
        <f t="shared" si="221"/>
        <v/>
      </c>
      <c r="CM103" s="9"/>
      <c r="CN103" s="9" t="str">
        <f t="shared" si="222"/>
        <v/>
      </c>
      <c r="CO103" s="9"/>
      <c r="CP103" s="9"/>
      <c r="CQ103" s="9"/>
      <c r="CR103" s="9" t="str">
        <f t="shared" si="192"/>
        <v/>
      </c>
      <c r="CS103" s="10" t="str">
        <f t="shared" si="193"/>
        <v/>
      </c>
      <c r="CT103" s="7"/>
      <c r="CV103" s="15"/>
      <c r="CW103" s="9"/>
      <c r="CX103" s="9" t="str">
        <f t="shared" si="223"/>
        <v/>
      </c>
      <c r="CY103" s="9"/>
      <c r="CZ103" s="9" t="str">
        <f t="shared" si="224"/>
        <v/>
      </c>
      <c r="DA103" s="9"/>
      <c r="DB103" s="9" t="str">
        <f t="shared" si="225"/>
        <v/>
      </c>
      <c r="DC103" s="9"/>
      <c r="DD103" s="9"/>
      <c r="DE103" s="9"/>
      <c r="DF103" s="9" t="str">
        <f t="shared" si="199"/>
        <v/>
      </c>
      <c r="DG103" s="10" t="str">
        <f t="shared" si="200"/>
        <v/>
      </c>
      <c r="DH103" s="7"/>
      <c r="DJ103" s="15"/>
      <c r="DK103" s="9"/>
      <c r="DL103" s="9" t="str">
        <f t="shared" si="226"/>
        <v/>
      </c>
      <c r="DM103" s="9"/>
      <c r="DN103" s="9" t="str">
        <f t="shared" si="227"/>
        <v/>
      </c>
      <c r="DO103" s="9"/>
      <c r="DP103" s="9" t="str">
        <f t="shared" si="228"/>
        <v/>
      </c>
      <c r="DQ103" s="9"/>
      <c r="DR103" s="9"/>
      <c r="DS103" s="9"/>
      <c r="DT103" s="9" t="str">
        <f t="shared" si="206"/>
        <v/>
      </c>
      <c r="DU103" s="10" t="str">
        <f t="shared" si="207"/>
        <v/>
      </c>
      <c r="DV103" s="7"/>
      <c r="DW103" s="47"/>
      <c r="DX103" s="15"/>
      <c r="DY103" s="9"/>
      <c r="DZ103" s="9" t="str">
        <f t="shared" si="229"/>
        <v/>
      </c>
      <c r="EA103" s="9"/>
      <c r="EB103" s="9" t="str">
        <f t="shared" si="230"/>
        <v/>
      </c>
      <c r="EC103" s="9"/>
      <c r="ED103" s="9" t="str">
        <f t="shared" si="231"/>
        <v/>
      </c>
      <c r="EE103" s="9"/>
      <c r="EF103" s="9"/>
      <c r="EG103" s="9"/>
      <c r="EH103" s="9" t="str">
        <f t="shared" si="213"/>
        <v/>
      </c>
      <c r="EI103" s="10" t="str">
        <f t="shared" si="214"/>
        <v/>
      </c>
      <c r="EJ103" s="7"/>
      <c r="EK103" s="47"/>
      <c r="EL103" s="1"/>
    </row>
    <row r="104" spans="1:142">
      <c r="A104" s="268"/>
      <c r="B104" s="169"/>
      <c r="C104" s="9"/>
      <c r="D104" s="9"/>
      <c r="E104" s="9"/>
      <c r="F104" s="9"/>
      <c r="G104" s="9"/>
      <c r="H104" s="9"/>
      <c r="I104" s="9"/>
      <c r="J104" s="62"/>
      <c r="K104" s="9"/>
      <c r="L104" s="9"/>
      <c r="M104" s="10"/>
      <c r="N104" s="7"/>
      <c r="O104" s="168"/>
      <c r="P104" s="117"/>
      <c r="Q104" s="9"/>
      <c r="R104" s="9"/>
      <c r="S104" s="9"/>
      <c r="T104" s="9"/>
      <c r="U104" s="9"/>
      <c r="V104" s="9"/>
      <c r="W104" s="9"/>
      <c r="X104" s="62"/>
      <c r="Y104" s="9"/>
      <c r="Z104" s="9"/>
      <c r="AA104" s="10"/>
      <c r="AB104" s="7"/>
      <c r="AC104" s="168"/>
      <c r="AD104" s="117"/>
      <c r="AE104" s="9"/>
      <c r="AF104" s="9"/>
      <c r="AG104" s="9"/>
      <c r="AH104" s="9"/>
      <c r="AI104" s="9"/>
      <c r="AJ104" s="9"/>
      <c r="AK104" s="9"/>
      <c r="AL104" s="62"/>
      <c r="AM104" s="9"/>
      <c r="AN104" s="9"/>
      <c r="AO104" s="10"/>
      <c r="AP104" s="7"/>
      <c r="AQ104" s="168"/>
      <c r="AR104" s="117"/>
      <c r="AS104" s="9"/>
      <c r="AT104" s="9"/>
      <c r="AU104" s="9"/>
      <c r="AV104" s="9"/>
      <c r="AW104" s="9"/>
      <c r="AX104" s="9"/>
      <c r="AY104" s="9"/>
      <c r="AZ104" s="62"/>
      <c r="BA104" s="9"/>
      <c r="BB104" s="9"/>
      <c r="BC104" s="10"/>
      <c r="BD104" s="7"/>
      <c r="BE104" s="168"/>
      <c r="BF104" s="117"/>
      <c r="BG104" s="9"/>
      <c r="BH104" s="9"/>
      <c r="BI104" s="9"/>
      <c r="BJ104" s="9"/>
      <c r="BK104" s="9"/>
      <c r="BL104" s="9"/>
      <c r="BM104" s="9"/>
      <c r="BN104" s="62"/>
      <c r="BO104" s="9"/>
      <c r="BP104" s="9"/>
      <c r="BQ104" s="10"/>
      <c r="BR104" s="7"/>
      <c r="BS104" s="168"/>
      <c r="BT104" s="169"/>
      <c r="BU104" s="9"/>
      <c r="BV104" s="9" t="str">
        <f t="shared" si="217"/>
        <v/>
      </c>
      <c r="BW104" s="9"/>
      <c r="BX104" s="9" t="str">
        <f t="shared" si="218"/>
        <v/>
      </c>
      <c r="BY104" s="9"/>
      <c r="BZ104" s="9" t="str">
        <f t="shared" si="219"/>
        <v/>
      </c>
      <c r="CA104" s="9"/>
      <c r="CB104" s="9"/>
      <c r="CC104" s="9"/>
      <c r="CD104" s="9" t="str">
        <f t="shared" si="122"/>
        <v/>
      </c>
      <c r="CE104" s="10" t="str">
        <f t="shared" si="123"/>
        <v/>
      </c>
      <c r="CF104" s="7"/>
      <c r="CH104" s="15"/>
      <c r="CI104" s="9"/>
      <c r="CJ104" s="9" t="str">
        <f t="shared" si="220"/>
        <v/>
      </c>
      <c r="CK104" s="9"/>
      <c r="CL104" s="9" t="str">
        <f t="shared" si="221"/>
        <v/>
      </c>
      <c r="CM104" s="9"/>
      <c r="CN104" s="9" t="str">
        <f t="shared" si="222"/>
        <v/>
      </c>
      <c r="CO104" s="9"/>
      <c r="CP104" s="9"/>
      <c r="CQ104" s="9"/>
      <c r="CR104" s="9" t="str">
        <f t="shared" si="192"/>
        <v/>
      </c>
      <c r="CS104" s="10" t="str">
        <f t="shared" si="193"/>
        <v/>
      </c>
      <c r="CT104" s="7"/>
      <c r="CV104" s="15"/>
      <c r="CW104" s="9"/>
      <c r="CX104" s="9" t="str">
        <f t="shared" si="223"/>
        <v/>
      </c>
      <c r="CY104" s="9"/>
      <c r="CZ104" s="9" t="str">
        <f t="shared" si="224"/>
        <v/>
      </c>
      <c r="DA104" s="9"/>
      <c r="DB104" s="9" t="str">
        <f t="shared" si="225"/>
        <v/>
      </c>
      <c r="DC104" s="9"/>
      <c r="DD104" s="9"/>
      <c r="DE104" s="9"/>
      <c r="DF104" s="9" t="str">
        <f t="shared" si="199"/>
        <v/>
      </c>
      <c r="DG104" s="10" t="str">
        <f t="shared" si="200"/>
        <v/>
      </c>
      <c r="DH104" s="7"/>
      <c r="DJ104" s="15"/>
      <c r="DK104" s="9"/>
      <c r="DL104" s="9" t="str">
        <f t="shared" si="226"/>
        <v/>
      </c>
      <c r="DM104" s="9"/>
      <c r="DN104" s="9" t="str">
        <f t="shared" si="227"/>
        <v/>
      </c>
      <c r="DO104" s="9"/>
      <c r="DP104" s="9" t="str">
        <f t="shared" si="228"/>
        <v/>
      </c>
      <c r="DQ104" s="9"/>
      <c r="DR104" s="9"/>
      <c r="DS104" s="9"/>
      <c r="DT104" s="9" t="str">
        <f t="shared" si="206"/>
        <v/>
      </c>
      <c r="DU104" s="10" t="str">
        <f t="shared" si="207"/>
        <v/>
      </c>
      <c r="DV104" s="7"/>
      <c r="DW104" s="47"/>
      <c r="DX104" s="15"/>
      <c r="DY104" s="9"/>
      <c r="DZ104" s="9" t="str">
        <f t="shared" si="229"/>
        <v/>
      </c>
      <c r="EA104" s="9"/>
      <c r="EB104" s="9" t="str">
        <f t="shared" si="230"/>
        <v/>
      </c>
      <c r="EC104" s="9"/>
      <c r="ED104" s="9" t="str">
        <f t="shared" si="231"/>
        <v/>
      </c>
      <c r="EE104" s="9"/>
      <c r="EF104" s="9"/>
      <c r="EG104" s="9"/>
      <c r="EH104" s="9" t="str">
        <f t="shared" si="213"/>
        <v/>
      </c>
      <c r="EI104" s="10" t="str">
        <f t="shared" si="214"/>
        <v/>
      </c>
      <c r="EJ104" s="7"/>
      <c r="EK104" s="47"/>
      <c r="EL104" s="1"/>
    </row>
    <row r="105" spans="1:142" ht="15" customHeight="1" thickBot="1">
      <c r="A105" s="134"/>
      <c r="B105" s="23"/>
      <c r="C105" s="24"/>
      <c r="D105" s="24"/>
      <c r="E105" s="24"/>
      <c r="F105" s="24"/>
      <c r="G105" s="24"/>
      <c r="H105" s="24"/>
      <c r="I105" s="24"/>
      <c r="J105" s="63"/>
      <c r="K105" s="96"/>
      <c r="L105" s="24"/>
      <c r="M105" s="26"/>
      <c r="N105" s="7"/>
      <c r="O105" s="168"/>
      <c r="P105" s="134"/>
      <c r="Q105" s="24"/>
      <c r="R105" s="24"/>
      <c r="S105" s="24"/>
      <c r="T105" s="24"/>
      <c r="U105" s="24"/>
      <c r="V105" s="24"/>
      <c r="W105" s="24"/>
      <c r="X105" s="63"/>
      <c r="Y105" s="96"/>
      <c r="Z105" s="24"/>
      <c r="AA105" s="26"/>
      <c r="AB105" s="7"/>
      <c r="AC105" s="168"/>
      <c r="AD105" s="134"/>
      <c r="AE105" s="24"/>
      <c r="AF105" s="24"/>
      <c r="AG105" s="24"/>
      <c r="AH105" s="24"/>
      <c r="AI105" s="24"/>
      <c r="AJ105" s="24"/>
      <c r="AK105" s="24"/>
      <c r="AL105" s="63"/>
      <c r="AM105" s="96"/>
      <c r="AN105" s="24"/>
      <c r="AO105" s="26"/>
      <c r="AP105" s="7"/>
      <c r="AQ105" s="168"/>
      <c r="AR105" s="134"/>
      <c r="AS105" s="24"/>
      <c r="AT105" s="24"/>
      <c r="AU105" s="24"/>
      <c r="AV105" s="24"/>
      <c r="AW105" s="24"/>
      <c r="AX105" s="24"/>
      <c r="AY105" s="24"/>
      <c r="AZ105" s="63"/>
      <c r="BA105" s="96"/>
      <c r="BB105" s="24"/>
      <c r="BC105" s="26"/>
      <c r="BD105" s="7"/>
      <c r="BE105" s="168"/>
      <c r="BF105" s="134"/>
      <c r="BG105" s="24"/>
      <c r="BH105" s="24"/>
      <c r="BI105" s="24"/>
      <c r="BJ105" s="24"/>
      <c r="BK105" s="24"/>
      <c r="BL105" s="24"/>
      <c r="BM105" s="24"/>
      <c r="BN105" s="63"/>
      <c r="BO105" s="96"/>
      <c r="BP105" s="24"/>
      <c r="BQ105" s="26"/>
      <c r="BR105" s="279"/>
      <c r="BS105" s="168"/>
      <c r="BT105" s="169"/>
      <c r="BU105" s="9"/>
      <c r="BV105" s="9" t="str">
        <f t="shared" si="217"/>
        <v/>
      </c>
      <c r="BW105" s="9"/>
      <c r="BX105" s="9" t="str">
        <f t="shared" si="218"/>
        <v/>
      </c>
      <c r="BY105" s="9"/>
      <c r="BZ105" s="9" t="str">
        <f t="shared" si="219"/>
        <v/>
      </c>
      <c r="CA105" s="9"/>
      <c r="CB105" s="9"/>
      <c r="CC105" s="9"/>
      <c r="CD105" s="9" t="str">
        <f t="shared" si="122"/>
        <v/>
      </c>
      <c r="CE105" s="10" t="str">
        <f t="shared" si="123"/>
        <v/>
      </c>
      <c r="CF105" s="7"/>
      <c r="CH105" s="15"/>
      <c r="CI105" s="9"/>
      <c r="CJ105" s="9" t="str">
        <f t="shared" si="220"/>
        <v/>
      </c>
      <c r="CK105" s="9"/>
      <c r="CL105" s="9" t="str">
        <f t="shared" si="221"/>
        <v/>
      </c>
      <c r="CM105" s="9"/>
      <c r="CN105" s="9" t="str">
        <f t="shared" si="222"/>
        <v/>
      </c>
      <c r="CO105" s="9"/>
      <c r="CP105" s="9"/>
      <c r="CQ105" s="9"/>
      <c r="CR105" s="9" t="str">
        <f t="shared" si="192"/>
        <v/>
      </c>
      <c r="CS105" s="10" t="str">
        <f t="shared" si="193"/>
        <v/>
      </c>
      <c r="CT105" s="7"/>
      <c r="CV105" s="15"/>
      <c r="CW105" s="9"/>
      <c r="CX105" s="9" t="str">
        <f t="shared" si="223"/>
        <v/>
      </c>
      <c r="CY105" s="9"/>
      <c r="CZ105" s="9" t="str">
        <f t="shared" si="224"/>
        <v/>
      </c>
      <c r="DA105" s="9"/>
      <c r="DB105" s="9" t="str">
        <f t="shared" si="225"/>
        <v/>
      </c>
      <c r="DC105" s="9"/>
      <c r="DD105" s="9"/>
      <c r="DE105" s="9"/>
      <c r="DF105" s="9" t="str">
        <f t="shared" si="199"/>
        <v/>
      </c>
      <c r="DG105" s="10" t="str">
        <f t="shared" si="200"/>
        <v/>
      </c>
      <c r="DH105" s="7"/>
      <c r="DJ105" s="15"/>
      <c r="DK105" s="9"/>
      <c r="DL105" s="9" t="str">
        <f t="shared" si="226"/>
        <v/>
      </c>
      <c r="DM105" s="9"/>
      <c r="DN105" s="9" t="str">
        <f t="shared" si="227"/>
        <v/>
      </c>
      <c r="DO105" s="9"/>
      <c r="DP105" s="9" t="str">
        <f t="shared" si="228"/>
        <v/>
      </c>
      <c r="DQ105" s="9"/>
      <c r="DR105" s="9"/>
      <c r="DS105" s="9"/>
      <c r="DT105" s="9" t="str">
        <f t="shared" si="206"/>
        <v/>
      </c>
      <c r="DU105" s="10" t="str">
        <f t="shared" si="207"/>
        <v/>
      </c>
      <c r="DV105" s="7"/>
      <c r="DW105" s="47"/>
      <c r="DX105" s="15"/>
      <c r="DY105" s="9"/>
      <c r="DZ105" s="9" t="str">
        <f t="shared" si="229"/>
        <v/>
      </c>
      <c r="EA105" s="9"/>
      <c r="EB105" s="9" t="str">
        <f t="shared" si="230"/>
        <v/>
      </c>
      <c r="EC105" s="9"/>
      <c r="ED105" s="9" t="str">
        <f t="shared" si="231"/>
        <v/>
      </c>
      <c r="EE105" s="9"/>
      <c r="EF105" s="9"/>
      <c r="EG105" s="9"/>
      <c r="EH105" s="9" t="str">
        <f t="shared" si="213"/>
        <v/>
      </c>
      <c r="EI105" s="10" t="str">
        <f t="shared" si="214"/>
        <v/>
      </c>
      <c r="EJ105" s="7"/>
      <c r="EK105" s="47"/>
      <c r="EL105" s="1"/>
    </row>
    <row r="106" spans="1:142" ht="15" customHeight="1" thickTop="1">
      <c r="A106" s="89"/>
      <c r="B106" s="6" t="str">
        <f>IF(A106="","",SUM(D106:D109)+SUM(R106:R109)+SUM(AF106:AF109)+SUM(AT106:AT109)+SUM(BV85,CJ85,CX85,DL85)+SUM(BH106:BH109))</f>
        <v/>
      </c>
      <c r="C106" s="78"/>
      <c r="D106" s="78" t="str">
        <f t="shared" si="152"/>
        <v/>
      </c>
      <c r="E106" s="78"/>
      <c r="F106" s="28" t="str">
        <f t="shared" si="153"/>
        <v/>
      </c>
      <c r="G106" s="78"/>
      <c r="H106" s="78" t="str">
        <f t="shared" si="154"/>
        <v/>
      </c>
      <c r="I106" s="78"/>
      <c r="J106" s="90" t="str">
        <f t="shared" si="215"/>
        <v/>
      </c>
      <c r="K106" s="91" t="str">
        <f t="shared" si="216"/>
        <v/>
      </c>
      <c r="L106" s="28" t="str">
        <f t="shared" si="157"/>
        <v/>
      </c>
      <c r="M106" s="29" t="str">
        <f t="shared" si="158"/>
        <v/>
      </c>
      <c r="N106" s="7"/>
      <c r="O106" s="168"/>
      <c r="P106" s="89" t="str">
        <f>IF(A106="","",A106)</f>
        <v/>
      </c>
      <c r="Q106" s="78"/>
      <c r="R106" s="78" t="str">
        <f t="shared" ref="R106:R129" si="232">IF(Q106="","",Q106-Q102)</f>
        <v/>
      </c>
      <c r="S106" s="78"/>
      <c r="T106" s="28" t="str">
        <f t="shared" ref="T106:T129" si="233">IF(S106="","",S106-S102)</f>
        <v/>
      </c>
      <c r="U106" s="78"/>
      <c r="V106" s="78" t="str">
        <f t="shared" ref="V106:V129" si="234">IF(U106="","",U102+W102-U106)</f>
        <v/>
      </c>
      <c r="W106" s="78"/>
      <c r="X106" s="90" t="str">
        <f t="shared" ref="X106:X129" si="235">IF(Q106="","",X102)</f>
        <v/>
      </c>
      <c r="Y106" s="91" t="str">
        <f t="shared" ref="Y106:Y129" si="236">IF(R106="","",Y102)</f>
        <v/>
      </c>
      <c r="Z106" s="28" t="str">
        <f t="shared" ref="Z106:Z129" si="237">IF(U106="","",V106*Y106)</f>
        <v/>
      </c>
      <c r="AA106" s="29" t="str">
        <f t="shared" ref="AA106:AA129" si="238">IF(V106="","",Z106/(R106*100))</f>
        <v/>
      </c>
      <c r="AB106" s="7"/>
      <c r="AC106" s="168"/>
      <c r="AD106" s="89" t="str">
        <f>IF(A106="","",A106)</f>
        <v/>
      </c>
      <c r="AE106" s="78"/>
      <c r="AF106" s="78" t="str">
        <f t="shared" ref="AF106:AF129" si="239">IF(AE106="","",AE106-AE102)</f>
        <v/>
      </c>
      <c r="AG106" s="78"/>
      <c r="AH106" s="28" t="str">
        <f t="shared" ref="AH106:AH129" si="240">IF(AG106="","",AG106-AG102)</f>
        <v/>
      </c>
      <c r="AI106" s="78"/>
      <c r="AJ106" s="78" t="str">
        <f t="shared" ref="AJ106:AJ129" si="241">IF(AI106="","",AI102+AK102-AI106)</f>
        <v/>
      </c>
      <c r="AK106" s="78"/>
      <c r="AL106" s="90" t="str">
        <f t="shared" ref="AL106:AL129" si="242">IF(AE106="","",AL102)</f>
        <v/>
      </c>
      <c r="AM106" s="91" t="str">
        <f t="shared" ref="AM106:AM129" si="243">IF(AF106="","",AM102)</f>
        <v/>
      </c>
      <c r="AN106" s="28" t="str">
        <f t="shared" ref="AN106:AN129" si="244">IF(AI106="","",AJ106*AM106)</f>
        <v/>
      </c>
      <c r="AO106" s="29" t="str">
        <f t="shared" ref="AO106:AO129" si="245">IF(AJ106="","",AN106/(AF106*100))</f>
        <v/>
      </c>
      <c r="AP106" s="7"/>
      <c r="AQ106" s="168"/>
      <c r="AR106" s="89" t="str">
        <f>IF(A106="","",A106)</f>
        <v/>
      </c>
      <c r="AS106" s="78"/>
      <c r="AT106" s="78" t="str">
        <f t="shared" ref="AT106:AT129" si="246">IF(AS106="","",AS106-AS102)</f>
        <v/>
      </c>
      <c r="AU106" s="78"/>
      <c r="AV106" s="28" t="str">
        <f t="shared" ref="AV106:AV129" si="247">IF(AU106="","",AU106-AU102)</f>
        <v/>
      </c>
      <c r="AW106" s="78"/>
      <c r="AX106" s="78" t="str">
        <f t="shared" ref="AX106:AX129" si="248">IF(AW106="","",AW102+AY102-AW106)</f>
        <v/>
      </c>
      <c r="AY106" s="78"/>
      <c r="AZ106" s="90" t="str">
        <f t="shared" ref="AZ106:AZ129" si="249">IF(AS106="","",AZ102)</f>
        <v/>
      </c>
      <c r="BA106" s="91" t="str">
        <f t="shared" ref="BA106:BA129" si="250">IF(AT106="","",BA102)</f>
        <v/>
      </c>
      <c r="BB106" s="28" t="str">
        <f t="shared" ref="BB106:BB129" si="251">IF(AW106="","",AX106*BA106)</f>
        <v/>
      </c>
      <c r="BC106" s="29" t="str">
        <f t="shared" ref="BC106:BC129" si="252">IF(AX106="","",BB106/(AT106*100))</f>
        <v/>
      </c>
      <c r="BD106" s="7"/>
      <c r="BE106" s="168"/>
      <c r="BF106" s="89" t="str">
        <f>IF(A106="","",A106)</f>
        <v/>
      </c>
      <c r="BG106" s="78"/>
      <c r="BH106" s="78" t="str">
        <f t="shared" ref="BH106:BH129" si="253">IF(BG106="","",BG106-BG102)</f>
        <v/>
      </c>
      <c r="BI106" s="78"/>
      <c r="BJ106" s="28" t="str">
        <f t="shared" ref="BJ106:BJ129" si="254">IF(BI106="","",BI106-BI102)</f>
        <v/>
      </c>
      <c r="BK106" s="78"/>
      <c r="BL106" s="78" t="str">
        <f t="shared" ref="BL106:BL129" si="255">IF(BK106="","",BK102+BM102-BK106)</f>
        <v/>
      </c>
      <c r="BM106" s="78"/>
      <c r="BN106" s="90" t="str">
        <f t="shared" ref="BN106:BN129" si="256">IF(BG106="","",BN102)</f>
        <v/>
      </c>
      <c r="BO106" s="91" t="str">
        <f t="shared" ref="BO106:BO129" si="257">IF(BH106="","",BO102)</f>
        <v/>
      </c>
      <c r="BP106" s="28" t="str">
        <f t="shared" ref="BP106:BP129" si="258">IF(BK106="","",BL106*BO106)</f>
        <v/>
      </c>
      <c r="BQ106" s="29" t="str">
        <f t="shared" ref="BQ106:BQ129" si="259">IF(BL106="","",BP106/(BH106*100))</f>
        <v/>
      </c>
      <c r="BR106" s="7"/>
      <c r="BS106" s="168"/>
      <c r="BT106" s="169"/>
      <c r="BU106" s="9"/>
      <c r="BV106" s="9" t="str">
        <f t="shared" si="217"/>
        <v/>
      </c>
      <c r="BW106" s="9"/>
      <c r="BX106" s="9" t="str">
        <f t="shared" si="218"/>
        <v/>
      </c>
      <c r="BY106" s="9"/>
      <c r="BZ106" s="9" t="str">
        <f t="shared" si="219"/>
        <v/>
      </c>
      <c r="CA106" s="9"/>
      <c r="CB106" s="9"/>
      <c r="CC106" s="9"/>
      <c r="CD106" s="9" t="str">
        <f t="shared" si="122"/>
        <v/>
      </c>
      <c r="CE106" s="10" t="str">
        <f t="shared" si="123"/>
        <v/>
      </c>
      <c r="CF106" s="7"/>
      <c r="CH106" s="15"/>
      <c r="CI106" s="9"/>
      <c r="CJ106" s="9" t="str">
        <f t="shared" si="220"/>
        <v/>
      </c>
      <c r="CK106" s="9"/>
      <c r="CL106" s="9" t="str">
        <f t="shared" si="221"/>
        <v/>
      </c>
      <c r="CM106" s="9"/>
      <c r="CN106" s="9" t="str">
        <f t="shared" si="222"/>
        <v/>
      </c>
      <c r="CO106" s="9"/>
      <c r="CP106" s="9"/>
      <c r="CQ106" s="9"/>
      <c r="CR106" s="9" t="str">
        <f t="shared" si="192"/>
        <v/>
      </c>
      <c r="CS106" s="10" t="str">
        <f t="shared" si="193"/>
        <v/>
      </c>
      <c r="CT106" s="7"/>
      <c r="CV106" s="15"/>
      <c r="CW106" s="9"/>
      <c r="CX106" s="9" t="str">
        <f t="shared" si="223"/>
        <v/>
      </c>
      <c r="CY106" s="9"/>
      <c r="CZ106" s="9" t="str">
        <f t="shared" si="224"/>
        <v/>
      </c>
      <c r="DA106" s="9"/>
      <c r="DB106" s="9" t="str">
        <f t="shared" si="225"/>
        <v/>
      </c>
      <c r="DC106" s="9"/>
      <c r="DD106" s="9"/>
      <c r="DE106" s="9"/>
      <c r="DF106" s="9" t="str">
        <f t="shared" si="199"/>
        <v/>
      </c>
      <c r="DG106" s="10" t="str">
        <f t="shared" si="200"/>
        <v/>
      </c>
      <c r="DH106" s="7"/>
      <c r="DJ106" s="15"/>
      <c r="DK106" s="9"/>
      <c r="DL106" s="9" t="str">
        <f t="shared" si="226"/>
        <v/>
      </c>
      <c r="DM106" s="9"/>
      <c r="DN106" s="9" t="str">
        <f t="shared" si="227"/>
        <v/>
      </c>
      <c r="DO106" s="9"/>
      <c r="DP106" s="9" t="str">
        <f t="shared" si="228"/>
        <v/>
      </c>
      <c r="DQ106" s="9"/>
      <c r="DR106" s="9"/>
      <c r="DS106" s="9"/>
      <c r="DT106" s="9" t="str">
        <f t="shared" si="206"/>
        <v/>
      </c>
      <c r="DU106" s="10" t="str">
        <f t="shared" si="207"/>
        <v/>
      </c>
      <c r="DV106" s="7"/>
      <c r="DW106" s="47"/>
      <c r="DX106" s="15"/>
      <c r="DY106" s="9"/>
      <c r="DZ106" s="9" t="str">
        <f t="shared" si="229"/>
        <v/>
      </c>
      <c r="EA106" s="9"/>
      <c r="EB106" s="9" t="str">
        <f t="shared" si="230"/>
        <v/>
      </c>
      <c r="EC106" s="9"/>
      <c r="ED106" s="9" t="str">
        <f t="shared" si="231"/>
        <v/>
      </c>
      <c r="EE106" s="9"/>
      <c r="EF106" s="9"/>
      <c r="EG106" s="9"/>
      <c r="EH106" s="9" t="str">
        <f t="shared" si="213"/>
        <v/>
      </c>
      <c r="EI106" s="10" t="str">
        <f t="shared" si="214"/>
        <v/>
      </c>
      <c r="EJ106" s="7"/>
      <c r="EK106" s="47"/>
      <c r="EL106" s="1"/>
    </row>
    <row r="107" spans="1:142" ht="15" customHeight="1">
      <c r="A107" s="221"/>
      <c r="B107" s="15"/>
      <c r="C107" s="9"/>
      <c r="D107" s="9" t="str">
        <f t="shared" si="152"/>
        <v/>
      </c>
      <c r="E107" s="9"/>
      <c r="F107" s="9" t="str">
        <f t="shared" si="153"/>
        <v/>
      </c>
      <c r="G107" s="9"/>
      <c r="H107" s="9" t="str">
        <f t="shared" si="154"/>
        <v/>
      </c>
      <c r="I107" s="9"/>
      <c r="J107" s="62" t="str">
        <f t="shared" si="215"/>
        <v/>
      </c>
      <c r="K107" s="95" t="str">
        <f t="shared" si="216"/>
        <v/>
      </c>
      <c r="L107" s="9" t="str">
        <f t="shared" si="157"/>
        <v/>
      </c>
      <c r="M107" s="10" t="str">
        <f t="shared" si="158"/>
        <v/>
      </c>
      <c r="N107" s="7"/>
      <c r="O107" s="168"/>
      <c r="P107" s="15"/>
      <c r="Q107" s="9"/>
      <c r="R107" s="9" t="str">
        <f t="shared" si="232"/>
        <v/>
      </c>
      <c r="S107" s="9"/>
      <c r="T107" s="9" t="str">
        <f t="shared" si="233"/>
        <v/>
      </c>
      <c r="U107" s="9"/>
      <c r="V107" s="9" t="str">
        <f t="shared" si="234"/>
        <v/>
      </c>
      <c r="W107" s="9"/>
      <c r="X107" s="62" t="str">
        <f t="shared" si="235"/>
        <v/>
      </c>
      <c r="Y107" s="95" t="str">
        <f t="shared" si="236"/>
        <v/>
      </c>
      <c r="Z107" s="9" t="str">
        <f t="shared" si="237"/>
        <v/>
      </c>
      <c r="AA107" s="10" t="str">
        <f t="shared" si="238"/>
        <v/>
      </c>
      <c r="AB107" s="7"/>
      <c r="AC107" s="168"/>
      <c r="AD107" s="15"/>
      <c r="AE107" s="9"/>
      <c r="AF107" s="9" t="str">
        <f t="shared" si="239"/>
        <v/>
      </c>
      <c r="AG107" s="9"/>
      <c r="AH107" s="9" t="str">
        <f t="shared" si="240"/>
        <v/>
      </c>
      <c r="AI107" s="9"/>
      <c r="AJ107" s="9" t="str">
        <f t="shared" si="241"/>
        <v/>
      </c>
      <c r="AK107" s="9"/>
      <c r="AL107" s="62" t="str">
        <f t="shared" si="242"/>
        <v/>
      </c>
      <c r="AM107" s="95" t="str">
        <f t="shared" si="243"/>
        <v/>
      </c>
      <c r="AN107" s="9" t="str">
        <f t="shared" si="244"/>
        <v/>
      </c>
      <c r="AO107" s="10" t="str">
        <f t="shared" si="245"/>
        <v/>
      </c>
      <c r="AP107" s="7"/>
      <c r="AQ107" s="168"/>
      <c r="AR107" s="15"/>
      <c r="AS107" s="9"/>
      <c r="AT107" s="9" t="str">
        <f t="shared" si="246"/>
        <v/>
      </c>
      <c r="AU107" s="9"/>
      <c r="AV107" s="9" t="str">
        <f t="shared" si="247"/>
        <v/>
      </c>
      <c r="AW107" s="9"/>
      <c r="AX107" s="9" t="str">
        <f t="shared" si="248"/>
        <v/>
      </c>
      <c r="AY107" s="9"/>
      <c r="AZ107" s="62" t="str">
        <f t="shared" si="249"/>
        <v/>
      </c>
      <c r="BA107" s="95" t="str">
        <f t="shared" si="250"/>
        <v/>
      </c>
      <c r="BB107" s="9" t="str">
        <f t="shared" si="251"/>
        <v/>
      </c>
      <c r="BC107" s="10" t="str">
        <f t="shared" si="252"/>
        <v/>
      </c>
      <c r="BD107" s="7"/>
      <c r="BE107" s="168"/>
      <c r="BF107" s="15"/>
      <c r="BG107" s="9"/>
      <c r="BH107" s="9" t="str">
        <f t="shared" si="253"/>
        <v/>
      </c>
      <c r="BI107" s="9"/>
      <c r="BJ107" s="9" t="str">
        <f t="shared" si="254"/>
        <v/>
      </c>
      <c r="BK107" s="9"/>
      <c r="BL107" s="9" t="str">
        <f t="shared" si="255"/>
        <v/>
      </c>
      <c r="BM107" s="9"/>
      <c r="BN107" s="62" t="str">
        <f t="shared" si="256"/>
        <v/>
      </c>
      <c r="BO107" s="95" t="str">
        <f t="shared" si="257"/>
        <v/>
      </c>
      <c r="BP107" s="9" t="str">
        <f t="shared" si="258"/>
        <v/>
      </c>
      <c r="BQ107" s="10" t="str">
        <f t="shared" si="259"/>
        <v/>
      </c>
      <c r="BR107" s="7"/>
      <c r="BS107" s="168"/>
      <c r="BT107" s="169"/>
      <c r="BU107" s="9"/>
      <c r="BV107" s="9" t="str">
        <f t="shared" si="217"/>
        <v/>
      </c>
      <c r="BW107" s="9"/>
      <c r="BX107" s="9" t="str">
        <f t="shared" si="218"/>
        <v/>
      </c>
      <c r="BY107" s="9"/>
      <c r="BZ107" s="9" t="str">
        <f t="shared" si="219"/>
        <v/>
      </c>
      <c r="CA107" s="9"/>
      <c r="CB107" s="9"/>
      <c r="CC107" s="9"/>
      <c r="CD107" s="9" t="str">
        <f t="shared" si="122"/>
        <v/>
      </c>
      <c r="CE107" s="10" t="str">
        <f t="shared" si="123"/>
        <v/>
      </c>
      <c r="CF107" s="7"/>
      <c r="CH107" s="15"/>
      <c r="CI107" s="9"/>
      <c r="CJ107" s="9" t="str">
        <f t="shared" si="220"/>
        <v/>
      </c>
      <c r="CK107" s="9"/>
      <c r="CL107" s="9" t="str">
        <f t="shared" si="221"/>
        <v/>
      </c>
      <c r="CM107" s="9"/>
      <c r="CN107" s="9" t="str">
        <f t="shared" si="222"/>
        <v/>
      </c>
      <c r="CO107" s="9"/>
      <c r="CP107" s="9"/>
      <c r="CQ107" s="9"/>
      <c r="CR107" s="9" t="str">
        <f t="shared" si="192"/>
        <v/>
      </c>
      <c r="CS107" s="10" t="str">
        <f t="shared" si="193"/>
        <v/>
      </c>
      <c r="CT107" s="7"/>
      <c r="CV107" s="15"/>
      <c r="CW107" s="9"/>
      <c r="CX107" s="9" t="str">
        <f t="shared" si="223"/>
        <v/>
      </c>
      <c r="CY107" s="9"/>
      <c r="CZ107" s="9" t="str">
        <f t="shared" si="224"/>
        <v/>
      </c>
      <c r="DA107" s="9"/>
      <c r="DB107" s="9" t="str">
        <f t="shared" si="225"/>
        <v/>
      </c>
      <c r="DC107" s="9"/>
      <c r="DD107" s="9"/>
      <c r="DE107" s="9"/>
      <c r="DF107" s="9" t="str">
        <f t="shared" si="199"/>
        <v/>
      </c>
      <c r="DG107" s="10" t="str">
        <f t="shared" si="200"/>
        <v/>
      </c>
      <c r="DH107" s="7"/>
      <c r="DJ107" s="15"/>
      <c r="DK107" s="9"/>
      <c r="DL107" s="9" t="str">
        <f t="shared" si="226"/>
        <v/>
      </c>
      <c r="DM107" s="9"/>
      <c r="DN107" s="9" t="str">
        <f t="shared" si="227"/>
        <v/>
      </c>
      <c r="DO107" s="9"/>
      <c r="DP107" s="9" t="str">
        <f t="shared" si="228"/>
        <v/>
      </c>
      <c r="DQ107" s="9"/>
      <c r="DR107" s="9"/>
      <c r="DS107" s="9"/>
      <c r="DT107" s="9" t="str">
        <f t="shared" si="206"/>
        <v/>
      </c>
      <c r="DU107" s="10" t="str">
        <f t="shared" si="207"/>
        <v/>
      </c>
      <c r="DV107" s="7"/>
      <c r="DW107" s="47"/>
      <c r="DX107" s="15"/>
      <c r="DY107" s="9"/>
      <c r="DZ107" s="9" t="str">
        <f t="shared" si="229"/>
        <v/>
      </c>
      <c r="EA107" s="9"/>
      <c r="EB107" s="9" t="str">
        <f t="shared" si="230"/>
        <v/>
      </c>
      <c r="EC107" s="9"/>
      <c r="ED107" s="9" t="str">
        <f t="shared" si="231"/>
        <v/>
      </c>
      <c r="EE107" s="9"/>
      <c r="EF107" s="9"/>
      <c r="EG107" s="9"/>
      <c r="EH107" s="9" t="str">
        <f t="shared" si="213"/>
        <v/>
      </c>
      <c r="EI107" s="10" t="str">
        <f t="shared" si="214"/>
        <v/>
      </c>
      <c r="EJ107" s="7"/>
      <c r="EK107" s="47"/>
      <c r="EL107" s="1"/>
    </row>
    <row r="108" spans="1:142" ht="15" customHeight="1">
      <c r="A108" s="224"/>
      <c r="B108" s="15"/>
      <c r="C108" s="9"/>
      <c r="D108" s="9" t="str">
        <f t="shared" si="152"/>
        <v/>
      </c>
      <c r="E108" s="9"/>
      <c r="F108" s="9" t="str">
        <f t="shared" si="153"/>
        <v/>
      </c>
      <c r="G108" s="9"/>
      <c r="H108" s="9" t="str">
        <f t="shared" si="154"/>
        <v/>
      </c>
      <c r="I108" s="9"/>
      <c r="J108" s="62" t="str">
        <f t="shared" si="215"/>
        <v/>
      </c>
      <c r="K108" s="9" t="str">
        <f t="shared" si="216"/>
        <v/>
      </c>
      <c r="L108" s="9" t="str">
        <f t="shared" si="157"/>
        <v/>
      </c>
      <c r="M108" s="10" t="str">
        <f t="shared" si="158"/>
        <v/>
      </c>
      <c r="N108" s="7"/>
      <c r="O108" s="168"/>
      <c r="P108" s="15"/>
      <c r="Q108" s="9"/>
      <c r="R108" s="9" t="str">
        <f t="shared" si="232"/>
        <v/>
      </c>
      <c r="S108" s="9"/>
      <c r="T108" s="9" t="str">
        <f t="shared" si="233"/>
        <v/>
      </c>
      <c r="U108" s="9"/>
      <c r="V108" s="9" t="str">
        <f t="shared" si="234"/>
        <v/>
      </c>
      <c r="W108" s="9"/>
      <c r="X108" s="62" t="str">
        <f t="shared" si="235"/>
        <v/>
      </c>
      <c r="Y108" s="9" t="str">
        <f t="shared" si="236"/>
        <v/>
      </c>
      <c r="Z108" s="9" t="str">
        <f t="shared" si="237"/>
        <v/>
      </c>
      <c r="AA108" s="10" t="str">
        <f t="shared" si="238"/>
        <v/>
      </c>
      <c r="AB108" s="7"/>
      <c r="AC108" s="168"/>
      <c r="AD108" s="15"/>
      <c r="AE108" s="9"/>
      <c r="AF108" s="9" t="str">
        <f t="shared" si="239"/>
        <v/>
      </c>
      <c r="AG108" s="9"/>
      <c r="AH108" s="9" t="str">
        <f t="shared" si="240"/>
        <v/>
      </c>
      <c r="AI108" s="9"/>
      <c r="AJ108" s="9" t="str">
        <f t="shared" si="241"/>
        <v/>
      </c>
      <c r="AK108" s="9"/>
      <c r="AL108" s="62" t="str">
        <f t="shared" si="242"/>
        <v/>
      </c>
      <c r="AM108" s="9" t="str">
        <f t="shared" si="243"/>
        <v/>
      </c>
      <c r="AN108" s="9" t="str">
        <f t="shared" si="244"/>
        <v/>
      </c>
      <c r="AO108" s="10" t="str">
        <f t="shared" si="245"/>
        <v/>
      </c>
      <c r="AP108" s="7"/>
      <c r="AQ108" s="168"/>
      <c r="AR108" s="17"/>
      <c r="AS108" s="9"/>
      <c r="AT108" s="9" t="str">
        <f t="shared" si="246"/>
        <v/>
      </c>
      <c r="AU108" s="9"/>
      <c r="AV108" s="9" t="str">
        <f t="shared" si="247"/>
        <v/>
      </c>
      <c r="AW108" s="9"/>
      <c r="AX108" s="9" t="str">
        <f t="shared" si="248"/>
        <v/>
      </c>
      <c r="AY108" s="9"/>
      <c r="AZ108" s="62" t="str">
        <f t="shared" si="249"/>
        <v/>
      </c>
      <c r="BA108" s="9" t="str">
        <f t="shared" si="250"/>
        <v/>
      </c>
      <c r="BB108" s="9" t="str">
        <f t="shared" si="251"/>
        <v/>
      </c>
      <c r="BC108" s="10" t="str">
        <f t="shared" si="252"/>
        <v/>
      </c>
      <c r="BD108" s="7"/>
      <c r="BE108" s="168"/>
      <c r="BF108" s="15"/>
      <c r="BG108" s="9"/>
      <c r="BH108" s="9" t="str">
        <f t="shared" si="253"/>
        <v/>
      </c>
      <c r="BI108" s="9"/>
      <c r="BJ108" s="9" t="str">
        <f t="shared" si="254"/>
        <v/>
      </c>
      <c r="BK108" s="9"/>
      <c r="BL108" s="9" t="str">
        <f t="shared" si="255"/>
        <v/>
      </c>
      <c r="BM108" s="9"/>
      <c r="BN108" s="62" t="str">
        <f t="shared" si="256"/>
        <v/>
      </c>
      <c r="BO108" s="9" t="str">
        <f t="shared" si="257"/>
        <v/>
      </c>
      <c r="BP108" s="9" t="str">
        <f t="shared" si="258"/>
        <v/>
      </c>
      <c r="BQ108" s="10" t="str">
        <f t="shared" si="259"/>
        <v/>
      </c>
      <c r="BR108" s="7"/>
      <c r="BS108" s="168"/>
      <c r="BT108" s="169"/>
      <c r="BU108" s="9"/>
      <c r="BV108" s="9" t="str">
        <f t="shared" si="217"/>
        <v/>
      </c>
      <c r="BW108" s="9"/>
      <c r="BX108" s="9" t="str">
        <f t="shared" si="218"/>
        <v/>
      </c>
      <c r="BY108" s="9"/>
      <c r="BZ108" s="9" t="str">
        <f t="shared" si="219"/>
        <v/>
      </c>
      <c r="CA108" s="9"/>
      <c r="CB108" s="9"/>
      <c r="CC108" s="9"/>
      <c r="CD108" s="9" t="str">
        <f t="shared" si="122"/>
        <v/>
      </c>
      <c r="CE108" s="10" t="str">
        <f t="shared" si="123"/>
        <v/>
      </c>
      <c r="CF108" s="7"/>
      <c r="CH108" s="15"/>
      <c r="CI108" s="9"/>
      <c r="CJ108" s="9" t="str">
        <f t="shared" si="220"/>
        <v/>
      </c>
      <c r="CK108" s="9"/>
      <c r="CL108" s="9" t="str">
        <f t="shared" si="221"/>
        <v/>
      </c>
      <c r="CM108" s="9"/>
      <c r="CN108" s="9" t="str">
        <f t="shared" si="222"/>
        <v/>
      </c>
      <c r="CO108" s="9"/>
      <c r="CP108" s="9"/>
      <c r="CQ108" s="9"/>
      <c r="CR108" s="9" t="str">
        <f t="shared" si="192"/>
        <v/>
      </c>
      <c r="CS108" s="10" t="str">
        <f t="shared" si="193"/>
        <v/>
      </c>
      <c r="CT108" s="7"/>
      <c r="CV108" s="15"/>
      <c r="CW108" s="9"/>
      <c r="CX108" s="9" t="str">
        <f t="shared" si="223"/>
        <v/>
      </c>
      <c r="CY108" s="9"/>
      <c r="CZ108" s="9" t="str">
        <f t="shared" si="224"/>
        <v/>
      </c>
      <c r="DA108" s="9"/>
      <c r="DB108" s="9" t="str">
        <f t="shared" si="225"/>
        <v/>
      </c>
      <c r="DC108" s="9"/>
      <c r="DD108" s="9"/>
      <c r="DE108" s="9"/>
      <c r="DF108" s="9" t="str">
        <f t="shared" si="199"/>
        <v/>
      </c>
      <c r="DG108" s="10" t="str">
        <f t="shared" si="200"/>
        <v/>
      </c>
      <c r="DH108" s="7"/>
      <c r="DJ108" s="15"/>
      <c r="DK108" s="9"/>
      <c r="DL108" s="9" t="str">
        <f t="shared" si="226"/>
        <v/>
      </c>
      <c r="DM108" s="9"/>
      <c r="DN108" s="9" t="str">
        <f t="shared" si="227"/>
        <v/>
      </c>
      <c r="DO108" s="9"/>
      <c r="DP108" s="9" t="str">
        <f t="shared" si="228"/>
        <v/>
      </c>
      <c r="DQ108" s="9"/>
      <c r="DR108" s="9"/>
      <c r="DS108" s="9"/>
      <c r="DT108" s="9" t="str">
        <f t="shared" si="206"/>
        <v/>
      </c>
      <c r="DU108" s="10" t="str">
        <f t="shared" si="207"/>
        <v/>
      </c>
      <c r="DV108" s="7"/>
      <c r="DW108" s="47"/>
      <c r="DX108" s="15"/>
      <c r="DY108" s="9"/>
      <c r="DZ108" s="9" t="str">
        <f t="shared" si="229"/>
        <v/>
      </c>
      <c r="EA108" s="9"/>
      <c r="EB108" s="9" t="str">
        <f t="shared" si="230"/>
        <v/>
      </c>
      <c r="EC108" s="9"/>
      <c r="ED108" s="9" t="str">
        <f t="shared" si="231"/>
        <v/>
      </c>
      <c r="EE108" s="9"/>
      <c r="EF108" s="9"/>
      <c r="EG108" s="9"/>
      <c r="EH108" s="9" t="str">
        <f t="shared" si="213"/>
        <v/>
      </c>
      <c r="EI108" s="10" t="str">
        <f t="shared" si="214"/>
        <v/>
      </c>
      <c r="EJ108" s="7"/>
      <c r="EK108" s="47"/>
      <c r="EL108" s="1"/>
    </row>
    <row r="109" spans="1:142" ht="15" customHeight="1" thickBot="1">
      <c r="A109" s="23"/>
      <c r="B109" s="23"/>
      <c r="C109" s="24"/>
      <c r="D109" s="24" t="str">
        <f t="shared" si="152"/>
        <v/>
      </c>
      <c r="E109" s="24"/>
      <c r="F109" s="24" t="str">
        <f t="shared" si="153"/>
        <v/>
      </c>
      <c r="G109" s="24"/>
      <c r="H109" s="24" t="str">
        <f t="shared" si="154"/>
        <v/>
      </c>
      <c r="I109" s="24"/>
      <c r="J109" s="63" t="str">
        <f t="shared" si="215"/>
        <v/>
      </c>
      <c r="K109" s="96" t="str">
        <f t="shared" si="216"/>
        <v/>
      </c>
      <c r="L109" s="24" t="str">
        <f t="shared" si="157"/>
        <v/>
      </c>
      <c r="M109" s="26" t="str">
        <f t="shared" si="158"/>
        <v/>
      </c>
      <c r="N109" s="7"/>
      <c r="O109" s="168"/>
      <c r="P109" s="23"/>
      <c r="Q109" s="24"/>
      <c r="R109" s="24" t="str">
        <f t="shared" si="232"/>
        <v/>
      </c>
      <c r="S109" s="24"/>
      <c r="T109" s="24" t="str">
        <f t="shared" si="233"/>
        <v/>
      </c>
      <c r="U109" s="24"/>
      <c r="V109" s="24" t="str">
        <f t="shared" si="234"/>
        <v/>
      </c>
      <c r="W109" s="24"/>
      <c r="X109" s="63" t="str">
        <f t="shared" si="235"/>
        <v/>
      </c>
      <c r="Y109" s="96" t="str">
        <f t="shared" si="236"/>
        <v/>
      </c>
      <c r="Z109" s="24" t="str">
        <f t="shared" si="237"/>
        <v/>
      </c>
      <c r="AA109" s="26" t="str">
        <f t="shared" si="238"/>
        <v/>
      </c>
      <c r="AB109" s="7"/>
      <c r="AC109" s="168"/>
      <c r="AD109" s="23"/>
      <c r="AE109" s="24"/>
      <c r="AF109" s="24" t="str">
        <f t="shared" si="239"/>
        <v/>
      </c>
      <c r="AG109" s="24"/>
      <c r="AH109" s="24" t="str">
        <f t="shared" si="240"/>
        <v/>
      </c>
      <c r="AI109" s="24"/>
      <c r="AJ109" s="24" t="str">
        <f t="shared" si="241"/>
        <v/>
      </c>
      <c r="AK109" s="24"/>
      <c r="AL109" s="63" t="str">
        <f t="shared" si="242"/>
        <v/>
      </c>
      <c r="AM109" s="96" t="str">
        <f t="shared" si="243"/>
        <v/>
      </c>
      <c r="AN109" s="24" t="str">
        <f t="shared" si="244"/>
        <v/>
      </c>
      <c r="AO109" s="26" t="str">
        <f t="shared" si="245"/>
        <v/>
      </c>
      <c r="AP109" s="7"/>
      <c r="AQ109" s="168"/>
      <c r="AR109" s="23"/>
      <c r="AS109" s="24"/>
      <c r="AT109" s="24" t="str">
        <f t="shared" si="246"/>
        <v/>
      </c>
      <c r="AU109" s="24"/>
      <c r="AV109" s="24" t="str">
        <f t="shared" si="247"/>
        <v/>
      </c>
      <c r="AW109" s="24"/>
      <c r="AX109" s="24" t="str">
        <f t="shared" si="248"/>
        <v/>
      </c>
      <c r="AY109" s="24"/>
      <c r="AZ109" s="63" t="str">
        <f t="shared" si="249"/>
        <v/>
      </c>
      <c r="BA109" s="96" t="str">
        <f t="shared" si="250"/>
        <v/>
      </c>
      <c r="BB109" s="24" t="str">
        <f t="shared" si="251"/>
        <v/>
      </c>
      <c r="BC109" s="26" t="str">
        <f t="shared" si="252"/>
        <v/>
      </c>
      <c r="BD109" s="7"/>
      <c r="BE109" s="168"/>
      <c r="BF109" s="23"/>
      <c r="BG109" s="24"/>
      <c r="BH109" s="24" t="str">
        <f t="shared" si="253"/>
        <v/>
      </c>
      <c r="BI109" s="24"/>
      <c r="BJ109" s="24" t="str">
        <f t="shared" si="254"/>
        <v/>
      </c>
      <c r="BK109" s="24"/>
      <c r="BL109" s="24" t="str">
        <f t="shared" si="255"/>
        <v/>
      </c>
      <c r="BM109" s="24"/>
      <c r="BN109" s="63" t="str">
        <f t="shared" si="256"/>
        <v/>
      </c>
      <c r="BO109" s="96" t="str">
        <f t="shared" si="257"/>
        <v/>
      </c>
      <c r="BP109" s="24" t="str">
        <f t="shared" si="258"/>
        <v/>
      </c>
      <c r="BQ109" s="26" t="str">
        <f t="shared" si="259"/>
        <v/>
      </c>
      <c r="BR109" s="7"/>
      <c r="BS109" s="168"/>
      <c r="BT109" s="169"/>
      <c r="BU109" s="9"/>
      <c r="BV109" s="9" t="str">
        <f>IF(BU109="","",BU109-BU100)</f>
        <v/>
      </c>
      <c r="BW109" s="9"/>
      <c r="BX109" s="9" t="str">
        <f>IF(BW109="","",BW109-BW100)</f>
        <v/>
      </c>
      <c r="BY109" s="9"/>
      <c r="BZ109" s="9" t="str">
        <f>IF(BY109="","",BY100+CA100-BY109)</f>
        <v/>
      </c>
      <c r="CA109" s="9"/>
      <c r="CB109" s="9"/>
      <c r="CC109" s="9"/>
      <c r="CD109" s="9" t="str">
        <f t="shared" si="122"/>
        <v/>
      </c>
      <c r="CE109" s="10" t="str">
        <f t="shared" si="123"/>
        <v/>
      </c>
      <c r="CF109" s="7"/>
      <c r="CH109" s="15"/>
      <c r="CI109" s="9"/>
      <c r="CJ109" s="9" t="str">
        <f>IF(CI109="","",CI109-CI100)</f>
        <v/>
      </c>
      <c r="CK109" s="9"/>
      <c r="CL109" s="9" t="str">
        <f>IF(CK109="","",CK109-CK100)</f>
        <v/>
      </c>
      <c r="CM109" s="9"/>
      <c r="CN109" s="9" t="str">
        <f>IF(CM109="","",CM100+CO100-CM109)</f>
        <v/>
      </c>
      <c r="CO109" s="9"/>
      <c r="CP109" s="9"/>
      <c r="CQ109" s="9"/>
      <c r="CR109" s="9" t="str">
        <f t="shared" si="192"/>
        <v/>
      </c>
      <c r="CS109" s="10" t="str">
        <f t="shared" si="193"/>
        <v/>
      </c>
      <c r="CT109" s="7"/>
      <c r="CV109" s="15"/>
      <c r="CW109" s="9"/>
      <c r="CX109" s="9" t="str">
        <f>IF(CW109="","",CW109-CW100)</f>
        <v/>
      </c>
      <c r="CY109" s="9"/>
      <c r="CZ109" s="9" t="str">
        <f>IF(CY109="","",CY109-CY100)</f>
        <v/>
      </c>
      <c r="DA109" s="9"/>
      <c r="DB109" s="9" t="str">
        <f>IF(DA109="","",DA100+DC100-DA109)</f>
        <v/>
      </c>
      <c r="DC109" s="9"/>
      <c r="DD109" s="9"/>
      <c r="DE109" s="9"/>
      <c r="DF109" s="9" t="str">
        <f t="shared" si="199"/>
        <v/>
      </c>
      <c r="DG109" s="10" t="str">
        <f t="shared" si="200"/>
        <v/>
      </c>
      <c r="DH109" s="7"/>
      <c r="DJ109" s="15"/>
      <c r="DK109" s="9"/>
      <c r="DL109" s="9" t="str">
        <f>IF(DK109="","",DK109-DK100)</f>
        <v/>
      </c>
      <c r="DM109" s="9"/>
      <c r="DN109" s="9" t="str">
        <f>IF(DM109="","",DM109-DM100)</f>
        <v/>
      </c>
      <c r="DO109" s="9"/>
      <c r="DP109" s="9" t="str">
        <f>IF(DO109="","",DO100+DQ100-DO109)</f>
        <v/>
      </c>
      <c r="DQ109" s="9"/>
      <c r="DR109" s="9"/>
      <c r="DS109" s="9"/>
      <c r="DT109" s="9" t="str">
        <f t="shared" si="206"/>
        <v/>
      </c>
      <c r="DU109" s="10" t="str">
        <f t="shared" si="207"/>
        <v/>
      </c>
      <c r="DV109" s="7"/>
      <c r="DW109" s="47"/>
      <c r="DX109" s="15"/>
      <c r="DY109" s="9"/>
      <c r="DZ109" s="9" t="str">
        <f>IF(DY109="","",DY109-DY100)</f>
        <v/>
      </c>
      <c r="EA109" s="9"/>
      <c r="EB109" s="9" t="str">
        <f>IF(EA109="","",EA109-EA100)</f>
        <v/>
      </c>
      <c r="EC109" s="9"/>
      <c r="ED109" s="9" t="str">
        <f>IF(EC109="","",EC100+EE100-EC109)</f>
        <v/>
      </c>
      <c r="EE109" s="9"/>
      <c r="EF109" s="9"/>
      <c r="EG109" s="9"/>
      <c r="EH109" s="9" t="str">
        <f t="shared" si="213"/>
        <v/>
      </c>
      <c r="EI109" s="10" t="str">
        <f t="shared" si="214"/>
        <v/>
      </c>
      <c r="EJ109" s="7"/>
      <c r="EK109" s="47"/>
      <c r="EL109" s="1"/>
    </row>
    <row r="110" spans="1:142" ht="15" customHeight="1" thickTop="1">
      <c r="A110" s="89"/>
      <c r="B110" s="6" t="str">
        <f>IF(A110="","",SUM(D110:D113)+SUM(R110:R113)+SUM(AF110:AF113)+SUM(AT110:AT113)+SUM(BV86,CJ86,CX86,DL86)+SUM(BH110:BH113))</f>
        <v/>
      </c>
      <c r="C110" s="78"/>
      <c r="D110" s="78" t="str">
        <f t="shared" si="152"/>
        <v/>
      </c>
      <c r="E110" s="78"/>
      <c r="F110" s="28" t="str">
        <f t="shared" si="153"/>
        <v/>
      </c>
      <c r="G110" s="78"/>
      <c r="H110" s="78" t="str">
        <f t="shared" si="154"/>
        <v/>
      </c>
      <c r="I110" s="78"/>
      <c r="J110" s="90" t="str">
        <f t="shared" si="215"/>
        <v/>
      </c>
      <c r="K110" s="91" t="str">
        <f t="shared" si="216"/>
        <v/>
      </c>
      <c r="L110" s="28" t="str">
        <f t="shared" si="157"/>
        <v/>
      </c>
      <c r="M110" s="29" t="str">
        <f t="shared" si="158"/>
        <v/>
      </c>
      <c r="N110" s="7"/>
      <c r="O110" s="168"/>
      <c r="P110" s="89" t="str">
        <f>IF(A110="","",A110)</f>
        <v/>
      </c>
      <c r="Q110" s="78"/>
      <c r="R110" s="78" t="str">
        <f t="shared" si="232"/>
        <v/>
      </c>
      <c r="S110" s="78"/>
      <c r="T110" s="28" t="str">
        <f t="shared" si="233"/>
        <v/>
      </c>
      <c r="U110" s="78"/>
      <c r="V110" s="78" t="str">
        <f t="shared" si="234"/>
        <v/>
      </c>
      <c r="W110" s="78"/>
      <c r="X110" s="90" t="str">
        <f t="shared" si="235"/>
        <v/>
      </c>
      <c r="Y110" s="91" t="str">
        <f t="shared" si="236"/>
        <v/>
      </c>
      <c r="Z110" s="28" t="str">
        <f t="shared" si="237"/>
        <v/>
      </c>
      <c r="AA110" s="29" t="str">
        <f t="shared" si="238"/>
        <v/>
      </c>
      <c r="AB110" s="7"/>
      <c r="AC110" s="168"/>
      <c r="AD110" s="89" t="str">
        <f>IF(A110="","",A110)</f>
        <v/>
      </c>
      <c r="AE110" s="78"/>
      <c r="AF110" s="78" t="str">
        <f t="shared" si="239"/>
        <v/>
      </c>
      <c r="AG110" s="78"/>
      <c r="AH110" s="28" t="str">
        <f t="shared" si="240"/>
        <v/>
      </c>
      <c r="AI110" s="78"/>
      <c r="AJ110" s="78" t="str">
        <f t="shared" si="241"/>
        <v/>
      </c>
      <c r="AK110" s="78"/>
      <c r="AL110" s="90" t="str">
        <f t="shared" si="242"/>
        <v/>
      </c>
      <c r="AM110" s="91" t="str">
        <f t="shared" si="243"/>
        <v/>
      </c>
      <c r="AN110" s="28" t="str">
        <f t="shared" si="244"/>
        <v/>
      </c>
      <c r="AO110" s="29" t="str">
        <f t="shared" si="245"/>
        <v/>
      </c>
      <c r="AP110" s="7"/>
      <c r="AQ110" s="168"/>
      <c r="AR110" s="89" t="str">
        <f>IF(A110="","",A110)</f>
        <v/>
      </c>
      <c r="AS110" s="78"/>
      <c r="AT110" s="78" t="str">
        <f t="shared" si="246"/>
        <v/>
      </c>
      <c r="AU110" s="78"/>
      <c r="AV110" s="28" t="str">
        <f t="shared" si="247"/>
        <v/>
      </c>
      <c r="AW110" s="78"/>
      <c r="AX110" s="78" t="str">
        <f t="shared" si="248"/>
        <v/>
      </c>
      <c r="AY110" s="78"/>
      <c r="AZ110" s="90" t="str">
        <f t="shared" si="249"/>
        <v/>
      </c>
      <c r="BA110" s="91" t="str">
        <f t="shared" si="250"/>
        <v/>
      </c>
      <c r="BB110" s="28" t="str">
        <f t="shared" si="251"/>
        <v/>
      </c>
      <c r="BC110" s="29" t="str">
        <f t="shared" si="252"/>
        <v/>
      </c>
      <c r="BD110" s="7"/>
      <c r="BE110" s="168"/>
      <c r="BF110" s="89" t="str">
        <f>IF(A110="","",A110)</f>
        <v/>
      </c>
      <c r="BG110" s="78"/>
      <c r="BH110" s="78" t="str">
        <f t="shared" si="253"/>
        <v/>
      </c>
      <c r="BI110" s="78"/>
      <c r="BJ110" s="28" t="str">
        <f t="shared" si="254"/>
        <v/>
      </c>
      <c r="BK110" s="78"/>
      <c r="BL110" s="78" t="str">
        <f t="shared" si="255"/>
        <v/>
      </c>
      <c r="BM110" s="78"/>
      <c r="BN110" s="90" t="str">
        <f t="shared" si="256"/>
        <v/>
      </c>
      <c r="BO110" s="91" t="str">
        <f t="shared" si="257"/>
        <v/>
      </c>
      <c r="BP110" s="28" t="str">
        <f t="shared" si="258"/>
        <v/>
      </c>
      <c r="BQ110" s="29" t="str">
        <f t="shared" si="259"/>
        <v/>
      </c>
      <c r="BR110" s="7"/>
      <c r="BS110" s="168"/>
      <c r="BT110" s="15"/>
      <c r="BU110" s="9"/>
      <c r="BV110" s="9" t="str">
        <f>IF(BU110="","",BU110-BU108)</f>
        <v/>
      </c>
      <c r="BW110" s="9"/>
      <c r="BX110" s="9" t="str">
        <f>IF(BW110="","",BW110-BW108)</f>
        <v/>
      </c>
      <c r="BY110" s="9"/>
      <c r="BZ110" s="9" t="str">
        <f>IF(BY110="","",BY108+CA108-BY110)</f>
        <v/>
      </c>
      <c r="CA110" s="9"/>
      <c r="CB110" s="9"/>
      <c r="CC110" s="9"/>
      <c r="CD110" s="9" t="str">
        <f t="shared" si="122"/>
        <v/>
      </c>
      <c r="CE110" s="10" t="str">
        <f t="shared" si="123"/>
        <v/>
      </c>
      <c r="CF110" s="7"/>
      <c r="CH110" s="15"/>
      <c r="CI110" s="9"/>
      <c r="CJ110" s="9" t="str">
        <f>IF(CI110="","",CI110-CI108)</f>
        <v/>
      </c>
      <c r="CK110" s="9"/>
      <c r="CL110" s="9" t="str">
        <f>IF(CK110="","",CK110-CK108)</f>
        <v/>
      </c>
      <c r="CM110" s="9"/>
      <c r="CN110" s="9" t="str">
        <f>IF(CM110="","",CM108+CO108-CM110)</f>
        <v/>
      </c>
      <c r="CO110" s="9"/>
      <c r="CP110" s="9"/>
      <c r="CQ110" s="9"/>
      <c r="CR110" s="9" t="str">
        <f t="shared" si="192"/>
        <v/>
      </c>
      <c r="CS110" s="10" t="str">
        <f t="shared" si="193"/>
        <v/>
      </c>
      <c r="CT110" s="7"/>
      <c r="CV110" s="15"/>
      <c r="CW110" s="9"/>
      <c r="CX110" s="9" t="str">
        <f>IF(CW110="","",CW110-CW108)</f>
        <v/>
      </c>
      <c r="CY110" s="9"/>
      <c r="CZ110" s="9" t="str">
        <f>IF(CY110="","",CY110-CY108)</f>
        <v/>
      </c>
      <c r="DA110" s="9"/>
      <c r="DB110" s="9" t="str">
        <f>IF(DA110="","",DA108+DC108-DA110)</f>
        <v/>
      </c>
      <c r="DC110" s="9"/>
      <c r="DD110" s="9"/>
      <c r="DE110" s="9"/>
      <c r="DF110" s="9" t="str">
        <f t="shared" si="199"/>
        <v/>
      </c>
      <c r="DG110" s="10" t="str">
        <f t="shared" si="200"/>
        <v/>
      </c>
      <c r="DH110" s="7"/>
      <c r="DJ110" s="15"/>
      <c r="DK110" s="9"/>
      <c r="DL110" s="9" t="str">
        <f>IF(DK110="","",DK110-DK108)</f>
        <v/>
      </c>
      <c r="DM110" s="9"/>
      <c r="DN110" s="9" t="str">
        <f>IF(DM110="","",DM110-DM108)</f>
        <v/>
      </c>
      <c r="DO110" s="9"/>
      <c r="DP110" s="9" t="str">
        <f>IF(DO110="","",DO108+DQ108-DO110)</f>
        <v/>
      </c>
      <c r="DQ110" s="9"/>
      <c r="DR110" s="9"/>
      <c r="DS110" s="9"/>
      <c r="DT110" s="9" t="str">
        <f t="shared" si="206"/>
        <v/>
      </c>
      <c r="DU110" s="10" t="str">
        <f t="shared" si="207"/>
        <v/>
      </c>
      <c r="DV110" s="7"/>
      <c r="DW110" s="47"/>
      <c r="DX110" s="15"/>
      <c r="DY110" s="9"/>
      <c r="DZ110" s="9" t="str">
        <f>IF(DY110="","",DY110-DY108)</f>
        <v/>
      </c>
      <c r="EA110" s="9"/>
      <c r="EB110" s="9" t="str">
        <f>IF(EA110="","",EA110-EA108)</f>
        <v/>
      </c>
      <c r="EC110" s="9"/>
      <c r="ED110" s="9" t="str">
        <f>IF(EC110="","",EC108+EE108-EC110)</f>
        <v/>
      </c>
      <c r="EE110" s="9"/>
      <c r="EF110" s="9"/>
      <c r="EG110" s="9"/>
      <c r="EH110" s="9" t="str">
        <f t="shared" si="213"/>
        <v/>
      </c>
      <c r="EI110" s="10" t="str">
        <f t="shared" si="214"/>
        <v/>
      </c>
      <c r="EJ110" s="7"/>
      <c r="EK110" s="47"/>
      <c r="EL110" s="1"/>
    </row>
    <row r="111" spans="1:142" ht="15" customHeight="1">
      <c r="A111" s="15"/>
      <c r="B111" s="15"/>
      <c r="C111" s="9"/>
      <c r="D111" s="9" t="str">
        <f t="shared" si="152"/>
        <v/>
      </c>
      <c r="E111" s="9"/>
      <c r="F111" s="9" t="str">
        <f t="shared" si="153"/>
        <v/>
      </c>
      <c r="G111" s="9"/>
      <c r="H111" s="9" t="str">
        <f t="shared" si="154"/>
        <v/>
      </c>
      <c r="I111" s="9"/>
      <c r="J111" s="62" t="str">
        <f t="shared" si="215"/>
        <v/>
      </c>
      <c r="K111" s="95" t="str">
        <f t="shared" si="216"/>
        <v/>
      </c>
      <c r="L111" s="9" t="str">
        <f t="shared" si="157"/>
        <v/>
      </c>
      <c r="M111" s="10" t="str">
        <f t="shared" si="158"/>
        <v/>
      </c>
      <c r="N111" s="7"/>
      <c r="O111" s="168"/>
      <c r="P111" s="15"/>
      <c r="Q111" s="9"/>
      <c r="R111" s="9" t="str">
        <f t="shared" si="232"/>
        <v/>
      </c>
      <c r="S111" s="9"/>
      <c r="T111" s="9" t="str">
        <f t="shared" si="233"/>
        <v/>
      </c>
      <c r="U111" s="9"/>
      <c r="V111" s="9" t="str">
        <f t="shared" si="234"/>
        <v/>
      </c>
      <c r="W111" s="9"/>
      <c r="X111" s="62" t="str">
        <f t="shared" si="235"/>
        <v/>
      </c>
      <c r="Y111" s="95" t="str">
        <f t="shared" si="236"/>
        <v/>
      </c>
      <c r="Z111" s="9" t="str">
        <f t="shared" si="237"/>
        <v/>
      </c>
      <c r="AA111" s="10" t="str">
        <f t="shared" si="238"/>
        <v/>
      </c>
      <c r="AB111" s="7"/>
      <c r="AC111" s="168"/>
      <c r="AD111" s="15"/>
      <c r="AE111" s="9"/>
      <c r="AF111" s="9" t="str">
        <f t="shared" si="239"/>
        <v/>
      </c>
      <c r="AG111" s="9"/>
      <c r="AH111" s="9" t="str">
        <f t="shared" si="240"/>
        <v/>
      </c>
      <c r="AI111" s="9"/>
      <c r="AJ111" s="9" t="str">
        <f t="shared" si="241"/>
        <v/>
      </c>
      <c r="AK111" s="9"/>
      <c r="AL111" s="62" t="str">
        <f t="shared" si="242"/>
        <v/>
      </c>
      <c r="AM111" s="95" t="str">
        <f t="shared" si="243"/>
        <v/>
      </c>
      <c r="AN111" s="9" t="str">
        <f t="shared" si="244"/>
        <v/>
      </c>
      <c r="AO111" s="10" t="str">
        <f t="shared" si="245"/>
        <v/>
      </c>
      <c r="AP111" s="7"/>
      <c r="AQ111" s="168"/>
      <c r="AR111" s="15"/>
      <c r="AS111" s="9"/>
      <c r="AT111" s="9" t="str">
        <f t="shared" si="246"/>
        <v/>
      </c>
      <c r="AU111" s="9"/>
      <c r="AV111" s="9" t="str">
        <f t="shared" si="247"/>
        <v/>
      </c>
      <c r="AW111" s="9"/>
      <c r="AX111" s="9" t="str">
        <f t="shared" si="248"/>
        <v/>
      </c>
      <c r="AY111" s="9"/>
      <c r="AZ111" s="62" t="str">
        <f t="shared" si="249"/>
        <v/>
      </c>
      <c r="BA111" s="95" t="str">
        <f t="shared" si="250"/>
        <v/>
      </c>
      <c r="BB111" s="9" t="str">
        <f t="shared" si="251"/>
        <v/>
      </c>
      <c r="BC111" s="10" t="str">
        <f t="shared" si="252"/>
        <v/>
      </c>
      <c r="BD111" s="7"/>
      <c r="BE111" s="168"/>
      <c r="BF111" s="15"/>
      <c r="BG111" s="9"/>
      <c r="BH111" s="9" t="str">
        <f t="shared" si="253"/>
        <v/>
      </c>
      <c r="BI111" s="9"/>
      <c r="BJ111" s="9" t="str">
        <f t="shared" si="254"/>
        <v/>
      </c>
      <c r="BK111" s="9"/>
      <c r="BL111" s="9" t="str">
        <f t="shared" si="255"/>
        <v/>
      </c>
      <c r="BM111" s="9"/>
      <c r="BN111" s="62" t="str">
        <f t="shared" si="256"/>
        <v/>
      </c>
      <c r="BO111" s="95" t="str">
        <f t="shared" si="257"/>
        <v/>
      </c>
      <c r="BP111" s="9" t="str">
        <f t="shared" si="258"/>
        <v/>
      </c>
      <c r="BQ111" s="10" t="str">
        <f t="shared" si="259"/>
        <v/>
      </c>
      <c r="BR111" s="7"/>
      <c r="BS111" s="168"/>
      <c r="BT111" s="15"/>
      <c r="BU111" s="9"/>
      <c r="BV111" s="9" t="str">
        <f>IF(BU111="","",BU111-BU110)</f>
        <v/>
      </c>
      <c r="BW111" s="9"/>
      <c r="BX111" s="9" t="str">
        <f>IF(BW111="","",BW111-BW110)</f>
        <v/>
      </c>
      <c r="BY111" s="9"/>
      <c r="BZ111" s="9" t="str">
        <f>IF(BY111="","",BY110+CA110-BY111)</f>
        <v/>
      </c>
      <c r="CA111" s="9"/>
      <c r="CB111" s="9"/>
      <c r="CC111" s="9"/>
      <c r="CD111" s="9" t="str">
        <f t="shared" si="122"/>
        <v/>
      </c>
      <c r="CE111" s="10" t="str">
        <f t="shared" si="123"/>
        <v/>
      </c>
      <c r="CF111" s="7"/>
      <c r="CH111" s="15"/>
      <c r="CI111" s="9"/>
      <c r="CJ111" s="9" t="str">
        <f>IF(CI111="","",CI111-CI110)</f>
        <v/>
      </c>
      <c r="CK111" s="9"/>
      <c r="CL111" s="9" t="str">
        <f>IF(CK111="","",CK111-CK110)</f>
        <v/>
      </c>
      <c r="CM111" s="9"/>
      <c r="CN111" s="9" t="str">
        <f>IF(CM111="","",CM110+CO110-CM111)</f>
        <v/>
      </c>
      <c r="CO111" s="9"/>
      <c r="CP111" s="9"/>
      <c r="CQ111" s="9"/>
      <c r="CR111" s="9" t="str">
        <f t="shared" si="192"/>
        <v/>
      </c>
      <c r="CS111" s="10" t="str">
        <f t="shared" si="193"/>
        <v/>
      </c>
      <c r="CT111" s="7"/>
      <c r="CV111" s="15"/>
      <c r="CW111" s="9"/>
      <c r="CX111" s="9" t="str">
        <f>IF(CW111="","",CW111-CW110)</f>
        <v/>
      </c>
      <c r="CY111" s="9"/>
      <c r="CZ111" s="9" t="str">
        <f>IF(CY111="","",CY111-CY110)</f>
        <v/>
      </c>
      <c r="DA111" s="9"/>
      <c r="DB111" s="9" t="str">
        <f>IF(DA111="","",DA110+DC110-DA111)</f>
        <v/>
      </c>
      <c r="DC111" s="9"/>
      <c r="DD111" s="9"/>
      <c r="DE111" s="9"/>
      <c r="DF111" s="9" t="str">
        <f t="shared" si="199"/>
        <v/>
      </c>
      <c r="DG111" s="10" t="str">
        <f t="shared" si="200"/>
        <v/>
      </c>
      <c r="DH111" s="7"/>
      <c r="DJ111" s="15"/>
      <c r="DK111" s="9"/>
      <c r="DL111" s="9" t="str">
        <f>IF(DK111="","",DK111-DK110)</f>
        <v/>
      </c>
      <c r="DM111" s="9"/>
      <c r="DN111" s="9" t="str">
        <f>IF(DM111="","",DM111-DM110)</f>
        <v/>
      </c>
      <c r="DO111" s="9"/>
      <c r="DP111" s="9" t="str">
        <f>IF(DO111="","",DO110+DQ110-DO111)</f>
        <v/>
      </c>
      <c r="DQ111" s="9"/>
      <c r="DR111" s="9"/>
      <c r="DS111" s="9"/>
      <c r="DT111" s="9" t="str">
        <f t="shared" si="206"/>
        <v/>
      </c>
      <c r="DU111" s="10" t="str">
        <f t="shared" si="207"/>
        <v/>
      </c>
      <c r="DV111" s="7"/>
      <c r="DW111" s="47"/>
      <c r="DX111" s="15"/>
      <c r="DY111" s="9"/>
      <c r="DZ111" s="9" t="str">
        <f>IF(DY111="","",DY111-DY110)</f>
        <v/>
      </c>
      <c r="EA111" s="9"/>
      <c r="EB111" s="9" t="str">
        <f>IF(EA111="","",EA111-EA110)</f>
        <v/>
      </c>
      <c r="EC111" s="9"/>
      <c r="ED111" s="9" t="str">
        <f>IF(EC111="","",EC110+EE110-EC111)</f>
        <v/>
      </c>
      <c r="EE111" s="9"/>
      <c r="EF111" s="9"/>
      <c r="EG111" s="9"/>
      <c r="EH111" s="9" t="str">
        <f t="shared" si="213"/>
        <v/>
      </c>
      <c r="EI111" s="10" t="str">
        <f t="shared" si="214"/>
        <v/>
      </c>
      <c r="EJ111" s="7"/>
      <c r="EK111" s="47"/>
      <c r="EL111" s="1"/>
    </row>
    <row r="112" spans="1:142" ht="15" customHeight="1">
      <c r="A112" s="241"/>
      <c r="B112" s="17"/>
      <c r="C112" s="9"/>
      <c r="D112" s="9" t="str">
        <f t="shared" si="152"/>
        <v/>
      </c>
      <c r="E112" s="9"/>
      <c r="F112" s="9" t="str">
        <f t="shared" si="153"/>
        <v/>
      </c>
      <c r="G112" s="9"/>
      <c r="H112" s="9" t="str">
        <f t="shared" si="154"/>
        <v/>
      </c>
      <c r="I112" s="9"/>
      <c r="J112" s="62" t="str">
        <f t="shared" si="215"/>
        <v/>
      </c>
      <c r="K112" s="9" t="str">
        <f t="shared" si="216"/>
        <v/>
      </c>
      <c r="L112" s="9" t="str">
        <f t="shared" si="157"/>
        <v/>
      </c>
      <c r="M112" s="10" t="str">
        <f t="shared" si="158"/>
        <v/>
      </c>
      <c r="N112" s="7"/>
      <c r="O112" s="168"/>
      <c r="P112" s="15"/>
      <c r="Q112" s="9"/>
      <c r="R112" s="9" t="str">
        <f t="shared" si="232"/>
        <v/>
      </c>
      <c r="S112" s="9"/>
      <c r="T112" s="9" t="str">
        <f t="shared" si="233"/>
        <v/>
      </c>
      <c r="U112" s="9"/>
      <c r="V112" s="9" t="str">
        <f t="shared" si="234"/>
        <v/>
      </c>
      <c r="W112" s="9"/>
      <c r="X112" s="62" t="str">
        <f t="shared" si="235"/>
        <v/>
      </c>
      <c r="Y112" s="9" t="str">
        <f t="shared" si="236"/>
        <v/>
      </c>
      <c r="Z112" s="9" t="str">
        <f t="shared" si="237"/>
        <v/>
      </c>
      <c r="AA112" s="10" t="str">
        <f t="shared" si="238"/>
        <v/>
      </c>
      <c r="AB112" s="7"/>
      <c r="AC112" s="168"/>
      <c r="AD112" s="15"/>
      <c r="AE112" s="9"/>
      <c r="AF112" s="9" t="str">
        <f t="shared" si="239"/>
        <v/>
      </c>
      <c r="AG112" s="9"/>
      <c r="AH112" s="9" t="str">
        <f t="shared" si="240"/>
        <v/>
      </c>
      <c r="AI112" s="9"/>
      <c r="AJ112" s="9" t="str">
        <f t="shared" si="241"/>
        <v/>
      </c>
      <c r="AK112" s="9"/>
      <c r="AL112" s="62" t="str">
        <f t="shared" si="242"/>
        <v/>
      </c>
      <c r="AM112" s="9" t="str">
        <f t="shared" si="243"/>
        <v/>
      </c>
      <c r="AN112" s="9" t="str">
        <f t="shared" si="244"/>
        <v/>
      </c>
      <c r="AO112" s="10" t="str">
        <f t="shared" si="245"/>
        <v/>
      </c>
      <c r="AP112" s="7"/>
      <c r="AQ112" s="168"/>
      <c r="AR112" s="17"/>
      <c r="AS112" s="9"/>
      <c r="AT112" s="9" t="str">
        <f t="shared" si="246"/>
        <v/>
      </c>
      <c r="AU112" s="9"/>
      <c r="AV112" s="9" t="str">
        <f t="shared" si="247"/>
        <v/>
      </c>
      <c r="AW112" s="9"/>
      <c r="AX112" s="9" t="str">
        <f t="shared" si="248"/>
        <v/>
      </c>
      <c r="AY112" s="9"/>
      <c r="AZ112" s="62" t="str">
        <f t="shared" si="249"/>
        <v/>
      </c>
      <c r="BA112" s="9" t="str">
        <f t="shared" si="250"/>
        <v/>
      </c>
      <c r="BB112" s="9" t="str">
        <f t="shared" si="251"/>
        <v/>
      </c>
      <c r="BC112" s="10" t="str">
        <f t="shared" si="252"/>
        <v/>
      </c>
      <c r="BD112" s="7"/>
      <c r="BE112" s="168"/>
      <c r="BF112" s="17"/>
      <c r="BG112" s="9"/>
      <c r="BH112" s="9" t="str">
        <f t="shared" si="253"/>
        <v/>
      </c>
      <c r="BI112" s="9"/>
      <c r="BJ112" s="9" t="str">
        <f t="shared" si="254"/>
        <v/>
      </c>
      <c r="BK112" s="9"/>
      <c r="BL112" s="9" t="str">
        <f t="shared" si="255"/>
        <v/>
      </c>
      <c r="BM112" s="9"/>
      <c r="BN112" s="62" t="str">
        <f t="shared" si="256"/>
        <v/>
      </c>
      <c r="BO112" s="9" t="str">
        <f t="shared" si="257"/>
        <v/>
      </c>
      <c r="BP112" s="9" t="str">
        <f t="shared" si="258"/>
        <v/>
      </c>
      <c r="BQ112" s="10" t="str">
        <f t="shared" si="259"/>
        <v/>
      </c>
      <c r="BR112" s="7"/>
      <c r="BS112" s="168"/>
      <c r="BT112" s="15"/>
      <c r="BU112" s="9"/>
      <c r="BV112" s="9" t="str">
        <f>IF(BU112="","",BU112-BU111)</f>
        <v/>
      </c>
      <c r="BW112" s="9"/>
      <c r="BX112" s="9" t="str">
        <f>IF(BW112="","",BW112-BW111)</f>
        <v/>
      </c>
      <c r="BY112" s="9"/>
      <c r="BZ112" s="9" t="str">
        <f>IF(BY112="","",BY111+CA111-BY112)</f>
        <v/>
      </c>
      <c r="CA112" s="9"/>
      <c r="CB112" s="9"/>
      <c r="CC112" s="9"/>
      <c r="CD112" s="9" t="str">
        <f t="shared" si="122"/>
        <v/>
      </c>
      <c r="CE112" s="10" t="str">
        <f t="shared" si="123"/>
        <v/>
      </c>
      <c r="CF112" s="7"/>
      <c r="CH112" s="15"/>
      <c r="CI112" s="9"/>
      <c r="CJ112" s="9" t="str">
        <f>IF(CI112="","",CI112-CI111)</f>
        <v/>
      </c>
      <c r="CK112" s="9"/>
      <c r="CL112" s="9" t="str">
        <f>IF(CK112="","",CK112-CK111)</f>
        <v/>
      </c>
      <c r="CM112" s="9"/>
      <c r="CN112" s="9" t="str">
        <f>IF(CM112="","",CM111+CO111-CM112)</f>
        <v/>
      </c>
      <c r="CO112" s="9"/>
      <c r="CP112" s="9"/>
      <c r="CQ112" s="9"/>
      <c r="CR112" s="9" t="str">
        <f t="shared" si="192"/>
        <v/>
      </c>
      <c r="CS112" s="10" t="str">
        <f t="shared" si="193"/>
        <v/>
      </c>
      <c r="CT112" s="7"/>
      <c r="CV112" s="15"/>
      <c r="CW112" s="9"/>
      <c r="CX112" s="9" t="str">
        <f>IF(CW112="","",CW112-CW111)</f>
        <v/>
      </c>
      <c r="CY112" s="9"/>
      <c r="CZ112" s="9" t="str">
        <f>IF(CY112="","",CY112-CY111)</f>
        <v/>
      </c>
      <c r="DA112" s="9"/>
      <c r="DB112" s="9" t="str">
        <f>IF(DA112="","",DA111+DC111-DA112)</f>
        <v/>
      </c>
      <c r="DC112" s="9"/>
      <c r="DD112" s="9"/>
      <c r="DE112" s="9"/>
      <c r="DF112" s="9" t="str">
        <f t="shared" si="199"/>
        <v/>
      </c>
      <c r="DG112" s="10" t="str">
        <f t="shared" si="200"/>
        <v/>
      </c>
      <c r="DH112" s="7"/>
      <c r="DJ112" s="15"/>
      <c r="DK112" s="9"/>
      <c r="DL112" s="9" t="str">
        <f>IF(DK112="","",DK112-DK111)</f>
        <v/>
      </c>
      <c r="DM112" s="9"/>
      <c r="DN112" s="9" t="str">
        <f>IF(DM112="","",DM112-DM111)</f>
        <v/>
      </c>
      <c r="DO112" s="9"/>
      <c r="DP112" s="9" t="str">
        <f>IF(DO112="","",DO111+DQ111-DO112)</f>
        <v/>
      </c>
      <c r="DQ112" s="9"/>
      <c r="DR112" s="9"/>
      <c r="DS112" s="9"/>
      <c r="DT112" s="9" t="str">
        <f t="shared" si="206"/>
        <v/>
      </c>
      <c r="DU112" s="10" t="str">
        <f t="shared" si="207"/>
        <v/>
      </c>
      <c r="DV112" s="7"/>
      <c r="DW112" s="47"/>
      <c r="DX112" s="15"/>
      <c r="DY112" s="9"/>
      <c r="DZ112" s="9" t="str">
        <f>IF(DY112="","",DY112-DY111)</f>
        <v/>
      </c>
      <c r="EA112" s="9"/>
      <c r="EB112" s="9" t="str">
        <f>IF(EA112="","",EA112-EA111)</f>
        <v/>
      </c>
      <c r="EC112" s="9"/>
      <c r="ED112" s="9" t="str">
        <f>IF(EC112="","",EC111+EE111-EC112)</f>
        <v/>
      </c>
      <c r="EE112" s="9"/>
      <c r="EF112" s="9"/>
      <c r="EG112" s="9"/>
      <c r="EH112" s="9" t="str">
        <f t="shared" si="213"/>
        <v/>
      </c>
      <c r="EI112" s="10" t="str">
        <f t="shared" si="214"/>
        <v/>
      </c>
      <c r="EJ112" s="7"/>
      <c r="EK112" s="47"/>
      <c r="EL112" s="1"/>
    </row>
    <row r="113" spans="1:142" ht="15" customHeight="1" thickBot="1">
      <c r="A113" s="273"/>
      <c r="B113" s="126" t="str">
        <f>IF(A113="","",SUM(D95:D97)+SUM(R95:R97)+SUM(BV82)+SUM(CJ82)+SUM(CX82,DL82)+SUM(AF95:AF97)+SUM(AT95:AT97)+SUM(BH95:BH97))</f>
        <v/>
      </c>
      <c r="C113" s="96"/>
      <c r="D113" s="24" t="str">
        <f t="shared" si="152"/>
        <v/>
      </c>
      <c r="E113" s="24"/>
      <c r="F113" s="24" t="str">
        <f t="shared" si="153"/>
        <v/>
      </c>
      <c r="G113" s="24"/>
      <c r="H113" s="24" t="str">
        <f t="shared" si="154"/>
        <v/>
      </c>
      <c r="I113" s="24"/>
      <c r="J113" s="63" t="str">
        <f t="shared" si="215"/>
        <v/>
      </c>
      <c r="K113" s="96" t="str">
        <f t="shared" si="216"/>
        <v/>
      </c>
      <c r="L113" s="24" t="str">
        <f t="shared" si="157"/>
        <v/>
      </c>
      <c r="M113" s="26" t="str">
        <f t="shared" si="158"/>
        <v/>
      </c>
      <c r="N113" s="7"/>
      <c r="O113" s="168"/>
      <c r="P113" s="23"/>
      <c r="Q113" s="24"/>
      <c r="R113" s="24" t="str">
        <f t="shared" si="232"/>
        <v/>
      </c>
      <c r="S113" s="24"/>
      <c r="T113" s="24" t="str">
        <f t="shared" si="233"/>
        <v/>
      </c>
      <c r="U113" s="24"/>
      <c r="V113" s="24" t="str">
        <f t="shared" si="234"/>
        <v/>
      </c>
      <c r="W113" s="24"/>
      <c r="X113" s="63" t="str">
        <f t="shared" si="235"/>
        <v/>
      </c>
      <c r="Y113" s="96" t="str">
        <f t="shared" si="236"/>
        <v/>
      </c>
      <c r="Z113" s="24" t="str">
        <f t="shared" si="237"/>
        <v/>
      </c>
      <c r="AA113" s="26" t="str">
        <f t="shared" si="238"/>
        <v/>
      </c>
      <c r="AB113" s="7"/>
      <c r="AC113" s="168"/>
      <c r="AD113" s="23"/>
      <c r="AE113" s="24"/>
      <c r="AF113" s="24" t="str">
        <f t="shared" si="239"/>
        <v/>
      </c>
      <c r="AG113" s="24"/>
      <c r="AH113" s="24" t="str">
        <f t="shared" si="240"/>
        <v/>
      </c>
      <c r="AI113" s="24"/>
      <c r="AJ113" s="24" t="str">
        <f t="shared" si="241"/>
        <v/>
      </c>
      <c r="AK113" s="24"/>
      <c r="AL113" s="63" t="str">
        <f t="shared" si="242"/>
        <v/>
      </c>
      <c r="AM113" s="96" t="str">
        <f t="shared" si="243"/>
        <v/>
      </c>
      <c r="AN113" s="24" t="str">
        <f t="shared" si="244"/>
        <v/>
      </c>
      <c r="AO113" s="26" t="str">
        <f t="shared" si="245"/>
        <v/>
      </c>
      <c r="AP113" s="7"/>
      <c r="AQ113" s="168"/>
      <c r="AR113" s="23"/>
      <c r="AS113" s="24"/>
      <c r="AT113" s="24" t="str">
        <f t="shared" si="246"/>
        <v/>
      </c>
      <c r="AU113" s="24"/>
      <c r="AV113" s="24" t="str">
        <f t="shared" si="247"/>
        <v/>
      </c>
      <c r="AW113" s="24"/>
      <c r="AX113" s="24" t="str">
        <f t="shared" si="248"/>
        <v/>
      </c>
      <c r="AY113" s="24"/>
      <c r="AZ113" s="63" t="str">
        <f t="shared" si="249"/>
        <v/>
      </c>
      <c r="BA113" s="96" t="str">
        <f t="shared" si="250"/>
        <v/>
      </c>
      <c r="BB113" s="24" t="str">
        <f t="shared" si="251"/>
        <v/>
      </c>
      <c r="BC113" s="26" t="str">
        <f t="shared" si="252"/>
        <v/>
      </c>
      <c r="BD113" s="7"/>
      <c r="BE113" s="168"/>
      <c r="BF113" s="23"/>
      <c r="BG113" s="24"/>
      <c r="BH113" s="24" t="str">
        <f t="shared" si="253"/>
        <v/>
      </c>
      <c r="BI113" s="24"/>
      <c r="BJ113" s="24" t="str">
        <f t="shared" si="254"/>
        <v/>
      </c>
      <c r="BK113" s="24"/>
      <c r="BL113" s="24" t="str">
        <f t="shared" si="255"/>
        <v/>
      </c>
      <c r="BM113" s="24"/>
      <c r="BN113" s="63" t="str">
        <f t="shared" si="256"/>
        <v/>
      </c>
      <c r="BO113" s="96" t="str">
        <f t="shared" si="257"/>
        <v/>
      </c>
      <c r="BP113" s="24" t="str">
        <f t="shared" si="258"/>
        <v/>
      </c>
      <c r="BQ113" s="26" t="str">
        <f t="shared" si="259"/>
        <v/>
      </c>
      <c r="BR113" s="7"/>
      <c r="BS113" s="168"/>
      <c r="BT113" s="169"/>
      <c r="BU113" s="9"/>
      <c r="BV113" s="9" t="str">
        <f>IF(BU113="","",BU113-BU93)</f>
        <v/>
      </c>
      <c r="BW113" s="9"/>
      <c r="BX113" s="9" t="str">
        <f>IF(BW113="","",BW113-BW93)</f>
        <v/>
      </c>
      <c r="BY113" s="9"/>
      <c r="BZ113" s="9" t="str">
        <f>IF(BY113="","",BY93+CA93-BY113)</f>
        <v/>
      </c>
      <c r="CA113" s="9"/>
      <c r="CB113" s="78"/>
      <c r="CC113" s="78" t="str">
        <f>IF(BU113="","",CC93)</f>
        <v/>
      </c>
      <c r="CD113" s="9" t="str">
        <f t="shared" si="122"/>
        <v/>
      </c>
      <c r="CE113" s="10" t="str">
        <f t="shared" si="123"/>
        <v/>
      </c>
      <c r="CF113" s="7"/>
      <c r="CH113" s="15"/>
      <c r="CI113" s="9"/>
      <c r="CJ113" s="9" t="str">
        <f>IF(CI113="","",CI113-CI93)</f>
        <v/>
      </c>
      <c r="CK113" s="9"/>
      <c r="CL113" s="9" t="str">
        <f>IF(CK113="","",CK113-CK93)</f>
        <v/>
      </c>
      <c r="CM113" s="9"/>
      <c r="CN113" s="9" t="str">
        <f>IF(CM113="","",CM93+CO93-CM113)</f>
        <v/>
      </c>
      <c r="CO113" s="9"/>
      <c r="CP113" s="78"/>
      <c r="CQ113" s="78" t="str">
        <f>IF(CI113="","",CQ93)</f>
        <v/>
      </c>
      <c r="CR113" s="9" t="str">
        <f t="shared" si="192"/>
        <v/>
      </c>
      <c r="CS113" s="10" t="str">
        <f t="shared" si="193"/>
        <v/>
      </c>
      <c r="CT113" s="7"/>
      <c r="CV113" s="15"/>
      <c r="CW113" s="9"/>
      <c r="CX113" s="9" t="str">
        <f>IF(CW113="","",CW113-CW93)</f>
        <v/>
      </c>
      <c r="CY113" s="9"/>
      <c r="CZ113" s="9" t="str">
        <f>IF(CY113="","",CY113-CY93)</f>
        <v/>
      </c>
      <c r="DA113" s="9"/>
      <c r="DB113" s="9" t="str">
        <f>IF(DA113="","",DA93+DC93-DA113)</f>
        <v/>
      </c>
      <c r="DC113" s="9"/>
      <c r="DD113" s="78"/>
      <c r="DE113" s="78" t="str">
        <f>IF(CW113="","",DE93)</f>
        <v/>
      </c>
      <c r="DF113" s="9" t="str">
        <f t="shared" si="199"/>
        <v/>
      </c>
      <c r="DG113" s="10" t="str">
        <f t="shared" si="200"/>
        <v/>
      </c>
      <c r="DH113" s="7"/>
      <c r="DJ113" s="15"/>
      <c r="DK113" s="9"/>
      <c r="DL113" s="9" t="str">
        <f>IF(DK113="","",DK113-DK93)</f>
        <v/>
      </c>
      <c r="DM113" s="9"/>
      <c r="DN113" s="9" t="str">
        <f>IF(DM113="","",DM113-DM93)</f>
        <v/>
      </c>
      <c r="DO113" s="9"/>
      <c r="DP113" s="9" t="str">
        <f>IF(DO113="","",DO93+DQ93-DO113)</f>
        <v/>
      </c>
      <c r="DQ113" s="9"/>
      <c r="DR113" s="78"/>
      <c r="DS113" s="78" t="str">
        <f>IF(DK113="","",DS93)</f>
        <v/>
      </c>
      <c r="DT113" s="9" t="str">
        <f t="shared" si="206"/>
        <v/>
      </c>
      <c r="DU113" s="10" t="str">
        <f t="shared" si="207"/>
        <v/>
      </c>
      <c r="DV113" s="7"/>
      <c r="DW113" s="47"/>
      <c r="DX113" s="15"/>
      <c r="DY113" s="9"/>
      <c r="DZ113" s="9" t="str">
        <f>IF(DY113="","",DY113-DY93)</f>
        <v/>
      </c>
      <c r="EA113" s="9"/>
      <c r="EB113" s="9" t="str">
        <f>IF(EA113="","",EA113-EA93)</f>
        <v/>
      </c>
      <c r="EC113" s="9"/>
      <c r="ED113" s="9" t="str">
        <f>IF(EC113="","",EC93+EE93-EC113)</f>
        <v/>
      </c>
      <c r="EE113" s="9"/>
      <c r="EF113" s="78"/>
      <c r="EG113" s="78" t="str">
        <f>IF(DY113="","",EG93)</f>
        <v/>
      </c>
      <c r="EH113" s="9" t="str">
        <f t="shared" si="213"/>
        <v/>
      </c>
      <c r="EI113" s="10" t="str">
        <f t="shared" si="214"/>
        <v/>
      </c>
      <c r="EJ113" s="7"/>
      <c r="EK113" s="47"/>
      <c r="EL113" s="1"/>
    </row>
    <row r="114" spans="1:142" ht="15" customHeight="1" thickTop="1">
      <c r="A114" s="89"/>
      <c r="B114" s="116" t="str">
        <f>IF(A114="","",SUM(D114:D117)+SUM(R114:R117)+SUM(AF114:AF117)+SUM(AT114:AT117)+SUM(BV87,CJ87,CX87,DL87)+SUM(BH114:BH117))</f>
        <v/>
      </c>
      <c r="C114" s="78"/>
      <c r="D114" s="78" t="str">
        <f t="shared" si="152"/>
        <v/>
      </c>
      <c r="E114" s="78"/>
      <c r="F114" s="28" t="str">
        <f t="shared" si="153"/>
        <v/>
      </c>
      <c r="G114" s="78"/>
      <c r="H114" s="78" t="str">
        <f t="shared" si="154"/>
        <v/>
      </c>
      <c r="I114" s="78"/>
      <c r="J114" s="90" t="str">
        <f t="shared" si="215"/>
        <v/>
      </c>
      <c r="K114" s="91" t="str">
        <f t="shared" si="216"/>
        <v/>
      </c>
      <c r="L114" s="28" t="str">
        <f t="shared" si="157"/>
        <v/>
      </c>
      <c r="M114" s="29" t="str">
        <f t="shared" si="158"/>
        <v/>
      </c>
      <c r="N114" s="7"/>
      <c r="O114" s="168"/>
      <c r="P114" s="89" t="str">
        <f>IF(A114="","",A114)</f>
        <v/>
      </c>
      <c r="Q114" s="78"/>
      <c r="R114" s="78" t="str">
        <f t="shared" si="232"/>
        <v/>
      </c>
      <c r="S114" s="78"/>
      <c r="T114" s="28" t="str">
        <f t="shared" si="233"/>
        <v/>
      </c>
      <c r="U114" s="78"/>
      <c r="V114" s="78" t="str">
        <f t="shared" si="234"/>
        <v/>
      </c>
      <c r="W114" s="78"/>
      <c r="X114" s="90" t="str">
        <f t="shared" si="235"/>
        <v/>
      </c>
      <c r="Y114" s="91" t="str">
        <f t="shared" si="236"/>
        <v/>
      </c>
      <c r="Z114" s="28" t="str">
        <f t="shared" si="237"/>
        <v/>
      </c>
      <c r="AA114" s="29" t="str">
        <f t="shared" si="238"/>
        <v/>
      </c>
      <c r="AB114" s="7"/>
      <c r="AC114" s="168"/>
      <c r="AD114" s="89" t="str">
        <f>IF(A114="","",A114)</f>
        <v/>
      </c>
      <c r="AE114" s="78"/>
      <c r="AF114" s="78" t="str">
        <f t="shared" si="239"/>
        <v/>
      </c>
      <c r="AG114" s="78"/>
      <c r="AH114" s="28" t="str">
        <f t="shared" si="240"/>
        <v/>
      </c>
      <c r="AI114" s="78"/>
      <c r="AJ114" s="78" t="str">
        <f t="shared" si="241"/>
        <v/>
      </c>
      <c r="AK114" s="78"/>
      <c r="AL114" s="90" t="str">
        <f t="shared" si="242"/>
        <v/>
      </c>
      <c r="AM114" s="91" t="str">
        <f t="shared" si="243"/>
        <v/>
      </c>
      <c r="AN114" s="28" t="str">
        <f t="shared" si="244"/>
        <v/>
      </c>
      <c r="AO114" s="29" t="str">
        <f t="shared" si="245"/>
        <v/>
      </c>
      <c r="AP114" s="7"/>
      <c r="AQ114" s="168"/>
      <c r="AR114" s="89" t="str">
        <f>IF(A114="","",A114)</f>
        <v/>
      </c>
      <c r="AS114" s="78"/>
      <c r="AT114" s="78" t="str">
        <f t="shared" si="246"/>
        <v/>
      </c>
      <c r="AU114" s="78"/>
      <c r="AV114" s="28" t="str">
        <f t="shared" si="247"/>
        <v/>
      </c>
      <c r="AW114" s="78"/>
      <c r="AX114" s="78" t="str">
        <f t="shared" si="248"/>
        <v/>
      </c>
      <c r="AY114" s="78"/>
      <c r="AZ114" s="90" t="str">
        <f t="shared" si="249"/>
        <v/>
      </c>
      <c r="BA114" s="91" t="str">
        <f t="shared" si="250"/>
        <v/>
      </c>
      <c r="BB114" s="28" t="str">
        <f t="shared" si="251"/>
        <v/>
      </c>
      <c r="BC114" s="29" t="str">
        <f t="shared" si="252"/>
        <v/>
      </c>
      <c r="BD114" s="7"/>
      <c r="BE114" s="168"/>
      <c r="BF114" s="89" t="str">
        <f>IF(A114="","",A114)</f>
        <v/>
      </c>
      <c r="BG114" s="78"/>
      <c r="BH114" s="78" t="str">
        <f t="shared" si="253"/>
        <v/>
      </c>
      <c r="BI114" s="78"/>
      <c r="BJ114" s="28" t="str">
        <f t="shared" si="254"/>
        <v/>
      </c>
      <c r="BK114" s="78"/>
      <c r="BL114" s="78" t="str">
        <f t="shared" si="255"/>
        <v/>
      </c>
      <c r="BM114" s="78"/>
      <c r="BN114" s="90" t="str">
        <f t="shared" si="256"/>
        <v/>
      </c>
      <c r="BO114" s="91" t="str">
        <f t="shared" si="257"/>
        <v/>
      </c>
      <c r="BP114" s="28" t="str">
        <f t="shared" si="258"/>
        <v/>
      </c>
      <c r="BQ114" s="29" t="str">
        <f t="shared" si="259"/>
        <v/>
      </c>
      <c r="BR114" s="7"/>
      <c r="BS114" s="168"/>
      <c r="BT114" s="15"/>
      <c r="BU114" s="9"/>
      <c r="BV114" s="9" t="str">
        <f>IF(BU114="","",BU114-#REF!)</f>
        <v/>
      </c>
      <c r="BW114" s="9"/>
      <c r="BX114" s="9" t="str">
        <f>IF(BW114="","",BW114-#REF!)</f>
        <v/>
      </c>
      <c r="BY114" s="9"/>
      <c r="BZ114" s="9" t="str">
        <f>IF(BY114="","",#REF!+#REF!-BY114)</f>
        <v/>
      </c>
      <c r="CA114" s="9"/>
      <c r="CB114" s="9"/>
      <c r="CC114" s="9"/>
      <c r="CD114" s="9" t="str">
        <f t="shared" si="122"/>
        <v/>
      </c>
      <c r="CE114" s="10" t="str">
        <f t="shared" si="123"/>
        <v/>
      </c>
      <c r="CF114" s="7"/>
      <c r="CH114" s="15"/>
      <c r="CI114" s="9"/>
      <c r="CJ114" s="9" t="str">
        <f>IF(CI114="","",CI114-#REF!)</f>
        <v/>
      </c>
      <c r="CK114" s="9"/>
      <c r="CL114" s="9" t="str">
        <f>IF(CK114="","",CK114-#REF!)</f>
        <v/>
      </c>
      <c r="CM114" s="9"/>
      <c r="CN114" s="9" t="str">
        <f>IF(CM114="","",#REF!+#REF!-CM114)</f>
        <v/>
      </c>
      <c r="CO114" s="9"/>
      <c r="CP114" s="9"/>
      <c r="CQ114" s="9"/>
      <c r="CR114" s="9" t="str">
        <f t="shared" si="192"/>
        <v/>
      </c>
      <c r="CS114" s="10" t="str">
        <f t="shared" si="193"/>
        <v/>
      </c>
      <c r="CT114" s="7"/>
      <c r="CV114" s="15"/>
      <c r="CW114" s="9"/>
      <c r="CX114" s="9" t="str">
        <f>IF(CW114="","",CW114-#REF!)</f>
        <v/>
      </c>
      <c r="CY114" s="9"/>
      <c r="CZ114" s="9" t="str">
        <f>IF(CY114="","",CY114-#REF!)</f>
        <v/>
      </c>
      <c r="DA114" s="9"/>
      <c r="DB114" s="9" t="str">
        <f>IF(DA114="","",#REF!+#REF!-DA114)</f>
        <v/>
      </c>
      <c r="DC114" s="9"/>
      <c r="DD114" s="9"/>
      <c r="DE114" s="9"/>
      <c r="DF114" s="9" t="str">
        <f t="shared" si="199"/>
        <v/>
      </c>
      <c r="DG114" s="10" t="str">
        <f t="shared" si="200"/>
        <v/>
      </c>
      <c r="DH114" s="7"/>
      <c r="DJ114" s="15"/>
      <c r="DK114" s="9"/>
      <c r="DL114" s="9" t="str">
        <f>IF(DK114="","",DK114-#REF!)</f>
        <v/>
      </c>
      <c r="DM114" s="9"/>
      <c r="DN114" s="9" t="str">
        <f>IF(DM114="","",DM114-#REF!)</f>
        <v/>
      </c>
      <c r="DO114" s="9"/>
      <c r="DP114" s="9" t="str">
        <f>IF(DO114="","",#REF!+#REF!-DO114)</f>
        <v/>
      </c>
      <c r="DQ114" s="9"/>
      <c r="DR114" s="9"/>
      <c r="DS114" s="9"/>
      <c r="DT114" s="9" t="str">
        <f t="shared" si="206"/>
        <v/>
      </c>
      <c r="DU114" s="10" t="str">
        <f t="shared" si="207"/>
        <v/>
      </c>
      <c r="DV114" s="7"/>
      <c r="DW114" s="47"/>
      <c r="DX114" s="15"/>
      <c r="DY114" s="9"/>
      <c r="DZ114" s="9" t="str">
        <f>IF(DY114="","",DY114-#REF!)</f>
        <v/>
      </c>
      <c r="EA114" s="9"/>
      <c r="EB114" s="9" t="str">
        <f>IF(EA114="","",EA114-#REF!)</f>
        <v/>
      </c>
      <c r="EC114" s="9"/>
      <c r="ED114" s="9" t="str">
        <f>IF(EC114="","",#REF!+#REF!-EC114)</f>
        <v/>
      </c>
      <c r="EE114" s="9"/>
      <c r="EF114" s="9"/>
      <c r="EG114" s="9"/>
      <c r="EH114" s="9" t="str">
        <f t="shared" si="213"/>
        <v/>
      </c>
      <c r="EI114" s="10" t="str">
        <f t="shared" si="214"/>
        <v/>
      </c>
      <c r="EJ114" s="7"/>
      <c r="EK114" s="47"/>
      <c r="EL114" s="1"/>
    </row>
    <row r="115" spans="1:142" ht="15" customHeight="1">
      <c r="A115" s="15"/>
      <c r="B115" s="15"/>
      <c r="C115" s="9"/>
      <c r="D115" s="9" t="str">
        <f t="shared" si="152"/>
        <v/>
      </c>
      <c r="E115" s="9"/>
      <c r="F115" s="9" t="str">
        <f t="shared" si="153"/>
        <v/>
      </c>
      <c r="G115" s="9"/>
      <c r="H115" s="9" t="str">
        <f t="shared" si="154"/>
        <v/>
      </c>
      <c r="I115" s="9"/>
      <c r="J115" s="62" t="str">
        <f t="shared" si="215"/>
        <v/>
      </c>
      <c r="K115" s="95" t="str">
        <f t="shared" si="216"/>
        <v/>
      </c>
      <c r="L115" s="9" t="str">
        <f t="shared" si="157"/>
        <v/>
      </c>
      <c r="M115" s="10" t="str">
        <f t="shared" si="158"/>
        <v/>
      </c>
      <c r="N115" s="7"/>
      <c r="O115" s="168"/>
      <c r="P115" s="15"/>
      <c r="Q115" s="9"/>
      <c r="R115" s="9" t="str">
        <f t="shared" si="232"/>
        <v/>
      </c>
      <c r="S115" s="9"/>
      <c r="T115" s="9" t="str">
        <f t="shared" si="233"/>
        <v/>
      </c>
      <c r="U115" s="9"/>
      <c r="V115" s="9" t="str">
        <f t="shared" si="234"/>
        <v/>
      </c>
      <c r="W115" s="9"/>
      <c r="X115" s="62" t="str">
        <f t="shared" si="235"/>
        <v/>
      </c>
      <c r="Y115" s="95" t="str">
        <f t="shared" si="236"/>
        <v/>
      </c>
      <c r="Z115" s="9" t="str">
        <f t="shared" si="237"/>
        <v/>
      </c>
      <c r="AA115" s="10" t="str">
        <f t="shared" si="238"/>
        <v/>
      </c>
      <c r="AB115" s="7"/>
      <c r="AC115" s="168"/>
      <c r="AD115" s="15"/>
      <c r="AE115" s="9"/>
      <c r="AF115" s="9" t="str">
        <f t="shared" si="239"/>
        <v/>
      </c>
      <c r="AG115" s="9"/>
      <c r="AH115" s="9" t="str">
        <f t="shared" si="240"/>
        <v/>
      </c>
      <c r="AI115" s="9"/>
      <c r="AJ115" s="9" t="str">
        <f t="shared" si="241"/>
        <v/>
      </c>
      <c r="AK115" s="9"/>
      <c r="AL115" s="62" t="str">
        <f t="shared" si="242"/>
        <v/>
      </c>
      <c r="AM115" s="95" t="str">
        <f t="shared" si="243"/>
        <v/>
      </c>
      <c r="AN115" s="9" t="str">
        <f t="shared" si="244"/>
        <v/>
      </c>
      <c r="AO115" s="10" t="str">
        <f t="shared" si="245"/>
        <v/>
      </c>
      <c r="AP115" s="7"/>
      <c r="AQ115" s="168"/>
      <c r="AR115" s="15"/>
      <c r="AS115" s="9"/>
      <c r="AT115" s="9" t="str">
        <f t="shared" si="246"/>
        <v/>
      </c>
      <c r="AU115" s="9"/>
      <c r="AV115" s="9" t="str">
        <f t="shared" si="247"/>
        <v/>
      </c>
      <c r="AW115" s="9"/>
      <c r="AX115" s="9" t="str">
        <f t="shared" si="248"/>
        <v/>
      </c>
      <c r="AY115" s="9"/>
      <c r="AZ115" s="62" t="str">
        <f t="shared" si="249"/>
        <v/>
      </c>
      <c r="BA115" s="95" t="str">
        <f t="shared" si="250"/>
        <v/>
      </c>
      <c r="BB115" s="9" t="str">
        <f t="shared" si="251"/>
        <v/>
      </c>
      <c r="BC115" s="10" t="str">
        <f t="shared" si="252"/>
        <v/>
      </c>
      <c r="BD115" s="7"/>
      <c r="BE115" s="168"/>
      <c r="BF115" s="15"/>
      <c r="BG115" s="9"/>
      <c r="BH115" s="9" t="str">
        <f t="shared" si="253"/>
        <v/>
      </c>
      <c r="BI115" s="9"/>
      <c r="BJ115" s="9" t="str">
        <f t="shared" si="254"/>
        <v/>
      </c>
      <c r="BK115" s="9"/>
      <c r="BL115" s="9" t="str">
        <f t="shared" si="255"/>
        <v/>
      </c>
      <c r="BM115" s="9"/>
      <c r="BN115" s="62" t="str">
        <f t="shared" si="256"/>
        <v/>
      </c>
      <c r="BO115" s="95" t="str">
        <f t="shared" si="257"/>
        <v/>
      </c>
      <c r="BP115" s="9" t="str">
        <f t="shared" si="258"/>
        <v/>
      </c>
      <c r="BQ115" s="10" t="str">
        <f t="shared" si="259"/>
        <v/>
      </c>
      <c r="BR115" s="7"/>
      <c r="BS115" s="168"/>
      <c r="BT115" s="15"/>
      <c r="BU115" s="9"/>
      <c r="BV115" s="9" t="str">
        <f t="shared" ref="BV115:BV129" si="260">IF(BU115="","",BU115-BU114)</f>
        <v/>
      </c>
      <c r="BW115" s="9"/>
      <c r="BX115" s="9" t="str">
        <f t="shared" ref="BX115:BX130" si="261">IF(BW115="","",BW115-BW114)</f>
        <v/>
      </c>
      <c r="BY115" s="9"/>
      <c r="BZ115" s="9" t="str">
        <f t="shared" ref="BZ115:BZ130" si="262">IF(BY115="","",BY114+CA114-BY115)</f>
        <v/>
      </c>
      <c r="CA115" s="9"/>
      <c r="CB115" s="9"/>
      <c r="CC115" s="9"/>
      <c r="CD115" s="9" t="str">
        <f t="shared" si="122"/>
        <v/>
      </c>
      <c r="CE115" s="10" t="str">
        <f t="shared" si="123"/>
        <v/>
      </c>
      <c r="CF115" s="7"/>
      <c r="CH115" s="15"/>
      <c r="CI115" s="9"/>
      <c r="CJ115" s="9" t="str">
        <f t="shared" ref="CJ115:CJ129" si="263">IF(CI115="","",CI115-CI114)</f>
        <v/>
      </c>
      <c r="CK115" s="9"/>
      <c r="CL115" s="9" t="str">
        <f t="shared" ref="CL115:CL130" si="264">IF(CK115="","",CK115-CK114)</f>
        <v/>
      </c>
      <c r="CM115" s="9"/>
      <c r="CN115" s="9" t="str">
        <f t="shared" ref="CN115:CN130" si="265">IF(CM115="","",CM114+CO114-CM115)</f>
        <v/>
      </c>
      <c r="CO115" s="9"/>
      <c r="CP115" s="9"/>
      <c r="CQ115" s="9"/>
      <c r="CR115" s="9" t="str">
        <f t="shared" si="192"/>
        <v/>
      </c>
      <c r="CS115" s="10" t="str">
        <f t="shared" si="193"/>
        <v/>
      </c>
      <c r="CT115" s="7"/>
      <c r="CV115" s="15"/>
      <c r="CW115" s="9"/>
      <c r="CX115" s="9" t="str">
        <f t="shared" ref="CX115:CX129" si="266">IF(CW115="","",CW115-CW114)</f>
        <v/>
      </c>
      <c r="CY115" s="9"/>
      <c r="CZ115" s="9" t="str">
        <f t="shared" ref="CZ115:CZ130" si="267">IF(CY115="","",CY115-CY114)</f>
        <v/>
      </c>
      <c r="DA115" s="9"/>
      <c r="DB115" s="9" t="str">
        <f t="shared" ref="DB115:DB130" si="268">IF(DA115="","",DA114+DC114-DA115)</f>
        <v/>
      </c>
      <c r="DC115" s="9"/>
      <c r="DD115" s="9"/>
      <c r="DE115" s="9"/>
      <c r="DF115" s="9" t="str">
        <f t="shared" si="199"/>
        <v/>
      </c>
      <c r="DG115" s="10" t="str">
        <f t="shared" si="200"/>
        <v/>
      </c>
      <c r="DH115" s="7"/>
      <c r="DJ115" s="15"/>
      <c r="DK115" s="9"/>
      <c r="DL115" s="9" t="str">
        <f t="shared" ref="DL115:DL129" si="269">IF(DK115="","",DK115-DK114)</f>
        <v/>
      </c>
      <c r="DM115" s="9"/>
      <c r="DN115" s="9" t="str">
        <f t="shared" ref="DN115:DN130" si="270">IF(DM115="","",DM115-DM114)</f>
        <v/>
      </c>
      <c r="DO115" s="9"/>
      <c r="DP115" s="9" t="str">
        <f t="shared" ref="DP115:DP130" si="271">IF(DO115="","",DO114+DQ114-DO115)</f>
        <v/>
      </c>
      <c r="DQ115" s="9"/>
      <c r="DR115" s="9"/>
      <c r="DS115" s="9"/>
      <c r="DT115" s="9" t="str">
        <f t="shared" si="206"/>
        <v/>
      </c>
      <c r="DU115" s="10" t="str">
        <f t="shared" si="207"/>
        <v/>
      </c>
      <c r="DV115" s="7"/>
      <c r="DW115" s="47"/>
      <c r="DX115" s="15"/>
      <c r="DY115" s="9"/>
      <c r="DZ115" s="9" t="str">
        <f t="shared" ref="DZ115:DZ129" si="272">IF(DY115="","",DY115-DY114)</f>
        <v/>
      </c>
      <c r="EA115" s="9"/>
      <c r="EB115" s="9" t="str">
        <f t="shared" ref="EB115:EB130" si="273">IF(EA115="","",EA115-EA114)</f>
        <v/>
      </c>
      <c r="EC115" s="9"/>
      <c r="ED115" s="9" t="str">
        <f t="shared" ref="ED115:ED130" si="274">IF(EC115="","",EC114+EE114-EC115)</f>
        <v/>
      </c>
      <c r="EE115" s="9"/>
      <c r="EF115" s="9"/>
      <c r="EG115" s="9"/>
      <c r="EH115" s="9" t="str">
        <f t="shared" si="213"/>
        <v/>
      </c>
      <c r="EI115" s="10" t="str">
        <f t="shared" si="214"/>
        <v/>
      </c>
      <c r="EJ115" s="7"/>
      <c r="EK115" s="47"/>
      <c r="EL115" s="1"/>
    </row>
    <row r="116" spans="1:142">
      <c r="A116" s="15"/>
      <c r="B116" s="15"/>
      <c r="C116" s="9"/>
      <c r="D116" s="9" t="str">
        <f t="shared" si="152"/>
        <v/>
      </c>
      <c r="E116" s="9"/>
      <c r="F116" s="9" t="str">
        <f t="shared" si="153"/>
        <v/>
      </c>
      <c r="G116" s="9"/>
      <c r="H116" s="9" t="str">
        <f t="shared" si="154"/>
        <v/>
      </c>
      <c r="I116" s="9"/>
      <c r="J116" s="62" t="str">
        <f t="shared" si="215"/>
        <v/>
      </c>
      <c r="K116" s="9" t="str">
        <f t="shared" si="216"/>
        <v/>
      </c>
      <c r="L116" s="9" t="str">
        <f t="shared" si="157"/>
        <v/>
      </c>
      <c r="M116" s="10" t="str">
        <f t="shared" si="158"/>
        <v/>
      </c>
      <c r="N116" s="7"/>
      <c r="O116" s="168"/>
      <c r="P116" s="15"/>
      <c r="Q116" s="9"/>
      <c r="R116" s="9" t="str">
        <f t="shared" si="232"/>
        <v/>
      </c>
      <c r="S116" s="9"/>
      <c r="T116" s="9" t="str">
        <f t="shared" si="233"/>
        <v/>
      </c>
      <c r="U116" s="9"/>
      <c r="V116" s="9" t="str">
        <f t="shared" si="234"/>
        <v/>
      </c>
      <c r="W116" s="9"/>
      <c r="X116" s="62" t="str">
        <f t="shared" si="235"/>
        <v/>
      </c>
      <c r="Y116" s="9" t="str">
        <f t="shared" si="236"/>
        <v/>
      </c>
      <c r="Z116" s="9" t="str">
        <f t="shared" si="237"/>
        <v/>
      </c>
      <c r="AA116" s="10" t="str">
        <f t="shared" si="238"/>
        <v/>
      </c>
      <c r="AB116" s="7"/>
      <c r="AC116" s="168"/>
      <c r="AD116" s="15"/>
      <c r="AE116" s="9"/>
      <c r="AF116" s="9" t="str">
        <f t="shared" si="239"/>
        <v/>
      </c>
      <c r="AG116" s="9"/>
      <c r="AH116" s="9" t="str">
        <f t="shared" si="240"/>
        <v/>
      </c>
      <c r="AI116" s="9"/>
      <c r="AJ116" s="9" t="str">
        <f t="shared" si="241"/>
        <v/>
      </c>
      <c r="AK116" s="9"/>
      <c r="AL116" s="62" t="str">
        <f t="shared" si="242"/>
        <v/>
      </c>
      <c r="AM116" s="9" t="str">
        <f t="shared" si="243"/>
        <v/>
      </c>
      <c r="AN116" s="9" t="str">
        <f t="shared" si="244"/>
        <v/>
      </c>
      <c r="AO116" s="10" t="str">
        <f t="shared" si="245"/>
        <v/>
      </c>
      <c r="AP116" s="7"/>
      <c r="AQ116" s="168"/>
      <c r="AR116" s="17"/>
      <c r="AS116" s="9"/>
      <c r="AT116" s="9" t="str">
        <f t="shared" si="246"/>
        <v/>
      </c>
      <c r="AU116" s="9"/>
      <c r="AV116" s="9" t="str">
        <f t="shared" si="247"/>
        <v/>
      </c>
      <c r="AW116" s="9"/>
      <c r="AX116" s="9" t="str">
        <f t="shared" si="248"/>
        <v/>
      </c>
      <c r="AY116" s="9"/>
      <c r="AZ116" s="62" t="str">
        <f t="shared" si="249"/>
        <v/>
      </c>
      <c r="BA116" s="9" t="str">
        <f t="shared" si="250"/>
        <v/>
      </c>
      <c r="BB116" s="9" t="str">
        <f t="shared" si="251"/>
        <v/>
      </c>
      <c r="BC116" s="10" t="str">
        <f t="shared" si="252"/>
        <v/>
      </c>
      <c r="BD116" s="7"/>
      <c r="BE116" s="168"/>
      <c r="BF116" s="17"/>
      <c r="BG116" s="9"/>
      <c r="BH116" s="9" t="str">
        <f t="shared" si="253"/>
        <v/>
      </c>
      <c r="BI116" s="9"/>
      <c r="BJ116" s="9" t="str">
        <f t="shared" si="254"/>
        <v/>
      </c>
      <c r="BK116" s="9"/>
      <c r="BL116" s="9" t="str">
        <f t="shared" si="255"/>
        <v/>
      </c>
      <c r="BM116" s="9"/>
      <c r="BN116" s="62" t="str">
        <f t="shared" si="256"/>
        <v/>
      </c>
      <c r="BO116" s="9" t="str">
        <f t="shared" si="257"/>
        <v/>
      </c>
      <c r="BP116" s="9" t="str">
        <f t="shared" si="258"/>
        <v/>
      </c>
      <c r="BQ116" s="10" t="str">
        <f t="shared" si="259"/>
        <v/>
      </c>
      <c r="BR116" s="7"/>
      <c r="BS116" s="168"/>
      <c r="BT116" s="15"/>
      <c r="BU116" s="9"/>
      <c r="BV116" s="9" t="str">
        <f t="shared" si="260"/>
        <v/>
      </c>
      <c r="BW116" s="9"/>
      <c r="BX116" s="9" t="str">
        <f t="shared" si="261"/>
        <v/>
      </c>
      <c r="BY116" s="9"/>
      <c r="BZ116" s="9" t="str">
        <f t="shared" si="262"/>
        <v/>
      </c>
      <c r="CA116" s="9"/>
      <c r="CB116" s="9"/>
      <c r="CC116" s="9"/>
      <c r="CD116" s="9" t="str">
        <f t="shared" si="122"/>
        <v/>
      </c>
      <c r="CE116" s="10" t="str">
        <f t="shared" si="123"/>
        <v/>
      </c>
      <c r="CF116" s="7"/>
      <c r="CH116" s="15"/>
      <c r="CI116" s="9"/>
      <c r="CJ116" s="9" t="str">
        <f t="shared" si="263"/>
        <v/>
      </c>
      <c r="CK116" s="9"/>
      <c r="CL116" s="9" t="str">
        <f t="shared" si="264"/>
        <v/>
      </c>
      <c r="CM116" s="9"/>
      <c r="CN116" s="9" t="str">
        <f t="shared" si="265"/>
        <v/>
      </c>
      <c r="CO116" s="9"/>
      <c r="CP116" s="9"/>
      <c r="CQ116" s="9"/>
      <c r="CR116" s="9" t="str">
        <f t="shared" si="192"/>
        <v/>
      </c>
      <c r="CS116" s="10" t="str">
        <f t="shared" si="193"/>
        <v/>
      </c>
      <c r="CT116" s="7"/>
      <c r="CV116" s="15"/>
      <c r="CW116" s="9"/>
      <c r="CX116" s="9" t="str">
        <f t="shared" si="266"/>
        <v/>
      </c>
      <c r="CY116" s="9"/>
      <c r="CZ116" s="9" t="str">
        <f t="shared" si="267"/>
        <v/>
      </c>
      <c r="DA116" s="9"/>
      <c r="DB116" s="9" t="str">
        <f t="shared" si="268"/>
        <v/>
      </c>
      <c r="DC116" s="9"/>
      <c r="DD116" s="9"/>
      <c r="DE116" s="9"/>
      <c r="DF116" s="9" t="str">
        <f t="shared" si="199"/>
        <v/>
      </c>
      <c r="DG116" s="10" t="str">
        <f t="shared" si="200"/>
        <v/>
      </c>
      <c r="DH116" s="7"/>
      <c r="DJ116" s="15"/>
      <c r="DK116" s="9"/>
      <c r="DL116" s="9" t="str">
        <f t="shared" si="269"/>
        <v/>
      </c>
      <c r="DM116" s="9"/>
      <c r="DN116" s="9" t="str">
        <f t="shared" si="270"/>
        <v/>
      </c>
      <c r="DO116" s="9"/>
      <c r="DP116" s="9" t="str">
        <f t="shared" si="271"/>
        <v/>
      </c>
      <c r="DQ116" s="9"/>
      <c r="DR116" s="9"/>
      <c r="DS116" s="9"/>
      <c r="DT116" s="9" t="str">
        <f t="shared" si="206"/>
        <v/>
      </c>
      <c r="DU116" s="10" t="str">
        <f t="shared" si="207"/>
        <v/>
      </c>
      <c r="DV116" s="7"/>
      <c r="DW116" s="47"/>
      <c r="DX116" s="15"/>
      <c r="DY116" s="9"/>
      <c r="DZ116" s="9" t="str">
        <f t="shared" si="272"/>
        <v/>
      </c>
      <c r="EA116" s="9"/>
      <c r="EB116" s="9" t="str">
        <f t="shared" si="273"/>
        <v/>
      </c>
      <c r="EC116" s="9"/>
      <c r="ED116" s="9" t="str">
        <f t="shared" si="274"/>
        <v/>
      </c>
      <c r="EE116" s="9"/>
      <c r="EF116" s="9"/>
      <c r="EG116" s="9"/>
      <c r="EH116" s="9" t="str">
        <f t="shared" si="213"/>
        <v/>
      </c>
      <c r="EI116" s="10" t="str">
        <f t="shared" si="214"/>
        <v/>
      </c>
      <c r="EJ116" s="7"/>
      <c r="EK116" s="47"/>
      <c r="EL116" s="1"/>
    </row>
    <row r="117" spans="1:142" ht="15" customHeight="1" thickBot="1">
      <c r="A117" s="23"/>
      <c r="B117" s="23"/>
      <c r="C117" s="24"/>
      <c r="D117" s="24" t="str">
        <f t="shared" si="152"/>
        <v/>
      </c>
      <c r="E117" s="24"/>
      <c r="F117" s="24" t="str">
        <f t="shared" si="153"/>
        <v/>
      </c>
      <c r="G117" s="24"/>
      <c r="H117" s="24" t="str">
        <f t="shared" si="154"/>
        <v/>
      </c>
      <c r="I117" s="24"/>
      <c r="J117" s="63" t="str">
        <f t="shared" si="215"/>
        <v/>
      </c>
      <c r="K117" s="96" t="str">
        <f t="shared" si="216"/>
        <v/>
      </c>
      <c r="L117" s="24" t="str">
        <f t="shared" si="157"/>
        <v/>
      </c>
      <c r="M117" s="26" t="str">
        <f t="shared" si="158"/>
        <v/>
      </c>
      <c r="N117" s="7"/>
      <c r="O117" s="168"/>
      <c r="P117" s="23"/>
      <c r="Q117" s="24"/>
      <c r="R117" s="24" t="str">
        <f t="shared" si="232"/>
        <v/>
      </c>
      <c r="S117" s="24"/>
      <c r="T117" s="24" t="str">
        <f t="shared" si="233"/>
        <v/>
      </c>
      <c r="U117" s="24"/>
      <c r="V117" s="24" t="str">
        <f t="shared" si="234"/>
        <v/>
      </c>
      <c r="W117" s="24"/>
      <c r="X117" s="63" t="str">
        <f t="shared" si="235"/>
        <v/>
      </c>
      <c r="Y117" s="96" t="str">
        <f t="shared" si="236"/>
        <v/>
      </c>
      <c r="Z117" s="24" t="str">
        <f t="shared" si="237"/>
        <v/>
      </c>
      <c r="AA117" s="26" t="str">
        <f t="shared" si="238"/>
        <v/>
      </c>
      <c r="AB117" s="7"/>
      <c r="AC117" s="168"/>
      <c r="AD117" s="23"/>
      <c r="AE117" s="24"/>
      <c r="AF117" s="24" t="str">
        <f t="shared" si="239"/>
        <v/>
      </c>
      <c r="AG117" s="24"/>
      <c r="AH117" s="24" t="str">
        <f t="shared" si="240"/>
        <v/>
      </c>
      <c r="AI117" s="24"/>
      <c r="AJ117" s="24" t="str">
        <f t="shared" si="241"/>
        <v/>
      </c>
      <c r="AK117" s="24"/>
      <c r="AL117" s="63" t="str">
        <f t="shared" si="242"/>
        <v/>
      </c>
      <c r="AM117" s="96" t="str">
        <f t="shared" si="243"/>
        <v/>
      </c>
      <c r="AN117" s="24" t="str">
        <f t="shared" si="244"/>
        <v/>
      </c>
      <c r="AO117" s="26" t="str">
        <f t="shared" si="245"/>
        <v/>
      </c>
      <c r="AP117" s="7"/>
      <c r="AQ117" s="168"/>
      <c r="AR117" s="23"/>
      <c r="AS117" s="24"/>
      <c r="AT117" s="24" t="str">
        <f t="shared" si="246"/>
        <v/>
      </c>
      <c r="AU117" s="24"/>
      <c r="AV117" s="24" t="str">
        <f t="shared" si="247"/>
        <v/>
      </c>
      <c r="AW117" s="24"/>
      <c r="AX117" s="24" t="str">
        <f t="shared" si="248"/>
        <v/>
      </c>
      <c r="AY117" s="24"/>
      <c r="AZ117" s="63" t="str">
        <f t="shared" si="249"/>
        <v/>
      </c>
      <c r="BA117" s="96" t="str">
        <f t="shared" si="250"/>
        <v/>
      </c>
      <c r="BB117" s="24" t="str">
        <f t="shared" si="251"/>
        <v/>
      </c>
      <c r="BC117" s="26" t="str">
        <f t="shared" si="252"/>
        <v/>
      </c>
      <c r="BD117" s="7"/>
      <c r="BE117" s="168"/>
      <c r="BF117" s="23"/>
      <c r="BG117" s="24"/>
      <c r="BH117" s="24" t="str">
        <f t="shared" si="253"/>
        <v/>
      </c>
      <c r="BI117" s="24"/>
      <c r="BJ117" s="24" t="str">
        <f t="shared" si="254"/>
        <v/>
      </c>
      <c r="BK117" s="24"/>
      <c r="BL117" s="24" t="str">
        <f t="shared" si="255"/>
        <v/>
      </c>
      <c r="BM117" s="24"/>
      <c r="BN117" s="63" t="str">
        <f t="shared" si="256"/>
        <v/>
      </c>
      <c r="BO117" s="96" t="str">
        <f t="shared" si="257"/>
        <v/>
      </c>
      <c r="BP117" s="24" t="str">
        <f t="shared" si="258"/>
        <v/>
      </c>
      <c r="BQ117" s="26" t="str">
        <f t="shared" si="259"/>
        <v/>
      </c>
      <c r="BR117" s="7"/>
      <c r="BS117" s="168"/>
      <c r="BT117" s="15"/>
      <c r="BU117" s="9"/>
      <c r="BV117" s="9" t="str">
        <f t="shared" si="260"/>
        <v/>
      </c>
      <c r="BW117" s="9"/>
      <c r="BX117" s="9" t="str">
        <f t="shared" si="261"/>
        <v/>
      </c>
      <c r="BY117" s="9"/>
      <c r="BZ117" s="9" t="str">
        <f t="shared" si="262"/>
        <v/>
      </c>
      <c r="CA117" s="9"/>
      <c r="CB117" s="9"/>
      <c r="CC117" s="9"/>
      <c r="CD117" s="9" t="str">
        <f t="shared" si="122"/>
        <v/>
      </c>
      <c r="CE117" s="10" t="str">
        <f t="shared" si="123"/>
        <v/>
      </c>
      <c r="CF117" s="7"/>
      <c r="CH117" s="15"/>
      <c r="CI117" s="9"/>
      <c r="CJ117" s="9" t="str">
        <f t="shared" si="263"/>
        <v/>
      </c>
      <c r="CK117" s="9"/>
      <c r="CL117" s="9" t="str">
        <f t="shared" si="264"/>
        <v/>
      </c>
      <c r="CM117" s="9"/>
      <c r="CN117" s="9" t="str">
        <f t="shared" si="265"/>
        <v/>
      </c>
      <c r="CO117" s="9"/>
      <c r="CP117" s="9"/>
      <c r="CQ117" s="9"/>
      <c r="CR117" s="9" t="str">
        <f t="shared" si="192"/>
        <v/>
      </c>
      <c r="CS117" s="10" t="str">
        <f t="shared" si="193"/>
        <v/>
      </c>
      <c r="CT117" s="7"/>
      <c r="CV117" s="15"/>
      <c r="CW117" s="9"/>
      <c r="CX117" s="9" t="str">
        <f t="shared" si="266"/>
        <v/>
      </c>
      <c r="CY117" s="9"/>
      <c r="CZ117" s="9" t="str">
        <f t="shared" si="267"/>
        <v/>
      </c>
      <c r="DA117" s="9"/>
      <c r="DB117" s="9" t="str">
        <f t="shared" si="268"/>
        <v/>
      </c>
      <c r="DC117" s="9"/>
      <c r="DD117" s="9"/>
      <c r="DE117" s="9"/>
      <c r="DF117" s="9" t="str">
        <f t="shared" si="199"/>
        <v/>
      </c>
      <c r="DG117" s="10" t="str">
        <f t="shared" si="200"/>
        <v/>
      </c>
      <c r="DH117" s="7"/>
      <c r="DJ117" s="15"/>
      <c r="DK117" s="9"/>
      <c r="DL117" s="9" t="str">
        <f t="shared" si="269"/>
        <v/>
      </c>
      <c r="DM117" s="9"/>
      <c r="DN117" s="9" t="str">
        <f t="shared" si="270"/>
        <v/>
      </c>
      <c r="DO117" s="9"/>
      <c r="DP117" s="9" t="str">
        <f t="shared" si="271"/>
        <v/>
      </c>
      <c r="DQ117" s="9"/>
      <c r="DR117" s="9"/>
      <c r="DS117" s="9"/>
      <c r="DT117" s="9" t="str">
        <f t="shared" si="206"/>
        <v/>
      </c>
      <c r="DU117" s="10" t="str">
        <f t="shared" si="207"/>
        <v/>
      </c>
      <c r="DV117" s="7"/>
      <c r="DW117" s="47"/>
      <c r="DX117" s="15"/>
      <c r="DY117" s="9"/>
      <c r="DZ117" s="9" t="str">
        <f t="shared" si="272"/>
        <v/>
      </c>
      <c r="EA117" s="9"/>
      <c r="EB117" s="9" t="str">
        <f t="shared" si="273"/>
        <v/>
      </c>
      <c r="EC117" s="9"/>
      <c r="ED117" s="9" t="str">
        <f t="shared" si="274"/>
        <v/>
      </c>
      <c r="EE117" s="9"/>
      <c r="EF117" s="9"/>
      <c r="EG117" s="9"/>
      <c r="EH117" s="9" t="str">
        <f t="shared" si="213"/>
        <v/>
      </c>
      <c r="EI117" s="10" t="str">
        <f t="shared" si="214"/>
        <v/>
      </c>
      <c r="EJ117" s="7"/>
      <c r="EK117" s="47"/>
      <c r="EL117" s="1"/>
    </row>
    <row r="118" spans="1:142" ht="15" customHeight="1" thickTop="1">
      <c r="A118" s="89"/>
      <c r="B118" s="89"/>
      <c r="C118" s="78"/>
      <c r="D118" s="78" t="str">
        <f t="shared" si="152"/>
        <v/>
      </c>
      <c r="E118" s="78"/>
      <c r="F118" s="28" t="str">
        <f t="shared" si="153"/>
        <v/>
      </c>
      <c r="G118" s="78"/>
      <c r="H118" s="78" t="str">
        <f t="shared" si="154"/>
        <v/>
      </c>
      <c r="I118" s="78"/>
      <c r="J118" s="90" t="str">
        <f t="shared" si="215"/>
        <v/>
      </c>
      <c r="K118" s="91" t="str">
        <f t="shared" si="216"/>
        <v/>
      </c>
      <c r="L118" s="28" t="str">
        <f t="shared" si="157"/>
        <v/>
      </c>
      <c r="M118" s="29" t="str">
        <f t="shared" si="158"/>
        <v/>
      </c>
      <c r="N118" s="7"/>
      <c r="O118" s="168"/>
      <c r="P118" s="89" t="str">
        <f>IF(A118="","",A118)</f>
        <v/>
      </c>
      <c r="Q118" s="78"/>
      <c r="R118" s="78" t="str">
        <f t="shared" si="232"/>
        <v/>
      </c>
      <c r="S118" s="78"/>
      <c r="T118" s="28" t="str">
        <f t="shared" si="233"/>
        <v/>
      </c>
      <c r="U118" s="78"/>
      <c r="V118" s="78" t="str">
        <f t="shared" si="234"/>
        <v/>
      </c>
      <c r="W118" s="78"/>
      <c r="X118" s="90" t="str">
        <f t="shared" si="235"/>
        <v/>
      </c>
      <c r="Y118" s="91" t="str">
        <f t="shared" si="236"/>
        <v/>
      </c>
      <c r="Z118" s="28" t="str">
        <f t="shared" si="237"/>
        <v/>
      </c>
      <c r="AA118" s="29" t="str">
        <f t="shared" si="238"/>
        <v/>
      </c>
      <c r="AB118" s="7"/>
      <c r="AC118" s="168"/>
      <c r="AD118" s="89" t="str">
        <f>IF(A118="","",A118)</f>
        <v/>
      </c>
      <c r="AE118" s="78"/>
      <c r="AF118" s="78" t="str">
        <f t="shared" si="239"/>
        <v/>
      </c>
      <c r="AG118" s="78"/>
      <c r="AH118" s="28" t="str">
        <f t="shared" si="240"/>
        <v/>
      </c>
      <c r="AI118" s="78"/>
      <c r="AJ118" s="78" t="str">
        <f t="shared" si="241"/>
        <v/>
      </c>
      <c r="AK118" s="78"/>
      <c r="AL118" s="90" t="str">
        <f t="shared" si="242"/>
        <v/>
      </c>
      <c r="AM118" s="91" t="str">
        <f t="shared" si="243"/>
        <v/>
      </c>
      <c r="AN118" s="28" t="str">
        <f t="shared" si="244"/>
        <v/>
      </c>
      <c r="AO118" s="29" t="str">
        <f t="shared" si="245"/>
        <v/>
      </c>
      <c r="AP118" s="7"/>
      <c r="AQ118" s="168"/>
      <c r="AR118" s="89" t="str">
        <f>IF(A118="","",A118)</f>
        <v/>
      </c>
      <c r="AS118" s="78"/>
      <c r="AT118" s="78" t="str">
        <f t="shared" si="246"/>
        <v/>
      </c>
      <c r="AU118" s="78"/>
      <c r="AV118" s="28" t="str">
        <f t="shared" si="247"/>
        <v/>
      </c>
      <c r="AW118" s="78"/>
      <c r="AX118" s="78" t="str">
        <f t="shared" si="248"/>
        <v/>
      </c>
      <c r="AY118" s="78"/>
      <c r="AZ118" s="90" t="str">
        <f t="shared" si="249"/>
        <v/>
      </c>
      <c r="BA118" s="91" t="str">
        <f t="shared" si="250"/>
        <v/>
      </c>
      <c r="BB118" s="28" t="str">
        <f t="shared" si="251"/>
        <v/>
      </c>
      <c r="BC118" s="29" t="str">
        <f t="shared" si="252"/>
        <v/>
      </c>
      <c r="BD118" s="7"/>
      <c r="BE118" s="168"/>
      <c r="BF118" s="89" t="str">
        <f>IF(A118="","",A118)</f>
        <v/>
      </c>
      <c r="BG118" s="78"/>
      <c r="BH118" s="78" t="str">
        <f t="shared" si="253"/>
        <v/>
      </c>
      <c r="BI118" s="78"/>
      <c r="BJ118" s="28" t="str">
        <f t="shared" si="254"/>
        <v/>
      </c>
      <c r="BK118" s="78"/>
      <c r="BL118" s="78" t="str">
        <f t="shared" si="255"/>
        <v/>
      </c>
      <c r="BM118" s="78"/>
      <c r="BN118" s="90" t="str">
        <f t="shared" si="256"/>
        <v/>
      </c>
      <c r="BO118" s="91" t="str">
        <f t="shared" si="257"/>
        <v/>
      </c>
      <c r="BP118" s="28" t="str">
        <f t="shared" si="258"/>
        <v/>
      </c>
      <c r="BQ118" s="29" t="str">
        <f t="shared" si="259"/>
        <v/>
      </c>
      <c r="BR118" s="7"/>
      <c r="BS118" s="168"/>
      <c r="BT118" s="15"/>
      <c r="BU118" s="9"/>
      <c r="BV118" s="9" t="str">
        <f t="shared" si="260"/>
        <v/>
      </c>
      <c r="BW118" s="9"/>
      <c r="BX118" s="9" t="str">
        <f t="shared" si="261"/>
        <v/>
      </c>
      <c r="BY118" s="9"/>
      <c r="BZ118" s="9" t="str">
        <f t="shared" si="262"/>
        <v/>
      </c>
      <c r="CA118" s="9"/>
      <c r="CB118" s="9"/>
      <c r="CC118" s="9"/>
      <c r="CD118" s="9" t="str">
        <f t="shared" si="122"/>
        <v/>
      </c>
      <c r="CE118" s="10" t="str">
        <f t="shared" si="123"/>
        <v/>
      </c>
      <c r="CF118" s="7"/>
      <c r="CH118" s="15"/>
      <c r="CI118" s="9"/>
      <c r="CJ118" s="9" t="str">
        <f t="shared" si="263"/>
        <v/>
      </c>
      <c r="CK118" s="9"/>
      <c r="CL118" s="9" t="str">
        <f t="shared" si="264"/>
        <v/>
      </c>
      <c r="CM118" s="9"/>
      <c r="CN118" s="9" t="str">
        <f t="shared" si="265"/>
        <v/>
      </c>
      <c r="CO118" s="9"/>
      <c r="CP118" s="9"/>
      <c r="CQ118" s="9"/>
      <c r="CR118" s="9" t="str">
        <f t="shared" si="192"/>
        <v/>
      </c>
      <c r="CS118" s="10" t="str">
        <f t="shared" si="193"/>
        <v/>
      </c>
      <c r="CT118" s="7"/>
      <c r="CV118" s="15"/>
      <c r="CW118" s="9"/>
      <c r="CX118" s="9" t="str">
        <f t="shared" si="266"/>
        <v/>
      </c>
      <c r="CY118" s="9"/>
      <c r="CZ118" s="9" t="str">
        <f t="shared" si="267"/>
        <v/>
      </c>
      <c r="DA118" s="9"/>
      <c r="DB118" s="9" t="str">
        <f t="shared" si="268"/>
        <v/>
      </c>
      <c r="DC118" s="9"/>
      <c r="DD118" s="9"/>
      <c r="DE118" s="9"/>
      <c r="DF118" s="9" t="str">
        <f t="shared" si="199"/>
        <v/>
      </c>
      <c r="DG118" s="10" t="str">
        <f t="shared" si="200"/>
        <v/>
      </c>
      <c r="DH118" s="7"/>
      <c r="DJ118" s="15"/>
      <c r="DK118" s="9"/>
      <c r="DL118" s="9" t="str">
        <f t="shared" si="269"/>
        <v/>
      </c>
      <c r="DM118" s="9"/>
      <c r="DN118" s="9" t="str">
        <f t="shared" si="270"/>
        <v/>
      </c>
      <c r="DO118" s="9"/>
      <c r="DP118" s="9" t="str">
        <f t="shared" si="271"/>
        <v/>
      </c>
      <c r="DQ118" s="9"/>
      <c r="DR118" s="9"/>
      <c r="DS118" s="9"/>
      <c r="DT118" s="9" t="str">
        <f t="shared" si="206"/>
        <v/>
      </c>
      <c r="DU118" s="10" t="str">
        <f t="shared" si="207"/>
        <v/>
      </c>
      <c r="DV118" s="7"/>
      <c r="DW118" s="47"/>
      <c r="DX118" s="15"/>
      <c r="DY118" s="9"/>
      <c r="DZ118" s="9" t="str">
        <f t="shared" si="272"/>
        <v/>
      </c>
      <c r="EA118" s="9"/>
      <c r="EB118" s="9" t="str">
        <f t="shared" si="273"/>
        <v/>
      </c>
      <c r="EC118" s="9"/>
      <c r="ED118" s="9" t="str">
        <f t="shared" si="274"/>
        <v/>
      </c>
      <c r="EE118" s="9"/>
      <c r="EF118" s="9"/>
      <c r="EG118" s="9"/>
      <c r="EH118" s="9" t="str">
        <f t="shared" si="213"/>
        <v/>
      </c>
      <c r="EI118" s="10" t="str">
        <f t="shared" si="214"/>
        <v/>
      </c>
      <c r="EJ118" s="7"/>
      <c r="EK118" s="47"/>
      <c r="EL118" s="1"/>
    </row>
    <row r="119" spans="1:142" ht="15" customHeight="1">
      <c r="A119" s="15"/>
      <c r="B119" s="15"/>
      <c r="C119" s="9"/>
      <c r="D119" s="9" t="str">
        <f t="shared" si="152"/>
        <v/>
      </c>
      <c r="E119" s="9"/>
      <c r="F119" s="9" t="str">
        <f t="shared" si="153"/>
        <v/>
      </c>
      <c r="G119" s="9"/>
      <c r="H119" s="9" t="str">
        <f t="shared" si="154"/>
        <v/>
      </c>
      <c r="I119" s="9"/>
      <c r="J119" s="62" t="str">
        <f t="shared" si="215"/>
        <v/>
      </c>
      <c r="K119" s="95" t="str">
        <f t="shared" si="216"/>
        <v/>
      </c>
      <c r="L119" s="9" t="str">
        <f t="shared" si="157"/>
        <v/>
      </c>
      <c r="M119" s="10" t="str">
        <f t="shared" si="158"/>
        <v/>
      </c>
      <c r="N119" s="7"/>
      <c r="O119" s="168"/>
      <c r="P119" s="15"/>
      <c r="Q119" s="9"/>
      <c r="R119" s="9" t="str">
        <f t="shared" si="232"/>
        <v/>
      </c>
      <c r="S119" s="9"/>
      <c r="T119" s="9" t="str">
        <f t="shared" si="233"/>
        <v/>
      </c>
      <c r="U119" s="9"/>
      <c r="V119" s="9" t="str">
        <f t="shared" si="234"/>
        <v/>
      </c>
      <c r="W119" s="9"/>
      <c r="X119" s="62" t="str">
        <f t="shared" si="235"/>
        <v/>
      </c>
      <c r="Y119" s="95" t="str">
        <f t="shared" si="236"/>
        <v/>
      </c>
      <c r="Z119" s="9" t="str">
        <f t="shared" si="237"/>
        <v/>
      </c>
      <c r="AA119" s="10" t="str">
        <f t="shared" si="238"/>
        <v/>
      </c>
      <c r="AB119" s="7"/>
      <c r="AC119" s="168"/>
      <c r="AD119" s="15"/>
      <c r="AE119" s="9"/>
      <c r="AF119" s="9" t="str">
        <f t="shared" si="239"/>
        <v/>
      </c>
      <c r="AG119" s="9"/>
      <c r="AH119" s="9" t="str">
        <f t="shared" si="240"/>
        <v/>
      </c>
      <c r="AI119" s="9"/>
      <c r="AJ119" s="9" t="str">
        <f t="shared" si="241"/>
        <v/>
      </c>
      <c r="AK119" s="9"/>
      <c r="AL119" s="62" t="str">
        <f t="shared" si="242"/>
        <v/>
      </c>
      <c r="AM119" s="95" t="str">
        <f t="shared" si="243"/>
        <v/>
      </c>
      <c r="AN119" s="9" t="str">
        <f t="shared" si="244"/>
        <v/>
      </c>
      <c r="AO119" s="10" t="str">
        <f t="shared" si="245"/>
        <v/>
      </c>
      <c r="AP119" s="7"/>
      <c r="AQ119" s="168"/>
      <c r="AR119" s="17"/>
      <c r="AS119" s="9"/>
      <c r="AT119" s="9" t="str">
        <f t="shared" si="246"/>
        <v/>
      </c>
      <c r="AU119" s="9"/>
      <c r="AV119" s="9" t="str">
        <f t="shared" si="247"/>
        <v/>
      </c>
      <c r="AW119" s="9"/>
      <c r="AX119" s="9" t="str">
        <f t="shared" si="248"/>
        <v/>
      </c>
      <c r="AY119" s="9"/>
      <c r="AZ119" s="62" t="str">
        <f t="shared" si="249"/>
        <v/>
      </c>
      <c r="BA119" s="95" t="str">
        <f t="shared" si="250"/>
        <v/>
      </c>
      <c r="BB119" s="9" t="str">
        <f t="shared" si="251"/>
        <v/>
      </c>
      <c r="BC119" s="10" t="str">
        <f t="shared" si="252"/>
        <v/>
      </c>
      <c r="BD119" s="7"/>
      <c r="BE119" s="168"/>
      <c r="BF119" s="15"/>
      <c r="BG119" s="9"/>
      <c r="BH119" s="9" t="str">
        <f t="shared" si="253"/>
        <v/>
      </c>
      <c r="BI119" s="9"/>
      <c r="BJ119" s="9" t="str">
        <f t="shared" si="254"/>
        <v/>
      </c>
      <c r="BK119" s="9"/>
      <c r="BL119" s="9" t="str">
        <f t="shared" si="255"/>
        <v/>
      </c>
      <c r="BM119" s="9"/>
      <c r="BN119" s="62" t="str">
        <f t="shared" si="256"/>
        <v/>
      </c>
      <c r="BO119" s="95" t="str">
        <f t="shared" si="257"/>
        <v/>
      </c>
      <c r="BP119" s="9" t="str">
        <f t="shared" si="258"/>
        <v/>
      </c>
      <c r="BQ119" s="10" t="str">
        <f t="shared" si="259"/>
        <v/>
      </c>
      <c r="BR119" s="7"/>
      <c r="BS119" s="168"/>
      <c r="BT119" s="15"/>
      <c r="BU119" s="9"/>
      <c r="BV119" s="9" t="str">
        <f t="shared" si="260"/>
        <v/>
      </c>
      <c r="BW119" s="9"/>
      <c r="BX119" s="9" t="str">
        <f t="shared" si="261"/>
        <v/>
      </c>
      <c r="BY119" s="9"/>
      <c r="BZ119" s="9" t="str">
        <f t="shared" si="262"/>
        <v/>
      </c>
      <c r="CA119" s="9"/>
      <c r="CB119" s="9"/>
      <c r="CC119" s="9"/>
      <c r="CD119" s="9" t="str">
        <f t="shared" si="122"/>
        <v/>
      </c>
      <c r="CE119" s="10" t="str">
        <f t="shared" si="123"/>
        <v/>
      </c>
      <c r="CF119" s="7"/>
      <c r="CH119" s="15"/>
      <c r="CI119" s="9"/>
      <c r="CJ119" s="9" t="str">
        <f t="shared" si="263"/>
        <v/>
      </c>
      <c r="CK119" s="9"/>
      <c r="CL119" s="9" t="str">
        <f t="shared" si="264"/>
        <v/>
      </c>
      <c r="CM119" s="9"/>
      <c r="CN119" s="9" t="str">
        <f t="shared" si="265"/>
        <v/>
      </c>
      <c r="CO119" s="9"/>
      <c r="CP119" s="9"/>
      <c r="CQ119" s="9"/>
      <c r="CR119" s="9" t="str">
        <f t="shared" si="192"/>
        <v/>
      </c>
      <c r="CS119" s="10" t="str">
        <f t="shared" si="193"/>
        <v/>
      </c>
      <c r="CT119" s="7"/>
      <c r="CV119" s="15"/>
      <c r="CW119" s="9"/>
      <c r="CX119" s="9" t="str">
        <f t="shared" si="266"/>
        <v/>
      </c>
      <c r="CY119" s="9"/>
      <c r="CZ119" s="9" t="str">
        <f t="shared" si="267"/>
        <v/>
      </c>
      <c r="DA119" s="9"/>
      <c r="DB119" s="9" t="str">
        <f t="shared" si="268"/>
        <v/>
      </c>
      <c r="DC119" s="9"/>
      <c r="DD119" s="9"/>
      <c r="DE119" s="9"/>
      <c r="DF119" s="9" t="str">
        <f t="shared" si="199"/>
        <v/>
      </c>
      <c r="DG119" s="10" t="str">
        <f t="shared" si="200"/>
        <v/>
      </c>
      <c r="DH119" s="7"/>
      <c r="DJ119" s="15"/>
      <c r="DK119" s="9"/>
      <c r="DL119" s="9" t="str">
        <f t="shared" si="269"/>
        <v/>
      </c>
      <c r="DM119" s="9"/>
      <c r="DN119" s="9" t="str">
        <f t="shared" si="270"/>
        <v/>
      </c>
      <c r="DO119" s="9"/>
      <c r="DP119" s="9" t="str">
        <f t="shared" si="271"/>
        <v/>
      </c>
      <c r="DQ119" s="9"/>
      <c r="DR119" s="9"/>
      <c r="DS119" s="9"/>
      <c r="DT119" s="9" t="str">
        <f t="shared" si="206"/>
        <v/>
      </c>
      <c r="DU119" s="10" t="str">
        <f t="shared" si="207"/>
        <v/>
      </c>
      <c r="DV119" s="7"/>
      <c r="DW119" s="47"/>
      <c r="DX119" s="15"/>
      <c r="DY119" s="9"/>
      <c r="DZ119" s="9" t="str">
        <f t="shared" si="272"/>
        <v/>
      </c>
      <c r="EA119" s="9"/>
      <c r="EB119" s="9" t="str">
        <f t="shared" si="273"/>
        <v/>
      </c>
      <c r="EC119" s="9"/>
      <c r="ED119" s="9" t="str">
        <f t="shared" si="274"/>
        <v/>
      </c>
      <c r="EE119" s="9"/>
      <c r="EF119" s="9"/>
      <c r="EG119" s="9"/>
      <c r="EH119" s="9" t="str">
        <f t="shared" si="213"/>
        <v/>
      </c>
      <c r="EI119" s="10" t="str">
        <f t="shared" si="214"/>
        <v/>
      </c>
      <c r="EJ119" s="7"/>
      <c r="EK119" s="47"/>
      <c r="EL119" s="1"/>
    </row>
    <row r="120" spans="1:142" ht="15" customHeight="1">
      <c r="A120" s="15"/>
      <c r="B120" s="15"/>
      <c r="C120" s="9"/>
      <c r="D120" s="9" t="str">
        <f t="shared" si="152"/>
        <v/>
      </c>
      <c r="E120" s="9"/>
      <c r="F120" s="9" t="str">
        <f t="shared" si="153"/>
        <v/>
      </c>
      <c r="G120" s="9"/>
      <c r="H120" s="9" t="str">
        <f t="shared" si="154"/>
        <v/>
      </c>
      <c r="I120" s="9"/>
      <c r="J120" s="62" t="str">
        <f t="shared" si="215"/>
        <v/>
      </c>
      <c r="K120" s="9" t="str">
        <f t="shared" si="216"/>
        <v/>
      </c>
      <c r="L120" s="9" t="str">
        <f t="shared" si="157"/>
        <v/>
      </c>
      <c r="M120" s="10" t="str">
        <f t="shared" si="158"/>
        <v/>
      </c>
      <c r="N120" s="7"/>
      <c r="O120" s="168"/>
      <c r="P120" s="15"/>
      <c r="Q120" s="9"/>
      <c r="R120" s="9" t="str">
        <f t="shared" si="232"/>
        <v/>
      </c>
      <c r="S120" s="9"/>
      <c r="T120" s="9" t="str">
        <f t="shared" si="233"/>
        <v/>
      </c>
      <c r="U120" s="9"/>
      <c r="V120" s="9" t="str">
        <f t="shared" si="234"/>
        <v/>
      </c>
      <c r="W120" s="9"/>
      <c r="X120" s="62" t="str">
        <f t="shared" si="235"/>
        <v/>
      </c>
      <c r="Y120" s="9" t="str">
        <f t="shared" si="236"/>
        <v/>
      </c>
      <c r="Z120" s="9" t="str">
        <f t="shared" si="237"/>
        <v/>
      </c>
      <c r="AA120" s="10" t="str">
        <f t="shared" si="238"/>
        <v/>
      </c>
      <c r="AB120" s="7"/>
      <c r="AC120" s="168"/>
      <c r="AD120" s="15"/>
      <c r="AE120" s="9"/>
      <c r="AF120" s="9" t="str">
        <f t="shared" si="239"/>
        <v/>
      </c>
      <c r="AG120" s="9"/>
      <c r="AH120" s="9" t="str">
        <f t="shared" si="240"/>
        <v/>
      </c>
      <c r="AI120" s="9"/>
      <c r="AJ120" s="9" t="str">
        <f t="shared" si="241"/>
        <v/>
      </c>
      <c r="AK120" s="9"/>
      <c r="AL120" s="62" t="str">
        <f t="shared" si="242"/>
        <v/>
      </c>
      <c r="AM120" s="9" t="str">
        <f t="shared" si="243"/>
        <v/>
      </c>
      <c r="AN120" s="9" t="str">
        <f t="shared" si="244"/>
        <v/>
      </c>
      <c r="AO120" s="10" t="str">
        <f t="shared" si="245"/>
        <v/>
      </c>
      <c r="AP120" s="7"/>
      <c r="AQ120" s="168"/>
      <c r="AR120" s="140"/>
      <c r="AS120" s="9"/>
      <c r="AT120" s="9" t="str">
        <f t="shared" si="246"/>
        <v/>
      </c>
      <c r="AU120" s="9"/>
      <c r="AV120" s="9" t="str">
        <f t="shared" si="247"/>
        <v/>
      </c>
      <c r="AW120" s="9"/>
      <c r="AX120" s="9" t="str">
        <f t="shared" si="248"/>
        <v/>
      </c>
      <c r="AY120" s="9"/>
      <c r="AZ120" s="62" t="str">
        <f t="shared" si="249"/>
        <v/>
      </c>
      <c r="BA120" s="9" t="str">
        <f t="shared" si="250"/>
        <v/>
      </c>
      <c r="BB120" s="9" t="str">
        <f t="shared" si="251"/>
        <v/>
      </c>
      <c r="BC120" s="10" t="str">
        <f t="shared" si="252"/>
        <v/>
      </c>
      <c r="BD120" s="7"/>
      <c r="BE120" s="168"/>
      <c r="BF120" s="17"/>
      <c r="BG120" s="9"/>
      <c r="BH120" s="9" t="str">
        <f t="shared" si="253"/>
        <v/>
      </c>
      <c r="BI120" s="9"/>
      <c r="BJ120" s="9" t="str">
        <f t="shared" si="254"/>
        <v/>
      </c>
      <c r="BK120" s="9"/>
      <c r="BL120" s="9" t="str">
        <f t="shared" si="255"/>
        <v/>
      </c>
      <c r="BM120" s="9"/>
      <c r="BN120" s="62" t="str">
        <f t="shared" si="256"/>
        <v/>
      </c>
      <c r="BO120" s="9" t="str">
        <f t="shared" si="257"/>
        <v/>
      </c>
      <c r="BP120" s="9" t="str">
        <f t="shared" si="258"/>
        <v/>
      </c>
      <c r="BQ120" s="10" t="str">
        <f t="shared" si="259"/>
        <v/>
      </c>
      <c r="BR120" s="7"/>
      <c r="BS120" s="168"/>
      <c r="BT120" s="15"/>
      <c r="BU120" s="9"/>
      <c r="BV120" s="9" t="str">
        <f t="shared" si="260"/>
        <v/>
      </c>
      <c r="BW120" s="9"/>
      <c r="BX120" s="9" t="str">
        <f t="shared" si="261"/>
        <v/>
      </c>
      <c r="BY120" s="9"/>
      <c r="BZ120" s="9" t="str">
        <f t="shared" si="262"/>
        <v/>
      </c>
      <c r="CA120" s="9"/>
      <c r="CB120" s="9"/>
      <c r="CC120" s="9"/>
      <c r="CD120" s="9" t="str">
        <f t="shared" si="122"/>
        <v/>
      </c>
      <c r="CE120" s="10" t="str">
        <f t="shared" si="123"/>
        <v/>
      </c>
      <c r="CF120" s="7"/>
      <c r="CH120" s="15"/>
      <c r="CI120" s="9"/>
      <c r="CJ120" s="9" t="str">
        <f t="shared" si="263"/>
        <v/>
      </c>
      <c r="CK120" s="9"/>
      <c r="CL120" s="9" t="str">
        <f t="shared" si="264"/>
        <v/>
      </c>
      <c r="CM120" s="9"/>
      <c r="CN120" s="9" t="str">
        <f t="shared" si="265"/>
        <v/>
      </c>
      <c r="CO120" s="9"/>
      <c r="CP120" s="9"/>
      <c r="CQ120" s="9"/>
      <c r="CR120" s="9" t="str">
        <f t="shared" si="192"/>
        <v/>
      </c>
      <c r="CS120" s="10" t="str">
        <f t="shared" si="193"/>
        <v/>
      </c>
      <c r="CT120" s="7"/>
      <c r="CV120" s="15"/>
      <c r="CW120" s="9"/>
      <c r="CX120" s="9" t="str">
        <f t="shared" si="266"/>
        <v/>
      </c>
      <c r="CY120" s="9"/>
      <c r="CZ120" s="9" t="str">
        <f t="shared" si="267"/>
        <v/>
      </c>
      <c r="DA120" s="9"/>
      <c r="DB120" s="9" t="str">
        <f t="shared" si="268"/>
        <v/>
      </c>
      <c r="DC120" s="9"/>
      <c r="DD120" s="9"/>
      <c r="DE120" s="9"/>
      <c r="DF120" s="9" t="str">
        <f t="shared" si="199"/>
        <v/>
      </c>
      <c r="DG120" s="10" t="str">
        <f t="shared" si="200"/>
        <v/>
      </c>
      <c r="DH120" s="7"/>
      <c r="DJ120" s="15"/>
      <c r="DK120" s="9"/>
      <c r="DL120" s="9" t="str">
        <f t="shared" si="269"/>
        <v/>
      </c>
      <c r="DM120" s="9"/>
      <c r="DN120" s="9" t="str">
        <f t="shared" si="270"/>
        <v/>
      </c>
      <c r="DO120" s="9"/>
      <c r="DP120" s="9" t="str">
        <f t="shared" si="271"/>
        <v/>
      </c>
      <c r="DQ120" s="9"/>
      <c r="DR120" s="9"/>
      <c r="DS120" s="9"/>
      <c r="DT120" s="9" t="str">
        <f t="shared" si="206"/>
        <v/>
      </c>
      <c r="DU120" s="10" t="str">
        <f t="shared" si="207"/>
        <v/>
      </c>
      <c r="DV120" s="7"/>
      <c r="DW120" s="47"/>
      <c r="DX120" s="15"/>
      <c r="DY120" s="9"/>
      <c r="DZ120" s="9" t="str">
        <f t="shared" si="272"/>
        <v/>
      </c>
      <c r="EA120" s="9"/>
      <c r="EB120" s="9" t="str">
        <f t="shared" si="273"/>
        <v/>
      </c>
      <c r="EC120" s="9"/>
      <c r="ED120" s="9" t="str">
        <f t="shared" si="274"/>
        <v/>
      </c>
      <c r="EE120" s="9"/>
      <c r="EF120" s="9"/>
      <c r="EG120" s="9"/>
      <c r="EH120" s="9" t="str">
        <f t="shared" si="213"/>
        <v/>
      </c>
      <c r="EI120" s="10" t="str">
        <f t="shared" si="214"/>
        <v/>
      </c>
      <c r="EJ120" s="7"/>
      <c r="EK120" s="47"/>
      <c r="EL120" s="1"/>
    </row>
    <row r="121" spans="1:142" ht="15" customHeight="1" thickBot="1">
      <c r="A121" s="23"/>
      <c r="B121" s="23"/>
      <c r="C121" s="24"/>
      <c r="D121" s="24" t="str">
        <f t="shared" si="152"/>
        <v/>
      </c>
      <c r="E121" s="24"/>
      <c r="F121" s="24" t="str">
        <f t="shared" si="153"/>
        <v/>
      </c>
      <c r="G121" s="24"/>
      <c r="H121" s="24" t="str">
        <f t="shared" si="154"/>
        <v/>
      </c>
      <c r="I121" s="24"/>
      <c r="J121" s="63" t="str">
        <f t="shared" si="215"/>
        <v/>
      </c>
      <c r="K121" s="96" t="str">
        <f t="shared" si="216"/>
        <v/>
      </c>
      <c r="L121" s="24" t="str">
        <f t="shared" si="157"/>
        <v/>
      </c>
      <c r="M121" s="26" t="str">
        <f t="shared" si="158"/>
        <v/>
      </c>
      <c r="N121" s="7"/>
      <c r="O121" s="168"/>
      <c r="P121" s="23"/>
      <c r="Q121" s="24"/>
      <c r="R121" s="24" t="str">
        <f t="shared" si="232"/>
        <v/>
      </c>
      <c r="S121" s="24"/>
      <c r="T121" s="24" t="str">
        <f t="shared" si="233"/>
        <v/>
      </c>
      <c r="U121" s="24"/>
      <c r="V121" s="24" t="str">
        <f t="shared" si="234"/>
        <v/>
      </c>
      <c r="W121" s="24"/>
      <c r="X121" s="63" t="str">
        <f t="shared" si="235"/>
        <v/>
      </c>
      <c r="Y121" s="96" t="str">
        <f t="shared" si="236"/>
        <v/>
      </c>
      <c r="Z121" s="24" t="str">
        <f t="shared" si="237"/>
        <v/>
      </c>
      <c r="AA121" s="26" t="str">
        <f t="shared" si="238"/>
        <v/>
      </c>
      <c r="AB121" s="7"/>
      <c r="AC121" s="168"/>
      <c r="AD121" s="23"/>
      <c r="AE121" s="24"/>
      <c r="AF121" s="24" t="str">
        <f t="shared" si="239"/>
        <v/>
      </c>
      <c r="AG121" s="24"/>
      <c r="AH121" s="24" t="str">
        <f t="shared" si="240"/>
        <v/>
      </c>
      <c r="AI121" s="24"/>
      <c r="AJ121" s="24" t="str">
        <f t="shared" si="241"/>
        <v/>
      </c>
      <c r="AK121" s="24"/>
      <c r="AL121" s="63" t="str">
        <f t="shared" si="242"/>
        <v/>
      </c>
      <c r="AM121" s="96" t="str">
        <f t="shared" si="243"/>
        <v/>
      </c>
      <c r="AN121" s="24" t="str">
        <f t="shared" si="244"/>
        <v/>
      </c>
      <c r="AO121" s="26" t="str">
        <f t="shared" si="245"/>
        <v/>
      </c>
      <c r="AP121" s="7"/>
      <c r="AQ121" s="168"/>
      <c r="AR121" s="165" t="str">
        <f>IF(A121="","",A121)</f>
        <v/>
      </c>
      <c r="AS121" s="24"/>
      <c r="AT121" s="24" t="str">
        <f t="shared" si="246"/>
        <v/>
      </c>
      <c r="AU121" s="24"/>
      <c r="AV121" s="24" t="str">
        <f t="shared" si="247"/>
        <v/>
      </c>
      <c r="AW121" s="24"/>
      <c r="AX121" s="24" t="str">
        <f t="shared" si="248"/>
        <v/>
      </c>
      <c r="AY121" s="24"/>
      <c r="AZ121" s="63" t="str">
        <f t="shared" si="249"/>
        <v/>
      </c>
      <c r="BA121" s="96" t="str">
        <f t="shared" si="250"/>
        <v/>
      </c>
      <c r="BB121" s="24" t="str">
        <f t="shared" si="251"/>
        <v/>
      </c>
      <c r="BC121" s="26" t="str">
        <f t="shared" si="252"/>
        <v/>
      </c>
      <c r="BD121" s="7"/>
      <c r="BE121" s="168"/>
      <c r="BF121" s="23"/>
      <c r="BG121" s="24"/>
      <c r="BH121" s="24" t="str">
        <f t="shared" si="253"/>
        <v/>
      </c>
      <c r="BI121" s="24"/>
      <c r="BJ121" s="24" t="str">
        <f t="shared" si="254"/>
        <v/>
      </c>
      <c r="BK121" s="24"/>
      <c r="BL121" s="24" t="str">
        <f t="shared" si="255"/>
        <v/>
      </c>
      <c r="BM121" s="24"/>
      <c r="BN121" s="63" t="str">
        <f t="shared" si="256"/>
        <v/>
      </c>
      <c r="BO121" s="96" t="str">
        <f t="shared" si="257"/>
        <v/>
      </c>
      <c r="BP121" s="24" t="str">
        <f t="shared" si="258"/>
        <v/>
      </c>
      <c r="BQ121" s="26" t="str">
        <f t="shared" si="259"/>
        <v/>
      </c>
      <c r="BR121" s="7"/>
      <c r="BS121" s="168"/>
      <c r="BT121" s="15"/>
      <c r="BU121" s="9"/>
      <c r="BV121" s="9" t="str">
        <f t="shared" si="260"/>
        <v/>
      </c>
      <c r="BW121" s="9"/>
      <c r="BX121" s="9" t="str">
        <f t="shared" si="261"/>
        <v/>
      </c>
      <c r="BY121" s="9"/>
      <c r="BZ121" s="9" t="str">
        <f t="shared" si="262"/>
        <v/>
      </c>
      <c r="CA121" s="9"/>
      <c r="CB121" s="9"/>
      <c r="CC121" s="9"/>
      <c r="CD121" s="9" t="str">
        <f t="shared" si="122"/>
        <v/>
      </c>
      <c r="CE121" s="10" t="str">
        <f t="shared" si="123"/>
        <v/>
      </c>
      <c r="CF121" s="7"/>
      <c r="CH121" s="15"/>
      <c r="CI121" s="9"/>
      <c r="CJ121" s="9" t="str">
        <f t="shared" si="263"/>
        <v/>
      </c>
      <c r="CK121" s="9"/>
      <c r="CL121" s="9" t="str">
        <f t="shared" si="264"/>
        <v/>
      </c>
      <c r="CM121" s="9"/>
      <c r="CN121" s="9" t="str">
        <f t="shared" si="265"/>
        <v/>
      </c>
      <c r="CO121" s="9"/>
      <c r="CP121" s="9"/>
      <c r="CQ121" s="9"/>
      <c r="CR121" s="9" t="str">
        <f t="shared" si="192"/>
        <v/>
      </c>
      <c r="CS121" s="10" t="str">
        <f t="shared" si="193"/>
        <v/>
      </c>
      <c r="CT121" s="7"/>
      <c r="CV121" s="15"/>
      <c r="CW121" s="9"/>
      <c r="CX121" s="9" t="str">
        <f t="shared" si="266"/>
        <v/>
      </c>
      <c r="CY121" s="9"/>
      <c r="CZ121" s="9" t="str">
        <f t="shared" si="267"/>
        <v/>
      </c>
      <c r="DA121" s="9"/>
      <c r="DB121" s="9" t="str">
        <f t="shared" si="268"/>
        <v/>
      </c>
      <c r="DC121" s="9"/>
      <c r="DD121" s="9"/>
      <c r="DE121" s="9"/>
      <c r="DF121" s="9" t="str">
        <f t="shared" si="199"/>
        <v/>
      </c>
      <c r="DG121" s="10" t="str">
        <f t="shared" si="200"/>
        <v/>
      </c>
      <c r="DH121" s="7"/>
      <c r="DJ121" s="15"/>
      <c r="DK121" s="9"/>
      <c r="DL121" s="9" t="str">
        <f t="shared" si="269"/>
        <v/>
      </c>
      <c r="DM121" s="9"/>
      <c r="DN121" s="9" t="str">
        <f t="shared" si="270"/>
        <v/>
      </c>
      <c r="DO121" s="9"/>
      <c r="DP121" s="9" t="str">
        <f t="shared" si="271"/>
        <v/>
      </c>
      <c r="DQ121" s="9"/>
      <c r="DR121" s="9"/>
      <c r="DS121" s="9"/>
      <c r="DT121" s="9" t="str">
        <f t="shared" si="206"/>
        <v/>
      </c>
      <c r="DU121" s="10" t="str">
        <f t="shared" si="207"/>
        <v/>
      </c>
      <c r="DV121" s="7"/>
      <c r="DW121" s="47"/>
      <c r="DX121" s="15"/>
      <c r="DY121" s="9"/>
      <c r="DZ121" s="9" t="str">
        <f t="shared" si="272"/>
        <v/>
      </c>
      <c r="EA121" s="9"/>
      <c r="EB121" s="9" t="str">
        <f t="shared" si="273"/>
        <v/>
      </c>
      <c r="EC121" s="9"/>
      <c r="ED121" s="9" t="str">
        <f t="shared" si="274"/>
        <v/>
      </c>
      <c r="EE121" s="9"/>
      <c r="EF121" s="9"/>
      <c r="EG121" s="9"/>
      <c r="EH121" s="9" t="str">
        <f t="shared" si="213"/>
        <v/>
      </c>
      <c r="EI121" s="10" t="str">
        <f t="shared" si="214"/>
        <v/>
      </c>
      <c r="EJ121" s="7"/>
      <c r="EK121" s="47"/>
      <c r="EL121" s="1"/>
    </row>
    <row r="122" spans="1:142" ht="15" customHeight="1" thickTop="1">
      <c r="A122" s="89"/>
      <c r="B122" s="89"/>
      <c r="C122" s="78"/>
      <c r="D122" s="78" t="str">
        <f t="shared" si="152"/>
        <v/>
      </c>
      <c r="E122" s="78"/>
      <c r="F122" s="28" t="str">
        <f t="shared" si="153"/>
        <v/>
      </c>
      <c r="G122" s="78"/>
      <c r="H122" s="78" t="str">
        <f t="shared" si="154"/>
        <v/>
      </c>
      <c r="I122" s="78"/>
      <c r="J122" s="90" t="str">
        <f t="shared" si="215"/>
        <v/>
      </c>
      <c r="K122" s="91" t="str">
        <f t="shared" si="216"/>
        <v/>
      </c>
      <c r="L122" s="28" t="str">
        <f t="shared" si="157"/>
        <v/>
      </c>
      <c r="M122" s="29" t="str">
        <f t="shared" si="158"/>
        <v/>
      </c>
      <c r="N122" s="7"/>
      <c r="O122" s="168"/>
      <c r="P122" s="89" t="str">
        <f>IF(A122="","",A122)</f>
        <v/>
      </c>
      <c r="Q122" s="78"/>
      <c r="R122" s="78" t="str">
        <f t="shared" si="232"/>
        <v/>
      </c>
      <c r="S122" s="78"/>
      <c r="T122" s="28" t="str">
        <f t="shared" si="233"/>
        <v/>
      </c>
      <c r="U122" s="78"/>
      <c r="V122" s="78" t="str">
        <f t="shared" si="234"/>
        <v/>
      </c>
      <c r="W122" s="78"/>
      <c r="X122" s="90" t="str">
        <f t="shared" si="235"/>
        <v/>
      </c>
      <c r="Y122" s="91" t="str">
        <f t="shared" si="236"/>
        <v/>
      </c>
      <c r="Z122" s="28" t="str">
        <f t="shared" si="237"/>
        <v/>
      </c>
      <c r="AA122" s="29" t="str">
        <f t="shared" si="238"/>
        <v/>
      </c>
      <c r="AB122" s="7"/>
      <c r="AC122" s="168"/>
      <c r="AD122" s="89" t="str">
        <f>IF(A122="","",A122)</f>
        <v/>
      </c>
      <c r="AE122" s="78"/>
      <c r="AF122" s="78" t="str">
        <f t="shared" si="239"/>
        <v/>
      </c>
      <c r="AG122" s="78"/>
      <c r="AH122" s="28" t="str">
        <f t="shared" si="240"/>
        <v/>
      </c>
      <c r="AI122" s="78"/>
      <c r="AJ122" s="78" t="str">
        <f t="shared" si="241"/>
        <v/>
      </c>
      <c r="AK122" s="78"/>
      <c r="AL122" s="90" t="str">
        <f t="shared" si="242"/>
        <v/>
      </c>
      <c r="AM122" s="91" t="str">
        <f t="shared" si="243"/>
        <v/>
      </c>
      <c r="AN122" s="28" t="str">
        <f t="shared" si="244"/>
        <v/>
      </c>
      <c r="AO122" s="29" t="str">
        <f t="shared" si="245"/>
        <v/>
      </c>
      <c r="AP122" s="7"/>
      <c r="AQ122" s="168"/>
      <c r="AR122" s="89" t="str">
        <f>IF(A122="","",A122)</f>
        <v/>
      </c>
      <c r="AS122" s="78"/>
      <c r="AT122" s="78" t="str">
        <f t="shared" si="246"/>
        <v/>
      </c>
      <c r="AU122" s="78"/>
      <c r="AV122" s="28" t="str">
        <f t="shared" si="247"/>
        <v/>
      </c>
      <c r="AW122" s="78"/>
      <c r="AX122" s="78" t="str">
        <f t="shared" si="248"/>
        <v/>
      </c>
      <c r="AY122" s="78"/>
      <c r="AZ122" s="90" t="str">
        <f t="shared" si="249"/>
        <v/>
      </c>
      <c r="BA122" s="91" t="str">
        <f t="shared" si="250"/>
        <v/>
      </c>
      <c r="BB122" s="28" t="str">
        <f t="shared" si="251"/>
        <v/>
      </c>
      <c r="BC122" s="29" t="str">
        <f t="shared" si="252"/>
        <v/>
      </c>
      <c r="BD122" s="7"/>
      <c r="BE122" s="168"/>
      <c r="BF122" s="89" t="str">
        <f>IF(A122="","",A122)</f>
        <v/>
      </c>
      <c r="BG122" s="78"/>
      <c r="BH122" s="78" t="str">
        <f t="shared" si="253"/>
        <v/>
      </c>
      <c r="BI122" s="78"/>
      <c r="BJ122" s="28" t="str">
        <f t="shared" si="254"/>
        <v/>
      </c>
      <c r="BK122" s="78"/>
      <c r="BL122" s="78" t="str">
        <f t="shared" si="255"/>
        <v/>
      </c>
      <c r="BM122" s="78"/>
      <c r="BN122" s="90" t="str">
        <f t="shared" si="256"/>
        <v/>
      </c>
      <c r="BO122" s="91" t="str">
        <f t="shared" si="257"/>
        <v/>
      </c>
      <c r="BP122" s="28" t="str">
        <f t="shared" si="258"/>
        <v/>
      </c>
      <c r="BQ122" s="29" t="str">
        <f t="shared" si="259"/>
        <v/>
      </c>
      <c r="BR122" s="7"/>
      <c r="BS122" s="168"/>
      <c r="BT122" s="15"/>
      <c r="BU122" s="9"/>
      <c r="BV122" s="9" t="str">
        <f t="shared" si="260"/>
        <v/>
      </c>
      <c r="BW122" s="9"/>
      <c r="BX122" s="9" t="str">
        <f t="shared" si="261"/>
        <v/>
      </c>
      <c r="BY122" s="9"/>
      <c r="BZ122" s="9" t="str">
        <f t="shared" si="262"/>
        <v/>
      </c>
      <c r="CA122" s="9"/>
      <c r="CB122" s="9"/>
      <c r="CC122" s="9"/>
      <c r="CD122" s="9" t="str">
        <f t="shared" si="122"/>
        <v/>
      </c>
      <c r="CE122" s="10" t="str">
        <f t="shared" si="123"/>
        <v/>
      </c>
      <c r="CF122" s="7"/>
      <c r="CH122" s="15"/>
      <c r="CI122" s="9"/>
      <c r="CJ122" s="9" t="str">
        <f t="shared" si="263"/>
        <v/>
      </c>
      <c r="CK122" s="9"/>
      <c r="CL122" s="9" t="str">
        <f t="shared" si="264"/>
        <v/>
      </c>
      <c r="CM122" s="9"/>
      <c r="CN122" s="9" t="str">
        <f t="shared" si="265"/>
        <v/>
      </c>
      <c r="CO122" s="9"/>
      <c r="CP122" s="9"/>
      <c r="CQ122" s="9"/>
      <c r="CR122" s="9" t="str">
        <f t="shared" si="192"/>
        <v/>
      </c>
      <c r="CS122" s="10" t="str">
        <f t="shared" si="193"/>
        <v/>
      </c>
      <c r="CT122" s="7"/>
      <c r="CV122" s="15"/>
      <c r="CW122" s="9"/>
      <c r="CX122" s="9" t="str">
        <f t="shared" si="266"/>
        <v/>
      </c>
      <c r="CY122" s="9"/>
      <c r="CZ122" s="9" t="str">
        <f t="shared" si="267"/>
        <v/>
      </c>
      <c r="DA122" s="9"/>
      <c r="DB122" s="9" t="str">
        <f t="shared" si="268"/>
        <v/>
      </c>
      <c r="DC122" s="9"/>
      <c r="DD122" s="9"/>
      <c r="DE122" s="9"/>
      <c r="DF122" s="9" t="str">
        <f t="shared" si="199"/>
        <v/>
      </c>
      <c r="DG122" s="10" t="str">
        <f t="shared" si="200"/>
        <v/>
      </c>
      <c r="DH122" s="7"/>
      <c r="DJ122" s="15"/>
      <c r="DK122" s="9"/>
      <c r="DL122" s="9" t="str">
        <f t="shared" si="269"/>
        <v/>
      </c>
      <c r="DM122" s="9"/>
      <c r="DN122" s="9" t="str">
        <f t="shared" si="270"/>
        <v/>
      </c>
      <c r="DO122" s="9"/>
      <c r="DP122" s="9" t="str">
        <f t="shared" si="271"/>
        <v/>
      </c>
      <c r="DQ122" s="9"/>
      <c r="DR122" s="9"/>
      <c r="DS122" s="9"/>
      <c r="DT122" s="9" t="str">
        <f t="shared" si="206"/>
        <v/>
      </c>
      <c r="DU122" s="10" t="str">
        <f t="shared" si="207"/>
        <v/>
      </c>
      <c r="DV122" s="7"/>
      <c r="DW122" s="47"/>
      <c r="DX122" s="15"/>
      <c r="DY122" s="9"/>
      <c r="DZ122" s="9" t="str">
        <f t="shared" si="272"/>
        <v/>
      </c>
      <c r="EA122" s="9"/>
      <c r="EB122" s="9" t="str">
        <f t="shared" si="273"/>
        <v/>
      </c>
      <c r="EC122" s="9"/>
      <c r="ED122" s="9" t="str">
        <f t="shared" si="274"/>
        <v/>
      </c>
      <c r="EE122" s="9"/>
      <c r="EF122" s="9"/>
      <c r="EG122" s="9"/>
      <c r="EH122" s="9" t="str">
        <f t="shared" si="213"/>
        <v/>
      </c>
      <c r="EI122" s="10" t="str">
        <f t="shared" si="214"/>
        <v/>
      </c>
      <c r="EJ122" s="7"/>
      <c r="EK122" s="47"/>
      <c r="EL122" s="1"/>
    </row>
    <row r="123" spans="1:142" ht="15" customHeight="1">
      <c r="A123" s="15"/>
      <c r="B123" s="15"/>
      <c r="C123" s="9"/>
      <c r="D123" s="9" t="str">
        <f t="shared" si="152"/>
        <v/>
      </c>
      <c r="E123" s="9"/>
      <c r="F123" s="9" t="str">
        <f t="shared" si="153"/>
        <v/>
      </c>
      <c r="G123" s="9"/>
      <c r="H123" s="9" t="str">
        <f t="shared" si="154"/>
        <v/>
      </c>
      <c r="I123" s="9"/>
      <c r="J123" s="62" t="str">
        <f t="shared" si="215"/>
        <v/>
      </c>
      <c r="K123" s="95" t="str">
        <f t="shared" si="216"/>
        <v/>
      </c>
      <c r="L123" s="9" t="str">
        <f t="shared" si="157"/>
        <v/>
      </c>
      <c r="M123" s="10" t="str">
        <f t="shared" si="158"/>
        <v/>
      </c>
      <c r="N123" s="7"/>
      <c r="O123" s="168"/>
      <c r="P123" s="15"/>
      <c r="Q123" s="9"/>
      <c r="R123" s="9" t="str">
        <f t="shared" si="232"/>
        <v/>
      </c>
      <c r="S123" s="9"/>
      <c r="T123" s="9" t="str">
        <f t="shared" si="233"/>
        <v/>
      </c>
      <c r="U123" s="9"/>
      <c r="V123" s="9" t="str">
        <f t="shared" si="234"/>
        <v/>
      </c>
      <c r="W123" s="9"/>
      <c r="X123" s="62" t="str">
        <f t="shared" si="235"/>
        <v/>
      </c>
      <c r="Y123" s="95" t="str">
        <f t="shared" si="236"/>
        <v/>
      </c>
      <c r="Z123" s="9" t="str">
        <f t="shared" si="237"/>
        <v/>
      </c>
      <c r="AA123" s="10" t="str">
        <f t="shared" si="238"/>
        <v/>
      </c>
      <c r="AB123" s="7"/>
      <c r="AC123" s="168"/>
      <c r="AD123" s="15"/>
      <c r="AE123" s="9"/>
      <c r="AF123" s="9" t="str">
        <f t="shared" si="239"/>
        <v/>
      </c>
      <c r="AG123" s="9"/>
      <c r="AH123" s="9" t="str">
        <f t="shared" si="240"/>
        <v/>
      </c>
      <c r="AI123" s="9"/>
      <c r="AJ123" s="9" t="str">
        <f t="shared" si="241"/>
        <v/>
      </c>
      <c r="AK123" s="9"/>
      <c r="AL123" s="62" t="str">
        <f t="shared" si="242"/>
        <v/>
      </c>
      <c r="AM123" s="95" t="str">
        <f t="shared" si="243"/>
        <v/>
      </c>
      <c r="AN123" s="9" t="str">
        <f t="shared" si="244"/>
        <v/>
      </c>
      <c r="AO123" s="10" t="str">
        <f t="shared" si="245"/>
        <v/>
      </c>
      <c r="AP123" s="7"/>
      <c r="AQ123" s="168"/>
      <c r="AR123" s="17"/>
      <c r="AS123" s="9"/>
      <c r="AT123" s="9" t="str">
        <f t="shared" si="246"/>
        <v/>
      </c>
      <c r="AU123" s="9"/>
      <c r="AV123" s="9" t="str">
        <f t="shared" si="247"/>
        <v/>
      </c>
      <c r="AW123" s="9"/>
      <c r="AX123" s="9" t="str">
        <f t="shared" si="248"/>
        <v/>
      </c>
      <c r="AY123" s="9"/>
      <c r="AZ123" s="62" t="str">
        <f t="shared" si="249"/>
        <v/>
      </c>
      <c r="BA123" s="95" t="str">
        <f t="shared" si="250"/>
        <v/>
      </c>
      <c r="BB123" s="9" t="str">
        <f t="shared" si="251"/>
        <v/>
      </c>
      <c r="BC123" s="10" t="str">
        <f t="shared" si="252"/>
        <v/>
      </c>
      <c r="BD123" s="7"/>
      <c r="BE123" s="168"/>
      <c r="BF123" s="17"/>
      <c r="BG123" s="9"/>
      <c r="BH123" s="9" t="str">
        <f t="shared" si="253"/>
        <v/>
      </c>
      <c r="BI123" s="9"/>
      <c r="BJ123" s="9" t="str">
        <f t="shared" si="254"/>
        <v/>
      </c>
      <c r="BK123" s="9"/>
      <c r="BL123" s="9" t="str">
        <f t="shared" si="255"/>
        <v/>
      </c>
      <c r="BM123" s="9"/>
      <c r="BN123" s="62" t="str">
        <f t="shared" si="256"/>
        <v/>
      </c>
      <c r="BO123" s="95" t="str">
        <f t="shared" si="257"/>
        <v/>
      </c>
      <c r="BP123" s="9" t="str">
        <f t="shared" si="258"/>
        <v/>
      </c>
      <c r="BQ123" s="10" t="str">
        <f t="shared" si="259"/>
        <v/>
      </c>
      <c r="BR123" s="7"/>
      <c r="BS123" s="168"/>
      <c r="BT123" s="15"/>
      <c r="BU123" s="9"/>
      <c r="BV123" s="9" t="str">
        <f t="shared" si="260"/>
        <v/>
      </c>
      <c r="BW123" s="9"/>
      <c r="BX123" s="9" t="str">
        <f t="shared" si="261"/>
        <v/>
      </c>
      <c r="BY123" s="9"/>
      <c r="BZ123" s="9" t="str">
        <f t="shared" si="262"/>
        <v/>
      </c>
      <c r="CA123" s="9"/>
      <c r="CB123" s="9"/>
      <c r="CC123" s="9"/>
      <c r="CD123" s="9" t="str">
        <f t="shared" si="122"/>
        <v/>
      </c>
      <c r="CE123" s="10" t="str">
        <f t="shared" si="123"/>
        <v/>
      </c>
      <c r="CF123" s="7"/>
      <c r="CH123" s="15"/>
      <c r="CI123" s="9"/>
      <c r="CJ123" s="9" t="str">
        <f t="shared" si="263"/>
        <v/>
      </c>
      <c r="CK123" s="9"/>
      <c r="CL123" s="9" t="str">
        <f t="shared" si="264"/>
        <v/>
      </c>
      <c r="CM123" s="9"/>
      <c r="CN123" s="9" t="str">
        <f t="shared" si="265"/>
        <v/>
      </c>
      <c r="CO123" s="9"/>
      <c r="CP123" s="9"/>
      <c r="CQ123" s="9"/>
      <c r="CR123" s="9" t="str">
        <f t="shared" si="192"/>
        <v/>
      </c>
      <c r="CS123" s="10" t="str">
        <f t="shared" si="193"/>
        <v/>
      </c>
      <c r="CT123" s="7"/>
      <c r="CV123" s="15"/>
      <c r="CW123" s="9"/>
      <c r="CX123" s="9" t="str">
        <f t="shared" si="266"/>
        <v/>
      </c>
      <c r="CY123" s="9"/>
      <c r="CZ123" s="9" t="str">
        <f t="shared" si="267"/>
        <v/>
      </c>
      <c r="DA123" s="9"/>
      <c r="DB123" s="9" t="str">
        <f t="shared" si="268"/>
        <v/>
      </c>
      <c r="DC123" s="9"/>
      <c r="DD123" s="9"/>
      <c r="DE123" s="9"/>
      <c r="DF123" s="9" t="str">
        <f t="shared" si="199"/>
        <v/>
      </c>
      <c r="DG123" s="10" t="str">
        <f t="shared" si="200"/>
        <v/>
      </c>
      <c r="DH123" s="7"/>
      <c r="DJ123" s="15"/>
      <c r="DK123" s="9"/>
      <c r="DL123" s="9" t="str">
        <f t="shared" si="269"/>
        <v/>
      </c>
      <c r="DM123" s="9"/>
      <c r="DN123" s="9" t="str">
        <f t="shared" si="270"/>
        <v/>
      </c>
      <c r="DO123" s="9"/>
      <c r="DP123" s="9" t="str">
        <f t="shared" si="271"/>
        <v/>
      </c>
      <c r="DQ123" s="9"/>
      <c r="DR123" s="9"/>
      <c r="DS123" s="9"/>
      <c r="DT123" s="9" t="str">
        <f t="shared" si="206"/>
        <v/>
      </c>
      <c r="DU123" s="10" t="str">
        <f t="shared" si="207"/>
        <v/>
      </c>
      <c r="DV123" s="7"/>
      <c r="DW123" s="47"/>
      <c r="DX123" s="15"/>
      <c r="DY123" s="9"/>
      <c r="DZ123" s="9" t="str">
        <f t="shared" si="272"/>
        <v/>
      </c>
      <c r="EA123" s="9"/>
      <c r="EB123" s="9" t="str">
        <f t="shared" si="273"/>
        <v/>
      </c>
      <c r="EC123" s="9"/>
      <c r="ED123" s="9" t="str">
        <f t="shared" si="274"/>
        <v/>
      </c>
      <c r="EE123" s="9"/>
      <c r="EF123" s="9"/>
      <c r="EG123" s="9"/>
      <c r="EH123" s="9" t="str">
        <f t="shared" si="213"/>
        <v/>
      </c>
      <c r="EI123" s="10" t="str">
        <f t="shared" si="214"/>
        <v/>
      </c>
      <c r="EJ123" s="7"/>
      <c r="EK123" s="47"/>
      <c r="EL123" s="1"/>
    </row>
    <row r="124" spans="1:142" ht="15" customHeight="1">
      <c r="A124" s="15"/>
      <c r="B124" s="15"/>
      <c r="C124" s="9"/>
      <c r="D124" s="9" t="str">
        <f t="shared" si="152"/>
        <v/>
      </c>
      <c r="E124" s="9"/>
      <c r="F124" s="9" t="str">
        <f t="shared" si="153"/>
        <v/>
      </c>
      <c r="G124" s="9"/>
      <c r="H124" s="9" t="str">
        <f t="shared" si="154"/>
        <v/>
      </c>
      <c r="I124" s="9"/>
      <c r="J124" s="62" t="str">
        <f t="shared" si="215"/>
        <v/>
      </c>
      <c r="K124" s="9" t="str">
        <f t="shared" si="216"/>
        <v/>
      </c>
      <c r="L124" s="9" t="str">
        <f t="shared" si="157"/>
        <v/>
      </c>
      <c r="M124" s="10" t="str">
        <f t="shared" si="158"/>
        <v/>
      </c>
      <c r="N124" s="7"/>
      <c r="O124" s="168"/>
      <c r="P124" s="117"/>
      <c r="Q124" s="9"/>
      <c r="R124" s="9" t="str">
        <f t="shared" si="232"/>
        <v/>
      </c>
      <c r="S124" s="9"/>
      <c r="T124" s="9" t="str">
        <f t="shared" si="233"/>
        <v/>
      </c>
      <c r="U124" s="9"/>
      <c r="V124" s="9" t="str">
        <f t="shared" si="234"/>
        <v/>
      </c>
      <c r="W124" s="9"/>
      <c r="X124" s="62" t="str">
        <f t="shared" si="235"/>
        <v/>
      </c>
      <c r="Y124" s="9" t="str">
        <f t="shared" si="236"/>
        <v/>
      </c>
      <c r="Z124" s="9" t="str">
        <f t="shared" si="237"/>
        <v/>
      </c>
      <c r="AA124" s="10" t="str">
        <f t="shared" si="238"/>
        <v/>
      </c>
      <c r="AB124" s="7"/>
      <c r="AC124" s="168"/>
      <c r="AD124" s="117"/>
      <c r="AE124" s="9"/>
      <c r="AF124" s="9" t="str">
        <f t="shared" si="239"/>
        <v/>
      </c>
      <c r="AG124" s="9"/>
      <c r="AH124" s="9" t="str">
        <f t="shared" si="240"/>
        <v/>
      </c>
      <c r="AI124" s="9"/>
      <c r="AJ124" s="9" t="str">
        <f t="shared" si="241"/>
        <v/>
      </c>
      <c r="AK124" s="9"/>
      <c r="AL124" s="62" t="str">
        <f t="shared" si="242"/>
        <v/>
      </c>
      <c r="AM124" s="9" t="str">
        <f t="shared" si="243"/>
        <v/>
      </c>
      <c r="AN124" s="9" t="str">
        <f t="shared" si="244"/>
        <v/>
      </c>
      <c r="AO124" s="10" t="str">
        <f t="shared" si="245"/>
        <v/>
      </c>
      <c r="AP124" s="7"/>
      <c r="AQ124" s="168"/>
      <c r="AR124" s="117"/>
      <c r="AS124" s="9"/>
      <c r="AT124" s="9" t="str">
        <f t="shared" si="246"/>
        <v/>
      </c>
      <c r="AU124" s="9"/>
      <c r="AV124" s="9" t="str">
        <f t="shared" si="247"/>
        <v/>
      </c>
      <c r="AW124" s="9"/>
      <c r="AX124" s="9" t="str">
        <f t="shared" si="248"/>
        <v/>
      </c>
      <c r="AY124" s="9"/>
      <c r="AZ124" s="62" t="str">
        <f t="shared" si="249"/>
        <v/>
      </c>
      <c r="BA124" s="9" t="str">
        <f t="shared" si="250"/>
        <v/>
      </c>
      <c r="BB124" s="9" t="str">
        <f t="shared" si="251"/>
        <v/>
      </c>
      <c r="BC124" s="10" t="str">
        <f t="shared" si="252"/>
        <v/>
      </c>
      <c r="BD124" s="7"/>
      <c r="BE124" s="168"/>
      <c r="BF124" s="117"/>
      <c r="BG124" s="9"/>
      <c r="BH124" s="9" t="str">
        <f t="shared" si="253"/>
        <v/>
      </c>
      <c r="BI124" s="9"/>
      <c r="BJ124" s="9" t="str">
        <f t="shared" si="254"/>
        <v/>
      </c>
      <c r="BK124" s="9"/>
      <c r="BL124" s="9" t="str">
        <f t="shared" si="255"/>
        <v/>
      </c>
      <c r="BM124" s="9"/>
      <c r="BN124" s="62" t="str">
        <f t="shared" si="256"/>
        <v/>
      </c>
      <c r="BO124" s="9" t="str">
        <f t="shared" si="257"/>
        <v/>
      </c>
      <c r="BP124" s="9" t="str">
        <f t="shared" si="258"/>
        <v/>
      </c>
      <c r="BQ124" s="10" t="str">
        <f t="shared" si="259"/>
        <v/>
      </c>
      <c r="BR124" s="7"/>
      <c r="BS124" s="168"/>
      <c r="BT124" s="15"/>
      <c r="BU124" s="9"/>
      <c r="BV124" s="9" t="str">
        <f t="shared" si="260"/>
        <v/>
      </c>
      <c r="BW124" s="9"/>
      <c r="BX124" s="9" t="str">
        <f t="shared" si="261"/>
        <v/>
      </c>
      <c r="BY124" s="9"/>
      <c r="BZ124" s="9" t="str">
        <f t="shared" si="262"/>
        <v/>
      </c>
      <c r="CA124" s="9"/>
      <c r="CB124" s="9"/>
      <c r="CC124" s="9"/>
      <c r="CD124" s="9" t="str">
        <f t="shared" si="122"/>
        <v/>
      </c>
      <c r="CE124" s="10" t="str">
        <f t="shared" si="123"/>
        <v/>
      </c>
      <c r="CF124" s="7"/>
      <c r="CH124" s="15"/>
      <c r="CI124" s="9"/>
      <c r="CJ124" s="9" t="str">
        <f t="shared" si="263"/>
        <v/>
      </c>
      <c r="CK124" s="9"/>
      <c r="CL124" s="9" t="str">
        <f t="shared" si="264"/>
        <v/>
      </c>
      <c r="CM124" s="9"/>
      <c r="CN124" s="9" t="str">
        <f t="shared" si="265"/>
        <v/>
      </c>
      <c r="CO124" s="9"/>
      <c r="CP124" s="9"/>
      <c r="CQ124" s="9"/>
      <c r="CR124" s="9" t="str">
        <f t="shared" si="192"/>
        <v/>
      </c>
      <c r="CS124" s="10" t="str">
        <f t="shared" si="193"/>
        <v/>
      </c>
      <c r="CT124" s="7"/>
      <c r="CV124" s="15"/>
      <c r="CW124" s="9"/>
      <c r="CX124" s="9" t="str">
        <f t="shared" si="266"/>
        <v/>
      </c>
      <c r="CY124" s="9"/>
      <c r="CZ124" s="9" t="str">
        <f t="shared" si="267"/>
        <v/>
      </c>
      <c r="DA124" s="9"/>
      <c r="DB124" s="9" t="str">
        <f t="shared" si="268"/>
        <v/>
      </c>
      <c r="DC124" s="9"/>
      <c r="DD124" s="9"/>
      <c r="DE124" s="9"/>
      <c r="DF124" s="9" t="str">
        <f t="shared" si="199"/>
        <v/>
      </c>
      <c r="DG124" s="10" t="str">
        <f t="shared" si="200"/>
        <v/>
      </c>
      <c r="DH124" s="7"/>
      <c r="DJ124" s="15"/>
      <c r="DK124" s="9"/>
      <c r="DL124" s="9" t="str">
        <f t="shared" si="269"/>
        <v/>
      </c>
      <c r="DM124" s="9"/>
      <c r="DN124" s="9" t="str">
        <f t="shared" si="270"/>
        <v/>
      </c>
      <c r="DO124" s="9"/>
      <c r="DP124" s="9" t="str">
        <f t="shared" si="271"/>
        <v/>
      </c>
      <c r="DQ124" s="9"/>
      <c r="DR124" s="9"/>
      <c r="DS124" s="9"/>
      <c r="DT124" s="9" t="str">
        <f t="shared" si="206"/>
        <v/>
      </c>
      <c r="DU124" s="10" t="str">
        <f t="shared" si="207"/>
        <v/>
      </c>
      <c r="DV124" s="7"/>
      <c r="DW124" s="47"/>
      <c r="DX124" s="15"/>
      <c r="DY124" s="9"/>
      <c r="DZ124" s="9" t="str">
        <f t="shared" si="272"/>
        <v/>
      </c>
      <c r="EA124" s="9"/>
      <c r="EB124" s="9" t="str">
        <f t="shared" si="273"/>
        <v/>
      </c>
      <c r="EC124" s="9"/>
      <c r="ED124" s="9" t="str">
        <f t="shared" si="274"/>
        <v/>
      </c>
      <c r="EE124" s="9"/>
      <c r="EF124" s="9"/>
      <c r="EG124" s="9"/>
      <c r="EH124" s="9" t="str">
        <f t="shared" si="213"/>
        <v/>
      </c>
      <c r="EI124" s="10" t="str">
        <f t="shared" si="214"/>
        <v/>
      </c>
      <c r="EJ124" s="7"/>
      <c r="EK124" s="47"/>
      <c r="EL124" s="1"/>
    </row>
    <row r="125" spans="1:142" ht="15" customHeight="1" thickBot="1">
      <c r="A125" s="23"/>
      <c r="B125" s="23"/>
      <c r="C125" s="24"/>
      <c r="D125" s="24" t="str">
        <f t="shared" si="152"/>
        <v/>
      </c>
      <c r="E125" s="24"/>
      <c r="F125" s="24" t="str">
        <f t="shared" si="153"/>
        <v/>
      </c>
      <c r="G125" s="24"/>
      <c r="H125" s="24" t="str">
        <f t="shared" si="154"/>
        <v/>
      </c>
      <c r="I125" s="24"/>
      <c r="J125" s="63" t="str">
        <f t="shared" si="215"/>
        <v/>
      </c>
      <c r="K125" s="96" t="str">
        <f t="shared" si="216"/>
        <v/>
      </c>
      <c r="L125" s="24" t="str">
        <f t="shared" si="157"/>
        <v/>
      </c>
      <c r="M125" s="26" t="str">
        <f t="shared" si="158"/>
        <v/>
      </c>
      <c r="N125" s="7"/>
      <c r="O125" s="168"/>
      <c r="P125" s="134"/>
      <c r="Q125" s="24"/>
      <c r="R125" s="24" t="str">
        <f t="shared" si="232"/>
        <v/>
      </c>
      <c r="S125" s="24"/>
      <c r="T125" s="24" t="str">
        <f t="shared" si="233"/>
        <v/>
      </c>
      <c r="U125" s="24"/>
      <c r="V125" s="24" t="str">
        <f t="shared" si="234"/>
        <v/>
      </c>
      <c r="W125" s="24"/>
      <c r="X125" s="63" t="str">
        <f t="shared" si="235"/>
        <v/>
      </c>
      <c r="Y125" s="96" t="str">
        <f t="shared" si="236"/>
        <v/>
      </c>
      <c r="Z125" s="24" t="str">
        <f t="shared" si="237"/>
        <v/>
      </c>
      <c r="AA125" s="26" t="str">
        <f t="shared" si="238"/>
        <v/>
      </c>
      <c r="AB125" s="7"/>
      <c r="AC125" s="168"/>
      <c r="AD125" s="134"/>
      <c r="AE125" s="24"/>
      <c r="AF125" s="24" t="str">
        <f t="shared" si="239"/>
        <v/>
      </c>
      <c r="AG125" s="24"/>
      <c r="AH125" s="24" t="str">
        <f t="shared" si="240"/>
        <v/>
      </c>
      <c r="AI125" s="24"/>
      <c r="AJ125" s="24" t="str">
        <f t="shared" si="241"/>
        <v/>
      </c>
      <c r="AK125" s="24"/>
      <c r="AL125" s="63" t="str">
        <f t="shared" si="242"/>
        <v/>
      </c>
      <c r="AM125" s="96" t="str">
        <f t="shared" si="243"/>
        <v/>
      </c>
      <c r="AN125" s="24" t="str">
        <f t="shared" si="244"/>
        <v/>
      </c>
      <c r="AO125" s="26" t="str">
        <f t="shared" si="245"/>
        <v/>
      </c>
      <c r="AP125" s="7"/>
      <c r="AQ125" s="168"/>
      <c r="AR125" s="134"/>
      <c r="AS125" s="24"/>
      <c r="AT125" s="24" t="str">
        <f t="shared" si="246"/>
        <v/>
      </c>
      <c r="AU125" s="24"/>
      <c r="AV125" s="24" t="str">
        <f t="shared" si="247"/>
        <v/>
      </c>
      <c r="AW125" s="24"/>
      <c r="AX125" s="24" t="str">
        <f t="shared" si="248"/>
        <v/>
      </c>
      <c r="AY125" s="24"/>
      <c r="AZ125" s="63" t="str">
        <f t="shared" si="249"/>
        <v/>
      </c>
      <c r="BA125" s="96" t="str">
        <f t="shared" si="250"/>
        <v/>
      </c>
      <c r="BB125" s="24" t="str">
        <f t="shared" si="251"/>
        <v/>
      </c>
      <c r="BC125" s="26" t="str">
        <f t="shared" si="252"/>
        <v/>
      </c>
      <c r="BD125" s="7"/>
      <c r="BE125" s="168"/>
      <c r="BF125" s="134"/>
      <c r="BG125" s="24"/>
      <c r="BH125" s="24" t="str">
        <f t="shared" si="253"/>
        <v/>
      </c>
      <c r="BI125" s="24"/>
      <c r="BJ125" s="24" t="str">
        <f t="shared" si="254"/>
        <v/>
      </c>
      <c r="BK125" s="24"/>
      <c r="BL125" s="24" t="str">
        <f t="shared" si="255"/>
        <v/>
      </c>
      <c r="BM125" s="24"/>
      <c r="BN125" s="63" t="str">
        <f t="shared" si="256"/>
        <v/>
      </c>
      <c r="BO125" s="96" t="str">
        <f t="shared" si="257"/>
        <v/>
      </c>
      <c r="BP125" s="24" t="str">
        <f t="shared" si="258"/>
        <v/>
      </c>
      <c r="BQ125" s="26" t="str">
        <f t="shared" si="259"/>
        <v/>
      </c>
      <c r="BR125" s="7"/>
      <c r="BS125" s="168"/>
      <c r="BT125" s="15"/>
      <c r="BU125" s="9"/>
      <c r="BV125" s="9" t="str">
        <f t="shared" si="260"/>
        <v/>
      </c>
      <c r="BW125" s="9"/>
      <c r="BX125" s="9" t="str">
        <f t="shared" si="261"/>
        <v/>
      </c>
      <c r="BY125" s="9"/>
      <c r="BZ125" s="9" t="str">
        <f t="shared" si="262"/>
        <v/>
      </c>
      <c r="CA125" s="9"/>
      <c r="CB125" s="9"/>
      <c r="CC125" s="9"/>
      <c r="CD125" s="9" t="str">
        <f t="shared" si="122"/>
        <v/>
      </c>
      <c r="CE125" s="10" t="str">
        <f t="shared" si="123"/>
        <v/>
      </c>
      <c r="CF125" s="7"/>
      <c r="CH125" s="15"/>
      <c r="CI125" s="9"/>
      <c r="CJ125" s="9" t="str">
        <f t="shared" si="263"/>
        <v/>
      </c>
      <c r="CK125" s="9"/>
      <c r="CL125" s="9" t="str">
        <f t="shared" si="264"/>
        <v/>
      </c>
      <c r="CM125" s="9"/>
      <c r="CN125" s="9" t="str">
        <f t="shared" si="265"/>
        <v/>
      </c>
      <c r="CO125" s="9"/>
      <c r="CP125" s="9"/>
      <c r="CQ125" s="9"/>
      <c r="CR125" s="9" t="str">
        <f t="shared" si="192"/>
        <v/>
      </c>
      <c r="CS125" s="10" t="str">
        <f t="shared" si="193"/>
        <v/>
      </c>
      <c r="CT125" s="7"/>
      <c r="CV125" s="15"/>
      <c r="CW125" s="9"/>
      <c r="CX125" s="9" t="str">
        <f t="shared" si="266"/>
        <v/>
      </c>
      <c r="CY125" s="9"/>
      <c r="CZ125" s="9" t="str">
        <f t="shared" si="267"/>
        <v/>
      </c>
      <c r="DA125" s="9"/>
      <c r="DB125" s="9" t="str">
        <f t="shared" si="268"/>
        <v/>
      </c>
      <c r="DC125" s="9"/>
      <c r="DD125" s="9"/>
      <c r="DE125" s="9"/>
      <c r="DF125" s="9" t="str">
        <f t="shared" si="199"/>
        <v/>
      </c>
      <c r="DG125" s="10" t="str">
        <f t="shared" si="200"/>
        <v/>
      </c>
      <c r="DH125" s="7"/>
      <c r="DJ125" s="15"/>
      <c r="DK125" s="9"/>
      <c r="DL125" s="9" t="str">
        <f t="shared" si="269"/>
        <v/>
      </c>
      <c r="DM125" s="9"/>
      <c r="DN125" s="9" t="str">
        <f t="shared" si="270"/>
        <v/>
      </c>
      <c r="DO125" s="9"/>
      <c r="DP125" s="9" t="str">
        <f t="shared" si="271"/>
        <v/>
      </c>
      <c r="DQ125" s="9"/>
      <c r="DR125" s="9"/>
      <c r="DS125" s="9"/>
      <c r="DT125" s="9" t="str">
        <f t="shared" si="206"/>
        <v/>
      </c>
      <c r="DU125" s="10" t="str">
        <f t="shared" si="207"/>
        <v/>
      </c>
      <c r="DV125" s="7"/>
      <c r="DW125" s="47"/>
      <c r="DX125" s="15"/>
      <c r="DY125" s="9"/>
      <c r="DZ125" s="9" t="str">
        <f t="shared" si="272"/>
        <v/>
      </c>
      <c r="EA125" s="9"/>
      <c r="EB125" s="9" t="str">
        <f t="shared" si="273"/>
        <v/>
      </c>
      <c r="EC125" s="9"/>
      <c r="ED125" s="9" t="str">
        <f t="shared" si="274"/>
        <v/>
      </c>
      <c r="EE125" s="9"/>
      <c r="EF125" s="9"/>
      <c r="EG125" s="9"/>
      <c r="EH125" s="9" t="str">
        <f t="shared" si="213"/>
        <v/>
      </c>
      <c r="EI125" s="10" t="str">
        <f t="shared" si="214"/>
        <v/>
      </c>
      <c r="EJ125" s="7"/>
      <c r="EK125" s="47"/>
      <c r="EL125" s="1"/>
    </row>
    <row r="126" spans="1:142" ht="15" customHeight="1" thickTop="1">
      <c r="A126" s="89"/>
      <c r="B126" s="89"/>
      <c r="C126" s="78"/>
      <c r="D126" s="78" t="str">
        <f t="shared" si="152"/>
        <v/>
      </c>
      <c r="E126" s="78"/>
      <c r="F126" s="28" t="str">
        <f t="shared" si="153"/>
        <v/>
      </c>
      <c r="G126" s="78"/>
      <c r="H126" s="78" t="str">
        <f t="shared" si="154"/>
        <v/>
      </c>
      <c r="I126" s="78"/>
      <c r="J126" s="90" t="str">
        <f t="shared" si="215"/>
        <v/>
      </c>
      <c r="K126" s="91" t="str">
        <f t="shared" si="216"/>
        <v/>
      </c>
      <c r="L126" s="28" t="str">
        <f t="shared" si="157"/>
        <v/>
      </c>
      <c r="M126" s="29" t="str">
        <f t="shared" si="158"/>
        <v/>
      </c>
      <c r="N126" s="7"/>
      <c r="O126" s="168"/>
      <c r="P126" s="89" t="str">
        <f>IF(A126="","",A126)</f>
        <v/>
      </c>
      <c r="Q126" s="78"/>
      <c r="R126" s="78" t="str">
        <f t="shared" si="232"/>
        <v/>
      </c>
      <c r="S126" s="78"/>
      <c r="T126" s="28" t="str">
        <f t="shared" si="233"/>
        <v/>
      </c>
      <c r="U126" s="78"/>
      <c r="V126" s="78" t="str">
        <f t="shared" si="234"/>
        <v/>
      </c>
      <c r="W126" s="78"/>
      <c r="X126" s="90" t="str">
        <f t="shared" si="235"/>
        <v/>
      </c>
      <c r="Y126" s="91" t="str">
        <f t="shared" si="236"/>
        <v/>
      </c>
      <c r="Z126" s="28" t="str">
        <f t="shared" si="237"/>
        <v/>
      </c>
      <c r="AA126" s="29" t="str">
        <f t="shared" si="238"/>
        <v/>
      </c>
      <c r="AB126" s="7"/>
      <c r="AC126" s="168"/>
      <c r="AD126" s="89" t="str">
        <f>IF(A126="","",A126)</f>
        <v/>
      </c>
      <c r="AE126" s="78"/>
      <c r="AF126" s="78" t="str">
        <f t="shared" si="239"/>
        <v/>
      </c>
      <c r="AG126" s="78"/>
      <c r="AH126" s="28" t="str">
        <f t="shared" si="240"/>
        <v/>
      </c>
      <c r="AI126" s="78"/>
      <c r="AJ126" s="78" t="str">
        <f t="shared" si="241"/>
        <v/>
      </c>
      <c r="AK126" s="78"/>
      <c r="AL126" s="90" t="str">
        <f t="shared" si="242"/>
        <v/>
      </c>
      <c r="AM126" s="91" t="str">
        <f t="shared" si="243"/>
        <v/>
      </c>
      <c r="AN126" s="28" t="str">
        <f t="shared" si="244"/>
        <v/>
      </c>
      <c r="AO126" s="29" t="str">
        <f t="shared" si="245"/>
        <v/>
      </c>
      <c r="AP126" s="7"/>
      <c r="AQ126" s="168"/>
      <c r="AR126" s="89" t="str">
        <f>IF(A126="","",A126)</f>
        <v/>
      </c>
      <c r="AS126" s="78"/>
      <c r="AT126" s="78" t="str">
        <f t="shared" si="246"/>
        <v/>
      </c>
      <c r="AU126" s="78"/>
      <c r="AV126" s="28" t="str">
        <f t="shared" si="247"/>
        <v/>
      </c>
      <c r="AW126" s="78"/>
      <c r="AX126" s="78" t="str">
        <f t="shared" si="248"/>
        <v/>
      </c>
      <c r="AY126" s="78"/>
      <c r="AZ126" s="90" t="str">
        <f t="shared" si="249"/>
        <v/>
      </c>
      <c r="BA126" s="91" t="str">
        <f t="shared" si="250"/>
        <v/>
      </c>
      <c r="BB126" s="28" t="str">
        <f t="shared" si="251"/>
        <v/>
      </c>
      <c r="BC126" s="29" t="str">
        <f t="shared" si="252"/>
        <v/>
      </c>
      <c r="BD126" s="7"/>
      <c r="BE126" s="168"/>
      <c r="BF126" s="89" t="str">
        <f>IF(A126="","",A126)</f>
        <v/>
      </c>
      <c r="BG126" s="78"/>
      <c r="BH126" s="78" t="str">
        <f t="shared" si="253"/>
        <v/>
      </c>
      <c r="BI126" s="78"/>
      <c r="BJ126" s="28" t="str">
        <f t="shared" si="254"/>
        <v/>
      </c>
      <c r="BK126" s="78"/>
      <c r="BL126" s="78" t="str">
        <f t="shared" si="255"/>
        <v/>
      </c>
      <c r="BM126" s="78"/>
      <c r="BN126" s="90" t="str">
        <f t="shared" si="256"/>
        <v/>
      </c>
      <c r="BO126" s="91" t="str">
        <f t="shared" si="257"/>
        <v/>
      </c>
      <c r="BP126" s="28" t="str">
        <f t="shared" si="258"/>
        <v/>
      </c>
      <c r="BQ126" s="29" t="str">
        <f t="shared" si="259"/>
        <v/>
      </c>
      <c r="BR126" s="7"/>
      <c r="BS126" s="168"/>
      <c r="BT126" s="15"/>
      <c r="BU126" s="9"/>
      <c r="BV126" s="9" t="str">
        <f t="shared" si="260"/>
        <v/>
      </c>
      <c r="BW126" s="9"/>
      <c r="BX126" s="9" t="str">
        <f t="shared" si="261"/>
        <v/>
      </c>
      <c r="BY126" s="9"/>
      <c r="BZ126" s="9" t="str">
        <f t="shared" si="262"/>
        <v/>
      </c>
      <c r="CA126" s="9"/>
      <c r="CB126" s="9"/>
      <c r="CC126" s="9"/>
      <c r="CD126" s="9" t="str">
        <f t="shared" si="122"/>
        <v/>
      </c>
      <c r="CE126" s="10" t="str">
        <f t="shared" si="123"/>
        <v/>
      </c>
      <c r="CF126" s="7"/>
      <c r="CH126" s="15"/>
      <c r="CI126" s="9"/>
      <c r="CJ126" s="9" t="str">
        <f t="shared" si="263"/>
        <v/>
      </c>
      <c r="CK126" s="9"/>
      <c r="CL126" s="9" t="str">
        <f t="shared" si="264"/>
        <v/>
      </c>
      <c r="CM126" s="9"/>
      <c r="CN126" s="9" t="str">
        <f t="shared" si="265"/>
        <v/>
      </c>
      <c r="CO126" s="9"/>
      <c r="CP126" s="9"/>
      <c r="CQ126" s="9"/>
      <c r="CR126" s="9" t="str">
        <f t="shared" si="192"/>
        <v/>
      </c>
      <c r="CS126" s="10" t="str">
        <f t="shared" si="193"/>
        <v/>
      </c>
      <c r="CT126" s="7"/>
      <c r="CV126" s="15"/>
      <c r="CW126" s="9"/>
      <c r="CX126" s="9" t="str">
        <f t="shared" si="266"/>
        <v/>
      </c>
      <c r="CY126" s="9"/>
      <c r="CZ126" s="9" t="str">
        <f t="shared" si="267"/>
        <v/>
      </c>
      <c r="DA126" s="9"/>
      <c r="DB126" s="9" t="str">
        <f t="shared" si="268"/>
        <v/>
      </c>
      <c r="DC126" s="9"/>
      <c r="DD126" s="9"/>
      <c r="DE126" s="9"/>
      <c r="DF126" s="9" t="str">
        <f t="shared" si="199"/>
        <v/>
      </c>
      <c r="DG126" s="10" t="str">
        <f t="shared" si="200"/>
        <v/>
      </c>
      <c r="DH126" s="7"/>
      <c r="DJ126" s="15"/>
      <c r="DK126" s="9"/>
      <c r="DL126" s="9" t="str">
        <f t="shared" si="269"/>
        <v/>
      </c>
      <c r="DM126" s="9"/>
      <c r="DN126" s="9" t="str">
        <f t="shared" si="270"/>
        <v/>
      </c>
      <c r="DO126" s="9"/>
      <c r="DP126" s="9" t="str">
        <f t="shared" si="271"/>
        <v/>
      </c>
      <c r="DQ126" s="9"/>
      <c r="DR126" s="9"/>
      <c r="DS126" s="9"/>
      <c r="DT126" s="9" t="str">
        <f t="shared" si="206"/>
        <v/>
      </c>
      <c r="DU126" s="10" t="str">
        <f t="shared" si="207"/>
        <v/>
      </c>
      <c r="DV126" s="7"/>
      <c r="DW126" s="47"/>
      <c r="DX126" s="15"/>
      <c r="DY126" s="9"/>
      <c r="DZ126" s="9" t="str">
        <f t="shared" si="272"/>
        <v/>
      </c>
      <c r="EA126" s="9"/>
      <c r="EB126" s="9" t="str">
        <f t="shared" si="273"/>
        <v/>
      </c>
      <c r="EC126" s="9"/>
      <c r="ED126" s="9" t="str">
        <f t="shared" si="274"/>
        <v/>
      </c>
      <c r="EE126" s="9"/>
      <c r="EF126" s="9"/>
      <c r="EG126" s="9"/>
      <c r="EH126" s="9" t="str">
        <f t="shared" si="213"/>
        <v/>
      </c>
      <c r="EI126" s="10" t="str">
        <f t="shared" si="214"/>
        <v/>
      </c>
      <c r="EJ126" s="7"/>
      <c r="EK126" s="47"/>
      <c r="EL126" s="1"/>
    </row>
    <row r="127" spans="1:142" ht="15" customHeight="1">
      <c r="A127" s="15"/>
      <c r="B127" s="15"/>
      <c r="C127" s="9"/>
      <c r="D127" s="9" t="str">
        <f t="shared" si="152"/>
        <v/>
      </c>
      <c r="E127" s="9"/>
      <c r="F127" s="9" t="str">
        <f t="shared" si="153"/>
        <v/>
      </c>
      <c r="G127" s="9"/>
      <c r="H127" s="9" t="str">
        <f t="shared" si="154"/>
        <v/>
      </c>
      <c r="I127" s="9"/>
      <c r="J127" s="62" t="str">
        <f t="shared" si="215"/>
        <v/>
      </c>
      <c r="K127" s="95" t="str">
        <f t="shared" si="216"/>
        <v/>
      </c>
      <c r="L127" s="9" t="str">
        <f t="shared" si="157"/>
        <v/>
      </c>
      <c r="M127" s="10" t="str">
        <f t="shared" si="158"/>
        <v/>
      </c>
      <c r="N127" s="7"/>
      <c r="O127" s="168"/>
      <c r="P127" s="15"/>
      <c r="Q127" s="9"/>
      <c r="R127" s="9" t="str">
        <f t="shared" si="232"/>
        <v/>
      </c>
      <c r="S127" s="9"/>
      <c r="T127" s="9" t="str">
        <f t="shared" si="233"/>
        <v/>
      </c>
      <c r="U127" s="9"/>
      <c r="V127" s="9" t="str">
        <f t="shared" si="234"/>
        <v/>
      </c>
      <c r="W127" s="9"/>
      <c r="X127" s="62" t="str">
        <f t="shared" si="235"/>
        <v/>
      </c>
      <c r="Y127" s="95" t="str">
        <f t="shared" si="236"/>
        <v/>
      </c>
      <c r="Z127" s="9" t="str">
        <f t="shared" si="237"/>
        <v/>
      </c>
      <c r="AA127" s="10" t="str">
        <f t="shared" si="238"/>
        <v/>
      </c>
      <c r="AB127" s="7"/>
      <c r="AC127" s="168"/>
      <c r="AD127" s="15"/>
      <c r="AE127" s="9"/>
      <c r="AF127" s="9" t="str">
        <f t="shared" si="239"/>
        <v/>
      </c>
      <c r="AG127" s="9"/>
      <c r="AH127" s="9" t="str">
        <f t="shared" si="240"/>
        <v/>
      </c>
      <c r="AI127" s="9"/>
      <c r="AJ127" s="9" t="str">
        <f t="shared" si="241"/>
        <v/>
      </c>
      <c r="AK127" s="9"/>
      <c r="AL127" s="62" t="str">
        <f t="shared" si="242"/>
        <v/>
      </c>
      <c r="AM127" s="95" t="str">
        <f t="shared" si="243"/>
        <v/>
      </c>
      <c r="AN127" s="9" t="str">
        <f t="shared" si="244"/>
        <v/>
      </c>
      <c r="AO127" s="10" t="str">
        <f t="shared" si="245"/>
        <v/>
      </c>
      <c r="AP127" s="7"/>
      <c r="AQ127" s="168"/>
      <c r="AR127" s="15"/>
      <c r="AS127" s="9"/>
      <c r="AT127" s="9" t="str">
        <f t="shared" si="246"/>
        <v/>
      </c>
      <c r="AU127" s="9"/>
      <c r="AV127" s="9" t="str">
        <f t="shared" si="247"/>
        <v/>
      </c>
      <c r="AW127" s="9"/>
      <c r="AX127" s="9" t="str">
        <f t="shared" si="248"/>
        <v/>
      </c>
      <c r="AY127" s="9"/>
      <c r="AZ127" s="62" t="str">
        <f t="shared" si="249"/>
        <v/>
      </c>
      <c r="BA127" s="95" t="str">
        <f t="shared" si="250"/>
        <v/>
      </c>
      <c r="BB127" s="9" t="str">
        <f t="shared" si="251"/>
        <v/>
      </c>
      <c r="BC127" s="10" t="str">
        <f t="shared" si="252"/>
        <v/>
      </c>
      <c r="BD127" s="7"/>
      <c r="BE127" s="168"/>
      <c r="BF127" s="15"/>
      <c r="BG127" s="9"/>
      <c r="BH127" s="9" t="str">
        <f t="shared" si="253"/>
        <v/>
      </c>
      <c r="BI127" s="9"/>
      <c r="BJ127" s="9" t="str">
        <f t="shared" si="254"/>
        <v/>
      </c>
      <c r="BK127" s="9"/>
      <c r="BL127" s="9" t="str">
        <f t="shared" si="255"/>
        <v/>
      </c>
      <c r="BM127" s="9"/>
      <c r="BN127" s="62" t="str">
        <f t="shared" si="256"/>
        <v/>
      </c>
      <c r="BO127" s="95" t="str">
        <f t="shared" si="257"/>
        <v/>
      </c>
      <c r="BP127" s="9" t="str">
        <f t="shared" si="258"/>
        <v/>
      </c>
      <c r="BQ127" s="10" t="str">
        <f t="shared" si="259"/>
        <v/>
      </c>
      <c r="BR127" s="7"/>
      <c r="BS127" s="168"/>
      <c r="BT127" s="15"/>
      <c r="BU127" s="9"/>
      <c r="BV127" s="9" t="str">
        <f t="shared" si="260"/>
        <v/>
      </c>
      <c r="BW127" s="9"/>
      <c r="BX127" s="9" t="str">
        <f t="shared" si="261"/>
        <v/>
      </c>
      <c r="BY127" s="9"/>
      <c r="BZ127" s="9" t="str">
        <f t="shared" si="262"/>
        <v/>
      </c>
      <c r="CA127" s="9"/>
      <c r="CB127" s="9"/>
      <c r="CC127" s="9"/>
      <c r="CD127" s="9" t="str">
        <f t="shared" si="122"/>
        <v/>
      </c>
      <c r="CE127" s="10" t="str">
        <f t="shared" si="123"/>
        <v/>
      </c>
      <c r="CF127" s="7"/>
      <c r="CH127" s="15"/>
      <c r="CI127" s="9"/>
      <c r="CJ127" s="9" t="str">
        <f t="shared" si="263"/>
        <v/>
      </c>
      <c r="CK127" s="9"/>
      <c r="CL127" s="9" t="str">
        <f t="shared" si="264"/>
        <v/>
      </c>
      <c r="CM127" s="9"/>
      <c r="CN127" s="9" t="str">
        <f t="shared" si="265"/>
        <v/>
      </c>
      <c r="CO127" s="9"/>
      <c r="CP127" s="9"/>
      <c r="CQ127" s="9"/>
      <c r="CR127" s="9" t="str">
        <f t="shared" si="192"/>
        <v/>
      </c>
      <c r="CS127" s="10" t="str">
        <f t="shared" si="193"/>
        <v/>
      </c>
      <c r="CT127" s="7"/>
      <c r="CV127" s="15"/>
      <c r="CW127" s="9"/>
      <c r="CX127" s="9" t="str">
        <f t="shared" si="266"/>
        <v/>
      </c>
      <c r="CY127" s="9"/>
      <c r="CZ127" s="9" t="str">
        <f t="shared" si="267"/>
        <v/>
      </c>
      <c r="DA127" s="9"/>
      <c r="DB127" s="9" t="str">
        <f t="shared" si="268"/>
        <v/>
      </c>
      <c r="DC127" s="9"/>
      <c r="DD127" s="9"/>
      <c r="DE127" s="9"/>
      <c r="DF127" s="9" t="str">
        <f t="shared" si="199"/>
        <v/>
      </c>
      <c r="DG127" s="10" t="str">
        <f t="shared" si="200"/>
        <v/>
      </c>
      <c r="DH127" s="7"/>
      <c r="DJ127" s="15"/>
      <c r="DK127" s="9"/>
      <c r="DL127" s="9" t="str">
        <f t="shared" si="269"/>
        <v/>
      </c>
      <c r="DM127" s="9"/>
      <c r="DN127" s="9" t="str">
        <f t="shared" si="270"/>
        <v/>
      </c>
      <c r="DO127" s="9"/>
      <c r="DP127" s="9" t="str">
        <f t="shared" si="271"/>
        <v/>
      </c>
      <c r="DQ127" s="9"/>
      <c r="DR127" s="9"/>
      <c r="DS127" s="9"/>
      <c r="DT127" s="9" t="str">
        <f t="shared" si="206"/>
        <v/>
      </c>
      <c r="DU127" s="10" t="str">
        <f t="shared" si="207"/>
        <v/>
      </c>
      <c r="DV127" s="7"/>
      <c r="DW127" s="47"/>
      <c r="DX127" s="15"/>
      <c r="DY127" s="9"/>
      <c r="DZ127" s="9" t="str">
        <f t="shared" si="272"/>
        <v/>
      </c>
      <c r="EA127" s="9"/>
      <c r="EB127" s="9" t="str">
        <f t="shared" si="273"/>
        <v/>
      </c>
      <c r="EC127" s="9"/>
      <c r="ED127" s="9" t="str">
        <f t="shared" si="274"/>
        <v/>
      </c>
      <c r="EE127" s="9"/>
      <c r="EF127" s="9"/>
      <c r="EG127" s="9"/>
      <c r="EH127" s="9" t="str">
        <f t="shared" si="213"/>
        <v/>
      </c>
      <c r="EI127" s="10" t="str">
        <f t="shared" si="214"/>
        <v/>
      </c>
      <c r="EJ127" s="7"/>
      <c r="EK127" s="47"/>
      <c r="EL127" s="1"/>
    </row>
    <row r="128" spans="1:142" ht="15" customHeight="1">
      <c r="A128" s="15"/>
      <c r="B128" s="15"/>
      <c r="C128" s="9"/>
      <c r="D128" s="9" t="str">
        <f t="shared" si="152"/>
        <v/>
      </c>
      <c r="E128" s="9"/>
      <c r="F128" s="9" t="str">
        <f t="shared" si="153"/>
        <v/>
      </c>
      <c r="G128" s="9"/>
      <c r="H128" s="9" t="str">
        <f t="shared" si="154"/>
        <v/>
      </c>
      <c r="I128" s="9"/>
      <c r="J128" s="62" t="str">
        <f t="shared" si="215"/>
        <v/>
      </c>
      <c r="K128" s="9" t="str">
        <f t="shared" si="216"/>
        <v/>
      </c>
      <c r="L128" s="9" t="str">
        <f t="shared" si="157"/>
        <v/>
      </c>
      <c r="M128" s="10" t="str">
        <f t="shared" si="158"/>
        <v/>
      </c>
      <c r="N128" s="7"/>
      <c r="O128" s="168"/>
      <c r="P128" s="15"/>
      <c r="Q128" s="9"/>
      <c r="R128" s="9" t="str">
        <f t="shared" si="232"/>
        <v/>
      </c>
      <c r="S128" s="9"/>
      <c r="T128" s="9" t="str">
        <f t="shared" si="233"/>
        <v/>
      </c>
      <c r="U128" s="9"/>
      <c r="V128" s="9" t="str">
        <f t="shared" si="234"/>
        <v/>
      </c>
      <c r="W128" s="9"/>
      <c r="X128" s="62" t="str">
        <f t="shared" si="235"/>
        <v/>
      </c>
      <c r="Y128" s="9" t="str">
        <f t="shared" si="236"/>
        <v/>
      </c>
      <c r="Z128" s="9" t="str">
        <f t="shared" si="237"/>
        <v/>
      </c>
      <c r="AA128" s="10" t="str">
        <f t="shared" si="238"/>
        <v/>
      </c>
      <c r="AB128" s="7"/>
      <c r="AC128" s="168"/>
      <c r="AD128" s="15"/>
      <c r="AE128" s="9"/>
      <c r="AF128" s="9" t="str">
        <f t="shared" si="239"/>
        <v/>
      </c>
      <c r="AG128" s="9"/>
      <c r="AH128" s="9" t="str">
        <f t="shared" si="240"/>
        <v/>
      </c>
      <c r="AI128" s="9"/>
      <c r="AJ128" s="9" t="str">
        <f t="shared" si="241"/>
        <v/>
      </c>
      <c r="AK128" s="9"/>
      <c r="AL128" s="62" t="str">
        <f t="shared" si="242"/>
        <v/>
      </c>
      <c r="AM128" s="9" t="str">
        <f t="shared" si="243"/>
        <v/>
      </c>
      <c r="AN128" s="9" t="str">
        <f t="shared" si="244"/>
        <v/>
      </c>
      <c r="AO128" s="10" t="str">
        <f t="shared" si="245"/>
        <v/>
      </c>
      <c r="AP128" s="7"/>
      <c r="AQ128" s="168"/>
      <c r="AR128" s="17"/>
      <c r="AS128" s="9"/>
      <c r="AT128" s="9" t="str">
        <f t="shared" si="246"/>
        <v/>
      </c>
      <c r="AU128" s="9"/>
      <c r="AV128" s="9" t="str">
        <f t="shared" si="247"/>
        <v/>
      </c>
      <c r="AW128" s="9"/>
      <c r="AX128" s="9" t="str">
        <f t="shared" si="248"/>
        <v/>
      </c>
      <c r="AY128" s="9"/>
      <c r="AZ128" s="62" t="str">
        <f t="shared" si="249"/>
        <v/>
      </c>
      <c r="BA128" s="9" t="str">
        <f t="shared" si="250"/>
        <v/>
      </c>
      <c r="BB128" s="9" t="str">
        <f t="shared" si="251"/>
        <v/>
      </c>
      <c r="BC128" s="10" t="str">
        <f t="shared" si="252"/>
        <v/>
      </c>
      <c r="BD128" s="7"/>
      <c r="BE128" s="168"/>
      <c r="BF128" s="15"/>
      <c r="BG128" s="9"/>
      <c r="BH128" s="9" t="str">
        <f t="shared" si="253"/>
        <v/>
      </c>
      <c r="BI128" s="9"/>
      <c r="BJ128" s="9" t="str">
        <f t="shared" si="254"/>
        <v/>
      </c>
      <c r="BK128" s="9"/>
      <c r="BL128" s="9" t="str">
        <f t="shared" si="255"/>
        <v/>
      </c>
      <c r="BM128" s="9"/>
      <c r="BN128" s="62" t="str">
        <f t="shared" si="256"/>
        <v/>
      </c>
      <c r="BO128" s="9" t="str">
        <f t="shared" si="257"/>
        <v/>
      </c>
      <c r="BP128" s="9" t="str">
        <f t="shared" si="258"/>
        <v/>
      </c>
      <c r="BQ128" s="10" t="str">
        <f t="shared" si="259"/>
        <v/>
      </c>
      <c r="BR128" s="7"/>
      <c r="BS128" s="168"/>
      <c r="BT128" s="15"/>
      <c r="BU128" s="9"/>
      <c r="BV128" s="9" t="str">
        <f t="shared" si="260"/>
        <v/>
      </c>
      <c r="BW128" s="9"/>
      <c r="BX128" s="9" t="str">
        <f t="shared" si="261"/>
        <v/>
      </c>
      <c r="BY128" s="9"/>
      <c r="BZ128" s="9" t="str">
        <f t="shared" si="262"/>
        <v/>
      </c>
      <c r="CA128" s="9"/>
      <c r="CB128" s="9"/>
      <c r="CC128" s="9"/>
      <c r="CD128" s="9" t="str">
        <f t="shared" si="122"/>
        <v/>
      </c>
      <c r="CE128" s="10" t="str">
        <f t="shared" si="123"/>
        <v/>
      </c>
      <c r="CF128" s="7"/>
      <c r="CH128" s="15"/>
      <c r="CI128" s="9"/>
      <c r="CJ128" s="9" t="str">
        <f t="shared" si="263"/>
        <v/>
      </c>
      <c r="CK128" s="9"/>
      <c r="CL128" s="9" t="str">
        <f t="shared" si="264"/>
        <v/>
      </c>
      <c r="CM128" s="9"/>
      <c r="CN128" s="9" t="str">
        <f t="shared" si="265"/>
        <v/>
      </c>
      <c r="CO128" s="9"/>
      <c r="CP128" s="9"/>
      <c r="CQ128" s="9"/>
      <c r="CR128" s="9" t="str">
        <f t="shared" si="192"/>
        <v/>
      </c>
      <c r="CS128" s="10" t="str">
        <f t="shared" si="193"/>
        <v/>
      </c>
      <c r="CT128" s="7"/>
      <c r="CV128" s="15"/>
      <c r="CW128" s="9"/>
      <c r="CX128" s="9" t="str">
        <f t="shared" si="266"/>
        <v/>
      </c>
      <c r="CY128" s="9"/>
      <c r="CZ128" s="9" t="str">
        <f t="shared" si="267"/>
        <v/>
      </c>
      <c r="DA128" s="9"/>
      <c r="DB128" s="9" t="str">
        <f t="shared" si="268"/>
        <v/>
      </c>
      <c r="DC128" s="9"/>
      <c r="DD128" s="9"/>
      <c r="DE128" s="9"/>
      <c r="DF128" s="9" t="str">
        <f t="shared" si="199"/>
        <v/>
      </c>
      <c r="DG128" s="10" t="str">
        <f t="shared" si="200"/>
        <v/>
      </c>
      <c r="DH128" s="7"/>
      <c r="DJ128" s="15"/>
      <c r="DK128" s="9"/>
      <c r="DL128" s="9" t="str">
        <f t="shared" si="269"/>
        <v/>
      </c>
      <c r="DM128" s="9"/>
      <c r="DN128" s="9" t="str">
        <f t="shared" si="270"/>
        <v/>
      </c>
      <c r="DO128" s="9"/>
      <c r="DP128" s="9" t="str">
        <f t="shared" si="271"/>
        <v/>
      </c>
      <c r="DQ128" s="9"/>
      <c r="DR128" s="9"/>
      <c r="DS128" s="9"/>
      <c r="DT128" s="9" t="str">
        <f t="shared" si="206"/>
        <v/>
      </c>
      <c r="DU128" s="10" t="str">
        <f t="shared" si="207"/>
        <v/>
      </c>
      <c r="DV128" s="7"/>
      <c r="DW128" s="47"/>
      <c r="DX128" s="15"/>
      <c r="DY128" s="9"/>
      <c r="DZ128" s="9" t="str">
        <f t="shared" si="272"/>
        <v/>
      </c>
      <c r="EA128" s="9"/>
      <c r="EB128" s="9" t="str">
        <f t="shared" si="273"/>
        <v/>
      </c>
      <c r="EC128" s="9"/>
      <c r="ED128" s="9" t="str">
        <f t="shared" si="274"/>
        <v/>
      </c>
      <c r="EE128" s="9"/>
      <c r="EF128" s="9"/>
      <c r="EG128" s="9"/>
      <c r="EH128" s="9" t="str">
        <f t="shared" si="213"/>
        <v/>
      </c>
      <c r="EI128" s="10" t="str">
        <f t="shared" si="214"/>
        <v/>
      </c>
      <c r="EJ128" s="7"/>
      <c r="EK128" s="47"/>
      <c r="EL128" s="1"/>
    </row>
    <row r="129" spans="1:142" ht="15" customHeight="1" thickBot="1">
      <c r="A129" s="23"/>
      <c r="B129" s="23"/>
      <c r="C129" s="24"/>
      <c r="D129" s="24" t="str">
        <f t="shared" si="152"/>
        <v/>
      </c>
      <c r="E129" s="24"/>
      <c r="F129" s="24" t="str">
        <f t="shared" si="153"/>
        <v/>
      </c>
      <c r="G129" s="24"/>
      <c r="H129" s="24" t="str">
        <f t="shared" si="154"/>
        <v/>
      </c>
      <c r="I129" s="24"/>
      <c r="J129" s="63" t="str">
        <f t="shared" si="215"/>
        <v/>
      </c>
      <c r="K129" s="96" t="str">
        <f t="shared" si="216"/>
        <v/>
      </c>
      <c r="L129" s="24" t="str">
        <f t="shared" si="157"/>
        <v/>
      </c>
      <c r="M129" s="26" t="str">
        <f t="shared" si="158"/>
        <v/>
      </c>
      <c r="N129" s="7"/>
      <c r="O129" s="168"/>
      <c r="P129" s="23"/>
      <c r="Q129" s="24"/>
      <c r="R129" s="24" t="str">
        <f t="shared" si="232"/>
        <v/>
      </c>
      <c r="S129" s="24"/>
      <c r="T129" s="24" t="str">
        <f t="shared" si="233"/>
        <v/>
      </c>
      <c r="U129" s="24"/>
      <c r="V129" s="24" t="str">
        <f t="shared" si="234"/>
        <v/>
      </c>
      <c r="W129" s="24"/>
      <c r="X129" s="63" t="str">
        <f t="shared" si="235"/>
        <v/>
      </c>
      <c r="Y129" s="96" t="str">
        <f t="shared" si="236"/>
        <v/>
      </c>
      <c r="Z129" s="24" t="str">
        <f t="shared" si="237"/>
        <v/>
      </c>
      <c r="AA129" s="26" t="str">
        <f t="shared" si="238"/>
        <v/>
      </c>
      <c r="AB129" s="7"/>
      <c r="AC129" s="168"/>
      <c r="AD129" s="23"/>
      <c r="AE129" s="24"/>
      <c r="AF129" s="24" t="str">
        <f t="shared" si="239"/>
        <v/>
      </c>
      <c r="AG129" s="24"/>
      <c r="AH129" s="24" t="str">
        <f t="shared" si="240"/>
        <v/>
      </c>
      <c r="AI129" s="24"/>
      <c r="AJ129" s="24" t="str">
        <f t="shared" si="241"/>
        <v/>
      </c>
      <c r="AK129" s="24"/>
      <c r="AL129" s="63" t="str">
        <f t="shared" si="242"/>
        <v/>
      </c>
      <c r="AM129" s="96" t="str">
        <f t="shared" si="243"/>
        <v/>
      </c>
      <c r="AN129" s="24" t="str">
        <f t="shared" si="244"/>
        <v/>
      </c>
      <c r="AO129" s="26" t="str">
        <f t="shared" si="245"/>
        <v/>
      </c>
      <c r="AP129" s="7"/>
      <c r="AQ129" s="168"/>
      <c r="AR129" s="23"/>
      <c r="AS129" s="24"/>
      <c r="AT129" s="24" t="str">
        <f t="shared" si="246"/>
        <v/>
      </c>
      <c r="AU129" s="24"/>
      <c r="AV129" s="24" t="str">
        <f t="shared" si="247"/>
        <v/>
      </c>
      <c r="AW129" s="24"/>
      <c r="AX129" s="24" t="str">
        <f t="shared" si="248"/>
        <v/>
      </c>
      <c r="AY129" s="24"/>
      <c r="AZ129" s="63" t="str">
        <f t="shared" si="249"/>
        <v/>
      </c>
      <c r="BA129" s="96" t="str">
        <f t="shared" si="250"/>
        <v/>
      </c>
      <c r="BB129" s="24" t="str">
        <f t="shared" si="251"/>
        <v/>
      </c>
      <c r="BC129" s="26" t="str">
        <f t="shared" si="252"/>
        <v/>
      </c>
      <c r="BD129" s="7"/>
      <c r="BE129" s="168"/>
      <c r="BF129" s="23"/>
      <c r="BG129" s="24"/>
      <c r="BH129" s="24" t="str">
        <f t="shared" si="253"/>
        <v/>
      </c>
      <c r="BI129" s="24"/>
      <c r="BJ129" s="24" t="str">
        <f t="shared" si="254"/>
        <v/>
      </c>
      <c r="BK129" s="24"/>
      <c r="BL129" s="24" t="str">
        <f t="shared" si="255"/>
        <v/>
      </c>
      <c r="BM129" s="24"/>
      <c r="BN129" s="63" t="str">
        <f t="shared" si="256"/>
        <v/>
      </c>
      <c r="BO129" s="96" t="str">
        <f t="shared" si="257"/>
        <v/>
      </c>
      <c r="BP129" s="24" t="str">
        <f t="shared" si="258"/>
        <v/>
      </c>
      <c r="BQ129" s="26" t="str">
        <f t="shared" si="259"/>
        <v/>
      </c>
      <c r="BR129" s="7"/>
      <c r="BS129" s="168"/>
      <c r="BT129" s="15"/>
      <c r="BU129" s="9"/>
      <c r="BV129" s="9" t="str">
        <f t="shared" si="260"/>
        <v/>
      </c>
      <c r="BW129" s="9"/>
      <c r="BX129" s="9" t="str">
        <f t="shared" si="261"/>
        <v/>
      </c>
      <c r="BY129" s="9"/>
      <c r="BZ129" s="9" t="str">
        <f t="shared" si="262"/>
        <v/>
      </c>
      <c r="CA129" s="9"/>
      <c r="CB129" s="9"/>
      <c r="CC129" s="9"/>
      <c r="CD129" s="9" t="str">
        <f t="shared" si="122"/>
        <v/>
      </c>
      <c r="CE129" s="10" t="str">
        <f t="shared" si="123"/>
        <v/>
      </c>
      <c r="CF129" s="7"/>
      <c r="CH129" s="15"/>
      <c r="CI129" s="9"/>
      <c r="CJ129" s="9" t="str">
        <f t="shared" si="263"/>
        <v/>
      </c>
      <c r="CK129" s="9"/>
      <c r="CL129" s="9" t="str">
        <f t="shared" si="264"/>
        <v/>
      </c>
      <c r="CM129" s="9"/>
      <c r="CN129" s="9" t="str">
        <f t="shared" si="265"/>
        <v/>
      </c>
      <c r="CO129" s="9"/>
      <c r="CP129" s="9"/>
      <c r="CQ129" s="9"/>
      <c r="CR129" s="9" t="str">
        <f t="shared" si="192"/>
        <v/>
      </c>
      <c r="CS129" s="10" t="str">
        <f t="shared" si="193"/>
        <v/>
      </c>
      <c r="CT129" s="7"/>
      <c r="CV129" s="15"/>
      <c r="CW129" s="9"/>
      <c r="CX129" s="9" t="str">
        <f t="shared" si="266"/>
        <v/>
      </c>
      <c r="CY129" s="9"/>
      <c r="CZ129" s="9" t="str">
        <f t="shared" si="267"/>
        <v/>
      </c>
      <c r="DA129" s="9"/>
      <c r="DB129" s="9" t="str">
        <f t="shared" si="268"/>
        <v/>
      </c>
      <c r="DC129" s="9"/>
      <c r="DD129" s="9"/>
      <c r="DE129" s="9"/>
      <c r="DF129" s="9" t="str">
        <f t="shared" si="199"/>
        <v/>
      </c>
      <c r="DG129" s="10" t="str">
        <f t="shared" si="200"/>
        <v/>
      </c>
      <c r="DH129" s="7"/>
      <c r="DJ129" s="15"/>
      <c r="DK129" s="9"/>
      <c r="DL129" s="9" t="str">
        <f t="shared" si="269"/>
        <v/>
      </c>
      <c r="DM129" s="9"/>
      <c r="DN129" s="9" t="str">
        <f t="shared" si="270"/>
        <v/>
      </c>
      <c r="DO129" s="9"/>
      <c r="DP129" s="9" t="str">
        <f t="shared" si="271"/>
        <v/>
      </c>
      <c r="DQ129" s="9"/>
      <c r="DR129" s="9"/>
      <c r="DS129" s="9"/>
      <c r="DT129" s="9" t="str">
        <f t="shared" si="206"/>
        <v/>
      </c>
      <c r="DU129" s="10" t="str">
        <f t="shared" si="207"/>
        <v/>
      </c>
      <c r="DV129" s="7"/>
      <c r="DW129" s="47"/>
      <c r="DX129" s="15"/>
      <c r="DY129" s="9"/>
      <c r="DZ129" s="9" t="str">
        <f t="shared" si="272"/>
        <v/>
      </c>
      <c r="EA129" s="9"/>
      <c r="EB129" s="9" t="str">
        <f t="shared" si="273"/>
        <v/>
      </c>
      <c r="EC129" s="9"/>
      <c r="ED129" s="9" t="str">
        <f t="shared" si="274"/>
        <v/>
      </c>
      <c r="EE129" s="9"/>
      <c r="EF129" s="9"/>
      <c r="EG129" s="9"/>
      <c r="EH129" s="9" t="str">
        <f t="shared" si="213"/>
        <v/>
      </c>
      <c r="EI129" s="10" t="str">
        <f t="shared" si="214"/>
        <v/>
      </c>
      <c r="EJ129" s="7"/>
      <c r="EK129" s="47"/>
      <c r="EL129" s="1"/>
    </row>
    <row r="130" spans="1:142" ht="15" customHeight="1" thickTop="1">
      <c r="A130" s="89"/>
      <c r="B130" s="89"/>
      <c r="C130" s="78"/>
      <c r="D130" s="78"/>
      <c r="E130" s="78"/>
      <c r="F130" s="78"/>
      <c r="G130" s="78"/>
      <c r="H130" s="78"/>
      <c r="I130" s="78"/>
      <c r="J130" s="90"/>
      <c r="K130" s="78"/>
      <c r="L130" s="78"/>
      <c r="M130" s="78"/>
      <c r="N130" s="7"/>
      <c r="P130" s="89"/>
      <c r="Q130" s="78"/>
      <c r="R130" s="78"/>
      <c r="S130" s="78"/>
      <c r="T130" s="78"/>
      <c r="U130" s="78"/>
      <c r="V130" s="78"/>
      <c r="W130" s="78"/>
      <c r="X130" s="90"/>
      <c r="Y130" s="78"/>
      <c r="Z130" s="78"/>
      <c r="AA130" s="78"/>
      <c r="AB130" s="7"/>
      <c r="AD130" s="89"/>
      <c r="AE130" s="78"/>
      <c r="AF130" s="78"/>
      <c r="AG130" s="78"/>
      <c r="AH130" s="78"/>
      <c r="AI130" s="78"/>
      <c r="AJ130" s="78"/>
      <c r="AK130" s="78"/>
      <c r="AL130" s="90"/>
      <c r="AM130" s="78"/>
      <c r="AN130" s="78"/>
      <c r="AO130" s="78"/>
      <c r="AP130" s="7"/>
      <c r="AR130" s="89"/>
      <c r="AS130" s="78"/>
      <c r="AT130" s="78"/>
      <c r="AU130" s="78"/>
      <c r="AV130" s="78" t="str">
        <f>IF(AU130="","",AU130-AU129)</f>
        <v/>
      </c>
      <c r="AW130" s="78"/>
      <c r="AX130" s="78" t="str">
        <f>IF(AW130="","",AW129+AY129-AW130)</f>
        <v/>
      </c>
      <c r="AY130" s="78"/>
      <c r="AZ130" s="90"/>
      <c r="BA130" s="78"/>
      <c r="BB130" s="78" t="str">
        <f>IF(BA130="","",AX130*BA130)</f>
        <v/>
      </c>
      <c r="BC130" s="92" t="str">
        <f>IF(BB130="","",BB130/(AT130*100))</f>
        <v/>
      </c>
      <c r="BD130" s="22"/>
      <c r="BF130" s="89"/>
      <c r="BG130" s="78"/>
      <c r="BH130" s="78"/>
      <c r="BI130" s="188"/>
      <c r="BJ130" s="78"/>
      <c r="BK130" s="78"/>
      <c r="BL130" s="78"/>
      <c r="BM130" s="78"/>
      <c r="BN130" s="90"/>
      <c r="BO130" s="78"/>
      <c r="BP130" s="78"/>
      <c r="BQ130" s="78"/>
      <c r="BR130" s="7"/>
      <c r="BS130" s="1"/>
      <c r="BT130" s="15"/>
      <c r="BU130" s="9"/>
      <c r="BV130" s="9"/>
      <c r="BW130" s="9"/>
      <c r="BX130" s="9" t="str">
        <f t="shared" si="261"/>
        <v/>
      </c>
      <c r="BY130" s="9"/>
      <c r="BZ130" s="9" t="str">
        <f t="shared" si="262"/>
        <v/>
      </c>
      <c r="CA130" s="9"/>
      <c r="CB130" s="9"/>
      <c r="CC130" s="9"/>
      <c r="CD130" s="9" t="str">
        <f t="shared" si="122"/>
        <v/>
      </c>
      <c r="CE130" s="10" t="str">
        <f t="shared" si="123"/>
        <v/>
      </c>
      <c r="CF130" s="7"/>
      <c r="CH130" s="15"/>
      <c r="CI130" s="9"/>
      <c r="CJ130" s="9"/>
      <c r="CK130" s="9"/>
      <c r="CL130" s="9" t="str">
        <f t="shared" si="264"/>
        <v/>
      </c>
      <c r="CM130" s="9"/>
      <c r="CN130" s="9" t="str">
        <f t="shared" si="265"/>
        <v/>
      </c>
      <c r="CO130" s="9"/>
      <c r="CP130" s="9"/>
      <c r="CQ130" s="9"/>
      <c r="CR130" s="9" t="str">
        <f t="shared" si="192"/>
        <v/>
      </c>
      <c r="CS130" s="10" t="str">
        <f t="shared" si="193"/>
        <v/>
      </c>
      <c r="CT130" s="7"/>
      <c r="CV130" s="15"/>
      <c r="CW130" s="9"/>
      <c r="CX130" s="9"/>
      <c r="CY130" s="9"/>
      <c r="CZ130" s="9" t="str">
        <f t="shared" si="267"/>
        <v/>
      </c>
      <c r="DA130" s="9"/>
      <c r="DB130" s="9" t="str">
        <f t="shared" si="268"/>
        <v/>
      </c>
      <c r="DC130" s="9"/>
      <c r="DD130" s="9"/>
      <c r="DE130" s="9"/>
      <c r="DF130" s="9" t="str">
        <f t="shared" si="199"/>
        <v/>
      </c>
      <c r="DG130" s="10" t="str">
        <f t="shared" si="200"/>
        <v/>
      </c>
      <c r="DH130" s="7"/>
      <c r="DJ130" s="15"/>
      <c r="DK130" s="9"/>
      <c r="DL130" s="9"/>
      <c r="DM130" s="9"/>
      <c r="DN130" s="9" t="str">
        <f t="shared" si="270"/>
        <v/>
      </c>
      <c r="DO130" s="9"/>
      <c r="DP130" s="9" t="str">
        <f t="shared" si="271"/>
        <v/>
      </c>
      <c r="DQ130" s="9"/>
      <c r="DR130" s="9"/>
      <c r="DS130" s="9"/>
      <c r="DT130" s="9" t="str">
        <f t="shared" si="206"/>
        <v/>
      </c>
      <c r="DU130" s="10" t="str">
        <f t="shared" si="207"/>
        <v/>
      </c>
      <c r="DV130" s="7"/>
      <c r="DW130" s="47"/>
      <c r="DX130" s="15"/>
      <c r="DY130" s="9"/>
      <c r="DZ130" s="9"/>
      <c r="EA130" s="9"/>
      <c r="EB130" s="9" t="str">
        <f t="shared" si="273"/>
        <v/>
      </c>
      <c r="EC130" s="9"/>
      <c r="ED130" s="9" t="str">
        <f t="shared" si="274"/>
        <v/>
      </c>
      <c r="EE130" s="9"/>
      <c r="EF130" s="9"/>
      <c r="EG130" s="9"/>
      <c r="EH130" s="9" t="str">
        <f t="shared" si="213"/>
        <v/>
      </c>
      <c r="EI130" s="10" t="str">
        <f t="shared" si="214"/>
        <v/>
      </c>
      <c r="EJ130" s="7"/>
      <c r="EK130" s="47"/>
      <c r="EL130" s="1"/>
    </row>
    <row r="131" spans="1:142" ht="15" customHeight="1">
      <c r="A131" s="89"/>
      <c r="B131" s="89"/>
      <c r="C131" s="78"/>
      <c r="D131" s="78"/>
      <c r="E131" s="78"/>
      <c r="F131" s="78"/>
      <c r="G131" s="78"/>
      <c r="H131" s="78"/>
      <c r="I131" s="78"/>
      <c r="J131" s="90"/>
      <c r="K131" s="78"/>
      <c r="L131" s="78"/>
      <c r="M131" s="78"/>
      <c r="N131" s="7"/>
      <c r="P131" s="89"/>
      <c r="Q131" s="78"/>
      <c r="R131" s="78"/>
      <c r="S131" s="78"/>
      <c r="T131" s="78"/>
      <c r="U131" s="78"/>
      <c r="V131" s="78"/>
      <c r="W131" s="78"/>
      <c r="X131" s="90"/>
      <c r="Y131" s="78"/>
      <c r="Z131" s="78"/>
      <c r="AA131" s="78"/>
      <c r="AB131" s="7"/>
      <c r="AD131" s="89"/>
      <c r="AE131" s="78"/>
      <c r="AF131" s="78"/>
      <c r="AG131" s="78"/>
      <c r="AH131" s="78"/>
      <c r="AI131" s="78"/>
      <c r="AJ131" s="78"/>
      <c r="AK131" s="78"/>
      <c r="AL131" s="90"/>
      <c r="AM131" s="78"/>
      <c r="AN131" s="78"/>
      <c r="AO131" s="78"/>
      <c r="AP131" s="7"/>
      <c r="AR131" s="15"/>
      <c r="AS131" s="9"/>
      <c r="AT131" s="9"/>
      <c r="AU131" s="9"/>
      <c r="AV131" s="9"/>
      <c r="AW131" s="9"/>
      <c r="AX131" s="9"/>
      <c r="AY131" s="9"/>
      <c r="AZ131" s="62"/>
      <c r="BA131" s="9"/>
      <c r="BB131" s="9"/>
      <c r="BC131" s="10"/>
      <c r="BD131" s="7"/>
      <c r="BF131" s="89"/>
      <c r="BG131" s="78"/>
      <c r="BH131" s="78"/>
      <c r="BI131" s="188"/>
      <c r="BJ131" s="78"/>
      <c r="BK131" s="78"/>
      <c r="BL131" s="78"/>
      <c r="BM131" s="78"/>
      <c r="BN131" s="90"/>
      <c r="BO131" s="78"/>
      <c r="BP131" s="78"/>
      <c r="BQ131" s="78"/>
      <c r="BR131" s="7"/>
      <c r="BS131" s="1"/>
      <c r="BT131" s="15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10"/>
      <c r="CF131" s="7"/>
      <c r="CH131" s="15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10"/>
      <c r="CT131" s="7"/>
      <c r="CV131" s="15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10"/>
      <c r="DH131" s="7"/>
      <c r="DJ131" s="15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10"/>
      <c r="DV131" s="7"/>
      <c r="DW131" s="47"/>
      <c r="DX131" s="15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10"/>
      <c r="EJ131" s="7"/>
      <c r="EK131" s="47"/>
      <c r="EL131" s="1"/>
    </row>
    <row r="132" spans="1:142" ht="15" customHeight="1">
      <c r="A132" s="89"/>
      <c r="B132" s="89"/>
      <c r="C132" s="78"/>
      <c r="D132" s="78"/>
      <c r="E132" s="78"/>
      <c r="F132" s="78"/>
      <c r="G132" s="78"/>
      <c r="H132" s="78"/>
      <c r="I132" s="78"/>
      <c r="J132" s="90"/>
      <c r="K132" s="78"/>
      <c r="L132" s="78"/>
      <c r="M132" s="78"/>
      <c r="N132" s="7"/>
      <c r="P132" s="89"/>
      <c r="Q132" s="78"/>
      <c r="R132" s="78"/>
      <c r="S132" s="78"/>
      <c r="T132" s="78"/>
      <c r="U132" s="78"/>
      <c r="V132" s="78"/>
      <c r="W132" s="78"/>
      <c r="X132" s="90"/>
      <c r="Y132" s="78"/>
      <c r="Z132" s="78"/>
      <c r="AA132" s="78"/>
      <c r="AB132" s="7"/>
      <c r="AD132" s="89"/>
      <c r="AE132" s="78"/>
      <c r="AF132" s="78"/>
      <c r="AG132" s="78"/>
      <c r="AH132" s="78"/>
      <c r="AI132" s="78"/>
      <c r="AJ132" s="78"/>
      <c r="AK132" s="78"/>
      <c r="AL132" s="90"/>
      <c r="AM132" s="78"/>
      <c r="AN132" s="78"/>
      <c r="AO132" s="78"/>
      <c r="AP132" s="7"/>
      <c r="AR132" s="15"/>
      <c r="AS132" s="9"/>
      <c r="AT132" s="9"/>
      <c r="AU132" s="9"/>
      <c r="AV132" s="9"/>
      <c r="AW132" s="9"/>
      <c r="AX132" s="9"/>
      <c r="AY132" s="9"/>
      <c r="AZ132" s="62"/>
      <c r="BA132" s="9"/>
      <c r="BB132" s="9"/>
      <c r="BC132" s="10"/>
      <c r="BD132" s="7"/>
      <c r="BF132" s="89"/>
      <c r="BG132" s="78"/>
      <c r="BH132" s="78"/>
      <c r="BI132" s="188"/>
      <c r="BJ132" s="78"/>
      <c r="BK132" s="78"/>
      <c r="BL132" s="78"/>
      <c r="BM132" s="78"/>
      <c r="BN132" s="90"/>
      <c r="BO132" s="78"/>
      <c r="BP132" s="78"/>
      <c r="BQ132" s="78"/>
      <c r="BR132" s="7"/>
      <c r="BS132" s="1"/>
      <c r="BT132" s="15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10"/>
      <c r="CF132" s="7"/>
      <c r="CH132" s="15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10"/>
      <c r="CT132" s="7"/>
      <c r="CV132" s="15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10"/>
      <c r="DH132" s="7"/>
      <c r="DJ132" s="15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10"/>
      <c r="DV132" s="7"/>
      <c r="DW132" s="47"/>
      <c r="DX132" s="15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10"/>
      <c r="EJ132" s="7"/>
      <c r="EK132" s="47"/>
      <c r="EL132" s="1"/>
    </row>
    <row r="133" spans="1:142" ht="15" customHeight="1">
      <c r="A133" s="116">
        <v>31</v>
      </c>
      <c r="B133" s="89"/>
      <c r="C133" s="78"/>
      <c r="D133" s="78"/>
      <c r="E133" s="78"/>
      <c r="F133" s="78"/>
      <c r="G133" s="78"/>
      <c r="H133" s="78"/>
      <c r="I133" s="78"/>
      <c r="J133" s="298" t="s">
        <v>65</v>
      </c>
      <c r="K133" s="295"/>
      <c r="L133" s="78" t="e">
        <f>(G106+I106)*K106+(G107+I107)*K107+(G108+I108)*K108+(G109+I109)*K109</f>
        <v>#VALUE!</v>
      </c>
      <c r="M133" s="78"/>
      <c r="N133" s="9"/>
      <c r="P133" s="89"/>
      <c r="Q133" s="78"/>
      <c r="R133" s="78"/>
      <c r="S133" s="78"/>
      <c r="T133" s="78"/>
      <c r="U133" s="78"/>
      <c r="V133" s="78"/>
      <c r="W133" s="78"/>
      <c r="X133" s="298" t="s">
        <v>65</v>
      </c>
      <c r="Y133" s="295"/>
      <c r="Z133" s="78" t="e">
        <f>(U106+W106)*Y106+(U107+W107)*Y107+(U108+W108)*Y108+(U109+W109)*Y109</f>
        <v>#VALUE!</v>
      </c>
      <c r="AA133" s="78"/>
      <c r="AB133" s="9"/>
      <c r="AD133" s="89"/>
      <c r="AE133" s="78"/>
      <c r="AF133" s="78"/>
      <c r="AG133" s="78"/>
      <c r="AH133" s="78"/>
      <c r="AI133" s="78"/>
      <c r="AJ133" s="78"/>
      <c r="AK133" s="78"/>
      <c r="AL133" s="298" t="s">
        <v>65</v>
      </c>
      <c r="AM133" s="295"/>
      <c r="AN133" s="78" t="e">
        <f>(AI106+AK106)*AM106+(AI107+AK107)*AM107+(AI108+AK108)*AM108+(AI109+AK109)*AM109</f>
        <v>#VALUE!</v>
      </c>
      <c r="AO133" s="78"/>
      <c r="AP133" s="9"/>
      <c r="AR133" s="15"/>
      <c r="AS133" s="9"/>
      <c r="AT133" s="9"/>
      <c r="AU133" s="9"/>
      <c r="AV133" s="9"/>
      <c r="AW133" s="9"/>
      <c r="AX133" s="9"/>
      <c r="AY133" s="9"/>
      <c r="AZ133" s="298" t="s">
        <v>65</v>
      </c>
      <c r="BA133" s="295"/>
      <c r="BB133" s="78" t="e">
        <f>(AW106+AY106)*BA106+(AW107+AY107)*BA107+(AW108+AY108)*BA108+(AW109+AY109)*BA109</f>
        <v>#VALUE!</v>
      </c>
      <c r="BC133" s="10"/>
      <c r="BD133" s="9"/>
      <c r="BF133" s="89"/>
      <c r="BG133" s="78"/>
      <c r="BH133" s="78"/>
      <c r="BI133" s="188"/>
      <c r="BJ133" s="78"/>
      <c r="BK133" s="78"/>
      <c r="BL133" s="78"/>
      <c r="BM133" s="78"/>
      <c r="BN133" s="298" t="s">
        <v>65</v>
      </c>
      <c r="BO133" s="295"/>
      <c r="BP133" s="78" t="e">
        <f>(BK106+BM106)*BO106+(BK107+BM107)*BO107+(BK108+BM108)*BO108+(BK109+BM109)*BO109</f>
        <v>#VALUE!</v>
      </c>
      <c r="BQ133" s="78"/>
      <c r="BR133" s="9"/>
      <c r="BS133" s="1"/>
      <c r="BT133" s="15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10"/>
      <c r="CF133" s="9"/>
      <c r="CH133" s="15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10"/>
      <c r="CT133" s="9"/>
      <c r="CV133" s="15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10"/>
      <c r="DH133" s="9"/>
      <c r="DJ133" s="15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10"/>
      <c r="DV133" s="9"/>
      <c r="DW133" s="250"/>
      <c r="DX133" s="15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10"/>
      <c r="EJ133" s="9"/>
      <c r="EK133" s="250"/>
      <c r="EL133" s="1"/>
    </row>
    <row r="134" spans="1:142" ht="15" customHeight="1">
      <c r="A134" s="15"/>
      <c r="B134" s="1">
        <f>SUMIF(B78:B130,"&gt;=0")</f>
        <v>13609</v>
      </c>
      <c r="C134" s="3" t="s">
        <v>66</v>
      </c>
      <c r="D134" s="9">
        <f>SUM(D78:D130)*100</f>
        <v>153500</v>
      </c>
      <c r="E134" s="9"/>
      <c r="F134" s="9">
        <f>SUM(F78:F130)</f>
        <v>92</v>
      </c>
      <c r="G134" s="3" t="s">
        <v>67</v>
      </c>
      <c r="H134" s="9">
        <f>SUM(H78:H130)</f>
        <v>100</v>
      </c>
      <c r="I134" s="9"/>
      <c r="J134" s="299" t="s">
        <v>68</v>
      </c>
      <c r="K134" s="295"/>
      <c r="L134" s="9">
        <f>SUM(L78:L130)</f>
        <v>41404</v>
      </c>
      <c r="M134" s="9"/>
      <c r="N134" s="7"/>
      <c r="P134" s="15"/>
      <c r="Q134" s="3" t="s">
        <v>66</v>
      </c>
      <c r="R134" s="9">
        <f>SUM(R78:R130)*100</f>
        <v>126200</v>
      </c>
      <c r="S134" s="9"/>
      <c r="T134" s="9">
        <f>SUM(T78:T130)</f>
        <v>63</v>
      </c>
      <c r="U134" s="3" t="s">
        <v>67</v>
      </c>
      <c r="V134" s="9">
        <f>SUM(V78:V130)</f>
        <v>63</v>
      </c>
      <c r="W134" s="9"/>
      <c r="X134" s="299" t="s">
        <v>68</v>
      </c>
      <c r="Y134" s="295"/>
      <c r="Z134" s="9">
        <f>SUM(Z78:Z130)</f>
        <v>29311</v>
      </c>
      <c r="AA134" s="9"/>
      <c r="AB134" s="7"/>
      <c r="AD134" s="15"/>
      <c r="AE134" s="3" t="s">
        <v>66</v>
      </c>
      <c r="AF134" s="9">
        <f>SUM(AF78:AF130)*100</f>
        <v>90100</v>
      </c>
      <c r="AG134" s="9"/>
      <c r="AH134" s="9">
        <f>SUM(AH78:AH130)</f>
        <v>60</v>
      </c>
      <c r="AI134" s="3" t="s">
        <v>67</v>
      </c>
      <c r="AJ134" s="9">
        <f>SUM(AJ78:AJ130)</f>
        <v>67</v>
      </c>
      <c r="AK134" s="9"/>
      <c r="AL134" s="299" t="s">
        <v>68</v>
      </c>
      <c r="AM134" s="295"/>
      <c r="AN134" s="9">
        <f>SUM(AN78:AN130)</f>
        <v>21160</v>
      </c>
      <c r="AO134" s="9"/>
      <c r="AP134" s="7"/>
      <c r="AR134" s="15"/>
      <c r="AS134" s="3" t="s">
        <v>66</v>
      </c>
      <c r="AT134" s="9">
        <f>SUM(AT78:AT130)*100</f>
        <v>282100</v>
      </c>
      <c r="AU134" s="9"/>
      <c r="AV134" s="9">
        <f>SUM(AV78:AV109)</f>
        <v>92</v>
      </c>
      <c r="AW134" s="3" t="s">
        <v>67</v>
      </c>
      <c r="AX134" s="9">
        <f>SUM(AX78:AX130)</f>
        <v>115</v>
      </c>
      <c r="AY134" s="9"/>
      <c r="AZ134" s="299" t="s">
        <v>68</v>
      </c>
      <c r="BA134" s="295"/>
      <c r="BB134" s="9">
        <f>SUM(BB78:BB130)</f>
        <v>53052</v>
      </c>
      <c r="BC134" s="9"/>
      <c r="BD134" s="7"/>
      <c r="BF134" s="15"/>
      <c r="BG134" s="3" t="s">
        <v>66</v>
      </c>
      <c r="BH134" s="9">
        <f>SUM(BH78:BH130)*100</f>
        <v>291200</v>
      </c>
      <c r="BI134" s="73"/>
      <c r="BJ134" s="9">
        <f>SUM(BJ78:BJ130)</f>
        <v>49</v>
      </c>
      <c r="BK134" s="3" t="s">
        <v>67</v>
      </c>
      <c r="BL134" s="9">
        <f>SUM(BL78:BL130)</f>
        <v>70</v>
      </c>
      <c r="BM134" s="9"/>
      <c r="BN134" s="299" t="s">
        <v>68</v>
      </c>
      <c r="BO134" s="295"/>
      <c r="BP134" s="9">
        <f>SUM(BP78:BP130)</f>
        <v>55328</v>
      </c>
      <c r="BQ134" s="9"/>
      <c r="BR134" s="7"/>
      <c r="BS134" s="1"/>
      <c r="BT134" s="15"/>
      <c r="BU134" s="3" t="s">
        <v>66</v>
      </c>
      <c r="BV134" s="9">
        <f>SUM(BV78:BV130)*100</f>
        <v>198000</v>
      </c>
      <c r="BW134" s="9"/>
      <c r="BX134" s="9">
        <f>SUM(BX78:BX109)</f>
        <v>46</v>
      </c>
      <c r="BY134" s="3" t="s">
        <v>67</v>
      </c>
      <c r="BZ134" s="9">
        <f>SUM(BZ78:BZ130)</f>
        <v>46</v>
      </c>
      <c r="CA134" s="9"/>
      <c r="CB134" s="247"/>
      <c r="CC134" s="298" t="s">
        <v>65</v>
      </c>
      <c r="CD134" s="295"/>
      <c r="CE134" s="9" t="e">
        <f>(BY85+CA85)*CC85</f>
        <v>#VALUE!</v>
      </c>
      <c r="CF134" s="7"/>
      <c r="CH134" s="15"/>
      <c r="CI134" s="3" t="s">
        <v>66</v>
      </c>
      <c r="CJ134" s="9">
        <f>SUM(CJ78:CJ130)*100</f>
        <v>54700</v>
      </c>
      <c r="CK134" s="9"/>
      <c r="CL134" s="9">
        <f>SUM(CL78:CL109)</f>
        <v>17</v>
      </c>
      <c r="CM134" s="3" t="s">
        <v>67</v>
      </c>
      <c r="CN134" s="9">
        <f>SUM(CN78:CN130)</f>
        <v>20</v>
      </c>
      <c r="CO134" s="9"/>
      <c r="CP134" s="247"/>
      <c r="CQ134" s="298" t="s">
        <v>65</v>
      </c>
      <c r="CR134" s="295"/>
      <c r="CS134" s="9" t="e">
        <f>(CM85+CO85)*CQ85</f>
        <v>#VALUE!</v>
      </c>
      <c r="CT134" s="7"/>
      <c r="CV134" s="15"/>
      <c r="CW134" s="3" t="s">
        <v>66</v>
      </c>
      <c r="CX134" s="9">
        <f>SUM(CX78:CX130)*100</f>
        <v>29300</v>
      </c>
      <c r="CY134" s="9"/>
      <c r="CZ134" s="9">
        <f>SUM(CZ78:CZ109)</f>
        <v>33</v>
      </c>
      <c r="DA134" s="3" t="s">
        <v>67</v>
      </c>
      <c r="DB134" s="9">
        <f>SUM(DB78:DB130)</f>
        <v>35</v>
      </c>
      <c r="DC134" s="9"/>
      <c r="DD134" s="247"/>
      <c r="DE134" s="298" t="s">
        <v>65</v>
      </c>
      <c r="DF134" s="295"/>
      <c r="DG134" s="9" t="e">
        <f>(DA85+DC85)*DE85</f>
        <v>#VALUE!</v>
      </c>
      <c r="DH134" s="7"/>
      <c r="DJ134" s="15"/>
      <c r="DK134" s="3" t="s">
        <v>66</v>
      </c>
      <c r="DL134" s="9">
        <f>SUM(DL78:DL130)*100</f>
        <v>63500</v>
      </c>
      <c r="DM134" s="9"/>
      <c r="DN134" s="9">
        <f>SUM(DN78:DN109)</f>
        <v>14</v>
      </c>
      <c r="DO134" s="3" t="s">
        <v>67</v>
      </c>
      <c r="DP134" s="9">
        <f>SUM(DP78:DP130)</f>
        <v>14</v>
      </c>
      <c r="DQ134" s="9"/>
      <c r="DR134" s="247"/>
      <c r="DS134" s="298" t="s">
        <v>65</v>
      </c>
      <c r="DT134" s="295"/>
      <c r="DU134" s="9" t="e">
        <f>(DO85+DQ85)*DS85</f>
        <v>#VALUE!</v>
      </c>
      <c r="DV134" s="7"/>
      <c r="DW134" s="47"/>
      <c r="DX134" s="15"/>
      <c r="DY134" s="3" t="s">
        <v>66</v>
      </c>
      <c r="DZ134" s="9">
        <f>SUM(DZ78:DZ130)*100</f>
        <v>72300</v>
      </c>
      <c r="EA134" s="9"/>
      <c r="EB134" s="9">
        <f>SUM(EB78:EB109)</f>
        <v>9</v>
      </c>
      <c r="EC134" s="3" t="s">
        <v>67</v>
      </c>
      <c r="ED134" s="9">
        <f>SUM(ED78:ED130)</f>
        <v>11</v>
      </c>
      <c r="EE134" s="9"/>
      <c r="EF134" s="247"/>
      <c r="EG134" s="298" t="s">
        <v>65</v>
      </c>
      <c r="EH134" s="295"/>
      <c r="EI134" s="9" t="e">
        <f>(EC85+EE85)*EG85</f>
        <v>#VALUE!</v>
      </c>
      <c r="EJ134" s="7"/>
      <c r="EK134" s="47"/>
      <c r="EL134" s="1"/>
    </row>
    <row r="135" spans="1:142" ht="15" customHeight="1">
      <c r="A135" s="201">
        <f>DATEDIF(A169,A98,"d")</f>
        <v>31</v>
      </c>
      <c r="B135" s="34">
        <f>B134/A135</f>
        <v>439</v>
      </c>
      <c r="C135" s="3" t="s">
        <v>69</v>
      </c>
      <c r="D135" s="9">
        <f>D134/A135</f>
        <v>4951.6129032258068</v>
      </c>
      <c r="E135" s="9">
        <f>A133*D135</f>
        <v>153500</v>
      </c>
      <c r="F135" s="9"/>
      <c r="G135" s="3"/>
      <c r="H135" s="9"/>
      <c r="I135" s="9"/>
      <c r="J135" s="299" t="s">
        <v>70</v>
      </c>
      <c r="K135" s="295"/>
      <c r="L135" s="9"/>
      <c r="M135" s="42">
        <f>L134/D134</f>
        <v>0.26973289902280129</v>
      </c>
      <c r="N135" s="7"/>
      <c r="P135" s="15"/>
      <c r="Q135" s="3" t="s">
        <v>69</v>
      </c>
      <c r="R135" s="9">
        <f>R134/A135</f>
        <v>4070.9677419354839</v>
      </c>
      <c r="S135" s="9">
        <f>R135*$A$658</f>
        <v>130270.96774193548</v>
      </c>
      <c r="T135" s="9"/>
      <c r="U135" s="3"/>
      <c r="V135" s="9"/>
      <c r="W135" s="9"/>
      <c r="X135" s="299" t="s">
        <v>70</v>
      </c>
      <c r="Y135" s="295"/>
      <c r="Z135" s="9"/>
      <c r="AA135" s="42">
        <f>Z134/R134</f>
        <v>0.23225832012678288</v>
      </c>
      <c r="AB135" s="7"/>
      <c r="AD135" s="15"/>
      <c r="AE135" s="3" t="s">
        <v>69</v>
      </c>
      <c r="AF135" s="9">
        <f>AF134/A135</f>
        <v>2906.4516129032259</v>
      </c>
      <c r="AG135" s="9">
        <f>AF135*$A$658</f>
        <v>93006.451612903227</v>
      </c>
      <c r="AH135" s="9"/>
      <c r="AI135" s="3"/>
      <c r="AJ135" s="9"/>
      <c r="AK135" s="9"/>
      <c r="AL135" s="299" t="s">
        <v>70</v>
      </c>
      <c r="AM135" s="295"/>
      <c r="AN135" s="9"/>
      <c r="AO135" s="42">
        <f>AN134/AF134</f>
        <v>0.23485016648168702</v>
      </c>
      <c r="AP135" s="7"/>
      <c r="AR135" s="15"/>
      <c r="AS135" s="3" t="s">
        <v>69</v>
      </c>
      <c r="AT135" s="9">
        <f>AT134/A135</f>
        <v>9100</v>
      </c>
      <c r="AU135" s="9">
        <f>AT135*$A$658</f>
        <v>291200</v>
      </c>
      <c r="AV135" s="9"/>
      <c r="AW135" s="3"/>
      <c r="AX135" s="9"/>
      <c r="AY135" s="9"/>
      <c r="AZ135" s="299" t="s">
        <v>70</v>
      </c>
      <c r="BA135" s="295"/>
      <c r="BB135" s="9"/>
      <c r="BC135" s="42">
        <f>BB134/AT134</f>
        <v>0.18806097128677773</v>
      </c>
      <c r="BD135" s="7"/>
      <c r="BF135" s="15"/>
      <c r="BG135" s="3" t="s">
        <v>69</v>
      </c>
      <c r="BH135" s="9">
        <f>BH134/A135</f>
        <v>9393.5483870967746</v>
      </c>
      <c r="BI135" s="9">
        <f>BH135*$A$658</f>
        <v>300593.54838709679</v>
      </c>
      <c r="BJ135" s="9"/>
      <c r="BK135" s="3"/>
      <c r="BL135" s="9"/>
      <c r="BM135" s="9"/>
      <c r="BN135" s="299" t="s">
        <v>70</v>
      </c>
      <c r="BO135" s="295"/>
      <c r="BP135" s="9"/>
      <c r="BQ135" s="42">
        <f>BP134/BH134</f>
        <v>0.19</v>
      </c>
      <c r="BR135" s="7"/>
      <c r="BS135" s="1"/>
      <c r="BT135" s="15"/>
      <c r="BU135" s="3" t="s">
        <v>69</v>
      </c>
      <c r="BV135" s="9">
        <f>BV134/A135</f>
        <v>6387.0967741935483</v>
      </c>
      <c r="BW135" s="9">
        <f>BV135*$A$658</f>
        <v>204387.09677419355</v>
      </c>
      <c r="BX135" s="19"/>
      <c r="BY135" s="43"/>
      <c r="BZ135" s="19"/>
      <c r="CA135" s="19"/>
      <c r="CB135" s="19"/>
      <c r="CC135" s="3" t="s">
        <v>71</v>
      </c>
      <c r="CD135" s="9">
        <f>SUM(CD78:CD130)</f>
        <v>40480</v>
      </c>
      <c r="CE135" s="10">
        <f>CD135/BV134</f>
        <v>0.20444444444444446</v>
      </c>
      <c r="CF135" s="7"/>
      <c r="CH135" s="15"/>
      <c r="CI135" s="3" t="s">
        <v>69</v>
      </c>
      <c r="CJ135" s="9">
        <f>CJ134/A135</f>
        <v>1764.516129032258</v>
      </c>
      <c r="CK135" s="9">
        <f>CJ135*$A$658</f>
        <v>56464.516129032258</v>
      </c>
      <c r="CL135" s="19"/>
      <c r="CM135" s="43"/>
      <c r="CN135" s="19"/>
      <c r="CO135" s="19"/>
      <c r="CP135" s="19"/>
      <c r="CQ135" s="3" t="s">
        <v>71</v>
      </c>
      <c r="CR135" s="9">
        <f>SUM(CR78:CR130)</f>
        <v>23890</v>
      </c>
      <c r="CS135" s="10">
        <f>CR135/CJ134</f>
        <v>0.436745886654479</v>
      </c>
      <c r="CT135" s="7"/>
      <c r="CV135" s="15"/>
      <c r="CW135" s="3" t="s">
        <v>69</v>
      </c>
      <c r="CX135" s="9">
        <f>CX134/A135</f>
        <v>945.16129032258061</v>
      </c>
      <c r="CY135" s="9">
        <f>CX135*$A$658</f>
        <v>30245.16129032258</v>
      </c>
      <c r="CZ135" s="19"/>
      <c r="DA135" s="43"/>
      <c r="DB135" s="19"/>
      <c r="DC135" s="19"/>
      <c r="DD135" s="19"/>
      <c r="DE135" s="3" t="s">
        <v>71</v>
      </c>
      <c r="DF135" s="9">
        <f>SUM(DF78:DF130)</f>
        <v>19250</v>
      </c>
      <c r="DG135" s="10">
        <f>DF135/CX134</f>
        <v>0.65699658703071673</v>
      </c>
      <c r="DH135" s="7"/>
      <c r="DJ135" s="15"/>
      <c r="DK135" s="3" t="s">
        <v>69</v>
      </c>
      <c r="DL135" s="9">
        <f>DL134/A135</f>
        <v>2048.3870967741937</v>
      </c>
      <c r="DM135" s="9">
        <f>DL135*$A$658</f>
        <v>65548.387096774197</v>
      </c>
      <c r="DN135" s="19"/>
      <c r="DO135" s="43"/>
      <c r="DP135" s="19"/>
      <c r="DQ135" s="19"/>
      <c r="DR135" s="19"/>
      <c r="DS135" s="3" t="s">
        <v>71</v>
      </c>
      <c r="DT135" s="9">
        <f>SUM(DT78:DT130)</f>
        <v>7000</v>
      </c>
      <c r="DU135" s="10">
        <f>DT135/DL134</f>
        <v>0.11023622047244094</v>
      </c>
      <c r="DV135" s="7"/>
      <c r="DW135" s="47"/>
      <c r="DX135" s="15"/>
      <c r="DY135" s="3" t="s">
        <v>69</v>
      </c>
      <c r="DZ135" s="9">
        <f>DZ134/A135</f>
        <v>2332.2580645161293</v>
      </c>
      <c r="EA135" s="9">
        <f>DZ135*$A$658</f>
        <v>74632.258064516136</v>
      </c>
      <c r="EB135" s="19"/>
      <c r="EC135" s="43"/>
      <c r="ED135" s="19"/>
      <c r="EE135" s="19"/>
      <c r="EF135" s="19"/>
      <c r="EG135" s="3" t="s">
        <v>71</v>
      </c>
      <c r="EH135" s="9">
        <f>SUM(EH78:EH130)</f>
        <v>11550</v>
      </c>
      <c r="EI135" s="10">
        <f>EH135/DZ134</f>
        <v>0.15975103734439833</v>
      </c>
      <c r="EJ135" s="7"/>
      <c r="EK135" s="47"/>
      <c r="EL135" s="1"/>
    </row>
    <row r="136" spans="1:142" ht="15" customHeight="1">
      <c r="A136" s="15"/>
      <c r="B136" s="15"/>
      <c r="C136" s="3" t="s">
        <v>72</v>
      </c>
      <c r="D136" s="9">
        <f>D134*0.75</f>
        <v>115125</v>
      </c>
      <c r="E136" s="9"/>
      <c r="F136" s="9"/>
      <c r="G136" s="3"/>
      <c r="H136" s="9"/>
      <c r="I136" s="9"/>
      <c r="J136" s="299" t="s">
        <v>73</v>
      </c>
      <c r="K136" s="295"/>
      <c r="L136" s="9">
        <f>D136-L134</f>
        <v>73721</v>
      </c>
      <c r="M136" s="42">
        <f>L136/D134</f>
        <v>0.48026710097719871</v>
      </c>
      <c r="N136" s="7"/>
      <c r="P136" s="15"/>
      <c r="Q136" s="3" t="s">
        <v>72</v>
      </c>
      <c r="R136" s="9">
        <f>R134*0.75</f>
        <v>94650</v>
      </c>
      <c r="S136" s="9"/>
      <c r="T136" s="9"/>
      <c r="U136" s="3"/>
      <c r="V136" s="9"/>
      <c r="W136" s="9"/>
      <c r="X136" s="299" t="s">
        <v>73</v>
      </c>
      <c r="Y136" s="295"/>
      <c r="Z136" s="9">
        <f>R136-Z134</f>
        <v>65339</v>
      </c>
      <c r="AA136" s="42">
        <f>Z136/R134</f>
        <v>0.51774167987321706</v>
      </c>
      <c r="AB136" s="7"/>
      <c r="AD136" s="15"/>
      <c r="AE136" s="3" t="s">
        <v>72</v>
      </c>
      <c r="AF136" s="9">
        <f>AF134*0.75</f>
        <v>67575</v>
      </c>
      <c r="AG136" s="9"/>
      <c r="AH136" s="9"/>
      <c r="AI136" s="3"/>
      <c r="AJ136" s="9"/>
      <c r="AK136" s="9"/>
      <c r="AL136" s="299" t="s">
        <v>73</v>
      </c>
      <c r="AM136" s="295"/>
      <c r="AN136" s="9">
        <f>AF136-AN134</f>
        <v>46415</v>
      </c>
      <c r="AO136" s="42">
        <f>AN136/AF134</f>
        <v>0.51514983351831301</v>
      </c>
      <c r="AP136" s="7"/>
      <c r="AR136" s="15"/>
      <c r="AS136" s="3" t="s">
        <v>72</v>
      </c>
      <c r="AT136" s="9">
        <f>AT134*0.75</f>
        <v>211575</v>
      </c>
      <c r="AU136" s="9"/>
      <c r="AV136" s="9"/>
      <c r="AW136" s="3"/>
      <c r="AX136" s="9"/>
      <c r="AY136" s="9"/>
      <c r="AZ136" s="299" t="s">
        <v>73</v>
      </c>
      <c r="BA136" s="295"/>
      <c r="BB136" s="9">
        <f>AT136-BB134</f>
        <v>158523</v>
      </c>
      <c r="BC136" s="42">
        <f>BB136/AT134</f>
        <v>0.56193902871322221</v>
      </c>
      <c r="BD136" s="7"/>
      <c r="BF136" s="15"/>
      <c r="BG136" s="3" t="s">
        <v>72</v>
      </c>
      <c r="BH136" s="9">
        <f>BH134*0.75</f>
        <v>218400</v>
      </c>
      <c r="BI136" s="73"/>
      <c r="BJ136" s="9"/>
      <c r="BK136" s="3"/>
      <c r="BL136" s="9"/>
      <c r="BM136" s="9"/>
      <c r="BN136" s="299" t="s">
        <v>73</v>
      </c>
      <c r="BO136" s="295"/>
      <c r="BP136" s="9">
        <f>BH136-BP134</f>
        <v>163072</v>
      </c>
      <c r="BQ136" s="42">
        <f>BP136/BH134</f>
        <v>0.56000000000000005</v>
      </c>
      <c r="BR136" s="7"/>
      <c r="BS136" s="1"/>
      <c r="BT136" s="15"/>
      <c r="BU136" s="3" t="s">
        <v>72</v>
      </c>
      <c r="BV136" s="9">
        <f>BV134*0.75</f>
        <v>148500</v>
      </c>
      <c r="BW136" s="247"/>
      <c r="BX136" s="9"/>
      <c r="BY136" s="3"/>
      <c r="BZ136" s="9"/>
      <c r="CA136" s="9"/>
      <c r="CB136" s="19"/>
      <c r="CC136" s="43" t="s">
        <v>73</v>
      </c>
      <c r="CD136" s="9">
        <f>BV136-CD135</f>
        <v>108020</v>
      </c>
      <c r="CE136" s="10">
        <f>CD136/BV134</f>
        <v>0.54555555555555557</v>
      </c>
      <c r="CF136" s="7"/>
      <c r="CH136" s="15"/>
      <c r="CI136" s="3" t="s">
        <v>72</v>
      </c>
      <c r="CJ136" s="9">
        <f>CJ134*0.75</f>
        <v>41025</v>
      </c>
      <c r="CK136" s="247"/>
      <c r="CL136" s="9"/>
      <c r="CM136" s="3"/>
      <c r="CN136" s="9"/>
      <c r="CO136" s="9"/>
      <c r="CP136" s="19"/>
      <c r="CQ136" s="43" t="s">
        <v>73</v>
      </c>
      <c r="CR136" s="9">
        <f>CJ136-CR135</f>
        <v>17135</v>
      </c>
      <c r="CS136" s="10">
        <f>CR136/CJ134</f>
        <v>0.313254113345521</v>
      </c>
      <c r="CT136" s="7"/>
      <c r="CV136" s="15"/>
      <c r="CW136" s="3" t="s">
        <v>72</v>
      </c>
      <c r="CX136" s="9">
        <f>CX134*0.75</f>
        <v>21975</v>
      </c>
      <c r="CY136" s="247"/>
      <c r="CZ136" s="9"/>
      <c r="DA136" s="3"/>
      <c r="DB136" s="9"/>
      <c r="DC136" s="9"/>
      <c r="DD136" s="19"/>
      <c r="DE136" s="43" t="s">
        <v>73</v>
      </c>
      <c r="DF136" s="9">
        <f>CX136-DF135</f>
        <v>2725</v>
      </c>
      <c r="DG136" s="10">
        <f>DF136/CX134</f>
        <v>9.3003412969283272E-2</v>
      </c>
      <c r="DH136" s="7"/>
      <c r="DJ136" s="15"/>
      <c r="DK136" s="3" t="s">
        <v>72</v>
      </c>
      <c r="DL136" s="9">
        <f>DL134*0.75</f>
        <v>47625</v>
      </c>
      <c r="DM136" s="247"/>
      <c r="DN136" s="9"/>
      <c r="DO136" s="3"/>
      <c r="DP136" s="9"/>
      <c r="DQ136" s="9"/>
      <c r="DR136" s="19"/>
      <c r="DS136" s="43" t="s">
        <v>73</v>
      </c>
      <c r="DT136" s="9">
        <f>DL136-DT135</f>
        <v>40625</v>
      </c>
      <c r="DU136" s="10">
        <f>DT136/DL134</f>
        <v>0.63976377952755903</v>
      </c>
      <c r="DV136" s="7"/>
      <c r="DW136" s="47"/>
      <c r="DX136" s="15"/>
      <c r="DY136" s="3" t="s">
        <v>72</v>
      </c>
      <c r="DZ136" s="9">
        <f>DZ134*0.75</f>
        <v>54225</v>
      </c>
      <c r="EA136" s="247"/>
      <c r="EB136" s="9"/>
      <c r="EC136" s="3"/>
      <c r="ED136" s="9"/>
      <c r="EE136" s="9"/>
      <c r="EF136" s="19"/>
      <c r="EG136" s="43" t="s">
        <v>73</v>
      </c>
      <c r="EH136" s="9">
        <f>DZ136-EH135</f>
        <v>42675</v>
      </c>
      <c r="EI136" s="10">
        <f>EH136/DZ134</f>
        <v>0.59024896265560167</v>
      </c>
      <c r="EJ136" s="7"/>
      <c r="EK136" s="47"/>
      <c r="EL136" s="1"/>
    </row>
    <row r="137" spans="1:142" ht="15" customHeight="1">
      <c r="A137" s="15"/>
      <c r="B137" s="15"/>
      <c r="C137" s="3" t="s">
        <v>74</v>
      </c>
      <c r="D137" s="9">
        <f>D208</f>
        <v>0</v>
      </c>
      <c r="E137" s="9"/>
      <c r="F137" s="9"/>
      <c r="G137" s="3"/>
      <c r="H137" s="9"/>
      <c r="I137" s="247"/>
      <c r="J137" s="62"/>
      <c r="K137" s="9"/>
      <c r="L137" s="95"/>
      <c r="M137" s="10"/>
      <c r="N137" s="7"/>
      <c r="P137" s="15"/>
      <c r="Q137" s="3" t="s">
        <v>74</v>
      </c>
      <c r="R137" s="9">
        <f>R208</f>
        <v>0</v>
      </c>
      <c r="S137" s="9"/>
      <c r="T137" s="9"/>
      <c r="U137" s="3"/>
      <c r="V137" s="9"/>
      <c r="W137" s="247"/>
      <c r="X137" s="62"/>
      <c r="Y137" s="9"/>
      <c r="Z137" s="95"/>
      <c r="AA137" s="10"/>
      <c r="AB137" s="7"/>
      <c r="AD137" s="15"/>
      <c r="AE137" s="3" t="s">
        <v>74</v>
      </c>
      <c r="AF137" s="9">
        <f>AF208</f>
        <v>0</v>
      </c>
      <c r="AG137" s="9"/>
      <c r="AH137" s="9"/>
      <c r="AI137" s="3"/>
      <c r="AJ137" s="9"/>
      <c r="AK137" s="247"/>
      <c r="AL137" s="62"/>
      <c r="AM137" s="9"/>
      <c r="AN137" s="95"/>
      <c r="AO137" s="10"/>
      <c r="AP137" s="7"/>
      <c r="AR137" s="15"/>
      <c r="AS137" s="3" t="s">
        <v>74</v>
      </c>
      <c r="AT137" s="9">
        <f>AT206</f>
        <v>0</v>
      </c>
      <c r="AU137" s="9"/>
      <c r="AV137" s="9"/>
      <c r="AW137" s="3" t="s">
        <v>71</v>
      </c>
      <c r="AX137" s="9">
        <f>SUM(BB78:BB130)</f>
        <v>53052</v>
      </c>
      <c r="AY137" s="10">
        <f>AX137/AT134</f>
        <v>0.18806097128677773</v>
      </c>
      <c r="AZ137" s="115"/>
      <c r="BA137" s="10"/>
      <c r="BB137" s="10"/>
      <c r="BC137" s="10"/>
      <c r="BD137" s="7"/>
      <c r="BF137" s="15"/>
      <c r="BG137" s="3" t="s">
        <v>74</v>
      </c>
      <c r="BH137" s="9">
        <f>CX208</f>
        <v>0</v>
      </c>
      <c r="BI137" s="73"/>
      <c r="BJ137" s="9"/>
      <c r="BK137" s="3"/>
      <c r="BL137" s="9"/>
      <c r="BM137" s="247"/>
      <c r="BN137" s="62"/>
      <c r="BO137" s="9"/>
      <c r="BP137" s="95"/>
      <c r="BQ137" s="10"/>
      <c r="BR137" s="7"/>
      <c r="BS137" s="1"/>
      <c r="BT137" s="15"/>
      <c r="BU137" s="3" t="s">
        <v>74</v>
      </c>
      <c r="BV137" s="9">
        <f>BH208</f>
        <v>0</v>
      </c>
      <c r="BW137" s="247"/>
      <c r="BX137" s="9"/>
      <c r="BY137" s="31"/>
      <c r="BZ137" s="31"/>
      <c r="CA137" s="31"/>
      <c r="CB137" s="31"/>
      <c r="CC137" s="10"/>
      <c r="CD137" s="97"/>
      <c r="CE137" s="10"/>
      <c r="CF137" s="7"/>
      <c r="CH137" s="15"/>
      <c r="CI137" s="3" t="s">
        <v>74</v>
      </c>
      <c r="CJ137" s="9">
        <f>BV208</f>
        <v>0</v>
      </c>
      <c r="CK137" s="247"/>
      <c r="CL137" s="9"/>
      <c r="CM137" s="31"/>
      <c r="CN137" s="31"/>
      <c r="CO137" s="31"/>
      <c r="CP137" s="31"/>
      <c r="CQ137" s="10"/>
      <c r="CR137" s="97"/>
      <c r="CS137" s="10"/>
      <c r="CT137" s="7"/>
      <c r="CV137" s="15"/>
      <c r="CW137" s="3" t="s">
        <v>74</v>
      </c>
      <c r="CX137" s="9">
        <f>CJ208</f>
        <v>0</v>
      </c>
      <c r="CY137" s="247"/>
      <c r="CZ137" s="9"/>
      <c r="DA137" s="31"/>
      <c r="DB137" s="31"/>
      <c r="DC137" s="31"/>
      <c r="DD137" s="31"/>
      <c r="DE137" s="10"/>
      <c r="DF137" s="97"/>
      <c r="DG137" s="10"/>
      <c r="DH137" s="7"/>
      <c r="DJ137" s="15"/>
      <c r="DK137" s="3" t="s">
        <v>74</v>
      </c>
      <c r="DL137" s="9">
        <f>CX208</f>
        <v>0</v>
      </c>
      <c r="DM137" s="247"/>
      <c r="DN137" s="9"/>
      <c r="DO137" s="31"/>
      <c r="DP137" s="31"/>
      <c r="DQ137" s="31"/>
      <c r="DR137" s="31"/>
      <c r="DS137" s="10"/>
      <c r="DT137" s="97"/>
      <c r="DU137" s="10"/>
      <c r="DV137" s="7"/>
      <c r="DW137" s="47"/>
      <c r="DX137" s="15"/>
      <c r="DY137" s="3" t="s">
        <v>74</v>
      </c>
      <c r="DZ137" s="9">
        <f>DL208</f>
        <v>0</v>
      </c>
      <c r="EA137" s="247"/>
      <c r="EB137" s="9"/>
      <c r="EC137" s="31"/>
      <c r="ED137" s="31"/>
      <c r="EE137" s="31"/>
      <c r="EF137" s="31"/>
      <c r="EG137" s="10"/>
      <c r="EH137" s="97"/>
      <c r="EI137" s="10"/>
      <c r="EJ137" s="7"/>
      <c r="EK137" s="47"/>
      <c r="EL137" s="1"/>
    </row>
    <row r="138" spans="1:142" ht="15" customHeight="1">
      <c r="A138" s="15"/>
      <c r="B138" s="15"/>
      <c r="C138" s="9"/>
      <c r="D138" s="9"/>
      <c r="E138" s="9"/>
      <c r="F138" s="9"/>
      <c r="G138" s="3"/>
      <c r="H138" s="9"/>
      <c r="I138" s="247"/>
      <c r="J138" s="62"/>
      <c r="K138" s="91"/>
      <c r="L138" s="95"/>
      <c r="M138" s="10"/>
      <c r="N138" s="7"/>
      <c r="P138" s="15"/>
      <c r="Q138" s="9"/>
      <c r="R138" s="9"/>
      <c r="S138" s="9"/>
      <c r="T138" s="9"/>
      <c r="U138" s="3"/>
      <c r="V138" s="9"/>
      <c r="W138" s="247"/>
      <c r="X138" s="68"/>
      <c r="Y138" s="91"/>
      <c r="Z138" s="95"/>
      <c r="AA138" s="10"/>
      <c r="AB138" s="7"/>
      <c r="AD138" s="15"/>
      <c r="AE138" s="9"/>
      <c r="AF138" s="9"/>
      <c r="AG138" s="9"/>
      <c r="AH138" s="9"/>
      <c r="AI138" s="3"/>
      <c r="AJ138" s="9"/>
      <c r="AK138" s="247"/>
      <c r="AL138" s="68"/>
      <c r="AM138" s="91"/>
      <c r="AN138" s="95"/>
      <c r="AO138" s="10"/>
      <c r="AP138" s="7"/>
      <c r="AR138" s="15"/>
      <c r="AS138" s="9"/>
      <c r="AT138" s="9"/>
      <c r="AU138" s="9"/>
      <c r="AV138" s="9"/>
      <c r="AW138" s="3"/>
      <c r="AX138" s="9"/>
      <c r="AY138" s="10"/>
      <c r="AZ138" s="115"/>
      <c r="BA138" s="10"/>
      <c r="BB138" s="10"/>
      <c r="BC138" s="10"/>
      <c r="BD138" s="7"/>
      <c r="BF138" s="15"/>
      <c r="BG138" s="9"/>
      <c r="BH138" s="9"/>
      <c r="BI138" s="73"/>
      <c r="BJ138" s="9"/>
      <c r="BK138" s="3"/>
      <c r="BL138" s="9"/>
      <c r="BM138" s="247"/>
      <c r="BN138" s="68"/>
      <c r="BO138" s="91"/>
      <c r="BP138" s="95"/>
      <c r="BQ138" s="10"/>
      <c r="BR138" s="7"/>
      <c r="BS138" s="1"/>
      <c r="BT138" s="15"/>
      <c r="BU138" s="9"/>
      <c r="BV138" s="9"/>
      <c r="BW138" s="247"/>
      <c r="BX138" s="9"/>
      <c r="BY138" s="31"/>
      <c r="BZ138" s="31"/>
      <c r="CA138" s="31"/>
      <c r="CB138" s="31"/>
      <c r="CC138" s="10"/>
      <c r="CD138" s="97"/>
      <c r="CE138" s="10"/>
      <c r="CF138" s="7"/>
      <c r="CH138" s="15"/>
      <c r="CI138" s="9"/>
      <c r="CJ138" s="9"/>
      <c r="CK138" s="247"/>
      <c r="CL138" s="9"/>
      <c r="CM138" s="31"/>
      <c r="CN138" s="31"/>
      <c r="CO138" s="31"/>
      <c r="CP138" s="31"/>
      <c r="CQ138" s="10"/>
      <c r="CR138" s="97"/>
      <c r="CS138" s="10"/>
      <c r="CT138" s="7"/>
      <c r="CV138" s="15"/>
      <c r="CW138" s="9"/>
      <c r="CX138" s="9"/>
      <c r="CY138" s="247"/>
      <c r="CZ138" s="9"/>
      <c r="DA138" s="31"/>
      <c r="DB138" s="31"/>
      <c r="DC138" s="31"/>
      <c r="DD138" s="31"/>
      <c r="DE138" s="10"/>
      <c r="DF138" s="97"/>
      <c r="DG138" s="10"/>
      <c r="DH138" s="7"/>
      <c r="DJ138" s="15"/>
      <c r="DK138" s="9"/>
      <c r="DL138" s="9"/>
      <c r="DM138" s="247"/>
      <c r="DN138" s="9"/>
      <c r="DO138" s="31"/>
      <c r="DP138" s="31"/>
      <c r="DQ138" s="31"/>
      <c r="DR138" s="31"/>
      <c r="DS138" s="10"/>
      <c r="DT138" s="97"/>
      <c r="DU138" s="10"/>
      <c r="DV138" s="7"/>
      <c r="DW138" s="47"/>
      <c r="DX138" s="15"/>
      <c r="DY138" s="9"/>
      <c r="DZ138" s="9"/>
      <c r="EA138" s="247"/>
      <c r="EB138" s="9"/>
      <c r="EC138" s="31"/>
      <c r="ED138" s="31"/>
      <c r="EE138" s="31"/>
      <c r="EF138" s="31"/>
      <c r="EG138" s="10"/>
      <c r="EH138" s="97"/>
      <c r="EI138" s="10"/>
      <c r="EJ138" s="7"/>
      <c r="EK138" s="47"/>
      <c r="EL138" s="1"/>
    </row>
    <row r="139" spans="1:142" ht="15" customHeight="1">
      <c r="A139" s="15"/>
      <c r="B139" s="15"/>
      <c r="C139" s="9"/>
      <c r="D139" s="9"/>
      <c r="E139" s="9"/>
      <c r="F139" s="9"/>
      <c r="G139" s="3"/>
      <c r="H139" s="9"/>
      <c r="I139" s="9"/>
      <c r="J139" s="98"/>
      <c r="K139" s="99"/>
      <c r="L139" s="10"/>
      <c r="M139" s="10"/>
      <c r="N139" s="7"/>
      <c r="P139" s="15"/>
      <c r="Q139" s="9"/>
      <c r="R139" s="9"/>
      <c r="S139" s="9"/>
      <c r="T139" s="9"/>
      <c r="U139" s="3"/>
      <c r="V139" s="9"/>
      <c r="W139" s="9"/>
      <c r="X139" s="69"/>
      <c r="Y139" s="99"/>
      <c r="Z139" s="10"/>
      <c r="AA139" s="10"/>
      <c r="AB139" s="7"/>
      <c r="AD139" s="15"/>
      <c r="AE139" s="9"/>
      <c r="AF139" s="9"/>
      <c r="AG139" s="9"/>
      <c r="AH139" s="9"/>
      <c r="AI139" s="3"/>
      <c r="AJ139" s="9"/>
      <c r="AK139" s="9"/>
      <c r="AL139" s="69"/>
      <c r="AM139" s="99"/>
      <c r="AN139" s="10"/>
      <c r="AO139" s="10"/>
      <c r="AP139" s="7"/>
      <c r="AR139" s="15"/>
      <c r="AS139" s="9"/>
      <c r="AT139" s="9"/>
      <c r="AU139" s="9"/>
      <c r="AV139" s="9"/>
      <c r="AW139" s="3" t="s">
        <v>73</v>
      </c>
      <c r="AX139" s="9">
        <f>AT136-AX137</f>
        <v>158523</v>
      </c>
      <c r="AY139" s="10">
        <f>AX139/AT134</f>
        <v>0.56193902871322221</v>
      </c>
      <c r="AZ139" s="115"/>
      <c r="BA139" s="10"/>
      <c r="BB139" s="10"/>
      <c r="BC139" s="10"/>
      <c r="BD139" s="7"/>
      <c r="BF139" s="15"/>
      <c r="BG139" s="9"/>
      <c r="BH139" s="9"/>
      <c r="BI139" s="73"/>
      <c r="BJ139" s="9"/>
      <c r="BK139" s="3"/>
      <c r="BL139" s="9"/>
      <c r="BM139" s="9"/>
      <c r="BN139" s="69"/>
      <c r="BO139" s="99"/>
      <c r="BP139" s="10"/>
      <c r="BQ139" s="10"/>
      <c r="BR139" s="7"/>
      <c r="BS139" s="1"/>
      <c r="BT139" s="15"/>
      <c r="BU139" s="9"/>
      <c r="BV139" s="9"/>
      <c r="BW139" s="9"/>
      <c r="BX139" s="78"/>
      <c r="BY139" s="100"/>
      <c r="BZ139" s="78"/>
      <c r="CA139" s="92"/>
      <c r="CB139" s="92"/>
      <c r="CC139" s="92"/>
      <c r="CD139" s="10"/>
      <c r="CE139" s="10"/>
      <c r="CF139" s="7"/>
      <c r="CH139" s="15"/>
      <c r="CI139" s="9"/>
      <c r="CJ139" s="9"/>
      <c r="CK139" s="247"/>
      <c r="CL139" s="9"/>
      <c r="CM139" s="3"/>
      <c r="CN139" s="9"/>
      <c r="CO139" s="10"/>
      <c r="CP139" s="10"/>
      <c r="CQ139" s="10"/>
      <c r="CR139" s="97"/>
      <c r="CS139" s="10"/>
      <c r="CT139" s="7"/>
      <c r="CV139" s="15"/>
      <c r="CW139" s="9"/>
      <c r="CX139" s="9"/>
      <c r="CY139" s="247"/>
      <c r="CZ139" s="9"/>
      <c r="DA139" s="3"/>
      <c r="DB139" s="9"/>
      <c r="DC139" s="10"/>
      <c r="DD139" s="10"/>
      <c r="DE139" s="10"/>
      <c r="DF139" s="97"/>
      <c r="DG139" s="10"/>
      <c r="DH139" s="7"/>
      <c r="DJ139" s="15"/>
      <c r="DK139" s="9"/>
      <c r="DL139" s="9"/>
      <c r="DM139" s="247"/>
      <c r="DN139" s="9"/>
      <c r="DO139" s="3"/>
      <c r="DP139" s="9"/>
      <c r="DQ139" s="10"/>
      <c r="DR139" s="10"/>
      <c r="DS139" s="10"/>
      <c r="DT139" s="97"/>
      <c r="DU139" s="10"/>
      <c r="DV139" s="7"/>
      <c r="DW139" s="47"/>
      <c r="DX139" s="15"/>
      <c r="DY139" s="9"/>
      <c r="DZ139" s="9"/>
      <c r="EA139" s="247"/>
      <c r="EB139" s="9"/>
      <c r="EC139" s="3"/>
      <c r="ED139" s="9"/>
      <c r="EE139" s="10"/>
      <c r="EF139" s="10"/>
      <c r="EG139" s="10"/>
      <c r="EH139" s="97"/>
      <c r="EI139" s="10"/>
      <c r="EJ139" s="7"/>
      <c r="EK139" s="47"/>
      <c r="EL139" s="1"/>
    </row>
    <row r="140" spans="1:142" ht="15" customHeight="1">
      <c r="A140" s="300" t="s">
        <v>75</v>
      </c>
      <c r="B140" s="301"/>
      <c r="C140" s="295"/>
      <c r="D140" s="44">
        <f>SUM(D78,D82,D86,D90,D113,D98,D101,D106,D110,D114,D118,D122,D126)*100</f>
        <v>55400</v>
      </c>
      <c r="E140" s="95">
        <f>D140/A135</f>
        <v>1787.0967741935483</v>
      </c>
      <c r="F140" s="9"/>
      <c r="G140" s="3">
        <f>D140/H140</f>
        <v>2518.181818181818</v>
      </c>
      <c r="H140" s="44">
        <f>SUM(H78,H82,H86,H90,H113,H98,H101,H106,H110,H114,H118,H122,H126)</f>
        <v>22</v>
      </c>
      <c r="I140" s="9"/>
      <c r="J140" s="90" t="str">
        <f t="shared" ref="J140:K140" si="275">J78</f>
        <v>たまごっちMC</v>
      </c>
      <c r="K140" s="91">
        <f t="shared" si="275"/>
        <v>1430</v>
      </c>
      <c r="L140" s="44">
        <f>SUM(L78,L82,L86,L90,L113,L98,L101,L106,L110,L114,L118,L122,L126)</f>
        <v>24610</v>
      </c>
      <c r="M140" s="42">
        <f>L140/D140</f>
        <v>0.44422382671480143</v>
      </c>
      <c r="N140" s="7"/>
      <c r="P140" s="300" t="s">
        <v>75</v>
      </c>
      <c r="Q140" s="295"/>
      <c r="R140" s="44">
        <f>SUM(R78,R82,R86,R90,R113,R98,R101,R106,R110,R114,R118,R122,R126)*100</f>
        <v>22800</v>
      </c>
      <c r="S140" s="95">
        <f>R140/A135</f>
        <v>735.48387096774195</v>
      </c>
      <c r="T140" s="9"/>
      <c r="U140" s="3">
        <f>R140/V140</f>
        <v>2280</v>
      </c>
      <c r="V140" s="44">
        <f>SUM(V78,V82,V86,V90,V113,V98,V101,V106,V110,V114,V118,V122,V126)</f>
        <v>10</v>
      </c>
      <c r="W140" s="9"/>
      <c r="X140" s="90" t="str">
        <f t="shared" ref="X140:Y140" si="276">X78</f>
        <v>液晶デジタルカメラ</v>
      </c>
      <c r="Y140" s="91">
        <f t="shared" si="276"/>
        <v>1091</v>
      </c>
      <c r="Z140" s="44">
        <f>SUM(Z78,Z82,Z86,Z90,Z113,Z98,Z101,Z106,Z110,Z114,Z118,Z122,Z126)</f>
        <v>7934</v>
      </c>
      <c r="AA140" s="42">
        <f>Z140/R140</f>
        <v>0.34798245614035089</v>
      </c>
      <c r="AB140" s="7"/>
      <c r="AD140" s="300" t="s">
        <v>75</v>
      </c>
      <c r="AE140" s="295"/>
      <c r="AF140" s="44">
        <f>SUM(AF78,AF82,AF86,AF90,AF113,AF98,AF101,AF106,AF110,AF114,AF118,AF122,AF126)*100</f>
        <v>12900</v>
      </c>
      <c r="AG140" s="95">
        <f>AF140/$A135</f>
        <v>416.12903225806451</v>
      </c>
      <c r="AH140" s="9"/>
      <c r="AI140" s="3">
        <f>AF140/AJ140</f>
        <v>1433.3333333333333</v>
      </c>
      <c r="AJ140" s="44">
        <f>SUM(AJ78,AJ82,AJ86,AJ90,AJ113,AJ98,AJ101,AJ106,AJ110,AJ114,AJ118,AJ122,AJ126)</f>
        <v>9</v>
      </c>
      <c r="AK140" s="9"/>
      <c r="AL140" s="90" t="str">
        <f t="shared" ref="AL140:AM140" si="277">AL78</f>
        <v>サンリオアニマルがま口</v>
      </c>
      <c r="AM140" s="91">
        <f t="shared" si="277"/>
        <v>880</v>
      </c>
      <c r="AN140" s="44">
        <f>SUM(AN78,AN82,AN86,AN90,AN113,AN98,AN101,AN106,AN110,AN114,AN118,AN122,AN126)</f>
        <v>5580</v>
      </c>
      <c r="AO140" s="42">
        <f>AN140/AF140</f>
        <v>0.4325581395348837</v>
      </c>
      <c r="AP140" s="7"/>
      <c r="AR140" s="300" t="s">
        <v>75</v>
      </c>
      <c r="AS140" s="295"/>
      <c r="AT140" s="44">
        <f>SUM(AT78,AT82,AT86,AT90,AT113,AT98,AT101,AT106,AT110,AT114,AT118,AT122,AT126)*100</f>
        <v>66500</v>
      </c>
      <c r="AU140" s="95">
        <f>AT140/$A135</f>
        <v>2145.1612903225805</v>
      </c>
      <c r="AV140" s="9"/>
      <c r="AW140" s="3">
        <f>AT140/AX140</f>
        <v>1662.5</v>
      </c>
      <c r="AX140" s="44">
        <f>SUM(AX78,AX82,AX86,AX90,AX113,AX98,AX101,AX106,AX110,AX114,AX118,AX122,AX126)</f>
        <v>40</v>
      </c>
      <c r="AY140" s="9"/>
      <c r="AZ140" s="90" t="str">
        <f t="shared" ref="AZ140:BA140" si="278">AZ78</f>
        <v>テラスタルフェス</v>
      </c>
      <c r="BA140" s="91">
        <f t="shared" si="278"/>
        <v>500</v>
      </c>
      <c r="BB140" s="44">
        <f>SUM(BB78,BB82,BB86,BB90,BB113,BB98,BB101,BB106,BB110,BB114,BB118,BB122,BB126)</f>
        <v>20546</v>
      </c>
      <c r="BC140" s="42">
        <f>BB140/AT140</f>
        <v>0.30896240601503761</v>
      </c>
      <c r="BD140" s="7"/>
      <c r="BF140" s="300" t="s">
        <v>75</v>
      </c>
      <c r="BG140" s="295"/>
      <c r="BH140" s="44">
        <f>SUM(BH78,BH82,BH86,BH90,BH113,BH98,BH101,BH106,BH110,BH114,BH118,BH122,BH126)*100</f>
        <v>54900</v>
      </c>
      <c r="BI140" s="195">
        <f>BH140/$A135</f>
        <v>1770.9677419354839</v>
      </c>
      <c r="BJ140" s="9"/>
      <c r="BK140" s="3">
        <f>BH140/BL140</f>
        <v>2745</v>
      </c>
      <c r="BL140" s="44">
        <f>SUM(BL78,BL82,BL86,BL90,BL113,BL98,BL101,BL106,BL110,BL114,BL118,BL122,BL126)</f>
        <v>20</v>
      </c>
      <c r="BM140" s="9"/>
      <c r="BN140" s="90" t="str">
        <f t="shared" ref="BN140:BO140" si="279">BN78</f>
        <v>ゲーム機柄イヤホン</v>
      </c>
      <c r="BO140" s="91">
        <f t="shared" si="279"/>
        <v>1100</v>
      </c>
      <c r="BP140" s="44">
        <f>SUM(BP78,BP82,BP86,BP90,BP113,BP98,BP101,BP106,BP110,BP114,BP118,BP122,BP126)</f>
        <v>21000</v>
      </c>
      <c r="BQ140" s="42">
        <f>BP140/BH140</f>
        <v>0.38251366120218577</v>
      </c>
      <c r="BR140" s="7"/>
      <c r="BS140" s="1"/>
      <c r="BT140" s="15"/>
      <c r="BU140" s="9"/>
      <c r="BV140" s="9"/>
      <c r="BW140" s="9"/>
      <c r="BX140" s="9"/>
      <c r="BY140" s="3"/>
      <c r="BZ140" s="9"/>
      <c r="CA140" s="9"/>
      <c r="CB140" s="9"/>
      <c r="CC140" s="9"/>
      <c r="CD140" s="9"/>
      <c r="CE140" s="9"/>
      <c r="CF140" s="7"/>
      <c r="CH140" s="15"/>
      <c r="CI140" s="9"/>
      <c r="CJ140" s="9"/>
      <c r="CK140" s="9"/>
      <c r="CL140" s="78"/>
      <c r="CM140" s="100"/>
      <c r="CN140" s="78"/>
      <c r="CO140" s="78"/>
      <c r="CP140" s="78"/>
      <c r="CQ140" s="78"/>
      <c r="CR140" s="9"/>
      <c r="CS140" s="9"/>
      <c r="CT140" s="7"/>
      <c r="CV140" s="15"/>
      <c r="CW140" s="9"/>
      <c r="CX140" s="9"/>
      <c r="CY140" s="9"/>
      <c r="CZ140" s="78"/>
      <c r="DA140" s="100"/>
      <c r="DB140" s="78"/>
      <c r="DC140" s="78"/>
      <c r="DD140" s="78"/>
      <c r="DE140" s="78"/>
      <c r="DF140" s="9"/>
      <c r="DG140" s="9"/>
      <c r="DH140" s="7"/>
      <c r="DJ140" s="15"/>
      <c r="DK140" s="9"/>
      <c r="DL140" s="9"/>
      <c r="DM140" s="9"/>
      <c r="DN140" s="78"/>
      <c r="DO140" s="100"/>
      <c r="DP140" s="78"/>
      <c r="DQ140" s="78"/>
      <c r="DR140" s="78"/>
      <c r="DS140" s="78"/>
      <c r="DT140" s="9"/>
      <c r="DU140" s="9"/>
      <c r="DV140" s="7"/>
      <c r="DW140" s="47"/>
      <c r="DX140" s="15"/>
      <c r="DY140" s="9"/>
      <c r="DZ140" s="9"/>
      <c r="EA140" s="9"/>
      <c r="EB140" s="78"/>
      <c r="EC140" s="100"/>
      <c r="ED140" s="78"/>
      <c r="EE140" s="78"/>
      <c r="EF140" s="78"/>
      <c r="EG140" s="78"/>
      <c r="EH140" s="9"/>
      <c r="EI140" s="9"/>
      <c r="EJ140" s="7"/>
      <c r="EK140" s="47"/>
      <c r="EL140" s="1"/>
    </row>
    <row r="141" spans="1:142" ht="15" customHeight="1">
      <c r="A141" s="300" t="s">
        <v>75</v>
      </c>
      <c r="B141" s="301"/>
      <c r="C141" s="295"/>
      <c r="D141" s="44">
        <f>SUM(D79,D83,D87,D91,D95,D99,D102,D107,D111,D115,D119,D123,D127)*100</f>
        <v>47400</v>
      </c>
      <c r="E141" s="95">
        <f>D141/A135</f>
        <v>1529.0322580645161</v>
      </c>
      <c r="F141" s="9"/>
      <c r="G141" s="3">
        <f>D141/H141</f>
        <v>4740</v>
      </c>
      <c r="H141" s="44">
        <f>SUM(H79,H83,H87,H91,H95,H99,H102,H107,H111,H115,H119,H123,H127)</f>
        <v>10</v>
      </c>
      <c r="I141" s="9"/>
      <c r="J141" s="90" t="str">
        <f t="shared" ref="J141:K141" si="280">J79</f>
        <v>ピクミンマスコット</v>
      </c>
      <c r="K141" s="91">
        <f t="shared" si="280"/>
        <v>800</v>
      </c>
      <c r="L141" s="44">
        <f>SUM(L79,L83,L87,L91,L95,L99,L102,L107,L111,L115,L119,L123,L127)</f>
        <v>8000</v>
      </c>
      <c r="M141" s="42">
        <f>L141/D141</f>
        <v>0.16877637130801687</v>
      </c>
      <c r="N141" s="7"/>
      <c r="P141" s="300" t="s">
        <v>75</v>
      </c>
      <c r="Q141" s="295"/>
      <c r="R141" s="44">
        <f>SUM(R79,R83,R87,R91,R95,R99,R102,R107,R111,R115,R119,R123,R127)*100</f>
        <v>14900</v>
      </c>
      <c r="S141" s="95">
        <f>R141/A135</f>
        <v>480.64516129032256</v>
      </c>
      <c r="T141" s="9"/>
      <c r="U141" s="3">
        <f>R141/V141</f>
        <v>4966.666666666667</v>
      </c>
      <c r="V141" s="44">
        <f>SUM(V79,V83,V87,V91,V95,V99,V102,V107,V111,V115,V119,V123,V127)</f>
        <v>3</v>
      </c>
      <c r="W141" s="9"/>
      <c r="X141" s="90" t="str">
        <f t="shared" ref="X141:Y141" si="281">X79</f>
        <v>ラブブキーホルダーおおきめ</v>
      </c>
      <c r="Y141" s="91">
        <f t="shared" si="281"/>
        <v>500</v>
      </c>
      <c r="Z141" s="44">
        <f>SUM(Z79,Z83,Z87,Z91,Z95,Z99,Z102,Z107,Z111,Z115,Z119,Z123,Z127)</f>
        <v>2040</v>
      </c>
      <c r="AA141" s="42">
        <f>Z141/R141</f>
        <v>0.13691275167785236</v>
      </c>
      <c r="AB141" s="7"/>
      <c r="AD141" s="300" t="s">
        <v>75</v>
      </c>
      <c r="AE141" s="295"/>
      <c r="AF141" s="44">
        <f>SUM(AF79,AF83,AF87,AF91,AF95,AF99,AF102,AF107,AF111,AF115,AF119,AF123,AF127)*100</f>
        <v>23600</v>
      </c>
      <c r="AG141" s="95">
        <f>AF141/$A135</f>
        <v>761.29032258064512</v>
      </c>
      <c r="AH141" s="9"/>
      <c r="AI141" s="3">
        <f>AF141/AJ141</f>
        <v>2622.2222222222222</v>
      </c>
      <c r="AJ141" s="44">
        <f>SUM(AJ79,AJ83,AJ87,AJ91,AJ95,AJ99,AJ102,AJ107,AJ111,AJ115,AJ119,AJ123,AJ127)</f>
        <v>9</v>
      </c>
      <c r="AK141" s="9"/>
      <c r="AL141" s="90" t="str">
        <f t="shared" ref="AL141:AM141" si="282">AL79</f>
        <v>キティボアバンスクリップ</v>
      </c>
      <c r="AM141" s="91">
        <f t="shared" si="282"/>
        <v>1100</v>
      </c>
      <c r="AN141" s="44">
        <f>SUM(AN79,AN83,AN87,AN91,AN95,AN99,AN102,AN107,AN111,AN115,AN119,AN123,AN127)</f>
        <v>9900</v>
      </c>
      <c r="AO141" s="42">
        <f>AN141/AF141</f>
        <v>0.41949152542372881</v>
      </c>
      <c r="AP141" s="7"/>
      <c r="AR141" s="300" t="s">
        <v>75</v>
      </c>
      <c r="AS141" s="295"/>
      <c r="AT141" s="44">
        <f>SUM(AT79,AT83,AT87,AT91,AT95,AT99,AT102,AT107,AT111,AT115,AT119,AT123,AT127)*100</f>
        <v>54300</v>
      </c>
      <c r="AU141" s="95">
        <f>AT141/$A135</f>
        <v>1751.6129032258063</v>
      </c>
      <c r="AV141" s="9"/>
      <c r="AW141" s="3">
        <f>AT141/AX141</f>
        <v>6033.333333333333</v>
      </c>
      <c r="AX141" s="44">
        <f>SUM(AX79,AX83,AX87,AX91,AX95,AX99,AX102,AX107,AX111,AX115,AX119,AX123,AX127)</f>
        <v>9</v>
      </c>
      <c r="AY141" s="9"/>
      <c r="AZ141" s="90" t="str">
        <f t="shared" ref="AZ141:BA141" si="283">AZ79</f>
        <v>キティしっぽ付きポーチ</v>
      </c>
      <c r="BA141" s="91">
        <f t="shared" si="283"/>
        <v>660</v>
      </c>
      <c r="BB141" s="44">
        <f>SUM(BB79,BB83,BB87,BB91,BB95,BB99,BB102,BB107,BB111,BB115,BB119,BB123,BB127)</f>
        <v>5940</v>
      </c>
      <c r="BC141" s="42">
        <f>BB141/AT141</f>
        <v>0.10939226519337017</v>
      </c>
      <c r="BD141" s="7"/>
      <c r="BF141" s="300" t="s">
        <v>75</v>
      </c>
      <c r="BG141" s="295"/>
      <c r="BH141" s="44">
        <f>SUM(BH79,BH83,BH87,BH91,BH95,BH99,BH102,BH107,BH111,BH115,BH119,BH123,BH127)*100</f>
        <v>64000</v>
      </c>
      <c r="BI141" s="195">
        <f>BH141/$A135</f>
        <v>2064.516129032258</v>
      </c>
      <c r="BJ141" s="9"/>
      <c r="BK141" s="3">
        <f>BH141/BL141</f>
        <v>4571.4285714285716</v>
      </c>
      <c r="BL141" s="44">
        <f>SUM(BL79,BL83,BL87,BL91,BL95,BL99,BL102,BL107,BL111,BL115,BL119,BL123,BL127)</f>
        <v>14</v>
      </c>
      <c r="BM141" s="9"/>
      <c r="BN141" s="90" t="str">
        <f t="shared" ref="BN141:BO141" si="284">BN79</f>
        <v>デジタルミニカメラ</v>
      </c>
      <c r="BO141" s="91">
        <f t="shared" si="284"/>
        <v>722</v>
      </c>
      <c r="BP141" s="44">
        <f>SUM(BP79,BP83,BP87,BP91,BP95,BP99,BP102,BP107,BP111,BP115,BP119,BP123,BP127)</f>
        <v>10108</v>
      </c>
      <c r="BQ141" s="42">
        <f>BP141/BH141</f>
        <v>0.15793750000000001</v>
      </c>
      <c r="BR141" s="7"/>
      <c r="BS141" s="1"/>
      <c r="BT141" s="15"/>
      <c r="BU141" s="9"/>
      <c r="BV141" s="9"/>
      <c r="BW141" s="9"/>
      <c r="BX141" s="9"/>
      <c r="BY141" s="3"/>
      <c r="BZ141" s="9"/>
      <c r="CA141" s="9"/>
      <c r="CB141" s="9"/>
      <c r="CC141" s="9"/>
      <c r="CD141" s="9"/>
      <c r="CE141" s="9"/>
      <c r="CF141" s="7"/>
      <c r="CH141" s="15"/>
      <c r="CI141" s="9"/>
      <c r="CJ141" s="9"/>
      <c r="CK141" s="9"/>
      <c r="CL141" s="9"/>
      <c r="CM141" s="3"/>
      <c r="CN141" s="9"/>
      <c r="CO141" s="9"/>
      <c r="CP141" s="9"/>
      <c r="CQ141" s="9"/>
      <c r="CR141" s="9"/>
      <c r="CS141" s="9"/>
      <c r="CT141" s="7"/>
      <c r="CV141" s="15"/>
      <c r="CW141" s="9"/>
      <c r="CX141" s="9"/>
      <c r="CY141" s="9"/>
      <c r="CZ141" s="9"/>
      <c r="DA141" s="3"/>
      <c r="DB141" s="9"/>
      <c r="DC141" s="9"/>
      <c r="DD141" s="9"/>
      <c r="DE141" s="9"/>
      <c r="DF141" s="9"/>
      <c r="DG141" s="9"/>
      <c r="DH141" s="7"/>
      <c r="DJ141" s="15"/>
      <c r="DK141" s="9"/>
      <c r="DL141" s="9"/>
      <c r="DM141" s="9"/>
      <c r="DN141" s="9"/>
      <c r="DO141" s="3"/>
      <c r="DP141" s="9"/>
      <c r="DQ141" s="9"/>
      <c r="DR141" s="9"/>
      <c r="DS141" s="9"/>
      <c r="DT141" s="9"/>
      <c r="DU141" s="9"/>
      <c r="DV141" s="7"/>
      <c r="DW141" s="47"/>
      <c r="DX141" s="15"/>
      <c r="DY141" s="9"/>
      <c r="DZ141" s="9"/>
      <c r="EA141" s="9"/>
      <c r="EB141" s="9"/>
      <c r="EC141" s="3"/>
      <c r="ED141" s="9"/>
      <c r="EE141" s="9"/>
      <c r="EF141" s="9"/>
      <c r="EG141" s="9"/>
      <c r="EH141" s="9"/>
      <c r="EI141" s="9"/>
      <c r="EJ141" s="7"/>
      <c r="EK141" s="47"/>
      <c r="EL141" s="1"/>
    </row>
    <row r="142" spans="1:142" ht="15" customHeight="1">
      <c r="A142" s="300" t="s">
        <v>75</v>
      </c>
      <c r="B142" s="301"/>
      <c r="C142" s="295"/>
      <c r="D142" s="44">
        <f>SUM(D80,D84,D88,D92,D96,D100,D103,D108,D112,D116,D120,D124,D128)*100</f>
        <v>19900</v>
      </c>
      <c r="E142" s="95">
        <f>D142/A135</f>
        <v>641.93548387096769</v>
      </c>
      <c r="F142" s="9"/>
      <c r="G142" s="3">
        <f>D142/H142</f>
        <v>3980</v>
      </c>
      <c r="H142" s="44">
        <f>SUM(H80,H84,H88,H92,H96,H100,H103,H108,H112,H116,H120,H124,H128)</f>
        <v>5</v>
      </c>
      <c r="I142" s="9"/>
      <c r="J142" s="90" t="str">
        <f t="shared" ref="J142:K142" si="285">J80</f>
        <v>がま口カエル</v>
      </c>
      <c r="K142" s="91">
        <f t="shared" si="285"/>
        <v>308</v>
      </c>
      <c r="L142" s="44">
        <f>SUM(L80,L84,L88,L92,L96,L100,L103,L108,L112,L116,L120,L124,L128)</f>
        <v>2274</v>
      </c>
      <c r="M142" s="42">
        <f>L142/D142</f>
        <v>0.1142713567839196</v>
      </c>
      <c r="N142" s="7"/>
      <c r="P142" s="300" t="s">
        <v>75</v>
      </c>
      <c r="Q142" s="295"/>
      <c r="R142" s="44">
        <f>SUM(R80,R84,R88,R92,R96,R100,R103,R108,R112,R116,R120,R124,R128)*100</f>
        <v>59100</v>
      </c>
      <c r="S142" s="95">
        <f>R142/A135</f>
        <v>1906.4516129032259</v>
      </c>
      <c r="T142" s="9"/>
      <c r="U142" s="3">
        <f>R142/V142</f>
        <v>2273.0769230769229</v>
      </c>
      <c r="V142" s="44">
        <f>SUM(V80,V84,V88,V92,V96,V100,V103,V108,V112,V116,V120,V124,V128)</f>
        <v>26</v>
      </c>
      <c r="W142" s="9"/>
      <c r="X142" s="90" t="str">
        <f t="shared" ref="X142:Y142" si="286">X80</f>
        <v>バタースクイーズ</v>
      </c>
      <c r="Y142" s="91">
        <f t="shared" si="286"/>
        <v>440</v>
      </c>
      <c r="Z142" s="44">
        <f>SUM(Z80,Z84,Z88,Z92,Z96,Z100,Z103,Z108,Z112,Z116,Z120,Z124,Z128)</f>
        <v>11440</v>
      </c>
      <c r="AA142" s="42">
        <f>Z142/R142</f>
        <v>0.19357021996615906</v>
      </c>
      <c r="AB142" s="7"/>
      <c r="AD142" s="300" t="s">
        <v>75</v>
      </c>
      <c r="AE142" s="295"/>
      <c r="AF142" s="44">
        <f>SUM(AF80,AF84,AF88,AF92,AF96,AF100,AF103,AF108,AF112,AF116,AF120,AF124,AF128)*100</f>
        <v>31800</v>
      </c>
      <c r="AG142" s="95">
        <f>AF142/$A135</f>
        <v>1025.8064516129032</v>
      </c>
      <c r="AH142" s="9"/>
      <c r="AI142" s="3">
        <f>AF142/AJ142</f>
        <v>739.53488372093022</v>
      </c>
      <c r="AJ142" s="44">
        <f>SUM(AJ80,AJ84,AJ88,AJ92,AJ96,AJ100,AJ103,AJ108,AJ112,AJ116,AJ120,AJ124,AJ128)</f>
        <v>43</v>
      </c>
      <c r="AK142" s="9"/>
      <c r="AL142" s="90" t="str">
        <f t="shared" ref="AL142:AM142" si="287">AL80</f>
        <v>しばこ</v>
      </c>
      <c r="AM142" s="91">
        <f t="shared" si="287"/>
        <v>100</v>
      </c>
      <c r="AN142" s="44">
        <f>SUM(AN80,AN84,AN88,AN92,AN96,AN100,AN103,AN108,AN112,AN116,AN120,AN124,AN128)</f>
        <v>4300</v>
      </c>
      <c r="AO142" s="42">
        <f>AN142/AF142</f>
        <v>0.13522012578616352</v>
      </c>
      <c r="AP142" s="7"/>
      <c r="AR142" s="300" t="s">
        <v>75</v>
      </c>
      <c r="AS142" s="295"/>
      <c r="AT142" s="44">
        <f>SUM(AT80,AT84,AT88,AT92,AT96,AT100,AT103,AT108,AT112,AT116,AT120,AT124,AT128)*100</f>
        <v>72800</v>
      </c>
      <c r="AU142" s="95">
        <f>AT142/$A135</f>
        <v>2348.3870967741937</v>
      </c>
      <c r="AV142" s="9"/>
      <c r="AW142" s="3">
        <f>AT142/AX142</f>
        <v>1654.5454545454545</v>
      </c>
      <c r="AX142" s="44">
        <f>SUM(AX80,AX84,AX88,AX92,AX96,AX100,AX103,AX108,AX112,AX116,AX120,AX124,AX128)</f>
        <v>44</v>
      </c>
      <c r="AY142" s="9"/>
      <c r="AZ142" s="90" t="str">
        <f t="shared" ref="AZ142:BA142" si="288">AZ80</f>
        <v>ボンボンドロップシール</v>
      </c>
      <c r="BA142" s="91">
        <f t="shared" si="288"/>
        <v>300</v>
      </c>
      <c r="BB142" s="44">
        <f>SUM(BB80,BB84,BB88,BB92,BB96,BB100,BB103,BB108,BB112,BB116,BB120,BB124,BB128)</f>
        <v>13200</v>
      </c>
      <c r="BC142" s="42">
        <f>BB142/AT142</f>
        <v>0.18131868131868131</v>
      </c>
      <c r="BD142" s="7"/>
      <c r="BF142" s="300" t="s">
        <v>75</v>
      </c>
      <c r="BG142" s="295"/>
      <c r="BH142" s="44">
        <f>SUM(BH80,BH84,BH88,BH92,BH96,BH100,BH103,BH108,BH112,BH116,BH120,BH124,BH128)*100</f>
        <v>97100</v>
      </c>
      <c r="BI142" s="195">
        <f>BH142/$A135</f>
        <v>3132.2580645161293</v>
      </c>
      <c r="BJ142" s="9"/>
      <c r="BK142" s="3">
        <f>BH142/BL142</f>
        <v>6068.75</v>
      </c>
      <c r="BL142" s="44">
        <f>SUM(BL80,BL84,BL88,BL92,BL96,BL100,BL103,BL108,BL112,BL116,BL120,BL124,BL128)</f>
        <v>16</v>
      </c>
      <c r="BM142" s="9"/>
      <c r="BN142" s="90" t="str">
        <f t="shared" ref="BN142:BO142" si="289">BN80</f>
        <v>ゲームアーク</v>
      </c>
      <c r="BO142" s="91">
        <f t="shared" si="289"/>
        <v>670</v>
      </c>
      <c r="BP142" s="44">
        <f>SUM(BP80,BP84,BP88,BP92,BP96,BP100,BP103,BP108,BP112,BP116,BP120,BP124,BP128)</f>
        <v>10720</v>
      </c>
      <c r="BQ142" s="42">
        <f>BP142/BH142</f>
        <v>0.11040164778578784</v>
      </c>
      <c r="BR142" s="7"/>
      <c r="BS142" s="1"/>
      <c r="BT142" s="15"/>
      <c r="BU142" s="9"/>
      <c r="BV142" s="9"/>
      <c r="BW142" s="9"/>
      <c r="BX142" s="9"/>
      <c r="BY142" s="3"/>
      <c r="BZ142" s="9"/>
      <c r="CA142" s="9"/>
      <c r="CB142" s="9"/>
      <c r="CC142" s="9"/>
      <c r="CD142" s="9"/>
      <c r="CE142" s="9"/>
      <c r="CF142" s="7"/>
      <c r="CH142" s="15"/>
      <c r="CI142" s="9"/>
      <c r="CJ142" s="9"/>
      <c r="CK142" s="9"/>
      <c r="CL142" s="9"/>
      <c r="CM142" s="3"/>
      <c r="CN142" s="9"/>
      <c r="CO142" s="9"/>
      <c r="CP142" s="9"/>
      <c r="CQ142" s="9"/>
      <c r="CR142" s="9"/>
      <c r="CS142" s="9"/>
      <c r="CT142" s="7"/>
      <c r="CV142" s="15"/>
      <c r="CW142" s="9"/>
      <c r="CX142" s="9"/>
      <c r="CY142" s="9"/>
      <c r="CZ142" s="9"/>
      <c r="DA142" s="3"/>
      <c r="DB142" s="9"/>
      <c r="DC142" s="9"/>
      <c r="DD142" s="9"/>
      <c r="DE142" s="9"/>
      <c r="DF142" s="9"/>
      <c r="DG142" s="9"/>
      <c r="DH142" s="7"/>
      <c r="DJ142" s="15"/>
      <c r="DK142" s="9"/>
      <c r="DL142" s="9"/>
      <c r="DM142" s="9"/>
      <c r="DN142" s="9"/>
      <c r="DO142" s="3"/>
      <c r="DP142" s="9"/>
      <c r="DQ142" s="9"/>
      <c r="DR142" s="9"/>
      <c r="DS142" s="9"/>
      <c r="DT142" s="9"/>
      <c r="DU142" s="9"/>
      <c r="DV142" s="7"/>
      <c r="DW142" s="47"/>
      <c r="DX142" s="15"/>
      <c r="DY142" s="9"/>
      <c r="DZ142" s="9"/>
      <c r="EA142" s="9"/>
      <c r="EB142" s="9"/>
      <c r="EC142" s="3"/>
      <c r="ED142" s="9"/>
      <c r="EE142" s="9"/>
      <c r="EF142" s="9"/>
      <c r="EG142" s="9"/>
      <c r="EH142" s="9"/>
      <c r="EI142" s="9"/>
      <c r="EJ142" s="7"/>
      <c r="EK142" s="47"/>
      <c r="EL142" s="1"/>
    </row>
    <row r="143" spans="1:142" ht="15" customHeight="1">
      <c r="A143" s="300" t="s">
        <v>75</v>
      </c>
      <c r="B143" s="301"/>
      <c r="C143" s="295"/>
      <c r="D143" s="44">
        <f>SUM(D81,D85,D89,D93,D97,D113,D105,D101,D109,D117,D121,D125,D129)*100</f>
        <v>22300</v>
      </c>
      <c r="E143" s="95">
        <f>D143/A135</f>
        <v>719.35483870967744</v>
      </c>
      <c r="F143" s="9"/>
      <c r="G143" s="3">
        <f>D143/H143</f>
        <v>337.87878787878788</v>
      </c>
      <c r="H143" s="44">
        <f>SUM(H81,H85,H89,H93,H97,H105,H101,H109,H113,H117,H121,H125,H129)</f>
        <v>66</v>
      </c>
      <c r="I143" s="9"/>
      <c r="J143" s="90" t="str">
        <f t="shared" ref="J143:K143" si="290">J81</f>
        <v>ビーズブレスレット</v>
      </c>
      <c r="K143" s="91">
        <f t="shared" si="290"/>
        <v>60</v>
      </c>
      <c r="L143" s="44">
        <f>SUM(L81,L85,L89,L93,L97,L101,L104,L109,L113,L117,L121,L125,L129)</f>
        <v>3960</v>
      </c>
      <c r="M143" s="42">
        <f>L143/D143</f>
        <v>0.17757847533632287</v>
      </c>
      <c r="N143" s="7"/>
      <c r="P143" s="300" t="s">
        <v>75</v>
      </c>
      <c r="Q143" s="295"/>
      <c r="R143" s="44">
        <f>SUM(R81,R85,R89,R93,R97,R101,R104,R109,R113,R117,R121,R125,R129)*100</f>
        <v>24300</v>
      </c>
      <c r="S143" s="95" t="e">
        <f>R143/A136</f>
        <v>#DIV/0!</v>
      </c>
      <c r="T143" s="9"/>
      <c r="U143" s="3">
        <f>R143/V143</f>
        <v>1012.5</v>
      </c>
      <c r="V143" s="44">
        <f>SUM(V81,V85,V89,V93,V97,V101,V104,V109,V113,V117,V121,V125,V129)</f>
        <v>24</v>
      </c>
      <c r="W143" s="9"/>
      <c r="X143" s="90" t="str">
        <f t="shared" ref="X143:Y143" si="291">X81</f>
        <v>アンパンマンマスコット</v>
      </c>
      <c r="Y143" s="91">
        <f t="shared" si="291"/>
        <v>608</v>
      </c>
      <c r="Z143" s="44">
        <f>SUM(Z81,Z85,Z89,Z93,Z97,Z101,Z104,Z109,Z113,Z117,Z121,Z125,Z129)</f>
        <v>4921</v>
      </c>
      <c r="AA143" s="42">
        <f>Z143/R143</f>
        <v>0.20251028806584362</v>
      </c>
      <c r="AB143" s="7"/>
      <c r="AD143" s="300" t="s">
        <v>75</v>
      </c>
      <c r="AE143" s="295"/>
      <c r="AF143" s="44">
        <f>SUM(AF81,AF85,AF89,AF93,AF97,AF101,AF104,AF109,AF113,AF117,AF121,AF125,AF129)*100</f>
        <v>17900</v>
      </c>
      <c r="AG143" s="95" t="e">
        <f>AF143/$A136</f>
        <v>#DIV/0!</v>
      </c>
      <c r="AH143" s="9"/>
      <c r="AI143" s="3">
        <f>AF143/AJ143</f>
        <v>2237.5</v>
      </c>
      <c r="AJ143" s="44">
        <f>SUM(AJ81,AJ85,AJ89,AJ93,AJ97,AJ101,AJ104,AJ109,AJ113,AJ117,AJ121,AJ125,AJ129)</f>
        <v>8</v>
      </c>
      <c r="AK143" s="9"/>
      <c r="AL143" s="90" t="str">
        <f t="shared" ref="AL143:AM143" si="292">AL81</f>
        <v>アングリーキーホルダー</v>
      </c>
      <c r="AM143" s="91">
        <f t="shared" si="292"/>
        <v>100</v>
      </c>
      <c r="AN143" s="44">
        <f>SUM(AN81,AN85,AN89,AN93,AN97,AN101,AN104,AN109,AN113,AN117,AN121,AN125,AN129)</f>
        <v>800</v>
      </c>
      <c r="AO143" s="42">
        <f>AN143/AF143</f>
        <v>4.4692737430167599E-2</v>
      </c>
      <c r="AP143" s="7"/>
      <c r="AR143" s="300" t="s">
        <v>75</v>
      </c>
      <c r="AS143" s="295"/>
      <c r="AT143" s="44">
        <f>SUM(AT81,AT85,AT89,AT93,AT97,AT101,AT104,AT109,AT113,AT117,AT121,AT125,AT129)*100</f>
        <v>78600</v>
      </c>
      <c r="AU143" s="95" t="e">
        <f>AT143/$A136</f>
        <v>#DIV/0!</v>
      </c>
      <c r="AV143" s="9"/>
      <c r="AW143" s="3">
        <f>AT143/AX143</f>
        <v>4912.5</v>
      </c>
      <c r="AX143" s="44">
        <f>SUM(AX81,AX85,AX89,AX93,AX97,AX101,AX104,AX109,AX113,AX117,AX121,AX125,AX129)</f>
        <v>16</v>
      </c>
      <c r="AY143" s="9"/>
      <c r="AZ143" s="90" t="str">
        <f t="shared" ref="AZ143:BA143" si="293">AZ81</f>
        <v>NICI</v>
      </c>
      <c r="BA143" s="91">
        <f t="shared" si="293"/>
        <v>682</v>
      </c>
      <c r="BB143" s="44">
        <f>SUM(BB81,BB85,BB89,BB93,BB97,BB101,BB104,BB109,BB113,BB117,BB121,BB125,BB129)</f>
        <v>10912</v>
      </c>
      <c r="BC143" s="42">
        <f>BB143/AT143</f>
        <v>0.1388295165394402</v>
      </c>
      <c r="BD143" s="7"/>
      <c r="BF143" s="300" t="s">
        <v>75</v>
      </c>
      <c r="BG143" s="295"/>
      <c r="BH143" s="44">
        <f>SUM(BH81,BH85,BH89,BH93,BH97,BH101,BH104,BH109,BH113,BH117,BH121,BH125,BH129)*100</f>
        <v>69000</v>
      </c>
      <c r="BI143" s="195" t="e">
        <f>BH143/$A136</f>
        <v>#DIV/0!</v>
      </c>
      <c r="BJ143" s="9"/>
      <c r="BK143" s="3">
        <f>BH143/BL143</f>
        <v>3631.5789473684213</v>
      </c>
      <c r="BL143" s="44">
        <f>SUM(BL81,BL85,BL89,BL93,BL97,BL101,BL104,BL109,BL113,BL117,BL121,BL125,BL129)</f>
        <v>19</v>
      </c>
      <c r="BM143" s="9"/>
      <c r="BN143" s="90" t="str">
        <f t="shared" ref="BN143:BO143" si="294">BN81</f>
        <v>たまごっちブロックシール</v>
      </c>
      <c r="BO143" s="91">
        <f t="shared" si="294"/>
        <v>600</v>
      </c>
      <c r="BP143" s="44">
        <f>SUM(BP81,BP85,BP89,BP93,BP97,BP101,BP104,BP109,BP113,BP117,BP121,BP125,BP129)</f>
        <v>11400</v>
      </c>
      <c r="BQ143" s="42">
        <f>BP143/BH143</f>
        <v>0.16521739130434782</v>
      </c>
      <c r="BR143" s="7"/>
      <c r="BS143" s="1"/>
      <c r="BT143" s="15"/>
      <c r="BU143" s="9"/>
      <c r="BV143" s="9"/>
      <c r="BW143" s="9"/>
      <c r="BX143" s="9"/>
      <c r="BY143" s="3"/>
      <c r="BZ143" s="9"/>
      <c r="CA143" s="9"/>
      <c r="CB143" s="9"/>
      <c r="CC143" s="9"/>
      <c r="CD143" s="9"/>
      <c r="CE143" s="9"/>
      <c r="CF143" s="7"/>
      <c r="CH143" s="15"/>
      <c r="CI143" s="9"/>
      <c r="CJ143" s="9"/>
      <c r="CK143" s="9"/>
      <c r="CL143" s="9"/>
      <c r="CM143" s="3"/>
      <c r="CN143" s="9"/>
      <c r="CO143" s="9"/>
      <c r="CP143" s="9"/>
      <c r="CQ143" s="9"/>
      <c r="CR143" s="9"/>
      <c r="CS143" s="9"/>
      <c r="CT143" s="7"/>
      <c r="CV143" s="15"/>
      <c r="CW143" s="9"/>
      <c r="CX143" s="9"/>
      <c r="CY143" s="9"/>
      <c r="CZ143" s="9"/>
      <c r="DA143" s="3"/>
      <c r="DB143" s="9"/>
      <c r="DC143" s="9"/>
      <c r="DD143" s="9"/>
      <c r="DE143" s="9"/>
      <c r="DF143" s="9"/>
      <c r="DG143" s="9"/>
      <c r="DH143" s="7"/>
      <c r="DJ143" s="15"/>
      <c r="DK143" s="9"/>
      <c r="DL143" s="9"/>
      <c r="DM143" s="9"/>
      <c r="DN143" s="9"/>
      <c r="DO143" s="3"/>
      <c r="DP143" s="9"/>
      <c r="DQ143" s="9"/>
      <c r="DR143" s="9"/>
      <c r="DS143" s="9"/>
      <c r="DT143" s="9"/>
      <c r="DU143" s="9"/>
      <c r="DV143" s="7"/>
      <c r="DW143" s="47"/>
      <c r="DX143" s="15"/>
      <c r="DY143" s="9"/>
      <c r="DZ143" s="9"/>
      <c r="EA143" s="9"/>
      <c r="EB143" s="9"/>
      <c r="EC143" s="3"/>
      <c r="ED143" s="9"/>
      <c r="EE143" s="9"/>
      <c r="EF143" s="9"/>
      <c r="EG143" s="9"/>
      <c r="EH143" s="9"/>
      <c r="EI143" s="9"/>
      <c r="EJ143" s="7"/>
      <c r="EK143" s="47"/>
      <c r="EL143" s="1"/>
    </row>
    <row r="144" spans="1:142" ht="15" customHeight="1">
      <c r="A144" s="15"/>
      <c r="B144" s="15"/>
      <c r="C144" s="3" t="s">
        <v>66</v>
      </c>
      <c r="D144" s="9">
        <f>SUM(D140:D143)</f>
        <v>145000</v>
      </c>
      <c r="E144" s="9"/>
      <c r="F144" s="9"/>
      <c r="G144" s="9"/>
      <c r="H144" s="9">
        <f>SUM(H140:H143)</f>
        <v>103</v>
      </c>
      <c r="I144" s="9"/>
      <c r="J144" s="294" t="s">
        <v>76</v>
      </c>
      <c r="K144" s="295"/>
      <c r="L144" s="78">
        <f>SUM(L140:L143)</f>
        <v>38844</v>
      </c>
      <c r="M144" s="101">
        <f>L144/D144</f>
        <v>0.26788965517241381</v>
      </c>
      <c r="N144" s="93"/>
      <c r="P144" s="15"/>
      <c r="Q144" s="3" t="s">
        <v>66</v>
      </c>
      <c r="R144" s="9">
        <f>SUM(R140:R143)</f>
        <v>121100</v>
      </c>
      <c r="S144" s="9"/>
      <c r="T144" s="9"/>
      <c r="U144" s="9"/>
      <c r="V144" s="9">
        <f>SUM(V140:V143)</f>
        <v>63</v>
      </c>
      <c r="W144" s="9"/>
      <c r="X144" s="294" t="s">
        <v>76</v>
      </c>
      <c r="Y144" s="295"/>
      <c r="Z144" s="78">
        <f>SUM(Z140:Z143)</f>
        <v>26335</v>
      </c>
      <c r="AA144" s="101">
        <f>Z144/R144</f>
        <v>0.21746490503715937</v>
      </c>
      <c r="AB144" s="93"/>
      <c r="AD144" s="15"/>
      <c r="AE144" s="3" t="s">
        <v>66</v>
      </c>
      <c r="AF144" s="9">
        <f>SUM(AF140:AF143)</f>
        <v>86200</v>
      </c>
      <c r="AG144" s="9"/>
      <c r="AH144" s="9"/>
      <c r="AI144" s="9"/>
      <c r="AJ144" s="9">
        <f>SUM(AJ140:AJ143)</f>
        <v>69</v>
      </c>
      <c r="AK144" s="9"/>
      <c r="AL144" s="294" t="s">
        <v>76</v>
      </c>
      <c r="AM144" s="295"/>
      <c r="AN144" s="78">
        <f>SUM(AN140:AN143)</f>
        <v>20580</v>
      </c>
      <c r="AO144" s="101">
        <f>AN144/AF144</f>
        <v>0.23874709976798145</v>
      </c>
      <c r="AP144" s="93"/>
      <c r="AR144" s="15"/>
      <c r="AS144" s="3" t="s">
        <v>66</v>
      </c>
      <c r="AT144" s="9">
        <f>SUM(AT140:AT143)</f>
        <v>272200</v>
      </c>
      <c r="AU144" s="9"/>
      <c r="AV144" s="9"/>
      <c r="AW144" s="9"/>
      <c r="AX144" s="9">
        <f>SUM(AX140:AX143)</f>
        <v>109</v>
      </c>
      <c r="AY144" s="9"/>
      <c r="AZ144" s="294" t="s">
        <v>76</v>
      </c>
      <c r="BA144" s="295"/>
      <c r="BB144" s="78">
        <f>SUM(BB140:BB143)</f>
        <v>50598</v>
      </c>
      <c r="BC144" s="101">
        <f>BB144/AT144</f>
        <v>0.1858853783982366</v>
      </c>
      <c r="BD144" s="7"/>
      <c r="BF144" s="15"/>
      <c r="BG144" s="3" t="s">
        <v>66</v>
      </c>
      <c r="BH144" s="9">
        <f>SUM(BH140:BH143)</f>
        <v>285000</v>
      </c>
      <c r="BI144" s="73"/>
      <c r="BJ144" s="9"/>
      <c r="BK144" s="9"/>
      <c r="BL144" s="9">
        <f>SUM(BL140:BL143)</f>
        <v>69</v>
      </c>
      <c r="BM144" s="9"/>
      <c r="BN144" s="294" t="s">
        <v>76</v>
      </c>
      <c r="BO144" s="295"/>
      <c r="BP144" s="78">
        <f>SUM(BP140:BP143)</f>
        <v>53228</v>
      </c>
      <c r="BQ144" s="101">
        <f>BP144/BH144</f>
        <v>0.18676491228070174</v>
      </c>
      <c r="BR144" s="93"/>
      <c r="BS144" s="1"/>
      <c r="BT144" s="15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7"/>
      <c r="CH144" s="15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7"/>
      <c r="CV144" s="15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7"/>
      <c r="DJ144" s="15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7"/>
      <c r="DW144" s="47"/>
      <c r="DX144" s="15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7"/>
      <c r="EK144" s="47"/>
      <c r="EL144" s="1"/>
    </row>
    <row r="145" spans="1:156" ht="15" customHeight="1">
      <c r="A145" s="45"/>
      <c r="B145" s="45"/>
      <c r="C145" s="248"/>
      <c r="D145" s="250"/>
      <c r="E145" s="250"/>
      <c r="F145" s="250"/>
      <c r="G145" s="250"/>
      <c r="H145" s="250"/>
      <c r="I145" s="250"/>
      <c r="J145" s="66"/>
      <c r="L145" s="250"/>
      <c r="M145" s="46"/>
      <c r="N145" s="47"/>
      <c r="P145" s="45"/>
      <c r="Q145" s="248"/>
      <c r="R145" s="250"/>
      <c r="S145" s="250"/>
      <c r="T145" s="250"/>
      <c r="U145" s="250"/>
      <c r="V145" s="250"/>
      <c r="W145" s="250"/>
      <c r="X145" s="66"/>
      <c r="Z145" s="250"/>
      <c r="AA145" s="46"/>
      <c r="AB145" s="47"/>
      <c r="AD145" s="45"/>
      <c r="AE145" s="248"/>
      <c r="AF145" s="250"/>
      <c r="AG145" s="250"/>
      <c r="AH145" s="250"/>
      <c r="AI145" s="250"/>
      <c r="AJ145" s="250"/>
      <c r="AK145" s="250"/>
      <c r="AL145" s="66"/>
      <c r="AN145" s="250"/>
      <c r="AO145" s="46"/>
      <c r="AP145" s="47"/>
      <c r="AR145" s="45"/>
      <c r="AS145" s="250"/>
      <c r="AT145" s="250"/>
      <c r="AU145" s="250"/>
      <c r="AV145" s="250"/>
      <c r="AW145" s="250"/>
      <c r="AX145" s="250"/>
      <c r="AY145" s="250"/>
      <c r="AZ145" s="33"/>
      <c r="BA145" s="250"/>
      <c r="BB145" s="250"/>
      <c r="BC145" s="250"/>
      <c r="BD145" s="47"/>
      <c r="BF145" s="45"/>
      <c r="BG145" s="250"/>
      <c r="BH145" s="250"/>
      <c r="BJ145" s="250"/>
      <c r="BK145" s="250"/>
      <c r="BL145" s="250"/>
      <c r="BM145" s="250"/>
      <c r="BN145" s="250"/>
      <c r="BO145" s="250"/>
      <c r="BP145" s="250"/>
      <c r="BQ145" s="47"/>
      <c r="BS145" s="1"/>
      <c r="BT145" s="45"/>
      <c r="BU145" s="250"/>
      <c r="BV145" s="250"/>
      <c r="BW145" s="250"/>
      <c r="BX145" s="250"/>
      <c r="BY145" s="250"/>
      <c r="BZ145" s="250"/>
      <c r="CA145" s="250"/>
      <c r="CB145" s="250"/>
      <c r="CC145" s="250"/>
      <c r="CD145" s="250"/>
      <c r="CE145" s="250"/>
      <c r="CF145" s="47"/>
      <c r="CH145" s="45"/>
      <c r="CI145" s="250"/>
      <c r="CJ145" s="250"/>
      <c r="CK145" s="250"/>
      <c r="CL145" s="250"/>
      <c r="CM145" s="250"/>
      <c r="CN145" s="250"/>
      <c r="CO145" s="250"/>
      <c r="CP145" s="250"/>
      <c r="CQ145" s="250"/>
      <c r="CR145" s="250"/>
      <c r="CS145" s="250"/>
      <c r="CT145" s="47"/>
      <c r="EL145" s="1"/>
    </row>
    <row r="146" spans="1:156" ht="15" customHeight="1">
      <c r="A146" s="45"/>
      <c r="B146" s="45"/>
      <c r="C146" s="48" t="s">
        <v>77</v>
      </c>
      <c r="D146" s="9">
        <f>D134+R134+BV134+CJ134+AF134+AT134+CX134+BH134+DL134+DZ134</f>
        <v>1360900</v>
      </c>
      <c r="E146" s="9">
        <f>D146/A135</f>
        <v>43900</v>
      </c>
      <c r="F146" s="250" t="s">
        <v>69</v>
      </c>
      <c r="G146" s="296" t="s">
        <v>78</v>
      </c>
      <c r="H146" s="297"/>
      <c r="I146" s="250"/>
      <c r="J146" s="66"/>
      <c r="L146" s="250"/>
      <c r="M146" s="46"/>
      <c r="N146" s="47"/>
      <c r="P146" s="45"/>
      <c r="Q146" s="248"/>
      <c r="R146" s="250"/>
      <c r="S146" s="250"/>
      <c r="T146" s="250"/>
      <c r="U146" s="250"/>
      <c r="V146" s="250"/>
      <c r="W146" s="250"/>
      <c r="X146" s="66"/>
      <c r="Z146" s="250"/>
      <c r="AA146" s="46"/>
      <c r="AB146" s="47"/>
      <c r="AD146" s="45"/>
      <c r="AE146" s="248"/>
      <c r="AF146" s="250"/>
      <c r="AG146" s="250"/>
      <c r="AH146" s="250"/>
      <c r="AI146" s="250"/>
      <c r="AJ146" s="250"/>
      <c r="AK146" s="250"/>
      <c r="AL146" s="66"/>
      <c r="AN146" s="250"/>
      <c r="AO146" s="46"/>
      <c r="AP146" s="47"/>
      <c r="AR146" s="45"/>
      <c r="AS146" s="250"/>
      <c r="AT146" s="250"/>
      <c r="AU146" s="250"/>
      <c r="AV146" s="250"/>
      <c r="AW146" s="250"/>
      <c r="AX146" s="250"/>
      <c r="AY146" s="250"/>
      <c r="AZ146" s="33"/>
      <c r="BA146" s="250"/>
      <c r="BB146" s="250"/>
      <c r="BC146" s="250"/>
      <c r="BD146" s="47"/>
      <c r="BF146" s="45"/>
      <c r="BG146" s="250"/>
      <c r="BH146" s="250"/>
      <c r="BJ146" s="250"/>
      <c r="BK146" s="250"/>
      <c r="BL146" s="250"/>
      <c r="BM146" s="250"/>
      <c r="BN146" s="250"/>
      <c r="BO146" s="250"/>
      <c r="BP146" s="250"/>
      <c r="BQ146" s="47"/>
      <c r="BS146" s="1"/>
      <c r="BT146" s="45"/>
      <c r="BU146" s="250"/>
      <c r="BV146" s="250"/>
      <c r="BW146" s="250"/>
      <c r="BX146" s="250"/>
      <c r="BY146" s="250"/>
      <c r="BZ146" s="250"/>
      <c r="CA146" s="250"/>
      <c r="CB146" s="250"/>
      <c r="CC146" s="250"/>
      <c r="CD146" s="250"/>
      <c r="CE146" s="250"/>
      <c r="CF146" s="47"/>
      <c r="CH146" s="45"/>
      <c r="CI146" s="250"/>
      <c r="CJ146" s="250"/>
      <c r="CK146" s="250"/>
      <c r="CL146" s="250"/>
      <c r="CM146" s="250"/>
      <c r="CN146" s="250"/>
      <c r="CO146" s="250"/>
      <c r="CP146" s="250"/>
      <c r="CQ146" s="250"/>
      <c r="CR146" s="250"/>
      <c r="CS146" s="250"/>
      <c r="CT146" s="47"/>
      <c r="EL146" s="1"/>
    </row>
    <row r="147" spans="1:156" ht="15" customHeight="1">
      <c r="A147" s="45"/>
      <c r="B147" s="45"/>
      <c r="C147" s="48" t="s">
        <v>79</v>
      </c>
      <c r="D147" s="9">
        <f>D146*0.75</f>
        <v>1020675</v>
      </c>
      <c r="E147" s="42">
        <f>D147/D146</f>
        <v>0.75</v>
      </c>
      <c r="F147" s="250"/>
      <c r="G147" s="298">
        <f>E146*A133</f>
        <v>1360900</v>
      </c>
      <c r="H147" s="297"/>
      <c r="I147" s="250"/>
      <c r="J147" s="66"/>
      <c r="L147" s="250"/>
      <c r="M147" s="46"/>
      <c r="N147" s="47"/>
      <c r="P147" s="45"/>
      <c r="Q147" s="248"/>
      <c r="R147" s="250"/>
      <c r="S147" s="250"/>
      <c r="T147" s="250"/>
      <c r="U147" s="250"/>
      <c r="V147" s="250"/>
      <c r="W147" s="250"/>
      <c r="X147" s="66"/>
      <c r="Z147" s="250"/>
      <c r="AA147" s="46"/>
      <c r="AB147" s="47"/>
      <c r="AD147" s="45"/>
      <c r="AE147" s="248"/>
      <c r="AF147" s="250"/>
      <c r="AG147" s="250"/>
      <c r="AH147" s="250"/>
      <c r="AI147" s="250"/>
      <c r="AJ147" s="250"/>
      <c r="AK147" s="250"/>
      <c r="AL147" s="66"/>
      <c r="AN147" s="250"/>
      <c r="AO147" s="46"/>
      <c r="AP147" s="47"/>
      <c r="AR147" s="45"/>
      <c r="AS147" s="250"/>
      <c r="AT147" s="250"/>
      <c r="AU147" s="250"/>
      <c r="AV147" s="250"/>
      <c r="AW147" s="250"/>
      <c r="AX147" s="250"/>
      <c r="AY147" s="250"/>
      <c r="AZ147" s="33"/>
      <c r="BA147" s="250"/>
      <c r="BB147" s="250"/>
      <c r="BC147" s="250"/>
      <c r="BD147" s="47"/>
      <c r="BF147" s="45"/>
      <c r="BG147" s="250"/>
      <c r="BH147" s="250"/>
      <c r="BJ147" s="250"/>
      <c r="BK147" s="250"/>
      <c r="BL147" s="250"/>
      <c r="BM147" s="250"/>
      <c r="BN147" s="250"/>
      <c r="BO147" s="250"/>
      <c r="BP147" s="250"/>
      <c r="BQ147" s="47"/>
      <c r="BS147" s="1"/>
      <c r="BT147" s="45"/>
      <c r="BU147" s="250"/>
      <c r="BV147" s="250"/>
      <c r="BW147" s="250"/>
      <c r="BX147" s="250"/>
      <c r="BY147" s="250"/>
      <c r="BZ147" s="250"/>
      <c r="CA147" s="250"/>
      <c r="CB147" s="250"/>
      <c r="CC147" s="250"/>
      <c r="CD147" s="250"/>
      <c r="CE147" s="250"/>
      <c r="CF147" s="47"/>
      <c r="CH147" s="45"/>
      <c r="CI147" s="250"/>
      <c r="CJ147" s="250"/>
      <c r="CK147" s="250"/>
      <c r="CL147" s="250"/>
      <c r="CM147" s="250"/>
      <c r="CN147" s="250"/>
      <c r="CO147" s="250"/>
      <c r="CP147" s="250"/>
      <c r="CQ147" s="250"/>
      <c r="CR147" s="250"/>
      <c r="CS147" s="250"/>
      <c r="CT147" s="47"/>
      <c r="EL147" s="1"/>
    </row>
    <row r="148" spans="1:156" ht="15" customHeight="1">
      <c r="A148" s="45"/>
      <c r="B148" s="45"/>
      <c r="C148" s="48" t="s">
        <v>71</v>
      </c>
      <c r="D148" s="9">
        <f>L134+Z134+CD135+AN134+BB134+CR135+BP134+DF135+DT135+EH135</f>
        <v>302425</v>
      </c>
      <c r="E148" s="42">
        <f>D148/D146</f>
        <v>0.22222426335513262</v>
      </c>
      <c r="F148" s="250"/>
      <c r="G148" s="299" t="s">
        <v>80</v>
      </c>
      <c r="H148" s="297"/>
      <c r="I148" s="250"/>
      <c r="J148" s="66"/>
      <c r="L148" s="250"/>
      <c r="M148" s="46"/>
      <c r="N148" s="47"/>
      <c r="P148" s="45"/>
      <c r="Q148" s="248"/>
      <c r="R148" s="250"/>
      <c r="S148" s="250"/>
      <c r="T148" s="250"/>
      <c r="U148" s="250"/>
      <c r="V148" s="250"/>
      <c r="W148" s="250"/>
      <c r="X148" s="66"/>
      <c r="Z148" s="250"/>
      <c r="AA148" s="46"/>
      <c r="AB148" s="47"/>
      <c r="AD148" s="45"/>
      <c r="AE148" s="248"/>
      <c r="AF148" s="250"/>
      <c r="AG148" s="250"/>
      <c r="AH148" s="250"/>
      <c r="AI148" s="250"/>
      <c r="AJ148" s="250"/>
      <c r="AK148" s="250"/>
      <c r="AL148" s="66"/>
      <c r="AN148" s="250"/>
      <c r="AO148" s="46"/>
      <c r="AP148" s="47"/>
      <c r="AR148" s="45"/>
      <c r="AS148" s="250"/>
      <c r="AT148" s="250"/>
      <c r="AU148" s="250"/>
      <c r="AV148" s="250"/>
      <c r="AW148" s="250"/>
      <c r="AX148" s="250"/>
      <c r="AY148" s="250"/>
      <c r="AZ148" s="33"/>
      <c r="BA148" s="250"/>
      <c r="BB148" s="250"/>
      <c r="BC148" s="250"/>
      <c r="BD148" s="47"/>
      <c r="BF148" s="45"/>
      <c r="BG148" s="250"/>
      <c r="BH148" s="250"/>
      <c r="BJ148" s="250"/>
      <c r="BK148" s="250"/>
      <c r="BL148" s="250"/>
      <c r="BM148" s="250"/>
      <c r="BN148" s="250"/>
      <c r="BO148" s="250"/>
      <c r="BP148" s="250"/>
      <c r="BQ148" s="47"/>
      <c r="BS148" s="1"/>
      <c r="BT148" s="45"/>
      <c r="BU148" s="250"/>
      <c r="BV148" s="250"/>
      <c r="BW148" s="250"/>
      <c r="BX148" s="250"/>
      <c r="BY148" s="250"/>
      <c r="BZ148" s="250"/>
      <c r="CA148" s="250"/>
      <c r="CB148" s="250"/>
      <c r="CC148" s="250"/>
      <c r="CD148" s="250"/>
      <c r="CE148" s="250"/>
      <c r="CF148" s="47"/>
      <c r="CH148" s="45"/>
      <c r="CI148" s="250"/>
      <c r="CJ148" s="250"/>
      <c r="CK148" s="250"/>
      <c r="CL148" s="250"/>
      <c r="CM148" s="250"/>
      <c r="CN148" s="250"/>
      <c r="CO148" s="250"/>
      <c r="CP148" s="250"/>
      <c r="CQ148" s="250"/>
      <c r="CR148" s="250"/>
      <c r="CS148" s="250"/>
      <c r="CT148" s="47"/>
      <c r="EL148" s="1"/>
    </row>
    <row r="149" spans="1:156" ht="15" customHeight="1">
      <c r="A149" s="45"/>
      <c r="B149" s="45"/>
      <c r="C149" s="48" t="s">
        <v>73</v>
      </c>
      <c r="D149" s="9">
        <f>D147-D148</f>
        <v>718250</v>
      </c>
      <c r="E149" s="42">
        <f>D149/D146</f>
        <v>0.52777573664486732</v>
      </c>
      <c r="F149" s="250"/>
      <c r="G149" s="298" t="e">
        <f>L133+Z133+AN133+BB133+CE134+CS134</f>
        <v>#VALUE!</v>
      </c>
      <c r="H149" s="297"/>
      <c r="I149" s="250"/>
      <c r="J149" s="66"/>
      <c r="L149" s="250"/>
      <c r="M149" s="46"/>
      <c r="N149" s="47"/>
      <c r="P149" s="45"/>
      <c r="Q149" s="248"/>
      <c r="R149" s="250"/>
      <c r="S149" s="250"/>
      <c r="T149" s="250"/>
      <c r="U149" s="250"/>
      <c r="V149" s="250"/>
      <c r="W149" s="250"/>
      <c r="X149" s="66"/>
      <c r="Z149" s="250"/>
      <c r="AA149" s="46"/>
      <c r="AB149" s="47"/>
      <c r="AD149" s="45"/>
      <c r="AE149" s="248"/>
      <c r="AF149" s="250"/>
      <c r="AG149" s="250"/>
      <c r="AH149" s="250"/>
      <c r="AI149" s="250"/>
      <c r="AJ149" s="250"/>
      <c r="AK149" s="250"/>
      <c r="AL149" s="66"/>
      <c r="AN149" s="250"/>
      <c r="AO149" s="46"/>
      <c r="AP149" s="47"/>
      <c r="AR149" s="45"/>
      <c r="AS149" s="250"/>
      <c r="AT149" s="250"/>
      <c r="AU149" s="250"/>
      <c r="AV149" s="250"/>
      <c r="AW149" s="250"/>
      <c r="AX149" s="250"/>
      <c r="AY149" s="250"/>
      <c r="AZ149" s="33"/>
      <c r="BA149" s="250"/>
      <c r="BB149" s="250"/>
      <c r="BC149" s="250"/>
      <c r="BD149" s="47"/>
      <c r="BF149" s="45"/>
      <c r="BG149" s="250"/>
      <c r="BH149" s="250"/>
      <c r="BJ149" s="250"/>
      <c r="BK149" s="250"/>
      <c r="BL149" s="250"/>
      <c r="BM149" s="250"/>
      <c r="BN149" s="250"/>
      <c r="BO149" s="250"/>
      <c r="BP149" s="250"/>
      <c r="BQ149" s="47"/>
      <c r="BS149" s="1"/>
      <c r="BT149" s="45"/>
      <c r="BU149" s="250"/>
      <c r="BV149" s="250"/>
      <c r="BW149" s="250"/>
      <c r="BX149" s="250"/>
      <c r="BY149" s="250"/>
      <c r="BZ149" s="250"/>
      <c r="CA149" s="250"/>
      <c r="CB149" s="250"/>
      <c r="CC149" s="250"/>
      <c r="CD149" s="250"/>
      <c r="CE149" s="250"/>
      <c r="CF149" s="47"/>
      <c r="CH149" s="45"/>
      <c r="CI149" s="250"/>
      <c r="CJ149" s="250"/>
      <c r="CK149" s="250"/>
      <c r="CL149" s="250"/>
      <c r="CM149" s="250"/>
      <c r="CN149" s="250"/>
      <c r="CO149" s="250"/>
      <c r="CP149" s="250"/>
      <c r="CQ149" s="250"/>
      <c r="CR149" s="250"/>
      <c r="CS149" s="250"/>
      <c r="CT149" s="47"/>
      <c r="DJ149" s="250"/>
      <c r="DK149" s="250"/>
      <c r="DL149" s="250"/>
      <c r="DM149" s="250"/>
      <c r="DN149" s="13"/>
      <c r="DO149" s="250"/>
      <c r="EL149" s="1"/>
    </row>
    <row r="150" spans="1:156" ht="15" customHeight="1">
      <c r="A150" s="45"/>
      <c r="B150" s="45"/>
      <c r="C150" s="105"/>
      <c r="D150" s="106"/>
      <c r="E150" s="46"/>
      <c r="F150" s="250"/>
      <c r="G150" s="250"/>
      <c r="H150" s="250"/>
      <c r="I150" s="250"/>
      <c r="J150" s="66"/>
      <c r="L150" s="250"/>
      <c r="M150" s="46"/>
      <c r="N150" s="47"/>
      <c r="P150" s="45"/>
      <c r="Q150" s="248"/>
      <c r="R150" s="250"/>
      <c r="S150" s="250"/>
      <c r="T150" s="250"/>
      <c r="U150" s="250"/>
      <c r="V150" s="250"/>
      <c r="W150" s="250"/>
      <c r="X150" s="66"/>
      <c r="Z150" s="250"/>
      <c r="AA150" s="46"/>
      <c r="AB150" s="47"/>
      <c r="AD150" s="45"/>
      <c r="AE150" s="248"/>
      <c r="AF150" s="250"/>
      <c r="AG150" s="250"/>
      <c r="AH150" s="250"/>
      <c r="AI150" s="250"/>
      <c r="AJ150" s="250"/>
      <c r="AK150" s="250"/>
      <c r="AL150" s="66"/>
      <c r="AN150" s="250"/>
      <c r="AO150" s="46"/>
      <c r="AP150" s="47"/>
      <c r="AR150" s="45"/>
      <c r="AS150" s="250"/>
      <c r="AT150" s="250"/>
      <c r="AU150" s="250"/>
      <c r="AV150" s="250"/>
      <c r="AW150" s="250"/>
      <c r="AX150" s="250"/>
      <c r="AY150" s="250"/>
      <c r="AZ150" s="33"/>
      <c r="BA150" s="250"/>
      <c r="BB150" s="250"/>
      <c r="BC150" s="250"/>
      <c r="BD150" s="47"/>
      <c r="BF150" s="45"/>
      <c r="BG150" s="250"/>
      <c r="BH150" s="250"/>
      <c r="BJ150" s="250"/>
      <c r="BK150" s="250"/>
      <c r="BL150" s="250"/>
      <c r="BM150" s="250"/>
      <c r="BN150" s="250"/>
      <c r="BO150" s="250"/>
      <c r="BP150" s="250"/>
      <c r="BQ150" s="47"/>
      <c r="BS150" s="1"/>
      <c r="BT150" s="45"/>
      <c r="BU150" s="250"/>
      <c r="BV150" s="250"/>
      <c r="BW150" s="250"/>
      <c r="BX150" s="250"/>
      <c r="BY150" s="250"/>
      <c r="BZ150" s="250"/>
      <c r="CA150" s="250"/>
      <c r="CB150" s="250"/>
      <c r="CC150" s="250"/>
      <c r="CD150" s="250"/>
      <c r="CE150" s="250"/>
      <c r="CF150" s="47"/>
      <c r="CH150" s="45"/>
      <c r="CI150" s="250"/>
      <c r="CJ150" s="250"/>
      <c r="CK150" s="250"/>
      <c r="CL150" s="250"/>
      <c r="CM150" s="250"/>
      <c r="CN150" s="250"/>
      <c r="CO150" s="250"/>
      <c r="CP150" s="250"/>
      <c r="CQ150" s="250"/>
      <c r="CR150" s="250"/>
      <c r="CS150" s="250"/>
      <c r="CT150" s="47"/>
      <c r="DJ150" s="250"/>
      <c r="DK150" s="250"/>
      <c r="DL150" s="250"/>
      <c r="DM150" s="250"/>
      <c r="DN150" s="13"/>
      <c r="DO150" s="250"/>
      <c r="EL150" s="1"/>
    </row>
    <row r="151" spans="1:156" ht="21" customHeight="1">
      <c r="A151" s="302" t="s">
        <v>0</v>
      </c>
      <c r="B151" s="303"/>
      <c r="C151" s="303"/>
      <c r="D151" s="303"/>
      <c r="E151" s="154" t="s">
        <v>1</v>
      </c>
      <c r="F151" s="148"/>
      <c r="G151" s="148"/>
      <c r="H151" s="148"/>
      <c r="I151" s="148"/>
      <c r="J151" s="155"/>
      <c r="K151" s="148"/>
      <c r="L151" s="148"/>
      <c r="M151" s="148"/>
      <c r="N151" s="156"/>
      <c r="O151" s="148"/>
      <c r="P151" s="302" t="s">
        <v>0</v>
      </c>
      <c r="Q151" s="303"/>
      <c r="R151" s="303"/>
      <c r="S151" s="154" t="s">
        <v>2</v>
      </c>
      <c r="T151" s="148"/>
      <c r="U151" s="148"/>
      <c r="V151" s="148"/>
      <c r="W151" s="148"/>
      <c r="X151" s="155"/>
      <c r="Y151" s="148"/>
      <c r="Z151" s="148"/>
      <c r="AA151" s="148"/>
      <c r="AB151" s="156"/>
      <c r="AC151" s="182"/>
      <c r="AD151" s="302" t="s">
        <v>0</v>
      </c>
      <c r="AE151" s="303"/>
      <c r="AF151" s="303"/>
      <c r="AG151" s="154" t="s">
        <v>3</v>
      </c>
      <c r="AH151" s="148"/>
      <c r="AI151" s="148"/>
      <c r="AJ151" s="148"/>
      <c r="AK151" s="148"/>
      <c r="AL151" s="155"/>
      <c r="AM151" s="148"/>
      <c r="AN151" s="148"/>
      <c r="AO151" s="148"/>
      <c r="AP151" s="156"/>
      <c r="AQ151" s="148"/>
      <c r="AR151" s="302" t="s">
        <v>0</v>
      </c>
      <c r="AS151" s="303"/>
      <c r="AT151" s="303"/>
      <c r="AU151" s="304" t="s">
        <v>4</v>
      </c>
      <c r="AV151" s="303"/>
      <c r="AW151" s="303"/>
      <c r="AX151" s="149"/>
      <c r="AY151" s="149"/>
      <c r="AZ151" s="157"/>
      <c r="BA151" s="149"/>
      <c r="BB151" s="149"/>
      <c r="BC151" s="149"/>
      <c r="BD151" s="158"/>
      <c r="BE151" s="148"/>
      <c r="BF151" s="302" t="s">
        <v>0</v>
      </c>
      <c r="BG151" s="303"/>
      <c r="BH151" s="303"/>
      <c r="BI151" s="186" t="s">
        <v>5</v>
      </c>
      <c r="BJ151" s="148"/>
      <c r="BK151" s="148"/>
      <c r="BL151" s="148"/>
      <c r="BM151" s="148"/>
      <c r="BN151" s="155"/>
      <c r="BO151" s="148"/>
      <c r="BP151" s="148"/>
      <c r="BQ151" s="148"/>
      <c r="BR151" s="156"/>
      <c r="BS151" s="148"/>
      <c r="BT151" s="148"/>
      <c r="BU151" s="302" t="s">
        <v>0</v>
      </c>
      <c r="BV151" s="303"/>
      <c r="BW151" s="303"/>
      <c r="BX151" s="304" t="s">
        <v>6</v>
      </c>
      <c r="BY151" s="303"/>
      <c r="BZ151" s="303"/>
      <c r="CA151" s="149"/>
      <c r="CB151" s="149"/>
      <c r="CC151" s="149"/>
      <c r="CD151" s="149"/>
      <c r="CE151" s="149"/>
      <c r="CF151" s="149"/>
      <c r="CG151" s="158"/>
      <c r="CH151" s="148"/>
      <c r="CI151" s="302" t="s">
        <v>0</v>
      </c>
      <c r="CJ151" s="303"/>
      <c r="CK151" s="303"/>
      <c r="CL151" s="304" t="s">
        <v>7</v>
      </c>
      <c r="CM151" s="303"/>
      <c r="CN151" s="303"/>
      <c r="CO151" s="149"/>
      <c r="CP151" s="149"/>
      <c r="CQ151" s="149"/>
      <c r="CR151" s="149"/>
      <c r="CS151" s="149"/>
      <c r="CT151" s="149"/>
      <c r="CU151" s="158"/>
      <c r="CV151" s="148"/>
      <c r="CW151" s="302" t="s">
        <v>0</v>
      </c>
      <c r="CX151" s="303"/>
      <c r="CY151" s="303"/>
      <c r="CZ151" s="305" t="s">
        <v>8</v>
      </c>
      <c r="DA151" s="306"/>
      <c r="DB151" s="306"/>
      <c r="DC151" s="149"/>
      <c r="DD151" s="149"/>
      <c r="DE151" s="149"/>
      <c r="DF151" s="149"/>
      <c r="DG151" s="149"/>
      <c r="DH151" s="149"/>
      <c r="DI151" s="158"/>
      <c r="DJ151" s="148"/>
      <c r="DK151" s="302" t="s">
        <v>0</v>
      </c>
      <c r="DL151" s="303"/>
      <c r="DM151" s="303"/>
      <c r="DN151" s="305" t="s">
        <v>9</v>
      </c>
      <c r="DO151" s="306"/>
      <c r="DP151" s="306"/>
      <c r="DQ151" s="149"/>
      <c r="DR151" s="149"/>
      <c r="DS151" s="149"/>
      <c r="DT151" s="149"/>
      <c r="DU151" s="149"/>
      <c r="DV151" s="149"/>
      <c r="DW151" s="149"/>
      <c r="DX151" s="148"/>
      <c r="DY151" s="302" t="s">
        <v>0</v>
      </c>
      <c r="DZ151" s="303"/>
      <c r="EA151" s="303"/>
      <c r="EB151" s="305" t="s">
        <v>662</v>
      </c>
      <c r="EC151" s="306"/>
      <c r="ED151" s="306"/>
      <c r="EE151" s="149"/>
      <c r="EF151" s="149"/>
      <c r="EG151" s="149"/>
      <c r="EH151" s="149"/>
      <c r="EI151" s="149"/>
      <c r="EJ151" s="149"/>
      <c r="EK151" s="149"/>
      <c r="EM151" s="307" t="s">
        <v>10</v>
      </c>
      <c r="EN151" s="308"/>
      <c r="EO151" s="308"/>
      <c r="EP151" s="308"/>
      <c r="EQ151" s="236" t="s">
        <v>1</v>
      </c>
      <c r="ER151" s="225"/>
      <c r="ES151" s="225"/>
      <c r="ET151" s="225"/>
      <c r="EU151" s="225"/>
      <c r="EV151" s="237"/>
      <c r="EW151" s="225"/>
      <c r="EX151" s="225"/>
      <c r="EY151" s="225"/>
      <c r="EZ151" s="226"/>
    </row>
    <row r="152" spans="1:156" ht="15" customHeight="1">
      <c r="A152" s="2" t="s">
        <v>11</v>
      </c>
      <c r="B152" s="2"/>
      <c r="C152" s="3" t="s">
        <v>12</v>
      </c>
      <c r="D152" s="3" t="s">
        <v>13</v>
      </c>
      <c r="E152" s="4" t="s">
        <v>14</v>
      </c>
      <c r="F152" s="3" t="s">
        <v>13</v>
      </c>
      <c r="G152" s="3" t="s">
        <v>15</v>
      </c>
      <c r="H152" s="3" t="s">
        <v>16</v>
      </c>
      <c r="I152" s="3" t="s">
        <v>17</v>
      </c>
      <c r="J152" s="4" t="s">
        <v>18</v>
      </c>
      <c r="K152" s="3" t="s">
        <v>19</v>
      </c>
      <c r="L152" s="3" t="s">
        <v>16</v>
      </c>
      <c r="M152" s="3" t="s">
        <v>20</v>
      </c>
      <c r="N152" s="3" t="s">
        <v>21</v>
      </c>
      <c r="P152" s="2" t="s">
        <v>11</v>
      </c>
      <c r="Q152" s="3" t="s">
        <v>12</v>
      </c>
      <c r="R152" s="3" t="s">
        <v>13</v>
      </c>
      <c r="S152" s="4" t="s">
        <v>14</v>
      </c>
      <c r="T152" s="3" t="s">
        <v>13</v>
      </c>
      <c r="U152" s="3" t="s">
        <v>15</v>
      </c>
      <c r="V152" s="3" t="s">
        <v>16</v>
      </c>
      <c r="W152" s="3" t="s">
        <v>17</v>
      </c>
      <c r="X152" s="4" t="s">
        <v>18</v>
      </c>
      <c r="Y152" s="3" t="s">
        <v>19</v>
      </c>
      <c r="Z152" s="3" t="s">
        <v>16</v>
      </c>
      <c r="AA152" s="3" t="s">
        <v>20</v>
      </c>
      <c r="AB152" s="3" t="s">
        <v>21</v>
      </c>
      <c r="AD152" s="2" t="s">
        <v>11</v>
      </c>
      <c r="AE152" s="3" t="s">
        <v>12</v>
      </c>
      <c r="AF152" s="3" t="s">
        <v>13</v>
      </c>
      <c r="AG152" s="4" t="s">
        <v>14</v>
      </c>
      <c r="AH152" s="3" t="s">
        <v>13</v>
      </c>
      <c r="AI152" s="3" t="s">
        <v>15</v>
      </c>
      <c r="AJ152" s="3" t="s">
        <v>16</v>
      </c>
      <c r="AK152" s="3" t="s">
        <v>17</v>
      </c>
      <c r="AL152" s="4" t="s">
        <v>18</v>
      </c>
      <c r="AM152" s="3" t="s">
        <v>19</v>
      </c>
      <c r="AN152" s="3" t="s">
        <v>16</v>
      </c>
      <c r="AO152" s="3" t="s">
        <v>20</v>
      </c>
      <c r="AP152" s="3" t="s">
        <v>21</v>
      </c>
      <c r="AR152" s="2" t="s">
        <v>11</v>
      </c>
      <c r="AS152" s="3" t="s">
        <v>12</v>
      </c>
      <c r="AT152" s="3" t="s">
        <v>13</v>
      </c>
      <c r="AU152" s="3" t="s">
        <v>14</v>
      </c>
      <c r="AV152" s="3" t="s">
        <v>13</v>
      </c>
      <c r="AW152" s="3" t="s">
        <v>15</v>
      </c>
      <c r="AX152" s="3" t="s">
        <v>16</v>
      </c>
      <c r="AY152" s="3" t="s">
        <v>17</v>
      </c>
      <c r="AZ152" s="4" t="s">
        <v>22</v>
      </c>
      <c r="BA152" s="3" t="s">
        <v>19</v>
      </c>
      <c r="BB152" s="3" t="s">
        <v>23</v>
      </c>
      <c r="BC152" s="3" t="s">
        <v>24</v>
      </c>
      <c r="BD152" s="3" t="s">
        <v>21</v>
      </c>
      <c r="BF152" s="2" t="s">
        <v>11</v>
      </c>
      <c r="BG152" s="3" t="s">
        <v>12</v>
      </c>
      <c r="BH152" s="3" t="s">
        <v>13</v>
      </c>
      <c r="BI152" s="187" t="s">
        <v>14</v>
      </c>
      <c r="BJ152" s="3" t="s">
        <v>13</v>
      </c>
      <c r="BK152" s="3" t="s">
        <v>15</v>
      </c>
      <c r="BL152" s="3" t="s">
        <v>16</v>
      </c>
      <c r="BM152" s="3" t="s">
        <v>17</v>
      </c>
      <c r="BN152" s="4" t="s">
        <v>18</v>
      </c>
      <c r="BO152" s="3" t="s">
        <v>19</v>
      </c>
      <c r="BP152" s="3" t="s">
        <v>16</v>
      </c>
      <c r="BQ152" s="3" t="s">
        <v>20</v>
      </c>
      <c r="BR152" s="3" t="s">
        <v>21</v>
      </c>
      <c r="BS152" s="1"/>
      <c r="BT152" s="2" t="s">
        <v>11</v>
      </c>
      <c r="BU152" s="3" t="s">
        <v>12</v>
      </c>
      <c r="BV152" s="3" t="s">
        <v>13</v>
      </c>
      <c r="BW152" s="163" t="s">
        <v>14</v>
      </c>
      <c r="BX152" s="3" t="s">
        <v>13</v>
      </c>
      <c r="BY152" s="3" t="s">
        <v>15</v>
      </c>
      <c r="BZ152" s="3" t="s">
        <v>16</v>
      </c>
      <c r="CA152" s="3" t="s">
        <v>17</v>
      </c>
      <c r="CB152" s="283" t="s">
        <v>708</v>
      </c>
      <c r="CC152" s="3" t="s">
        <v>19</v>
      </c>
      <c r="CD152" s="3" t="s">
        <v>25</v>
      </c>
      <c r="CE152" s="3" t="s">
        <v>26</v>
      </c>
      <c r="CF152" s="3" t="s">
        <v>21</v>
      </c>
      <c r="CH152" s="2" t="s">
        <v>11</v>
      </c>
      <c r="CI152" s="3" t="s">
        <v>12</v>
      </c>
      <c r="CJ152" s="3" t="s">
        <v>13</v>
      </c>
      <c r="CK152" s="3" t="s">
        <v>14</v>
      </c>
      <c r="CL152" s="3" t="s">
        <v>13</v>
      </c>
      <c r="CM152" s="3" t="s">
        <v>15</v>
      </c>
      <c r="CN152" s="3" t="s">
        <v>16</v>
      </c>
      <c r="CO152" s="3" t="s">
        <v>17</v>
      </c>
      <c r="CP152" s="283" t="s">
        <v>708</v>
      </c>
      <c r="CQ152" s="3" t="s">
        <v>19</v>
      </c>
      <c r="CR152" s="3" t="s">
        <v>25</v>
      </c>
      <c r="CS152" s="3" t="s">
        <v>26</v>
      </c>
      <c r="CT152" s="3" t="s">
        <v>21</v>
      </c>
      <c r="CV152" s="2" t="s">
        <v>11</v>
      </c>
      <c r="CW152" s="3" t="s">
        <v>12</v>
      </c>
      <c r="CX152" s="3" t="s">
        <v>13</v>
      </c>
      <c r="CY152" s="3" t="s">
        <v>14</v>
      </c>
      <c r="CZ152" s="3" t="s">
        <v>13</v>
      </c>
      <c r="DA152" s="3" t="s">
        <v>15</v>
      </c>
      <c r="DB152" s="3" t="s">
        <v>16</v>
      </c>
      <c r="DC152" s="3" t="s">
        <v>17</v>
      </c>
      <c r="DD152" s="283" t="s">
        <v>708</v>
      </c>
      <c r="DE152" s="3" t="s">
        <v>19</v>
      </c>
      <c r="DF152" s="3" t="s">
        <v>25</v>
      </c>
      <c r="DG152" s="3" t="s">
        <v>26</v>
      </c>
      <c r="DH152" s="3" t="s">
        <v>21</v>
      </c>
      <c r="DJ152" s="2" t="s">
        <v>11</v>
      </c>
      <c r="DK152" s="3" t="s">
        <v>12</v>
      </c>
      <c r="DL152" s="3" t="s">
        <v>13</v>
      </c>
      <c r="DM152" s="3" t="s">
        <v>14</v>
      </c>
      <c r="DN152" s="3" t="s">
        <v>13</v>
      </c>
      <c r="DO152" s="3" t="s">
        <v>15</v>
      </c>
      <c r="DP152" s="3" t="s">
        <v>16</v>
      </c>
      <c r="DQ152" s="3" t="s">
        <v>17</v>
      </c>
      <c r="DR152" s="283" t="s">
        <v>708</v>
      </c>
      <c r="DS152" s="3" t="s">
        <v>19</v>
      </c>
      <c r="DT152" s="3" t="s">
        <v>25</v>
      </c>
      <c r="DU152" s="3" t="s">
        <v>26</v>
      </c>
      <c r="DV152" s="3" t="s">
        <v>21</v>
      </c>
      <c r="DW152" s="248"/>
      <c r="DX152" s="2" t="s">
        <v>11</v>
      </c>
      <c r="DY152" s="3" t="s">
        <v>12</v>
      </c>
      <c r="DZ152" s="3" t="s">
        <v>13</v>
      </c>
      <c r="EA152" s="3" t="s">
        <v>14</v>
      </c>
      <c r="EB152" s="3" t="s">
        <v>13</v>
      </c>
      <c r="EC152" s="3" t="s">
        <v>15</v>
      </c>
      <c r="ED152" s="3" t="s">
        <v>16</v>
      </c>
      <c r="EE152" s="3" t="s">
        <v>17</v>
      </c>
      <c r="EF152" s="283" t="s">
        <v>708</v>
      </c>
      <c r="EG152" s="3" t="s">
        <v>19</v>
      </c>
      <c r="EH152" s="3" t="s">
        <v>25</v>
      </c>
      <c r="EI152" s="3" t="s">
        <v>26</v>
      </c>
      <c r="EJ152" s="3" t="s">
        <v>21</v>
      </c>
      <c r="EK152" s="248"/>
      <c r="EL152" s="238"/>
      <c r="EM152" s="2" t="s">
        <v>11</v>
      </c>
      <c r="EN152" s="2"/>
      <c r="EO152" s="3" t="s">
        <v>12</v>
      </c>
      <c r="EP152" s="3" t="s">
        <v>13</v>
      </c>
      <c r="EQ152" s="4" t="s">
        <v>14</v>
      </c>
      <c r="ER152" s="3" t="s">
        <v>13</v>
      </c>
      <c r="ES152" s="3" t="s">
        <v>15</v>
      </c>
      <c r="ET152" s="3" t="s">
        <v>16</v>
      </c>
      <c r="EU152" s="3" t="s">
        <v>17</v>
      </c>
      <c r="EV152" s="4" t="s">
        <v>18</v>
      </c>
      <c r="EW152" s="3" t="s">
        <v>19</v>
      </c>
      <c r="EX152" s="3" t="s">
        <v>16</v>
      </c>
      <c r="EY152" s="3" t="s">
        <v>20</v>
      </c>
      <c r="EZ152" s="3" t="s">
        <v>21</v>
      </c>
    </row>
    <row r="153" spans="1:156" ht="15" customHeight="1">
      <c r="A153" s="89">
        <v>46090</v>
      </c>
      <c r="B153" s="6">
        <v>3038</v>
      </c>
      <c r="C153" s="78">
        <v>12272</v>
      </c>
      <c r="D153" s="78">
        <v>61</v>
      </c>
      <c r="E153" s="78">
        <v>373</v>
      </c>
      <c r="F153" s="78">
        <v>1</v>
      </c>
      <c r="G153" s="78">
        <v>12</v>
      </c>
      <c r="H153" s="78">
        <v>1</v>
      </c>
      <c r="I153" s="78">
        <v>0</v>
      </c>
      <c r="J153" s="90" t="s">
        <v>615</v>
      </c>
      <c r="K153" s="91">
        <v>682</v>
      </c>
      <c r="L153" s="78">
        <v>682</v>
      </c>
      <c r="M153" s="92">
        <v>0.11180327868852459</v>
      </c>
      <c r="N153" s="12" t="s">
        <v>691</v>
      </c>
      <c r="P153" s="89">
        <v>46090</v>
      </c>
      <c r="Q153" s="78">
        <v>9639</v>
      </c>
      <c r="R153" s="78">
        <v>53</v>
      </c>
      <c r="S153" s="78">
        <v>275</v>
      </c>
      <c r="T153" s="78">
        <v>4</v>
      </c>
      <c r="U153" s="78">
        <v>11</v>
      </c>
      <c r="V153" s="78">
        <v>2</v>
      </c>
      <c r="W153" s="78"/>
      <c r="X153" s="90" t="s">
        <v>688</v>
      </c>
      <c r="Y153" s="91">
        <v>550</v>
      </c>
      <c r="Z153" s="78">
        <v>0</v>
      </c>
      <c r="AA153" s="92">
        <v>0</v>
      </c>
      <c r="AB153" s="93"/>
      <c r="AD153" s="89">
        <v>46090</v>
      </c>
      <c r="AE153" s="78">
        <v>294</v>
      </c>
      <c r="AF153" s="78">
        <v>117</v>
      </c>
      <c r="AG153" s="78">
        <v>192</v>
      </c>
      <c r="AH153" s="78">
        <v>3</v>
      </c>
      <c r="AI153" s="78">
        <v>21</v>
      </c>
      <c r="AJ153" s="78">
        <v>3</v>
      </c>
      <c r="AK153" s="78">
        <v>0</v>
      </c>
      <c r="AL153" s="90" t="s">
        <v>29</v>
      </c>
      <c r="AM153" s="91">
        <v>880</v>
      </c>
      <c r="AN153" s="78">
        <v>2640</v>
      </c>
      <c r="AO153" s="92">
        <v>0.22564102564102564</v>
      </c>
      <c r="AP153" s="93"/>
      <c r="AR153" s="89">
        <v>46090</v>
      </c>
      <c r="AS153" s="8">
        <v>10038</v>
      </c>
      <c r="AT153" s="144">
        <v>144</v>
      </c>
      <c r="AU153" s="9">
        <v>416</v>
      </c>
      <c r="AV153" s="9">
        <v>11</v>
      </c>
      <c r="AW153" s="9">
        <v>17</v>
      </c>
      <c r="AX153" s="9">
        <v>11</v>
      </c>
      <c r="AY153" s="9">
        <v>5</v>
      </c>
      <c r="AZ153" s="90" t="s">
        <v>30</v>
      </c>
      <c r="BA153" s="78">
        <v>500</v>
      </c>
      <c r="BB153" s="9">
        <v>5500</v>
      </c>
      <c r="BC153" s="10">
        <v>0.38194444444444442</v>
      </c>
      <c r="BD153" s="7"/>
      <c r="BF153" s="89">
        <v>46090</v>
      </c>
      <c r="BG153" s="78">
        <v>5337</v>
      </c>
      <c r="BH153" s="78">
        <v>175</v>
      </c>
      <c r="BI153" s="188">
        <v>248</v>
      </c>
      <c r="BJ153" s="78">
        <v>3</v>
      </c>
      <c r="BK153" s="78">
        <v>11</v>
      </c>
      <c r="BL153" s="78">
        <v>2</v>
      </c>
      <c r="BM153" s="78">
        <v>3</v>
      </c>
      <c r="BN153" s="90" t="s">
        <v>280</v>
      </c>
      <c r="BO153" s="91">
        <v>1100</v>
      </c>
      <c r="BP153" s="78">
        <v>2200</v>
      </c>
      <c r="BQ153" s="92">
        <v>0.12571428571428572</v>
      </c>
      <c r="BR153" s="93"/>
      <c r="BS153" s="1"/>
      <c r="BT153" s="89">
        <v>46090</v>
      </c>
      <c r="BU153" s="8">
        <v>16916</v>
      </c>
      <c r="BV153" s="9">
        <v>239</v>
      </c>
      <c r="BW153" s="9">
        <v>418</v>
      </c>
      <c r="BX153" s="9">
        <v>6</v>
      </c>
      <c r="BY153" s="9">
        <v>55</v>
      </c>
      <c r="BZ153" s="9">
        <v>6</v>
      </c>
      <c r="CA153" s="9">
        <v>8</v>
      </c>
      <c r="CB153" s="284" t="s">
        <v>471</v>
      </c>
      <c r="CC153" s="78">
        <v>880</v>
      </c>
      <c r="CD153" s="9">
        <v>5280</v>
      </c>
      <c r="CE153" s="10">
        <v>0.22092050209205022</v>
      </c>
      <c r="CF153" s="223" t="s">
        <v>471</v>
      </c>
      <c r="CH153" s="89">
        <v>46090</v>
      </c>
      <c r="CI153" s="8">
        <v>15694</v>
      </c>
      <c r="CJ153" s="9">
        <v>60</v>
      </c>
      <c r="CK153" s="9">
        <v>345</v>
      </c>
      <c r="CL153" s="9">
        <v>1</v>
      </c>
      <c r="CM153" s="9">
        <v>27</v>
      </c>
      <c r="CN153" s="9">
        <v>1</v>
      </c>
      <c r="CO153" s="9">
        <v>0</v>
      </c>
      <c r="CP153" s="284" t="s">
        <v>671</v>
      </c>
      <c r="CQ153" s="78">
        <v>1030</v>
      </c>
      <c r="CR153" s="9">
        <v>1030</v>
      </c>
      <c r="CS153" s="10">
        <v>0.17166666666666666</v>
      </c>
      <c r="CT153" s="7" t="s">
        <v>671</v>
      </c>
      <c r="CV153" s="89">
        <v>46090</v>
      </c>
      <c r="CW153" s="8">
        <v>7588</v>
      </c>
      <c r="CX153" s="9">
        <v>102</v>
      </c>
      <c r="CY153" s="9">
        <v>573</v>
      </c>
      <c r="CZ153" s="9">
        <v>9</v>
      </c>
      <c r="DA153" s="9">
        <v>32</v>
      </c>
      <c r="DB153" s="9">
        <v>11</v>
      </c>
      <c r="DC153" s="9">
        <v>9</v>
      </c>
      <c r="DD153" s="284" t="s">
        <v>709</v>
      </c>
      <c r="DE153" s="78">
        <v>550</v>
      </c>
      <c r="DF153" s="9">
        <v>4400</v>
      </c>
      <c r="DG153" s="10">
        <v>0.43137254901960786</v>
      </c>
      <c r="DH153" s="216" t="s">
        <v>690</v>
      </c>
      <c r="DJ153" s="89">
        <v>46090</v>
      </c>
      <c r="DK153" s="8">
        <v>3414</v>
      </c>
      <c r="DL153" s="9">
        <v>236</v>
      </c>
      <c r="DM153" s="9">
        <v>319</v>
      </c>
      <c r="DN153" s="9">
        <v>5</v>
      </c>
      <c r="DO153" s="9">
        <v>42</v>
      </c>
      <c r="DP153" s="9">
        <v>5</v>
      </c>
      <c r="DQ153" s="9">
        <v>0</v>
      </c>
      <c r="DR153" s="284" t="s">
        <v>646</v>
      </c>
      <c r="DS153" s="78">
        <v>500</v>
      </c>
      <c r="DT153" s="9">
        <v>2500</v>
      </c>
      <c r="DU153" s="10">
        <v>0.1059322033898305</v>
      </c>
      <c r="DV153" s="7" t="s">
        <v>646</v>
      </c>
      <c r="DW153" s="282"/>
      <c r="DX153" s="89">
        <v>46090</v>
      </c>
      <c r="DY153" s="8">
        <v>596</v>
      </c>
      <c r="DZ153" s="9">
        <v>131</v>
      </c>
      <c r="EA153" s="9">
        <v>5</v>
      </c>
      <c r="EB153" s="9">
        <v>2</v>
      </c>
      <c r="EC153" s="9">
        <v>15</v>
      </c>
      <c r="ED153" s="9">
        <v>2</v>
      </c>
      <c r="EE153" s="9">
        <v>2</v>
      </c>
      <c r="EF153" s="284" t="s">
        <v>105</v>
      </c>
      <c r="EG153" s="78">
        <v>1050</v>
      </c>
      <c r="EH153" s="9">
        <v>2100</v>
      </c>
      <c r="EI153" s="10">
        <v>0.16030534351145037</v>
      </c>
      <c r="EJ153" s="216" t="s">
        <v>105</v>
      </c>
      <c r="EK153" s="282"/>
      <c r="EL153" s="239"/>
      <c r="EM153" s="89">
        <v>46060</v>
      </c>
      <c r="EN153" s="6">
        <v>119</v>
      </c>
      <c r="EO153" s="78">
        <v>7950</v>
      </c>
      <c r="EP153" s="78">
        <v>21</v>
      </c>
      <c r="EQ153" s="78">
        <v>276</v>
      </c>
      <c r="ER153" s="78">
        <v>1</v>
      </c>
      <c r="ES153" s="78">
        <v>17</v>
      </c>
      <c r="ET153" s="78">
        <v>1</v>
      </c>
      <c r="EU153" s="78">
        <v>0</v>
      </c>
      <c r="EV153" s="90" t="s">
        <v>654</v>
      </c>
      <c r="EW153" s="91">
        <v>1000</v>
      </c>
      <c r="EX153" s="78">
        <v>1000</v>
      </c>
      <c r="EY153" s="92">
        <v>0.47619047619047616</v>
      </c>
      <c r="EZ153" s="12"/>
    </row>
    <row r="154" spans="1:156" ht="15" customHeight="1">
      <c r="A154" s="15"/>
      <c r="B154" s="15"/>
      <c r="C154" s="9">
        <v>14203</v>
      </c>
      <c r="D154" s="9">
        <v>202</v>
      </c>
      <c r="E154" s="9">
        <v>425</v>
      </c>
      <c r="F154" s="9">
        <v>7</v>
      </c>
      <c r="G154" s="9">
        <v>8</v>
      </c>
      <c r="H154" s="9">
        <v>6</v>
      </c>
      <c r="I154" s="9">
        <v>2</v>
      </c>
      <c r="J154" s="90" t="s">
        <v>33</v>
      </c>
      <c r="K154" s="78">
        <v>800</v>
      </c>
      <c r="L154" s="9">
        <v>4800</v>
      </c>
      <c r="M154" s="10">
        <v>0.23762376237623761</v>
      </c>
      <c r="N154" s="7"/>
      <c r="P154" s="15"/>
      <c r="Q154" s="9">
        <v>10446</v>
      </c>
      <c r="R154" s="9">
        <v>142</v>
      </c>
      <c r="S154" s="9">
        <v>409</v>
      </c>
      <c r="T154" s="9">
        <v>3</v>
      </c>
      <c r="U154" s="9">
        <v>13</v>
      </c>
      <c r="V154" s="9">
        <v>3</v>
      </c>
      <c r="W154" s="9">
        <v>0</v>
      </c>
      <c r="X154" s="90" t="s">
        <v>34</v>
      </c>
      <c r="Y154" s="78">
        <v>500</v>
      </c>
      <c r="Z154" s="9">
        <v>1500</v>
      </c>
      <c r="AA154" s="10">
        <v>0.10563380281690141</v>
      </c>
      <c r="AB154" s="7"/>
      <c r="AD154" s="15"/>
      <c r="AE154" s="9">
        <v>6334</v>
      </c>
      <c r="AF154" s="9">
        <v>107</v>
      </c>
      <c r="AG154" s="9">
        <v>328</v>
      </c>
      <c r="AH154" s="9">
        <v>6</v>
      </c>
      <c r="AI154" s="9">
        <v>9</v>
      </c>
      <c r="AJ154" s="9">
        <v>5</v>
      </c>
      <c r="AK154" s="9">
        <v>4</v>
      </c>
      <c r="AL154" s="90" t="s">
        <v>642</v>
      </c>
      <c r="AM154" s="78">
        <v>1100</v>
      </c>
      <c r="AN154" s="9">
        <v>5500</v>
      </c>
      <c r="AO154" s="10">
        <v>0.51401869158878499</v>
      </c>
      <c r="AP154" s="7"/>
      <c r="AR154" s="89"/>
      <c r="AS154" s="8">
        <v>6050</v>
      </c>
      <c r="AT154" s="144">
        <v>116</v>
      </c>
      <c r="AU154" s="9">
        <v>421</v>
      </c>
      <c r="AV154" s="9">
        <v>3</v>
      </c>
      <c r="AW154" s="9">
        <v>10</v>
      </c>
      <c r="AX154" s="9">
        <v>2</v>
      </c>
      <c r="AY154" s="9">
        <v>2</v>
      </c>
      <c r="AZ154" s="90" t="s">
        <v>679</v>
      </c>
      <c r="BA154" s="78">
        <v>660</v>
      </c>
      <c r="BB154" s="9">
        <v>1320</v>
      </c>
      <c r="BC154" s="10">
        <v>0.11379310344827587</v>
      </c>
      <c r="BD154" s="7"/>
      <c r="BF154" s="15"/>
      <c r="BG154" s="9">
        <v>6114</v>
      </c>
      <c r="BH154" s="9">
        <v>139</v>
      </c>
      <c r="BI154" s="73">
        <v>138</v>
      </c>
      <c r="BJ154" s="9">
        <v>8</v>
      </c>
      <c r="BK154" s="9">
        <v>9</v>
      </c>
      <c r="BL154" s="9">
        <v>9</v>
      </c>
      <c r="BM154" s="9">
        <v>6</v>
      </c>
      <c r="BN154" s="90" t="s">
        <v>37</v>
      </c>
      <c r="BO154" s="78">
        <v>722</v>
      </c>
      <c r="BP154" s="9">
        <v>6498</v>
      </c>
      <c r="BQ154" s="10">
        <v>0.46748201438848919</v>
      </c>
      <c r="BR154" s="93"/>
      <c r="BS154" s="1"/>
      <c r="BT154" s="15">
        <f>IF(A157="","",A157)</f>
        <v>46094</v>
      </c>
      <c r="BU154" s="9">
        <v>16948</v>
      </c>
      <c r="BV154" s="9">
        <f t="shared" ref="BV154:BV168" si="295">IF(BU154="","",BU154-BU153)</f>
        <v>32</v>
      </c>
      <c r="BW154" s="9">
        <v>418</v>
      </c>
      <c r="BX154" s="9">
        <f t="shared" ref="BX154:BX168" si="296">IF(BW154="","",BW154-BW153)</f>
        <v>0</v>
      </c>
      <c r="BY154" s="9">
        <v>63</v>
      </c>
      <c r="BZ154" s="9">
        <f t="shared" ref="BZ154:BZ168" si="297">IF(BY154="","",BY153+CA153-BY154)</f>
        <v>0</v>
      </c>
      <c r="CA154" s="9">
        <v>6</v>
      </c>
      <c r="CB154" s="62" t="str">
        <f t="shared" ref="CB154:CB173" si="298">IF(BU154="","",CB153)</f>
        <v>サンリオポーチ</v>
      </c>
      <c r="CC154" s="78">
        <f t="shared" ref="CC154:CC168" si="299">IF(BU154="","",CC153)</f>
        <v>880</v>
      </c>
      <c r="CD154" s="9">
        <f t="shared" ref="CD154:CD185" si="300">IF(CC154="","",BZ154*CC154)</f>
        <v>0</v>
      </c>
      <c r="CE154" s="10">
        <f t="shared" ref="CE154:CE185" si="301">IF(CD154="","",CD154/(BV154*100))</f>
        <v>0</v>
      </c>
      <c r="CF154" s="7"/>
      <c r="CH154" s="89">
        <f>IF(A157="","",A157)</f>
        <v>46094</v>
      </c>
      <c r="CI154" s="9">
        <v>15724</v>
      </c>
      <c r="CJ154" s="9">
        <f t="shared" ref="CJ154:CJ168" si="302">IF(CI154="","",CI154-CI153)</f>
        <v>30</v>
      </c>
      <c r="CK154" s="9">
        <v>346</v>
      </c>
      <c r="CL154" s="9">
        <f t="shared" ref="CL154:CL168" si="303">IF(CK154="","",CK154-CK153)</f>
        <v>1</v>
      </c>
      <c r="CM154" s="9">
        <v>26</v>
      </c>
      <c r="CN154" s="9">
        <f t="shared" ref="CN154:CN168" si="304">IF(CM154="","",CM153+CO153-CM154)</f>
        <v>1</v>
      </c>
      <c r="CO154" s="9">
        <v>6</v>
      </c>
      <c r="CP154" s="62" t="str">
        <f t="shared" ref="CP154:CP173" si="305">IF(CI154="","",CP153)</f>
        <v>サミュエルうさぎ</v>
      </c>
      <c r="CQ154" s="78">
        <f t="shared" ref="CQ154:CQ168" si="306">IF(CI154="","",CQ153)</f>
        <v>1030</v>
      </c>
      <c r="CR154" s="9">
        <f t="shared" ref="CR154:CR185" si="307">IF(CQ154="","",CN154*CQ154)</f>
        <v>1030</v>
      </c>
      <c r="CS154" s="10">
        <f t="shared" ref="CS154:CS185" si="308">IF(CR154="","",CR154/(CJ154*100))</f>
        <v>0.34333333333333332</v>
      </c>
      <c r="CT154" s="7"/>
      <c r="CV154" s="89">
        <f>IF(A157="","",A157)</f>
        <v>46094</v>
      </c>
      <c r="CW154" s="9">
        <v>7597</v>
      </c>
      <c r="CX154" s="9">
        <f t="shared" ref="CX154:CX168" si="309">IF(CW154="","",CW154-CW153)</f>
        <v>9</v>
      </c>
      <c r="CY154" s="9">
        <v>574</v>
      </c>
      <c r="CZ154" s="9">
        <f t="shared" ref="CZ154:CZ168" si="310">IF(CY154="","",CY154-CY153)</f>
        <v>1</v>
      </c>
      <c r="DA154" s="9">
        <v>40</v>
      </c>
      <c r="DB154" s="9">
        <f t="shared" ref="DB154:DB168" si="311">IF(DA154="","",DA153+DC153-DA154)</f>
        <v>1</v>
      </c>
      <c r="DC154" s="9">
        <v>3</v>
      </c>
      <c r="DD154" s="62" t="str">
        <f t="shared" ref="DD154:DD173" si="312">IF(CW154="","",DD153)</f>
        <v>AIぬいぐるみ</v>
      </c>
      <c r="DE154" s="78">
        <f t="shared" ref="DE154:DE168" si="313">IF(CW154="","",DE153)</f>
        <v>550</v>
      </c>
      <c r="DF154" s="9">
        <f t="shared" ref="DF154:DF185" si="314">IF(DE154="","",DB154*DE154)</f>
        <v>550</v>
      </c>
      <c r="DG154" s="10">
        <f t="shared" ref="DG154:DG185" si="315">IF(DF154="","",DF154/(CX154*100))</f>
        <v>0.61111111111111116</v>
      </c>
      <c r="DH154" s="216" t="s">
        <v>713</v>
      </c>
      <c r="DJ154" s="89">
        <f>IF(A157="","",A157)</f>
        <v>46094</v>
      </c>
      <c r="DK154" s="9">
        <v>3468</v>
      </c>
      <c r="DL154" s="9">
        <f t="shared" ref="DL154:DL168" si="316">IF(DK154="","",DK154-DK153)</f>
        <v>54</v>
      </c>
      <c r="DM154" s="9">
        <v>319</v>
      </c>
      <c r="DN154" s="9">
        <f t="shared" ref="DN154:DN168" si="317">IF(DM154="","",DM154-DM153)</f>
        <v>0</v>
      </c>
      <c r="DO154" s="9">
        <v>42</v>
      </c>
      <c r="DP154" s="9">
        <f t="shared" ref="DP154:DP168" si="318">IF(DO154="","",DO153+DQ153-DO154)</f>
        <v>0</v>
      </c>
      <c r="DQ154" s="9">
        <v>12</v>
      </c>
      <c r="DR154" s="62" t="str">
        <f t="shared" ref="DR154:DR173" si="319">IF(DK154="","",DR153)</f>
        <v>ピクミンでかマスコット</v>
      </c>
      <c r="DS154" s="78">
        <f t="shared" ref="DS154:DS168" si="320">IF(DK154="","",DS153)</f>
        <v>500</v>
      </c>
      <c r="DT154" s="9">
        <f t="shared" ref="DT154:DT185" si="321">IF(DS154="","",DP154*DS154)</f>
        <v>0</v>
      </c>
      <c r="DU154" s="10">
        <f t="shared" ref="DU154:DU185" si="322">IF(DT154="","",DT154/(DL154*100))</f>
        <v>0</v>
      </c>
      <c r="DV154" s="7"/>
      <c r="DW154" s="47"/>
      <c r="DX154" s="89">
        <f>IF(A157="","",A157)</f>
        <v>46094</v>
      </c>
      <c r="DY154" s="9">
        <v>605</v>
      </c>
      <c r="DZ154" s="9">
        <f t="shared" ref="DZ154:DZ168" si="323">IF(DY154="","",DY154-DY153)</f>
        <v>9</v>
      </c>
      <c r="EA154" s="9">
        <v>5</v>
      </c>
      <c r="EB154" s="9">
        <f t="shared" ref="EB154:EB168" si="324">IF(EA154="","",EA154-EA153)</f>
        <v>0</v>
      </c>
      <c r="EC154" s="9">
        <v>17</v>
      </c>
      <c r="ED154" s="9">
        <f t="shared" ref="ED154:ED168" si="325">IF(EC154="","",EC153+EE153-EC154)</f>
        <v>0</v>
      </c>
      <c r="EE154" s="9">
        <v>0</v>
      </c>
      <c r="EF154" s="62" t="str">
        <f t="shared" ref="EF154:EF173" si="326">IF(DY154="","",EF153)</f>
        <v>サンリオボアポーチ</v>
      </c>
      <c r="EG154" s="78">
        <f t="shared" ref="EG154:EG168" si="327">IF(DY154="","",EG153)</f>
        <v>1050</v>
      </c>
      <c r="EH154" s="9">
        <f t="shared" ref="EH154:EH185" si="328">IF(EG154="","",ED154*EG154)</f>
        <v>0</v>
      </c>
      <c r="EI154" s="10">
        <f t="shared" ref="EI154:EI185" si="329">IF(EH154="","",EH154/(DZ154*100))</f>
        <v>0</v>
      </c>
      <c r="EJ154" s="7"/>
      <c r="EK154" s="47"/>
      <c r="EL154" s="239"/>
      <c r="EM154" s="15"/>
      <c r="EN154" s="15"/>
      <c r="EO154" s="9">
        <v>8907</v>
      </c>
      <c r="EP154" s="9">
        <v>33</v>
      </c>
      <c r="EQ154" s="9">
        <v>433</v>
      </c>
      <c r="ER154" s="9">
        <v>3</v>
      </c>
      <c r="ES154" s="9">
        <v>33</v>
      </c>
      <c r="ET154" s="9">
        <v>3</v>
      </c>
      <c r="EU154" s="9">
        <v>3</v>
      </c>
      <c r="EV154" s="90" t="s">
        <v>28</v>
      </c>
      <c r="EW154" s="78">
        <v>400</v>
      </c>
      <c r="EX154" s="9">
        <v>1200</v>
      </c>
      <c r="EY154" s="10">
        <v>0.36363636363636365</v>
      </c>
      <c r="EZ154" s="7"/>
    </row>
    <row r="155" spans="1:156" ht="15" customHeight="1">
      <c r="A155" s="15"/>
      <c r="B155" s="15"/>
      <c r="C155" s="9">
        <v>9849</v>
      </c>
      <c r="D155" s="9">
        <v>107</v>
      </c>
      <c r="E155" s="9">
        <v>576</v>
      </c>
      <c r="F155" s="9">
        <v>3</v>
      </c>
      <c r="G155" s="9">
        <v>8</v>
      </c>
      <c r="H155" s="9">
        <v>3</v>
      </c>
      <c r="I155" s="9">
        <v>3</v>
      </c>
      <c r="J155" s="62" t="s">
        <v>40</v>
      </c>
      <c r="K155" s="95">
        <v>308</v>
      </c>
      <c r="L155" s="9">
        <v>924</v>
      </c>
      <c r="M155" s="10">
        <v>8.6355140186915882E-2</v>
      </c>
      <c r="N155" s="7"/>
      <c r="P155" s="15"/>
      <c r="Q155" s="9">
        <v>10494</v>
      </c>
      <c r="R155" s="9">
        <v>45</v>
      </c>
      <c r="S155" s="9">
        <v>275</v>
      </c>
      <c r="T155" s="9">
        <v>1</v>
      </c>
      <c r="U155" s="9">
        <v>7</v>
      </c>
      <c r="V155" s="9">
        <v>1</v>
      </c>
      <c r="W155" s="9">
        <v>6</v>
      </c>
      <c r="X155" s="62" t="s">
        <v>91</v>
      </c>
      <c r="Y155" s="95">
        <v>0</v>
      </c>
      <c r="Z155" s="9">
        <v>0</v>
      </c>
      <c r="AA155" s="10">
        <v>0</v>
      </c>
      <c r="AB155" s="7"/>
      <c r="AD155" s="15"/>
      <c r="AE155" s="9">
        <v>7638</v>
      </c>
      <c r="AF155" s="9">
        <v>86</v>
      </c>
      <c r="AG155" s="9">
        <v>365</v>
      </c>
      <c r="AH155" s="9">
        <v>6</v>
      </c>
      <c r="AI155" s="9">
        <v>13</v>
      </c>
      <c r="AJ155" s="9">
        <v>11</v>
      </c>
      <c r="AK155" s="9">
        <v>5</v>
      </c>
      <c r="AL155" s="62" t="s">
        <v>665</v>
      </c>
      <c r="AM155" s="95">
        <v>100</v>
      </c>
      <c r="AN155" s="9">
        <v>1100</v>
      </c>
      <c r="AO155" s="10">
        <v>0.12790697674418605</v>
      </c>
      <c r="AP155" s="7"/>
      <c r="AR155" s="17"/>
      <c r="AS155" s="18">
        <v>6953</v>
      </c>
      <c r="AT155" s="269">
        <v>211</v>
      </c>
      <c r="AU155" s="19">
        <v>426</v>
      </c>
      <c r="AV155" s="19">
        <v>10</v>
      </c>
      <c r="AW155" s="19">
        <v>31</v>
      </c>
      <c r="AX155" s="19">
        <v>10</v>
      </c>
      <c r="AY155" s="19">
        <v>10</v>
      </c>
      <c r="AZ155" s="113" t="s">
        <v>664</v>
      </c>
      <c r="BA155" s="20">
        <v>300</v>
      </c>
      <c r="BB155" s="19">
        <v>3000</v>
      </c>
      <c r="BC155" s="21">
        <v>0.14218009478672985</v>
      </c>
      <c r="BD155" s="22"/>
      <c r="BF155" s="15"/>
      <c r="BG155" s="9">
        <v>6265</v>
      </c>
      <c r="BH155" s="9">
        <v>107</v>
      </c>
      <c r="BI155" s="73">
        <v>176</v>
      </c>
      <c r="BJ155" s="9">
        <v>1</v>
      </c>
      <c r="BK155" s="9">
        <v>10</v>
      </c>
      <c r="BL155" s="9">
        <v>1</v>
      </c>
      <c r="BM155" s="9">
        <v>0</v>
      </c>
      <c r="BN155" s="62" t="s">
        <v>44</v>
      </c>
      <c r="BO155" s="95">
        <v>670</v>
      </c>
      <c r="BP155" s="9">
        <v>670</v>
      </c>
      <c r="BQ155" s="10">
        <v>6.2616822429906543E-2</v>
      </c>
      <c r="BR155" s="93"/>
      <c r="BS155" s="1"/>
      <c r="BT155" s="15">
        <f>IF(A161="","",A161)</f>
        <v>46100</v>
      </c>
      <c r="BU155" s="9">
        <v>17330</v>
      </c>
      <c r="BV155" s="9">
        <f t="shared" si="295"/>
        <v>382</v>
      </c>
      <c r="BW155" s="9">
        <v>428</v>
      </c>
      <c r="BX155" s="9">
        <f t="shared" si="296"/>
        <v>10</v>
      </c>
      <c r="BY155" s="9">
        <v>59</v>
      </c>
      <c r="BZ155" s="9">
        <f t="shared" si="297"/>
        <v>10</v>
      </c>
      <c r="CA155" s="9">
        <v>7</v>
      </c>
      <c r="CB155" s="62" t="str">
        <f t="shared" si="298"/>
        <v>サンリオポーチ</v>
      </c>
      <c r="CC155" s="78">
        <f t="shared" si="299"/>
        <v>880</v>
      </c>
      <c r="CD155" s="9">
        <f t="shared" si="300"/>
        <v>8800</v>
      </c>
      <c r="CE155" s="10">
        <f t="shared" si="301"/>
        <v>0.23036649214659685</v>
      </c>
      <c r="CF155" s="7"/>
      <c r="CH155" s="89">
        <f>IF(A161="","",A161)</f>
        <v>46100</v>
      </c>
      <c r="CI155" s="9">
        <v>15843</v>
      </c>
      <c r="CJ155" s="9">
        <f t="shared" si="302"/>
        <v>119</v>
      </c>
      <c r="CK155" s="9">
        <v>349</v>
      </c>
      <c r="CL155" s="9">
        <f t="shared" si="303"/>
        <v>3</v>
      </c>
      <c r="CM155" s="9">
        <v>29</v>
      </c>
      <c r="CN155" s="9">
        <f t="shared" si="304"/>
        <v>3</v>
      </c>
      <c r="CO155" s="9">
        <v>0</v>
      </c>
      <c r="CP155" s="62" t="str">
        <f t="shared" si="305"/>
        <v>サミュエルうさぎ</v>
      </c>
      <c r="CQ155" s="78">
        <f t="shared" si="306"/>
        <v>1030</v>
      </c>
      <c r="CR155" s="9">
        <f t="shared" si="307"/>
        <v>3090</v>
      </c>
      <c r="CS155" s="10">
        <f t="shared" si="308"/>
        <v>0.25966386554621851</v>
      </c>
      <c r="CT155" s="7"/>
      <c r="CV155" s="89">
        <f>IF(A161="","",A161)</f>
        <v>46100</v>
      </c>
      <c r="CW155" s="9">
        <v>7696</v>
      </c>
      <c r="CX155" s="9">
        <f t="shared" si="309"/>
        <v>99</v>
      </c>
      <c r="CY155" s="9">
        <v>578</v>
      </c>
      <c r="CZ155" s="9">
        <f t="shared" si="310"/>
        <v>4</v>
      </c>
      <c r="DA155" s="9">
        <v>36</v>
      </c>
      <c r="DB155" s="9">
        <f t="shared" si="311"/>
        <v>7</v>
      </c>
      <c r="DC155" s="9">
        <v>8</v>
      </c>
      <c r="DD155" s="62" t="str">
        <f t="shared" si="312"/>
        <v>AIぬいぐるみ</v>
      </c>
      <c r="DE155" s="78">
        <f t="shared" si="313"/>
        <v>550</v>
      </c>
      <c r="DF155" s="9">
        <f t="shared" si="314"/>
        <v>3850</v>
      </c>
      <c r="DG155" s="10">
        <f t="shared" si="315"/>
        <v>0.3888888888888889</v>
      </c>
      <c r="DH155" s="7"/>
      <c r="DJ155" s="89">
        <f>IF(A161="","",A161)</f>
        <v>46100</v>
      </c>
      <c r="DK155" s="9">
        <v>3649</v>
      </c>
      <c r="DL155" s="9">
        <f t="shared" si="316"/>
        <v>181</v>
      </c>
      <c r="DM155" s="9">
        <v>324</v>
      </c>
      <c r="DN155" s="9">
        <f t="shared" si="317"/>
        <v>5</v>
      </c>
      <c r="DO155" s="9">
        <v>49</v>
      </c>
      <c r="DP155" s="9">
        <f t="shared" si="318"/>
        <v>5</v>
      </c>
      <c r="DQ155" s="9">
        <v>5</v>
      </c>
      <c r="DR155" s="62" t="str">
        <f t="shared" si="319"/>
        <v>ピクミンでかマスコット</v>
      </c>
      <c r="DS155" s="78">
        <f t="shared" si="320"/>
        <v>500</v>
      </c>
      <c r="DT155" s="9">
        <f t="shared" si="321"/>
        <v>2500</v>
      </c>
      <c r="DU155" s="10">
        <f t="shared" si="322"/>
        <v>0.13812154696132597</v>
      </c>
      <c r="DV155" s="7"/>
      <c r="DW155" s="47"/>
      <c r="DX155" s="89">
        <f>IF(A161="","",A161)</f>
        <v>46100</v>
      </c>
      <c r="DY155" s="9">
        <v>945</v>
      </c>
      <c r="DZ155" s="9">
        <f t="shared" si="323"/>
        <v>340</v>
      </c>
      <c r="EA155" s="9">
        <v>11</v>
      </c>
      <c r="EB155" s="9">
        <f t="shared" si="324"/>
        <v>6</v>
      </c>
      <c r="EC155" s="9">
        <v>11</v>
      </c>
      <c r="ED155" s="9">
        <f t="shared" si="325"/>
        <v>6</v>
      </c>
      <c r="EE155" s="9">
        <v>6</v>
      </c>
      <c r="EF155" s="62" t="str">
        <f t="shared" si="326"/>
        <v>サンリオボアポーチ</v>
      </c>
      <c r="EG155" s="78">
        <f t="shared" si="327"/>
        <v>1050</v>
      </c>
      <c r="EH155" s="9">
        <f t="shared" si="328"/>
        <v>6300</v>
      </c>
      <c r="EI155" s="10">
        <f t="shared" si="329"/>
        <v>0.18529411764705883</v>
      </c>
      <c r="EJ155" s="7"/>
      <c r="EK155" s="47"/>
      <c r="EL155" s="239"/>
      <c r="EM155" s="15"/>
      <c r="EN155" s="15"/>
      <c r="EO155" s="9">
        <v>7408</v>
      </c>
      <c r="EP155" s="9">
        <v>17</v>
      </c>
      <c r="EQ155" s="9">
        <v>490</v>
      </c>
      <c r="ER155" s="9">
        <v>1</v>
      </c>
      <c r="ES155" s="9">
        <v>15</v>
      </c>
      <c r="ET155" s="9">
        <v>1</v>
      </c>
      <c r="EU155" s="9">
        <v>0</v>
      </c>
      <c r="EV155" s="62" t="s">
        <v>640</v>
      </c>
      <c r="EW155" s="95">
        <v>660</v>
      </c>
      <c r="EX155" s="9">
        <v>660</v>
      </c>
      <c r="EY155" s="10">
        <v>0.38823529411764707</v>
      </c>
      <c r="EZ155" s="7"/>
    </row>
    <row r="156" spans="1:156" ht="15" customHeight="1" thickBot="1">
      <c r="A156" s="23"/>
      <c r="B156" s="23"/>
      <c r="C156" s="24">
        <v>10087</v>
      </c>
      <c r="D156" s="159">
        <v>61</v>
      </c>
      <c r="E156" s="24">
        <v>469</v>
      </c>
      <c r="F156" s="24">
        <v>5</v>
      </c>
      <c r="G156" s="24">
        <v>12</v>
      </c>
      <c r="H156" s="24">
        <v>2</v>
      </c>
      <c r="I156" s="24">
        <v>0</v>
      </c>
      <c r="J156" s="63" t="s">
        <v>676</v>
      </c>
      <c r="K156" s="24">
        <v>950</v>
      </c>
      <c r="L156" s="24">
        <v>1900</v>
      </c>
      <c r="M156" s="26">
        <v>0.31147540983606559</v>
      </c>
      <c r="N156" s="7"/>
      <c r="P156" s="23"/>
      <c r="Q156" s="24">
        <v>7984</v>
      </c>
      <c r="R156" s="24">
        <v>103</v>
      </c>
      <c r="S156" s="24">
        <v>424</v>
      </c>
      <c r="T156" s="24">
        <v>8</v>
      </c>
      <c r="U156" s="24">
        <v>10</v>
      </c>
      <c r="V156" s="24">
        <v>9</v>
      </c>
      <c r="W156" s="24">
        <v>6</v>
      </c>
      <c r="X156" s="63" t="s">
        <v>48</v>
      </c>
      <c r="Y156" s="24">
        <v>608</v>
      </c>
      <c r="Z156" s="24">
        <v>5472</v>
      </c>
      <c r="AA156" s="26">
        <v>0.53126213592233007</v>
      </c>
      <c r="AB156" s="7"/>
      <c r="AD156" s="23"/>
      <c r="AE156" s="24">
        <v>7286</v>
      </c>
      <c r="AF156" s="24">
        <v>59</v>
      </c>
      <c r="AG156" s="24">
        <v>481</v>
      </c>
      <c r="AH156" s="24">
        <v>2</v>
      </c>
      <c r="AI156" s="24">
        <v>75</v>
      </c>
      <c r="AJ156" s="24">
        <v>5</v>
      </c>
      <c r="AK156" s="24">
        <v>0</v>
      </c>
      <c r="AL156" s="63" t="s">
        <v>687</v>
      </c>
      <c r="AM156" s="24">
        <v>100</v>
      </c>
      <c r="AN156" s="24">
        <v>500</v>
      </c>
      <c r="AO156" s="26">
        <v>8.4745762711864403E-2</v>
      </c>
      <c r="AP156" s="7"/>
      <c r="AR156" s="23" t="s">
        <v>90</v>
      </c>
      <c r="AS156" s="27">
        <v>6303</v>
      </c>
      <c r="AT156" s="24">
        <v>77</v>
      </c>
      <c r="AU156" s="24">
        <v>239</v>
      </c>
      <c r="AV156" s="24">
        <v>0</v>
      </c>
      <c r="AW156" s="24">
        <v>15</v>
      </c>
      <c r="AX156" s="24">
        <v>2</v>
      </c>
      <c r="AY156" s="24">
        <v>12</v>
      </c>
      <c r="AZ156" s="63" t="s">
        <v>643</v>
      </c>
      <c r="BA156" s="24">
        <v>0</v>
      </c>
      <c r="BB156" s="24">
        <v>0</v>
      </c>
      <c r="BC156" s="26">
        <v>0</v>
      </c>
      <c r="BD156" s="22" t="s">
        <v>689</v>
      </c>
      <c r="BF156" s="23"/>
      <c r="BG156" s="24">
        <v>6332</v>
      </c>
      <c r="BH156" s="24">
        <v>158</v>
      </c>
      <c r="BI156" s="189">
        <v>228</v>
      </c>
      <c r="BJ156" s="24">
        <v>0</v>
      </c>
      <c r="BK156" s="24">
        <v>105</v>
      </c>
      <c r="BL156" s="24">
        <v>10</v>
      </c>
      <c r="BM156" s="24">
        <v>20</v>
      </c>
      <c r="BN156" s="63" t="s">
        <v>51</v>
      </c>
      <c r="BO156" s="24">
        <v>200</v>
      </c>
      <c r="BP156" s="24">
        <v>2000</v>
      </c>
      <c r="BQ156" s="26">
        <v>0.12658227848101267</v>
      </c>
      <c r="BR156" s="93" t="s">
        <v>686</v>
      </c>
      <c r="BS156" s="1"/>
      <c r="BT156" s="15">
        <f>IF(A165="","",A165)</f>
        <v>46106</v>
      </c>
      <c r="BU156" s="9">
        <v>17525</v>
      </c>
      <c r="BV156" s="9">
        <f t="shared" si="295"/>
        <v>195</v>
      </c>
      <c r="BW156" s="9">
        <v>432</v>
      </c>
      <c r="BX156" s="9">
        <f t="shared" si="296"/>
        <v>4</v>
      </c>
      <c r="BY156" s="9">
        <v>62</v>
      </c>
      <c r="BZ156" s="9">
        <f t="shared" si="297"/>
        <v>4</v>
      </c>
      <c r="CA156" s="9">
        <v>11</v>
      </c>
      <c r="CB156" s="62" t="str">
        <f t="shared" si="298"/>
        <v>サンリオポーチ</v>
      </c>
      <c r="CC156" s="78">
        <f t="shared" si="299"/>
        <v>880</v>
      </c>
      <c r="CD156" s="9">
        <f t="shared" si="300"/>
        <v>3520</v>
      </c>
      <c r="CE156" s="10">
        <f t="shared" si="301"/>
        <v>0.18051282051282053</v>
      </c>
      <c r="CF156" s="7"/>
      <c r="CH156" s="89">
        <f>IF(A165="","",A165)</f>
        <v>46106</v>
      </c>
      <c r="CI156" s="9">
        <v>15876</v>
      </c>
      <c r="CJ156" s="9">
        <f t="shared" si="302"/>
        <v>33</v>
      </c>
      <c r="CK156" s="9">
        <v>350</v>
      </c>
      <c r="CL156" s="9">
        <f t="shared" si="303"/>
        <v>1</v>
      </c>
      <c r="CM156" s="9">
        <v>28</v>
      </c>
      <c r="CN156" s="9">
        <f t="shared" si="304"/>
        <v>1</v>
      </c>
      <c r="CO156" s="9">
        <v>0</v>
      </c>
      <c r="CP156" s="62" t="str">
        <f t="shared" si="305"/>
        <v>サミュエルうさぎ</v>
      </c>
      <c r="CQ156" s="78">
        <f t="shared" si="306"/>
        <v>1030</v>
      </c>
      <c r="CR156" s="9">
        <f t="shared" si="307"/>
        <v>1030</v>
      </c>
      <c r="CS156" s="10">
        <f t="shared" si="308"/>
        <v>0.31212121212121213</v>
      </c>
      <c r="CT156" s="7"/>
      <c r="CV156" s="89">
        <f>IF(A165="","",A165)</f>
        <v>46106</v>
      </c>
      <c r="CW156" s="9">
        <v>7903</v>
      </c>
      <c r="CX156" s="9">
        <f t="shared" si="309"/>
        <v>207</v>
      </c>
      <c r="CY156" s="9">
        <v>590</v>
      </c>
      <c r="CZ156" s="9">
        <f t="shared" si="310"/>
        <v>12</v>
      </c>
      <c r="DA156" s="9">
        <v>32</v>
      </c>
      <c r="DB156" s="9">
        <f t="shared" si="311"/>
        <v>12</v>
      </c>
      <c r="DC156" s="9">
        <v>5</v>
      </c>
      <c r="DD156" s="62" t="str">
        <f t="shared" si="312"/>
        <v>AIぬいぐるみ</v>
      </c>
      <c r="DE156" s="78">
        <f t="shared" si="313"/>
        <v>550</v>
      </c>
      <c r="DF156" s="9">
        <f t="shared" si="314"/>
        <v>6600</v>
      </c>
      <c r="DG156" s="10">
        <f t="shared" si="315"/>
        <v>0.3188405797101449</v>
      </c>
      <c r="DH156" s="7"/>
      <c r="DJ156" s="89">
        <f>IF(A165="","",A165)</f>
        <v>46106</v>
      </c>
      <c r="DK156" s="9">
        <v>3804</v>
      </c>
      <c r="DL156" s="9">
        <f t="shared" si="316"/>
        <v>155</v>
      </c>
      <c r="DM156" s="9">
        <v>327</v>
      </c>
      <c r="DN156" s="9">
        <f t="shared" si="317"/>
        <v>3</v>
      </c>
      <c r="DO156" s="9">
        <v>51</v>
      </c>
      <c r="DP156" s="9">
        <f t="shared" si="318"/>
        <v>3</v>
      </c>
      <c r="DQ156" s="9">
        <v>9</v>
      </c>
      <c r="DR156" s="62" t="str">
        <f t="shared" si="319"/>
        <v>ピクミンでかマスコット</v>
      </c>
      <c r="DS156" s="78">
        <f t="shared" si="320"/>
        <v>500</v>
      </c>
      <c r="DT156" s="9">
        <f t="shared" si="321"/>
        <v>1500</v>
      </c>
      <c r="DU156" s="10">
        <f t="shared" si="322"/>
        <v>9.6774193548387094E-2</v>
      </c>
      <c r="DV156" s="7"/>
      <c r="DW156" s="47"/>
      <c r="DX156" s="89">
        <f>IF(A165="","",A165)</f>
        <v>46106</v>
      </c>
      <c r="DY156" s="9">
        <v>1144</v>
      </c>
      <c r="DZ156" s="9">
        <f t="shared" si="323"/>
        <v>199</v>
      </c>
      <c r="EA156" s="9">
        <v>14</v>
      </c>
      <c r="EB156" s="9">
        <f t="shared" si="324"/>
        <v>3</v>
      </c>
      <c r="EC156" s="9">
        <v>14</v>
      </c>
      <c r="ED156" s="9">
        <f t="shared" si="325"/>
        <v>3</v>
      </c>
      <c r="EE156" s="9">
        <v>6</v>
      </c>
      <c r="EF156" s="62" t="str">
        <f t="shared" si="326"/>
        <v>サンリオボアポーチ</v>
      </c>
      <c r="EG156" s="78">
        <f t="shared" si="327"/>
        <v>1050</v>
      </c>
      <c r="EH156" s="9">
        <f t="shared" si="328"/>
        <v>3150</v>
      </c>
      <c r="EI156" s="10">
        <f t="shared" si="329"/>
        <v>0.15829145728643215</v>
      </c>
      <c r="EJ156" s="7"/>
      <c r="EK156" s="47"/>
      <c r="EL156" s="239"/>
      <c r="EM156" s="23"/>
      <c r="EN156" s="23"/>
      <c r="EO156" s="24">
        <v>8523</v>
      </c>
      <c r="EP156" s="24">
        <v>48</v>
      </c>
      <c r="EQ156" s="24">
        <v>603</v>
      </c>
      <c r="ER156" s="24">
        <v>3</v>
      </c>
      <c r="ES156" s="24">
        <v>80</v>
      </c>
      <c r="ET156" s="24">
        <v>5</v>
      </c>
      <c r="EU156" s="24">
        <v>0</v>
      </c>
      <c r="EV156" s="63" t="s">
        <v>51</v>
      </c>
      <c r="EW156" s="24">
        <v>250</v>
      </c>
      <c r="EX156" s="24">
        <v>1250</v>
      </c>
      <c r="EY156" s="26">
        <v>0.26041666666666669</v>
      </c>
      <c r="EZ156" s="7"/>
    </row>
    <row r="157" spans="1:156" ht="15" customHeight="1" thickTop="1">
      <c r="A157" s="89">
        <v>46094</v>
      </c>
      <c r="B157" s="6">
        <f>IF(A157="","",SUM(D157:D160)+SUM(R157:R160)+SUM(BV154,CJ154,CX154,DL154,DZ154)+SUM(AF157:AF160)+SUM(AT157:AT160)+SUM(BH157:BH160))</f>
        <v>767</v>
      </c>
      <c r="C157" s="78">
        <v>12325</v>
      </c>
      <c r="D157" s="78">
        <f t="shared" ref="D157:D204" si="330">IF(C157="","",C157-C153)</f>
        <v>53</v>
      </c>
      <c r="E157" s="78">
        <v>373</v>
      </c>
      <c r="F157" s="28">
        <f t="shared" ref="F157:F204" si="331">IF(E157="","",E157-E153)</f>
        <v>0</v>
      </c>
      <c r="G157" s="78">
        <v>12</v>
      </c>
      <c r="H157" s="78">
        <f t="shared" ref="H157:H204" si="332">IF(G157="","",G153+I153-G157)</f>
        <v>0</v>
      </c>
      <c r="I157" s="78">
        <v>0</v>
      </c>
      <c r="J157" s="90" t="str">
        <f t="shared" ref="J157:K164" si="333">IF(C157="","",J153)</f>
        <v>サンリオファーキーケース</v>
      </c>
      <c r="K157" s="91">
        <f t="shared" si="333"/>
        <v>682</v>
      </c>
      <c r="L157" s="28">
        <f t="shared" ref="L157:L204" si="334">IF(G157="","",H157*K157)</f>
        <v>0</v>
      </c>
      <c r="M157" s="29">
        <f t="shared" ref="M157:M204" si="335">IF(H157="","",L157/(D157*100))</f>
        <v>0</v>
      </c>
      <c r="N157" s="7"/>
      <c r="O157" s="168"/>
      <c r="P157" s="89">
        <f>IF(A157="","",A157)</f>
        <v>46094</v>
      </c>
      <c r="Q157" s="78">
        <v>9694</v>
      </c>
      <c r="R157" s="78">
        <f t="shared" ref="R157:R204" si="336">IF(Q157="","",Q157-Q153)</f>
        <v>55</v>
      </c>
      <c r="S157" s="78">
        <v>280</v>
      </c>
      <c r="T157" s="28">
        <f t="shared" ref="T157:T204" si="337">IF(S157="","",S157-S153)</f>
        <v>5</v>
      </c>
      <c r="U157" s="78">
        <v>7</v>
      </c>
      <c r="V157" s="78">
        <f t="shared" ref="V157:V204" si="338">IF(U157="","",U153+W153-U157)</f>
        <v>4</v>
      </c>
      <c r="W157" s="78">
        <v>8</v>
      </c>
      <c r="X157" s="90" t="str">
        <f t="shared" ref="X157:X166" si="339">IF(Q157="","",X153)</f>
        <v>サンリオリュック</v>
      </c>
      <c r="Y157" s="91">
        <f t="shared" ref="Y157:Y166" si="340">IF(R157="","",Y153)</f>
        <v>550</v>
      </c>
      <c r="Z157" s="28">
        <f t="shared" ref="Z157:Z204" si="341">IF(U157="","",V157*Y157)</f>
        <v>2200</v>
      </c>
      <c r="AA157" s="29">
        <f t="shared" ref="AA157:AA204" si="342">IF(V157="","",Z157/(R157*100))</f>
        <v>0.4</v>
      </c>
      <c r="AB157" s="7"/>
      <c r="AC157" s="168"/>
      <c r="AD157" s="89">
        <f>IF(A157="","",A157)</f>
        <v>46094</v>
      </c>
      <c r="AE157" s="78">
        <v>294</v>
      </c>
      <c r="AF157" s="78">
        <f t="shared" ref="AF157:AF204" si="343">IF(AE157="","",AE157-AE153)</f>
        <v>0</v>
      </c>
      <c r="AG157" s="78">
        <v>192</v>
      </c>
      <c r="AH157" s="28">
        <f t="shared" ref="AH157:AH204" si="344">IF(AG157="","",AG157-AG153)</f>
        <v>0</v>
      </c>
      <c r="AI157" s="78">
        <v>21</v>
      </c>
      <c r="AJ157" s="78">
        <f t="shared" ref="AJ157:AJ204" si="345">IF(AI157="","",AI153+AK153-AI157)</f>
        <v>0</v>
      </c>
      <c r="AK157" s="78">
        <v>0</v>
      </c>
      <c r="AL157" s="90" t="str">
        <f t="shared" ref="AL157:AL204" si="346">IF(AE157="","",AL153)</f>
        <v>サンリオアニマルがま口</v>
      </c>
      <c r="AM157" s="91">
        <f t="shared" ref="AM157:AM204" si="347">IF(AF157="","",AM153)</f>
        <v>880</v>
      </c>
      <c r="AN157" s="28">
        <f t="shared" ref="AN157:AN204" si="348">IF(AI157="","",AJ157*AM157)</f>
        <v>0</v>
      </c>
      <c r="AO157" s="29" t="e">
        <f t="shared" ref="AO157:AO204" si="349">IF(AJ157="","",AN157/(AF157*100))</f>
        <v>#DIV/0!</v>
      </c>
      <c r="AP157" s="7"/>
      <c r="AQ157" s="168"/>
      <c r="AR157" s="89">
        <f>IF(A157="","",A157)</f>
        <v>46094</v>
      </c>
      <c r="AS157" s="78">
        <v>10052</v>
      </c>
      <c r="AT157" s="78">
        <f t="shared" ref="AT157:AT204" si="350">IF(AS157="","",AS157-AS153)</f>
        <v>14</v>
      </c>
      <c r="AU157" s="78">
        <v>417</v>
      </c>
      <c r="AV157" s="28">
        <f t="shared" ref="AV157:AV204" si="351">IF(AU157="","",AU157-AU153)</f>
        <v>1</v>
      </c>
      <c r="AW157" s="78">
        <v>21</v>
      </c>
      <c r="AX157" s="78">
        <f t="shared" ref="AX157:AX204" si="352">IF(AW157="","",AW153+AY153-AW157)</f>
        <v>1</v>
      </c>
      <c r="AY157" s="78">
        <v>0</v>
      </c>
      <c r="AZ157" s="90" t="str">
        <f t="shared" ref="AZ157:BA159" si="353">IF(AS157="","",AZ153)</f>
        <v>テラスタルフェス</v>
      </c>
      <c r="BA157" s="91">
        <f t="shared" si="353"/>
        <v>500</v>
      </c>
      <c r="BB157" s="28">
        <f t="shared" ref="BB157:BB204" si="354">IF(AW157="","",AX157*BA157)</f>
        <v>500</v>
      </c>
      <c r="BC157" s="29">
        <f t="shared" ref="BC157:BC204" si="355">IF(AX157="","",BB157/(AT157*100))</f>
        <v>0.35714285714285715</v>
      </c>
      <c r="BD157" s="7"/>
      <c r="BE157" s="168"/>
      <c r="BF157" s="89">
        <f>IF(A157="","",A157)</f>
        <v>46094</v>
      </c>
      <c r="BG157" s="78">
        <v>5381</v>
      </c>
      <c r="BH157" s="78">
        <f t="shared" ref="BH157:BH204" si="356">IF(BG157="","",BG157-BG153)</f>
        <v>44</v>
      </c>
      <c r="BI157" s="78">
        <v>249</v>
      </c>
      <c r="BJ157" s="28">
        <f t="shared" ref="BJ157:BJ204" si="357">IF(BI157="","",BI157-BI153)</f>
        <v>1</v>
      </c>
      <c r="BK157" s="78">
        <v>12</v>
      </c>
      <c r="BL157" s="78">
        <f t="shared" ref="BL157:BL204" si="358">IF(BK157="","",BK153+BM153-BK157)</f>
        <v>2</v>
      </c>
      <c r="BM157" s="78">
        <v>7</v>
      </c>
      <c r="BN157" s="90" t="str">
        <f t="shared" ref="BN157:BN171" si="359">IF(BG157="","",BN153)</f>
        <v>ゲーム機柄イヤホン</v>
      </c>
      <c r="BO157" s="91">
        <f t="shared" ref="BO157:BO171" si="360">IF(BH157="","",BO153)</f>
        <v>1100</v>
      </c>
      <c r="BP157" s="28">
        <f t="shared" ref="BP157:BP204" si="361">IF(BK157="","",BL157*BO157)</f>
        <v>2200</v>
      </c>
      <c r="BQ157" s="29">
        <f t="shared" ref="BQ157:BQ204" si="362">IF(BL157="","",BP157/(BH157*100))</f>
        <v>0.5</v>
      </c>
      <c r="BR157" s="7"/>
      <c r="BS157" s="168"/>
      <c r="BT157" s="15">
        <f>IF(A169="","",A169)</f>
        <v>46112</v>
      </c>
      <c r="BU157" s="9">
        <v>17786</v>
      </c>
      <c r="BV157" s="9">
        <f t="shared" si="295"/>
        <v>261</v>
      </c>
      <c r="BW157" s="9">
        <v>440</v>
      </c>
      <c r="BX157" s="9">
        <f t="shared" si="296"/>
        <v>8</v>
      </c>
      <c r="BY157" s="9">
        <v>65</v>
      </c>
      <c r="BZ157" s="9">
        <f t="shared" si="297"/>
        <v>8</v>
      </c>
      <c r="CA157" s="9">
        <v>12</v>
      </c>
      <c r="CB157" s="62" t="str">
        <f t="shared" si="298"/>
        <v>サンリオポーチ</v>
      </c>
      <c r="CC157" s="78">
        <f t="shared" si="299"/>
        <v>880</v>
      </c>
      <c r="CD157" s="9">
        <f t="shared" si="300"/>
        <v>7040</v>
      </c>
      <c r="CE157" s="10">
        <f t="shared" si="301"/>
        <v>0.2697318007662835</v>
      </c>
      <c r="CF157" s="7"/>
      <c r="CH157" s="89">
        <f>IF(A169="","",A169)</f>
        <v>46112</v>
      </c>
      <c r="CI157" s="9">
        <v>15991</v>
      </c>
      <c r="CJ157" s="9">
        <f t="shared" si="302"/>
        <v>115</v>
      </c>
      <c r="CK157" s="9">
        <v>352</v>
      </c>
      <c r="CL157" s="9">
        <f t="shared" si="303"/>
        <v>2</v>
      </c>
      <c r="CM157" s="9">
        <v>26</v>
      </c>
      <c r="CN157" s="9">
        <f t="shared" si="304"/>
        <v>2</v>
      </c>
      <c r="CO157" s="9">
        <v>0</v>
      </c>
      <c r="CP157" s="62" t="str">
        <f t="shared" si="305"/>
        <v>サミュエルうさぎ</v>
      </c>
      <c r="CQ157" s="78">
        <f t="shared" si="306"/>
        <v>1030</v>
      </c>
      <c r="CR157" s="9">
        <f t="shared" si="307"/>
        <v>2060</v>
      </c>
      <c r="CS157" s="10">
        <f t="shared" si="308"/>
        <v>0.17913043478260871</v>
      </c>
      <c r="CT157" s="7"/>
      <c r="CV157" s="89">
        <f>IF(A169="","",A169)</f>
        <v>46112</v>
      </c>
      <c r="CW157" s="9">
        <v>8063</v>
      </c>
      <c r="CX157" s="9">
        <f t="shared" si="309"/>
        <v>160</v>
      </c>
      <c r="CY157" s="9">
        <v>598</v>
      </c>
      <c r="CZ157" s="9">
        <f t="shared" si="310"/>
        <v>8</v>
      </c>
      <c r="DA157" s="9">
        <v>29</v>
      </c>
      <c r="DB157" s="9">
        <f t="shared" si="311"/>
        <v>8</v>
      </c>
      <c r="DC157" s="9">
        <v>28</v>
      </c>
      <c r="DD157" s="62" t="str">
        <f t="shared" si="312"/>
        <v>AIぬいぐるみ</v>
      </c>
      <c r="DE157" s="78">
        <f t="shared" si="313"/>
        <v>550</v>
      </c>
      <c r="DF157" s="9">
        <f t="shared" si="314"/>
        <v>4400</v>
      </c>
      <c r="DG157" s="10">
        <f t="shared" si="315"/>
        <v>0.27500000000000002</v>
      </c>
      <c r="DH157" s="7"/>
      <c r="DJ157" s="89">
        <f>IF(A169="","",A169)</f>
        <v>46112</v>
      </c>
      <c r="DK157" s="9">
        <v>3998</v>
      </c>
      <c r="DL157" s="9">
        <f t="shared" si="316"/>
        <v>194</v>
      </c>
      <c r="DM157" s="9">
        <v>329</v>
      </c>
      <c r="DN157" s="9">
        <f t="shared" si="317"/>
        <v>2</v>
      </c>
      <c r="DO157" s="9">
        <v>58</v>
      </c>
      <c r="DP157" s="9">
        <f t="shared" si="318"/>
        <v>2</v>
      </c>
      <c r="DQ157" s="9">
        <v>0</v>
      </c>
      <c r="DR157" s="62" t="str">
        <f t="shared" si="319"/>
        <v>ピクミンでかマスコット</v>
      </c>
      <c r="DS157" s="78">
        <f t="shared" si="320"/>
        <v>500</v>
      </c>
      <c r="DT157" s="9">
        <f t="shared" si="321"/>
        <v>1000</v>
      </c>
      <c r="DU157" s="10">
        <f t="shared" si="322"/>
        <v>5.1546391752577317E-2</v>
      </c>
      <c r="DV157" s="7"/>
      <c r="DW157" s="47"/>
      <c r="DX157" s="89">
        <f>IF(A169="","",A169)</f>
        <v>46112</v>
      </c>
      <c r="DY157" s="9">
        <v>1341</v>
      </c>
      <c r="DZ157" s="9">
        <f t="shared" si="323"/>
        <v>197</v>
      </c>
      <c r="EA157" s="9">
        <v>17</v>
      </c>
      <c r="EB157" s="9">
        <f t="shared" si="324"/>
        <v>3</v>
      </c>
      <c r="EC157" s="9">
        <v>17</v>
      </c>
      <c r="ED157" s="9">
        <f t="shared" si="325"/>
        <v>3</v>
      </c>
      <c r="EE157" s="9">
        <v>2</v>
      </c>
      <c r="EF157" s="62" t="str">
        <f t="shared" si="326"/>
        <v>サンリオボアポーチ</v>
      </c>
      <c r="EG157" s="78">
        <f t="shared" si="327"/>
        <v>1050</v>
      </c>
      <c r="EH157" s="9">
        <f t="shared" si="328"/>
        <v>3150</v>
      </c>
      <c r="EI157" s="10">
        <f t="shared" si="329"/>
        <v>0.15989847715736041</v>
      </c>
      <c r="EJ157" s="7"/>
      <c r="EK157" s="47"/>
      <c r="EL157" s="239"/>
      <c r="EM157" s="89">
        <v>46066</v>
      </c>
      <c r="EN157" s="6">
        <f>IF(EM157="","",SUM(EP157:EP160)+SUM(FD157:FD160)+SUM(HH151:HH151)+SUM(HU151:HU151)+SUM(IH151:IH151)+SUM(FR157:FR160)+SUM(GF157:GF160)+SUM(GT157:GT160))</f>
        <v>95</v>
      </c>
      <c r="EO157" s="78">
        <v>7963</v>
      </c>
      <c r="EP157" s="78">
        <f t="shared" ref="EP157:EP204" si="363">IF(EO157="","",EO157-EO153)</f>
        <v>13</v>
      </c>
      <c r="EQ157" s="78">
        <v>276</v>
      </c>
      <c r="ER157" s="28">
        <f t="shared" ref="ER157:ER204" si="364">IF(EQ157="","",EQ157-EQ153)</f>
        <v>0</v>
      </c>
      <c r="ES157" s="78">
        <v>17</v>
      </c>
      <c r="ET157" s="78">
        <f t="shared" ref="ET157:ET204" si="365">IF(ES157="","",ES153+EU153-ES157)</f>
        <v>0</v>
      </c>
      <c r="EU157" s="78"/>
      <c r="EV157" s="90" t="str">
        <f>IF(EO157="","",EV153)</f>
        <v>ピュレグミイヤホン</v>
      </c>
      <c r="EW157" s="91">
        <f>IF(EP157="","",EW153)</f>
        <v>1000</v>
      </c>
      <c r="EX157" s="28">
        <f t="shared" ref="EX157:EX204" si="366">IF(ES157="","",ET157*EW157)</f>
        <v>0</v>
      </c>
      <c r="EY157" s="29">
        <f t="shared" ref="EY157:EY204" si="367">IF(ET157="","",EX157/(EP157*100))</f>
        <v>0</v>
      </c>
      <c r="EZ157" s="7"/>
    </row>
    <row r="158" spans="1:156" ht="15" customHeight="1">
      <c r="A158" s="267"/>
      <c r="B158" s="15"/>
      <c r="C158" s="9">
        <v>14264</v>
      </c>
      <c r="D158" s="9">
        <f t="shared" si="330"/>
        <v>61</v>
      </c>
      <c r="E158" s="9">
        <v>429</v>
      </c>
      <c r="F158" s="9">
        <f t="shared" si="331"/>
        <v>4</v>
      </c>
      <c r="G158" s="9">
        <v>6</v>
      </c>
      <c r="H158" s="9">
        <f t="shared" si="332"/>
        <v>4</v>
      </c>
      <c r="I158" s="9">
        <v>11</v>
      </c>
      <c r="J158" s="62" t="str">
        <f t="shared" si="333"/>
        <v>ピクミンマスコット</v>
      </c>
      <c r="K158" s="95">
        <f t="shared" si="333"/>
        <v>800</v>
      </c>
      <c r="L158" s="9">
        <f t="shared" si="334"/>
        <v>3200</v>
      </c>
      <c r="M158" s="10">
        <f t="shared" si="335"/>
        <v>0.52459016393442626</v>
      </c>
      <c r="N158" s="7"/>
      <c r="O158" s="168"/>
      <c r="P158" s="15"/>
      <c r="Q158" s="9">
        <v>10507</v>
      </c>
      <c r="R158" s="9">
        <f t="shared" si="336"/>
        <v>61</v>
      </c>
      <c r="S158" s="9">
        <v>411</v>
      </c>
      <c r="T158" s="9">
        <f t="shared" si="337"/>
        <v>2</v>
      </c>
      <c r="U158" s="9">
        <v>12</v>
      </c>
      <c r="V158" s="9">
        <f t="shared" si="338"/>
        <v>1</v>
      </c>
      <c r="W158" s="9">
        <v>14</v>
      </c>
      <c r="X158" s="62" t="str">
        <f t="shared" si="339"/>
        <v>ラブブキーホルダーおおきめ</v>
      </c>
      <c r="Y158" s="95">
        <f t="shared" si="340"/>
        <v>500</v>
      </c>
      <c r="Z158" s="9">
        <f t="shared" si="341"/>
        <v>500</v>
      </c>
      <c r="AA158" s="10">
        <f t="shared" si="342"/>
        <v>8.1967213114754092E-2</v>
      </c>
      <c r="AB158" s="7"/>
      <c r="AC158" s="168"/>
      <c r="AD158" s="15"/>
      <c r="AE158" s="9">
        <v>6336</v>
      </c>
      <c r="AF158" s="9">
        <f t="shared" si="343"/>
        <v>2</v>
      </c>
      <c r="AG158" s="9">
        <v>328</v>
      </c>
      <c r="AH158" s="9">
        <f t="shared" si="344"/>
        <v>0</v>
      </c>
      <c r="AI158" s="9">
        <v>13</v>
      </c>
      <c r="AJ158" s="9">
        <f t="shared" si="345"/>
        <v>0</v>
      </c>
      <c r="AK158" s="9">
        <v>0</v>
      </c>
      <c r="AL158" s="62" t="str">
        <f t="shared" si="346"/>
        <v>キティボアバンスクリップ</v>
      </c>
      <c r="AM158" s="95">
        <f t="shared" si="347"/>
        <v>1100</v>
      </c>
      <c r="AN158" s="9">
        <f t="shared" si="348"/>
        <v>0</v>
      </c>
      <c r="AO158" s="10">
        <f t="shared" si="349"/>
        <v>0</v>
      </c>
      <c r="AP158" s="7"/>
      <c r="AQ158" s="168"/>
      <c r="AR158" s="17"/>
      <c r="AS158" s="9">
        <v>6081</v>
      </c>
      <c r="AT158" s="9">
        <f t="shared" si="350"/>
        <v>31</v>
      </c>
      <c r="AU158" s="9">
        <v>422</v>
      </c>
      <c r="AV158" s="9">
        <f t="shared" si="351"/>
        <v>1</v>
      </c>
      <c r="AW158" s="9">
        <v>11</v>
      </c>
      <c r="AX158" s="9">
        <f t="shared" si="352"/>
        <v>1</v>
      </c>
      <c r="AY158" s="9">
        <v>0</v>
      </c>
      <c r="AZ158" s="62" t="str">
        <f t="shared" si="353"/>
        <v>キティしっぽ付きポーチ</v>
      </c>
      <c r="BA158" s="95">
        <f t="shared" si="353"/>
        <v>660</v>
      </c>
      <c r="BB158" s="9">
        <f t="shared" si="354"/>
        <v>660</v>
      </c>
      <c r="BC158" s="10">
        <f t="shared" si="355"/>
        <v>0.2129032258064516</v>
      </c>
      <c r="BD158" s="7"/>
      <c r="BE158" s="168"/>
      <c r="BF158" s="17"/>
      <c r="BG158" s="9">
        <v>6157</v>
      </c>
      <c r="BH158" s="9">
        <f t="shared" si="356"/>
        <v>43</v>
      </c>
      <c r="BI158" s="9">
        <v>139</v>
      </c>
      <c r="BJ158" s="9">
        <f t="shared" si="357"/>
        <v>1</v>
      </c>
      <c r="BK158" s="9">
        <v>14</v>
      </c>
      <c r="BL158" s="9">
        <f t="shared" si="358"/>
        <v>1</v>
      </c>
      <c r="BM158" s="9">
        <v>0</v>
      </c>
      <c r="BN158" s="62" t="str">
        <f t="shared" si="359"/>
        <v>デジタルミニカメラ</v>
      </c>
      <c r="BO158" s="95">
        <f t="shared" si="360"/>
        <v>722</v>
      </c>
      <c r="BP158" s="9">
        <f t="shared" si="361"/>
        <v>722</v>
      </c>
      <c r="BQ158" s="10">
        <f t="shared" si="362"/>
        <v>0.16790697674418606</v>
      </c>
      <c r="BR158" s="7"/>
      <c r="BS158" s="168"/>
      <c r="BT158" s="169" t="str">
        <f>IF(A173="","",A173)</f>
        <v/>
      </c>
      <c r="BU158" s="9"/>
      <c r="BV158" s="9"/>
      <c r="BW158" s="9"/>
      <c r="BX158" s="9"/>
      <c r="BY158" s="9"/>
      <c r="BZ158" s="9"/>
      <c r="CA158" s="9"/>
      <c r="CB158" s="62"/>
      <c r="CC158" s="78"/>
      <c r="CD158" s="9"/>
      <c r="CE158" s="10"/>
      <c r="CF158" s="7"/>
      <c r="CH158" s="89"/>
      <c r="CI158" s="9"/>
      <c r="CJ158" s="9"/>
      <c r="CK158" s="9"/>
      <c r="CL158" s="9"/>
      <c r="CM158" s="9"/>
      <c r="CN158" s="9"/>
      <c r="CO158" s="9"/>
      <c r="CP158" s="62"/>
      <c r="CQ158" s="78"/>
      <c r="CR158" s="9"/>
      <c r="CS158" s="10"/>
      <c r="CT158" s="7"/>
      <c r="CV158" s="89"/>
      <c r="CW158" s="9"/>
      <c r="CX158" s="9"/>
      <c r="CY158" s="9"/>
      <c r="CZ158" s="9"/>
      <c r="DA158" s="9"/>
      <c r="DB158" s="9"/>
      <c r="DC158" s="9"/>
      <c r="DD158" s="62"/>
      <c r="DE158" s="78"/>
      <c r="DF158" s="9"/>
      <c r="DG158" s="10"/>
      <c r="DH158" s="7"/>
      <c r="DJ158" s="89"/>
      <c r="DK158" s="9"/>
      <c r="DL158" s="9"/>
      <c r="DM158" s="9"/>
      <c r="DN158" s="9"/>
      <c r="DO158" s="9"/>
      <c r="DP158" s="9"/>
      <c r="DQ158" s="9"/>
      <c r="DR158" s="62"/>
      <c r="DS158" s="78"/>
      <c r="DT158" s="9"/>
      <c r="DU158" s="10"/>
      <c r="DV158" s="7"/>
      <c r="DW158" s="47"/>
      <c r="DX158" s="89"/>
      <c r="DY158" s="9"/>
      <c r="DZ158" s="9"/>
      <c r="EA158" s="9"/>
      <c r="EB158" s="9"/>
      <c r="EC158" s="9"/>
      <c r="ED158" s="9"/>
      <c r="EE158" s="9"/>
      <c r="EF158" s="62"/>
      <c r="EG158" s="78"/>
      <c r="EH158" s="9"/>
      <c r="EI158" s="10"/>
      <c r="EJ158" s="7"/>
      <c r="EK158" s="47"/>
      <c r="EL158" s="239"/>
      <c r="EM158" s="15"/>
      <c r="EN158" s="15"/>
      <c r="EO158" s="9">
        <v>8965</v>
      </c>
      <c r="EP158" s="9">
        <f t="shared" si="363"/>
        <v>58</v>
      </c>
      <c r="EQ158" s="9">
        <v>440</v>
      </c>
      <c r="ER158" s="9">
        <f t="shared" si="364"/>
        <v>7</v>
      </c>
      <c r="ES158" s="9">
        <v>30</v>
      </c>
      <c r="ET158" s="9">
        <f t="shared" si="365"/>
        <v>6</v>
      </c>
      <c r="EU158" s="9"/>
      <c r="EV158" s="62" t="str">
        <f>IF(EO158="","",EV154)</f>
        <v>ラブブマスコット</v>
      </c>
      <c r="EW158" s="95">
        <f>IF(EP158="","",EW154)</f>
        <v>400</v>
      </c>
      <c r="EX158" s="9">
        <f t="shared" si="366"/>
        <v>2400</v>
      </c>
      <c r="EY158" s="10">
        <f t="shared" si="367"/>
        <v>0.41379310344827586</v>
      </c>
      <c r="EZ158" s="7"/>
    </row>
    <row r="159" spans="1:156">
      <c r="A159" s="220" t="s">
        <v>54</v>
      </c>
      <c r="B159" s="169"/>
      <c r="C159" s="9">
        <v>9892</v>
      </c>
      <c r="D159" s="9">
        <f t="shared" si="330"/>
        <v>43</v>
      </c>
      <c r="E159" s="9">
        <v>577</v>
      </c>
      <c r="F159" s="9">
        <f t="shared" si="331"/>
        <v>1</v>
      </c>
      <c r="G159" s="9">
        <v>10</v>
      </c>
      <c r="H159" s="9">
        <f t="shared" si="332"/>
        <v>1</v>
      </c>
      <c r="I159" s="9">
        <v>1</v>
      </c>
      <c r="J159" s="62" t="str">
        <f t="shared" si="333"/>
        <v>がま口カエル</v>
      </c>
      <c r="K159" s="9">
        <f t="shared" si="333"/>
        <v>308</v>
      </c>
      <c r="L159" s="9">
        <f t="shared" si="334"/>
        <v>308</v>
      </c>
      <c r="M159" s="10">
        <f t="shared" si="335"/>
        <v>7.1627906976744191E-2</v>
      </c>
      <c r="N159" s="7"/>
      <c r="O159" s="168"/>
      <c r="P159" s="117"/>
      <c r="Q159" s="9">
        <v>10511</v>
      </c>
      <c r="R159" s="9">
        <f t="shared" si="336"/>
        <v>17</v>
      </c>
      <c r="S159" s="9">
        <v>275</v>
      </c>
      <c r="T159" s="9">
        <f t="shared" si="337"/>
        <v>0</v>
      </c>
      <c r="U159" s="9">
        <v>13</v>
      </c>
      <c r="V159" s="9">
        <f t="shared" si="338"/>
        <v>0</v>
      </c>
      <c r="W159" s="9">
        <v>3</v>
      </c>
      <c r="X159" s="62" t="str">
        <f t="shared" si="339"/>
        <v>モンチッチマスコット</v>
      </c>
      <c r="Y159" s="9">
        <f t="shared" si="340"/>
        <v>0</v>
      </c>
      <c r="Z159" s="9">
        <f t="shared" si="341"/>
        <v>0</v>
      </c>
      <c r="AA159" s="10">
        <f t="shared" si="342"/>
        <v>0</v>
      </c>
      <c r="AB159" s="7"/>
      <c r="AC159" s="168"/>
      <c r="AD159" s="117"/>
      <c r="AE159" s="9">
        <v>7652</v>
      </c>
      <c r="AF159" s="9">
        <f t="shared" si="343"/>
        <v>14</v>
      </c>
      <c r="AG159" s="9">
        <v>366</v>
      </c>
      <c r="AH159" s="9">
        <f t="shared" si="344"/>
        <v>1</v>
      </c>
      <c r="AI159" s="9">
        <v>17</v>
      </c>
      <c r="AJ159" s="9">
        <f t="shared" si="345"/>
        <v>1</v>
      </c>
      <c r="AK159" s="9">
        <v>0</v>
      </c>
      <c r="AL159" s="62" t="str">
        <f t="shared" si="346"/>
        <v>しばこ</v>
      </c>
      <c r="AM159" s="9">
        <f t="shared" si="347"/>
        <v>100</v>
      </c>
      <c r="AN159" s="9">
        <f t="shared" si="348"/>
        <v>100</v>
      </c>
      <c r="AO159" s="10">
        <f t="shared" si="349"/>
        <v>7.1428571428571425E-2</v>
      </c>
      <c r="AP159" s="7"/>
      <c r="AQ159" s="168"/>
      <c r="AR159" s="117"/>
      <c r="AS159" s="9">
        <v>7000</v>
      </c>
      <c r="AT159" s="9">
        <f t="shared" si="350"/>
        <v>47</v>
      </c>
      <c r="AU159" s="9">
        <v>428</v>
      </c>
      <c r="AV159" s="9">
        <f t="shared" si="351"/>
        <v>2</v>
      </c>
      <c r="AW159" s="9">
        <v>36</v>
      </c>
      <c r="AX159" s="9">
        <f t="shared" si="352"/>
        <v>5</v>
      </c>
      <c r="AY159" s="9">
        <v>10</v>
      </c>
      <c r="AZ159" s="62" t="str">
        <f t="shared" si="353"/>
        <v>ボンボンドロップシール</v>
      </c>
      <c r="BA159" s="9">
        <f t="shared" si="353"/>
        <v>300</v>
      </c>
      <c r="BB159" s="9">
        <f t="shared" si="354"/>
        <v>1500</v>
      </c>
      <c r="BC159" s="10">
        <f t="shared" si="355"/>
        <v>0.31914893617021278</v>
      </c>
      <c r="BD159" s="7"/>
      <c r="BE159" s="168"/>
      <c r="BF159" s="117"/>
      <c r="BG159" s="9">
        <v>6302</v>
      </c>
      <c r="BH159" s="9">
        <f t="shared" si="356"/>
        <v>37</v>
      </c>
      <c r="BI159" s="9">
        <v>177</v>
      </c>
      <c r="BJ159" s="9">
        <f t="shared" si="357"/>
        <v>1</v>
      </c>
      <c r="BK159" s="9">
        <v>9</v>
      </c>
      <c r="BL159" s="9">
        <f t="shared" si="358"/>
        <v>1</v>
      </c>
      <c r="BM159" s="9">
        <v>0</v>
      </c>
      <c r="BN159" s="62" t="str">
        <f t="shared" si="359"/>
        <v>ゲームアーク</v>
      </c>
      <c r="BO159" s="9">
        <f t="shared" si="360"/>
        <v>670</v>
      </c>
      <c r="BP159" s="9">
        <f t="shared" si="361"/>
        <v>670</v>
      </c>
      <c r="BQ159" s="10">
        <f t="shared" si="362"/>
        <v>0.18108108108108109</v>
      </c>
      <c r="BR159" s="7"/>
      <c r="BS159" s="168"/>
      <c r="BT159" s="169" t="str">
        <f>IF(A177="","",A177)</f>
        <v/>
      </c>
      <c r="BU159" s="9"/>
      <c r="BV159" s="9" t="str">
        <f t="shared" si="295"/>
        <v/>
      </c>
      <c r="BW159" s="9"/>
      <c r="BX159" s="9" t="str">
        <f t="shared" si="296"/>
        <v/>
      </c>
      <c r="BY159" s="9"/>
      <c r="BZ159" s="9" t="str">
        <f t="shared" si="297"/>
        <v/>
      </c>
      <c r="CA159" s="9"/>
      <c r="CB159" s="62" t="str">
        <f t="shared" si="298"/>
        <v/>
      </c>
      <c r="CC159" s="78" t="str">
        <f t="shared" si="299"/>
        <v/>
      </c>
      <c r="CD159" s="9" t="str">
        <f t="shared" si="300"/>
        <v/>
      </c>
      <c r="CE159" s="10" t="str">
        <f t="shared" si="301"/>
        <v/>
      </c>
      <c r="CF159" s="7"/>
      <c r="CH159" s="89" t="str">
        <f>IF(A177="","",A177)</f>
        <v/>
      </c>
      <c r="CI159" s="9"/>
      <c r="CJ159" s="9" t="str">
        <f t="shared" si="302"/>
        <v/>
      </c>
      <c r="CK159" s="9"/>
      <c r="CL159" s="9" t="str">
        <f t="shared" si="303"/>
        <v/>
      </c>
      <c r="CM159" s="9"/>
      <c r="CN159" s="9" t="str">
        <f t="shared" si="304"/>
        <v/>
      </c>
      <c r="CO159" s="9"/>
      <c r="CP159" s="62" t="str">
        <f t="shared" si="305"/>
        <v/>
      </c>
      <c r="CQ159" s="78" t="str">
        <f t="shared" si="306"/>
        <v/>
      </c>
      <c r="CR159" s="9" t="str">
        <f t="shared" si="307"/>
        <v/>
      </c>
      <c r="CS159" s="10" t="str">
        <f t="shared" si="308"/>
        <v/>
      </c>
      <c r="CT159" s="7"/>
      <c r="CV159" s="89" t="str">
        <f>IF(A177="","",A177)</f>
        <v/>
      </c>
      <c r="CW159" s="9"/>
      <c r="CX159" s="9" t="str">
        <f t="shared" si="309"/>
        <v/>
      </c>
      <c r="CY159" s="9"/>
      <c r="CZ159" s="9" t="str">
        <f t="shared" si="310"/>
        <v/>
      </c>
      <c r="DA159" s="9"/>
      <c r="DB159" s="9" t="str">
        <f t="shared" si="311"/>
        <v/>
      </c>
      <c r="DC159" s="9"/>
      <c r="DD159" s="62" t="str">
        <f t="shared" si="312"/>
        <v/>
      </c>
      <c r="DE159" s="78" t="str">
        <f t="shared" si="313"/>
        <v/>
      </c>
      <c r="DF159" s="9" t="str">
        <f t="shared" si="314"/>
        <v/>
      </c>
      <c r="DG159" s="10" t="str">
        <f t="shared" si="315"/>
        <v/>
      </c>
      <c r="DH159" s="7"/>
      <c r="DJ159" s="89" t="str">
        <f>IF(A177="","",A177)</f>
        <v/>
      </c>
      <c r="DK159" s="9"/>
      <c r="DL159" s="9" t="str">
        <f t="shared" si="316"/>
        <v/>
      </c>
      <c r="DM159" s="9"/>
      <c r="DN159" s="9" t="str">
        <f t="shared" si="317"/>
        <v/>
      </c>
      <c r="DO159" s="9"/>
      <c r="DP159" s="9" t="str">
        <f t="shared" si="318"/>
        <v/>
      </c>
      <c r="DQ159" s="9"/>
      <c r="DR159" s="62" t="str">
        <f t="shared" si="319"/>
        <v/>
      </c>
      <c r="DS159" s="78" t="str">
        <f t="shared" si="320"/>
        <v/>
      </c>
      <c r="DT159" s="9" t="str">
        <f t="shared" si="321"/>
        <v/>
      </c>
      <c r="DU159" s="10" t="str">
        <f t="shared" si="322"/>
        <v/>
      </c>
      <c r="DV159" s="7"/>
      <c r="DW159" s="47"/>
      <c r="DX159" s="89" t="str">
        <f>IF(A177="","",A177)</f>
        <v/>
      </c>
      <c r="DY159" s="9"/>
      <c r="DZ159" s="9" t="str">
        <f t="shared" si="323"/>
        <v/>
      </c>
      <c r="EA159" s="9"/>
      <c r="EB159" s="9" t="str">
        <f t="shared" si="324"/>
        <v/>
      </c>
      <c r="EC159" s="9"/>
      <c r="ED159" s="9" t="str">
        <f t="shared" si="325"/>
        <v/>
      </c>
      <c r="EE159" s="9"/>
      <c r="EF159" s="62" t="str">
        <f t="shared" si="326"/>
        <v/>
      </c>
      <c r="EG159" s="78" t="str">
        <f t="shared" si="327"/>
        <v/>
      </c>
      <c r="EH159" s="9" t="str">
        <f t="shared" si="328"/>
        <v/>
      </c>
      <c r="EI159" s="10" t="str">
        <f t="shared" si="329"/>
        <v/>
      </c>
      <c r="EJ159" s="7"/>
      <c r="EK159" s="47"/>
      <c r="EL159" s="239"/>
      <c r="EM159" s="15"/>
      <c r="EN159" s="15"/>
      <c r="EO159" s="9">
        <v>7415</v>
      </c>
      <c r="EP159" s="9">
        <f t="shared" si="363"/>
        <v>7</v>
      </c>
      <c r="EQ159" s="9">
        <v>492</v>
      </c>
      <c r="ER159" s="9">
        <f t="shared" si="364"/>
        <v>2</v>
      </c>
      <c r="ES159" s="9">
        <v>13</v>
      </c>
      <c r="ET159" s="9">
        <f t="shared" si="365"/>
        <v>2</v>
      </c>
      <c r="EU159" s="9"/>
      <c r="EV159" s="62" t="s">
        <v>665</v>
      </c>
      <c r="EW159" s="9">
        <v>200</v>
      </c>
      <c r="EX159" s="9">
        <f t="shared" si="366"/>
        <v>400</v>
      </c>
      <c r="EY159" s="10">
        <f t="shared" si="367"/>
        <v>0.5714285714285714</v>
      </c>
      <c r="EZ159" s="7"/>
    </row>
    <row r="160" spans="1:156" ht="15" customHeight="1" thickBot="1">
      <c r="A160" s="134"/>
      <c r="B160" s="23"/>
      <c r="C160" s="24">
        <v>10131</v>
      </c>
      <c r="D160" s="24">
        <f t="shared" si="330"/>
        <v>44</v>
      </c>
      <c r="E160" s="24">
        <v>471</v>
      </c>
      <c r="F160" s="24">
        <f t="shared" si="331"/>
        <v>2</v>
      </c>
      <c r="G160" s="24">
        <v>10</v>
      </c>
      <c r="H160" s="24">
        <f t="shared" si="332"/>
        <v>2</v>
      </c>
      <c r="I160" s="24"/>
      <c r="J160" s="63" t="str">
        <f t="shared" si="333"/>
        <v>YAYAマスコット</v>
      </c>
      <c r="K160" s="96">
        <f t="shared" si="333"/>
        <v>950</v>
      </c>
      <c r="L160" s="24">
        <f t="shared" si="334"/>
        <v>1900</v>
      </c>
      <c r="M160" s="26">
        <f t="shared" si="335"/>
        <v>0.43181818181818182</v>
      </c>
      <c r="N160" s="7"/>
      <c r="O160" s="168"/>
      <c r="P160" s="134"/>
      <c r="Q160" s="24">
        <v>8014</v>
      </c>
      <c r="R160" s="24">
        <f t="shared" si="336"/>
        <v>30</v>
      </c>
      <c r="S160" s="24">
        <v>425</v>
      </c>
      <c r="T160" s="24">
        <f t="shared" si="337"/>
        <v>1</v>
      </c>
      <c r="U160" s="24">
        <v>14</v>
      </c>
      <c r="V160" s="24">
        <f t="shared" si="338"/>
        <v>2</v>
      </c>
      <c r="W160" s="24">
        <v>0</v>
      </c>
      <c r="X160" s="63" t="str">
        <f t="shared" si="339"/>
        <v>アンパンマンマスコット</v>
      </c>
      <c r="Y160" s="96">
        <f t="shared" si="340"/>
        <v>608</v>
      </c>
      <c r="Z160" s="24">
        <f t="shared" si="341"/>
        <v>1216</v>
      </c>
      <c r="AA160" s="26">
        <f t="shared" si="342"/>
        <v>0.40533333333333332</v>
      </c>
      <c r="AB160" s="7"/>
      <c r="AC160" s="168"/>
      <c r="AD160" s="134"/>
      <c r="AE160" s="24">
        <v>7289</v>
      </c>
      <c r="AF160" s="24">
        <f t="shared" si="343"/>
        <v>3</v>
      </c>
      <c r="AG160" s="24">
        <v>481</v>
      </c>
      <c r="AH160" s="24">
        <f t="shared" si="344"/>
        <v>0</v>
      </c>
      <c r="AI160" s="24">
        <v>75</v>
      </c>
      <c r="AJ160" s="24">
        <f t="shared" si="345"/>
        <v>0</v>
      </c>
      <c r="AK160" s="24">
        <v>0</v>
      </c>
      <c r="AL160" s="63" t="str">
        <f t="shared" si="346"/>
        <v>アングリーキーホルダー</v>
      </c>
      <c r="AM160" s="96">
        <f t="shared" si="347"/>
        <v>100</v>
      </c>
      <c r="AN160" s="24">
        <f t="shared" si="348"/>
        <v>0</v>
      </c>
      <c r="AO160" s="26">
        <f t="shared" si="349"/>
        <v>0</v>
      </c>
      <c r="AP160" s="7"/>
      <c r="AQ160" s="168"/>
      <c r="AR160" s="134"/>
      <c r="AS160" s="24">
        <v>6318</v>
      </c>
      <c r="AT160" s="24">
        <f t="shared" si="350"/>
        <v>15</v>
      </c>
      <c r="AU160" s="24">
        <v>239</v>
      </c>
      <c r="AV160" s="24">
        <f t="shared" si="351"/>
        <v>0</v>
      </c>
      <c r="AW160" s="24">
        <v>26</v>
      </c>
      <c r="AX160" s="24">
        <f t="shared" si="352"/>
        <v>1</v>
      </c>
      <c r="AY160" s="24">
        <v>10</v>
      </c>
      <c r="AZ160" s="63" t="s">
        <v>560</v>
      </c>
      <c r="BA160" s="96">
        <v>682</v>
      </c>
      <c r="BB160" s="24">
        <f t="shared" si="354"/>
        <v>682</v>
      </c>
      <c r="BC160" s="26">
        <f t="shared" si="355"/>
        <v>0.45466666666666666</v>
      </c>
      <c r="BD160" s="7"/>
      <c r="BE160" s="168"/>
      <c r="BF160" s="134"/>
      <c r="BG160" s="24">
        <v>6351</v>
      </c>
      <c r="BH160" s="24">
        <f t="shared" si="356"/>
        <v>19</v>
      </c>
      <c r="BI160" s="24">
        <v>228</v>
      </c>
      <c r="BJ160" s="24">
        <f t="shared" si="357"/>
        <v>0</v>
      </c>
      <c r="BK160" s="24">
        <v>120</v>
      </c>
      <c r="BL160" s="24">
        <f t="shared" si="358"/>
        <v>5</v>
      </c>
      <c r="BM160" s="24">
        <v>0</v>
      </c>
      <c r="BN160" s="63" t="str">
        <f t="shared" si="359"/>
        <v>AIモンスターラバー</v>
      </c>
      <c r="BO160" s="96">
        <f t="shared" si="360"/>
        <v>200</v>
      </c>
      <c r="BP160" s="24">
        <f t="shared" si="361"/>
        <v>1000</v>
      </c>
      <c r="BQ160" s="26">
        <f t="shared" si="362"/>
        <v>0.52631578947368418</v>
      </c>
      <c r="BR160" s="7"/>
      <c r="BS160" s="168"/>
      <c r="BT160" s="170" t="str">
        <f>IF(A181="","",A181)</f>
        <v/>
      </c>
      <c r="BU160" s="9"/>
      <c r="BV160" s="9" t="str">
        <f t="shared" si="295"/>
        <v/>
      </c>
      <c r="BW160" s="9"/>
      <c r="BX160" s="9" t="str">
        <f t="shared" si="296"/>
        <v/>
      </c>
      <c r="BY160" s="9"/>
      <c r="BZ160" s="9" t="str">
        <f t="shared" si="297"/>
        <v/>
      </c>
      <c r="CA160" s="9"/>
      <c r="CB160" s="62" t="str">
        <f t="shared" si="298"/>
        <v/>
      </c>
      <c r="CC160" s="78" t="str">
        <f t="shared" si="299"/>
        <v/>
      </c>
      <c r="CD160" s="9" t="str">
        <f t="shared" si="300"/>
        <v/>
      </c>
      <c r="CE160" s="10" t="str">
        <f t="shared" si="301"/>
        <v/>
      </c>
      <c r="CF160" s="7"/>
      <c r="CH160" s="89" t="str">
        <f>IF(A181="","",A181)</f>
        <v/>
      </c>
      <c r="CI160" s="9"/>
      <c r="CJ160" s="9" t="str">
        <f t="shared" si="302"/>
        <v/>
      </c>
      <c r="CK160" s="9"/>
      <c r="CL160" s="9" t="str">
        <f t="shared" si="303"/>
        <v/>
      </c>
      <c r="CM160" s="9"/>
      <c r="CN160" s="9" t="str">
        <f t="shared" si="304"/>
        <v/>
      </c>
      <c r="CO160" s="9"/>
      <c r="CP160" s="62" t="str">
        <f t="shared" si="305"/>
        <v/>
      </c>
      <c r="CQ160" s="78" t="str">
        <f t="shared" si="306"/>
        <v/>
      </c>
      <c r="CR160" s="9" t="str">
        <f t="shared" si="307"/>
        <v/>
      </c>
      <c r="CS160" s="10" t="str">
        <f t="shared" si="308"/>
        <v/>
      </c>
      <c r="CT160" s="7"/>
      <c r="CV160" s="89" t="str">
        <f>IF(A181="","",A181)</f>
        <v/>
      </c>
      <c r="CW160" s="9"/>
      <c r="CX160" s="9" t="str">
        <f t="shared" si="309"/>
        <v/>
      </c>
      <c r="CY160" s="9"/>
      <c r="CZ160" s="9" t="str">
        <f t="shared" si="310"/>
        <v/>
      </c>
      <c r="DA160" s="9"/>
      <c r="DB160" s="9" t="str">
        <f t="shared" si="311"/>
        <v/>
      </c>
      <c r="DC160" s="9"/>
      <c r="DD160" s="62" t="str">
        <f t="shared" si="312"/>
        <v/>
      </c>
      <c r="DE160" s="78" t="str">
        <f t="shared" si="313"/>
        <v/>
      </c>
      <c r="DF160" s="9" t="str">
        <f t="shared" si="314"/>
        <v/>
      </c>
      <c r="DG160" s="10" t="str">
        <f t="shared" si="315"/>
        <v/>
      </c>
      <c r="DH160" s="7"/>
      <c r="DJ160" s="89" t="str">
        <f>IF(A181="","",A181)</f>
        <v/>
      </c>
      <c r="DK160" s="9"/>
      <c r="DL160" s="9" t="str">
        <f t="shared" si="316"/>
        <v/>
      </c>
      <c r="DM160" s="9"/>
      <c r="DN160" s="9" t="str">
        <f t="shared" si="317"/>
        <v/>
      </c>
      <c r="DO160" s="9"/>
      <c r="DP160" s="9" t="str">
        <f t="shared" si="318"/>
        <v/>
      </c>
      <c r="DQ160" s="9"/>
      <c r="DR160" s="62" t="str">
        <f t="shared" si="319"/>
        <v/>
      </c>
      <c r="DS160" s="78" t="str">
        <f t="shared" si="320"/>
        <v/>
      </c>
      <c r="DT160" s="9" t="str">
        <f t="shared" si="321"/>
        <v/>
      </c>
      <c r="DU160" s="10" t="str">
        <f t="shared" si="322"/>
        <v/>
      </c>
      <c r="DV160" s="7"/>
      <c r="DW160" s="47"/>
      <c r="DX160" s="89" t="str">
        <f>IF(N181="","",N181)</f>
        <v/>
      </c>
      <c r="DY160" s="9"/>
      <c r="DZ160" s="9" t="str">
        <f t="shared" si="323"/>
        <v/>
      </c>
      <c r="EA160" s="9"/>
      <c r="EB160" s="9" t="str">
        <f t="shared" si="324"/>
        <v/>
      </c>
      <c r="EC160" s="9"/>
      <c r="ED160" s="9" t="str">
        <f t="shared" si="325"/>
        <v/>
      </c>
      <c r="EE160" s="9"/>
      <c r="EF160" s="62" t="str">
        <f t="shared" si="326"/>
        <v/>
      </c>
      <c r="EG160" s="78" t="str">
        <f t="shared" si="327"/>
        <v/>
      </c>
      <c r="EH160" s="9" t="str">
        <f t="shared" si="328"/>
        <v/>
      </c>
      <c r="EI160" s="10" t="str">
        <f t="shared" si="329"/>
        <v/>
      </c>
      <c r="EJ160" s="7"/>
      <c r="EK160" s="47"/>
      <c r="EL160" s="239"/>
      <c r="EM160" s="23"/>
      <c r="EN160" s="23"/>
      <c r="EO160" s="24">
        <v>8540</v>
      </c>
      <c r="EP160" s="24">
        <f t="shared" si="363"/>
        <v>17</v>
      </c>
      <c r="EQ160" s="24">
        <v>605</v>
      </c>
      <c r="ER160" s="24">
        <f t="shared" si="364"/>
        <v>2</v>
      </c>
      <c r="ES160" s="24">
        <v>78</v>
      </c>
      <c r="ET160" s="24">
        <f t="shared" si="365"/>
        <v>2</v>
      </c>
      <c r="EU160" s="24"/>
      <c r="EV160" s="63" t="str">
        <f t="shared" ref="EV160:EV204" si="368">IF(EO160="","",EV156)</f>
        <v>AIモンスターラバー</v>
      </c>
      <c r="EW160" s="96">
        <f t="shared" ref="EW160:EW204" si="369">IF(EP160="","",EW156)</f>
        <v>250</v>
      </c>
      <c r="EX160" s="24">
        <f t="shared" si="366"/>
        <v>500</v>
      </c>
      <c r="EY160" s="26">
        <f t="shared" si="367"/>
        <v>0.29411764705882354</v>
      </c>
      <c r="EZ160" s="7"/>
    </row>
    <row r="161" spans="1:156" ht="15" customHeight="1" thickTop="1">
      <c r="A161" s="89">
        <v>46100</v>
      </c>
      <c r="B161" s="6">
        <f>IF(A161="","",SUM(D161:D164)+SUM(R161:R164)+SUM(BV155,CJ155,CX155,DL155,DZ155)+SUM(AF161:AF164)+SUM(AT161:AT164)+SUM(BH161:BH164))</f>
        <v>2983</v>
      </c>
      <c r="C161" s="78">
        <v>12352</v>
      </c>
      <c r="D161" s="78">
        <f t="shared" si="330"/>
        <v>27</v>
      </c>
      <c r="E161" s="78">
        <v>374</v>
      </c>
      <c r="F161" s="28">
        <f t="shared" si="331"/>
        <v>1</v>
      </c>
      <c r="G161" s="78">
        <v>11</v>
      </c>
      <c r="H161" s="78">
        <f t="shared" si="332"/>
        <v>1</v>
      </c>
      <c r="I161" s="78">
        <v>26</v>
      </c>
      <c r="J161" s="90" t="str">
        <f t="shared" si="333"/>
        <v>サンリオファーキーケース</v>
      </c>
      <c r="K161" s="91">
        <f t="shared" si="333"/>
        <v>682</v>
      </c>
      <c r="L161" s="28">
        <f t="shared" si="334"/>
        <v>682</v>
      </c>
      <c r="M161" s="29">
        <f t="shared" si="335"/>
        <v>0.25259259259259259</v>
      </c>
      <c r="N161" s="7" t="s">
        <v>694</v>
      </c>
      <c r="O161" s="168"/>
      <c r="P161" s="89">
        <f>IF(A161="","",A161)</f>
        <v>46100</v>
      </c>
      <c r="Q161" s="78">
        <v>9778</v>
      </c>
      <c r="R161" s="78">
        <f t="shared" si="336"/>
        <v>84</v>
      </c>
      <c r="S161" s="78">
        <v>288</v>
      </c>
      <c r="T161" s="28">
        <f t="shared" si="337"/>
        <v>8</v>
      </c>
      <c r="U161" s="78">
        <v>8</v>
      </c>
      <c r="V161" s="78">
        <f t="shared" si="338"/>
        <v>7</v>
      </c>
      <c r="W161" s="78">
        <v>0</v>
      </c>
      <c r="X161" s="90" t="str">
        <f t="shared" si="339"/>
        <v>サンリオリュック</v>
      </c>
      <c r="Y161" s="91">
        <f t="shared" si="340"/>
        <v>550</v>
      </c>
      <c r="Z161" s="28">
        <f t="shared" si="341"/>
        <v>3850</v>
      </c>
      <c r="AA161" s="29">
        <f t="shared" si="342"/>
        <v>0.45833333333333331</v>
      </c>
      <c r="AB161" s="7"/>
      <c r="AC161" s="168"/>
      <c r="AD161" s="89">
        <f>IF(A161="","",A161)</f>
        <v>46100</v>
      </c>
      <c r="AE161" s="78">
        <v>370</v>
      </c>
      <c r="AF161" s="78">
        <f t="shared" si="343"/>
        <v>76</v>
      </c>
      <c r="AG161" s="78">
        <v>194</v>
      </c>
      <c r="AH161" s="28">
        <f t="shared" si="344"/>
        <v>2</v>
      </c>
      <c r="AI161" s="78">
        <v>18</v>
      </c>
      <c r="AJ161" s="78">
        <f t="shared" si="345"/>
        <v>3</v>
      </c>
      <c r="AK161" s="78">
        <v>1</v>
      </c>
      <c r="AL161" s="90" t="str">
        <f t="shared" si="346"/>
        <v>サンリオアニマルがま口</v>
      </c>
      <c r="AM161" s="91">
        <f t="shared" si="347"/>
        <v>880</v>
      </c>
      <c r="AN161" s="28">
        <f t="shared" si="348"/>
        <v>2640</v>
      </c>
      <c r="AO161" s="29">
        <f t="shared" si="349"/>
        <v>0.3473684210526316</v>
      </c>
      <c r="AP161" s="7"/>
      <c r="AQ161" s="168"/>
      <c r="AR161" s="89">
        <f>IF(A161="","",A161)</f>
        <v>46100</v>
      </c>
      <c r="AS161" s="78">
        <v>10203</v>
      </c>
      <c r="AT161" s="78">
        <f t="shared" si="350"/>
        <v>151</v>
      </c>
      <c r="AU161" s="78">
        <v>423</v>
      </c>
      <c r="AV161" s="28">
        <f t="shared" si="351"/>
        <v>6</v>
      </c>
      <c r="AW161" s="78">
        <v>15</v>
      </c>
      <c r="AX161" s="78">
        <f t="shared" si="352"/>
        <v>6</v>
      </c>
      <c r="AY161" s="78">
        <v>10</v>
      </c>
      <c r="AZ161" s="90" t="str">
        <f t="shared" ref="AZ161:AZ204" si="370">IF(AS161="","",AZ157)</f>
        <v>テラスタルフェス</v>
      </c>
      <c r="BA161" s="91">
        <f t="shared" ref="BA161:BA204" si="371">IF(AT161="","",BA157)</f>
        <v>500</v>
      </c>
      <c r="BB161" s="28">
        <f t="shared" si="354"/>
        <v>3000</v>
      </c>
      <c r="BC161" s="29">
        <f t="shared" si="355"/>
        <v>0.19867549668874171</v>
      </c>
      <c r="BD161" s="7"/>
      <c r="BE161" s="168"/>
      <c r="BF161" s="89">
        <f>IF(A161="","",A161)</f>
        <v>46100</v>
      </c>
      <c r="BG161" s="78">
        <v>5465</v>
      </c>
      <c r="BH161" s="78">
        <f t="shared" si="356"/>
        <v>84</v>
      </c>
      <c r="BI161" s="78">
        <v>252</v>
      </c>
      <c r="BJ161" s="28">
        <f t="shared" si="357"/>
        <v>3</v>
      </c>
      <c r="BK161" s="78">
        <v>16</v>
      </c>
      <c r="BL161" s="78">
        <f t="shared" si="358"/>
        <v>3</v>
      </c>
      <c r="BM161" s="78">
        <v>5</v>
      </c>
      <c r="BN161" s="90" t="str">
        <f t="shared" si="359"/>
        <v>ゲーム機柄イヤホン</v>
      </c>
      <c r="BO161" s="91">
        <f t="shared" si="360"/>
        <v>1100</v>
      </c>
      <c r="BP161" s="28">
        <f t="shared" si="361"/>
        <v>3300</v>
      </c>
      <c r="BQ161" s="29">
        <f t="shared" si="362"/>
        <v>0.39285714285714285</v>
      </c>
      <c r="BR161" s="7"/>
      <c r="BS161" s="168"/>
      <c r="BT161" s="170" t="str">
        <f>IF(A185="","",A185)</f>
        <v/>
      </c>
      <c r="BU161" s="9"/>
      <c r="BV161" s="9" t="str">
        <f t="shared" si="295"/>
        <v/>
      </c>
      <c r="BW161" s="9"/>
      <c r="BX161" s="9" t="str">
        <f t="shared" si="296"/>
        <v/>
      </c>
      <c r="BY161" s="9"/>
      <c r="BZ161" s="9" t="str">
        <f t="shared" si="297"/>
        <v/>
      </c>
      <c r="CA161" s="9"/>
      <c r="CB161" s="62" t="str">
        <f t="shared" si="298"/>
        <v/>
      </c>
      <c r="CC161" s="78" t="str">
        <f t="shared" si="299"/>
        <v/>
      </c>
      <c r="CD161" s="9" t="str">
        <f t="shared" si="300"/>
        <v/>
      </c>
      <c r="CE161" s="10" t="str">
        <f t="shared" si="301"/>
        <v/>
      </c>
      <c r="CF161" s="7"/>
      <c r="CH161" s="89" t="str">
        <f>IF(A185="","",A185)</f>
        <v/>
      </c>
      <c r="CI161" s="9"/>
      <c r="CJ161" s="9" t="str">
        <f t="shared" si="302"/>
        <v/>
      </c>
      <c r="CK161" s="9"/>
      <c r="CL161" s="9" t="str">
        <f t="shared" si="303"/>
        <v/>
      </c>
      <c r="CM161" s="9"/>
      <c r="CN161" s="9" t="str">
        <f t="shared" si="304"/>
        <v/>
      </c>
      <c r="CO161" s="9"/>
      <c r="CP161" s="62" t="str">
        <f t="shared" si="305"/>
        <v/>
      </c>
      <c r="CQ161" s="78" t="str">
        <f t="shared" si="306"/>
        <v/>
      </c>
      <c r="CR161" s="9" t="str">
        <f t="shared" si="307"/>
        <v/>
      </c>
      <c r="CS161" s="10" t="str">
        <f t="shared" si="308"/>
        <v/>
      </c>
      <c r="CT161" s="7"/>
      <c r="CV161" s="89" t="str">
        <f>IF(A185="","",A185)</f>
        <v/>
      </c>
      <c r="CW161" s="9"/>
      <c r="CX161" s="9" t="str">
        <f t="shared" si="309"/>
        <v/>
      </c>
      <c r="CY161" s="9"/>
      <c r="CZ161" s="9" t="str">
        <f t="shared" si="310"/>
        <v/>
      </c>
      <c r="DA161" s="9"/>
      <c r="DB161" s="9" t="str">
        <f t="shared" si="311"/>
        <v/>
      </c>
      <c r="DC161" s="9"/>
      <c r="DD161" s="62" t="str">
        <f t="shared" si="312"/>
        <v/>
      </c>
      <c r="DE161" s="78" t="str">
        <f t="shared" si="313"/>
        <v/>
      </c>
      <c r="DF161" s="9" t="str">
        <f t="shared" si="314"/>
        <v/>
      </c>
      <c r="DG161" s="10" t="str">
        <f t="shared" si="315"/>
        <v/>
      </c>
      <c r="DH161" s="7"/>
      <c r="DJ161" s="89" t="str">
        <f>IF(A185="","",A185)</f>
        <v/>
      </c>
      <c r="DK161" s="9"/>
      <c r="DL161" s="9" t="str">
        <f t="shared" si="316"/>
        <v/>
      </c>
      <c r="DM161" s="9"/>
      <c r="DN161" s="9" t="str">
        <f t="shared" si="317"/>
        <v/>
      </c>
      <c r="DO161" s="9"/>
      <c r="DP161" s="9" t="str">
        <f t="shared" si="318"/>
        <v/>
      </c>
      <c r="DQ161" s="9"/>
      <c r="DR161" s="62" t="str">
        <f t="shared" si="319"/>
        <v/>
      </c>
      <c r="DS161" s="78" t="str">
        <f t="shared" si="320"/>
        <v/>
      </c>
      <c r="DT161" s="9" t="str">
        <f t="shared" si="321"/>
        <v/>
      </c>
      <c r="DU161" s="10" t="str">
        <f t="shared" si="322"/>
        <v/>
      </c>
      <c r="DV161" s="7"/>
      <c r="DW161" s="47"/>
      <c r="DX161" s="89" t="str">
        <f>IF(N185="","",N185)</f>
        <v/>
      </c>
      <c r="DY161" s="9"/>
      <c r="DZ161" s="9" t="str">
        <f t="shared" si="323"/>
        <v/>
      </c>
      <c r="EA161" s="9"/>
      <c r="EB161" s="9" t="str">
        <f t="shared" si="324"/>
        <v/>
      </c>
      <c r="EC161" s="9"/>
      <c r="ED161" s="9" t="str">
        <f t="shared" si="325"/>
        <v/>
      </c>
      <c r="EE161" s="9"/>
      <c r="EF161" s="62" t="str">
        <f t="shared" si="326"/>
        <v/>
      </c>
      <c r="EG161" s="78" t="str">
        <f t="shared" si="327"/>
        <v/>
      </c>
      <c r="EH161" s="9" t="str">
        <f t="shared" si="328"/>
        <v/>
      </c>
      <c r="EI161" s="10" t="str">
        <f t="shared" si="329"/>
        <v/>
      </c>
      <c r="EJ161" s="7"/>
      <c r="EK161" s="47"/>
      <c r="EL161" s="239"/>
      <c r="EM161" s="89">
        <v>46073</v>
      </c>
      <c r="EN161" s="6">
        <f>IF(EM161="","",SUM(EP161:EP164)+SUM(FD161:FD164)+SUM(HH155:HH155)+SUM(HU155:HU155)+SUM(IH155:IH155)+SUM(FR161:FR164)+SUM(GF161:GF164)+SUM(GT161:GT164))</f>
        <v>78</v>
      </c>
      <c r="EO161" s="78">
        <v>7982</v>
      </c>
      <c r="EP161" s="78">
        <f t="shared" si="363"/>
        <v>19</v>
      </c>
      <c r="EQ161" s="78">
        <v>276</v>
      </c>
      <c r="ER161" s="28">
        <f t="shared" si="364"/>
        <v>0</v>
      </c>
      <c r="ES161" s="78">
        <v>17</v>
      </c>
      <c r="ET161" s="78">
        <f t="shared" si="365"/>
        <v>0</v>
      </c>
      <c r="EU161" s="78">
        <v>0</v>
      </c>
      <c r="EV161" s="90" t="str">
        <f t="shared" si="368"/>
        <v>ピュレグミイヤホン</v>
      </c>
      <c r="EW161" s="91">
        <f t="shared" si="369"/>
        <v>1000</v>
      </c>
      <c r="EX161" s="28">
        <f t="shared" si="366"/>
        <v>0</v>
      </c>
      <c r="EY161" s="29">
        <f t="shared" si="367"/>
        <v>0</v>
      </c>
      <c r="EZ161" s="7"/>
    </row>
    <row r="162" spans="1:156">
      <c r="A162" s="241"/>
      <c r="B162" s="15"/>
      <c r="C162" s="9">
        <v>14369</v>
      </c>
      <c r="D162" s="9">
        <f t="shared" si="330"/>
        <v>105</v>
      </c>
      <c r="E162" s="9">
        <v>433</v>
      </c>
      <c r="F162" s="9">
        <f t="shared" si="331"/>
        <v>4</v>
      </c>
      <c r="G162" s="9">
        <v>14</v>
      </c>
      <c r="H162" s="9">
        <f t="shared" si="332"/>
        <v>3</v>
      </c>
      <c r="I162" s="9">
        <v>0</v>
      </c>
      <c r="J162" s="62" t="str">
        <f t="shared" si="333"/>
        <v>ピクミンマスコット</v>
      </c>
      <c r="K162" s="95">
        <f t="shared" si="333"/>
        <v>800</v>
      </c>
      <c r="L162" s="9">
        <f t="shared" si="334"/>
        <v>2400</v>
      </c>
      <c r="M162" s="10">
        <f t="shared" si="335"/>
        <v>0.22857142857142856</v>
      </c>
      <c r="N162" s="7"/>
      <c r="O162" s="168"/>
      <c r="P162" s="15"/>
      <c r="Q162" s="9">
        <v>10563</v>
      </c>
      <c r="R162" s="9">
        <f t="shared" si="336"/>
        <v>56</v>
      </c>
      <c r="S162" s="9">
        <v>413</v>
      </c>
      <c r="T162" s="9">
        <f t="shared" si="337"/>
        <v>2</v>
      </c>
      <c r="U162" s="9">
        <v>26</v>
      </c>
      <c r="V162" s="9">
        <f t="shared" si="338"/>
        <v>0</v>
      </c>
      <c r="W162" s="9">
        <v>7</v>
      </c>
      <c r="X162" s="62" t="str">
        <f t="shared" si="339"/>
        <v>ラブブキーホルダーおおきめ</v>
      </c>
      <c r="Y162" s="95">
        <f t="shared" si="340"/>
        <v>500</v>
      </c>
      <c r="Z162" s="9">
        <f t="shared" si="341"/>
        <v>0</v>
      </c>
      <c r="AA162" s="10">
        <f t="shared" si="342"/>
        <v>0</v>
      </c>
      <c r="AB162" s="7"/>
      <c r="AC162" s="168"/>
      <c r="AD162" s="15"/>
      <c r="AE162" s="9">
        <v>6431</v>
      </c>
      <c r="AF162" s="9">
        <f t="shared" si="343"/>
        <v>95</v>
      </c>
      <c r="AG162" s="9">
        <v>335</v>
      </c>
      <c r="AH162" s="9">
        <f t="shared" si="344"/>
        <v>7</v>
      </c>
      <c r="AI162" s="9">
        <v>7</v>
      </c>
      <c r="AJ162" s="9">
        <f t="shared" si="345"/>
        <v>6</v>
      </c>
      <c r="AK162" s="9">
        <v>0</v>
      </c>
      <c r="AL162" s="62" t="str">
        <f t="shared" si="346"/>
        <v>キティボアバンスクリップ</v>
      </c>
      <c r="AM162" s="95">
        <f t="shared" si="347"/>
        <v>1100</v>
      </c>
      <c r="AN162" s="9">
        <f t="shared" si="348"/>
        <v>6600</v>
      </c>
      <c r="AO162" s="10">
        <f t="shared" si="349"/>
        <v>0.69473684210526321</v>
      </c>
      <c r="AP162" s="7"/>
      <c r="AQ162" s="168"/>
      <c r="AR162" s="15"/>
      <c r="AS162" s="9">
        <v>6173</v>
      </c>
      <c r="AT162" s="9">
        <f t="shared" si="350"/>
        <v>92</v>
      </c>
      <c r="AU162" s="9">
        <v>423</v>
      </c>
      <c r="AV162" s="9">
        <f t="shared" si="351"/>
        <v>1</v>
      </c>
      <c r="AW162" s="9">
        <v>10</v>
      </c>
      <c r="AX162" s="9">
        <f t="shared" si="352"/>
        <v>1</v>
      </c>
      <c r="AY162" s="9">
        <v>0</v>
      </c>
      <c r="AZ162" s="62" t="str">
        <f t="shared" si="370"/>
        <v>キティしっぽ付きポーチ</v>
      </c>
      <c r="BA162" s="95">
        <f t="shared" si="371"/>
        <v>660</v>
      </c>
      <c r="BB162" s="9">
        <f t="shared" si="354"/>
        <v>660</v>
      </c>
      <c r="BC162" s="10">
        <f t="shared" si="355"/>
        <v>7.1739130434782611E-2</v>
      </c>
      <c r="BD162" s="7"/>
      <c r="BE162" s="168"/>
      <c r="BF162" s="15"/>
      <c r="BG162" s="9">
        <v>6253</v>
      </c>
      <c r="BH162" s="9">
        <f t="shared" si="356"/>
        <v>96</v>
      </c>
      <c r="BI162" s="9">
        <v>150</v>
      </c>
      <c r="BJ162" s="9">
        <f t="shared" si="357"/>
        <v>11</v>
      </c>
      <c r="BK162" s="9">
        <v>3</v>
      </c>
      <c r="BL162" s="9">
        <f t="shared" si="358"/>
        <v>11</v>
      </c>
      <c r="BM162" s="9">
        <v>4</v>
      </c>
      <c r="BN162" s="62" t="str">
        <f t="shared" si="359"/>
        <v>デジタルミニカメラ</v>
      </c>
      <c r="BO162" s="95">
        <f t="shared" si="360"/>
        <v>722</v>
      </c>
      <c r="BP162" s="9">
        <f t="shared" si="361"/>
        <v>7942</v>
      </c>
      <c r="BQ162" s="10">
        <f t="shared" si="362"/>
        <v>0.82729166666666665</v>
      </c>
      <c r="BR162" s="7" t="s">
        <v>698</v>
      </c>
      <c r="BS162" s="168"/>
      <c r="BT162" s="170" t="str">
        <f>IF(A186="","",A186)</f>
        <v/>
      </c>
      <c r="BU162" s="9"/>
      <c r="BV162" s="9" t="str">
        <f t="shared" si="295"/>
        <v/>
      </c>
      <c r="BW162" s="9"/>
      <c r="BX162" s="9" t="str">
        <f t="shared" si="296"/>
        <v/>
      </c>
      <c r="BY162" s="9"/>
      <c r="BZ162" s="9" t="str">
        <f t="shared" si="297"/>
        <v/>
      </c>
      <c r="CA162" s="9"/>
      <c r="CB162" s="62" t="str">
        <f t="shared" si="298"/>
        <v/>
      </c>
      <c r="CC162" s="78" t="str">
        <f t="shared" si="299"/>
        <v/>
      </c>
      <c r="CD162" s="9" t="str">
        <f t="shared" si="300"/>
        <v/>
      </c>
      <c r="CE162" s="10" t="str">
        <f t="shared" si="301"/>
        <v/>
      </c>
      <c r="CF162" s="7"/>
      <c r="CH162" s="89" t="str">
        <f>IF(A189="","",A189)</f>
        <v/>
      </c>
      <c r="CI162" s="9"/>
      <c r="CJ162" s="9" t="str">
        <f t="shared" si="302"/>
        <v/>
      </c>
      <c r="CK162" s="9"/>
      <c r="CL162" s="9" t="str">
        <f t="shared" si="303"/>
        <v/>
      </c>
      <c r="CM162" s="9"/>
      <c r="CN162" s="9" t="str">
        <f t="shared" si="304"/>
        <v/>
      </c>
      <c r="CO162" s="9"/>
      <c r="CP162" s="62" t="str">
        <f t="shared" si="305"/>
        <v/>
      </c>
      <c r="CQ162" s="78" t="str">
        <f t="shared" si="306"/>
        <v/>
      </c>
      <c r="CR162" s="9" t="str">
        <f t="shared" si="307"/>
        <v/>
      </c>
      <c r="CS162" s="10" t="str">
        <f t="shared" si="308"/>
        <v/>
      </c>
      <c r="CT162" s="7"/>
      <c r="CV162" s="89" t="str">
        <f>IF(A189="","",A189)</f>
        <v/>
      </c>
      <c r="CW162" s="9"/>
      <c r="CX162" s="9" t="str">
        <f t="shared" si="309"/>
        <v/>
      </c>
      <c r="CY162" s="9"/>
      <c r="CZ162" s="9" t="str">
        <f t="shared" si="310"/>
        <v/>
      </c>
      <c r="DA162" s="9"/>
      <c r="DB162" s="9" t="str">
        <f t="shared" si="311"/>
        <v/>
      </c>
      <c r="DC162" s="9"/>
      <c r="DD162" s="62" t="str">
        <f t="shared" si="312"/>
        <v/>
      </c>
      <c r="DE162" s="78" t="str">
        <f t="shared" si="313"/>
        <v/>
      </c>
      <c r="DF162" s="9" t="str">
        <f t="shared" si="314"/>
        <v/>
      </c>
      <c r="DG162" s="10" t="str">
        <f t="shared" si="315"/>
        <v/>
      </c>
      <c r="DH162" s="7"/>
      <c r="DJ162" s="15"/>
      <c r="DK162" s="9"/>
      <c r="DL162" s="9" t="str">
        <f t="shared" si="316"/>
        <v/>
      </c>
      <c r="DM162" s="9"/>
      <c r="DN162" s="9" t="str">
        <f t="shared" si="317"/>
        <v/>
      </c>
      <c r="DO162" s="9"/>
      <c r="DP162" s="9" t="str">
        <f t="shared" si="318"/>
        <v/>
      </c>
      <c r="DQ162" s="9"/>
      <c r="DR162" s="62" t="str">
        <f t="shared" si="319"/>
        <v/>
      </c>
      <c r="DS162" s="78" t="str">
        <f t="shared" si="320"/>
        <v/>
      </c>
      <c r="DT162" s="9" t="str">
        <f t="shared" si="321"/>
        <v/>
      </c>
      <c r="DU162" s="10" t="str">
        <f t="shared" si="322"/>
        <v/>
      </c>
      <c r="DV162" s="7"/>
      <c r="DW162" s="47"/>
      <c r="DX162" s="15"/>
      <c r="DY162" s="9"/>
      <c r="DZ162" s="9" t="str">
        <f t="shared" si="323"/>
        <v/>
      </c>
      <c r="EA162" s="9"/>
      <c r="EB162" s="9" t="str">
        <f t="shared" si="324"/>
        <v/>
      </c>
      <c r="EC162" s="9"/>
      <c r="ED162" s="9" t="str">
        <f t="shared" si="325"/>
        <v/>
      </c>
      <c r="EE162" s="9"/>
      <c r="EF162" s="62" t="str">
        <f t="shared" si="326"/>
        <v/>
      </c>
      <c r="EG162" s="78" t="str">
        <f t="shared" si="327"/>
        <v/>
      </c>
      <c r="EH162" s="9" t="str">
        <f t="shared" si="328"/>
        <v/>
      </c>
      <c r="EI162" s="10" t="str">
        <f t="shared" si="329"/>
        <v/>
      </c>
      <c r="EJ162" s="7"/>
      <c r="EK162" s="47"/>
      <c r="EL162" s="239"/>
      <c r="EM162" s="241"/>
      <c r="EN162" s="15"/>
      <c r="EO162" s="9">
        <v>8983</v>
      </c>
      <c r="EP162" s="78">
        <f t="shared" si="363"/>
        <v>18</v>
      </c>
      <c r="EQ162" s="9">
        <v>441</v>
      </c>
      <c r="ER162" s="9">
        <f t="shared" si="364"/>
        <v>1</v>
      </c>
      <c r="ES162" s="9">
        <v>30</v>
      </c>
      <c r="ET162" s="9">
        <f t="shared" si="365"/>
        <v>0</v>
      </c>
      <c r="EU162" s="9">
        <v>0</v>
      </c>
      <c r="EV162" s="62" t="str">
        <f t="shared" si="368"/>
        <v>ラブブマスコット</v>
      </c>
      <c r="EW162" s="95">
        <f t="shared" si="369"/>
        <v>400</v>
      </c>
      <c r="EX162" s="9">
        <f t="shared" si="366"/>
        <v>0</v>
      </c>
      <c r="EY162" s="10">
        <f t="shared" si="367"/>
        <v>0</v>
      </c>
      <c r="EZ162" s="7"/>
    </row>
    <row r="163" spans="1:156" ht="15" customHeight="1">
      <c r="A163" s="280"/>
      <c r="B163" s="169"/>
      <c r="C163" s="9">
        <v>9947</v>
      </c>
      <c r="D163" s="9">
        <f t="shared" si="330"/>
        <v>55</v>
      </c>
      <c r="E163" s="9">
        <v>578</v>
      </c>
      <c r="F163" s="9">
        <f t="shared" si="331"/>
        <v>1</v>
      </c>
      <c r="G163" s="9">
        <v>10</v>
      </c>
      <c r="H163" s="9">
        <f t="shared" si="332"/>
        <v>1</v>
      </c>
      <c r="I163" s="9">
        <v>1</v>
      </c>
      <c r="J163" s="62" t="str">
        <f t="shared" si="333"/>
        <v>がま口カエル</v>
      </c>
      <c r="K163" s="9">
        <f t="shared" si="333"/>
        <v>308</v>
      </c>
      <c r="L163" s="9">
        <f t="shared" si="334"/>
        <v>308</v>
      </c>
      <c r="M163" s="10">
        <f t="shared" si="335"/>
        <v>5.6000000000000001E-2</v>
      </c>
      <c r="N163" s="7" t="s">
        <v>186</v>
      </c>
      <c r="O163" s="168"/>
      <c r="P163" s="15"/>
      <c r="Q163" s="9">
        <v>10600</v>
      </c>
      <c r="R163" s="9">
        <f t="shared" si="336"/>
        <v>89</v>
      </c>
      <c r="S163" s="9">
        <v>276</v>
      </c>
      <c r="T163" s="9">
        <f t="shared" si="337"/>
        <v>1</v>
      </c>
      <c r="U163" s="9">
        <v>14</v>
      </c>
      <c r="V163" s="9">
        <f t="shared" si="338"/>
        <v>2</v>
      </c>
      <c r="W163" s="9">
        <v>0</v>
      </c>
      <c r="X163" s="62" t="str">
        <f t="shared" si="339"/>
        <v>モンチッチマスコット</v>
      </c>
      <c r="Y163" s="9">
        <f t="shared" si="340"/>
        <v>0</v>
      </c>
      <c r="Z163" s="9">
        <f t="shared" si="341"/>
        <v>0</v>
      </c>
      <c r="AA163" s="10">
        <f t="shared" si="342"/>
        <v>0</v>
      </c>
      <c r="AB163" s="7" t="s">
        <v>695</v>
      </c>
      <c r="AC163" s="168"/>
      <c r="AD163" s="15"/>
      <c r="AE163" s="9">
        <v>7741</v>
      </c>
      <c r="AF163" s="9">
        <f t="shared" si="343"/>
        <v>89</v>
      </c>
      <c r="AG163" s="9">
        <v>372</v>
      </c>
      <c r="AH163" s="9">
        <f t="shared" si="344"/>
        <v>6</v>
      </c>
      <c r="AI163" s="9">
        <v>11</v>
      </c>
      <c r="AJ163" s="9">
        <f t="shared" si="345"/>
        <v>6</v>
      </c>
      <c r="AK163" s="9">
        <v>16</v>
      </c>
      <c r="AL163" s="62" t="str">
        <f t="shared" si="346"/>
        <v>しばこ</v>
      </c>
      <c r="AM163" s="9">
        <f t="shared" si="347"/>
        <v>100</v>
      </c>
      <c r="AN163" s="9">
        <f t="shared" si="348"/>
        <v>600</v>
      </c>
      <c r="AO163" s="10">
        <f t="shared" si="349"/>
        <v>6.741573033707865E-2</v>
      </c>
      <c r="AP163" s="7"/>
      <c r="AQ163" s="168"/>
      <c r="AR163" s="17"/>
      <c r="AS163" s="9">
        <v>7217</v>
      </c>
      <c r="AT163" s="9">
        <f t="shared" si="350"/>
        <v>217</v>
      </c>
      <c r="AU163" s="9">
        <v>441</v>
      </c>
      <c r="AV163" s="9">
        <f t="shared" si="351"/>
        <v>13</v>
      </c>
      <c r="AW163" s="9">
        <v>31</v>
      </c>
      <c r="AX163" s="9">
        <f t="shared" si="352"/>
        <v>15</v>
      </c>
      <c r="AY163" s="9">
        <v>15</v>
      </c>
      <c r="AZ163" s="62" t="str">
        <f t="shared" si="370"/>
        <v>ボンボンドロップシール</v>
      </c>
      <c r="BA163" s="9">
        <f t="shared" si="371"/>
        <v>300</v>
      </c>
      <c r="BB163" s="9">
        <f t="shared" si="354"/>
        <v>4500</v>
      </c>
      <c r="BC163" s="10">
        <f t="shared" si="355"/>
        <v>0.20737327188940091</v>
      </c>
      <c r="BD163" s="7"/>
      <c r="BE163" s="168"/>
      <c r="BF163" s="17"/>
      <c r="BG163" s="9">
        <v>6422</v>
      </c>
      <c r="BH163" s="9">
        <f t="shared" si="356"/>
        <v>120</v>
      </c>
      <c r="BI163" s="9">
        <v>179</v>
      </c>
      <c r="BJ163" s="9">
        <f t="shared" si="357"/>
        <v>2</v>
      </c>
      <c r="BK163" s="9">
        <v>7</v>
      </c>
      <c r="BL163" s="9">
        <f t="shared" si="358"/>
        <v>2</v>
      </c>
      <c r="BM163" s="9">
        <v>6</v>
      </c>
      <c r="BN163" s="62" t="str">
        <f t="shared" si="359"/>
        <v>ゲームアーク</v>
      </c>
      <c r="BO163" s="9">
        <f t="shared" si="360"/>
        <v>670</v>
      </c>
      <c r="BP163" s="9">
        <f t="shared" si="361"/>
        <v>1340</v>
      </c>
      <c r="BQ163" s="10">
        <f t="shared" si="362"/>
        <v>0.11166666666666666</v>
      </c>
      <c r="BR163" s="7"/>
      <c r="BS163" s="168"/>
      <c r="BT163" s="170"/>
      <c r="BU163" s="9"/>
      <c r="BV163" s="9" t="str">
        <f t="shared" si="295"/>
        <v/>
      </c>
      <c r="BW163" s="9"/>
      <c r="BX163" s="9" t="str">
        <f t="shared" si="296"/>
        <v/>
      </c>
      <c r="BY163" s="9"/>
      <c r="BZ163" s="9" t="str">
        <f t="shared" si="297"/>
        <v/>
      </c>
      <c r="CA163" s="9"/>
      <c r="CB163" s="62" t="str">
        <f t="shared" si="298"/>
        <v/>
      </c>
      <c r="CC163" s="78" t="str">
        <f t="shared" si="299"/>
        <v/>
      </c>
      <c r="CD163" s="9" t="str">
        <f t="shared" si="300"/>
        <v/>
      </c>
      <c r="CE163" s="10" t="str">
        <f t="shared" si="301"/>
        <v/>
      </c>
      <c r="CF163" s="7"/>
      <c r="CH163" s="89"/>
      <c r="CI163" s="9"/>
      <c r="CJ163" s="9" t="str">
        <f t="shared" si="302"/>
        <v/>
      </c>
      <c r="CK163" s="9"/>
      <c r="CL163" s="9" t="str">
        <f t="shared" si="303"/>
        <v/>
      </c>
      <c r="CM163" s="9"/>
      <c r="CN163" s="9" t="str">
        <f t="shared" si="304"/>
        <v/>
      </c>
      <c r="CO163" s="9"/>
      <c r="CP163" s="62" t="str">
        <f t="shared" si="305"/>
        <v/>
      </c>
      <c r="CQ163" s="78" t="str">
        <f t="shared" si="306"/>
        <v/>
      </c>
      <c r="CR163" s="9" t="str">
        <f t="shared" si="307"/>
        <v/>
      </c>
      <c r="CS163" s="10" t="str">
        <f t="shared" si="308"/>
        <v/>
      </c>
      <c r="CT163" s="7"/>
      <c r="CV163" s="89"/>
      <c r="CW163" s="9"/>
      <c r="CX163" s="9" t="str">
        <f t="shared" si="309"/>
        <v/>
      </c>
      <c r="CY163" s="9"/>
      <c r="CZ163" s="9" t="str">
        <f t="shared" si="310"/>
        <v/>
      </c>
      <c r="DA163" s="9"/>
      <c r="DB163" s="9" t="str">
        <f t="shared" si="311"/>
        <v/>
      </c>
      <c r="DC163" s="9"/>
      <c r="DD163" s="62" t="str">
        <f t="shared" si="312"/>
        <v/>
      </c>
      <c r="DE163" s="78" t="str">
        <f t="shared" si="313"/>
        <v/>
      </c>
      <c r="DF163" s="9" t="str">
        <f t="shared" si="314"/>
        <v/>
      </c>
      <c r="DG163" s="10" t="str">
        <f t="shared" si="315"/>
        <v/>
      </c>
      <c r="DH163" s="7"/>
      <c r="DJ163" s="89"/>
      <c r="DK163" s="9"/>
      <c r="DL163" s="9" t="str">
        <f t="shared" si="316"/>
        <v/>
      </c>
      <c r="DM163" s="9"/>
      <c r="DN163" s="9" t="str">
        <f t="shared" si="317"/>
        <v/>
      </c>
      <c r="DO163" s="9"/>
      <c r="DP163" s="9" t="str">
        <f t="shared" si="318"/>
        <v/>
      </c>
      <c r="DQ163" s="9"/>
      <c r="DR163" s="62" t="str">
        <f t="shared" si="319"/>
        <v/>
      </c>
      <c r="DS163" s="78" t="str">
        <f t="shared" si="320"/>
        <v/>
      </c>
      <c r="DT163" s="9" t="str">
        <f t="shared" si="321"/>
        <v/>
      </c>
      <c r="DU163" s="10" t="str">
        <f t="shared" si="322"/>
        <v/>
      </c>
      <c r="DV163" s="7"/>
      <c r="DW163" s="47"/>
      <c r="DX163" s="89"/>
      <c r="DY163" s="9"/>
      <c r="DZ163" s="9" t="str">
        <f t="shared" si="323"/>
        <v/>
      </c>
      <c r="EA163" s="9"/>
      <c r="EB163" s="9" t="str">
        <f t="shared" si="324"/>
        <v/>
      </c>
      <c r="EC163" s="9"/>
      <c r="ED163" s="9" t="str">
        <f t="shared" si="325"/>
        <v/>
      </c>
      <c r="EE163" s="9"/>
      <c r="EF163" s="62" t="str">
        <f t="shared" si="326"/>
        <v/>
      </c>
      <c r="EG163" s="78" t="str">
        <f t="shared" si="327"/>
        <v/>
      </c>
      <c r="EH163" s="9" t="str">
        <f t="shared" si="328"/>
        <v/>
      </c>
      <c r="EI163" s="10" t="str">
        <f t="shared" si="329"/>
        <v/>
      </c>
      <c r="EJ163" s="7"/>
      <c r="EK163" s="47"/>
      <c r="EL163" s="239"/>
      <c r="EM163" s="140"/>
      <c r="EN163" s="169"/>
      <c r="EO163" s="9">
        <v>7440</v>
      </c>
      <c r="EP163" s="20">
        <f t="shared" si="363"/>
        <v>25</v>
      </c>
      <c r="EQ163" s="9">
        <v>492</v>
      </c>
      <c r="ER163" s="9">
        <f t="shared" si="364"/>
        <v>0</v>
      </c>
      <c r="ES163" s="9">
        <v>13</v>
      </c>
      <c r="ET163" s="9">
        <f t="shared" si="365"/>
        <v>0</v>
      </c>
      <c r="EU163" s="9">
        <v>0</v>
      </c>
      <c r="EV163" s="62" t="str">
        <f t="shared" si="368"/>
        <v>しばこ</v>
      </c>
      <c r="EW163" s="9">
        <f t="shared" si="369"/>
        <v>200</v>
      </c>
      <c r="EX163" s="9">
        <f t="shared" si="366"/>
        <v>0</v>
      </c>
      <c r="EY163" s="10">
        <f t="shared" si="367"/>
        <v>0</v>
      </c>
      <c r="EZ163" s="7"/>
    </row>
    <row r="164" spans="1:156" ht="15" customHeight="1" thickBot="1">
      <c r="A164" s="278"/>
      <c r="B164" s="23"/>
      <c r="C164" s="24">
        <v>10154</v>
      </c>
      <c r="D164" s="24">
        <f t="shared" si="330"/>
        <v>23</v>
      </c>
      <c r="E164" s="24">
        <v>472</v>
      </c>
      <c r="F164" s="24">
        <f t="shared" si="331"/>
        <v>1</v>
      </c>
      <c r="G164" s="24">
        <v>9</v>
      </c>
      <c r="H164" s="24">
        <f t="shared" si="332"/>
        <v>1</v>
      </c>
      <c r="I164" s="24">
        <v>351</v>
      </c>
      <c r="J164" s="63" t="str">
        <f t="shared" si="333"/>
        <v>YAYAマスコット</v>
      </c>
      <c r="K164" s="96">
        <f t="shared" si="333"/>
        <v>950</v>
      </c>
      <c r="L164" s="24">
        <f t="shared" si="334"/>
        <v>950</v>
      </c>
      <c r="M164" s="26">
        <f t="shared" si="335"/>
        <v>0.41304347826086957</v>
      </c>
      <c r="N164" s="7" t="s">
        <v>693</v>
      </c>
      <c r="O164" s="168"/>
      <c r="P164" s="23"/>
      <c r="Q164" s="24">
        <v>8106</v>
      </c>
      <c r="R164" s="24">
        <f t="shared" si="336"/>
        <v>92</v>
      </c>
      <c r="S164" s="24">
        <v>427</v>
      </c>
      <c r="T164" s="24">
        <f t="shared" si="337"/>
        <v>2</v>
      </c>
      <c r="U164" s="24">
        <v>12</v>
      </c>
      <c r="V164" s="24">
        <f t="shared" si="338"/>
        <v>2</v>
      </c>
      <c r="W164" s="24">
        <v>0</v>
      </c>
      <c r="X164" s="63" t="str">
        <f t="shared" si="339"/>
        <v>アンパンマンマスコット</v>
      </c>
      <c r="Y164" s="96">
        <f t="shared" si="340"/>
        <v>608</v>
      </c>
      <c r="Z164" s="24">
        <f t="shared" si="341"/>
        <v>1216</v>
      </c>
      <c r="AA164" s="26">
        <f t="shared" si="342"/>
        <v>0.13217391304347825</v>
      </c>
      <c r="AB164" s="7"/>
      <c r="AC164" s="168"/>
      <c r="AD164" s="23"/>
      <c r="AE164" s="24">
        <v>7365</v>
      </c>
      <c r="AF164" s="24">
        <f t="shared" si="343"/>
        <v>76</v>
      </c>
      <c r="AG164" s="24">
        <v>482</v>
      </c>
      <c r="AH164" s="24">
        <f t="shared" si="344"/>
        <v>1</v>
      </c>
      <c r="AI164" s="24">
        <v>74</v>
      </c>
      <c r="AJ164" s="24">
        <f t="shared" si="345"/>
        <v>1</v>
      </c>
      <c r="AK164" s="24">
        <v>0</v>
      </c>
      <c r="AL164" s="63" t="str">
        <f t="shared" si="346"/>
        <v>アングリーキーホルダー</v>
      </c>
      <c r="AM164" s="96">
        <f t="shared" si="347"/>
        <v>100</v>
      </c>
      <c r="AN164" s="24">
        <f t="shared" si="348"/>
        <v>100</v>
      </c>
      <c r="AO164" s="26">
        <f t="shared" si="349"/>
        <v>1.3157894736842105E-2</v>
      </c>
      <c r="AP164" s="7"/>
      <c r="AQ164" s="168"/>
      <c r="AR164" s="23"/>
      <c r="AS164" s="24">
        <v>6414</v>
      </c>
      <c r="AT164" s="24">
        <f t="shared" si="350"/>
        <v>96</v>
      </c>
      <c r="AU164" s="24">
        <v>239</v>
      </c>
      <c r="AV164" s="24">
        <f t="shared" si="351"/>
        <v>0</v>
      </c>
      <c r="AW164" s="24">
        <v>30</v>
      </c>
      <c r="AX164" s="24">
        <f t="shared" si="352"/>
        <v>6</v>
      </c>
      <c r="AY164" s="24">
        <v>0</v>
      </c>
      <c r="AZ164" s="63" t="str">
        <f t="shared" si="370"/>
        <v>NICI</v>
      </c>
      <c r="BA164" s="96">
        <f t="shared" si="371"/>
        <v>682</v>
      </c>
      <c r="BB164" s="24">
        <f t="shared" si="354"/>
        <v>4092</v>
      </c>
      <c r="BC164" s="26">
        <f t="shared" si="355"/>
        <v>0.42625000000000002</v>
      </c>
      <c r="BD164" s="7"/>
      <c r="BE164" s="168"/>
      <c r="BF164" s="23"/>
      <c r="BG164" s="24">
        <v>6490</v>
      </c>
      <c r="BH164" s="24">
        <f t="shared" si="356"/>
        <v>139</v>
      </c>
      <c r="BI164" s="24">
        <v>228</v>
      </c>
      <c r="BJ164" s="24">
        <f t="shared" si="357"/>
        <v>0</v>
      </c>
      <c r="BK164" s="24">
        <v>120</v>
      </c>
      <c r="BL164" s="24">
        <f t="shared" si="358"/>
        <v>0</v>
      </c>
      <c r="BM164" s="24">
        <v>0</v>
      </c>
      <c r="BN164" s="63" t="str">
        <f t="shared" si="359"/>
        <v>AIモンスターラバー</v>
      </c>
      <c r="BO164" s="96">
        <f t="shared" si="360"/>
        <v>200</v>
      </c>
      <c r="BP164" s="24">
        <f t="shared" si="361"/>
        <v>0</v>
      </c>
      <c r="BQ164" s="26">
        <f t="shared" si="362"/>
        <v>0</v>
      </c>
      <c r="BR164" s="7"/>
      <c r="BS164" s="168"/>
      <c r="BT164" s="169"/>
      <c r="BU164" s="9"/>
      <c r="BV164" s="9" t="str">
        <f t="shared" si="295"/>
        <v/>
      </c>
      <c r="BW164" s="9"/>
      <c r="BX164" s="9" t="str">
        <f t="shared" si="296"/>
        <v/>
      </c>
      <c r="BY164" s="9"/>
      <c r="BZ164" s="9" t="str">
        <f t="shared" si="297"/>
        <v/>
      </c>
      <c r="CA164" s="9"/>
      <c r="CB164" s="62" t="str">
        <f t="shared" si="298"/>
        <v/>
      </c>
      <c r="CC164" s="78" t="str">
        <f t="shared" si="299"/>
        <v/>
      </c>
      <c r="CD164" s="9" t="str">
        <f t="shared" si="300"/>
        <v/>
      </c>
      <c r="CE164" s="10" t="str">
        <f t="shared" si="301"/>
        <v/>
      </c>
      <c r="CF164" s="7"/>
      <c r="CH164" s="15"/>
      <c r="CI164" s="9"/>
      <c r="CJ164" s="9" t="str">
        <f t="shared" si="302"/>
        <v/>
      </c>
      <c r="CK164" s="9"/>
      <c r="CL164" s="9" t="str">
        <f t="shared" si="303"/>
        <v/>
      </c>
      <c r="CM164" s="9"/>
      <c r="CN164" s="9" t="str">
        <f t="shared" si="304"/>
        <v/>
      </c>
      <c r="CO164" s="9"/>
      <c r="CP164" s="62" t="str">
        <f t="shared" si="305"/>
        <v/>
      </c>
      <c r="CQ164" s="78" t="str">
        <f t="shared" si="306"/>
        <v/>
      </c>
      <c r="CR164" s="9" t="str">
        <f t="shared" si="307"/>
        <v/>
      </c>
      <c r="CS164" s="10" t="str">
        <f t="shared" si="308"/>
        <v/>
      </c>
      <c r="CT164" s="7"/>
      <c r="CV164" s="15"/>
      <c r="CW164" s="9"/>
      <c r="CX164" s="9" t="str">
        <f t="shared" si="309"/>
        <v/>
      </c>
      <c r="CY164" s="9"/>
      <c r="CZ164" s="9" t="str">
        <f t="shared" si="310"/>
        <v/>
      </c>
      <c r="DA164" s="9"/>
      <c r="DB164" s="9" t="str">
        <f t="shared" si="311"/>
        <v/>
      </c>
      <c r="DC164" s="9"/>
      <c r="DD164" s="62" t="str">
        <f t="shared" si="312"/>
        <v/>
      </c>
      <c r="DE164" s="78" t="str">
        <f t="shared" si="313"/>
        <v/>
      </c>
      <c r="DF164" s="9" t="str">
        <f t="shared" si="314"/>
        <v/>
      </c>
      <c r="DG164" s="10" t="str">
        <f t="shared" si="315"/>
        <v/>
      </c>
      <c r="DH164" s="7"/>
      <c r="DJ164" s="15"/>
      <c r="DK164" s="9"/>
      <c r="DL164" s="9" t="str">
        <f t="shared" si="316"/>
        <v/>
      </c>
      <c r="DM164" s="9"/>
      <c r="DN164" s="9" t="str">
        <f t="shared" si="317"/>
        <v/>
      </c>
      <c r="DO164" s="9"/>
      <c r="DP164" s="9" t="str">
        <f t="shared" si="318"/>
        <v/>
      </c>
      <c r="DQ164" s="9"/>
      <c r="DR164" s="62" t="str">
        <f t="shared" si="319"/>
        <v/>
      </c>
      <c r="DS164" s="78" t="str">
        <f t="shared" si="320"/>
        <v/>
      </c>
      <c r="DT164" s="9" t="str">
        <f t="shared" si="321"/>
        <v/>
      </c>
      <c r="DU164" s="10" t="str">
        <f t="shared" si="322"/>
        <v/>
      </c>
      <c r="DV164" s="7"/>
      <c r="DW164" s="47"/>
      <c r="DX164" s="15"/>
      <c r="DY164" s="9"/>
      <c r="DZ164" s="9" t="str">
        <f t="shared" si="323"/>
        <v/>
      </c>
      <c r="EA164" s="9"/>
      <c r="EB164" s="9" t="str">
        <f t="shared" si="324"/>
        <v/>
      </c>
      <c r="EC164" s="9"/>
      <c r="ED164" s="9" t="str">
        <f t="shared" si="325"/>
        <v/>
      </c>
      <c r="EE164" s="9"/>
      <c r="EF164" s="62" t="str">
        <f t="shared" si="326"/>
        <v/>
      </c>
      <c r="EG164" s="78" t="str">
        <f t="shared" si="327"/>
        <v/>
      </c>
      <c r="EH164" s="9" t="str">
        <f t="shared" si="328"/>
        <v/>
      </c>
      <c r="EI164" s="10" t="str">
        <f t="shared" si="329"/>
        <v/>
      </c>
      <c r="EJ164" s="7"/>
      <c r="EK164" s="47"/>
      <c r="EL164" s="239"/>
      <c r="EM164" s="134"/>
      <c r="EN164" s="23"/>
      <c r="EO164" s="24">
        <v>8556</v>
      </c>
      <c r="EP164" s="104">
        <f t="shared" si="363"/>
        <v>16</v>
      </c>
      <c r="EQ164" s="24">
        <v>606</v>
      </c>
      <c r="ER164" s="24">
        <f t="shared" si="364"/>
        <v>1</v>
      </c>
      <c r="ES164" s="24">
        <v>70</v>
      </c>
      <c r="ET164" s="24">
        <f t="shared" si="365"/>
        <v>8</v>
      </c>
      <c r="EU164" s="24">
        <v>0</v>
      </c>
      <c r="EV164" s="63" t="str">
        <f t="shared" si="368"/>
        <v>AIモンスターラバー</v>
      </c>
      <c r="EW164" s="96">
        <f t="shared" si="369"/>
        <v>250</v>
      </c>
      <c r="EX164" s="24">
        <f t="shared" si="366"/>
        <v>2000</v>
      </c>
      <c r="EY164" s="26">
        <f t="shared" si="367"/>
        <v>1.25</v>
      </c>
      <c r="EZ164" s="7"/>
    </row>
    <row r="165" spans="1:156" ht="15" customHeight="1" thickTop="1">
      <c r="A165" s="89">
        <v>46106</v>
      </c>
      <c r="B165" s="6">
        <f>IF(A165="","",SUM(D165:D168)+SUM(R165:R168)+SUM(BV156)+SUM(CJ156)+SUM(CX156,DL156,DZ156)+SUM(AF165:AF168)+SUM(AT165:AT168)+SUM(BH165:BH168))</f>
        <v>3227</v>
      </c>
      <c r="C165" s="78">
        <v>12620</v>
      </c>
      <c r="D165" s="78">
        <f t="shared" si="330"/>
        <v>268</v>
      </c>
      <c r="E165" s="78">
        <v>394</v>
      </c>
      <c r="F165" s="28">
        <f t="shared" si="331"/>
        <v>20</v>
      </c>
      <c r="G165" s="78">
        <v>18</v>
      </c>
      <c r="H165" s="78">
        <f t="shared" si="332"/>
        <v>19</v>
      </c>
      <c r="I165" s="78">
        <v>0</v>
      </c>
      <c r="J165" s="90" t="s">
        <v>697</v>
      </c>
      <c r="K165" s="91">
        <v>1430</v>
      </c>
      <c r="L165" s="28">
        <f t="shared" si="334"/>
        <v>27170</v>
      </c>
      <c r="M165" s="29">
        <f t="shared" si="335"/>
        <v>1.0138059701492537</v>
      </c>
      <c r="N165" s="7" t="s">
        <v>696</v>
      </c>
      <c r="O165" s="168"/>
      <c r="P165" s="89">
        <f>IF(A165="","",A165)</f>
        <v>46106</v>
      </c>
      <c r="Q165" s="78">
        <v>9823</v>
      </c>
      <c r="R165" s="166">
        <f t="shared" si="336"/>
        <v>45</v>
      </c>
      <c r="S165" s="78">
        <v>294</v>
      </c>
      <c r="T165" s="28">
        <f t="shared" si="337"/>
        <v>6</v>
      </c>
      <c r="U165" s="78">
        <v>2</v>
      </c>
      <c r="V165" s="78">
        <f t="shared" si="338"/>
        <v>6</v>
      </c>
      <c r="W165" s="78">
        <v>10</v>
      </c>
      <c r="X165" s="90" t="str">
        <f t="shared" si="339"/>
        <v>サンリオリュック</v>
      </c>
      <c r="Y165" s="91">
        <f t="shared" si="340"/>
        <v>550</v>
      </c>
      <c r="Z165" s="28">
        <f t="shared" si="341"/>
        <v>3300</v>
      </c>
      <c r="AA165" s="29">
        <f t="shared" si="342"/>
        <v>0.73333333333333328</v>
      </c>
      <c r="AB165" s="7" t="s">
        <v>700</v>
      </c>
      <c r="AC165" s="168"/>
      <c r="AD165" s="89">
        <f>IF(A165="","",A165)</f>
        <v>46106</v>
      </c>
      <c r="AE165" s="78">
        <v>486</v>
      </c>
      <c r="AF165" s="78">
        <f t="shared" si="343"/>
        <v>116</v>
      </c>
      <c r="AG165" s="78">
        <v>195</v>
      </c>
      <c r="AH165" s="28">
        <f t="shared" si="344"/>
        <v>1</v>
      </c>
      <c r="AI165" s="78">
        <v>19</v>
      </c>
      <c r="AJ165" s="78">
        <f t="shared" si="345"/>
        <v>0</v>
      </c>
      <c r="AK165" s="78">
        <v>0</v>
      </c>
      <c r="AL165" s="90" t="str">
        <f t="shared" si="346"/>
        <v>サンリオアニマルがま口</v>
      </c>
      <c r="AM165" s="91">
        <f t="shared" si="347"/>
        <v>880</v>
      </c>
      <c r="AN165" s="28">
        <f t="shared" si="348"/>
        <v>0</v>
      </c>
      <c r="AO165" s="29">
        <f t="shared" si="349"/>
        <v>0</v>
      </c>
      <c r="AP165" s="7"/>
      <c r="AQ165" s="168"/>
      <c r="AR165" s="89">
        <f>IF(A165="","",A165)</f>
        <v>46106</v>
      </c>
      <c r="AS165" s="78">
        <v>10405</v>
      </c>
      <c r="AT165" s="78">
        <f t="shared" si="350"/>
        <v>202</v>
      </c>
      <c r="AU165" s="78">
        <v>432</v>
      </c>
      <c r="AV165" s="28">
        <f t="shared" si="351"/>
        <v>9</v>
      </c>
      <c r="AW165" s="78">
        <v>16</v>
      </c>
      <c r="AX165" s="78">
        <f t="shared" si="352"/>
        <v>9</v>
      </c>
      <c r="AY165" s="78">
        <v>11</v>
      </c>
      <c r="AZ165" s="90" t="str">
        <f t="shared" si="370"/>
        <v>テラスタルフェス</v>
      </c>
      <c r="BA165" s="91">
        <f t="shared" si="371"/>
        <v>500</v>
      </c>
      <c r="BB165" s="28">
        <f t="shared" si="354"/>
        <v>4500</v>
      </c>
      <c r="BC165" s="29">
        <f t="shared" si="355"/>
        <v>0.22277227722772278</v>
      </c>
      <c r="BD165" s="7"/>
      <c r="BE165" s="168"/>
      <c r="BF165" s="89">
        <f>IF(A165="","",A165)</f>
        <v>46106</v>
      </c>
      <c r="BG165" s="78">
        <v>5669</v>
      </c>
      <c r="BH165" s="78">
        <f t="shared" si="356"/>
        <v>204</v>
      </c>
      <c r="BI165" s="78">
        <v>258</v>
      </c>
      <c r="BJ165" s="28">
        <f t="shared" si="357"/>
        <v>6</v>
      </c>
      <c r="BK165" s="78">
        <v>15</v>
      </c>
      <c r="BL165" s="78">
        <f t="shared" si="358"/>
        <v>6</v>
      </c>
      <c r="BM165" s="78">
        <v>7</v>
      </c>
      <c r="BN165" s="90" t="str">
        <f t="shared" si="359"/>
        <v>ゲーム機柄イヤホン</v>
      </c>
      <c r="BO165" s="91">
        <f t="shared" si="360"/>
        <v>1100</v>
      </c>
      <c r="BP165" s="28">
        <f t="shared" si="361"/>
        <v>6600</v>
      </c>
      <c r="BQ165" s="29">
        <f t="shared" si="362"/>
        <v>0.3235294117647059</v>
      </c>
      <c r="BR165" s="7"/>
      <c r="BS165" s="168"/>
      <c r="BT165" s="169"/>
      <c r="BU165" s="9"/>
      <c r="BV165" s="9" t="str">
        <f t="shared" si="295"/>
        <v/>
      </c>
      <c r="BW165" s="9"/>
      <c r="BX165" s="9" t="str">
        <f t="shared" si="296"/>
        <v/>
      </c>
      <c r="BY165" s="9"/>
      <c r="BZ165" s="9" t="str">
        <f t="shared" si="297"/>
        <v/>
      </c>
      <c r="CA165" s="9"/>
      <c r="CB165" s="62" t="str">
        <f t="shared" si="298"/>
        <v/>
      </c>
      <c r="CC165" s="78" t="str">
        <f t="shared" si="299"/>
        <v/>
      </c>
      <c r="CD165" s="9" t="str">
        <f t="shared" si="300"/>
        <v/>
      </c>
      <c r="CE165" s="10" t="str">
        <f t="shared" si="301"/>
        <v/>
      </c>
      <c r="CF165" s="7"/>
      <c r="CH165" s="15"/>
      <c r="CI165" s="9"/>
      <c r="CJ165" s="9" t="str">
        <f t="shared" si="302"/>
        <v/>
      </c>
      <c r="CK165" s="9"/>
      <c r="CL165" s="9" t="str">
        <f t="shared" si="303"/>
        <v/>
      </c>
      <c r="CM165" s="9"/>
      <c r="CN165" s="9" t="str">
        <f t="shared" si="304"/>
        <v/>
      </c>
      <c r="CO165" s="9"/>
      <c r="CP165" s="62" t="str">
        <f t="shared" si="305"/>
        <v/>
      </c>
      <c r="CQ165" s="78" t="str">
        <f t="shared" si="306"/>
        <v/>
      </c>
      <c r="CR165" s="9" t="str">
        <f t="shared" si="307"/>
        <v/>
      </c>
      <c r="CS165" s="10" t="str">
        <f t="shared" si="308"/>
        <v/>
      </c>
      <c r="CT165" s="7"/>
      <c r="CV165" s="15"/>
      <c r="CW165" s="9"/>
      <c r="CX165" s="9" t="str">
        <f t="shared" si="309"/>
        <v/>
      </c>
      <c r="CY165" s="9"/>
      <c r="CZ165" s="9" t="str">
        <f t="shared" si="310"/>
        <v/>
      </c>
      <c r="DA165" s="9"/>
      <c r="DB165" s="9" t="str">
        <f t="shared" si="311"/>
        <v/>
      </c>
      <c r="DC165" s="9"/>
      <c r="DD165" s="62" t="str">
        <f t="shared" si="312"/>
        <v/>
      </c>
      <c r="DE165" s="78" t="str">
        <f t="shared" si="313"/>
        <v/>
      </c>
      <c r="DF165" s="9" t="str">
        <f t="shared" si="314"/>
        <v/>
      </c>
      <c r="DG165" s="10" t="str">
        <f t="shared" si="315"/>
        <v/>
      </c>
      <c r="DH165" s="7"/>
      <c r="DJ165" s="15"/>
      <c r="DK165" s="9"/>
      <c r="DL165" s="9" t="str">
        <f t="shared" si="316"/>
        <v/>
      </c>
      <c r="DM165" s="9"/>
      <c r="DN165" s="9" t="str">
        <f t="shared" si="317"/>
        <v/>
      </c>
      <c r="DO165" s="9"/>
      <c r="DP165" s="9" t="str">
        <f t="shared" si="318"/>
        <v/>
      </c>
      <c r="DQ165" s="9"/>
      <c r="DR165" s="62" t="str">
        <f t="shared" si="319"/>
        <v/>
      </c>
      <c r="DS165" s="78" t="str">
        <f t="shared" si="320"/>
        <v/>
      </c>
      <c r="DT165" s="9" t="str">
        <f t="shared" si="321"/>
        <v/>
      </c>
      <c r="DU165" s="10" t="str">
        <f t="shared" si="322"/>
        <v/>
      </c>
      <c r="DV165" s="7"/>
      <c r="DW165" s="47"/>
      <c r="DX165" s="15"/>
      <c r="DY165" s="9"/>
      <c r="DZ165" s="9" t="str">
        <f t="shared" si="323"/>
        <v/>
      </c>
      <c r="EA165" s="9"/>
      <c r="EB165" s="9" t="str">
        <f t="shared" si="324"/>
        <v/>
      </c>
      <c r="EC165" s="9"/>
      <c r="ED165" s="9" t="str">
        <f t="shared" si="325"/>
        <v/>
      </c>
      <c r="EE165" s="9"/>
      <c r="EF165" s="62" t="str">
        <f t="shared" si="326"/>
        <v/>
      </c>
      <c r="EG165" s="78" t="str">
        <f t="shared" si="327"/>
        <v/>
      </c>
      <c r="EH165" s="9" t="str">
        <f t="shared" si="328"/>
        <v/>
      </c>
      <c r="EI165" s="10" t="str">
        <f t="shared" si="329"/>
        <v/>
      </c>
      <c r="EJ165" s="7"/>
      <c r="EK165" s="47"/>
      <c r="EL165" s="239"/>
      <c r="EM165" s="89">
        <v>46078</v>
      </c>
      <c r="EN165" s="6">
        <f>IF(EM165="","",SUM(EP165:EP168)+SUM(FD165:FD168)+SUM(HH156)+SUM(HU156)+SUM(IH156)+SUM(FR165:FR168)+SUM(GF165:GF168)+SUM(GT165:GT168))</f>
        <v>123</v>
      </c>
      <c r="EO165" s="78">
        <v>7999</v>
      </c>
      <c r="EP165" s="78">
        <f t="shared" si="363"/>
        <v>17</v>
      </c>
      <c r="EQ165" s="78">
        <v>277</v>
      </c>
      <c r="ER165" s="28">
        <f t="shared" si="364"/>
        <v>1</v>
      </c>
      <c r="ES165" s="78">
        <v>17</v>
      </c>
      <c r="ET165" s="78">
        <f t="shared" si="365"/>
        <v>0</v>
      </c>
      <c r="EU165" s="78">
        <v>0</v>
      </c>
      <c r="EV165" s="90" t="str">
        <f t="shared" si="368"/>
        <v>ピュレグミイヤホン</v>
      </c>
      <c r="EW165" s="91">
        <f t="shared" si="369"/>
        <v>1000</v>
      </c>
      <c r="EX165" s="28">
        <f t="shared" si="366"/>
        <v>0</v>
      </c>
      <c r="EY165" s="29">
        <f t="shared" si="367"/>
        <v>0</v>
      </c>
      <c r="EZ165" s="7"/>
    </row>
    <row r="166" spans="1:156" ht="15" customHeight="1">
      <c r="A166" s="221"/>
      <c r="B166" s="6"/>
      <c r="C166" s="9">
        <v>14496</v>
      </c>
      <c r="D166" s="9">
        <f t="shared" si="330"/>
        <v>127</v>
      </c>
      <c r="E166" s="9">
        <v>435</v>
      </c>
      <c r="F166" s="9">
        <f t="shared" si="331"/>
        <v>2</v>
      </c>
      <c r="G166" s="9">
        <v>11</v>
      </c>
      <c r="H166" s="9">
        <f t="shared" si="332"/>
        <v>3</v>
      </c>
      <c r="I166" s="9">
        <v>12</v>
      </c>
      <c r="J166" s="62" t="str">
        <f>IF(C166="","",J162)</f>
        <v>ピクミンマスコット</v>
      </c>
      <c r="K166" s="95">
        <f>IF(D166="","",K162)</f>
        <v>800</v>
      </c>
      <c r="L166" s="9">
        <f t="shared" si="334"/>
        <v>2400</v>
      </c>
      <c r="M166" s="10">
        <f t="shared" si="335"/>
        <v>0.1889763779527559</v>
      </c>
      <c r="N166" s="7"/>
      <c r="O166" s="168"/>
      <c r="P166" s="15"/>
      <c r="Q166" s="9">
        <v>10627</v>
      </c>
      <c r="R166" s="9">
        <f t="shared" si="336"/>
        <v>64</v>
      </c>
      <c r="S166" s="9">
        <v>413</v>
      </c>
      <c r="T166" s="9">
        <f t="shared" si="337"/>
        <v>0</v>
      </c>
      <c r="U166" s="9">
        <v>34</v>
      </c>
      <c r="V166" s="9">
        <f t="shared" si="338"/>
        <v>-1</v>
      </c>
      <c r="W166" s="9">
        <v>0</v>
      </c>
      <c r="X166" s="62" t="str">
        <f t="shared" si="339"/>
        <v>ラブブキーホルダーおおきめ</v>
      </c>
      <c r="Y166" s="95">
        <f t="shared" si="340"/>
        <v>500</v>
      </c>
      <c r="Z166" s="9">
        <f t="shared" si="341"/>
        <v>-500</v>
      </c>
      <c r="AA166" s="10">
        <f t="shared" si="342"/>
        <v>-7.8125E-2</v>
      </c>
      <c r="AB166" s="7"/>
      <c r="AC166" s="168"/>
      <c r="AD166" s="15"/>
      <c r="AE166" s="9">
        <v>6529</v>
      </c>
      <c r="AF166" s="9">
        <f t="shared" si="343"/>
        <v>98</v>
      </c>
      <c r="AG166" s="9">
        <v>339</v>
      </c>
      <c r="AH166" s="9">
        <f t="shared" si="344"/>
        <v>4</v>
      </c>
      <c r="AI166" s="9">
        <v>6</v>
      </c>
      <c r="AJ166" s="9">
        <f t="shared" si="345"/>
        <v>1</v>
      </c>
      <c r="AK166" s="9">
        <v>6</v>
      </c>
      <c r="AL166" s="62" t="str">
        <f t="shared" si="346"/>
        <v>キティボアバンスクリップ</v>
      </c>
      <c r="AM166" s="95">
        <f t="shared" si="347"/>
        <v>1100</v>
      </c>
      <c r="AN166" s="9">
        <f t="shared" si="348"/>
        <v>1100</v>
      </c>
      <c r="AO166" s="10">
        <f t="shared" si="349"/>
        <v>0.11224489795918367</v>
      </c>
      <c r="AP166" s="7"/>
      <c r="AQ166" s="168"/>
      <c r="AR166" s="15"/>
      <c r="AS166" s="9">
        <v>6245</v>
      </c>
      <c r="AT166" s="9">
        <f t="shared" si="350"/>
        <v>72</v>
      </c>
      <c r="AU166" s="9">
        <v>424</v>
      </c>
      <c r="AV166" s="9">
        <f t="shared" si="351"/>
        <v>1</v>
      </c>
      <c r="AW166" s="9">
        <v>9</v>
      </c>
      <c r="AX166" s="9">
        <f t="shared" si="352"/>
        <v>1</v>
      </c>
      <c r="AY166" s="9">
        <v>3</v>
      </c>
      <c r="AZ166" s="62" t="str">
        <f t="shared" si="370"/>
        <v>キティしっぽ付きポーチ</v>
      </c>
      <c r="BA166" s="95">
        <f t="shared" si="371"/>
        <v>660</v>
      </c>
      <c r="BB166" s="9">
        <f t="shared" si="354"/>
        <v>660</v>
      </c>
      <c r="BC166" s="10">
        <f t="shared" si="355"/>
        <v>9.166666666666666E-2</v>
      </c>
      <c r="BD166" s="7"/>
      <c r="BE166" s="168"/>
      <c r="BF166" s="15"/>
      <c r="BG166" s="9">
        <v>6313</v>
      </c>
      <c r="BH166" s="9">
        <f t="shared" si="356"/>
        <v>60</v>
      </c>
      <c r="BI166" s="9">
        <v>152</v>
      </c>
      <c r="BJ166" s="9">
        <f t="shared" si="357"/>
        <v>2</v>
      </c>
      <c r="BK166" s="9">
        <v>5</v>
      </c>
      <c r="BL166" s="9">
        <f t="shared" si="358"/>
        <v>2</v>
      </c>
      <c r="BM166" s="9">
        <v>7</v>
      </c>
      <c r="BN166" s="62" t="str">
        <f t="shared" si="359"/>
        <v>デジタルミニカメラ</v>
      </c>
      <c r="BO166" s="95">
        <f t="shared" si="360"/>
        <v>722</v>
      </c>
      <c r="BP166" s="9">
        <f t="shared" si="361"/>
        <v>1444</v>
      </c>
      <c r="BQ166" s="10">
        <f t="shared" si="362"/>
        <v>0.24066666666666667</v>
      </c>
      <c r="BR166" s="7"/>
      <c r="BS166" s="168"/>
      <c r="BT166" s="169"/>
      <c r="BU166" s="9"/>
      <c r="BV166" s="9" t="str">
        <f t="shared" si="295"/>
        <v/>
      </c>
      <c r="BW166" s="9"/>
      <c r="BX166" s="9" t="str">
        <f t="shared" si="296"/>
        <v/>
      </c>
      <c r="BY166" s="9"/>
      <c r="BZ166" s="9" t="str">
        <f t="shared" si="297"/>
        <v/>
      </c>
      <c r="CA166" s="9"/>
      <c r="CB166" s="62" t="str">
        <f t="shared" si="298"/>
        <v/>
      </c>
      <c r="CC166" s="78" t="str">
        <f t="shared" si="299"/>
        <v/>
      </c>
      <c r="CD166" s="9" t="str">
        <f t="shared" si="300"/>
        <v/>
      </c>
      <c r="CE166" s="10" t="str">
        <f t="shared" si="301"/>
        <v/>
      </c>
      <c r="CF166" s="7"/>
      <c r="CH166" s="15"/>
      <c r="CI166" s="9"/>
      <c r="CJ166" s="9" t="str">
        <f t="shared" si="302"/>
        <v/>
      </c>
      <c r="CK166" s="9"/>
      <c r="CL166" s="9" t="str">
        <f t="shared" si="303"/>
        <v/>
      </c>
      <c r="CM166" s="9"/>
      <c r="CN166" s="9" t="str">
        <f t="shared" si="304"/>
        <v/>
      </c>
      <c r="CO166" s="9"/>
      <c r="CP166" s="62" t="str">
        <f t="shared" si="305"/>
        <v/>
      </c>
      <c r="CQ166" s="78" t="str">
        <f t="shared" si="306"/>
        <v/>
      </c>
      <c r="CR166" s="9" t="str">
        <f t="shared" si="307"/>
        <v/>
      </c>
      <c r="CS166" s="10" t="str">
        <f t="shared" si="308"/>
        <v/>
      </c>
      <c r="CT166" s="7"/>
      <c r="CV166" s="15"/>
      <c r="CW166" s="9"/>
      <c r="CX166" s="9" t="str">
        <f t="shared" si="309"/>
        <v/>
      </c>
      <c r="CY166" s="9"/>
      <c r="CZ166" s="9" t="str">
        <f t="shared" si="310"/>
        <v/>
      </c>
      <c r="DA166" s="9"/>
      <c r="DB166" s="9" t="str">
        <f t="shared" si="311"/>
        <v/>
      </c>
      <c r="DC166" s="9"/>
      <c r="DD166" s="62" t="str">
        <f t="shared" si="312"/>
        <v/>
      </c>
      <c r="DE166" s="78" t="str">
        <f t="shared" si="313"/>
        <v/>
      </c>
      <c r="DF166" s="9" t="str">
        <f t="shared" si="314"/>
        <v/>
      </c>
      <c r="DG166" s="10" t="str">
        <f t="shared" si="315"/>
        <v/>
      </c>
      <c r="DH166" s="7"/>
      <c r="DJ166" s="15"/>
      <c r="DK166" s="9"/>
      <c r="DL166" s="9" t="str">
        <f t="shared" si="316"/>
        <v/>
      </c>
      <c r="DM166" s="9"/>
      <c r="DN166" s="9" t="str">
        <f t="shared" si="317"/>
        <v/>
      </c>
      <c r="DO166" s="9"/>
      <c r="DP166" s="9" t="str">
        <f t="shared" si="318"/>
        <v/>
      </c>
      <c r="DQ166" s="9"/>
      <c r="DR166" s="62" t="str">
        <f t="shared" si="319"/>
        <v/>
      </c>
      <c r="DS166" s="78" t="str">
        <f t="shared" si="320"/>
        <v/>
      </c>
      <c r="DT166" s="9" t="str">
        <f t="shared" si="321"/>
        <v/>
      </c>
      <c r="DU166" s="10" t="str">
        <f t="shared" si="322"/>
        <v/>
      </c>
      <c r="DV166" s="7"/>
      <c r="DW166" s="47"/>
      <c r="DX166" s="15"/>
      <c r="DY166" s="9"/>
      <c r="DZ166" s="9" t="str">
        <f t="shared" si="323"/>
        <v/>
      </c>
      <c r="EA166" s="9"/>
      <c r="EB166" s="9" t="str">
        <f t="shared" si="324"/>
        <v/>
      </c>
      <c r="EC166" s="9"/>
      <c r="ED166" s="9" t="str">
        <f t="shared" si="325"/>
        <v/>
      </c>
      <c r="EE166" s="9"/>
      <c r="EF166" s="62" t="str">
        <f t="shared" si="326"/>
        <v/>
      </c>
      <c r="EG166" s="78" t="str">
        <f t="shared" si="327"/>
        <v/>
      </c>
      <c r="EH166" s="9" t="str">
        <f t="shared" si="328"/>
        <v/>
      </c>
      <c r="EI166" s="10" t="str">
        <f t="shared" si="329"/>
        <v/>
      </c>
      <c r="EJ166" s="7"/>
      <c r="EK166" s="47"/>
      <c r="EL166" s="239"/>
      <c r="EM166" s="221"/>
      <c r="EN166" s="6"/>
      <c r="EO166" s="9">
        <v>9008</v>
      </c>
      <c r="EP166" s="9">
        <f t="shared" si="363"/>
        <v>25</v>
      </c>
      <c r="EQ166" s="9">
        <v>442</v>
      </c>
      <c r="ER166" s="9">
        <f t="shared" si="364"/>
        <v>1</v>
      </c>
      <c r="ES166" s="9">
        <v>29</v>
      </c>
      <c r="ET166" s="9">
        <f t="shared" si="365"/>
        <v>1</v>
      </c>
      <c r="EU166" s="9">
        <v>0</v>
      </c>
      <c r="EV166" s="62" t="str">
        <f t="shared" si="368"/>
        <v>ラブブマスコット</v>
      </c>
      <c r="EW166" s="95">
        <f t="shared" si="369"/>
        <v>400</v>
      </c>
      <c r="EX166" s="9">
        <f t="shared" si="366"/>
        <v>400</v>
      </c>
      <c r="EY166" s="10">
        <f t="shared" si="367"/>
        <v>0.16</v>
      </c>
      <c r="EZ166" s="7"/>
    </row>
    <row r="167" spans="1:156">
      <c r="A167" s="224"/>
      <c r="B167" s="6"/>
      <c r="C167" s="9">
        <v>10015</v>
      </c>
      <c r="D167" s="9">
        <f t="shared" si="330"/>
        <v>68</v>
      </c>
      <c r="E167" s="9">
        <v>581</v>
      </c>
      <c r="F167" s="9">
        <f t="shared" si="331"/>
        <v>3</v>
      </c>
      <c r="G167" s="9">
        <v>8</v>
      </c>
      <c r="H167" s="9">
        <f t="shared" si="332"/>
        <v>3</v>
      </c>
      <c r="I167" s="9">
        <v>3</v>
      </c>
      <c r="J167" s="62" t="str">
        <f>IF(C167="","",J163)</f>
        <v>がま口カエル</v>
      </c>
      <c r="K167" s="9">
        <f>IF(D167="","",K163)</f>
        <v>308</v>
      </c>
      <c r="L167" s="9">
        <f t="shared" si="334"/>
        <v>924</v>
      </c>
      <c r="M167" s="10">
        <f t="shared" si="335"/>
        <v>0.13588235294117648</v>
      </c>
      <c r="N167" s="7"/>
      <c r="O167" s="168"/>
      <c r="P167" s="15"/>
      <c r="Q167" s="9">
        <v>10828</v>
      </c>
      <c r="R167" s="9">
        <f t="shared" si="336"/>
        <v>228</v>
      </c>
      <c r="S167" s="9">
        <v>287</v>
      </c>
      <c r="T167" s="9">
        <f t="shared" si="337"/>
        <v>11</v>
      </c>
      <c r="U167" s="9">
        <v>11</v>
      </c>
      <c r="V167" s="9">
        <f t="shared" si="338"/>
        <v>3</v>
      </c>
      <c r="W167" s="9">
        <v>5</v>
      </c>
      <c r="X167" s="62" t="s">
        <v>699</v>
      </c>
      <c r="Y167" s="9">
        <v>440</v>
      </c>
      <c r="Z167" s="9">
        <f t="shared" si="341"/>
        <v>1320</v>
      </c>
      <c r="AA167" s="10">
        <f t="shared" si="342"/>
        <v>5.7894736842105263E-2</v>
      </c>
      <c r="AB167" s="7"/>
      <c r="AC167" s="168"/>
      <c r="AD167" s="15"/>
      <c r="AE167" s="9">
        <v>7886</v>
      </c>
      <c r="AF167" s="9">
        <f t="shared" si="343"/>
        <v>145</v>
      </c>
      <c r="AG167" s="9">
        <v>383</v>
      </c>
      <c r="AH167" s="9">
        <f t="shared" si="344"/>
        <v>11</v>
      </c>
      <c r="AI167" s="9">
        <v>1</v>
      </c>
      <c r="AJ167" s="9">
        <f t="shared" si="345"/>
        <v>26</v>
      </c>
      <c r="AK167" s="9">
        <v>8</v>
      </c>
      <c r="AL167" s="62" t="str">
        <f t="shared" si="346"/>
        <v>しばこ</v>
      </c>
      <c r="AM167" s="9">
        <f t="shared" si="347"/>
        <v>100</v>
      </c>
      <c r="AN167" s="9">
        <f t="shared" si="348"/>
        <v>2600</v>
      </c>
      <c r="AO167" s="10">
        <f t="shared" si="349"/>
        <v>0.1793103448275862</v>
      </c>
      <c r="AP167" s="7"/>
      <c r="AQ167" s="168"/>
      <c r="AR167" s="17"/>
      <c r="AS167" s="9">
        <v>7413</v>
      </c>
      <c r="AT167" s="9">
        <f t="shared" si="350"/>
        <v>196</v>
      </c>
      <c r="AU167" s="9">
        <v>452</v>
      </c>
      <c r="AV167" s="9">
        <f t="shared" si="351"/>
        <v>11</v>
      </c>
      <c r="AW167" s="9">
        <v>35</v>
      </c>
      <c r="AX167" s="9">
        <f t="shared" si="352"/>
        <v>11</v>
      </c>
      <c r="AY167" s="9">
        <v>18</v>
      </c>
      <c r="AZ167" s="62" t="str">
        <f t="shared" si="370"/>
        <v>ボンボンドロップシール</v>
      </c>
      <c r="BA167" s="9">
        <f t="shared" si="371"/>
        <v>300</v>
      </c>
      <c r="BB167" s="9">
        <f t="shared" si="354"/>
        <v>3300</v>
      </c>
      <c r="BC167" s="10">
        <f t="shared" si="355"/>
        <v>0.1683673469387755</v>
      </c>
      <c r="BD167" s="7"/>
      <c r="BE167" s="168"/>
      <c r="BF167" s="17"/>
      <c r="BG167" s="9">
        <v>6602</v>
      </c>
      <c r="BH167" s="9">
        <f t="shared" si="356"/>
        <v>180</v>
      </c>
      <c r="BI167" s="9">
        <v>186</v>
      </c>
      <c r="BJ167" s="9">
        <f t="shared" si="357"/>
        <v>7</v>
      </c>
      <c r="BK167" s="9">
        <v>8</v>
      </c>
      <c r="BL167" s="9">
        <f t="shared" si="358"/>
        <v>5</v>
      </c>
      <c r="BM167" s="9">
        <v>0</v>
      </c>
      <c r="BN167" s="62" t="str">
        <f t="shared" si="359"/>
        <v>ゲームアーク</v>
      </c>
      <c r="BO167" s="9">
        <f t="shared" si="360"/>
        <v>670</v>
      </c>
      <c r="BP167" s="9">
        <f t="shared" si="361"/>
        <v>3350</v>
      </c>
      <c r="BQ167" s="10">
        <f t="shared" si="362"/>
        <v>0.18611111111111112</v>
      </c>
      <c r="BR167" s="7"/>
      <c r="BS167" s="168"/>
      <c r="BT167" s="169"/>
      <c r="BU167" s="9"/>
      <c r="BV167" s="9" t="str">
        <f t="shared" si="295"/>
        <v/>
      </c>
      <c r="BW167" s="9"/>
      <c r="BX167" s="9" t="str">
        <f t="shared" si="296"/>
        <v/>
      </c>
      <c r="BY167" s="9"/>
      <c r="BZ167" s="9" t="str">
        <f t="shared" si="297"/>
        <v/>
      </c>
      <c r="CA167" s="9"/>
      <c r="CB167" s="62" t="str">
        <f t="shared" si="298"/>
        <v/>
      </c>
      <c r="CC167" s="78" t="str">
        <f t="shared" si="299"/>
        <v/>
      </c>
      <c r="CD167" s="9" t="str">
        <f t="shared" si="300"/>
        <v/>
      </c>
      <c r="CE167" s="10" t="str">
        <f t="shared" si="301"/>
        <v/>
      </c>
      <c r="CF167" s="7"/>
      <c r="CH167" s="15"/>
      <c r="CI167" s="9"/>
      <c r="CJ167" s="9" t="str">
        <f t="shared" si="302"/>
        <v/>
      </c>
      <c r="CK167" s="9"/>
      <c r="CL167" s="9" t="str">
        <f t="shared" si="303"/>
        <v/>
      </c>
      <c r="CM167" s="9"/>
      <c r="CN167" s="9" t="str">
        <f t="shared" si="304"/>
        <v/>
      </c>
      <c r="CO167" s="9"/>
      <c r="CP167" s="62" t="str">
        <f t="shared" si="305"/>
        <v/>
      </c>
      <c r="CQ167" s="78" t="str">
        <f t="shared" si="306"/>
        <v/>
      </c>
      <c r="CR167" s="9" t="str">
        <f t="shared" si="307"/>
        <v/>
      </c>
      <c r="CS167" s="10" t="str">
        <f t="shared" si="308"/>
        <v/>
      </c>
      <c r="CT167" s="7"/>
      <c r="CV167" s="15"/>
      <c r="CW167" s="9"/>
      <c r="CX167" s="9" t="str">
        <f t="shared" si="309"/>
        <v/>
      </c>
      <c r="CY167" s="9"/>
      <c r="CZ167" s="9" t="str">
        <f t="shared" si="310"/>
        <v/>
      </c>
      <c r="DA167" s="9"/>
      <c r="DB167" s="9" t="str">
        <f t="shared" si="311"/>
        <v/>
      </c>
      <c r="DC167" s="9"/>
      <c r="DD167" s="62" t="str">
        <f t="shared" si="312"/>
        <v/>
      </c>
      <c r="DE167" s="78" t="str">
        <f t="shared" si="313"/>
        <v/>
      </c>
      <c r="DF167" s="9" t="str">
        <f t="shared" si="314"/>
        <v/>
      </c>
      <c r="DG167" s="10" t="str">
        <f t="shared" si="315"/>
        <v/>
      </c>
      <c r="DH167" s="7"/>
      <c r="DJ167" s="15"/>
      <c r="DK167" s="9"/>
      <c r="DL167" s="9" t="str">
        <f t="shared" si="316"/>
        <v/>
      </c>
      <c r="DM167" s="9"/>
      <c r="DN167" s="9" t="str">
        <f t="shared" si="317"/>
        <v/>
      </c>
      <c r="DO167" s="9"/>
      <c r="DP167" s="9" t="str">
        <f t="shared" si="318"/>
        <v/>
      </c>
      <c r="DQ167" s="9"/>
      <c r="DR167" s="62" t="str">
        <f t="shared" si="319"/>
        <v/>
      </c>
      <c r="DS167" s="78" t="str">
        <f t="shared" si="320"/>
        <v/>
      </c>
      <c r="DT167" s="9" t="str">
        <f t="shared" si="321"/>
        <v/>
      </c>
      <c r="DU167" s="10" t="str">
        <f t="shared" si="322"/>
        <v/>
      </c>
      <c r="DV167" s="7"/>
      <c r="DW167" s="47"/>
      <c r="DX167" s="15"/>
      <c r="DY167" s="9"/>
      <c r="DZ167" s="9" t="str">
        <f t="shared" si="323"/>
        <v/>
      </c>
      <c r="EA167" s="9"/>
      <c r="EB167" s="9" t="str">
        <f t="shared" si="324"/>
        <v/>
      </c>
      <c r="EC167" s="9"/>
      <c r="ED167" s="9" t="str">
        <f t="shared" si="325"/>
        <v/>
      </c>
      <c r="EE167" s="9"/>
      <c r="EF167" s="62" t="str">
        <f t="shared" si="326"/>
        <v/>
      </c>
      <c r="EG167" s="78" t="str">
        <f t="shared" si="327"/>
        <v/>
      </c>
      <c r="EH167" s="9" t="str">
        <f t="shared" si="328"/>
        <v/>
      </c>
      <c r="EI167" s="10" t="str">
        <f t="shared" si="329"/>
        <v/>
      </c>
      <c r="EJ167" s="7"/>
      <c r="EK167" s="47"/>
      <c r="EL167" s="239"/>
      <c r="EM167" s="221"/>
      <c r="EN167" s="6" t="str">
        <f>IF(EM167="","",SUM(EP167:EP170)+SUM(FD167:FD170)+SUM(FR167:FR170)+SUM(GF167:GF170)+SUM(HH158,HU158,#REF!))</f>
        <v/>
      </c>
      <c r="EO167" s="9">
        <v>7463</v>
      </c>
      <c r="EP167" s="9">
        <f t="shared" si="363"/>
        <v>23</v>
      </c>
      <c r="EQ167" s="9">
        <v>495</v>
      </c>
      <c r="ER167" s="9">
        <f t="shared" si="364"/>
        <v>3</v>
      </c>
      <c r="ES167" s="9">
        <v>10</v>
      </c>
      <c r="ET167" s="9">
        <f t="shared" si="365"/>
        <v>3</v>
      </c>
      <c r="EU167" s="9">
        <v>0</v>
      </c>
      <c r="EV167" s="62" t="str">
        <f t="shared" si="368"/>
        <v>しばこ</v>
      </c>
      <c r="EW167" s="9">
        <f t="shared" si="369"/>
        <v>200</v>
      </c>
      <c r="EX167" s="9">
        <f t="shared" si="366"/>
        <v>600</v>
      </c>
      <c r="EY167" s="10">
        <f t="shared" si="367"/>
        <v>0.2608695652173913</v>
      </c>
      <c r="EZ167" s="7"/>
    </row>
    <row r="168" spans="1:156" ht="15" customHeight="1" thickBot="1">
      <c r="A168" s="23"/>
      <c r="B168" s="126" t="str">
        <f>IF(A168="","",SUM(D168:D171)+SUM(R168:R171)+SUM(AF168:AF171)+SUM(AT168:AT171)+SUM(BV159,CJ159,#REF!))</f>
        <v/>
      </c>
      <c r="C168" s="24">
        <v>10259</v>
      </c>
      <c r="D168" s="24">
        <f t="shared" si="330"/>
        <v>105</v>
      </c>
      <c r="E168" s="24">
        <v>512</v>
      </c>
      <c r="F168" s="24">
        <f t="shared" si="331"/>
        <v>40</v>
      </c>
      <c r="G168" s="24">
        <v>300</v>
      </c>
      <c r="H168" s="24">
        <f t="shared" si="332"/>
        <v>60</v>
      </c>
      <c r="I168" s="24">
        <v>0</v>
      </c>
      <c r="J168" s="63" t="s">
        <v>500</v>
      </c>
      <c r="K168" s="96">
        <v>60</v>
      </c>
      <c r="L168" s="24">
        <f t="shared" si="334"/>
        <v>3600</v>
      </c>
      <c r="M168" s="26">
        <f t="shared" si="335"/>
        <v>0.34285714285714286</v>
      </c>
      <c r="N168" s="7" t="s">
        <v>702</v>
      </c>
      <c r="O168" s="168"/>
      <c r="P168" s="23"/>
      <c r="Q168" s="24">
        <v>8156</v>
      </c>
      <c r="R168" s="159">
        <f t="shared" si="336"/>
        <v>50</v>
      </c>
      <c r="S168" s="24">
        <v>427</v>
      </c>
      <c r="T168" s="24">
        <f t="shared" si="337"/>
        <v>0</v>
      </c>
      <c r="U168" s="24">
        <v>11</v>
      </c>
      <c r="V168" s="24">
        <f t="shared" si="338"/>
        <v>1</v>
      </c>
      <c r="W168" s="24">
        <v>0</v>
      </c>
      <c r="X168" s="63" t="str">
        <f>IF(Q168="","",X164)</f>
        <v>アンパンマンマスコット</v>
      </c>
      <c r="Y168" s="96">
        <f>IF(R168="","",Y164)</f>
        <v>608</v>
      </c>
      <c r="Z168" s="24">
        <f t="shared" si="341"/>
        <v>608</v>
      </c>
      <c r="AA168" s="26">
        <f t="shared" si="342"/>
        <v>0.1216</v>
      </c>
      <c r="AB168" s="7"/>
      <c r="AC168" s="168"/>
      <c r="AD168" s="23"/>
      <c r="AE168" s="24">
        <v>7462</v>
      </c>
      <c r="AF168" s="24">
        <f t="shared" si="343"/>
        <v>97</v>
      </c>
      <c r="AG168" s="24">
        <v>484</v>
      </c>
      <c r="AH168" s="24">
        <f t="shared" si="344"/>
        <v>2</v>
      </c>
      <c r="AI168" s="24">
        <v>70</v>
      </c>
      <c r="AJ168" s="24">
        <f t="shared" si="345"/>
        <v>4</v>
      </c>
      <c r="AK168" s="24">
        <v>0</v>
      </c>
      <c r="AL168" s="63" t="str">
        <f t="shared" si="346"/>
        <v>アングリーキーホルダー</v>
      </c>
      <c r="AM168" s="96">
        <f t="shared" si="347"/>
        <v>100</v>
      </c>
      <c r="AN168" s="24">
        <f t="shared" si="348"/>
        <v>400</v>
      </c>
      <c r="AO168" s="26">
        <f t="shared" si="349"/>
        <v>4.1237113402061855E-2</v>
      </c>
      <c r="AP168" s="7"/>
      <c r="AQ168" s="168"/>
      <c r="AR168" s="23"/>
      <c r="AS168" s="24">
        <v>6495</v>
      </c>
      <c r="AT168" s="24">
        <f t="shared" si="350"/>
        <v>81</v>
      </c>
      <c r="AU168" s="24">
        <v>239</v>
      </c>
      <c r="AV168" s="24">
        <f t="shared" si="351"/>
        <v>0</v>
      </c>
      <c r="AW168" s="24">
        <v>30</v>
      </c>
      <c r="AX168" s="24">
        <f t="shared" si="352"/>
        <v>0</v>
      </c>
      <c r="AY168" s="24">
        <v>0</v>
      </c>
      <c r="AZ168" s="63" t="str">
        <f t="shared" si="370"/>
        <v>NICI</v>
      </c>
      <c r="BA168" s="96">
        <f t="shared" si="371"/>
        <v>682</v>
      </c>
      <c r="BB168" s="24">
        <f t="shared" si="354"/>
        <v>0</v>
      </c>
      <c r="BC168" s="26">
        <f t="shared" si="355"/>
        <v>0</v>
      </c>
      <c r="BD168" s="7"/>
      <c r="BE168" s="168"/>
      <c r="BF168" s="23"/>
      <c r="BG168" s="24">
        <v>6522</v>
      </c>
      <c r="BH168" s="159">
        <f t="shared" si="356"/>
        <v>32</v>
      </c>
      <c r="BI168" s="24">
        <v>228</v>
      </c>
      <c r="BJ168" s="24">
        <f t="shared" si="357"/>
        <v>0</v>
      </c>
      <c r="BK168" s="24">
        <v>70</v>
      </c>
      <c r="BL168" s="24">
        <f t="shared" si="358"/>
        <v>50</v>
      </c>
      <c r="BM168" s="24">
        <v>-63</v>
      </c>
      <c r="BN168" s="63" t="str">
        <f t="shared" si="359"/>
        <v>AIモンスターラバー</v>
      </c>
      <c r="BO168" s="96">
        <f t="shared" si="360"/>
        <v>200</v>
      </c>
      <c r="BP168" s="24">
        <f t="shared" si="361"/>
        <v>10000</v>
      </c>
      <c r="BQ168" s="26">
        <f t="shared" si="362"/>
        <v>3.125</v>
      </c>
      <c r="BR168" s="7" t="s">
        <v>701</v>
      </c>
      <c r="BS168" s="168"/>
      <c r="BT168" s="169"/>
      <c r="BU168" s="9"/>
      <c r="BV168" s="9" t="str">
        <f t="shared" si="295"/>
        <v/>
      </c>
      <c r="BW168" s="9"/>
      <c r="BX168" s="9" t="str">
        <f t="shared" si="296"/>
        <v/>
      </c>
      <c r="BY168" s="9"/>
      <c r="BZ168" s="9" t="str">
        <f t="shared" si="297"/>
        <v/>
      </c>
      <c r="CA168" s="9"/>
      <c r="CB168" s="62" t="str">
        <f t="shared" si="298"/>
        <v/>
      </c>
      <c r="CC168" s="78" t="str">
        <f t="shared" si="299"/>
        <v/>
      </c>
      <c r="CD168" s="9" t="str">
        <f t="shared" si="300"/>
        <v/>
      </c>
      <c r="CE168" s="10" t="str">
        <f t="shared" si="301"/>
        <v/>
      </c>
      <c r="CF168" s="7"/>
      <c r="CH168" s="15"/>
      <c r="CI168" s="9"/>
      <c r="CJ168" s="9" t="str">
        <f t="shared" si="302"/>
        <v/>
      </c>
      <c r="CK168" s="9"/>
      <c r="CL168" s="9" t="str">
        <f t="shared" si="303"/>
        <v/>
      </c>
      <c r="CM168" s="9"/>
      <c r="CN168" s="9" t="str">
        <f t="shared" si="304"/>
        <v/>
      </c>
      <c r="CO168" s="9"/>
      <c r="CP168" s="62" t="str">
        <f t="shared" si="305"/>
        <v/>
      </c>
      <c r="CQ168" s="78" t="str">
        <f t="shared" si="306"/>
        <v/>
      </c>
      <c r="CR168" s="9" t="str">
        <f t="shared" si="307"/>
        <v/>
      </c>
      <c r="CS168" s="10" t="str">
        <f t="shared" si="308"/>
        <v/>
      </c>
      <c r="CT168" s="7"/>
      <c r="CV168" s="15"/>
      <c r="CW168" s="9"/>
      <c r="CX168" s="9" t="str">
        <f t="shared" si="309"/>
        <v/>
      </c>
      <c r="CY168" s="9"/>
      <c r="CZ168" s="9" t="str">
        <f t="shared" si="310"/>
        <v/>
      </c>
      <c r="DA168" s="9"/>
      <c r="DB168" s="9" t="str">
        <f t="shared" si="311"/>
        <v/>
      </c>
      <c r="DC168" s="9"/>
      <c r="DD168" s="62" t="str">
        <f t="shared" si="312"/>
        <v/>
      </c>
      <c r="DE168" s="78" t="str">
        <f t="shared" si="313"/>
        <v/>
      </c>
      <c r="DF168" s="9" t="str">
        <f t="shared" si="314"/>
        <v/>
      </c>
      <c r="DG168" s="10" t="str">
        <f t="shared" si="315"/>
        <v/>
      </c>
      <c r="DH168" s="7"/>
      <c r="DJ168" s="15"/>
      <c r="DK168" s="9"/>
      <c r="DL168" s="9" t="str">
        <f t="shared" si="316"/>
        <v/>
      </c>
      <c r="DM168" s="9"/>
      <c r="DN168" s="9" t="str">
        <f t="shared" si="317"/>
        <v/>
      </c>
      <c r="DO168" s="9"/>
      <c r="DP168" s="9" t="str">
        <f t="shared" si="318"/>
        <v/>
      </c>
      <c r="DQ168" s="9"/>
      <c r="DR168" s="62" t="str">
        <f t="shared" si="319"/>
        <v/>
      </c>
      <c r="DS168" s="78" t="str">
        <f t="shared" si="320"/>
        <v/>
      </c>
      <c r="DT168" s="9" t="str">
        <f t="shared" si="321"/>
        <v/>
      </c>
      <c r="DU168" s="10" t="str">
        <f t="shared" si="322"/>
        <v/>
      </c>
      <c r="DV168" s="7"/>
      <c r="DW168" s="47"/>
      <c r="DX168" s="15"/>
      <c r="DY168" s="9"/>
      <c r="DZ168" s="9" t="str">
        <f t="shared" si="323"/>
        <v/>
      </c>
      <c r="EA168" s="9"/>
      <c r="EB168" s="9" t="str">
        <f t="shared" si="324"/>
        <v/>
      </c>
      <c r="EC168" s="9"/>
      <c r="ED168" s="9" t="str">
        <f t="shared" si="325"/>
        <v/>
      </c>
      <c r="EE168" s="9"/>
      <c r="EF168" s="62" t="str">
        <f t="shared" si="326"/>
        <v/>
      </c>
      <c r="EG168" s="78" t="str">
        <f t="shared" si="327"/>
        <v/>
      </c>
      <c r="EH168" s="9" t="str">
        <f t="shared" si="328"/>
        <v/>
      </c>
      <c r="EI168" s="10" t="str">
        <f t="shared" si="329"/>
        <v/>
      </c>
      <c r="EJ168" s="7"/>
      <c r="EK168" s="47"/>
      <c r="EL168" s="239"/>
      <c r="EM168" s="23"/>
      <c r="EN168" s="126" t="str">
        <f>IF(EM168="","",SUM(EP168:EP171)+SUM(FD168:FD171)+SUM(FR168:FR171)+SUM(GF168:GF171)+SUM(HH159,HU159,#REF!))</f>
        <v/>
      </c>
      <c r="EO168" s="24">
        <v>8614</v>
      </c>
      <c r="EP168" s="24">
        <f t="shared" si="363"/>
        <v>58</v>
      </c>
      <c r="EQ168" s="24">
        <v>616</v>
      </c>
      <c r="ER168" s="24">
        <f t="shared" si="364"/>
        <v>10</v>
      </c>
      <c r="ES168" s="24">
        <v>60</v>
      </c>
      <c r="ET168" s="24">
        <f t="shared" si="365"/>
        <v>10</v>
      </c>
      <c r="EU168" s="24">
        <v>0</v>
      </c>
      <c r="EV168" s="63" t="str">
        <f t="shared" si="368"/>
        <v>AIモンスターラバー</v>
      </c>
      <c r="EW168" s="96">
        <f t="shared" si="369"/>
        <v>250</v>
      </c>
      <c r="EX168" s="24">
        <f t="shared" si="366"/>
        <v>2500</v>
      </c>
      <c r="EY168" s="26">
        <f t="shared" si="367"/>
        <v>0.43103448275862066</v>
      </c>
      <c r="EZ168" s="7"/>
    </row>
    <row r="169" spans="1:156" ht="15" customHeight="1" thickTop="1">
      <c r="A169" s="89">
        <v>46112</v>
      </c>
      <c r="B169" s="6">
        <f>IF(A169="","",SUM(D169:D172)+SUM(R169:R172)+SUM(BV157,CJ157,CX157,DL157,DZ157)+SUM(AF169:AF172)+SUM(AT169:AT172)+SUM(BH169:BH172))</f>
        <v>3793</v>
      </c>
      <c r="C169" s="78">
        <v>12878</v>
      </c>
      <c r="D169" s="78">
        <f t="shared" si="330"/>
        <v>258</v>
      </c>
      <c r="E169" s="78">
        <v>398</v>
      </c>
      <c r="F169" s="28">
        <f t="shared" si="331"/>
        <v>4</v>
      </c>
      <c r="G169" s="78">
        <v>13</v>
      </c>
      <c r="H169" s="78">
        <f t="shared" si="332"/>
        <v>5</v>
      </c>
      <c r="I169" s="78">
        <v>7</v>
      </c>
      <c r="J169" s="90" t="str">
        <f t="shared" ref="J169:J204" si="372">IF(C169="","",J165)</f>
        <v>たまごっちMC</v>
      </c>
      <c r="K169" s="91">
        <f t="shared" ref="K169:K204" si="373">IF(D169="","",K165)</f>
        <v>1430</v>
      </c>
      <c r="L169" s="28">
        <f t="shared" si="334"/>
        <v>7150</v>
      </c>
      <c r="M169" s="29">
        <f t="shared" si="335"/>
        <v>0.27713178294573643</v>
      </c>
      <c r="N169" s="7"/>
      <c r="O169" s="168"/>
      <c r="P169" s="89">
        <f>IF(A169="","",A169)</f>
        <v>46112</v>
      </c>
      <c r="Q169" s="78">
        <v>9922</v>
      </c>
      <c r="R169" s="78">
        <f t="shared" si="336"/>
        <v>99</v>
      </c>
      <c r="S169" s="78">
        <v>307</v>
      </c>
      <c r="T169" s="28">
        <f t="shared" si="337"/>
        <v>13</v>
      </c>
      <c r="U169" s="78">
        <v>2</v>
      </c>
      <c r="V169" s="78">
        <f t="shared" si="338"/>
        <v>10</v>
      </c>
      <c r="W169" s="78">
        <v>12</v>
      </c>
      <c r="X169" s="90" t="s">
        <v>705</v>
      </c>
      <c r="Y169" s="91">
        <v>1091</v>
      </c>
      <c r="Z169" s="28">
        <f t="shared" si="341"/>
        <v>10910</v>
      </c>
      <c r="AA169" s="29">
        <f t="shared" si="342"/>
        <v>1.1020202020202021</v>
      </c>
      <c r="AB169" s="7" t="s">
        <v>704</v>
      </c>
      <c r="AC169" s="168"/>
      <c r="AD169" s="89">
        <f>IF(A169="","",A169)</f>
        <v>46112</v>
      </c>
      <c r="AE169" s="78">
        <v>533</v>
      </c>
      <c r="AF169" s="78">
        <f t="shared" si="343"/>
        <v>47</v>
      </c>
      <c r="AG169" s="78">
        <v>197</v>
      </c>
      <c r="AH169" s="28">
        <f t="shared" si="344"/>
        <v>2</v>
      </c>
      <c r="AI169" s="78">
        <v>17</v>
      </c>
      <c r="AJ169" s="78">
        <f t="shared" si="345"/>
        <v>2</v>
      </c>
      <c r="AK169" s="78">
        <v>0</v>
      </c>
      <c r="AL169" s="90" t="str">
        <f t="shared" si="346"/>
        <v>サンリオアニマルがま口</v>
      </c>
      <c r="AM169" s="91">
        <f t="shared" si="347"/>
        <v>880</v>
      </c>
      <c r="AN169" s="28">
        <f t="shared" si="348"/>
        <v>1760</v>
      </c>
      <c r="AO169" s="29">
        <f t="shared" si="349"/>
        <v>0.37446808510638296</v>
      </c>
      <c r="AP169" s="7"/>
      <c r="AQ169" s="168"/>
      <c r="AR169" s="89">
        <f>IF(A169="","",A169)</f>
        <v>46112</v>
      </c>
      <c r="AS169" s="78">
        <v>10568</v>
      </c>
      <c r="AT169" s="78">
        <f t="shared" si="350"/>
        <v>163</v>
      </c>
      <c r="AU169" s="78">
        <v>438</v>
      </c>
      <c r="AV169" s="28">
        <f t="shared" si="351"/>
        <v>6</v>
      </c>
      <c r="AW169" s="78">
        <v>19</v>
      </c>
      <c r="AX169" s="78">
        <f t="shared" si="352"/>
        <v>8</v>
      </c>
      <c r="AY169" s="78">
        <v>13</v>
      </c>
      <c r="AZ169" s="90" t="str">
        <f t="shared" si="370"/>
        <v>テラスタルフェス</v>
      </c>
      <c r="BA169" s="91">
        <f t="shared" si="371"/>
        <v>500</v>
      </c>
      <c r="BB169" s="28">
        <f t="shared" si="354"/>
        <v>4000</v>
      </c>
      <c r="BC169" s="29">
        <f t="shared" si="355"/>
        <v>0.24539877300613497</v>
      </c>
      <c r="BD169" s="7"/>
      <c r="BE169" s="168"/>
      <c r="BF169" s="89">
        <f>IF(A169="","",A169)</f>
        <v>46112</v>
      </c>
      <c r="BG169" s="78">
        <v>5861</v>
      </c>
      <c r="BH169" s="78">
        <f t="shared" si="356"/>
        <v>192</v>
      </c>
      <c r="BI169" s="78">
        <v>266</v>
      </c>
      <c r="BJ169" s="28">
        <f t="shared" si="357"/>
        <v>8</v>
      </c>
      <c r="BK169" s="78">
        <v>15</v>
      </c>
      <c r="BL169" s="78">
        <f t="shared" si="358"/>
        <v>7</v>
      </c>
      <c r="BM169" s="78">
        <v>7</v>
      </c>
      <c r="BN169" s="90" t="str">
        <f t="shared" si="359"/>
        <v>ゲーム機柄イヤホン</v>
      </c>
      <c r="BO169" s="91">
        <f t="shared" si="360"/>
        <v>1100</v>
      </c>
      <c r="BP169" s="28">
        <f t="shared" si="361"/>
        <v>7700</v>
      </c>
      <c r="BQ169" s="29">
        <f t="shared" si="362"/>
        <v>0.40104166666666669</v>
      </c>
      <c r="BR169" s="7"/>
      <c r="BS169" s="168"/>
      <c r="BT169" s="169"/>
      <c r="BU169" s="9"/>
      <c r="BV169" s="9" t="str">
        <f>IF(BU169="","",BU169-#REF!)</f>
        <v/>
      </c>
      <c r="BW169" s="9"/>
      <c r="BX169" s="9" t="str">
        <f>IF(BW169="","",BW169-#REF!)</f>
        <v/>
      </c>
      <c r="BY169" s="9"/>
      <c r="BZ169" s="9" t="str">
        <f>IF(BY169="","",#REF!+#REF!-BY169)</f>
        <v/>
      </c>
      <c r="CA169" s="9"/>
      <c r="CB169" s="62" t="str">
        <f t="shared" si="298"/>
        <v/>
      </c>
      <c r="CC169" s="78" t="str">
        <f>IF(BU169="","",#REF!)</f>
        <v/>
      </c>
      <c r="CD169" s="9" t="str">
        <f t="shared" si="300"/>
        <v/>
      </c>
      <c r="CE169" s="10" t="str">
        <f t="shared" si="301"/>
        <v/>
      </c>
      <c r="CF169" s="7"/>
      <c r="CH169" s="15"/>
      <c r="CI169" s="9"/>
      <c r="CJ169" s="9" t="str">
        <f>IF(CI169="","",CI169-#REF!)</f>
        <v/>
      </c>
      <c r="CK169" s="9"/>
      <c r="CL169" s="9" t="str">
        <f>IF(CK169="","",CK169-#REF!)</f>
        <v/>
      </c>
      <c r="CM169" s="9"/>
      <c r="CN169" s="9" t="str">
        <f>IF(CM169="","",#REF!+#REF!-CM169)</f>
        <v/>
      </c>
      <c r="CO169" s="9"/>
      <c r="CP169" s="62" t="str">
        <f t="shared" si="305"/>
        <v/>
      </c>
      <c r="CQ169" s="78" t="str">
        <f>IF(CI169="","",#REF!)</f>
        <v/>
      </c>
      <c r="CR169" s="9" t="str">
        <f t="shared" si="307"/>
        <v/>
      </c>
      <c r="CS169" s="10" t="str">
        <f t="shared" si="308"/>
        <v/>
      </c>
      <c r="CT169" s="7"/>
      <c r="CV169" s="15"/>
      <c r="CW169" s="9"/>
      <c r="CX169" s="9" t="str">
        <f>IF(CW169="","",CW169-#REF!)</f>
        <v/>
      </c>
      <c r="CY169" s="9"/>
      <c r="CZ169" s="9" t="str">
        <f>IF(CY169="","",CY169-#REF!)</f>
        <v/>
      </c>
      <c r="DA169" s="9"/>
      <c r="DB169" s="9" t="str">
        <f>IF(DA169="","",#REF!+#REF!-DA169)</f>
        <v/>
      </c>
      <c r="DC169" s="9"/>
      <c r="DD169" s="62" t="str">
        <f t="shared" si="312"/>
        <v/>
      </c>
      <c r="DE169" s="78" t="str">
        <f>IF(CW169="","",#REF!)</f>
        <v/>
      </c>
      <c r="DF169" s="9" t="str">
        <f t="shared" si="314"/>
        <v/>
      </c>
      <c r="DG169" s="10" t="str">
        <f t="shared" si="315"/>
        <v/>
      </c>
      <c r="DH169" s="7"/>
      <c r="DJ169" s="15"/>
      <c r="DK169" s="9"/>
      <c r="DL169" s="9" t="str">
        <f>IF(DK169="","",DK169-#REF!)</f>
        <v/>
      </c>
      <c r="DM169" s="9"/>
      <c r="DN169" s="9" t="str">
        <f>IF(DM169="","",DM169-#REF!)</f>
        <v/>
      </c>
      <c r="DO169" s="9"/>
      <c r="DP169" s="9" t="str">
        <f>IF(DO169="","",#REF!+#REF!-DO169)</f>
        <v/>
      </c>
      <c r="DQ169" s="9"/>
      <c r="DR169" s="62" t="str">
        <f t="shared" si="319"/>
        <v/>
      </c>
      <c r="DS169" s="78" t="str">
        <f>IF(DK169="","",#REF!)</f>
        <v/>
      </c>
      <c r="DT169" s="9" t="str">
        <f t="shared" si="321"/>
        <v/>
      </c>
      <c r="DU169" s="10" t="str">
        <f t="shared" si="322"/>
        <v/>
      </c>
      <c r="DV169" s="7"/>
      <c r="DW169" s="47"/>
      <c r="DX169" s="15"/>
      <c r="DY169" s="9"/>
      <c r="DZ169" s="9" t="str">
        <f>IF(DY169="","",DY169-#REF!)</f>
        <v/>
      </c>
      <c r="EA169" s="9"/>
      <c r="EB169" s="9" t="str">
        <f>IF(EA169="","",EA169-#REF!)</f>
        <v/>
      </c>
      <c r="EC169" s="9"/>
      <c r="ED169" s="9" t="str">
        <f>IF(EC169="","",#REF!+#REF!-EC169)</f>
        <v/>
      </c>
      <c r="EE169" s="9"/>
      <c r="EF169" s="62" t="str">
        <f t="shared" si="326"/>
        <v/>
      </c>
      <c r="EG169" s="78" t="str">
        <f>IF(DY169="","",#REF!)</f>
        <v/>
      </c>
      <c r="EH169" s="9" t="str">
        <f t="shared" si="328"/>
        <v/>
      </c>
      <c r="EI169" s="10" t="str">
        <f t="shared" si="329"/>
        <v/>
      </c>
      <c r="EJ169" s="7"/>
      <c r="EK169" s="47"/>
      <c r="EL169" s="239"/>
      <c r="EM169" s="89">
        <v>46083</v>
      </c>
      <c r="EN169" s="6">
        <f>IF(EM169="","",SUM(EP169:EP172)+SUM(FD169:FD172)+SUM(HH160)+SUM(HU160)+SUM(IH160)+SUM(FR169:FR172)+SUM(GF169:GF172)+SUM(GT169:GT172))</f>
        <v>55</v>
      </c>
      <c r="EO169" s="78">
        <v>8002</v>
      </c>
      <c r="EP169" s="78">
        <f t="shared" si="363"/>
        <v>3</v>
      </c>
      <c r="EQ169" s="78">
        <v>277</v>
      </c>
      <c r="ER169" s="28">
        <f t="shared" si="364"/>
        <v>0</v>
      </c>
      <c r="ES169" s="143">
        <v>17</v>
      </c>
      <c r="ET169" s="78">
        <f t="shared" si="365"/>
        <v>0</v>
      </c>
      <c r="EU169" s="78">
        <v>-9</v>
      </c>
      <c r="EV169" s="90" t="str">
        <f t="shared" si="368"/>
        <v>ピュレグミイヤホン</v>
      </c>
      <c r="EW169" s="91">
        <f t="shared" si="369"/>
        <v>1000</v>
      </c>
      <c r="EX169" s="28">
        <f t="shared" si="366"/>
        <v>0</v>
      </c>
      <c r="EY169" s="29">
        <f t="shared" si="367"/>
        <v>0</v>
      </c>
      <c r="EZ169" s="7" t="s">
        <v>685</v>
      </c>
    </row>
    <row r="170" spans="1:156" ht="15" customHeight="1">
      <c r="A170" s="218"/>
      <c r="B170" s="15"/>
      <c r="C170" s="9">
        <v>14707</v>
      </c>
      <c r="D170" s="9">
        <f t="shared" si="330"/>
        <v>211</v>
      </c>
      <c r="E170" s="9">
        <v>438</v>
      </c>
      <c r="F170" s="9">
        <f t="shared" si="331"/>
        <v>3</v>
      </c>
      <c r="G170" s="9">
        <v>20</v>
      </c>
      <c r="H170" s="9">
        <f t="shared" si="332"/>
        <v>3</v>
      </c>
      <c r="I170" s="9">
        <v>0</v>
      </c>
      <c r="J170" s="62" t="str">
        <f t="shared" si="372"/>
        <v>ピクミンマスコット</v>
      </c>
      <c r="K170" s="95">
        <f t="shared" si="373"/>
        <v>800</v>
      </c>
      <c r="L170" s="9">
        <f t="shared" si="334"/>
        <v>2400</v>
      </c>
      <c r="M170" s="10">
        <f t="shared" si="335"/>
        <v>0.11374407582938388</v>
      </c>
      <c r="N170" s="7"/>
      <c r="O170" s="168"/>
      <c r="P170" s="15"/>
      <c r="Q170" s="9">
        <v>10723</v>
      </c>
      <c r="R170" s="9">
        <f t="shared" si="336"/>
        <v>96</v>
      </c>
      <c r="S170" s="9">
        <v>414</v>
      </c>
      <c r="T170" s="9">
        <f t="shared" si="337"/>
        <v>1</v>
      </c>
      <c r="U170" s="9">
        <v>33</v>
      </c>
      <c r="V170" s="9">
        <f t="shared" si="338"/>
        <v>1</v>
      </c>
      <c r="W170" s="9">
        <v>0</v>
      </c>
      <c r="X170" s="62" t="str">
        <f t="shared" ref="X170:X204" si="374">IF(Q170="","",X166)</f>
        <v>ラブブキーホルダーおおきめ</v>
      </c>
      <c r="Y170" s="95">
        <f t="shared" ref="Y170:Y204" si="375">IF(R170="","",Y166)</f>
        <v>500</v>
      </c>
      <c r="Z170" s="9">
        <f t="shared" si="341"/>
        <v>500</v>
      </c>
      <c r="AA170" s="10">
        <f t="shared" si="342"/>
        <v>5.2083333333333336E-2</v>
      </c>
      <c r="AB170" s="7"/>
      <c r="AC170" s="168"/>
      <c r="AD170" s="15"/>
      <c r="AE170" s="9">
        <v>6585</v>
      </c>
      <c r="AF170" s="9">
        <f t="shared" si="343"/>
        <v>56</v>
      </c>
      <c r="AG170" s="9">
        <v>343</v>
      </c>
      <c r="AH170" s="9">
        <f t="shared" si="344"/>
        <v>4</v>
      </c>
      <c r="AI170" s="9">
        <v>12</v>
      </c>
      <c r="AJ170" s="9">
        <f t="shared" si="345"/>
        <v>0</v>
      </c>
      <c r="AK170" s="9">
        <v>0</v>
      </c>
      <c r="AL170" s="62" t="str">
        <f t="shared" si="346"/>
        <v>キティボアバンスクリップ</v>
      </c>
      <c r="AM170" s="95">
        <f t="shared" si="347"/>
        <v>1100</v>
      </c>
      <c r="AN170" s="9">
        <f t="shared" si="348"/>
        <v>0</v>
      </c>
      <c r="AO170" s="10">
        <f t="shared" si="349"/>
        <v>0</v>
      </c>
      <c r="AP170" s="7"/>
      <c r="AQ170" s="168"/>
      <c r="AR170" s="15"/>
      <c r="AS170" s="9">
        <v>6295</v>
      </c>
      <c r="AT170" s="110">
        <f t="shared" si="350"/>
        <v>50</v>
      </c>
      <c r="AU170" s="9">
        <v>424</v>
      </c>
      <c r="AV170" s="9">
        <f t="shared" si="351"/>
        <v>0</v>
      </c>
      <c r="AW170" s="9">
        <v>12</v>
      </c>
      <c r="AX170" s="9">
        <f t="shared" si="352"/>
        <v>0</v>
      </c>
      <c r="AY170" s="9">
        <v>0</v>
      </c>
      <c r="AZ170" s="62" t="str">
        <f t="shared" si="370"/>
        <v>キティしっぽ付きポーチ</v>
      </c>
      <c r="BA170" s="95">
        <f t="shared" si="371"/>
        <v>660</v>
      </c>
      <c r="BB170" s="9">
        <f t="shared" si="354"/>
        <v>0</v>
      </c>
      <c r="BC170" s="10">
        <f t="shared" si="355"/>
        <v>0</v>
      </c>
      <c r="BD170" s="7" t="s">
        <v>678</v>
      </c>
      <c r="BE170" s="168"/>
      <c r="BF170" s="15"/>
      <c r="BG170" s="9">
        <v>6469</v>
      </c>
      <c r="BH170" s="9">
        <f t="shared" si="356"/>
        <v>156</v>
      </c>
      <c r="BI170" s="9">
        <v>153</v>
      </c>
      <c r="BJ170" s="9">
        <f t="shared" si="357"/>
        <v>1</v>
      </c>
      <c r="BK170" s="9">
        <v>11</v>
      </c>
      <c r="BL170" s="9">
        <f t="shared" si="358"/>
        <v>1</v>
      </c>
      <c r="BM170" s="9">
        <v>0</v>
      </c>
      <c r="BN170" s="62" t="str">
        <f t="shared" si="359"/>
        <v>デジタルミニカメラ</v>
      </c>
      <c r="BO170" s="95">
        <f t="shared" si="360"/>
        <v>722</v>
      </c>
      <c r="BP170" s="9">
        <f t="shared" si="361"/>
        <v>722</v>
      </c>
      <c r="BQ170" s="10">
        <f t="shared" si="362"/>
        <v>4.6282051282051283E-2</v>
      </c>
      <c r="BR170" s="7"/>
      <c r="BS170" s="168"/>
      <c r="BT170" s="169"/>
      <c r="BU170" s="9"/>
      <c r="BV170" s="9" t="str">
        <f>IF(BU170="","",BU170-BU188)</f>
        <v/>
      </c>
      <c r="BW170" s="9"/>
      <c r="BX170" s="9" t="str">
        <f>IF(BW170="","",BW170-BW188)</f>
        <v/>
      </c>
      <c r="BY170" s="9"/>
      <c r="BZ170" s="9" t="str">
        <f>IF(BY170="","",BY188+CA188-BY170)</f>
        <v/>
      </c>
      <c r="CA170" s="9"/>
      <c r="CB170" s="62" t="str">
        <f t="shared" si="298"/>
        <v/>
      </c>
      <c r="CC170" s="9"/>
      <c r="CD170" s="9" t="str">
        <f t="shared" si="300"/>
        <v/>
      </c>
      <c r="CE170" s="10" t="str">
        <f t="shared" si="301"/>
        <v/>
      </c>
      <c r="CF170" s="7"/>
      <c r="CH170" s="15"/>
      <c r="CI170" s="9"/>
      <c r="CJ170" s="9" t="str">
        <f>IF(CI170="","",CI170-CI188)</f>
        <v/>
      </c>
      <c r="CK170" s="9"/>
      <c r="CL170" s="9" t="str">
        <f>IF(CK170="","",CK170-CK188)</f>
        <v/>
      </c>
      <c r="CM170" s="9"/>
      <c r="CN170" s="9" t="str">
        <f>IF(CM170="","",CM188+CO188-CM170)</f>
        <v/>
      </c>
      <c r="CO170" s="9"/>
      <c r="CP170" s="62" t="str">
        <f t="shared" si="305"/>
        <v/>
      </c>
      <c r="CQ170" s="9"/>
      <c r="CR170" s="9" t="str">
        <f t="shared" si="307"/>
        <v/>
      </c>
      <c r="CS170" s="10" t="str">
        <f t="shared" si="308"/>
        <v/>
      </c>
      <c r="CT170" s="7"/>
      <c r="CV170" s="15"/>
      <c r="CW170" s="9"/>
      <c r="CX170" s="9" t="str">
        <f>IF(CW170="","",CW170-CW188)</f>
        <v/>
      </c>
      <c r="CY170" s="9"/>
      <c r="CZ170" s="9" t="str">
        <f>IF(CY170="","",CY170-CY188)</f>
        <v/>
      </c>
      <c r="DA170" s="9"/>
      <c r="DB170" s="9" t="str">
        <f>IF(DA170="","",DA188+DC188-DA170)</f>
        <v/>
      </c>
      <c r="DC170" s="9"/>
      <c r="DD170" s="62" t="str">
        <f t="shared" si="312"/>
        <v/>
      </c>
      <c r="DE170" s="9"/>
      <c r="DF170" s="9" t="str">
        <f t="shared" si="314"/>
        <v/>
      </c>
      <c r="DG170" s="10" t="str">
        <f t="shared" si="315"/>
        <v/>
      </c>
      <c r="DH170" s="7"/>
      <c r="DJ170" s="15"/>
      <c r="DK170" s="9"/>
      <c r="DL170" s="9" t="str">
        <f>IF(DK170="","",DK170-DK188)</f>
        <v/>
      </c>
      <c r="DM170" s="9"/>
      <c r="DN170" s="9" t="str">
        <f>IF(DM170="","",DM170-DM188)</f>
        <v/>
      </c>
      <c r="DO170" s="9"/>
      <c r="DP170" s="9" t="str">
        <f>IF(DO170="","",DO188+DQ188-DO170)</f>
        <v/>
      </c>
      <c r="DQ170" s="9"/>
      <c r="DR170" s="62" t="str">
        <f t="shared" si="319"/>
        <v/>
      </c>
      <c r="DS170" s="9"/>
      <c r="DT170" s="9" t="str">
        <f t="shared" si="321"/>
        <v/>
      </c>
      <c r="DU170" s="10" t="str">
        <f t="shared" si="322"/>
        <v/>
      </c>
      <c r="DV170" s="7"/>
      <c r="DW170" s="47"/>
      <c r="DX170" s="15"/>
      <c r="DY170" s="9"/>
      <c r="DZ170" s="9" t="str">
        <f>IF(DY170="","",DY170-DY188)</f>
        <v/>
      </c>
      <c r="EA170" s="9"/>
      <c r="EB170" s="9" t="str">
        <f>IF(EA170="","",EA170-EA188)</f>
        <v/>
      </c>
      <c r="EC170" s="9"/>
      <c r="ED170" s="9" t="str">
        <f>IF(EC170="","",EC188+EE188-EC170)</f>
        <v/>
      </c>
      <c r="EE170" s="9"/>
      <c r="EF170" s="62" t="str">
        <f t="shared" si="326"/>
        <v/>
      </c>
      <c r="EG170" s="9"/>
      <c r="EH170" s="9" t="str">
        <f t="shared" si="328"/>
        <v/>
      </c>
      <c r="EI170" s="10" t="str">
        <f t="shared" si="329"/>
        <v/>
      </c>
      <c r="EJ170" s="7"/>
      <c r="EK170" s="47"/>
      <c r="EL170" s="239"/>
      <c r="EM170" s="270"/>
      <c r="EN170" s="15"/>
      <c r="EO170" s="9">
        <v>9035</v>
      </c>
      <c r="EP170" s="9">
        <f t="shared" si="363"/>
        <v>27</v>
      </c>
      <c r="EQ170" s="9">
        <v>444</v>
      </c>
      <c r="ER170" s="9">
        <f t="shared" si="364"/>
        <v>2</v>
      </c>
      <c r="ES170" s="9">
        <v>25</v>
      </c>
      <c r="ET170" s="9">
        <f t="shared" si="365"/>
        <v>4</v>
      </c>
      <c r="EU170" s="9">
        <v>7</v>
      </c>
      <c r="EV170" s="62" t="str">
        <f t="shared" si="368"/>
        <v>ラブブマスコット</v>
      </c>
      <c r="EW170" s="95">
        <f t="shared" si="369"/>
        <v>400</v>
      </c>
      <c r="EX170" s="9">
        <f t="shared" si="366"/>
        <v>1600</v>
      </c>
      <c r="EY170" s="10">
        <f t="shared" si="367"/>
        <v>0.59259259259259256</v>
      </c>
      <c r="EZ170" s="7"/>
    </row>
    <row r="171" spans="1:156">
      <c r="A171" s="220" t="s">
        <v>54</v>
      </c>
      <c r="B171" s="15"/>
      <c r="C171" s="9">
        <v>10097</v>
      </c>
      <c r="D171" s="9">
        <f t="shared" si="330"/>
        <v>82</v>
      </c>
      <c r="E171" s="9">
        <v>583</v>
      </c>
      <c r="F171" s="9">
        <f t="shared" si="331"/>
        <v>2</v>
      </c>
      <c r="G171" s="9">
        <v>9</v>
      </c>
      <c r="H171" s="9">
        <f t="shared" si="332"/>
        <v>2</v>
      </c>
      <c r="I171" s="9">
        <v>2</v>
      </c>
      <c r="J171" s="62" t="str">
        <f t="shared" si="372"/>
        <v>がま口カエル</v>
      </c>
      <c r="K171" s="9">
        <f t="shared" si="373"/>
        <v>308</v>
      </c>
      <c r="L171" s="9">
        <f t="shared" si="334"/>
        <v>616</v>
      </c>
      <c r="M171" s="10">
        <f t="shared" si="335"/>
        <v>7.5121951219512192E-2</v>
      </c>
      <c r="N171" s="7"/>
      <c r="O171" s="168"/>
      <c r="P171" s="15"/>
      <c r="Q171" s="9">
        <v>11157</v>
      </c>
      <c r="R171" s="9">
        <f t="shared" si="336"/>
        <v>329</v>
      </c>
      <c r="S171" s="9">
        <v>316</v>
      </c>
      <c r="T171" s="9">
        <f t="shared" si="337"/>
        <v>29</v>
      </c>
      <c r="U171" s="9">
        <v>1</v>
      </c>
      <c r="V171" s="9">
        <f t="shared" si="338"/>
        <v>15</v>
      </c>
      <c r="W171" s="9">
        <v>17</v>
      </c>
      <c r="X171" s="62" t="str">
        <f t="shared" si="374"/>
        <v>バタースクイーズ</v>
      </c>
      <c r="Y171" s="9">
        <f t="shared" si="375"/>
        <v>440</v>
      </c>
      <c r="Z171" s="9">
        <f t="shared" si="341"/>
        <v>6600</v>
      </c>
      <c r="AA171" s="10">
        <f t="shared" si="342"/>
        <v>0.20060790273556231</v>
      </c>
      <c r="AB171" s="7" t="s">
        <v>707</v>
      </c>
      <c r="AC171" s="168"/>
      <c r="AD171" s="15"/>
      <c r="AE171" s="9">
        <v>8031</v>
      </c>
      <c r="AF171" s="9">
        <f t="shared" si="343"/>
        <v>145</v>
      </c>
      <c r="AG171" s="9">
        <v>393</v>
      </c>
      <c r="AH171" s="9">
        <f t="shared" si="344"/>
        <v>10</v>
      </c>
      <c r="AI171" s="9">
        <v>6</v>
      </c>
      <c r="AJ171" s="9">
        <f t="shared" si="345"/>
        <v>3</v>
      </c>
      <c r="AK171" s="9">
        <v>13</v>
      </c>
      <c r="AL171" s="62" t="str">
        <f t="shared" si="346"/>
        <v>しばこ</v>
      </c>
      <c r="AM171" s="9">
        <f t="shared" si="347"/>
        <v>100</v>
      </c>
      <c r="AN171" s="9">
        <f t="shared" si="348"/>
        <v>300</v>
      </c>
      <c r="AO171" s="10">
        <f t="shared" si="349"/>
        <v>2.0689655172413793E-2</v>
      </c>
      <c r="AP171" s="7"/>
      <c r="AQ171" s="168"/>
      <c r="AR171" s="17"/>
      <c r="AS171" s="9">
        <v>7662</v>
      </c>
      <c r="AT171" s="9">
        <f t="shared" si="350"/>
        <v>249</v>
      </c>
      <c r="AU171" s="9">
        <v>468</v>
      </c>
      <c r="AV171" s="9">
        <f t="shared" si="351"/>
        <v>16</v>
      </c>
      <c r="AW171" s="9">
        <v>33</v>
      </c>
      <c r="AX171" s="9">
        <f t="shared" si="352"/>
        <v>20</v>
      </c>
      <c r="AY171" s="9">
        <v>12</v>
      </c>
      <c r="AZ171" s="62" t="str">
        <f t="shared" si="370"/>
        <v>ボンボンドロップシール</v>
      </c>
      <c r="BA171" s="9">
        <f t="shared" si="371"/>
        <v>300</v>
      </c>
      <c r="BB171" s="9">
        <f t="shared" si="354"/>
        <v>6000</v>
      </c>
      <c r="BC171" s="10">
        <f t="shared" si="355"/>
        <v>0.24096385542168675</v>
      </c>
      <c r="BD171" s="7"/>
      <c r="BE171" s="168"/>
      <c r="BF171" s="17"/>
      <c r="BG171" s="9">
        <v>6809</v>
      </c>
      <c r="BH171" s="9">
        <f t="shared" si="356"/>
        <v>207</v>
      </c>
      <c r="BI171" s="9">
        <v>191</v>
      </c>
      <c r="BJ171" s="9">
        <f t="shared" si="357"/>
        <v>5</v>
      </c>
      <c r="BK171" s="9">
        <v>5</v>
      </c>
      <c r="BL171" s="9">
        <f t="shared" si="358"/>
        <v>3</v>
      </c>
      <c r="BM171" s="162">
        <v>0</v>
      </c>
      <c r="BN171" s="62" t="str">
        <f t="shared" si="359"/>
        <v>ゲームアーク</v>
      </c>
      <c r="BO171" s="9">
        <f t="shared" si="360"/>
        <v>670</v>
      </c>
      <c r="BP171" s="9">
        <f t="shared" si="361"/>
        <v>2010</v>
      </c>
      <c r="BQ171" s="10">
        <f t="shared" si="362"/>
        <v>9.7101449275362323E-2</v>
      </c>
      <c r="BR171" s="7"/>
      <c r="BS171" s="168"/>
      <c r="BT171" s="169"/>
      <c r="BU171" s="9"/>
      <c r="BV171" s="9" t="str">
        <f t="shared" ref="BV171:BV183" si="376">IF(BU171="","",BU171-BU170)</f>
        <v/>
      </c>
      <c r="BW171" s="9"/>
      <c r="BX171" s="9" t="str">
        <f t="shared" ref="BX171:BX183" si="377">IF(BW171="","",BW171-BW170)</f>
        <v/>
      </c>
      <c r="BY171" s="9"/>
      <c r="BZ171" s="9" t="str">
        <f t="shared" ref="BZ171:BZ183" si="378">IF(BY171="","",BY170+CA170-BY171)</f>
        <v/>
      </c>
      <c r="CA171" s="9"/>
      <c r="CB171" s="62" t="str">
        <f t="shared" si="298"/>
        <v/>
      </c>
      <c r="CC171" s="9"/>
      <c r="CD171" s="9" t="str">
        <f t="shared" si="300"/>
        <v/>
      </c>
      <c r="CE171" s="10" t="str">
        <f t="shared" si="301"/>
        <v/>
      </c>
      <c r="CF171" s="7"/>
      <c r="CH171" s="15"/>
      <c r="CI171" s="9"/>
      <c r="CJ171" s="9" t="str">
        <f t="shared" ref="CJ171:CJ183" si="379">IF(CI171="","",CI171-CI170)</f>
        <v/>
      </c>
      <c r="CK171" s="9"/>
      <c r="CL171" s="9" t="str">
        <f t="shared" ref="CL171:CL183" si="380">IF(CK171="","",CK171-CK170)</f>
        <v/>
      </c>
      <c r="CM171" s="9"/>
      <c r="CN171" s="9" t="str">
        <f t="shared" ref="CN171:CN183" si="381">IF(CM171="","",CM170+CO170-CM171)</f>
        <v/>
      </c>
      <c r="CO171" s="9"/>
      <c r="CP171" s="62" t="str">
        <f t="shared" si="305"/>
        <v/>
      </c>
      <c r="CQ171" s="9"/>
      <c r="CR171" s="9" t="str">
        <f t="shared" si="307"/>
        <v/>
      </c>
      <c r="CS171" s="10" t="str">
        <f t="shared" si="308"/>
        <v/>
      </c>
      <c r="CT171" s="7"/>
      <c r="CV171" s="15"/>
      <c r="CW171" s="9"/>
      <c r="CX171" s="9" t="str">
        <f t="shared" ref="CX171:CX183" si="382">IF(CW171="","",CW171-CW170)</f>
        <v/>
      </c>
      <c r="CY171" s="9"/>
      <c r="CZ171" s="9" t="str">
        <f t="shared" ref="CZ171:CZ183" si="383">IF(CY171="","",CY171-CY170)</f>
        <v/>
      </c>
      <c r="DA171" s="9"/>
      <c r="DB171" s="9" t="str">
        <f t="shared" ref="DB171:DB183" si="384">IF(DA171="","",DA170+DC170-DA171)</f>
        <v/>
      </c>
      <c r="DC171" s="9"/>
      <c r="DD171" s="62" t="str">
        <f t="shared" si="312"/>
        <v/>
      </c>
      <c r="DE171" s="9"/>
      <c r="DF171" s="9" t="str">
        <f t="shared" si="314"/>
        <v/>
      </c>
      <c r="DG171" s="10" t="str">
        <f t="shared" si="315"/>
        <v/>
      </c>
      <c r="DH171" s="7"/>
      <c r="DJ171" s="15"/>
      <c r="DK171" s="9"/>
      <c r="DL171" s="9" t="str">
        <f t="shared" ref="DL171:DL183" si="385">IF(DK171="","",DK171-DK170)</f>
        <v/>
      </c>
      <c r="DM171" s="9"/>
      <c r="DN171" s="9" t="str">
        <f t="shared" ref="DN171:DN183" si="386">IF(DM171="","",DM171-DM170)</f>
        <v/>
      </c>
      <c r="DO171" s="9"/>
      <c r="DP171" s="9" t="str">
        <f t="shared" ref="DP171:DP183" si="387">IF(DO171="","",DO170+DQ170-DO171)</f>
        <v/>
      </c>
      <c r="DQ171" s="9"/>
      <c r="DR171" s="62" t="str">
        <f t="shared" si="319"/>
        <v/>
      </c>
      <c r="DS171" s="9"/>
      <c r="DT171" s="9" t="str">
        <f t="shared" si="321"/>
        <v/>
      </c>
      <c r="DU171" s="10" t="str">
        <f t="shared" si="322"/>
        <v/>
      </c>
      <c r="DV171" s="7"/>
      <c r="DW171" s="47"/>
      <c r="DX171" s="15"/>
      <c r="DY171" s="9"/>
      <c r="DZ171" s="9" t="str">
        <f t="shared" ref="DZ171:DZ183" si="388">IF(DY171="","",DY171-DY170)</f>
        <v/>
      </c>
      <c r="EA171" s="9"/>
      <c r="EB171" s="9" t="str">
        <f t="shared" ref="EB171:EB183" si="389">IF(EA171="","",EA171-EA170)</f>
        <v/>
      </c>
      <c r="EC171" s="9"/>
      <c r="ED171" s="9" t="str">
        <f t="shared" ref="ED171:ED183" si="390">IF(EC171="","",EC170+EE170-EC171)</f>
        <v/>
      </c>
      <c r="EE171" s="9"/>
      <c r="EF171" s="62" t="str">
        <f t="shared" si="326"/>
        <v/>
      </c>
      <c r="EG171" s="9"/>
      <c r="EH171" s="9" t="str">
        <f t="shared" si="328"/>
        <v/>
      </c>
      <c r="EI171" s="10" t="str">
        <f t="shared" si="329"/>
        <v/>
      </c>
      <c r="EJ171" s="7"/>
      <c r="EK171" s="47"/>
      <c r="EL171" s="239"/>
      <c r="EM171" s="224"/>
      <c r="EN171" s="15"/>
      <c r="EO171" s="9">
        <v>7469</v>
      </c>
      <c r="EP171" s="9">
        <f t="shared" si="363"/>
        <v>6</v>
      </c>
      <c r="EQ171" s="9">
        <v>495</v>
      </c>
      <c r="ER171" s="9">
        <f t="shared" si="364"/>
        <v>0</v>
      </c>
      <c r="ES171" s="9">
        <v>10</v>
      </c>
      <c r="ET171" s="9">
        <f t="shared" si="365"/>
        <v>0</v>
      </c>
      <c r="EU171" s="9">
        <v>0</v>
      </c>
      <c r="EV171" s="62" t="str">
        <f t="shared" si="368"/>
        <v>しばこ</v>
      </c>
      <c r="EW171" s="9">
        <f t="shared" si="369"/>
        <v>200</v>
      </c>
      <c r="EX171" s="9">
        <f t="shared" si="366"/>
        <v>0</v>
      </c>
      <c r="EY171" s="10">
        <f t="shared" si="367"/>
        <v>0</v>
      </c>
      <c r="EZ171" s="7"/>
    </row>
    <row r="172" spans="1:156" ht="15" customHeight="1" thickBot="1">
      <c r="A172" s="278"/>
      <c r="B172" s="23"/>
      <c r="C172" s="24">
        <v>10373</v>
      </c>
      <c r="D172" s="24">
        <f t="shared" si="330"/>
        <v>114</v>
      </c>
      <c r="E172" s="24">
        <v>543</v>
      </c>
      <c r="F172" s="24">
        <f t="shared" si="331"/>
        <v>31</v>
      </c>
      <c r="G172" s="24">
        <v>141</v>
      </c>
      <c r="H172" s="24">
        <f t="shared" si="332"/>
        <v>159</v>
      </c>
      <c r="I172" s="24">
        <v>72</v>
      </c>
      <c r="J172" s="63" t="str">
        <f t="shared" si="372"/>
        <v>ビーズブレスレット</v>
      </c>
      <c r="K172" s="96">
        <f t="shared" si="373"/>
        <v>60</v>
      </c>
      <c r="L172" s="24">
        <f t="shared" si="334"/>
        <v>9540</v>
      </c>
      <c r="M172" s="26">
        <f t="shared" si="335"/>
        <v>0.83684210526315794</v>
      </c>
      <c r="N172" s="7" t="s">
        <v>703</v>
      </c>
      <c r="O172" s="168"/>
      <c r="P172" s="23"/>
      <c r="Q172" s="24">
        <v>8234</v>
      </c>
      <c r="R172" s="24">
        <f t="shared" si="336"/>
        <v>78</v>
      </c>
      <c r="S172" s="24">
        <v>428</v>
      </c>
      <c r="T172" s="24">
        <f t="shared" si="337"/>
        <v>1</v>
      </c>
      <c r="U172" s="24">
        <v>10</v>
      </c>
      <c r="V172" s="24">
        <f t="shared" si="338"/>
        <v>1</v>
      </c>
      <c r="W172" s="24">
        <v>0</v>
      </c>
      <c r="X172" s="63" t="str">
        <f t="shared" si="374"/>
        <v>アンパンマンマスコット</v>
      </c>
      <c r="Y172" s="96">
        <f t="shared" si="375"/>
        <v>608</v>
      </c>
      <c r="Z172" s="24">
        <f t="shared" si="341"/>
        <v>608</v>
      </c>
      <c r="AA172" s="26">
        <f t="shared" si="342"/>
        <v>7.7948717948717952E-2</v>
      </c>
      <c r="AB172" s="7"/>
      <c r="AC172" s="168"/>
      <c r="AD172" s="23"/>
      <c r="AE172" s="24">
        <v>7535</v>
      </c>
      <c r="AF172" s="24">
        <f t="shared" si="343"/>
        <v>73</v>
      </c>
      <c r="AG172" s="24">
        <v>487</v>
      </c>
      <c r="AH172" s="24">
        <f t="shared" si="344"/>
        <v>3</v>
      </c>
      <c r="AI172" s="24">
        <v>65</v>
      </c>
      <c r="AJ172" s="24">
        <f t="shared" si="345"/>
        <v>5</v>
      </c>
      <c r="AK172" s="24">
        <v>0</v>
      </c>
      <c r="AL172" s="63" t="str">
        <f t="shared" si="346"/>
        <v>アングリーキーホルダー</v>
      </c>
      <c r="AM172" s="96">
        <f t="shared" si="347"/>
        <v>100</v>
      </c>
      <c r="AN172" s="24">
        <f t="shared" si="348"/>
        <v>500</v>
      </c>
      <c r="AO172" s="26">
        <f t="shared" si="349"/>
        <v>6.8493150684931503E-2</v>
      </c>
      <c r="AP172" s="7"/>
      <c r="AQ172" s="168"/>
      <c r="AR172" s="23"/>
      <c r="AS172" s="24">
        <v>6594</v>
      </c>
      <c r="AT172" s="24">
        <f t="shared" si="350"/>
        <v>99</v>
      </c>
      <c r="AU172" s="24">
        <v>239</v>
      </c>
      <c r="AV172" s="24">
        <f t="shared" si="351"/>
        <v>0</v>
      </c>
      <c r="AW172" s="24">
        <v>23</v>
      </c>
      <c r="AX172" s="24">
        <f t="shared" si="352"/>
        <v>7</v>
      </c>
      <c r="AY172" s="24">
        <v>0</v>
      </c>
      <c r="AZ172" s="63" t="str">
        <f t="shared" si="370"/>
        <v>NICI</v>
      </c>
      <c r="BA172" s="96">
        <f t="shared" si="371"/>
        <v>682</v>
      </c>
      <c r="BB172" s="24">
        <f t="shared" si="354"/>
        <v>4774</v>
      </c>
      <c r="BC172" s="26">
        <f t="shared" si="355"/>
        <v>0.48222222222222222</v>
      </c>
      <c r="BD172" s="279" t="s">
        <v>686</v>
      </c>
      <c r="BE172" s="168"/>
      <c r="BF172" s="23"/>
      <c r="BG172" s="24">
        <v>6684</v>
      </c>
      <c r="BH172" s="24">
        <f t="shared" si="356"/>
        <v>162</v>
      </c>
      <c r="BI172" s="24">
        <v>228</v>
      </c>
      <c r="BJ172" s="24">
        <f t="shared" si="357"/>
        <v>0</v>
      </c>
      <c r="BK172" s="24">
        <v>0</v>
      </c>
      <c r="BL172" s="24">
        <f t="shared" si="358"/>
        <v>7</v>
      </c>
      <c r="BM172" s="24">
        <v>10</v>
      </c>
      <c r="BN172" s="63" t="s">
        <v>706</v>
      </c>
      <c r="BO172" s="96">
        <v>600</v>
      </c>
      <c r="BP172" s="24">
        <f t="shared" si="361"/>
        <v>4200</v>
      </c>
      <c r="BQ172" s="26">
        <f t="shared" si="362"/>
        <v>0.25925925925925924</v>
      </c>
      <c r="BR172" s="7"/>
      <c r="BS172" s="168"/>
      <c r="BT172" s="169"/>
      <c r="BU172" s="9"/>
      <c r="BV172" s="9" t="str">
        <f t="shared" si="376"/>
        <v/>
      </c>
      <c r="BW172" s="9"/>
      <c r="BX172" s="9" t="str">
        <f t="shared" si="377"/>
        <v/>
      </c>
      <c r="BY172" s="9"/>
      <c r="BZ172" s="9" t="str">
        <f t="shared" si="378"/>
        <v/>
      </c>
      <c r="CA172" s="9"/>
      <c r="CB172" s="62" t="str">
        <f t="shared" si="298"/>
        <v/>
      </c>
      <c r="CC172" s="9"/>
      <c r="CD172" s="9" t="str">
        <f t="shared" si="300"/>
        <v/>
      </c>
      <c r="CE172" s="10" t="str">
        <f t="shared" si="301"/>
        <v/>
      </c>
      <c r="CF172" s="7"/>
      <c r="CH172" s="15"/>
      <c r="CI172" s="9"/>
      <c r="CJ172" s="9" t="str">
        <f t="shared" si="379"/>
        <v/>
      </c>
      <c r="CK172" s="9"/>
      <c r="CL172" s="9" t="str">
        <f t="shared" si="380"/>
        <v/>
      </c>
      <c r="CM172" s="9"/>
      <c r="CN172" s="9" t="str">
        <f t="shared" si="381"/>
        <v/>
      </c>
      <c r="CO172" s="9"/>
      <c r="CP172" s="62" t="str">
        <f t="shared" si="305"/>
        <v/>
      </c>
      <c r="CQ172" s="9"/>
      <c r="CR172" s="9" t="str">
        <f t="shared" si="307"/>
        <v/>
      </c>
      <c r="CS172" s="10" t="str">
        <f t="shared" si="308"/>
        <v/>
      </c>
      <c r="CT172" s="7"/>
      <c r="CV172" s="15"/>
      <c r="CW172" s="9"/>
      <c r="CX172" s="9" t="str">
        <f t="shared" si="382"/>
        <v/>
      </c>
      <c r="CY172" s="9"/>
      <c r="CZ172" s="9" t="str">
        <f t="shared" si="383"/>
        <v/>
      </c>
      <c r="DA172" s="9"/>
      <c r="DB172" s="9" t="str">
        <f t="shared" si="384"/>
        <v/>
      </c>
      <c r="DC172" s="9"/>
      <c r="DD172" s="62" t="str">
        <f t="shared" si="312"/>
        <v/>
      </c>
      <c r="DE172" s="9"/>
      <c r="DF172" s="9" t="str">
        <f t="shared" si="314"/>
        <v/>
      </c>
      <c r="DG172" s="10" t="str">
        <f t="shared" si="315"/>
        <v/>
      </c>
      <c r="DH172" s="7"/>
      <c r="DJ172" s="15"/>
      <c r="DK172" s="9"/>
      <c r="DL172" s="9" t="str">
        <f t="shared" si="385"/>
        <v/>
      </c>
      <c r="DM172" s="9"/>
      <c r="DN172" s="9" t="str">
        <f t="shared" si="386"/>
        <v/>
      </c>
      <c r="DO172" s="9"/>
      <c r="DP172" s="9" t="str">
        <f t="shared" si="387"/>
        <v/>
      </c>
      <c r="DQ172" s="9"/>
      <c r="DR172" s="62" t="str">
        <f t="shared" si="319"/>
        <v/>
      </c>
      <c r="DS172" s="9"/>
      <c r="DT172" s="9" t="str">
        <f t="shared" si="321"/>
        <v/>
      </c>
      <c r="DU172" s="10" t="str">
        <f t="shared" si="322"/>
        <v/>
      </c>
      <c r="DV172" s="7"/>
      <c r="DW172" s="47"/>
      <c r="DX172" s="15"/>
      <c r="DY172" s="9"/>
      <c r="DZ172" s="9" t="str">
        <f t="shared" si="388"/>
        <v/>
      </c>
      <c r="EA172" s="9"/>
      <c r="EB172" s="9" t="str">
        <f t="shared" si="389"/>
        <v/>
      </c>
      <c r="EC172" s="9"/>
      <c r="ED172" s="9" t="str">
        <f t="shared" si="390"/>
        <v/>
      </c>
      <c r="EE172" s="9"/>
      <c r="EF172" s="62" t="str">
        <f t="shared" si="326"/>
        <v/>
      </c>
      <c r="EG172" s="9"/>
      <c r="EH172" s="9" t="str">
        <f t="shared" si="328"/>
        <v/>
      </c>
      <c r="EI172" s="10" t="str">
        <f t="shared" si="329"/>
        <v/>
      </c>
      <c r="EJ172" s="7"/>
      <c r="EK172" s="47"/>
      <c r="EL172" s="239"/>
      <c r="EM172" s="189"/>
      <c r="EN172" s="23"/>
      <c r="EO172" s="24">
        <v>8633</v>
      </c>
      <c r="EP172" s="24">
        <f t="shared" si="363"/>
        <v>19</v>
      </c>
      <c r="EQ172" s="24">
        <v>619</v>
      </c>
      <c r="ER172" s="24">
        <f t="shared" si="364"/>
        <v>3</v>
      </c>
      <c r="ES172" s="24">
        <v>60</v>
      </c>
      <c r="ET172" s="24">
        <f t="shared" si="365"/>
        <v>0</v>
      </c>
      <c r="EU172" s="24">
        <v>0</v>
      </c>
      <c r="EV172" s="63" t="str">
        <f t="shared" si="368"/>
        <v>AIモンスターラバー</v>
      </c>
      <c r="EW172" s="96">
        <f t="shared" si="369"/>
        <v>250</v>
      </c>
      <c r="EX172" s="24">
        <f t="shared" si="366"/>
        <v>0</v>
      </c>
      <c r="EY172" s="26">
        <f t="shared" si="367"/>
        <v>0</v>
      </c>
      <c r="EZ172" s="7"/>
    </row>
    <row r="173" spans="1:156" ht="15" customHeight="1" thickTop="1">
      <c r="A173" s="89"/>
      <c r="B173" s="6"/>
      <c r="C173" s="78"/>
      <c r="D173" s="78"/>
      <c r="E173" s="78"/>
      <c r="F173" s="28"/>
      <c r="G173" s="78"/>
      <c r="H173" s="78"/>
      <c r="I173" s="78"/>
      <c r="J173" s="90"/>
      <c r="K173" s="91"/>
      <c r="L173" s="28"/>
      <c r="M173" s="29"/>
      <c r="N173" s="7"/>
      <c r="O173" s="168"/>
      <c r="P173" s="89"/>
      <c r="Q173" s="78"/>
      <c r="R173" s="78"/>
      <c r="S173" s="78"/>
      <c r="T173" s="28"/>
      <c r="U173" s="78"/>
      <c r="V173" s="78"/>
      <c r="W173" s="78"/>
      <c r="X173" s="90"/>
      <c r="Y173" s="91"/>
      <c r="Z173" s="28"/>
      <c r="AA173" s="29"/>
      <c r="AB173" s="7"/>
      <c r="AC173" s="168"/>
      <c r="AD173" s="89"/>
      <c r="AE173" s="78"/>
      <c r="AF173" s="78"/>
      <c r="AG173" s="78"/>
      <c r="AH173" s="28"/>
      <c r="AI173" s="78"/>
      <c r="AJ173" s="78"/>
      <c r="AK173" s="78"/>
      <c r="AL173" s="90"/>
      <c r="AM173" s="91"/>
      <c r="AN173" s="28"/>
      <c r="AO173" s="29"/>
      <c r="AP173" s="7"/>
      <c r="AQ173" s="168"/>
      <c r="AR173" s="89"/>
      <c r="AS173" s="78"/>
      <c r="AT173" s="78"/>
      <c r="AU173" s="78"/>
      <c r="AV173" s="28"/>
      <c r="AW173" s="78"/>
      <c r="AX173" s="78"/>
      <c r="AY173" s="78"/>
      <c r="AZ173" s="90"/>
      <c r="BA173" s="91"/>
      <c r="BB173" s="28"/>
      <c r="BC173" s="29"/>
      <c r="BD173" s="7"/>
      <c r="BE173" s="168"/>
      <c r="BF173" s="89"/>
      <c r="BG173" s="78"/>
      <c r="BH173" s="78"/>
      <c r="BI173" s="78"/>
      <c r="BJ173" s="28"/>
      <c r="BK173" s="78"/>
      <c r="BL173" s="78"/>
      <c r="BM173" s="78"/>
      <c r="BN173" s="90"/>
      <c r="BO173" s="91"/>
      <c r="BP173" s="28"/>
      <c r="BQ173" s="29"/>
      <c r="BR173" s="7"/>
      <c r="BS173" s="168"/>
      <c r="BT173" s="169"/>
      <c r="BU173" s="9"/>
      <c r="BV173" s="9" t="str">
        <f t="shared" si="376"/>
        <v/>
      </c>
      <c r="BW173" s="9"/>
      <c r="BX173" s="9" t="str">
        <f t="shared" si="377"/>
        <v/>
      </c>
      <c r="BY173" s="9"/>
      <c r="BZ173" s="9" t="str">
        <f t="shared" si="378"/>
        <v/>
      </c>
      <c r="CA173" s="9"/>
      <c r="CB173" s="62" t="str">
        <f t="shared" si="298"/>
        <v/>
      </c>
      <c r="CC173" s="9"/>
      <c r="CD173" s="9" t="str">
        <f t="shared" si="300"/>
        <v/>
      </c>
      <c r="CE173" s="10" t="str">
        <f t="shared" si="301"/>
        <v/>
      </c>
      <c r="CF173" s="7"/>
      <c r="CH173" s="15"/>
      <c r="CI173" s="9"/>
      <c r="CJ173" s="9" t="str">
        <f t="shared" si="379"/>
        <v/>
      </c>
      <c r="CK173" s="9"/>
      <c r="CL173" s="9" t="str">
        <f t="shared" si="380"/>
        <v/>
      </c>
      <c r="CM173" s="9"/>
      <c r="CN173" s="9" t="str">
        <f t="shared" si="381"/>
        <v/>
      </c>
      <c r="CO173" s="9"/>
      <c r="CP173" s="62" t="str">
        <f t="shared" si="305"/>
        <v/>
      </c>
      <c r="CQ173" s="9"/>
      <c r="CR173" s="9" t="str">
        <f t="shared" si="307"/>
        <v/>
      </c>
      <c r="CS173" s="10" t="str">
        <f t="shared" si="308"/>
        <v/>
      </c>
      <c r="CT173" s="7"/>
      <c r="CV173" s="15"/>
      <c r="CW173" s="9"/>
      <c r="CX173" s="9" t="str">
        <f t="shared" si="382"/>
        <v/>
      </c>
      <c r="CY173" s="9"/>
      <c r="CZ173" s="9" t="str">
        <f t="shared" si="383"/>
        <v/>
      </c>
      <c r="DA173" s="9"/>
      <c r="DB173" s="9" t="str">
        <f t="shared" si="384"/>
        <v/>
      </c>
      <c r="DC173" s="9"/>
      <c r="DD173" s="62" t="str">
        <f t="shared" si="312"/>
        <v/>
      </c>
      <c r="DE173" s="9"/>
      <c r="DF173" s="9" t="str">
        <f t="shared" si="314"/>
        <v/>
      </c>
      <c r="DG173" s="10" t="str">
        <f t="shared" si="315"/>
        <v/>
      </c>
      <c r="DH173" s="7"/>
      <c r="DJ173" s="15"/>
      <c r="DK173" s="9"/>
      <c r="DL173" s="9" t="str">
        <f t="shared" si="385"/>
        <v/>
      </c>
      <c r="DM173" s="9"/>
      <c r="DN173" s="9" t="str">
        <f t="shared" si="386"/>
        <v/>
      </c>
      <c r="DO173" s="9"/>
      <c r="DP173" s="9" t="str">
        <f t="shared" si="387"/>
        <v/>
      </c>
      <c r="DQ173" s="9"/>
      <c r="DR173" s="62" t="str">
        <f t="shared" si="319"/>
        <v/>
      </c>
      <c r="DS173" s="9"/>
      <c r="DT173" s="9" t="str">
        <f t="shared" si="321"/>
        <v/>
      </c>
      <c r="DU173" s="10" t="str">
        <f t="shared" si="322"/>
        <v/>
      </c>
      <c r="DV173" s="7"/>
      <c r="DW173" s="47"/>
      <c r="DX173" s="15"/>
      <c r="DY173" s="9"/>
      <c r="DZ173" s="9" t="str">
        <f t="shared" si="388"/>
        <v/>
      </c>
      <c r="EA173" s="9"/>
      <c r="EB173" s="9" t="str">
        <f t="shared" si="389"/>
        <v/>
      </c>
      <c r="EC173" s="9"/>
      <c r="ED173" s="9" t="str">
        <f t="shared" si="390"/>
        <v/>
      </c>
      <c r="EE173" s="9"/>
      <c r="EF173" s="62" t="str">
        <f t="shared" si="326"/>
        <v/>
      </c>
      <c r="EG173" s="9"/>
      <c r="EH173" s="9" t="str">
        <f t="shared" si="328"/>
        <v/>
      </c>
      <c r="EI173" s="10" t="str">
        <f t="shared" si="329"/>
        <v/>
      </c>
      <c r="EJ173" s="7"/>
      <c r="EK173" s="47"/>
      <c r="EL173" s="239"/>
      <c r="EM173" s="89">
        <v>46090</v>
      </c>
      <c r="EN173" s="6">
        <f>IF(EM173="","",SUM(EP173:EP176)+SUM(FD173:FD176)+SUM(FR173:FR176)+SUM(GF173:GF176)+SUM(HH158,HU158)+SUM(GT173:GT176))</f>
        <v>51</v>
      </c>
      <c r="EO173" s="78">
        <v>8008</v>
      </c>
      <c r="EP173" s="78">
        <f t="shared" si="363"/>
        <v>6</v>
      </c>
      <c r="EQ173" s="78">
        <v>277</v>
      </c>
      <c r="ER173" s="28">
        <f t="shared" si="364"/>
        <v>0</v>
      </c>
      <c r="ES173" s="78">
        <v>8</v>
      </c>
      <c r="ET173" s="78">
        <f t="shared" si="365"/>
        <v>0</v>
      </c>
      <c r="EU173" s="78">
        <v>0</v>
      </c>
      <c r="EV173" s="90" t="str">
        <f t="shared" si="368"/>
        <v>ピュレグミイヤホン</v>
      </c>
      <c r="EW173" s="91">
        <f t="shared" si="369"/>
        <v>1000</v>
      </c>
      <c r="EX173" s="28">
        <f t="shared" si="366"/>
        <v>0</v>
      </c>
      <c r="EY173" s="29">
        <f t="shared" si="367"/>
        <v>0</v>
      </c>
      <c r="EZ173" s="7"/>
    </row>
    <row r="174" spans="1:156" ht="15" customHeight="1">
      <c r="A174" s="241"/>
      <c r="B174" s="15"/>
      <c r="C174" s="9"/>
      <c r="D174" s="9"/>
      <c r="E174" s="9"/>
      <c r="F174" s="9"/>
      <c r="G174" s="9"/>
      <c r="H174" s="9"/>
      <c r="I174" s="9"/>
      <c r="J174" s="62"/>
      <c r="K174" s="95"/>
      <c r="L174" s="9"/>
      <c r="M174" s="10"/>
      <c r="N174" s="7"/>
      <c r="O174" s="168"/>
      <c r="P174" s="15"/>
      <c r="Q174" s="9"/>
      <c r="R174" s="9"/>
      <c r="S174" s="9"/>
      <c r="T174" s="9"/>
      <c r="U174" s="9"/>
      <c r="V174" s="9"/>
      <c r="W174" s="9"/>
      <c r="X174" s="62"/>
      <c r="Y174" s="95"/>
      <c r="Z174" s="9"/>
      <c r="AA174" s="10"/>
      <c r="AB174" s="7"/>
      <c r="AC174" s="168"/>
      <c r="AD174" s="15"/>
      <c r="AE174" s="9"/>
      <c r="AF174" s="9"/>
      <c r="AG174" s="9"/>
      <c r="AH174" s="9"/>
      <c r="AI174" s="9"/>
      <c r="AJ174" s="9"/>
      <c r="AK174" s="9"/>
      <c r="AL174" s="62"/>
      <c r="AM174" s="95"/>
      <c r="AN174" s="9"/>
      <c r="AO174" s="10"/>
      <c r="AP174" s="7"/>
      <c r="AQ174" s="168"/>
      <c r="AR174" s="17"/>
      <c r="AS174" s="9"/>
      <c r="AT174" s="9"/>
      <c r="AU174" s="9"/>
      <c r="AV174" s="9"/>
      <c r="AW174" s="9"/>
      <c r="AX174" s="9"/>
      <c r="AY174" s="9"/>
      <c r="AZ174" s="62"/>
      <c r="BA174" s="95"/>
      <c r="BB174" s="9"/>
      <c r="BC174" s="10"/>
      <c r="BD174" s="7"/>
      <c r="BE174" s="168"/>
      <c r="BF174" s="15"/>
      <c r="BG174" s="9"/>
      <c r="BH174" s="9"/>
      <c r="BI174" s="9"/>
      <c r="BJ174" s="9"/>
      <c r="BK174" s="9"/>
      <c r="BL174" s="9"/>
      <c r="BM174" s="9"/>
      <c r="BN174" s="62"/>
      <c r="BO174" s="95"/>
      <c r="BP174" s="9"/>
      <c r="BQ174" s="10"/>
      <c r="BR174" s="7"/>
      <c r="BS174" s="168"/>
      <c r="BT174" s="169"/>
      <c r="BU174" s="9"/>
      <c r="BV174" s="9" t="str">
        <f t="shared" si="376"/>
        <v/>
      </c>
      <c r="BW174" s="9"/>
      <c r="BX174" s="9" t="str">
        <f t="shared" si="377"/>
        <v/>
      </c>
      <c r="BY174" s="9"/>
      <c r="BZ174" s="9" t="str">
        <f t="shared" si="378"/>
        <v/>
      </c>
      <c r="CA174" s="9"/>
      <c r="CB174" s="9"/>
      <c r="CC174" s="9"/>
      <c r="CD174" s="9" t="str">
        <f t="shared" si="300"/>
        <v/>
      </c>
      <c r="CE174" s="10" t="str">
        <f t="shared" si="301"/>
        <v/>
      </c>
      <c r="CF174" s="7"/>
      <c r="CH174" s="15"/>
      <c r="CI174" s="9"/>
      <c r="CJ174" s="9" t="str">
        <f t="shared" si="379"/>
        <v/>
      </c>
      <c r="CK174" s="9"/>
      <c r="CL174" s="9" t="str">
        <f t="shared" si="380"/>
        <v/>
      </c>
      <c r="CM174" s="9"/>
      <c r="CN174" s="9" t="str">
        <f t="shared" si="381"/>
        <v/>
      </c>
      <c r="CO174" s="9"/>
      <c r="CP174" s="9"/>
      <c r="CQ174" s="9"/>
      <c r="CR174" s="9" t="str">
        <f t="shared" si="307"/>
        <v/>
      </c>
      <c r="CS174" s="10" t="str">
        <f t="shared" si="308"/>
        <v/>
      </c>
      <c r="CT174" s="7"/>
      <c r="CV174" s="15"/>
      <c r="CW174" s="9"/>
      <c r="CX174" s="9" t="str">
        <f t="shared" si="382"/>
        <v/>
      </c>
      <c r="CY174" s="9"/>
      <c r="CZ174" s="9" t="str">
        <f t="shared" si="383"/>
        <v/>
      </c>
      <c r="DA174" s="9"/>
      <c r="DB174" s="9" t="str">
        <f t="shared" si="384"/>
        <v/>
      </c>
      <c r="DC174" s="9"/>
      <c r="DD174" s="9"/>
      <c r="DE174" s="9"/>
      <c r="DF174" s="9" t="str">
        <f t="shared" si="314"/>
        <v/>
      </c>
      <c r="DG174" s="10" t="str">
        <f t="shared" si="315"/>
        <v/>
      </c>
      <c r="DH174" s="7"/>
      <c r="DJ174" s="15"/>
      <c r="DK174" s="9"/>
      <c r="DL174" s="9" t="str">
        <f t="shared" si="385"/>
        <v/>
      </c>
      <c r="DM174" s="9"/>
      <c r="DN174" s="9" t="str">
        <f t="shared" si="386"/>
        <v/>
      </c>
      <c r="DO174" s="9"/>
      <c r="DP174" s="9" t="str">
        <f t="shared" si="387"/>
        <v/>
      </c>
      <c r="DQ174" s="9"/>
      <c r="DR174" s="9"/>
      <c r="DS174" s="9"/>
      <c r="DT174" s="9" t="str">
        <f t="shared" si="321"/>
        <v/>
      </c>
      <c r="DU174" s="10" t="str">
        <f t="shared" si="322"/>
        <v/>
      </c>
      <c r="DV174" s="7"/>
      <c r="DW174" s="47"/>
      <c r="DX174" s="15"/>
      <c r="DY174" s="9"/>
      <c r="DZ174" s="9" t="str">
        <f t="shared" si="388"/>
        <v/>
      </c>
      <c r="EA174" s="9"/>
      <c r="EB174" s="9" t="str">
        <f t="shared" si="389"/>
        <v/>
      </c>
      <c r="EC174" s="9"/>
      <c r="ED174" s="9" t="str">
        <f t="shared" si="390"/>
        <v/>
      </c>
      <c r="EE174" s="9"/>
      <c r="EF174" s="9"/>
      <c r="EG174" s="9"/>
      <c r="EH174" s="9" t="str">
        <f t="shared" si="328"/>
        <v/>
      </c>
      <c r="EI174" s="10" t="str">
        <f t="shared" si="329"/>
        <v/>
      </c>
      <c r="EJ174" s="7"/>
      <c r="EK174" s="47"/>
      <c r="EL174" s="239"/>
      <c r="EM174" s="73"/>
      <c r="EN174" s="15"/>
      <c r="EO174" s="9">
        <v>9054</v>
      </c>
      <c r="EP174" s="9">
        <f t="shared" si="363"/>
        <v>19</v>
      </c>
      <c r="EQ174" s="9">
        <v>446</v>
      </c>
      <c r="ER174" s="9">
        <f t="shared" si="364"/>
        <v>2</v>
      </c>
      <c r="ES174" s="9">
        <v>30</v>
      </c>
      <c r="ET174" s="9">
        <f t="shared" si="365"/>
        <v>2</v>
      </c>
      <c r="EU174" s="9">
        <v>0</v>
      </c>
      <c r="EV174" s="62" t="str">
        <f t="shared" si="368"/>
        <v>ラブブマスコット</v>
      </c>
      <c r="EW174" s="95">
        <f t="shared" si="369"/>
        <v>400</v>
      </c>
      <c r="EX174" s="9">
        <f t="shared" si="366"/>
        <v>800</v>
      </c>
      <c r="EY174" s="10">
        <f t="shared" si="367"/>
        <v>0.42105263157894735</v>
      </c>
      <c r="EZ174" s="7"/>
    </row>
    <row r="175" spans="1:156" ht="15" customHeight="1">
      <c r="A175" s="266"/>
      <c r="B175" s="169"/>
      <c r="C175" s="9"/>
      <c r="D175" s="9"/>
      <c r="E175" s="9"/>
      <c r="F175" s="9"/>
      <c r="G175" s="9"/>
      <c r="H175" s="9"/>
      <c r="I175" s="9"/>
      <c r="J175" s="62"/>
      <c r="K175" s="9"/>
      <c r="L175" s="9"/>
      <c r="M175" s="10"/>
      <c r="N175" s="7"/>
      <c r="O175" s="168"/>
      <c r="P175" s="15"/>
      <c r="Q175" s="9"/>
      <c r="R175" s="9"/>
      <c r="S175" s="9"/>
      <c r="T175" s="9"/>
      <c r="U175" s="9"/>
      <c r="V175" s="9"/>
      <c r="W175" s="9"/>
      <c r="X175" s="62"/>
      <c r="Y175" s="9"/>
      <c r="Z175" s="9"/>
      <c r="AA175" s="10"/>
      <c r="AB175" s="7"/>
      <c r="AC175" s="168"/>
      <c r="AD175" s="15"/>
      <c r="AE175" s="9"/>
      <c r="AF175" s="9"/>
      <c r="AG175" s="9"/>
      <c r="AH175" s="9"/>
      <c r="AI175" s="9"/>
      <c r="AJ175" s="9"/>
      <c r="AK175" s="9"/>
      <c r="AL175" s="62"/>
      <c r="AM175" s="9"/>
      <c r="AN175" s="9"/>
      <c r="AO175" s="10"/>
      <c r="AP175" s="7"/>
      <c r="AQ175" s="168"/>
      <c r="AR175" s="140"/>
      <c r="AS175" s="9"/>
      <c r="AT175" s="9"/>
      <c r="AU175" s="9"/>
      <c r="AV175" s="9"/>
      <c r="AW175" s="9"/>
      <c r="AX175" s="9"/>
      <c r="AY175" s="9"/>
      <c r="AZ175" s="62"/>
      <c r="BA175" s="9"/>
      <c r="BB175" s="9"/>
      <c r="BC175" s="10"/>
      <c r="BD175" s="7"/>
      <c r="BE175" s="168"/>
      <c r="BF175" s="17"/>
      <c r="BG175" s="9"/>
      <c r="BH175" s="9"/>
      <c r="BI175" s="9"/>
      <c r="BJ175" s="9"/>
      <c r="BK175" s="9"/>
      <c r="BL175" s="9"/>
      <c r="BM175" s="9"/>
      <c r="BN175" s="62"/>
      <c r="BO175" s="9"/>
      <c r="BP175" s="9"/>
      <c r="BQ175" s="10"/>
      <c r="BR175" s="7"/>
      <c r="BS175" s="168"/>
      <c r="BT175" s="183"/>
      <c r="BU175" s="9"/>
      <c r="BV175" s="9" t="str">
        <f t="shared" si="376"/>
        <v/>
      </c>
      <c r="BW175" s="9"/>
      <c r="BX175" s="9" t="str">
        <f t="shared" si="377"/>
        <v/>
      </c>
      <c r="BY175" s="9"/>
      <c r="BZ175" s="9" t="str">
        <f t="shared" si="378"/>
        <v/>
      </c>
      <c r="CA175" s="9"/>
      <c r="CB175" s="9"/>
      <c r="CC175" s="9"/>
      <c r="CD175" s="9" t="str">
        <f t="shared" si="300"/>
        <v/>
      </c>
      <c r="CE175" s="10" t="str">
        <f t="shared" si="301"/>
        <v/>
      </c>
      <c r="CF175" s="7"/>
      <c r="CH175" s="15"/>
      <c r="CI175" s="9"/>
      <c r="CJ175" s="9" t="str">
        <f t="shared" si="379"/>
        <v/>
      </c>
      <c r="CK175" s="9"/>
      <c r="CL175" s="9" t="str">
        <f t="shared" si="380"/>
        <v/>
      </c>
      <c r="CM175" s="9"/>
      <c r="CN175" s="9" t="str">
        <f t="shared" si="381"/>
        <v/>
      </c>
      <c r="CO175" s="9"/>
      <c r="CP175" s="9"/>
      <c r="CQ175" s="9"/>
      <c r="CR175" s="9" t="str">
        <f t="shared" si="307"/>
        <v/>
      </c>
      <c r="CS175" s="10" t="str">
        <f t="shared" si="308"/>
        <v/>
      </c>
      <c r="CT175" s="7"/>
      <c r="CV175" s="15"/>
      <c r="CW175" s="9"/>
      <c r="CX175" s="9" t="str">
        <f t="shared" si="382"/>
        <v/>
      </c>
      <c r="CY175" s="9"/>
      <c r="CZ175" s="9" t="str">
        <f t="shared" si="383"/>
        <v/>
      </c>
      <c r="DA175" s="9"/>
      <c r="DB175" s="9" t="str">
        <f t="shared" si="384"/>
        <v/>
      </c>
      <c r="DC175" s="9"/>
      <c r="DD175" s="9"/>
      <c r="DE175" s="9"/>
      <c r="DF175" s="9" t="str">
        <f t="shared" si="314"/>
        <v/>
      </c>
      <c r="DG175" s="10" t="str">
        <f t="shared" si="315"/>
        <v/>
      </c>
      <c r="DH175" s="7"/>
      <c r="DJ175" s="15"/>
      <c r="DK175" s="9"/>
      <c r="DL175" s="9" t="str">
        <f t="shared" si="385"/>
        <v/>
      </c>
      <c r="DM175" s="9"/>
      <c r="DN175" s="9" t="str">
        <f t="shared" si="386"/>
        <v/>
      </c>
      <c r="DO175" s="9"/>
      <c r="DP175" s="9" t="str">
        <f t="shared" si="387"/>
        <v/>
      </c>
      <c r="DQ175" s="9"/>
      <c r="DR175" s="9"/>
      <c r="DS175" s="9"/>
      <c r="DT175" s="9" t="str">
        <f t="shared" si="321"/>
        <v/>
      </c>
      <c r="DU175" s="10" t="str">
        <f t="shared" si="322"/>
        <v/>
      </c>
      <c r="DV175" s="7"/>
      <c r="DW175" s="47"/>
      <c r="DX175" s="15"/>
      <c r="DY175" s="9"/>
      <c r="DZ175" s="9" t="str">
        <f t="shared" si="388"/>
        <v/>
      </c>
      <c r="EA175" s="9"/>
      <c r="EB175" s="9" t="str">
        <f t="shared" si="389"/>
        <v/>
      </c>
      <c r="EC175" s="9"/>
      <c r="ED175" s="9" t="str">
        <f t="shared" si="390"/>
        <v/>
      </c>
      <c r="EE175" s="9"/>
      <c r="EF175" s="9"/>
      <c r="EG175" s="9"/>
      <c r="EH175" s="9" t="str">
        <f t="shared" si="328"/>
        <v/>
      </c>
      <c r="EI175" s="10" t="str">
        <f t="shared" si="329"/>
        <v/>
      </c>
      <c r="EJ175" s="7"/>
      <c r="EK175" s="47"/>
      <c r="EL175" s="239"/>
      <c r="EM175" s="73"/>
      <c r="EN175" s="15"/>
      <c r="EO175" s="9">
        <v>7483</v>
      </c>
      <c r="EP175" s="9">
        <f t="shared" si="363"/>
        <v>14</v>
      </c>
      <c r="EQ175" s="9">
        <v>497</v>
      </c>
      <c r="ER175" s="9">
        <f t="shared" si="364"/>
        <v>2</v>
      </c>
      <c r="ES175" s="9">
        <v>8</v>
      </c>
      <c r="ET175" s="9">
        <f t="shared" si="365"/>
        <v>2</v>
      </c>
      <c r="EU175" s="9">
        <v>0</v>
      </c>
      <c r="EV175" s="62" t="str">
        <f t="shared" si="368"/>
        <v>しばこ</v>
      </c>
      <c r="EW175" s="9">
        <f t="shared" si="369"/>
        <v>200</v>
      </c>
      <c r="EX175" s="9">
        <f t="shared" si="366"/>
        <v>400</v>
      </c>
      <c r="EY175" s="10">
        <f t="shared" si="367"/>
        <v>0.2857142857142857</v>
      </c>
      <c r="EZ175" s="7"/>
    </row>
    <row r="176" spans="1:156" ht="15" customHeight="1" thickBot="1">
      <c r="A176" s="235"/>
      <c r="B176" s="23"/>
      <c r="C176" s="24"/>
      <c r="D176" s="24"/>
      <c r="E176" s="24"/>
      <c r="F176" s="24"/>
      <c r="G176" s="24"/>
      <c r="H176" s="24"/>
      <c r="I176" s="24"/>
      <c r="J176" s="63"/>
      <c r="K176" s="96"/>
      <c r="L176" s="24"/>
      <c r="M176" s="26"/>
      <c r="N176" s="7"/>
      <c r="O176" s="168"/>
      <c r="P176" s="23"/>
      <c r="Q176" s="24"/>
      <c r="R176" s="24"/>
      <c r="S176" s="24"/>
      <c r="T176" s="24"/>
      <c r="U176" s="24"/>
      <c r="V176" s="24"/>
      <c r="W176" s="24"/>
      <c r="X176" s="63"/>
      <c r="Y176" s="96"/>
      <c r="Z176" s="24"/>
      <c r="AA176" s="26"/>
      <c r="AB176" s="279"/>
      <c r="AC176" s="168"/>
      <c r="AD176" s="23"/>
      <c r="AE176" s="24"/>
      <c r="AF176" s="24"/>
      <c r="AG176" s="24"/>
      <c r="AH176" s="24"/>
      <c r="AI176" s="24"/>
      <c r="AJ176" s="24"/>
      <c r="AK176" s="24"/>
      <c r="AL176" s="63"/>
      <c r="AM176" s="96"/>
      <c r="AN176" s="24"/>
      <c r="AO176" s="26"/>
      <c r="AP176" s="7"/>
      <c r="AQ176" s="168"/>
      <c r="AR176" s="165"/>
      <c r="AS176" s="24"/>
      <c r="AT176" s="24"/>
      <c r="AU176" s="24"/>
      <c r="AV176" s="24"/>
      <c r="AW176" s="24"/>
      <c r="AX176" s="24"/>
      <c r="AY176" s="24"/>
      <c r="AZ176" s="63"/>
      <c r="BA176" s="96"/>
      <c r="BB176" s="24"/>
      <c r="BC176" s="26"/>
      <c r="BD176" s="7"/>
      <c r="BE176" s="168"/>
      <c r="BF176" s="23"/>
      <c r="BG176" s="24"/>
      <c r="BH176" s="24"/>
      <c r="BI176" s="24"/>
      <c r="BJ176" s="24"/>
      <c r="BK176" s="24"/>
      <c r="BL176" s="24"/>
      <c r="BM176" s="24"/>
      <c r="BN176" s="63"/>
      <c r="BO176" s="96"/>
      <c r="BP176" s="24"/>
      <c r="BQ176" s="26"/>
      <c r="BR176" s="7"/>
      <c r="BS176" s="168"/>
      <c r="BT176" s="184"/>
      <c r="BU176" s="9"/>
      <c r="BV176" s="9" t="str">
        <f t="shared" si="376"/>
        <v/>
      </c>
      <c r="BW176" s="9"/>
      <c r="BX176" s="9" t="str">
        <f t="shared" si="377"/>
        <v/>
      </c>
      <c r="BY176" s="9"/>
      <c r="BZ176" s="9" t="str">
        <f t="shared" si="378"/>
        <v/>
      </c>
      <c r="CA176" s="9"/>
      <c r="CB176" s="9"/>
      <c r="CC176" s="9"/>
      <c r="CD176" s="9" t="str">
        <f t="shared" si="300"/>
        <v/>
      </c>
      <c r="CE176" s="10" t="str">
        <f t="shared" si="301"/>
        <v/>
      </c>
      <c r="CF176" s="7"/>
      <c r="CH176" s="15"/>
      <c r="CI176" s="9"/>
      <c r="CJ176" s="9" t="str">
        <f t="shared" si="379"/>
        <v/>
      </c>
      <c r="CK176" s="9"/>
      <c r="CL176" s="9" t="str">
        <f t="shared" si="380"/>
        <v/>
      </c>
      <c r="CM176" s="9"/>
      <c r="CN176" s="9" t="str">
        <f t="shared" si="381"/>
        <v/>
      </c>
      <c r="CO176" s="9"/>
      <c r="CP176" s="9"/>
      <c r="CQ176" s="9"/>
      <c r="CR176" s="9" t="str">
        <f t="shared" si="307"/>
        <v/>
      </c>
      <c r="CS176" s="10" t="str">
        <f t="shared" si="308"/>
        <v/>
      </c>
      <c r="CT176" s="7"/>
      <c r="CV176" s="15"/>
      <c r="CW176" s="9"/>
      <c r="CX176" s="9" t="str">
        <f t="shared" si="382"/>
        <v/>
      </c>
      <c r="CY176" s="9"/>
      <c r="CZ176" s="9" t="str">
        <f t="shared" si="383"/>
        <v/>
      </c>
      <c r="DA176" s="9"/>
      <c r="DB176" s="9" t="str">
        <f t="shared" si="384"/>
        <v/>
      </c>
      <c r="DC176" s="9"/>
      <c r="DD176" s="9"/>
      <c r="DE176" s="9"/>
      <c r="DF176" s="9" t="str">
        <f t="shared" si="314"/>
        <v/>
      </c>
      <c r="DG176" s="10" t="str">
        <f t="shared" si="315"/>
        <v/>
      </c>
      <c r="DH176" s="7"/>
      <c r="DJ176" s="15"/>
      <c r="DK176" s="9"/>
      <c r="DL176" s="9" t="str">
        <f t="shared" si="385"/>
        <v/>
      </c>
      <c r="DM176" s="9"/>
      <c r="DN176" s="9" t="str">
        <f t="shared" si="386"/>
        <v/>
      </c>
      <c r="DO176" s="9"/>
      <c r="DP176" s="9" t="str">
        <f t="shared" si="387"/>
        <v/>
      </c>
      <c r="DQ176" s="9"/>
      <c r="DR176" s="9"/>
      <c r="DS176" s="9"/>
      <c r="DT176" s="9" t="str">
        <f t="shared" si="321"/>
        <v/>
      </c>
      <c r="DU176" s="10" t="str">
        <f t="shared" si="322"/>
        <v/>
      </c>
      <c r="DV176" s="7"/>
      <c r="DW176" s="47"/>
      <c r="DX176" s="15"/>
      <c r="DY176" s="9"/>
      <c r="DZ176" s="9" t="str">
        <f t="shared" si="388"/>
        <v/>
      </c>
      <c r="EA176" s="9"/>
      <c r="EB176" s="9" t="str">
        <f t="shared" si="389"/>
        <v/>
      </c>
      <c r="EC176" s="9"/>
      <c r="ED176" s="9" t="str">
        <f t="shared" si="390"/>
        <v/>
      </c>
      <c r="EE176" s="9"/>
      <c r="EF176" s="9"/>
      <c r="EG176" s="9"/>
      <c r="EH176" s="9" t="str">
        <f t="shared" si="328"/>
        <v/>
      </c>
      <c r="EI176" s="10" t="str">
        <f t="shared" si="329"/>
        <v/>
      </c>
      <c r="EJ176" s="7"/>
      <c r="EK176" s="47"/>
      <c r="EL176" s="239"/>
      <c r="EM176" s="125"/>
      <c r="EN176" s="23"/>
      <c r="EO176" s="24">
        <v>8645</v>
      </c>
      <c r="EP176" s="24">
        <f t="shared" si="363"/>
        <v>12</v>
      </c>
      <c r="EQ176" s="24">
        <v>620</v>
      </c>
      <c r="ER176" s="24">
        <f t="shared" si="364"/>
        <v>1</v>
      </c>
      <c r="ES176" s="24">
        <v>55</v>
      </c>
      <c r="ET176" s="24">
        <f t="shared" si="365"/>
        <v>5</v>
      </c>
      <c r="EU176" s="24">
        <v>20</v>
      </c>
      <c r="EV176" s="63" t="str">
        <f t="shared" si="368"/>
        <v>AIモンスターラバー</v>
      </c>
      <c r="EW176" s="96">
        <f t="shared" si="369"/>
        <v>250</v>
      </c>
      <c r="EX176" s="24">
        <f t="shared" si="366"/>
        <v>1250</v>
      </c>
      <c r="EY176" s="26">
        <f t="shared" si="367"/>
        <v>1.0416666666666667</v>
      </c>
      <c r="EZ176" s="7"/>
    </row>
    <row r="177" spans="1:156" ht="15" customHeight="1" thickTop="1">
      <c r="A177" s="89"/>
      <c r="B177" s="6" t="str">
        <f>IF(A177="","",SUM(D177:D180)+SUM(R177:R180)+SUM(AF177:AF180)+SUM(AT177:AT180)+SUM(BV159,CJ159,CX159,DL159)+SUM(BH177:BH180))</f>
        <v/>
      </c>
      <c r="C177" s="78"/>
      <c r="D177" s="78" t="str">
        <f t="shared" si="330"/>
        <v/>
      </c>
      <c r="E177" s="78"/>
      <c r="F177" s="28" t="str">
        <f t="shared" si="331"/>
        <v/>
      </c>
      <c r="G177" s="78"/>
      <c r="H177" s="78" t="str">
        <f t="shared" si="332"/>
        <v/>
      </c>
      <c r="I177" s="78"/>
      <c r="J177" s="90" t="str">
        <f t="shared" si="372"/>
        <v/>
      </c>
      <c r="K177" s="91" t="str">
        <f t="shared" si="373"/>
        <v/>
      </c>
      <c r="L177" s="28" t="str">
        <f t="shared" si="334"/>
        <v/>
      </c>
      <c r="M177" s="29" t="str">
        <f t="shared" si="335"/>
        <v/>
      </c>
      <c r="N177" s="7"/>
      <c r="O177" s="168"/>
      <c r="P177" s="89" t="str">
        <f>IF(A177="","",A177)</f>
        <v/>
      </c>
      <c r="Q177" s="78"/>
      <c r="R177" s="78" t="str">
        <f t="shared" si="336"/>
        <v/>
      </c>
      <c r="S177" s="78"/>
      <c r="T177" s="28" t="str">
        <f t="shared" si="337"/>
        <v/>
      </c>
      <c r="U177" s="78"/>
      <c r="V177" s="78" t="str">
        <f t="shared" si="338"/>
        <v/>
      </c>
      <c r="W177" s="78"/>
      <c r="X177" s="90" t="str">
        <f t="shared" si="374"/>
        <v/>
      </c>
      <c r="Y177" s="91" t="str">
        <f t="shared" si="375"/>
        <v/>
      </c>
      <c r="Z177" s="28" t="str">
        <f t="shared" si="341"/>
        <v/>
      </c>
      <c r="AA177" s="29" t="str">
        <f t="shared" si="342"/>
        <v/>
      </c>
      <c r="AB177" s="7"/>
      <c r="AC177" s="168"/>
      <c r="AD177" s="89" t="str">
        <f>IF(A177="","",A177)</f>
        <v/>
      </c>
      <c r="AE177" s="78"/>
      <c r="AF177" s="78" t="str">
        <f t="shared" si="343"/>
        <v/>
      </c>
      <c r="AG177" s="78"/>
      <c r="AH177" s="28" t="str">
        <f t="shared" si="344"/>
        <v/>
      </c>
      <c r="AI177" s="78"/>
      <c r="AJ177" s="78" t="str">
        <f t="shared" si="345"/>
        <v/>
      </c>
      <c r="AK177" s="78"/>
      <c r="AL177" s="90" t="str">
        <f t="shared" si="346"/>
        <v/>
      </c>
      <c r="AM177" s="91" t="str">
        <f t="shared" si="347"/>
        <v/>
      </c>
      <c r="AN177" s="28" t="str">
        <f t="shared" si="348"/>
        <v/>
      </c>
      <c r="AO177" s="29" t="str">
        <f t="shared" si="349"/>
        <v/>
      </c>
      <c r="AP177" s="7"/>
      <c r="AQ177" s="168"/>
      <c r="AR177" s="89" t="str">
        <f>IF(A177="","",A177)</f>
        <v/>
      </c>
      <c r="AS177" s="78"/>
      <c r="AT177" s="78" t="str">
        <f t="shared" si="350"/>
        <v/>
      </c>
      <c r="AU177" s="78"/>
      <c r="AV177" s="28" t="str">
        <f t="shared" si="351"/>
        <v/>
      </c>
      <c r="AW177" s="78"/>
      <c r="AX177" s="78" t="str">
        <f t="shared" si="352"/>
        <v/>
      </c>
      <c r="AY177" s="78"/>
      <c r="AZ177" s="90" t="str">
        <f t="shared" si="370"/>
        <v/>
      </c>
      <c r="BA177" s="91" t="str">
        <f t="shared" si="371"/>
        <v/>
      </c>
      <c r="BB177" s="28" t="str">
        <f t="shared" si="354"/>
        <v/>
      </c>
      <c r="BC177" s="29" t="str">
        <f t="shared" si="355"/>
        <v/>
      </c>
      <c r="BD177" s="7"/>
      <c r="BE177" s="168"/>
      <c r="BF177" s="89" t="str">
        <f>IF(A177="","",A177)</f>
        <v/>
      </c>
      <c r="BG177" s="78"/>
      <c r="BH177" s="78" t="str">
        <f t="shared" si="356"/>
        <v/>
      </c>
      <c r="BI177" s="78"/>
      <c r="BJ177" s="28" t="str">
        <f t="shared" si="357"/>
        <v/>
      </c>
      <c r="BK177" s="78"/>
      <c r="BL177" s="78" t="str">
        <f t="shared" si="358"/>
        <v/>
      </c>
      <c r="BM177" s="78"/>
      <c r="BN177" s="90" t="str">
        <f t="shared" ref="BN177:BN204" si="391">IF(BG177="","",BN173)</f>
        <v/>
      </c>
      <c r="BO177" s="91" t="str">
        <f t="shared" ref="BO177:BO204" si="392">IF(BH177="","",BO173)</f>
        <v/>
      </c>
      <c r="BP177" s="28" t="str">
        <f t="shared" si="361"/>
        <v/>
      </c>
      <c r="BQ177" s="29" t="str">
        <f t="shared" si="362"/>
        <v/>
      </c>
      <c r="BR177" s="7"/>
      <c r="BS177" s="168"/>
      <c r="BT177" s="170"/>
      <c r="BU177" s="9"/>
      <c r="BV177" s="9" t="str">
        <f t="shared" si="376"/>
        <v/>
      </c>
      <c r="BW177" s="9"/>
      <c r="BX177" s="9" t="str">
        <f t="shared" si="377"/>
        <v/>
      </c>
      <c r="BY177" s="9"/>
      <c r="BZ177" s="9" t="str">
        <f t="shared" si="378"/>
        <v/>
      </c>
      <c r="CA177" s="9"/>
      <c r="CB177" s="9"/>
      <c r="CC177" s="9"/>
      <c r="CD177" s="9" t="str">
        <f t="shared" si="300"/>
        <v/>
      </c>
      <c r="CE177" s="10" t="str">
        <f t="shared" si="301"/>
        <v/>
      </c>
      <c r="CF177" s="7"/>
      <c r="CH177" s="15"/>
      <c r="CI177" s="9"/>
      <c r="CJ177" s="9" t="str">
        <f t="shared" si="379"/>
        <v/>
      </c>
      <c r="CK177" s="9"/>
      <c r="CL177" s="9" t="str">
        <f t="shared" si="380"/>
        <v/>
      </c>
      <c r="CM177" s="9"/>
      <c r="CN177" s="9" t="str">
        <f t="shared" si="381"/>
        <v/>
      </c>
      <c r="CO177" s="9"/>
      <c r="CP177" s="9"/>
      <c r="CQ177" s="9"/>
      <c r="CR177" s="9" t="str">
        <f t="shared" si="307"/>
        <v/>
      </c>
      <c r="CS177" s="10" t="str">
        <f t="shared" si="308"/>
        <v/>
      </c>
      <c r="CT177" s="7"/>
      <c r="CV177" s="15"/>
      <c r="CW177" s="9"/>
      <c r="CX177" s="9" t="str">
        <f t="shared" si="382"/>
        <v/>
      </c>
      <c r="CY177" s="9"/>
      <c r="CZ177" s="9" t="str">
        <f t="shared" si="383"/>
        <v/>
      </c>
      <c r="DA177" s="9"/>
      <c r="DB177" s="9" t="str">
        <f t="shared" si="384"/>
        <v/>
      </c>
      <c r="DC177" s="9"/>
      <c r="DD177" s="9"/>
      <c r="DE177" s="9"/>
      <c r="DF177" s="9" t="str">
        <f t="shared" si="314"/>
        <v/>
      </c>
      <c r="DG177" s="10" t="str">
        <f t="shared" si="315"/>
        <v/>
      </c>
      <c r="DH177" s="7"/>
      <c r="DJ177" s="15"/>
      <c r="DK177" s="9"/>
      <c r="DL177" s="9" t="str">
        <f t="shared" si="385"/>
        <v/>
      </c>
      <c r="DM177" s="9"/>
      <c r="DN177" s="9" t="str">
        <f t="shared" si="386"/>
        <v/>
      </c>
      <c r="DO177" s="9"/>
      <c r="DP177" s="9" t="str">
        <f t="shared" si="387"/>
        <v/>
      </c>
      <c r="DQ177" s="9"/>
      <c r="DR177" s="9"/>
      <c r="DS177" s="9"/>
      <c r="DT177" s="9" t="str">
        <f t="shared" si="321"/>
        <v/>
      </c>
      <c r="DU177" s="10" t="str">
        <f t="shared" si="322"/>
        <v/>
      </c>
      <c r="DV177" s="7"/>
      <c r="DW177" s="47"/>
      <c r="DX177" s="15"/>
      <c r="DY177" s="9"/>
      <c r="DZ177" s="9" t="str">
        <f t="shared" si="388"/>
        <v/>
      </c>
      <c r="EA177" s="9"/>
      <c r="EB177" s="9" t="str">
        <f t="shared" si="389"/>
        <v/>
      </c>
      <c r="EC177" s="9"/>
      <c r="ED177" s="9" t="str">
        <f t="shared" si="390"/>
        <v/>
      </c>
      <c r="EE177" s="9"/>
      <c r="EF177" s="9"/>
      <c r="EG177" s="9"/>
      <c r="EH177" s="9" t="str">
        <f t="shared" si="328"/>
        <v/>
      </c>
      <c r="EI177" s="10" t="str">
        <f t="shared" si="329"/>
        <v/>
      </c>
      <c r="EJ177" s="7"/>
      <c r="EK177" s="47"/>
      <c r="EL177" s="239"/>
      <c r="EM177" s="89">
        <v>46094</v>
      </c>
      <c r="EN177" s="6">
        <f>IF(EM177="","",SUM(EP177:EP180)+SUM(FD177:FD180)+SUM(FR177:FR180)+SUM(GF177:GF180)+SUM(HH159,HU159)+SUM(GT177:GT180))</f>
        <v>95</v>
      </c>
      <c r="EO177" s="78">
        <v>8021</v>
      </c>
      <c r="EP177" s="78">
        <f t="shared" si="363"/>
        <v>13</v>
      </c>
      <c r="EQ177" s="78">
        <v>278</v>
      </c>
      <c r="ER177" s="28">
        <f t="shared" si="364"/>
        <v>1</v>
      </c>
      <c r="ES177" s="78">
        <v>7</v>
      </c>
      <c r="ET177" s="78">
        <f t="shared" si="365"/>
        <v>1</v>
      </c>
      <c r="EU177" s="78">
        <v>0</v>
      </c>
      <c r="EV177" s="90" t="str">
        <f t="shared" si="368"/>
        <v>ピュレグミイヤホン</v>
      </c>
      <c r="EW177" s="91">
        <f t="shared" si="369"/>
        <v>1000</v>
      </c>
      <c r="EX177" s="28">
        <f t="shared" si="366"/>
        <v>1000</v>
      </c>
      <c r="EY177" s="29">
        <f t="shared" si="367"/>
        <v>0.76923076923076927</v>
      </c>
      <c r="EZ177" s="7" t="s">
        <v>692</v>
      </c>
    </row>
    <row r="178" spans="1:156" ht="15" customHeight="1">
      <c r="A178" s="267"/>
      <c r="B178" s="15"/>
      <c r="C178" s="9"/>
      <c r="D178" s="9" t="str">
        <f t="shared" si="330"/>
        <v/>
      </c>
      <c r="E178" s="9"/>
      <c r="F178" s="9" t="str">
        <f t="shared" si="331"/>
        <v/>
      </c>
      <c r="G178" s="9"/>
      <c r="H178" s="9" t="str">
        <f t="shared" si="332"/>
        <v/>
      </c>
      <c r="I178" s="9"/>
      <c r="J178" s="62" t="str">
        <f t="shared" si="372"/>
        <v/>
      </c>
      <c r="K178" s="95" t="str">
        <f t="shared" si="373"/>
        <v/>
      </c>
      <c r="L178" s="9" t="str">
        <f t="shared" si="334"/>
        <v/>
      </c>
      <c r="M178" s="10" t="str">
        <f t="shared" si="335"/>
        <v/>
      </c>
      <c r="N178" s="7"/>
      <c r="O178" s="168"/>
      <c r="P178" s="15"/>
      <c r="Q178" s="9"/>
      <c r="R178" s="9" t="str">
        <f t="shared" si="336"/>
        <v/>
      </c>
      <c r="S178" s="9"/>
      <c r="T178" s="9" t="str">
        <f t="shared" si="337"/>
        <v/>
      </c>
      <c r="U178" s="9"/>
      <c r="V178" s="9" t="str">
        <f t="shared" si="338"/>
        <v/>
      </c>
      <c r="W178" s="9"/>
      <c r="X178" s="62" t="str">
        <f t="shared" si="374"/>
        <v/>
      </c>
      <c r="Y178" s="95" t="str">
        <f t="shared" si="375"/>
        <v/>
      </c>
      <c r="Z178" s="9" t="str">
        <f t="shared" si="341"/>
        <v/>
      </c>
      <c r="AA178" s="10" t="str">
        <f t="shared" si="342"/>
        <v/>
      </c>
      <c r="AB178" s="7"/>
      <c r="AC178" s="168"/>
      <c r="AD178" s="15"/>
      <c r="AE178" s="9"/>
      <c r="AF178" s="9" t="str">
        <f t="shared" si="343"/>
        <v/>
      </c>
      <c r="AG178" s="9"/>
      <c r="AH178" s="9" t="str">
        <f t="shared" si="344"/>
        <v/>
      </c>
      <c r="AI178" s="9"/>
      <c r="AJ178" s="9" t="str">
        <f t="shared" si="345"/>
        <v/>
      </c>
      <c r="AK178" s="9"/>
      <c r="AL178" s="62" t="str">
        <f t="shared" si="346"/>
        <v/>
      </c>
      <c r="AM178" s="95" t="str">
        <f t="shared" si="347"/>
        <v/>
      </c>
      <c r="AN178" s="9" t="str">
        <f t="shared" si="348"/>
        <v/>
      </c>
      <c r="AO178" s="10" t="str">
        <f t="shared" si="349"/>
        <v/>
      </c>
      <c r="AP178" s="7"/>
      <c r="AQ178" s="168"/>
      <c r="AR178" s="17"/>
      <c r="AS178" s="9"/>
      <c r="AT178" s="9" t="str">
        <f t="shared" si="350"/>
        <v/>
      </c>
      <c r="AU178" s="9"/>
      <c r="AV178" s="9" t="str">
        <f t="shared" si="351"/>
        <v/>
      </c>
      <c r="AW178" s="9"/>
      <c r="AX178" s="9" t="str">
        <f t="shared" si="352"/>
        <v/>
      </c>
      <c r="AY178" s="9"/>
      <c r="AZ178" s="62" t="str">
        <f t="shared" si="370"/>
        <v/>
      </c>
      <c r="BA178" s="95" t="str">
        <f t="shared" si="371"/>
        <v/>
      </c>
      <c r="BB178" s="9" t="str">
        <f t="shared" si="354"/>
        <v/>
      </c>
      <c r="BC178" s="10" t="str">
        <f t="shared" si="355"/>
        <v/>
      </c>
      <c r="BD178" s="7"/>
      <c r="BE178" s="168"/>
      <c r="BF178" s="17"/>
      <c r="BG178" s="9"/>
      <c r="BH178" s="9" t="str">
        <f t="shared" si="356"/>
        <v/>
      </c>
      <c r="BI178" s="9"/>
      <c r="BJ178" s="9" t="str">
        <f t="shared" si="357"/>
        <v/>
      </c>
      <c r="BK178" s="9"/>
      <c r="BL178" s="9" t="str">
        <f t="shared" si="358"/>
        <v/>
      </c>
      <c r="BM178" s="9"/>
      <c r="BN178" s="62" t="str">
        <f t="shared" si="391"/>
        <v/>
      </c>
      <c r="BO178" s="95" t="str">
        <f t="shared" si="392"/>
        <v/>
      </c>
      <c r="BP178" s="9" t="str">
        <f t="shared" si="361"/>
        <v/>
      </c>
      <c r="BQ178" s="10" t="str">
        <f t="shared" si="362"/>
        <v/>
      </c>
      <c r="BR178" s="7"/>
      <c r="BS178" s="168"/>
      <c r="BT178" s="169"/>
      <c r="BU178" s="9"/>
      <c r="BV178" s="9" t="str">
        <f t="shared" si="376"/>
        <v/>
      </c>
      <c r="BW178" s="9"/>
      <c r="BX178" s="9" t="str">
        <f t="shared" si="377"/>
        <v/>
      </c>
      <c r="BY178" s="9"/>
      <c r="BZ178" s="9" t="str">
        <f t="shared" si="378"/>
        <v/>
      </c>
      <c r="CA178" s="9"/>
      <c r="CB178" s="9"/>
      <c r="CC178" s="9"/>
      <c r="CD178" s="9" t="str">
        <f t="shared" si="300"/>
        <v/>
      </c>
      <c r="CE178" s="10" t="str">
        <f t="shared" si="301"/>
        <v/>
      </c>
      <c r="CF178" s="7"/>
      <c r="CH178" s="15"/>
      <c r="CI178" s="9"/>
      <c r="CJ178" s="9" t="str">
        <f t="shared" si="379"/>
        <v/>
      </c>
      <c r="CK178" s="9"/>
      <c r="CL178" s="9" t="str">
        <f t="shared" si="380"/>
        <v/>
      </c>
      <c r="CM178" s="9"/>
      <c r="CN178" s="9" t="str">
        <f t="shared" si="381"/>
        <v/>
      </c>
      <c r="CO178" s="9"/>
      <c r="CP178" s="9"/>
      <c r="CQ178" s="9"/>
      <c r="CR178" s="9" t="str">
        <f t="shared" si="307"/>
        <v/>
      </c>
      <c r="CS178" s="10" t="str">
        <f t="shared" si="308"/>
        <v/>
      </c>
      <c r="CT178" s="7"/>
      <c r="CV178" s="15"/>
      <c r="CW178" s="9"/>
      <c r="CX178" s="9" t="str">
        <f t="shared" si="382"/>
        <v/>
      </c>
      <c r="CY178" s="9"/>
      <c r="CZ178" s="9" t="str">
        <f t="shared" si="383"/>
        <v/>
      </c>
      <c r="DA178" s="9"/>
      <c r="DB178" s="9" t="str">
        <f t="shared" si="384"/>
        <v/>
      </c>
      <c r="DC178" s="9"/>
      <c r="DD178" s="9"/>
      <c r="DE178" s="9"/>
      <c r="DF178" s="9" t="str">
        <f t="shared" si="314"/>
        <v/>
      </c>
      <c r="DG178" s="10" t="str">
        <f t="shared" si="315"/>
        <v/>
      </c>
      <c r="DH178" s="7"/>
      <c r="DJ178" s="15"/>
      <c r="DK178" s="9"/>
      <c r="DL178" s="9" t="str">
        <f t="shared" si="385"/>
        <v/>
      </c>
      <c r="DM178" s="9"/>
      <c r="DN178" s="9" t="str">
        <f t="shared" si="386"/>
        <v/>
      </c>
      <c r="DO178" s="9"/>
      <c r="DP178" s="9" t="str">
        <f t="shared" si="387"/>
        <v/>
      </c>
      <c r="DQ178" s="9"/>
      <c r="DR178" s="9"/>
      <c r="DS178" s="9"/>
      <c r="DT178" s="9" t="str">
        <f t="shared" si="321"/>
        <v/>
      </c>
      <c r="DU178" s="10" t="str">
        <f t="shared" si="322"/>
        <v/>
      </c>
      <c r="DV178" s="7"/>
      <c r="DW178" s="47"/>
      <c r="DX178" s="15"/>
      <c r="DY178" s="9"/>
      <c r="DZ178" s="9" t="str">
        <f t="shared" si="388"/>
        <v/>
      </c>
      <c r="EA178" s="9"/>
      <c r="EB178" s="9" t="str">
        <f t="shared" si="389"/>
        <v/>
      </c>
      <c r="EC178" s="9"/>
      <c r="ED178" s="9" t="str">
        <f t="shared" si="390"/>
        <v/>
      </c>
      <c r="EE178" s="9"/>
      <c r="EF178" s="9"/>
      <c r="EG178" s="9"/>
      <c r="EH178" s="9" t="str">
        <f t="shared" si="328"/>
        <v/>
      </c>
      <c r="EI178" s="10" t="str">
        <f t="shared" si="329"/>
        <v/>
      </c>
      <c r="EJ178" s="7"/>
      <c r="EK178" s="47"/>
      <c r="EL178" s="239"/>
      <c r="EM178" s="30"/>
      <c r="EN178" s="15"/>
      <c r="EO178" s="9">
        <v>9101</v>
      </c>
      <c r="EP178" s="9">
        <f t="shared" si="363"/>
        <v>47</v>
      </c>
      <c r="EQ178" s="9">
        <v>451</v>
      </c>
      <c r="ER178" s="9">
        <f t="shared" si="364"/>
        <v>5</v>
      </c>
      <c r="ES178" s="9">
        <v>25</v>
      </c>
      <c r="ET178" s="9">
        <f t="shared" si="365"/>
        <v>5</v>
      </c>
      <c r="EU178" s="9">
        <v>0</v>
      </c>
      <c r="EV178" s="62" t="str">
        <f t="shared" si="368"/>
        <v>ラブブマスコット</v>
      </c>
      <c r="EW178" s="95">
        <f t="shared" si="369"/>
        <v>400</v>
      </c>
      <c r="EX178" s="9">
        <f t="shared" si="366"/>
        <v>2000</v>
      </c>
      <c r="EY178" s="10">
        <f t="shared" si="367"/>
        <v>0.42553191489361702</v>
      </c>
      <c r="EZ178" s="7"/>
    </row>
    <row r="179" spans="1:156">
      <c r="A179" s="268"/>
      <c r="B179" s="169"/>
      <c r="C179" s="9"/>
      <c r="D179" s="9" t="str">
        <f t="shared" si="330"/>
        <v/>
      </c>
      <c r="E179" s="9"/>
      <c r="F179" s="9" t="str">
        <f t="shared" si="331"/>
        <v/>
      </c>
      <c r="G179" s="9"/>
      <c r="H179" s="9" t="str">
        <f t="shared" si="332"/>
        <v/>
      </c>
      <c r="I179" s="9"/>
      <c r="J179" s="62" t="str">
        <f t="shared" si="372"/>
        <v/>
      </c>
      <c r="K179" s="9" t="str">
        <f t="shared" si="373"/>
        <v/>
      </c>
      <c r="L179" s="9" t="str">
        <f t="shared" si="334"/>
        <v/>
      </c>
      <c r="M179" s="10" t="str">
        <f t="shared" si="335"/>
        <v/>
      </c>
      <c r="N179" s="7"/>
      <c r="O179" s="168"/>
      <c r="P179" s="117"/>
      <c r="Q179" s="9"/>
      <c r="R179" s="9" t="str">
        <f t="shared" si="336"/>
        <v/>
      </c>
      <c r="S179" s="9"/>
      <c r="T179" s="9" t="str">
        <f t="shared" si="337"/>
        <v/>
      </c>
      <c r="U179" s="9"/>
      <c r="V179" s="9" t="str">
        <f t="shared" si="338"/>
        <v/>
      </c>
      <c r="W179" s="9"/>
      <c r="X179" s="62" t="str">
        <f t="shared" si="374"/>
        <v/>
      </c>
      <c r="Y179" s="9" t="str">
        <f t="shared" si="375"/>
        <v/>
      </c>
      <c r="Z179" s="9" t="str">
        <f t="shared" si="341"/>
        <v/>
      </c>
      <c r="AA179" s="10" t="str">
        <f t="shared" si="342"/>
        <v/>
      </c>
      <c r="AB179" s="7"/>
      <c r="AC179" s="168"/>
      <c r="AD179" s="117"/>
      <c r="AE179" s="9"/>
      <c r="AF179" s="9" t="str">
        <f t="shared" si="343"/>
        <v/>
      </c>
      <c r="AG179" s="9"/>
      <c r="AH179" s="9" t="str">
        <f t="shared" si="344"/>
        <v/>
      </c>
      <c r="AI179" s="9"/>
      <c r="AJ179" s="9" t="str">
        <f t="shared" si="345"/>
        <v/>
      </c>
      <c r="AK179" s="9"/>
      <c r="AL179" s="62" t="str">
        <f t="shared" si="346"/>
        <v/>
      </c>
      <c r="AM179" s="9" t="str">
        <f t="shared" si="347"/>
        <v/>
      </c>
      <c r="AN179" s="9" t="str">
        <f t="shared" si="348"/>
        <v/>
      </c>
      <c r="AO179" s="10" t="str">
        <f t="shared" si="349"/>
        <v/>
      </c>
      <c r="AP179" s="7"/>
      <c r="AQ179" s="168"/>
      <c r="AR179" s="117"/>
      <c r="AS179" s="9"/>
      <c r="AT179" s="9" t="str">
        <f t="shared" si="350"/>
        <v/>
      </c>
      <c r="AU179" s="9"/>
      <c r="AV179" s="9" t="str">
        <f t="shared" si="351"/>
        <v/>
      </c>
      <c r="AW179" s="9"/>
      <c r="AX179" s="9" t="str">
        <f t="shared" si="352"/>
        <v/>
      </c>
      <c r="AY179" s="9"/>
      <c r="AZ179" s="62" t="str">
        <f t="shared" si="370"/>
        <v/>
      </c>
      <c r="BA179" s="9" t="str">
        <f t="shared" si="371"/>
        <v/>
      </c>
      <c r="BB179" s="9" t="str">
        <f t="shared" si="354"/>
        <v/>
      </c>
      <c r="BC179" s="10" t="str">
        <f t="shared" si="355"/>
        <v/>
      </c>
      <c r="BD179" s="7"/>
      <c r="BE179" s="168"/>
      <c r="BF179" s="117"/>
      <c r="BG179" s="9"/>
      <c r="BH179" s="9" t="str">
        <f t="shared" si="356"/>
        <v/>
      </c>
      <c r="BI179" s="9"/>
      <c r="BJ179" s="9" t="str">
        <f t="shared" si="357"/>
        <v/>
      </c>
      <c r="BK179" s="9"/>
      <c r="BL179" s="9" t="str">
        <f t="shared" si="358"/>
        <v/>
      </c>
      <c r="BM179" s="9"/>
      <c r="BN179" s="62" t="str">
        <f t="shared" si="391"/>
        <v/>
      </c>
      <c r="BO179" s="9" t="str">
        <f t="shared" si="392"/>
        <v/>
      </c>
      <c r="BP179" s="9" t="str">
        <f t="shared" si="361"/>
        <v/>
      </c>
      <c r="BQ179" s="10" t="str">
        <f t="shared" si="362"/>
        <v/>
      </c>
      <c r="BR179" s="7"/>
      <c r="BS179" s="168"/>
      <c r="BT179" s="169"/>
      <c r="BU179" s="9"/>
      <c r="BV179" s="9" t="str">
        <f t="shared" si="376"/>
        <v/>
      </c>
      <c r="BW179" s="9"/>
      <c r="BX179" s="9" t="str">
        <f t="shared" si="377"/>
        <v/>
      </c>
      <c r="BY179" s="9"/>
      <c r="BZ179" s="9" t="str">
        <f t="shared" si="378"/>
        <v/>
      </c>
      <c r="CA179" s="9"/>
      <c r="CB179" s="9"/>
      <c r="CC179" s="9"/>
      <c r="CD179" s="9" t="str">
        <f t="shared" si="300"/>
        <v/>
      </c>
      <c r="CE179" s="10" t="str">
        <f t="shared" si="301"/>
        <v/>
      </c>
      <c r="CF179" s="7"/>
      <c r="CH179" s="15"/>
      <c r="CI179" s="9"/>
      <c r="CJ179" s="9" t="str">
        <f t="shared" si="379"/>
        <v/>
      </c>
      <c r="CK179" s="9"/>
      <c r="CL179" s="9" t="str">
        <f t="shared" si="380"/>
        <v/>
      </c>
      <c r="CM179" s="9"/>
      <c r="CN179" s="9" t="str">
        <f t="shared" si="381"/>
        <v/>
      </c>
      <c r="CO179" s="9"/>
      <c r="CP179" s="9"/>
      <c r="CQ179" s="9"/>
      <c r="CR179" s="9" t="str">
        <f t="shared" si="307"/>
        <v/>
      </c>
      <c r="CS179" s="10" t="str">
        <f t="shared" si="308"/>
        <v/>
      </c>
      <c r="CT179" s="7"/>
      <c r="CV179" s="15"/>
      <c r="CW179" s="9"/>
      <c r="CX179" s="9" t="str">
        <f t="shared" si="382"/>
        <v/>
      </c>
      <c r="CY179" s="9"/>
      <c r="CZ179" s="9" t="str">
        <f t="shared" si="383"/>
        <v/>
      </c>
      <c r="DA179" s="9"/>
      <c r="DB179" s="9" t="str">
        <f t="shared" si="384"/>
        <v/>
      </c>
      <c r="DC179" s="9"/>
      <c r="DD179" s="9"/>
      <c r="DE179" s="9"/>
      <c r="DF179" s="9" t="str">
        <f t="shared" si="314"/>
        <v/>
      </c>
      <c r="DG179" s="10" t="str">
        <f t="shared" si="315"/>
        <v/>
      </c>
      <c r="DH179" s="7"/>
      <c r="DJ179" s="15"/>
      <c r="DK179" s="9"/>
      <c r="DL179" s="9" t="str">
        <f t="shared" si="385"/>
        <v/>
      </c>
      <c r="DM179" s="9"/>
      <c r="DN179" s="9" t="str">
        <f t="shared" si="386"/>
        <v/>
      </c>
      <c r="DO179" s="9"/>
      <c r="DP179" s="9" t="str">
        <f t="shared" si="387"/>
        <v/>
      </c>
      <c r="DQ179" s="9"/>
      <c r="DR179" s="9"/>
      <c r="DS179" s="9"/>
      <c r="DT179" s="9" t="str">
        <f t="shared" si="321"/>
        <v/>
      </c>
      <c r="DU179" s="10" t="str">
        <f t="shared" si="322"/>
        <v/>
      </c>
      <c r="DV179" s="7"/>
      <c r="DW179" s="47"/>
      <c r="DX179" s="15"/>
      <c r="DY179" s="9"/>
      <c r="DZ179" s="9" t="str">
        <f t="shared" si="388"/>
        <v/>
      </c>
      <c r="EA179" s="9"/>
      <c r="EB179" s="9" t="str">
        <f t="shared" si="389"/>
        <v/>
      </c>
      <c r="EC179" s="9"/>
      <c r="ED179" s="9" t="str">
        <f t="shared" si="390"/>
        <v/>
      </c>
      <c r="EE179" s="9"/>
      <c r="EF179" s="9"/>
      <c r="EG179" s="9"/>
      <c r="EH179" s="9" t="str">
        <f t="shared" si="328"/>
        <v/>
      </c>
      <c r="EI179" s="10" t="str">
        <f t="shared" si="329"/>
        <v/>
      </c>
      <c r="EJ179" s="7"/>
      <c r="EK179" s="47"/>
      <c r="EL179" s="239"/>
      <c r="EM179" s="73"/>
      <c r="EN179" s="15"/>
      <c r="EO179" s="9">
        <v>7502</v>
      </c>
      <c r="EP179" s="9">
        <f t="shared" si="363"/>
        <v>19</v>
      </c>
      <c r="EQ179" s="9">
        <v>498</v>
      </c>
      <c r="ER179" s="9">
        <f t="shared" si="364"/>
        <v>1</v>
      </c>
      <c r="ES179" s="9">
        <v>7</v>
      </c>
      <c r="ET179" s="9">
        <f t="shared" si="365"/>
        <v>1</v>
      </c>
      <c r="EU179" s="9">
        <v>0</v>
      </c>
      <c r="EV179" s="62" t="str">
        <f t="shared" si="368"/>
        <v>しばこ</v>
      </c>
      <c r="EW179" s="9">
        <f t="shared" si="369"/>
        <v>200</v>
      </c>
      <c r="EX179" s="9">
        <f t="shared" si="366"/>
        <v>200</v>
      </c>
      <c r="EY179" s="10">
        <f t="shared" si="367"/>
        <v>0.10526315789473684</v>
      </c>
      <c r="EZ179" s="7"/>
    </row>
    <row r="180" spans="1:156" ht="15" customHeight="1" thickBot="1">
      <c r="A180" s="134"/>
      <c r="B180" s="23"/>
      <c r="C180" s="24"/>
      <c r="D180" s="24" t="str">
        <f t="shared" si="330"/>
        <v/>
      </c>
      <c r="E180" s="24"/>
      <c r="F180" s="24" t="str">
        <f t="shared" si="331"/>
        <v/>
      </c>
      <c r="G180" s="24"/>
      <c r="H180" s="24" t="str">
        <f t="shared" si="332"/>
        <v/>
      </c>
      <c r="I180" s="24"/>
      <c r="J180" s="63" t="str">
        <f t="shared" si="372"/>
        <v/>
      </c>
      <c r="K180" s="96" t="str">
        <f t="shared" si="373"/>
        <v/>
      </c>
      <c r="L180" s="24" t="str">
        <f t="shared" si="334"/>
        <v/>
      </c>
      <c r="M180" s="26" t="str">
        <f t="shared" si="335"/>
        <v/>
      </c>
      <c r="N180" s="7"/>
      <c r="O180" s="168"/>
      <c r="P180" s="134"/>
      <c r="Q180" s="24"/>
      <c r="R180" s="24" t="str">
        <f t="shared" si="336"/>
        <v/>
      </c>
      <c r="S180" s="24"/>
      <c r="T180" s="24" t="str">
        <f t="shared" si="337"/>
        <v/>
      </c>
      <c r="U180" s="24"/>
      <c r="V180" s="24" t="str">
        <f t="shared" si="338"/>
        <v/>
      </c>
      <c r="W180" s="24"/>
      <c r="X180" s="63" t="str">
        <f t="shared" si="374"/>
        <v/>
      </c>
      <c r="Y180" s="96" t="str">
        <f t="shared" si="375"/>
        <v/>
      </c>
      <c r="Z180" s="24" t="str">
        <f t="shared" si="341"/>
        <v/>
      </c>
      <c r="AA180" s="26" t="str">
        <f t="shared" si="342"/>
        <v/>
      </c>
      <c r="AB180" s="7"/>
      <c r="AC180" s="168"/>
      <c r="AD180" s="134"/>
      <c r="AE180" s="24"/>
      <c r="AF180" s="24" t="str">
        <f t="shared" si="343"/>
        <v/>
      </c>
      <c r="AG180" s="24"/>
      <c r="AH180" s="24" t="str">
        <f t="shared" si="344"/>
        <v/>
      </c>
      <c r="AI180" s="24"/>
      <c r="AJ180" s="24" t="str">
        <f t="shared" si="345"/>
        <v/>
      </c>
      <c r="AK180" s="24"/>
      <c r="AL180" s="63" t="str">
        <f t="shared" si="346"/>
        <v/>
      </c>
      <c r="AM180" s="96" t="str">
        <f t="shared" si="347"/>
        <v/>
      </c>
      <c r="AN180" s="24" t="str">
        <f t="shared" si="348"/>
        <v/>
      </c>
      <c r="AO180" s="26" t="str">
        <f t="shared" si="349"/>
        <v/>
      </c>
      <c r="AP180" s="7"/>
      <c r="AQ180" s="168"/>
      <c r="AR180" s="134"/>
      <c r="AS180" s="24"/>
      <c r="AT180" s="24" t="str">
        <f t="shared" si="350"/>
        <v/>
      </c>
      <c r="AU180" s="24"/>
      <c r="AV180" s="24" t="str">
        <f t="shared" si="351"/>
        <v/>
      </c>
      <c r="AW180" s="24"/>
      <c r="AX180" s="24" t="str">
        <f t="shared" si="352"/>
        <v/>
      </c>
      <c r="AY180" s="24"/>
      <c r="AZ180" s="63" t="str">
        <f t="shared" si="370"/>
        <v/>
      </c>
      <c r="BA180" s="96" t="str">
        <f t="shared" si="371"/>
        <v/>
      </c>
      <c r="BB180" s="24" t="str">
        <f t="shared" si="354"/>
        <v/>
      </c>
      <c r="BC180" s="26" t="str">
        <f t="shared" si="355"/>
        <v/>
      </c>
      <c r="BD180" s="7"/>
      <c r="BE180" s="168"/>
      <c r="BF180" s="134"/>
      <c r="BG180" s="24"/>
      <c r="BH180" s="24" t="str">
        <f t="shared" si="356"/>
        <v/>
      </c>
      <c r="BI180" s="24"/>
      <c r="BJ180" s="24" t="str">
        <f t="shared" si="357"/>
        <v/>
      </c>
      <c r="BK180" s="24"/>
      <c r="BL180" s="24" t="str">
        <f t="shared" si="358"/>
        <v/>
      </c>
      <c r="BM180" s="24"/>
      <c r="BN180" s="63" t="str">
        <f t="shared" si="391"/>
        <v/>
      </c>
      <c r="BO180" s="96" t="str">
        <f t="shared" si="392"/>
        <v/>
      </c>
      <c r="BP180" s="24" t="str">
        <f t="shared" si="361"/>
        <v/>
      </c>
      <c r="BQ180" s="26" t="str">
        <f t="shared" si="362"/>
        <v/>
      </c>
      <c r="BR180" s="7"/>
      <c r="BS180" s="168"/>
      <c r="BT180" s="169"/>
      <c r="BU180" s="9"/>
      <c r="BV180" s="9" t="str">
        <f t="shared" si="376"/>
        <v/>
      </c>
      <c r="BW180" s="9"/>
      <c r="BX180" s="9" t="str">
        <f t="shared" si="377"/>
        <v/>
      </c>
      <c r="BY180" s="9"/>
      <c r="BZ180" s="9" t="str">
        <f t="shared" si="378"/>
        <v/>
      </c>
      <c r="CA180" s="9"/>
      <c r="CB180" s="9"/>
      <c r="CC180" s="9"/>
      <c r="CD180" s="9" t="str">
        <f t="shared" si="300"/>
        <v/>
      </c>
      <c r="CE180" s="10" t="str">
        <f t="shared" si="301"/>
        <v/>
      </c>
      <c r="CF180" s="7"/>
      <c r="CH180" s="15"/>
      <c r="CI180" s="9"/>
      <c r="CJ180" s="9" t="str">
        <f t="shared" si="379"/>
        <v/>
      </c>
      <c r="CK180" s="9"/>
      <c r="CL180" s="9" t="str">
        <f t="shared" si="380"/>
        <v/>
      </c>
      <c r="CM180" s="9"/>
      <c r="CN180" s="9" t="str">
        <f t="shared" si="381"/>
        <v/>
      </c>
      <c r="CO180" s="9"/>
      <c r="CP180" s="9"/>
      <c r="CQ180" s="9"/>
      <c r="CR180" s="9" t="str">
        <f t="shared" si="307"/>
        <v/>
      </c>
      <c r="CS180" s="10" t="str">
        <f t="shared" si="308"/>
        <v/>
      </c>
      <c r="CT180" s="7"/>
      <c r="CV180" s="15"/>
      <c r="CW180" s="9"/>
      <c r="CX180" s="9" t="str">
        <f t="shared" si="382"/>
        <v/>
      </c>
      <c r="CY180" s="9"/>
      <c r="CZ180" s="9" t="str">
        <f t="shared" si="383"/>
        <v/>
      </c>
      <c r="DA180" s="9"/>
      <c r="DB180" s="9" t="str">
        <f t="shared" si="384"/>
        <v/>
      </c>
      <c r="DC180" s="9"/>
      <c r="DD180" s="9"/>
      <c r="DE180" s="9"/>
      <c r="DF180" s="9" t="str">
        <f t="shared" si="314"/>
        <v/>
      </c>
      <c r="DG180" s="10" t="str">
        <f t="shared" si="315"/>
        <v/>
      </c>
      <c r="DH180" s="7"/>
      <c r="DJ180" s="15"/>
      <c r="DK180" s="9"/>
      <c r="DL180" s="9" t="str">
        <f t="shared" si="385"/>
        <v/>
      </c>
      <c r="DM180" s="9"/>
      <c r="DN180" s="9" t="str">
        <f t="shared" si="386"/>
        <v/>
      </c>
      <c r="DO180" s="9"/>
      <c r="DP180" s="9" t="str">
        <f t="shared" si="387"/>
        <v/>
      </c>
      <c r="DQ180" s="9"/>
      <c r="DR180" s="9"/>
      <c r="DS180" s="9"/>
      <c r="DT180" s="9" t="str">
        <f t="shared" si="321"/>
        <v/>
      </c>
      <c r="DU180" s="10" t="str">
        <f t="shared" si="322"/>
        <v/>
      </c>
      <c r="DV180" s="7"/>
      <c r="DW180" s="47"/>
      <c r="DX180" s="15"/>
      <c r="DY180" s="9"/>
      <c r="DZ180" s="9" t="str">
        <f t="shared" si="388"/>
        <v/>
      </c>
      <c r="EA180" s="9"/>
      <c r="EB180" s="9" t="str">
        <f t="shared" si="389"/>
        <v/>
      </c>
      <c r="EC180" s="9"/>
      <c r="ED180" s="9" t="str">
        <f t="shared" si="390"/>
        <v/>
      </c>
      <c r="EE180" s="9"/>
      <c r="EF180" s="9"/>
      <c r="EG180" s="9"/>
      <c r="EH180" s="9" t="str">
        <f t="shared" si="328"/>
        <v/>
      </c>
      <c r="EI180" s="10" t="str">
        <f t="shared" si="329"/>
        <v/>
      </c>
      <c r="EJ180" s="7"/>
      <c r="EK180" s="47"/>
      <c r="EL180" s="239"/>
      <c r="EM180" s="134"/>
      <c r="EN180" s="23"/>
      <c r="EO180" s="24">
        <v>8661</v>
      </c>
      <c r="EP180" s="24">
        <f t="shared" si="363"/>
        <v>16</v>
      </c>
      <c r="EQ180" s="24">
        <v>622</v>
      </c>
      <c r="ER180" s="24">
        <f t="shared" si="364"/>
        <v>2</v>
      </c>
      <c r="ES180" s="24">
        <v>70</v>
      </c>
      <c r="ET180" s="24">
        <f t="shared" si="365"/>
        <v>5</v>
      </c>
      <c r="EU180" s="24">
        <v>0</v>
      </c>
      <c r="EV180" s="63" t="str">
        <f t="shared" si="368"/>
        <v>AIモンスターラバー</v>
      </c>
      <c r="EW180" s="96">
        <f t="shared" si="369"/>
        <v>250</v>
      </c>
      <c r="EX180" s="24">
        <f t="shared" si="366"/>
        <v>1250</v>
      </c>
      <c r="EY180" s="26">
        <f t="shared" si="367"/>
        <v>0.78125</v>
      </c>
      <c r="EZ180" s="7"/>
    </row>
    <row r="181" spans="1:156" ht="15" customHeight="1" thickTop="1">
      <c r="A181" s="89"/>
      <c r="B181" s="6" t="str">
        <f>IF(A181="","",SUM(D181:D184)+SUM(R181:R184)+SUM(AF181:AF184)+SUM(AT181:AT184)+SUM(BV160,CJ160,CX160,DL160)+SUM(BH181:BH184))</f>
        <v/>
      </c>
      <c r="C181" s="78"/>
      <c r="D181" s="78" t="str">
        <f t="shared" si="330"/>
        <v/>
      </c>
      <c r="E181" s="78"/>
      <c r="F181" s="28" t="str">
        <f t="shared" si="331"/>
        <v/>
      </c>
      <c r="G181" s="78"/>
      <c r="H181" s="78" t="str">
        <f t="shared" si="332"/>
        <v/>
      </c>
      <c r="I181" s="78"/>
      <c r="J181" s="90" t="str">
        <f t="shared" si="372"/>
        <v/>
      </c>
      <c r="K181" s="91" t="str">
        <f t="shared" si="373"/>
        <v/>
      </c>
      <c r="L181" s="28" t="str">
        <f t="shared" si="334"/>
        <v/>
      </c>
      <c r="M181" s="29" t="str">
        <f t="shared" si="335"/>
        <v/>
      </c>
      <c r="N181" s="7"/>
      <c r="O181" s="168"/>
      <c r="P181" s="89" t="str">
        <f>IF(A181="","",A181)</f>
        <v/>
      </c>
      <c r="Q181" s="78"/>
      <c r="R181" s="78" t="str">
        <f t="shared" si="336"/>
        <v/>
      </c>
      <c r="S181" s="78"/>
      <c r="T181" s="28" t="str">
        <f t="shared" si="337"/>
        <v/>
      </c>
      <c r="U181" s="78"/>
      <c r="V181" s="78" t="str">
        <f t="shared" si="338"/>
        <v/>
      </c>
      <c r="W181" s="78"/>
      <c r="X181" s="90" t="str">
        <f t="shared" si="374"/>
        <v/>
      </c>
      <c r="Y181" s="91" t="str">
        <f t="shared" si="375"/>
        <v/>
      </c>
      <c r="Z181" s="28" t="str">
        <f t="shared" si="341"/>
        <v/>
      </c>
      <c r="AA181" s="29" t="str">
        <f t="shared" si="342"/>
        <v/>
      </c>
      <c r="AB181" s="7"/>
      <c r="AC181" s="168"/>
      <c r="AD181" s="89" t="str">
        <f>IF(A181="","",A181)</f>
        <v/>
      </c>
      <c r="AE181" s="78"/>
      <c r="AF181" s="78" t="str">
        <f t="shared" si="343"/>
        <v/>
      </c>
      <c r="AG181" s="78"/>
      <c r="AH181" s="28" t="str">
        <f t="shared" si="344"/>
        <v/>
      </c>
      <c r="AI181" s="78"/>
      <c r="AJ181" s="78" t="str">
        <f t="shared" si="345"/>
        <v/>
      </c>
      <c r="AK181" s="78"/>
      <c r="AL181" s="90" t="str">
        <f t="shared" si="346"/>
        <v/>
      </c>
      <c r="AM181" s="91" t="str">
        <f t="shared" si="347"/>
        <v/>
      </c>
      <c r="AN181" s="28" t="str">
        <f t="shared" si="348"/>
        <v/>
      </c>
      <c r="AO181" s="29" t="str">
        <f t="shared" si="349"/>
        <v/>
      </c>
      <c r="AP181" s="7"/>
      <c r="AQ181" s="168"/>
      <c r="AR181" s="89" t="str">
        <f>IF(A181="","",A181)</f>
        <v/>
      </c>
      <c r="AS181" s="78"/>
      <c r="AT181" s="78" t="str">
        <f t="shared" si="350"/>
        <v/>
      </c>
      <c r="AU181" s="78"/>
      <c r="AV181" s="28" t="str">
        <f t="shared" si="351"/>
        <v/>
      </c>
      <c r="AW181" s="78"/>
      <c r="AX181" s="78" t="str">
        <f t="shared" si="352"/>
        <v/>
      </c>
      <c r="AY181" s="78"/>
      <c r="AZ181" s="90" t="str">
        <f t="shared" si="370"/>
        <v/>
      </c>
      <c r="BA181" s="91" t="str">
        <f t="shared" si="371"/>
        <v/>
      </c>
      <c r="BB181" s="28" t="str">
        <f t="shared" si="354"/>
        <v/>
      </c>
      <c r="BC181" s="29" t="str">
        <f t="shared" si="355"/>
        <v/>
      </c>
      <c r="BD181" s="7"/>
      <c r="BE181" s="168"/>
      <c r="BF181" s="89" t="str">
        <f>IF(A181="","",A181)</f>
        <v/>
      </c>
      <c r="BG181" s="78"/>
      <c r="BH181" s="78" t="str">
        <f t="shared" si="356"/>
        <v/>
      </c>
      <c r="BI181" s="78"/>
      <c r="BJ181" s="28" t="str">
        <f t="shared" si="357"/>
        <v/>
      </c>
      <c r="BK181" s="78"/>
      <c r="BL181" s="78" t="str">
        <f t="shared" si="358"/>
        <v/>
      </c>
      <c r="BM181" s="78"/>
      <c r="BN181" s="90" t="str">
        <f t="shared" si="391"/>
        <v/>
      </c>
      <c r="BO181" s="91" t="str">
        <f t="shared" si="392"/>
        <v/>
      </c>
      <c r="BP181" s="28" t="str">
        <f t="shared" si="361"/>
        <v/>
      </c>
      <c r="BQ181" s="29" t="str">
        <f t="shared" si="362"/>
        <v/>
      </c>
      <c r="BR181" s="7"/>
      <c r="BS181" s="168"/>
      <c r="BT181" s="169"/>
      <c r="BU181" s="9"/>
      <c r="BV181" s="9" t="str">
        <f t="shared" si="376"/>
        <v/>
      </c>
      <c r="BW181" s="9"/>
      <c r="BX181" s="9" t="str">
        <f t="shared" si="377"/>
        <v/>
      </c>
      <c r="BY181" s="9"/>
      <c r="BZ181" s="9" t="str">
        <f t="shared" si="378"/>
        <v/>
      </c>
      <c r="CA181" s="9"/>
      <c r="CB181" s="9"/>
      <c r="CC181" s="9"/>
      <c r="CD181" s="9" t="str">
        <f t="shared" si="300"/>
        <v/>
      </c>
      <c r="CE181" s="10" t="str">
        <f t="shared" si="301"/>
        <v/>
      </c>
      <c r="CF181" s="7"/>
      <c r="CH181" s="15"/>
      <c r="CI181" s="9"/>
      <c r="CJ181" s="9" t="str">
        <f t="shared" si="379"/>
        <v/>
      </c>
      <c r="CK181" s="9"/>
      <c r="CL181" s="9" t="str">
        <f t="shared" si="380"/>
        <v/>
      </c>
      <c r="CM181" s="9"/>
      <c r="CN181" s="9" t="str">
        <f t="shared" si="381"/>
        <v/>
      </c>
      <c r="CO181" s="9"/>
      <c r="CP181" s="9"/>
      <c r="CQ181" s="9"/>
      <c r="CR181" s="9" t="str">
        <f t="shared" si="307"/>
        <v/>
      </c>
      <c r="CS181" s="10" t="str">
        <f t="shared" si="308"/>
        <v/>
      </c>
      <c r="CT181" s="7"/>
      <c r="CV181" s="15"/>
      <c r="CW181" s="9"/>
      <c r="CX181" s="9" t="str">
        <f t="shared" si="382"/>
        <v/>
      </c>
      <c r="CY181" s="9"/>
      <c r="CZ181" s="9" t="str">
        <f t="shared" si="383"/>
        <v/>
      </c>
      <c r="DA181" s="9"/>
      <c r="DB181" s="9" t="str">
        <f t="shared" si="384"/>
        <v/>
      </c>
      <c r="DC181" s="9"/>
      <c r="DD181" s="9"/>
      <c r="DE181" s="9"/>
      <c r="DF181" s="9" t="str">
        <f t="shared" si="314"/>
        <v/>
      </c>
      <c r="DG181" s="10" t="str">
        <f t="shared" si="315"/>
        <v/>
      </c>
      <c r="DH181" s="7"/>
      <c r="DJ181" s="15"/>
      <c r="DK181" s="9"/>
      <c r="DL181" s="9" t="str">
        <f t="shared" si="385"/>
        <v/>
      </c>
      <c r="DM181" s="9"/>
      <c r="DN181" s="9" t="str">
        <f t="shared" si="386"/>
        <v/>
      </c>
      <c r="DO181" s="9"/>
      <c r="DP181" s="9" t="str">
        <f t="shared" si="387"/>
        <v/>
      </c>
      <c r="DQ181" s="9"/>
      <c r="DR181" s="9"/>
      <c r="DS181" s="9"/>
      <c r="DT181" s="9" t="str">
        <f t="shared" si="321"/>
        <v/>
      </c>
      <c r="DU181" s="10" t="str">
        <f t="shared" si="322"/>
        <v/>
      </c>
      <c r="DV181" s="7"/>
      <c r="DW181" s="47"/>
      <c r="DX181" s="15"/>
      <c r="DY181" s="9"/>
      <c r="DZ181" s="9" t="str">
        <f t="shared" si="388"/>
        <v/>
      </c>
      <c r="EA181" s="9"/>
      <c r="EB181" s="9" t="str">
        <f t="shared" si="389"/>
        <v/>
      </c>
      <c r="EC181" s="9"/>
      <c r="ED181" s="9" t="str">
        <f t="shared" si="390"/>
        <v/>
      </c>
      <c r="EE181" s="9"/>
      <c r="EF181" s="9"/>
      <c r="EG181" s="9"/>
      <c r="EH181" s="9" t="str">
        <f t="shared" si="328"/>
        <v/>
      </c>
      <c r="EI181" s="10" t="str">
        <f t="shared" si="329"/>
        <v/>
      </c>
      <c r="EJ181" s="7"/>
      <c r="EK181" s="47"/>
      <c r="EL181" s="239"/>
      <c r="EM181" s="89">
        <v>46107</v>
      </c>
      <c r="EN181" s="6">
        <f>IF(EM181="","",SUM(EP181:EP184)+SUM(FD181:FD184)+SUM(FR181:FR184)+SUM(GF181:GF184)+SUM(HH163,HU163)+SUM(GT181:GT184))</f>
        <v>91</v>
      </c>
      <c r="EO181" s="78">
        <v>8030</v>
      </c>
      <c r="EP181" s="78">
        <f t="shared" si="363"/>
        <v>9</v>
      </c>
      <c r="EQ181" s="78">
        <v>278</v>
      </c>
      <c r="ER181" s="28">
        <f t="shared" si="364"/>
        <v>0</v>
      </c>
      <c r="ES181" s="78">
        <v>7</v>
      </c>
      <c r="ET181" s="78">
        <f t="shared" si="365"/>
        <v>0</v>
      </c>
      <c r="EU181" s="78">
        <v>0</v>
      </c>
      <c r="EV181" s="90" t="str">
        <f t="shared" si="368"/>
        <v>ピュレグミイヤホン</v>
      </c>
      <c r="EW181" s="91">
        <f t="shared" si="369"/>
        <v>1000</v>
      </c>
      <c r="EX181" s="28">
        <f t="shared" si="366"/>
        <v>0</v>
      </c>
      <c r="EY181" s="29">
        <f t="shared" si="367"/>
        <v>0</v>
      </c>
      <c r="EZ181" s="7"/>
    </row>
    <row r="182" spans="1:156" ht="15" customHeight="1">
      <c r="A182" s="221"/>
      <c r="B182" s="15"/>
      <c r="C182" s="9"/>
      <c r="D182" s="9" t="str">
        <f t="shared" si="330"/>
        <v/>
      </c>
      <c r="E182" s="9"/>
      <c r="F182" s="9" t="str">
        <f t="shared" si="331"/>
        <v/>
      </c>
      <c r="G182" s="9"/>
      <c r="H182" s="9" t="str">
        <f t="shared" si="332"/>
        <v/>
      </c>
      <c r="I182" s="9"/>
      <c r="J182" s="62" t="str">
        <f t="shared" si="372"/>
        <v/>
      </c>
      <c r="K182" s="95" t="str">
        <f t="shared" si="373"/>
        <v/>
      </c>
      <c r="L182" s="9" t="str">
        <f t="shared" si="334"/>
        <v/>
      </c>
      <c r="M182" s="10" t="str">
        <f t="shared" si="335"/>
        <v/>
      </c>
      <c r="N182" s="7"/>
      <c r="O182" s="168"/>
      <c r="P182" s="15"/>
      <c r="Q182" s="9"/>
      <c r="R182" s="9" t="str">
        <f t="shared" si="336"/>
        <v/>
      </c>
      <c r="S182" s="9"/>
      <c r="T182" s="9" t="str">
        <f t="shared" si="337"/>
        <v/>
      </c>
      <c r="U182" s="9"/>
      <c r="V182" s="9" t="str">
        <f t="shared" si="338"/>
        <v/>
      </c>
      <c r="W182" s="9"/>
      <c r="X182" s="62" t="str">
        <f t="shared" si="374"/>
        <v/>
      </c>
      <c r="Y182" s="95" t="str">
        <f t="shared" si="375"/>
        <v/>
      </c>
      <c r="Z182" s="9" t="str">
        <f t="shared" si="341"/>
        <v/>
      </c>
      <c r="AA182" s="10" t="str">
        <f t="shared" si="342"/>
        <v/>
      </c>
      <c r="AB182" s="7"/>
      <c r="AC182" s="168"/>
      <c r="AD182" s="15"/>
      <c r="AE182" s="9"/>
      <c r="AF182" s="9" t="str">
        <f t="shared" si="343"/>
        <v/>
      </c>
      <c r="AG182" s="9"/>
      <c r="AH182" s="9" t="str">
        <f t="shared" si="344"/>
        <v/>
      </c>
      <c r="AI182" s="9"/>
      <c r="AJ182" s="9" t="str">
        <f t="shared" si="345"/>
        <v/>
      </c>
      <c r="AK182" s="9"/>
      <c r="AL182" s="62" t="str">
        <f t="shared" si="346"/>
        <v/>
      </c>
      <c r="AM182" s="95" t="str">
        <f t="shared" si="347"/>
        <v/>
      </c>
      <c r="AN182" s="9" t="str">
        <f t="shared" si="348"/>
        <v/>
      </c>
      <c r="AO182" s="10" t="str">
        <f t="shared" si="349"/>
        <v/>
      </c>
      <c r="AP182" s="7"/>
      <c r="AQ182" s="168"/>
      <c r="AR182" s="15"/>
      <c r="AS182" s="9"/>
      <c r="AT182" s="9" t="str">
        <f t="shared" si="350"/>
        <v/>
      </c>
      <c r="AU182" s="9"/>
      <c r="AV182" s="9" t="str">
        <f t="shared" si="351"/>
        <v/>
      </c>
      <c r="AW182" s="9"/>
      <c r="AX182" s="9" t="str">
        <f t="shared" si="352"/>
        <v/>
      </c>
      <c r="AY182" s="9"/>
      <c r="AZ182" s="62" t="str">
        <f t="shared" si="370"/>
        <v/>
      </c>
      <c r="BA182" s="95" t="str">
        <f t="shared" si="371"/>
        <v/>
      </c>
      <c r="BB182" s="9" t="str">
        <f t="shared" si="354"/>
        <v/>
      </c>
      <c r="BC182" s="10" t="str">
        <f t="shared" si="355"/>
        <v/>
      </c>
      <c r="BD182" s="7"/>
      <c r="BE182" s="168"/>
      <c r="BF182" s="15"/>
      <c r="BG182" s="9"/>
      <c r="BH182" s="9" t="str">
        <f t="shared" si="356"/>
        <v/>
      </c>
      <c r="BI182" s="9"/>
      <c r="BJ182" s="9" t="str">
        <f t="shared" si="357"/>
        <v/>
      </c>
      <c r="BK182" s="9"/>
      <c r="BL182" s="9" t="str">
        <f t="shared" si="358"/>
        <v/>
      </c>
      <c r="BM182" s="9"/>
      <c r="BN182" s="62" t="str">
        <f t="shared" si="391"/>
        <v/>
      </c>
      <c r="BO182" s="95" t="str">
        <f t="shared" si="392"/>
        <v/>
      </c>
      <c r="BP182" s="9" t="str">
        <f t="shared" si="361"/>
        <v/>
      </c>
      <c r="BQ182" s="10" t="str">
        <f t="shared" si="362"/>
        <v/>
      </c>
      <c r="BR182" s="7"/>
      <c r="BS182" s="168"/>
      <c r="BT182" s="169"/>
      <c r="BU182" s="9"/>
      <c r="BV182" s="9" t="str">
        <f t="shared" si="376"/>
        <v/>
      </c>
      <c r="BW182" s="9"/>
      <c r="BX182" s="9" t="str">
        <f t="shared" si="377"/>
        <v/>
      </c>
      <c r="BY182" s="9"/>
      <c r="BZ182" s="9" t="str">
        <f t="shared" si="378"/>
        <v/>
      </c>
      <c r="CA182" s="9"/>
      <c r="CB182" s="9"/>
      <c r="CC182" s="9"/>
      <c r="CD182" s="9" t="str">
        <f t="shared" si="300"/>
        <v/>
      </c>
      <c r="CE182" s="10" t="str">
        <f t="shared" si="301"/>
        <v/>
      </c>
      <c r="CF182" s="7"/>
      <c r="CH182" s="15"/>
      <c r="CI182" s="9"/>
      <c r="CJ182" s="9" t="str">
        <f t="shared" si="379"/>
        <v/>
      </c>
      <c r="CK182" s="9"/>
      <c r="CL182" s="9" t="str">
        <f t="shared" si="380"/>
        <v/>
      </c>
      <c r="CM182" s="9"/>
      <c r="CN182" s="9" t="str">
        <f t="shared" si="381"/>
        <v/>
      </c>
      <c r="CO182" s="9"/>
      <c r="CP182" s="9"/>
      <c r="CQ182" s="9"/>
      <c r="CR182" s="9" t="str">
        <f t="shared" si="307"/>
        <v/>
      </c>
      <c r="CS182" s="10" t="str">
        <f t="shared" si="308"/>
        <v/>
      </c>
      <c r="CT182" s="7"/>
      <c r="CV182" s="15"/>
      <c r="CW182" s="9"/>
      <c r="CX182" s="9" t="str">
        <f t="shared" si="382"/>
        <v/>
      </c>
      <c r="CY182" s="9"/>
      <c r="CZ182" s="9" t="str">
        <f t="shared" si="383"/>
        <v/>
      </c>
      <c r="DA182" s="9"/>
      <c r="DB182" s="9" t="str">
        <f t="shared" si="384"/>
        <v/>
      </c>
      <c r="DC182" s="9"/>
      <c r="DD182" s="9"/>
      <c r="DE182" s="9"/>
      <c r="DF182" s="9" t="str">
        <f t="shared" si="314"/>
        <v/>
      </c>
      <c r="DG182" s="10" t="str">
        <f t="shared" si="315"/>
        <v/>
      </c>
      <c r="DH182" s="7"/>
      <c r="DJ182" s="15"/>
      <c r="DK182" s="9"/>
      <c r="DL182" s="9" t="str">
        <f t="shared" si="385"/>
        <v/>
      </c>
      <c r="DM182" s="9"/>
      <c r="DN182" s="9" t="str">
        <f t="shared" si="386"/>
        <v/>
      </c>
      <c r="DO182" s="9"/>
      <c r="DP182" s="9" t="str">
        <f t="shared" si="387"/>
        <v/>
      </c>
      <c r="DQ182" s="9"/>
      <c r="DR182" s="9"/>
      <c r="DS182" s="9"/>
      <c r="DT182" s="9" t="str">
        <f t="shared" si="321"/>
        <v/>
      </c>
      <c r="DU182" s="10" t="str">
        <f t="shared" si="322"/>
        <v/>
      </c>
      <c r="DV182" s="7"/>
      <c r="DW182" s="47"/>
      <c r="DX182" s="15"/>
      <c r="DY182" s="9"/>
      <c r="DZ182" s="9" t="str">
        <f t="shared" si="388"/>
        <v/>
      </c>
      <c r="EA182" s="9"/>
      <c r="EB182" s="9" t="str">
        <f t="shared" si="389"/>
        <v/>
      </c>
      <c r="EC182" s="9"/>
      <c r="ED182" s="9" t="str">
        <f t="shared" si="390"/>
        <v/>
      </c>
      <c r="EE182" s="9"/>
      <c r="EF182" s="9"/>
      <c r="EG182" s="9"/>
      <c r="EH182" s="9" t="str">
        <f t="shared" si="328"/>
        <v/>
      </c>
      <c r="EI182" s="10" t="str">
        <f t="shared" si="329"/>
        <v/>
      </c>
      <c r="EJ182" s="7"/>
      <c r="EK182" s="47"/>
      <c r="EL182" s="239"/>
      <c r="EM182" s="15"/>
      <c r="EN182" s="15"/>
      <c r="EO182" s="9">
        <v>9134</v>
      </c>
      <c r="EP182" s="9">
        <f t="shared" si="363"/>
        <v>33</v>
      </c>
      <c r="EQ182" s="9">
        <v>453</v>
      </c>
      <c r="ER182" s="9">
        <f t="shared" si="364"/>
        <v>2</v>
      </c>
      <c r="ES182" s="9">
        <v>22</v>
      </c>
      <c r="ET182" s="9">
        <f t="shared" si="365"/>
        <v>3</v>
      </c>
      <c r="EU182" s="9">
        <v>0</v>
      </c>
      <c r="EV182" s="62" t="str">
        <f t="shared" si="368"/>
        <v>ラブブマスコット</v>
      </c>
      <c r="EW182" s="95">
        <f t="shared" si="369"/>
        <v>400</v>
      </c>
      <c r="EX182" s="9">
        <f t="shared" si="366"/>
        <v>1200</v>
      </c>
      <c r="EY182" s="10">
        <f t="shared" si="367"/>
        <v>0.36363636363636365</v>
      </c>
      <c r="EZ182" s="7"/>
    </row>
    <row r="183" spans="1:156" ht="15" customHeight="1">
      <c r="A183" s="224"/>
      <c r="B183" s="15"/>
      <c r="C183" s="9"/>
      <c r="D183" s="9" t="str">
        <f t="shared" si="330"/>
        <v/>
      </c>
      <c r="E183" s="9"/>
      <c r="F183" s="9" t="str">
        <f t="shared" si="331"/>
        <v/>
      </c>
      <c r="G183" s="9"/>
      <c r="H183" s="9" t="str">
        <f t="shared" si="332"/>
        <v/>
      </c>
      <c r="I183" s="9"/>
      <c r="J183" s="62" t="str">
        <f t="shared" si="372"/>
        <v/>
      </c>
      <c r="K183" s="9" t="str">
        <f t="shared" si="373"/>
        <v/>
      </c>
      <c r="L183" s="9" t="str">
        <f t="shared" si="334"/>
        <v/>
      </c>
      <c r="M183" s="10" t="str">
        <f t="shared" si="335"/>
        <v/>
      </c>
      <c r="N183" s="7"/>
      <c r="O183" s="168"/>
      <c r="P183" s="15"/>
      <c r="Q183" s="9"/>
      <c r="R183" s="9" t="str">
        <f t="shared" si="336"/>
        <v/>
      </c>
      <c r="S183" s="9"/>
      <c r="T183" s="9" t="str">
        <f t="shared" si="337"/>
        <v/>
      </c>
      <c r="U183" s="9"/>
      <c r="V183" s="9" t="str">
        <f t="shared" si="338"/>
        <v/>
      </c>
      <c r="W183" s="9"/>
      <c r="X183" s="62" t="str">
        <f t="shared" si="374"/>
        <v/>
      </c>
      <c r="Y183" s="9" t="str">
        <f t="shared" si="375"/>
        <v/>
      </c>
      <c r="Z183" s="9" t="str">
        <f t="shared" si="341"/>
        <v/>
      </c>
      <c r="AA183" s="10" t="str">
        <f t="shared" si="342"/>
        <v/>
      </c>
      <c r="AB183" s="7"/>
      <c r="AC183" s="168"/>
      <c r="AD183" s="15"/>
      <c r="AE183" s="9"/>
      <c r="AF183" s="9" t="str">
        <f t="shared" si="343"/>
        <v/>
      </c>
      <c r="AG183" s="9"/>
      <c r="AH183" s="9" t="str">
        <f t="shared" si="344"/>
        <v/>
      </c>
      <c r="AI183" s="9"/>
      <c r="AJ183" s="9" t="str">
        <f t="shared" si="345"/>
        <v/>
      </c>
      <c r="AK183" s="9"/>
      <c r="AL183" s="62" t="str">
        <f t="shared" si="346"/>
        <v/>
      </c>
      <c r="AM183" s="9" t="str">
        <f t="shared" si="347"/>
        <v/>
      </c>
      <c r="AN183" s="9" t="str">
        <f t="shared" si="348"/>
        <v/>
      </c>
      <c r="AO183" s="10" t="str">
        <f t="shared" si="349"/>
        <v/>
      </c>
      <c r="AP183" s="7"/>
      <c r="AQ183" s="168"/>
      <c r="AR183" s="17"/>
      <c r="AS183" s="9"/>
      <c r="AT183" s="9" t="str">
        <f t="shared" si="350"/>
        <v/>
      </c>
      <c r="AU183" s="9"/>
      <c r="AV183" s="9" t="str">
        <f t="shared" si="351"/>
        <v/>
      </c>
      <c r="AW183" s="9"/>
      <c r="AX183" s="9" t="str">
        <f t="shared" si="352"/>
        <v/>
      </c>
      <c r="AY183" s="9"/>
      <c r="AZ183" s="62" t="str">
        <f t="shared" si="370"/>
        <v/>
      </c>
      <c r="BA183" s="9" t="str">
        <f t="shared" si="371"/>
        <v/>
      </c>
      <c r="BB183" s="9" t="str">
        <f t="shared" si="354"/>
        <v/>
      </c>
      <c r="BC183" s="10" t="str">
        <f t="shared" si="355"/>
        <v/>
      </c>
      <c r="BD183" s="7"/>
      <c r="BE183" s="168"/>
      <c r="BF183" s="15"/>
      <c r="BG183" s="9"/>
      <c r="BH183" s="9" t="str">
        <f t="shared" si="356"/>
        <v/>
      </c>
      <c r="BI183" s="9"/>
      <c r="BJ183" s="9" t="str">
        <f t="shared" si="357"/>
        <v/>
      </c>
      <c r="BK183" s="9"/>
      <c r="BL183" s="9" t="str">
        <f t="shared" si="358"/>
        <v/>
      </c>
      <c r="BM183" s="9"/>
      <c r="BN183" s="62" t="str">
        <f t="shared" si="391"/>
        <v/>
      </c>
      <c r="BO183" s="9" t="str">
        <f t="shared" si="392"/>
        <v/>
      </c>
      <c r="BP183" s="9" t="str">
        <f t="shared" si="361"/>
        <v/>
      </c>
      <c r="BQ183" s="10" t="str">
        <f t="shared" si="362"/>
        <v/>
      </c>
      <c r="BR183" s="7"/>
      <c r="BS183" s="168"/>
      <c r="BT183" s="169"/>
      <c r="BU183" s="9"/>
      <c r="BV183" s="9" t="str">
        <f t="shared" si="376"/>
        <v/>
      </c>
      <c r="BW183" s="9"/>
      <c r="BX183" s="9" t="str">
        <f t="shared" si="377"/>
        <v/>
      </c>
      <c r="BY183" s="9"/>
      <c r="BZ183" s="9" t="str">
        <f t="shared" si="378"/>
        <v/>
      </c>
      <c r="CA183" s="9"/>
      <c r="CB183" s="9"/>
      <c r="CC183" s="9"/>
      <c r="CD183" s="9" t="str">
        <f t="shared" si="300"/>
        <v/>
      </c>
      <c r="CE183" s="10" t="str">
        <f t="shared" si="301"/>
        <v/>
      </c>
      <c r="CF183" s="7"/>
      <c r="CH183" s="15"/>
      <c r="CI183" s="9"/>
      <c r="CJ183" s="9" t="str">
        <f t="shared" si="379"/>
        <v/>
      </c>
      <c r="CK183" s="9"/>
      <c r="CL183" s="9" t="str">
        <f t="shared" si="380"/>
        <v/>
      </c>
      <c r="CM183" s="9"/>
      <c r="CN183" s="9" t="str">
        <f t="shared" si="381"/>
        <v/>
      </c>
      <c r="CO183" s="9"/>
      <c r="CP183" s="9"/>
      <c r="CQ183" s="9"/>
      <c r="CR183" s="9" t="str">
        <f t="shared" si="307"/>
        <v/>
      </c>
      <c r="CS183" s="10" t="str">
        <f t="shared" si="308"/>
        <v/>
      </c>
      <c r="CT183" s="7"/>
      <c r="CV183" s="15"/>
      <c r="CW183" s="9"/>
      <c r="CX183" s="9" t="str">
        <f t="shared" si="382"/>
        <v/>
      </c>
      <c r="CY183" s="9"/>
      <c r="CZ183" s="9" t="str">
        <f t="shared" si="383"/>
        <v/>
      </c>
      <c r="DA183" s="9"/>
      <c r="DB183" s="9" t="str">
        <f t="shared" si="384"/>
        <v/>
      </c>
      <c r="DC183" s="9"/>
      <c r="DD183" s="9"/>
      <c r="DE183" s="9"/>
      <c r="DF183" s="9" t="str">
        <f t="shared" si="314"/>
        <v/>
      </c>
      <c r="DG183" s="10" t="str">
        <f t="shared" si="315"/>
        <v/>
      </c>
      <c r="DH183" s="7"/>
      <c r="DJ183" s="15"/>
      <c r="DK183" s="9"/>
      <c r="DL183" s="9" t="str">
        <f t="shared" si="385"/>
        <v/>
      </c>
      <c r="DM183" s="9"/>
      <c r="DN183" s="9" t="str">
        <f t="shared" si="386"/>
        <v/>
      </c>
      <c r="DO183" s="9"/>
      <c r="DP183" s="9" t="str">
        <f t="shared" si="387"/>
        <v/>
      </c>
      <c r="DQ183" s="9"/>
      <c r="DR183" s="9"/>
      <c r="DS183" s="9"/>
      <c r="DT183" s="9" t="str">
        <f t="shared" si="321"/>
        <v/>
      </c>
      <c r="DU183" s="10" t="str">
        <f t="shared" si="322"/>
        <v/>
      </c>
      <c r="DV183" s="7"/>
      <c r="DW183" s="47"/>
      <c r="DX183" s="15"/>
      <c r="DY183" s="9"/>
      <c r="DZ183" s="9" t="str">
        <f t="shared" si="388"/>
        <v/>
      </c>
      <c r="EA183" s="9"/>
      <c r="EB183" s="9" t="str">
        <f t="shared" si="389"/>
        <v/>
      </c>
      <c r="EC183" s="9"/>
      <c r="ED183" s="9" t="str">
        <f t="shared" si="390"/>
        <v/>
      </c>
      <c r="EE183" s="9"/>
      <c r="EF183" s="9"/>
      <c r="EG183" s="9"/>
      <c r="EH183" s="9" t="str">
        <f t="shared" si="328"/>
        <v/>
      </c>
      <c r="EI183" s="10" t="str">
        <f t="shared" si="329"/>
        <v/>
      </c>
      <c r="EJ183" s="7"/>
      <c r="EK183" s="47"/>
      <c r="EL183" s="239"/>
      <c r="EM183" s="15"/>
      <c r="EN183" s="15"/>
      <c r="EO183" s="9">
        <v>7525</v>
      </c>
      <c r="EP183" s="9">
        <f t="shared" si="363"/>
        <v>23</v>
      </c>
      <c r="EQ183" s="9">
        <v>499</v>
      </c>
      <c r="ER183" s="9">
        <f t="shared" si="364"/>
        <v>1</v>
      </c>
      <c r="ES183" s="9">
        <v>6</v>
      </c>
      <c r="ET183" s="9">
        <f t="shared" si="365"/>
        <v>1</v>
      </c>
      <c r="EU183" s="9">
        <v>0</v>
      </c>
      <c r="EV183" s="62" t="str">
        <f t="shared" si="368"/>
        <v>しばこ</v>
      </c>
      <c r="EW183" s="9">
        <f t="shared" si="369"/>
        <v>200</v>
      </c>
      <c r="EX183" s="9">
        <f t="shared" si="366"/>
        <v>200</v>
      </c>
      <c r="EY183" s="10">
        <f t="shared" si="367"/>
        <v>8.6956521739130432E-2</v>
      </c>
      <c r="EZ183" s="7"/>
    </row>
    <row r="184" spans="1:156" ht="15" customHeight="1" thickBot="1">
      <c r="A184" s="23"/>
      <c r="B184" s="23"/>
      <c r="C184" s="24"/>
      <c r="D184" s="24" t="str">
        <f t="shared" si="330"/>
        <v/>
      </c>
      <c r="E184" s="24"/>
      <c r="F184" s="24" t="str">
        <f t="shared" si="331"/>
        <v/>
      </c>
      <c r="G184" s="24"/>
      <c r="H184" s="24" t="str">
        <f t="shared" si="332"/>
        <v/>
      </c>
      <c r="I184" s="24"/>
      <c r="J184" s="63" t="str">
        <f t="shared" si="372"/>
        <v/>
      </c>
      <c r="K184" s="96" t="str">
        <f t="shared" si="373"/>
        <v/>
      </c>
      <c r="L184" s="24" t="str">
        <f t="shared" si="334"/>
        <v/>
      </c>
      <c r="M184" s="26" t="str">
        <f t="shared" si="335"/>
        <v/>
      </c>
      <c r="N184" s="7"/>
      <c r="O184" s="168"/>
      <c r="P184" s="23"/>
      <c r="Q184" s="24"/>
      <c r="R184" s="24" t="str">
        <f t="shared" si="336"/>
        <v/>
      </c>
      <c r="S184" s="24"/>
      <c r="T184" s="24" t="str">
        <f t="shared" si="337"/>
        <v/>
      </c>
      <c r="U184" s="24"/>
      <c r="V184" s="24" t="str">
        <f t="shared" si="338"/>
        <v/>
      </c>
      <c r="W184" s="24"/>
      <c r="X184" s="63" t="str">
        <f t="shared" si="374"/>
        <v/>
      </c>
      <c r="Y184" s="96" t="str">
        <f t="shared" si="375"/>
        <v/>
      </c>
      <c r="Z184" s="24" t="str">
        <f t="shared" si="341"/>
        <v/>
      </c>
      <c r="AA184" s="26" t="str">
        <f t="shared" si="342"/>
        <v/>
      </c>
      <c r="AB184" s="7"/>
      <c r="AC184" s="168"/>
      <c r="AD184" s="23"/>
      <c r="AE184" s="24"/>
      <c r="AF184" s="24" t="str">
        <f t="shared" si="343"/>
        <v/>
      </c>
      <c r="AG184" s="24"/>
      <c r="AH184" s="24" t="str">
        <f t="shared" si="344"/>
        <v/>
      </c>
      <c r="AI184" s="24"/>
      <c r="AJ184" s="24" t="str">
        <f t="shared" si="345"/>
        <v/>
      </c>
      <c r="AK184" s="24"/>
      <c r="AL184" s="63" t="str">
        <f t="shared" si="346"/>
        <v/>
      </c>
      <c r="AM184" s="96" t="str">
        <f t="shared" si="347"/>
        <v/>
      </c>
      <c r="AN184" s="24" t="str">
        <f t="shared" si="348"/>
        <v/>
      </c>
      <c r="AO184" s="26" t="str">
        <f t="shared" si="349"/>
        <v/>
      </c>
      <c r="AP184" s="7"/>
      <c r="AQ184" s="168"/>
      <c r="AR184" s="23"/>
      <c r="AS184" s="24"/>
      <c r="AT184" s="24" t="str">
        <f t="shared" si="350"/>
        <v/>
      </c>
      <c r="AU184" s="24"/>
      <c r="AV184" s="24" t="str">
        <f t="shared" si="351"/>
        <v/>
      </c>
      <c r="AW184" s="24"/>
      <c r="AX184" s="24" t="str">
        <f t="shared" si="352"/>
        <v/>
      </c>
      <c r="AY184" s="24"/>
      <c r="AZ184" s="63" t="str">
        <f t="shared" si="370"/>
        <v/>
      </c>
      <c r="BA184" s="96" t="str">
        <f t="shared" si="371"/>
        <v/>
      </c>
      <c r="BB184" s="24" t="str">
        <f t="shared" si="354"/>
        <v/>
      </c>
      <c r="BC184" s="26" t="str">
        <f t="shared" si="355"/>
        <v/>
      </c>
      <c r="BD184" s="7"/>
      <c r="BE184" s="168"/>
      <c r="BF184" s="23"/>
      <c r="BG184" s="24"/>
      <c r="BH184" s="24" t="str">
        <f t="shared" si="356"/>
        <v/>
      </c>
      <c r="BI184" s="24"/>
      <c r="BJ184" s="24" t="str">
        <f t="shared" si="357"/>
        <v/>
      </c>
      <c r="BK184" s="24"/>
      <c r="BL184" s="24" t="str">
        <f t="shared" si="358"/>
        <v/>
      </c>
      <c r="BM184" s="24"/>
      <c r="BN184" s="63" t="str">
        <f t="shared" si="391"/>
        <v/>
      </c>
      <c r="BO184" s="96" t="str">
        <f t="shared" si="392"/>
        <v/>
      </c>
      <c r="BP184" s="24" t="str">
        <f t="shared" si="361"/>
        <v/>
      </c>
      <c r="BQ184" s="26" t="str">
        <f t="shared" si="362"/>
        <v/>
      </c>
      <c r="BR184" s="7"/>
      <c r="BS184" s="168"/>
      <c r="BT184" s="169"/>
      <c r="BU184" s="9"/>
      <c r="BV184" s="9" t="str">
        <f>IF(BU184="","",BU184-BU175)</f>
        <v/>
      </c>
      <c r="BW184" s="9"/>
      <c r="BX184" s="9" t="str">
        <f>IF(BW184="","",BW184-BW175)</f>
        <v/>
      </c>
      <c r="BY184" s="9"/>
      <c r="BZ184" s="9" t="str">
        <f>IF(BY184="","",BY175+CA175-BY184)</f>
        <v/>
      </c>
      <c r="CA184" s="9"/>
      <c r="CB184" s="9"/>
      <c r="CC184" s="9"/>
      <c r="CD184" s="9" t="str">
        <f t="shared" si="300"/>
        <v/>
      </c>
      <c r="CE184" s="10" t="str">
        <f t="shared" si="301"/>
        <v/>
      </c>
      <c r="CF184" s="7"/>
      <c r="CH184" s="15"/>
      <c r="CI184" s="9"/>
      <c r="CJ184" s="9" t="str">
        <f>IF(CI184="","",CI184-CI175)</f>
        <v/>
      </c>
      <c r="CK184" s="9"/>
      <c r="CL184" s="9" t="str">
        <f>IF(CK184="","",CK184-CK175)</f>
        <v/>
      </c>
      <c r="CM184" s="9"/>
      <c r="CN184" s="9" t="str">
        <f>IF(CM184="","",CM175+CO175-CM184)</f>
        <v/>
      </c>
      <c r="CO184" s="9"/>
      <c r="CP184" s="9"/>
      <c r="CQ184" s="9"/>
      <c r="CR184" s="9" t="str">
        <f t="shared" si="307"/>
        <v/>
      </c>
      <c r="CS184" s="10" t="str">
        <f t="shared" si="308"/>
        <v/>
      </c>
      <c r="CT184" s="7"/>
      <c r="CV184" s="15"/>
      <c r="CW184" s="9"/>
      <c r="CX184" s="9" t="str">
        <f>IF(CW184="","",CW184-CW175)</f>
        <v/>
      </c>
      <c r="CY184" s="9"/>
      <c r="CZ184" s="9" t="str">
        <f>IF(CY184="","",CY184-CY175)</f>
        <v/>
      </c>
      <c r="DA184" s="9"/>
      <c r="DB184" s="9" t="str">
        <f>IF(DA184="","",DA175+DC175-DA184)</f>
        <v/>
      </c>
      <c r="DC184" s="9"/>
      <c r="DD184" s="9"/>
      <c r="DE184" s="9"/>
      <c r="DF184" s="9" t="str">
        <f t="shared" si="314"/>
        <v/>
      </c>
      <c r="DG184" s="10" t="str">
        <f t="shared" si="315"/>
        <v/>
      </c>
      <c r="DH184" s="7"/>
      <c r="DJ184" s="15"/>
      <c r="DK184" s="9"/>
      <c r="DL184" s="9" t="str">
        <f>IF(DK184="","",DK184-DK175)</f>
        <v/>
      </c>
      <c r="DM184" s="9"/>
      <c r="DN184" s="9" t="str">
        <f>IF(DM184="","",DM184-DM175)</f>
        <v/>
      </c>
      <c r="DO184" s="9"/>
      <c r="DP184" s="9" t="str">
        <f>IF(DO184="","",DO175+DQ175-DO184)</f>
        <v/>
      </c>
      <c r="DQ184" s="9"/>
      <c r="DR184" s="9"/>
      <c r="DS184" s="9"/>
      <c r="DT184" s="9" t="str">
        <f t="shared" si="321"/>
        <v/>
      </c>
      <c r="DU184" s="10" t="str">
        <f t="shared" si="322"/>
        <v/>
      </c>
      <c r="DV184" s="7"/>
      <c r="DW184" s="47"/>
      <c r="DX184" s="15"/>
      <c r="DY184" s="9"/>
      <c r="DZ184" s="9" t="str">
        <f>IF(DY184="","",DY184-DY175)</f>
        <v/>
      </c>
      <c r="EA184" s="9"/>
      <c r="EB184" s="9" t="str">
        <f>IF(EA184="","",EA184-EA175)</f>
        <v/>
      </c>
      <c r="EC184" s="9"/>
      <c r="ED184" s="9" t="str">
        <f>IF(EC184="","",EC175+EE175-EC184)</f>
        <v/>
      </c>
      <c r="EE184" s="9"/>
      <c r="EF184" s="9"/>
      <c r="EG184" s="9"/>
      <c r="EH184" s="9" t="str">
        <f t="shared" si="328"/>
        <v/>
      </c>
      <c r="EI184" s="10" t="str">
        <f t="shared" si="329"/>
        <v/>
      </c>
      <c r="EJ184" s="7"/>
      <c r="EK184" s="47"/>
      <c r="EL184" s="239"/>
      <c r="EM184" s="23"/>
      <c r="EN184" s="23"/>
      <c r="EO184" s="24">
        <v>8687</v>
      </c>
      <c r="EP184" s="24">
        <f t="shared" si="363"/>
        <v>26</v>
      </c>
      <c r="EQ184" s="24">
        <v>627</v>
      </c>
      <c r="ER184" s="24">
        <f t="shared" si="364"/>
        <v>5</v>
      </c>
      <c r="ES184" s="24">
        <v>60</v>
      </c>
      <c r="ET184" s="24">
        <f t="shared" si="365"/>
        <v>10</v>
      </c>
      <c r="EU184" s="24">
        <v>0</v>
      </c>
      <c r="EV184" s="63" t="str">
        <f t="shared" si="368"/>
        <v>AIモンスターラバー</v>
      </c>
      <c r="EW184" s="96">
        <f t="shared" si="369"/>
        <v>250</v>
      </c>
      <c r="EX184" s="24">
        <f t="shared" si="366"/>
        <v>2500</v>
      </c>
      <c r="EY184" s="26">
        <f t="shared" si="367"/>
        <v>0.96153846153846156</v>
      </c>
      <c r="EZ184" s="7"/>
    </row>
    <row r="185" spans="1:156" ht="15" customHeight="1" thickTop="1">
      <c r="A185" s="89"/>
      <c r="B185" s="6" t="str">
        <f>IF(A185="","",SUM(D185:D188)+SUM(R185:R188)+SUM(AF185:AF188)+SUM(AT185:AT188)+SUM(BV161,CJ161,CX161,DL161)+SUM(BH185:BH188))</f>
        <v/>
      </c>
      <c r="C185" s="78"/>
      <c r="D185" s="78" t="str">
        <f t="shared" si="330"/>
        <v/>
      </c>
      <c r="E185" s="78"/>
      <c r="F185" s="28" t="str">
        <f t="shared" si="331"/>
        <v/>
      </c>
      <c r="G185" s="78"/>
      <c r="H185" s="78" t="str">
        <f t="shared" si="332"/>
        <v/>
      </c>
      <c r="I185" s="78"/>
      <c r="J185" s="90" t="str">
        <f t="shared" si="372"/>
        <v/>
      </c>
      <c r="K185" s="91" t="str">
        <f t="shared" si="373"/>
        <v/>
      </c>
      <c r="L185" s="28" t="str">
        <f t="shared" si="334"/>
        <v/>
      </c>
      <c r="M185" s="29" t="str">
        <f t="shared" si="335"/>
        <v/>
      </c>
      <c r="N185" s="7"/>
      <c r="O185" s="168"/>
      <c r="P185" s="89" t="str">
        <f>IF(A185="","",A185)</f>
        <v/>
      </c>
      <c r="Q185" s="78"/>
      <c r="R185" s="78" t="str">
        <f t="shared" si="336"/>
        <v/>
      </c>
      <c r="S185" s="78"/>
      <c r="T185" s="28" t="str">
        <f t="shared" si="337"/>
        <v/>
      </c>
      <c r="U185" s="78"/>
      <c r="V185" s="78" t="str">
        <f t="shared" si="338"/>
        <v/>
      </c>
      <c r="W185" s="78"/>
      <c r="X185" s="90" t="str">
        <f t="shared" si="374"/>
        <v/>
      </c>
      <c r="Y185" s="91" t="str">
        <f t="shared" si="375"/>
        <v/>
      </c>
      <c r="Z185" s="28" t="str">
        <f t="shared" si="341"/>
        <v/>
      </c>
      <c r="AA185" s="29" t="str">
        <f t="shared" si="342"/>
        <v/>
      </c>
      <c r="AB185" s="7"/>
      <c r="AC185" s="168"/>
      <c r="AD185" s="89" t="str">
        <f>IF(A185="","",A185)</f>
        <v/>
      </c>
      <c r="AE185" s="78"/>
      <c r="AF185" s="78" t="str">
        <f t="shared" si="343"/>
        <v/>
      </c>
      <c r="AG185" s="78"/>
      <c r="AH185" s="28" t="str">
        <f t="shared" si="344"/>
        <v/>
      </c>
      <c r="AI185" s="78"/>
      <c r="AJ185" s="78" t="str">
        <f t="shared" si="345"/>
        <v/>
      </c>
      <c r="AK185" s="78"/>
      <c r="AL185" s="90" t="str">
        <f t="shared" si="346"/>
        <v/>
      </c>
      <c r="AM185" s="91" t="str">
        <f t="shared" si="347"/>
        <v/>
      </c>
      <c r="AN185" s="28" t="str">
        <f t="shared" si="348"/>
        <v/>
      </c>
      <c r="AO185" s="29" t="str">
        <f t="shared" si="349"/>
        <v/>
      </c>
      <c r="AP185" s="7"/>
      <c r="AQ185" s="168"/>
      <c r="AR185" s="89" t="str">
        <f>IF(A185="","",A185)</f>
        <v/>
      </c>
      <c r="AS185" s="78"/>
      <c r="AT185" s="78" t="str">
        <f t="shared" si="350"/>
        <v/>
      </c>
      <c r="AU185" s="78"/>
      <c r="AV185" s="28" t="str">
        <f t="shared" si="351"/>
        <v/>
      </c>
      <c r="AW185" s="78"/>
      <c r="AX185" s="78" t="str">
        <f t="shared" si="352"/>
        <v/>
      </c>
      <c r="AY185" s="78"/>
      <c r="AZ185" s="90" t="str">
        <f t="shared" si="370"/>
        <v/>
      </c>
      <c r="BA185" s="91" t="str">
        <f t="shared" si="371"/>
        <v/>
      </c>
      <c r="BB185" s="28" t="str">
        <f t="shared" si="354"/>
        <v/>
      </c>
      <c r="BC185" s="29" t="str">
        <f t="shared" si="355"/>
        <v/>
      </c>
      <c r="BD185" s="7"/>
      <c r="BE185" s="168"/>
      <c r="BF185" s="89" t="str">
        <f>IF(A185="","",A185)</f>
        <v/>
      </c>
      <c r="BG185" s="78"/>
      <c r="BH185" s="78" t="str">
        <f t="shared" si="356"/>
        <v/>
      </c>
      <c r="BI185" s="78"/>
      <c r="BJ185" s="28" t="str">
        <f t="shared" si="357"/>
        <v/>
      </c>
      <c r="BK185" s="78"/>
      <c r="BL185" s="78" t="str">
        <f t="shared" si="358"/>
        <v/>
      </c>
      <c r="BM185" s="78"/>
      <c r="BN185" s="90" t="str">
        <f t="shared" si="391"/>
        <v/>
      </c>
      <c r="BO185" s="91" t="str">
        <f t="shared" si="392"/>
        <v/>
      </c>
      <c r="BP185" s="28" t="str">
        <f t="shared" si="361"/>
        <v/>
      </c>
      <c r="BQ185" s="29" t="str">
        <f t="shared" si="362"/>
        <v/>
      </c>
      <c r="BR185" s="7"/>
      <c r="BS185" s="168"/>
      <c r="BT185" s="15"/>
      <c r="BU185" s="9"/>
      <c r="BV185" s="9" t="str">
        <f>IF(BU185="","",BU185-BU183)</f>
        <v/>
      </c>
      <c r="BW185" s="9"/>
      <c r="BX185" s="9" t="str">
        <f>IF(BW185="","",BW185-BW183)</f>
        <v/>
      </c>
      <c r="BY185" s="9"/>
      <c r="BZ185" s="9" t="str">
        <f>IF(BY185="","",BY183+CA183-BY185)</f>
        <v/>
      </c>
      <c r="CA185" s="9"/>
      <c r="CB185" s="9"/>
      <c r="CC185" s="9"/>
      <c r="CD185" s="9" t="str">
        <f t="shared" si="300"/>
        <v/>
      </c>
      <c r="CE185" s="10" t="str">
        <f t="shared" si="301"/>
        <v/>
      </c>
      <c r="CF185" s="7"/>
      <c r="CH185" s="15"/>
      <c r="CI185" s="9"/>
      <c r="CJ185" s="9" t="str">
        <f>IF(CI185="","",CI185-CI183)</f>
        <v/>
      </c>
      <c r="CK185" s="9"/>
      <c r="CL185" s="9" t="str">
        <f>IF(CK185="","",CK185-CK183)</f>
        <v/>
      </c>
      <c r="CM185" s="9"/>
      <c r="CN185" s="9" t="str">
        <f>IF(CM185="","",CM183+CO183-CM185)</f>
        <v/>
      </c>
      <c r="CO185" s="9"/>
      <c r="CP185" s="9"/>
      <c r="CQ185" s="9"/>
      <c r="CR185" s="9" t="str">
        <f t="shared" si="307"/>
        <v/>
      </c>
      <c r="CS185" s="10" t="str">
        <f t="shared" si="308"/>
        <v/>
      </c>
      <c r="CT185" s="7"/>
      <c r="CV185" s="15"/>
      <c r="CW185" s="9"/>
      <c r="CX185" s="9" t="str">
        <f>IF(CW185="","",CW185-CW183)</f>
        <v/>
      </c>
      <c r="CY185" s="9"/>
      <c r="CZ185" s="9" t="str">
        <f>IF(CY185="","",CY185-CY183)</f>
        <v/>
      </c>
      <c r="DA185" s="9"/>
      <c r="DB185" s="9" t="str">
        <f>IF(DA185="","",DA183+DC183-DA185)</f>
        <v/>
      </c>
      <c r="DC185" s="9"/>
      <c r="DD185" s="9"/>
      <c r="DE185" s="9"/>
      <c r="DF185" s="9" t="str">
        <f t="shared" si="314"/>
        <v/>
      </c>
      <c r="DG185" s="10" t="str">
        <f t="shared" si="315"/>
        <v/>
      </c>
      <c r="DH185" s="7"/>
      <c r="DJ185" s="15"/>
      <c r="DK185" s="9"/>
      <c r="DL185" s="9" t="str">
        <f>IF(DK185="","",DK185-DK183)</f>
        <v/>
      </c>
      <c r="DM185" s="9"/>
      <c r="DN185" s="9" t="str">
        <f>IF(DM185="","",DM185-DM183)</f>
        <v/>
      </c>
      <c r="DO185" s="9"/>
      <c r="DP185" s="9" t="str">
        <f>IF(DO185="","",DO183+DQ183-DO185)</f>
        <v/>
      </c>
      <c r="DQ185" s="9"/>
      <c r="DR185" s="9"/>
      <c r="DS185" s="9"/>
      <c r="DT185" s="9" t="str">
        <f t="shared" si="321"/>
        <v/>
      </c>
      <c r="DU185" s="10" t="str">
        <f t="shared" si="322"/>
        <v/>
      </c>
      <c r="DV185" s="7"/>
      <c r="DW185" s="47"/>
      <c r="DX185" s="15"/>
      <c r="DY185" s="9"/>
      <c r="DZ185" s="9" t="str">
        <f>IF(DY185="","",DY185-DY183)</f>
        <v/>
      </c>
      <c r="EA185" s="9"/>
      <c r="EB185" s="9" t="str">
        <f>IF(EA185="","",EA185-EA183)</f>
        <v/>
      </c>
      <c r="EC185" s="9"/>
      <c r="ED185" s="9" t="str">
        <f>IF(EC185="","",EC183+EE183-EC185)</f>
        <v/>
      </c>
      <c r="EE185" s="9"/>
      <c r="EF185" s="9"/>
      <c r="EG185" s="9"/>
      <c r="EH185" s="9" t="str">
        <f t="shared" si="328"/>
        <v/>
      </c>
      <c r="EI185" s="10" t="str">
        <f t="shared" si="329"/>
        <v/>
      </c>
      <c r="EJ185" s="7"/>
      <c r="EK185" s="47"/>
      <c r="EL185" s="239"/>
      <c r="EM185" s="89"/>
      <c r="EN185" s="6" t="str">
        <f>IF(EM185="","",SUM(EP185:EP188)+SUM(FD185:FD188)+SUM(FR185:FR188)+SUM(GF185:GF188)+SUM(HH167,HU167)+SUM(GT185:GT188))</f>
        <v/>
      </c>
      <c r="EO185" s="78"/>
      <c r="EP185" s="78" t="str">
        <f t="shared" si="363"/>
        <v/>
      </c>
      <c r="EQ185" s="78"/>
      <c r="ER185" s="28" t="str">
        <f t="shared" si="364"/>
        <v/>
      </c>
      <c r="ES185" s="78"/>
      <c r="ET185" s="78" t="str">
        <f t="shared" si="365"/>
        <v/>
      </c>
      <c r="EU185" s="78"/>
      <c r="EV185" s="90" t="str">
        <f t="shared" si="368"/>
        <v/>
      </c>
      <c r="EW185" s="91" t="str">
        <f t="shared" si="369"/>
        <v/>
      </c>
      <c r="EX185" s="28" t="str">
        <f t="shared" si="366"/>
        <v/>
      </c>
      <c r="EY185" s="29" t="str">
        <f t="shared" si="367"/>
        <v/>
      </c>
      <c r="EZ185" s="7"/>
    </row>
    <row r="186" spans="1:156" ht="15" customHeight="1">
      <c r="A186" s="15"/>
      <c r="B186" s="15"/>
      <c r="C186" s="9"/>
      <c r="D186" s="9" t="str">
        <f t="shared" si="330"/>
        <v/>
      </c>
      <c r="E186" s="9"/>
      <c r="F186" s="9" t="str">
        <f t="shared" si="331"/>
        <v/>
      </c>
      <c r="G186" s="9"/>
      <c r="H186" s="9" t="str">
        <f t="shared" si="332"/>
        <v/>
      </c>
      <c r="I186" s="9"/>
      <c r="J186" s="62" t="str">
        <f t="shared" si="372"/>
        <v/>
      </c>
      <c r="K186" s="95" t="str">
        <f t="shared" si="373"/>
        <v/>
      </c>
      <c r="L186" s="9" t="str">
        <f t="shared" si="334"/>
        <v/>
      </c>
      <c r="M186" s="10" t="str">
        <f t="shared" si="335"/>
        <v/>
      </c>
      <c r="N186" s="7"/>
      <c r="O186" s="168"/>
      <c r="P186" s="15"/>
      <c r="Q186" s="9"/>
      <c r="R186" s="9" t="str">
        <f t="shared" si="336"/>
        <v/>
      </c>
      <c r="S186" s="9"/>
      <c r="T186" s="9" t="str">
        <f t="shared" si="337"/>
        <v/>
      </c>
      <c r="U186" s="9"/>
      <c r="V186" s="9" t="str">
        <f t="shared" si="338"/>
        <v/>
      </c>
      <c r="W186" s="9"/>
      <c r="X186" s="62" t="str">
        <f t="shared" si="374"/>
        <v/>
      </c>
      <c r="Y186" s="95" t="str">
        <f t="shared" si="375"/>
        <v/>
      </c>
      <c r="Z186" s="9" t="str">
        <f t="shared" si="341"/>
        <v/>
      </c>
      <c r="AA186" s="10" t="str">
        <f t="shared" si="342"/>
        <v/>
      </c>
      <c r="AB186" s="7"/>
      <c r="AC186" s="168"/>
      <c r="AD186" s="15"/>
      <c r="AE186" s="9"/>
      <c r="AF186" s="9" t="str">
        <f t="shared" si="343"/>
        <v/>
      </c>
      <c r="AG186" s="9"/>
      <c r="AH186" s="9" t="str">
        <f t="shared" si="344"/>
        <v/>
      </c>
      <c r="AI186" s="9"/>
      <c r="AJ186" s="9" t="str">
        <f t="shared" si="345"/>
        <v/>
      </c>
      <c r="AK186" s="9"/>
      <c r="AL186" s="62" t="str">
        <f t="shared" si="346"/>
        <v/>
      </c>
      <c r="AM186" s="95" t="str">
        <f t="shared" si="347"/>
        <v/>
      </c>
      <c r="AN186" s="9" t="str">
        <f t="shared" si="348"/>
        <v/>
      </c>
      <c r="AO186" s="10" t="str">
        <f t="shared" si="349"/>
        <v/>
      </c>
      <c r="AP186" s="7"/>
      <c r="AQ186" s="168"/>
      <c r="AR186" s="15"/>
      <c r="AS186" s="9"/>
      <c r="AT186" s="9" t="str">
        <f t="shared" si="350"/>
        <v/>
      </c>
      <c r="AU186" s="9"/>
      <c r="AV186" s="9" t="str">
        <f t="shared" si="351"/>
        <v/>
      </c>
      <c r="AW186" s="9"/>
      <c r="AX186" s="9" t="str">
        <f t="shared" si="352"/>
        <v/>
      </c>
      <c r="AY186" s="9"/>
      <c r="AZ186" s="62" t="str">
        <f t="shared" si="370"/>
        <v/>
      </c>
      <c r="BA186" s="95" t="str">
        <f t="shared" si="371"/>
        <v/>
      </c>
      <c r="BB186" s="9" t="str">
        <f t="shared" si="354"/>
        <v/>
      </c>
      <c r="BC186" s="10" t="str">
        <f t="shared" si="355"/>
        <v/>
      </c>
      <c r="BD186" s="7"/>
      <c r="BE186" s="168"/>
      <c r="BF186" s="15"/>
      <c r="BG186" s="9"/>
      <c r="BH186" s="9" t="str">
        <f t="shared" si="356"/>
        <v/>
      </c>
      <c r="BI186" s="9"/>
      <c r="BJ186" s="9" t="str">
        <f t="shared" si="357"/>
        <v/>
      </c>
      <c r="BK186" s="9"/>
      <c r="BL186" s="9" t="str">
        <f t="shared" si="358"/>
        <v/>
      </c>
      <c r="BM186" s="9"/>
      <c r="BN186" s="62" t="str">
        <f t="shared" si="391"/>
        <v/>
      </c>
      <c r="BO186" s="95" t="str">
        <f t="shared" si="392"/>
        <v/>
      </c>
      <c r="BP186" s="9" t="str">
        <f t="shared" si="361"/>
        <v/>
      </c>
      <c r="BQ186" s="10" t="str">
        <f t="shared" si="362"/>
        <v/>
      </c>
      <c r="BR186" s="7"/>
      <c r="BS186" s="168"/>
      <c r="BT186" s="15"/>
      <c r="BU186" s="9"/>
      <c r="BV186" s="9" t="str">
        <f>IF(BU186="","",BU186-BU185)</f>
        <v/>
      </c>
      <c r="BW186" s="9"/>
      <c r="BX186" s="9" t="str">
        <f>IF(BW186="","",BW186-BW185)</f>
        <v/>
      </c>
      <c r="BY186" s="9"/>
      <c r="BZ186" s="9" t="str">
        <f>IF(BY186="","",BY185+CA185-BY186)</f>
        <v/>
      </c>
      <c r="CA186" s="9"/>
      <c r="CB186" s="9"/>
      <c r="CC186" s="9"/>
      <c r="CD186" s="9" t="str">
        <f t="shared" ref="CD186:CD205" si="393">IF(CC186="","",BZ186*CC186)</f>
        <v/>
      </c>
      <c r="CE186" s="10" t="str">
        <f t="shared" ref="CE186:CE205" si="394">IF(CD186="","",CD186/(BV186*100))</f>
        <v/>
      </c>
      <c r="CF186" s="7"/>
      <c r="CH186" s="15"/>
      <c r="CI186" s="9"/>
      <c r="CJ186" s="9" t="str">
        <f>IF(CI186="","",CI186-CI185)</f>
        <v/>
      </c>
      <c r="CK186" s="9"/>
      <c r="CL186" s="9" t="str">
        <f>IF(CK186="","",CK186-CK185)</f>
        <v/>
      </c>
      <c r="CM186" s="9"/>
      <c r="CN186" s="9" t="str">
        <f>IF(CM186="","",CM185+CO185-CM186)</f>
        <v/>
      </c>
      <c r="CO186" s="9"/>
      <c r="CP186" s="9"/>
      <c r="CQ186" s="9"/>
      <c r="CR186" s="9" t="str">
        <f t="shared" ref="CR186:CR205" si="395">IF(CQ186="","",CN186*CQ186)</f>
        <v/>
      </c>
      <c r="CS186" s="10" t="str">
        <f t="shared" ref="CS186:CS205" si="396">IF(CR186="","",CR186/(CJ186*100))</f>
        <v/>
      </c>
      <c r="CT186" s="7"/>
      <c r="CV186" s="15"/>
      <c r="CW186" s="9"/>
      <c r="CX186" s="9" t="str">
        <f>IF(CW186="","",CW186-CW185)</f>
        <v/>
      </c>
      <c r="CY186" s="9"/>
      <c r="CZ186" s="9" t="str">
        <f>IF(CY186="","",CY186-CY185)</f>
        <v/>
      </c>
      <c r="DA186" s="9"/>
      <c r="DB186" s="9" t="str">
        <f>IF(DA186="","",DA185+DC185-DA186)</f>
        <v/>
      </c>
      <c r="DC186" s="9"/>
      <c r="DD186" s="9"/>
      <c r="DE186" s="9"/>
      <c r="DF186" s="9" t="str">
        <f t="shared" ref="DF186:DF205" si="397">IF(DE186="","",DB186*DE186)</f>
        <v/>
      </c>
      <c r="DG186" s="10" t="str">
        <f t="shared" ref="DG186:DG205" si="398">IF(DF186="","",DF186/(CX186*100))</f>
        <v/>
      </c>
      <c r="DH186" s="7"/>
      <c r="DJ186" s="15"/>
      <c r="DK186" s="9"/>
      <c r="DL186" s="9" t="str">
        <f>IF(DK186="","",DK186-DK185)</f>
        <v/>
      </c>
      <c r="DM186" s="9"/>
      <c r="DN186" s="9" t="str">
        <f>IF(DM186="","",DM186-DM185)</f>
        <v/>
      </c>
      <c r="DO186" s="9"/>
      <c r="DP186" s="9" t="str">
        <f>IF(DO186="","",DO185+DQ185-DO186)</f>
        <v/>
      </c>
      <c r="DQ186" s="9"/>
      <c r="DR186" s="9"/>
      <c r="DS186" s="9"/>
      <c r="DT186" s="9" t="str">
        <f t="shared" ref="DT186:DT205" si="399">IF(DS186="","",DP186*DS186)</f>
        <v/>
      </c>
      <c r="DU186" s="10" t="str">
        <f t="shared" ref="DU186:DU205" si="400">IF(DT186="","",DT186/(DL186*100))</f>
        <v/>
      </c>
      <c r="DV186" s="7"/>
      <c r="DW186" s="47"/>
      <c r="DX186" s="15"/>
      <c r="DY186" s="9"/>
      <c r="DZ186" s="9" t="str">
        <f>IF(DY186="","",DY186-DY185)</f>
        <v/>
      </c>
      <c r="EA186" s="9"/>
      <c r="EB186" s="9" t="str">
        <f>IF(EA186="","",EA186-EA185)</f>
        <v/>
      </c>
      <c r="EC186" s="9"/>
      <c r="ED186" s="9" t="str">
        <f>IF(EC186="","",EC185+EE185-EC186)</f>
        <v/>
      </c>
      <c r="EE186" s="9"/>
      <c r="EF186" s="9"/>
      <c r="EG186" s="9"/>
      <c r="EH186" s="9" t="str">
        <f t="shared" ref="EH186:EH205" si="401">IF(EG186="","",ED186*EG186)</f>
        <v/>
      </c>
      <c r="EI186" s="10" t="str">
        <f t="shared" ref="EI186:EI205" si="402">IF(EH186="","",EH186/(DZ186*100))</f>
        <v/>
      </c>
      <c r="EJ186" s="7"/>
      <c r="EK186" s="47"/>
      <c r="EL186" s="239"/>
      <c r="EM186" s="15"/>
      <c r="EN186" s="15"/>
      <c r="EO186" s="9"/>
      <c r="EP186" s="9" t="str">
        <f t="shared" si="363"/>
        <v/>
      </c>
      <c r="EQ186" s="9"/>
      <c r="ER186" s="9" t="str">
        <f t="shared" si="364"/>
        <v/>
      </c>
      <c r="ES186" s="9"/>
      <c r="ET186" s="9" t="str">
        <f t="shared" si="365"/>
        <v/>
      </c>
      <c r="EU186" s="9"/>
      <c r="EV186" s="62" t="str">
        <f t="shared" si="368"/>
        <v/>
      </c>
      <c r="EW186" s="95" t="str">
        <f t="shared" si="369"/>
        <v/>
      </c>
      <c r="EX186" s="9" t="str">
        <f t="shared" si="366"/>
        <v/>
      </c>
      <c r="EY186" s="10" t="str">
        <f t="shared" si="367"/>
        <v/>
      </c>
      <c r="EZ186" s="7"/>
    </row>
    <row r="187" spans="1:156" ht="15" customHeight="1">
      <c r="A187" s="241"/>
      <c r="B187" s="17"/>
      <c r="C187" s="9"/>
      <c r="D187" s="9" t="str">
        <f t="shared" si="330"/>
        <v/>
      </c>
      <c r="E187" s="9"/>
      <c r="F187" s="9" t="str">
        <f t="shared" si="331"/>
        <v/>
      </c>
      <c r="G187" s="9"/>
      <c r="H187" s="9" t="str">
        <f t="shared" si="332"/>
        <v/>
      </c>
      <c r="I187" s="9"/>
      <c r="J187" s="62" t="str">
        <f t="shared" si="372"/>
        <v/>
      </c>
      <c r="K187" s="9" t="str">
        <f t="shared" si="373"/>
        <v/>
      </c>
      <c r="L187" s="9" t="str">
        <f t="shared" si="334"/>
        <v/>
      </c>
      <c r="M187" s="10" t="str">
        <f t="shared" si="335"/>
        <v/>
      </c>
      <c r="N187" s="7"/>
      <c r="O187" s="168"/>
      <c r="P187" s="15"/>
      <c r="Q187" s="9"/>
      <c r="R187" s="9" t="str">
        <f t="shared" si="336"/>
        <v/>
      </c>
      <c r="S187" s="9"/>
      <c r="T187" s="9" t="str">
        <f t="shared" si="337"/>
        <v/>
      </c>
      <c r="U187" s="9"/>
      <c r="V187" s="9" t="str">
        <f t="shared" si="338"/>
        <v/>
      </c>
      <c r="W187" s="9"/>
      <c r="X187" s="62" t="str">
        <f t="shared" si="374"/>
        <v/>
      </c>
      <c r="Y187" s="9" t="str">
        <f t="shared" si="375"/>
        <v/>
      </c>
      <c r="Z187" s="9" t="str">
        <f t="shared" si="341"/>
        <v/>
      </c>
      <c r="AA187" s="10" t="str">
        <f t="shared" si="342"/>
        <v/>
      </c>
      <c r="AB187" s="7"/>
      <c r="AC187" s="168"/>
      <c r="AD187" s="15"/>
      <c r="AE187" s="9"/>
      <c r="AF187" s="9" t="str">
        <f t="shared" si="343"/>
        <v/>
      </c>
      <c r="AG187" s="9"/>
      <c r="AH187" s="9" t="str">
        <f t="shared" si="344"/>
        <v/>
      </c>
      <c r="AI187" s="9"/>
      <c r="AJ187" s="9" t="str">
        <f t="shared" si="345"/>
        <v/>
      </c>
      <c r="AK187" s="9"/>
      <c r="AL187" s="62" t="str">
        <f t="shared" si="346"/>
        <v/>
      </c>
      <c r="AM187" s="9" t="str">
        <f t="shared" si="347"/>
        <v/>
      </c>
      <c r="AN187" s="9" t="str">
        <f t="shared" si="348"/>
        <v/>
      </c>
      <c r="AO187" s="10" t="str">
        <f t="shared" si="349"/>
        <v/>
      </c>
      <c r="AP187" s="7"/>
      <c r="AQ187" s="168"/>
      <c r="AR187" s="17"/>
      <c r="AS187" s="9"/>
      <c r="AT187" s="9" t="str">
        <f t="shared" si="350"/>
        <v/>
      </c>
      <c r="AU187" s="9"/>
      <c r="AV187" s="9" t="str">
        <f t="shared" si="351"/>
        <v/>
      </c>
      <c r="AW187" s="9"/>
      <c r="AX187" s="9" t="str">
        <f t="shared" si="352"/>
        <v/>
      </c>
      <c r="AY187" s="9"/>
      <c r="AZ187" s="62" t="str">
        <f t="shared" si="370"/>
        <v/>
      </c>
      <c r="BA187" s="9" t="str">
        <f t="shared" si="371"/>
        <v/>
      </c>
      <c r="BB187" s="9" t="str">
        <f t="shared" si="354"/>
        <v/>
      </c>
      <c r="BC187" s="10" t="str">
        <f t="shared" si="355"/>
        <v/>
      </c>
      <c r="BD187" s="7"/>
      <c r="BE187" s="168"/>
      <c r="BF187" s="17"/>
      <c r="BG187" s="9"/>
      <c r="BH187" s="9" t="str">
        <f t="shared" si="356"/>
        <v/>
      </c>
      <c r="BI187" s="9"/>
      <c r="BJ187" s="9" t="str">
        <f t="shared" si="357"/>
        <v/>
      </c>
      <c r="BK187" s="9"/>
      <c r="BL187" s="9" t="str">
        <f t="shared" si="358"/>
        <v/>
      </c>
      <c r="BM187" s="9"/>
      <c r="BN187" s="62" t="str">
        <f t="shared" si="391"/>
        <v/>
      </c>
      <c r="BO187" s="9" t="str">
        <f t="shared" si="392"/>
        <v/>
      </c>
      <c r="BP187" s="9" t="str">
        <f t="shared" si="361"/>
        <v/>
      </c>
      <c r="BQ187" s="10" t="str">
        <f t="shared" si="362"/>
        <v/>
      </c>
      <c r="BR187" s="7"/>
      <c r="BS187" s="168"/>
      <c r="BT187" s="15"/>
      <c r="BU187" s="9"/>
      <c r="BV187" s="9" t="str">
        <f>IF(BU187="","",BU187-BU186)</f>
        <v/>
      </c>
      <c r="BW187" s="9"/>
      <c r="BX187" s="9" t="str">
        <f>IF(BW187="","",BW187-BW186)</f>
        <v/>
      </c>
      <c r="BY187" s="9"/>
      <c r="BZ187" s="9" t="str">
        <f>IF(BY187="","",BY186+CA186-BY187)</f>
        <v/>
      </c>
      <c r="CA187" s="9"/>
      <c r="CB187" s="9"/>
      <c r="CC187" s="9"/>
      <c r="CD187" s="9" t="str">
        <f t="shared" si="393"/>
        <v/>
      </c>
      <c r="CE187" s="10" t="str">
        <f t="shared" si="394"/>
        <v/>
      </c>
      <c r="CF187" s="7"/>
      <c r="CH187" s="15"/>
      <c r="CI187" s="9"/>
      <c r="CJ187" s="9" t="str">
        <f>IF(CI187="","",CI187-CI186)</f>
        <v/>
      </c>
      <c r="CK187" s="9"/>
      <c r="CL187" s="9" t="str">
        <f>IF(CK187="","",CK187-CK186)</f>
        <v/>
      </c>
      <c r="CM187" s="9"/>
      <c r="CN187" s="9" t="str">
        <f>IF(CM187="","",CM186+CO186-CM187)</f>
        <v/>
      </c>
      <c r="CO187" s="9"/>
      <c r="CP187" s="9"/>
      <c r="CQ187" s="9"/>
      <c r="CR187" s="9" t="str">
        <f t="shared" si="395"/>
        <v/>
      </c>
      <c r="CS187" s="10" t="str">
        <f t="shared" si="396"/>
        <v/>
      </c>
      <c r="CT187" s="7"/>
      <c r="CV187" s="15"/>
      <c r="CW187" s="9"/>
      <c r="CX187" s="9" t="str">
        <f>IF(CW187="","",CW187-CW186)</f>
        <v/>
      </c>
      <c r="CY187" s="9"/>
      <c r="CZ187" s="9" t="str">
        <f>IF(CY187="","",CY187-CY186)</f>
        <v/>
      </c>
      <c r="DA187" s="9"/>
      <c r="DB187" s="9" t="str">
        <f>IF(DA187="","",DA186+DC186-DA187)</f>
        <v/>
      </c>
      <c r="DC187" s="9"/>
      <c r="DD187" s="9"/>
      <c r="DE187" s="9"/>
      <c r="DF187" s="9" t="str">
        <f t="shared" si="397"/>
        <v/>
      </c>
      <c r="DG187" s="10" t="str">
        <f t="shared" si="398"/>
        <v/>
      </c>
      <c r="DH187" s="7"/>
      <c r="DJ187" s="15"/>
      <c r="DK187" s="9"/>
      <c r="DL187" s="9" t="str">
        <f>IF(DK187="","",DK187-DK186)</f>
        <v/>
      </c>
      <c r="DM187" s="9"/>
      <c r="DN187" s="9" t="str">
        <f>IF(DM187="","",DM187-DM186)</f>
        <v/>
      </c>
      <c r="DO187" s="9"/>
      <c r="DP187" s="9" t="str">
        <f>IF(DO187="","",DO186+DQ186-DO187)</f>
        <v/>
      </c>
      <c r="DQ187" s="9"/>
      <c r="DR187" s="9"/>
      <c r="DS187" s="9"/>
      <c r="DT187" s="9" t="str">
        <f t="shared" si="399"/>
        <v/>
      </c>
      <c r="DU187" s="10" t="str">
        <f t="shared" si="400"/>
        <v/>
      </c>
      <c r="DV187" s="7"/>
      <c r="DW187" s="47"/>
      <c r="DX187" s="15"/>
      <c r="DY187" s="9"/>
      <c r="DZ187" s="9" t="str">
        <f>IF(DY187="","",DY187-DY186)</f>
        <v/>
      </c>
      <c r="EA187" s="9"/>
      <c r="EB187" s="9" t="str">
        <f>IF(EA187="","",EA187-EA186)</f>
        <v/>
      </c>
      <c r="EC187" s="9"/>
      <c r="ED187" s="9" t="str">
        <f>IF(EC187="","",EC186+EE186-EC187)</f>
        <v/>
      </c>
      <c r="EE187" s="9"/>
      <c r="EF187" s="9"/>
      <c r="EG187" s="9"/>
      <c r="EH187" s="9" t="str">
        <f t="shared" si="401"/>
        <v/>
      </c>
      <c r="EI187" s="10" t="str">
        <f t="shared" si="402"/>
        <v/>
      </c>
      <c r="EJ187" s="7"/>
      <c r="EK187" s="47"/>
      <c r="EL187" s="239"/>
      <c r="EM187" s="15"/>
      <c r="EN187" s="15"/>
      <c r="EO187" s="9"/>
      <c r="EP187" s="9" t="str">
        <f t="shared" si="363"/>
        <v/>
      </c>
      <c r="EQ187" s="9"/>
      <c r="ER187" s="9" t="str">
        <f t="shared" si="364"/>
        <v/>
      </c>
      <c r="ES187" s="9"/>
      <c r="ET187" s="9" t="str">
        <f t="shared" si="365"/>
        <v/>
      </c>
      <c r="EU187" s="9"/>
      <c r="EV187" s="62" t="str">
        <f t="shared" si="368"/>
        <v/>
      </c>
      <c r="EW187" s="9" t="str">
        <f t="shared" si="369"/>
        <v/>
      </c>
      <c r="EX187" s="9" t="str">
        <f t="shared" si="366"/>
        <v/>
      </c>
      <c r="EY187" s="10" t="str">
        <f t="shared" si="367"/>
        <v/>
      </c>
      <c r="EZ187" s="7"/>
    </row>
    <row r="188" spans="1:156" ht="15" customHeight="1" thickBot="1">
      <c r="A188" s="273"/>
      <c r="B188" s="126" t="str">
        <f>IF(A188="","",SUM(D170:D172)+SUM(R170:R172)+SUM(BV157)+SUM(CJ157)+SUM(CX157,DL157)+SUM(AF170:AF172)+SUM(AT170:AT172)+SUM(BH170:BH172))</f>
        <v/>
      </c>
      <c r="C188" s="96"/>
      <c r="D188" s="24" t="str">
        <f t="shared" si="330"/>
        <v/>
      </c>
      <c r="E188" s="24"/>
      <c r="F188" s="24" t="str">
        <f t="shared" si="331"/>
        <v/>
      </c>
      <c r="G188" s="24"/>
      <c r="H188" s="24" t="str">
        <f t="shared" si="332"/>
        <v/>
      </c>
      <c r="I188" s="24"/>
      <c r="J188" s="63" t="str">
        <f t="shared" si="372"/>
        <v/>
      </c>
      <c r="K188" s="96" t="str">
        <f t="shared" si="373"/>
        <v/>
      </c>
      <c r="L188" s="24" t="str">
        <f t="shared" si="334"/>
        <v/>
      </c>
      <c r="M188" s="26" t="str">
        <f t="shared" si="335"/>
        <v/>
      </c>
      <c r="N188" s="7"/>
      <c r="O188" s="168"/>
      <c r="P188" s="23"/>
      <c r="Q188" s="24"/>
      <c r="R188" s="24" t="str">
        <f t="shared" si="336"/>
        <v/>
      </c>
      <c r="S188" s="24"/>
      <c r="T188" s="24" t="str">
        <f t="shared" si="337"/>
        <v/>
      </c>
      <c r="U188" s="24"/>
      <c r="V188" s="24" t="str">
        <f t="shared" si="338"/>
        <v/>
      </c>
      <c r="W188" s="24"/>
      <c r="X188" s="63" t="str">
        <f t="shared" si="374"/>
        <v/>
      </c>
      <c r="Y188" s="96" t="str">
        <f t="shared" si="375"/>
        <v/>
      </c>
      <c r="Z188" s="24" t="str">
        <f t="shared" si="341"/>
        <v/>
      </c>
      <c r="AA188" s="26" t="str">
        <f t="shared" si="342"/>
        <v/>
      </c>
      <c r="AB188" s="7"/>
      <c r="AC188" s="168"/>
      <c r="AD188" s="23"/>
      <c r="AE188" s="24"/>
      <c r="AF188" s="24" t="str">
        <f t="shared" si="343"/>
        <v/>
      </c>
      <c r="AG188" s="24"/>
      <c r="AH188" s="24" t="str">
        <f t="shared" si="344"/>
        <v/>
      </c>
      <c r="AI188" s="24"/>
      <c r="AJ188" s="24" t="str">
        <f t="shared" si="345"/>
        <v/>
      </c>
      <c r="AK188" s="24"/>
      <c r="AL188" s="63" t="str">
        <f t="shared" si="346"/>
        <v/>
      </c>
      <c r="AM188" s="96" t="str">
        <f t="shared" si="347"/>
        <v/>
      </c>
      <c r="AN188" s="24" t="str">
        <f t="shared" si="348"/>
        <v/>
      </c>
      <c r="AO188" s="26" t="str">
        <f t="shared" si="349"/>
        <v/>
      </c>
      <c r="AP188" s="7"/>
      <c r="AQ188" s="168"/>
      <c r="AR188" s="23"/>
      <c r="AS188" s="24"/>
      <c r="AT188" s="24" t="str">
        <f t="shared" si="350"/>
        <v/>
      </c>
      <c r="AU188" s="24"/>
      <c r="AV188" s="24" t="str">
        <f t="shared" si="351"/>
        <v/>
      </c>
      <c r="AW188" s="24"/>
      <c r="AX188" s="24" t="str">
        <f t="shared" si="352"/>
        <v/>
      </c>
      <c r="AY188" s="24"/>
      <c r="AZ188" s="63" t="str">
        <f t="shared" si="370"/>
        <v/>
      </c>
      <c r="BA188" s="96" t="str">
        <f t="shared" si="371"/>
        <v/>
      </c>
      <c r="BB188" s="24" t="str">
        <f t="shared" si="354"/>
        <v/>
      </c>
      <c r="BC188" s="26" t="str">
        <f t="shared" si="355"/>
        <v/>
      </c>
      <c r="BD188" s="7"/>
      <c r="BE188" s="168"/>
      <c r="BF188" s="23"/>
      <c r="BG188" s="24"/>
      <c r="BH188" s="24" t="str">
        <f t="shared" si="356"/>
        <v/>
      </c>
      <c r="BI188" s="24"/>
      <c r="BJ188" s="24" t="str">
        <f t="shared" si="357"/>
        <v/>
      </c>
      <c r="BK188" s="24"/>
      <c r="BL188" s="24" t="str">
        <f t="shared" si="358"/>
        <v/>
      </c>
      <c r="BM188" s="24"/>
      <c r="BN188" s="63" t="str">
        <f t="shared" si="391"/>
        <v/>
      </c>
      <c r="BO188" s="96" t="str">
        <f t="shared" si="392"/>
        <v/>
      </c>
      <c r="BP188" s="24" t="str">
        <f t="shared" si="361"/>
        <v/>
      </c>
      <c r="BQ188" s="26" t="str">
        <f t="shared" si="362"/>
        <v/>
      </c>
      <c r="BR188" s="7"/>
      <c r="BS188" s="168"/>
      <c r="BT188" s="169"/>
      <c r="BU188" s="9"/>
      <c r="BV188" s="9" t="str">
        <f>IF(BU188="","",BU188-BU168)</f>
        <v/>
      </c>
      <c r="BW188" s="9"/>
      <c r="BX188" s="9" t="str">
        <f>IF(BW188="","",BW188-BW168)</f>
        <v/>
      </c>
      <c r="BY188" s="9"/>
      <c r="BZ188" s="9" t="str">
        <f>IF(BY188="","",BY168+CA168-BY188)</f>
        <v/>
      </c>
      <c r="CA188" s="9"/>
      <c r="CB188" s="78"/>
      <c r="CC188" s="78" t="str">
        <f>IF(BU188="","",CC168)</f>
        <v/>
      </c>
      <c r="CD188" s="9" t="str">
        <f t="shared" si="393"/>
        <v/>
      </c>
      <c r="CE188" s="10" t="str">
        <f t="shared" si="394"/>
        <v/>
      </c>
      <c r="CF188" s="7"/>
      <c r="CH188" s="15"/>
      <c r="CI188" s="9"/>
      <c r="CJ188" s="9" t="str">
        <f>IF(CI188="","",CI188-CI168)</f>
        <v/>
      </c>
      <c r="CK188" s="9"/>
      <c r="CL188" s="9" t="str">
        <f>IF(CK188="","",CK188-CK168)</f>
        <v/>
      </c>
      <c r="CM188" s="9"/>
      <c r="CN188" s="9" t="str">
        <f>IF(CM188="","",CM168+CO168-CM188)</f>
        <v/>
      </c>
      <c r="CO188" s="9"/>
      <c r="CP188" s="78"/>
      <c r="CQ188" s="78" t="str">
        <f>IF(CI188="","",CQ168)</f>
        <v/>
      </c>
      <c r="CR188" s="9" t="str">
        <f t="shared" si="395"/>
        <v/>
      </c>
      <c r="CS188" s="10" t="str">
        <f t="shared" si="396"/>
        <v/>
      </c>
      <c r="CT188" s="7"/>
      <c r="CV188" s="15"/>
      <c r="CW188" s="9"/>
      <c r="CX188" s="9" t="str">
        <f>IF(CW188="","",CW188-CW168)</f>
        <v/>
      </c>
      <c r="CY188" s="9"/>
      <c r="CZ188" s="9" t="str">
        <f>IF(CY188="","",CY188-CY168)</f>
        <v/>
      </c>
      <c r="DA188" s="9"/>
      <c r="DB188" s="9" t="str">
        <f>IF(DA188="","",DA168+DC168-DA188)</f>
        <v/>
      </c>
      <c r="DC188" s="9"/>
      <c r="DD188" s="78"/>
      <c r="DE188" s="78" t="str">
        <f>IF(CW188="","",DE168)</f>
        <v/>
      </c>
      <c r="DF188" s="9" t="str">
        <f t="shared" si="397"/>
        <v/>
      </c>
      <c r="DG188" s="10" t="str">
        <f t="shared" si="398"/>
        <v/>
      </c>
      <c r="DH188" s="7"/>
      <c r="DJ188" s="15"/>
      <c r="DK188" s="9"/>
      <c r="DL188" s="9" t="str">
        <f>IF(DK188="","",DK188-DK168)</f>
        <v/>
      </c>
      <c r="DM188" s="9"/>
      <c r="DN188" s="9" t="str">
        <f>IF(DM188="","",DM188-DM168)</f>
        <v/>
      </c>
      <c r="DO188" s="9"/>
      <c r="DP188" s="9" t="str">
        <f>IF(DO188="","",DO168+DQ168-DO188)</f>
        <v/>
      </c>
      <c r="DQ188" s="9"/>
      <c r="DR188" s="78"/>
      <c r="DS188" s="78" t="str">
        <f>IF(DK188="","",DS168)</f>
        <v/>
      </c>
      <c r="DT188" s="9" t="str">
        <f t="shared" si="399"/>
        <v/>
      </c>
      <c r="DU188" s="10" t="str">
        <f t="shared" si="400"/>
        <v/>
      </c>
      <c r="DV188" s="7"/>
      <c r="DW188" s="47"/>
      <c r="DX188" s="15"/>
      <c r="DY188" s="9"/>
      <c r="DZ188" s="9" t="str">
        <f>IF(DY188="","",DY188-DY168)</f>
        <v/>
      </c>
      <c r="EA188" s="9"/>
      <c r="EB188" s="9" t="str">
        <f>IF(EA188="","",EA188-EA168)</f>
        <v/>
      </c>
      <c r="EC188" s="9"/>
      <c r="ED188" s="9" t="str">
        <f>IF(EC188="","",EC168+EE168-EC188)</f>
        <v/>
      </c>
      <c r="EE188" s="9"/>
      <c r="EF188" s="78"/>
      <c r="EG188" s="78" t="str">
        <f>IF(DY188="","",EG168)</f>
        <v/>
      </c>
      <c r="EH188" s="9" t="str">
        <f t="shared" si="401"/>
        <v/>
      </c>
      <c r="EI188" s="10" t="str">
        <f t="shared" si="402"/>
        <v/>
      </c>
      <c r="EJ188" s="7"/>
      <c r="EK188" s="47"/>
      <c r="EL188" s="239"/>
      <c r="EM188" s="23"/>
      <c r="EN188" s="23"/>
      <c r="EO188" s="24"/>
      <c r="EP188" s="24" t="str">
        <f t="shared" si="363"/>
        <v/>
      </c>
      <c r="EQ188" s="24"/>
      <c r="ER188" s="24" t="str">
        <f t="shared" si="364"/>
        <v/>
      </c>
      <c r="ES188" s="24"/>
      <c r="ET188" s="24" t="str">
        <f t="shared" si="365"/>
        <v/>
      </c>
      <c r="EU188" s="24"/>
      <c r="EV188" s="63" t="str">
        <f t="shared" si="368"/>
        <v/>
      </c>
      <c r="EW188" s="96" t="str">
        <f t="shared" si="369"/>
        <v/>
      </c>
      <c r="EX188" s="24" t="str">
        <f t="shared" si="366"/>
        <v/>
      </c>
      <c r="EY188" s="26" t="str">
        <f t="shared" si="367"/>
        <v/>
      </c>
      <c r="EZ188" s="7"/>
    </row>
    <row r="189" spans="1:156" ht="15" customHeight="1" thickTop="1">
      <c r="A189" s="89"/>
      <c r="B189" s="116" t="str">
        <f>IF(A189="","",SUM(D189:D192)+SUM(R189:R192)+SUM(AF189:AF192)+SUM(AT189:AT192)+SUM(BV162,CJ162,CX162,DL162)+SUM(BH189:BH192))</f>
        <v/>
      </c>
      <c r="C189" s="78"/>
      <c r="D189" s="78" t="str">
        <f t="shared" si="330"/>
        <v/>
      </c>
      <c r="E189" s="78"/>
      <c r="F189" s="28" t="str">
        <f t="shared" si="331"/>
        <v/>
      </c>
      <c r="G189" s="78"/>
      <c r="H189" s="78" t="str">
        <f t="shared" si="332"/>
        <v/>
      </c>
      <c r="I189" s="78"/>
      <c r="J189" s="90" t="str">
        <f t="shared" si="372"/>
        <v/>
      </c>
      <c r="K189" s="91" t="str">
        <f t="shared" si="373"/>
        <v/>
      </c>
      <c r="L189" s="28" t="str">
        <f t="shared" si="334"/>
        <v/>
      </c>
      <c r="M189" s="29" t="str">
        <f t="shared" si="335"/>
        <v/>
      </c>
      <c r="N189" s="7"/>
      <c r="O189" s="168"/>
      <c r="P189" s="89" t="str">
        <f>IF(A189="","",A189)</f>
        <v/>
      </c>
      <c r="Q189" s="78"/>
      <c r="R189" s="78" t="str">
        <f t="shared" si="336"/>
        <v/>
      </c>
      <c r="S189" s="78"/>
      <c r="T189" s="28" t="str">
        <f t="shared" si="337"/>
        <v/>
      </c>
      <c r="U189" s="78"/>
      <c r="V189" s="78" t="str">
        <f t="shared" si="338"/>
        <v/>
      </c>
      <c r="W189" s="78"/>
      <c r="X189" s="90" t="str">
        <f t="shared" si="374"/>
        <v/>
      </c>
      <c r="Y189" s="91" t="str">
        <f t="shared" si="375"/>
        <v/>
      </c>
      <c r="Z189" s="28" t="str">
        <f t="shared" si="341"/>
        <v/>
      </c>
      <c r="AA189" s="29" t="str">
        <f t="shared" si="342"/>
        <v/>
      </c>
      <c r="AB189" s="7"/>
      <c r="AC189" s="168"/>
      <c r="AD189" s="89" t="str">
        <f>IF(A189="","",A189)</f>
        <v/>
      </c>
      <c r="AE189" s="78"/>
      <c r="AF189" s="78" t="str">
        <f t="shared" si="343"/>
        <v/>
      </c>
      <c r="AG189" s="78"/>
      <c r="AH189" s="28" t="str">
        <f t="shared" si="344"/>
        <v/>
      </c>
      <c r="AI189" s="78"/>
      <c r="AJ189" s="78" t="str">
        <f t="shared" si="345"/>
        <v/>
      </c>
      <c r="AK189" s="78"/>
      <c r="AL189" s="90" t="str">
        <f t="shared" si="346"/>
        <v/>
      </c>
      <c r="AM189" s="91" t="str">
        <f t="shared" si="347"/>
        <v/>
      </c>
      <c r="AN189" s="28" t="str">
        <f t="shared" si="348"/>
        <v/>
      </c>
      <c r="AO189" s="29" t="str">
        <f t="shared" si="349"/>
        <v/>
      </c>
      <c r="AP189" s="7"/>
      <c r="AQ189" s="168"/>
      <c r="AR189" s="89" t="str">
        <f>IF(A189="","",A189)</f>
        <v/>
      </c>
      <c r="AS189" s="78"/>
      <c r="AT189" s="78" t="str">
        <f t="shared" si="350"/>
        <v/>
      </c>
      <c r="AU189" s="78"/>
      <c r="AV189" s="28" t="str">
        <f t="shared" si="351"/>
        <v/>
      </c>
      <c r="AW189" s="78"/>
      <c r="AX189" s="78" t="str">
        <f t="shared" si="352"/>
        <v/>
      </c>
      <c r="AY189" s="78"/>
      <c r="AZ189" s="90" t="str">
        <f t="shared" si="370"/>
        <v/>
      </c>
      <c r="BA189" s="91" t="str">
        <f t="shared" si="371"/>
        <v/>
      </c>
      <c r="BB189" s="28" t="str">
        <f t="shared" si="354"/>
        <v/>
      </c>
      <c r="BC189" s="29" t="str">
        <f t="shared" si="355"/>
        <v/>
      </c>
      <c r="BD189" s="7"/>
      <c r="BE189" s="168"/>
      <c r="BF189" s="89" t="str">
        <f>IF(A189="","",A189)</f>
        <v/>
      </c>
      <c r="BG189" s="78"/>
      <c r="BH189" s="78" t="str">
        <f t="shared" si="356"/>
        <v/>
      </c>
      <c r="BI189" s="78"/>
      <c r="BJ189" s="28" t="str">
        <f t="shared" si="357"/>
        <v/>
      </c>
      <c r="BK189" s="78"/>
      <c r="BL189" s="78" t="str">
        <f t="shared" si="358"/>
        <v/>
      </c>
      <c r="BM189" s="78"/>
      <c r="BN189" s="90" t="str">
        <f t="shared" si="391"/>
        <v/>
      </c>
      <c r="BO189" s="91" t="str">
        <f t="shared" si="392"/>
        <v/>
      </c>
      <c r="BP189" s="28" t="str">
        <f t="shared" si="361"/>
        <v/>
      </c>
      <c r="BQ189" s="29" t="str">
        <f t="shared" si="362"/>
        <v/>
      </c>
      <c r="BR189" s="7"/>
      <c r="BS189" s="168"/>
      <c r="BT189" s="15"/>
      <c r="BU189" s="9"/>
      <c r="BV189" s="9" t="str">
        <f>IF(BU189="","",BU189-#REF!)</f>
        <v/>
      </c>
      <c r="BW189" s="9"/>
      <c r="BX189" s="9" t="str">
        <f>IF(BW189="","",BW189-#REF!)</f>
        <v/>
      </c>
      <c r="BY189" s="9"/>
      <c r="BZ189" s="9" t="str">
        <f>IF(BY189="","",#REF!+#REF!-BY189)</f>
        <v/>
      </c>
      <c r="CA189" s="9"/>
      <c r="CB189" s="9"/>
      <c r="CC189" s="9"/>
      <c r="CD189" s="9" t="str">
        <f t="shared" si="393"/>
        <v/>
      </c>
      <c r="CE189" s="10" t="str">
        <f t="shared" si="394"/>
        <v/>
      </c>
      <c r="CF189" s="7"/>
      <c r="CH189" s="15"/>
      <c r="CI189" s="9"/>
      <c r="CJ189" s="9" t="str">
        <f>IF(CI189="","",CI189-#REF!)</f>
        <v/>
      </c>
      <c r="CK189" s="9"/>
      <c r="CL189" s="9" t="str">
        <f>IF(CK189="","",CK189-#REF!)</f>
        <v/>
      </c>
      <c r="CM189" s="9"/>
      <c r="CN189" s="9" t="str">
        <f>IF(CM189="","",#REF!+#REF!-CM189)</f>
        <v/>
      </c>
      <c r="CO189" s="9"/>
      <c r="CP189" s="9"/>
      <c r="CQ189" s="9"/>
      <c r="CR189" s="9" t="str">
        <f t="shared" si="395"/>
        <v/>
      </c>
      <c r="CS189" s="10" t="str">
        <f t="shared" si="396"/>
        <v/>
      </c>
      <c r="CT189" s="7"/>
      <c r="CV189" s="15"/>
      <c r="CW189" s="9"/>
      <c r="CX189" s="9" t="str">
        <f>IF(CW189="","",CW189-#REF!)</f>
        <v/>
      </c>
      <c r="CY189" s="9"/>
      <c r="CZ189" s="9" t="str">
        <f>IF(CY189="","",CY189-#REF!)</f>
        <v/>
      </c>
      <c r="DA189" s="9"/>
      <c r="DB189" s="9" t="str">
        <f>IF(DA189="","",#REF!+#REF!-DA189)</f>
        <v/>
      </c>
      <c r="DC189" s="9"/>
      <c r="DD189" s="9"/>
      <c r="DE189" s="9"/>
      <c r="DF189" s="9" t="str">
        <f t="shared" si="397"/>
        <v/>
      </c>
      <c r="DG189" s="10" t="str">
        <f t="shared" si="398"/>
        <v/>
      </c>
      <c r="DH189" s="7"/>
      <c r="DJ189" s="15"/>
      <c r="DK189" s="9"/>
      <c r="DL189" s="9" t="str">
        <f>IF(DK189="","",DK189-#REF!)</f>
        <v/>
      </c>
      <c r="DM189" s="9"/>
      <c r="DN189" s="9" t="str">
        <f>IF(DM189="","",DM189-#REF!)</f>
        <v/>
      </c>
      <c r="DO189" s="9"/>
      <c r="DP189" s="9" t="str">
        <f>IF(DO189="","",#REF!+#REF!-DO189)</f>
        <v/>
      </c>
      <c r="DQ189" s="9"/>
      <c r="DR189" s="9"/>
      <c r="DS189" s="9"/>
      <c r="DT189" s="9" t="str">
        <f t="shared" si="399"/>
        <v/>
      </c>
      <c r="DU189" s="10" t="str">
        <f t="shared" si="400"/>
        <v/>
      </c>
      <c r="DV189" s="7"/>
      <c r="DW189" s="47"/>
      <c r="DX189" s="15"/>
      <c r="DY189" s="9"/>
      <c r="DZ189" s="9" t="str">
        <f>IF(DY189="","",DY189-#REF!)</f>
        <v/>
      </c>
      <c r="EA189" s="9"/>
      <c r="EB189" s="9" t="str">
        <f>IF(EA189="","",EA189-#REF!)</f>
        <v/>
      </c>
      <c r="EC189" s="9"/>
      <c r="ED189" s="9" t="str">
        <f>IF(EC189="","",#REF!+#REF!-EC189)</f>
        <v/>
      </c>
      <c r="EE189" s="9"/>
      <c r="EF189" s="9"/>
      <c r="EG189" s="9"/>
      <c r="EH189" s="9" t="str">
        <f t="shared" si="401"/>
        <v/>
      </c>
      <c r="EI189" s="10" t="str">
        <f t="shared" si="402"/>
        <v/>
      </c>
      <c r="EJ189" s="7"/>
      <c r="EK189" s="47"/>
      <c r="EL189" s="239"/>
      <c r="EM189" s="89"/>
      <c r="EN189" s="89"/>
      <c r="EO189" s="78"/>
      <c r="EP189" s="78" t="str">
        <f t="shared" si="363"/>
        <v/>
      </c>
      <c r="EQ189" s="78"/>
      <c r="ER189" s="28" t="str">
        <f t="shared" si="364"/>
        <v/>
      </c>
      <c r="ES189" s="78"/>
      <c r="ET189" s="78" t="str">
        <f t="shared" si="365"/>
        <v/>
      </c>
      <c r="EU189" s="78"/>
      <c r="EV189" s="90" t="str">
        <f t="shared" si="368"/>
        <v/>
      </c>
      <c r="EW189" s="91" t="str">
        <f t="shared" si="369"/>
        <v/>
      </c>
      <c r="EX189" s="28" t="str">
        <f t="shared" si="366"/>
        <v/>
      </c>
      <c r="EY189" s="29" t="str">
        <f t="shared" si="367"/>
        <v/>
      </c>
      <c r="EZ189" s="7"/>
    </row>
    <row r="190" spans="1:156" ht="15" customHeight="1">
      <c r="A190" s="15"/>
      <c r="B190" s="15"/>
      <c r="C190" s="9"/>
      <c r="D190" s="9" t="str">
        <f t="shared" si="330"/>
        <v/>
      </c>
      <c r="E190" s="9"/>
      <c r="F190" s="9" t="str">
        <f t="shared" si="331"/>
        <v/>
      </c>
      <c r="G190" s="9"/>
      <c r="H190" s="9" t="str">
        <f t="shared" si="332"/>
        <v/>
      </c>
      <c r="I190" s="9"/>
      <c r="J190" s="62" t="str">
        <f t="shared" si="372"/>
        <v/>
      </c>
      <c r="K190" s="95" t="str">
        <f t="shared" si="373"/>
        <v/>
      </c>
      <c r="L190" s="9" t="str">
        <f t="shared" si="334"/>
        <v/>
      </c>
      <c r="M190" s="10" t="str">
        <f t="shared" si="335"/>
        <v/>
      </c>
      <c r="N190" s="7"/>
      <c r="O190" s="168"/>
      <c r="P190" s="15"/>
      <c r="Q190" s="9"/>
      <c r="R190" s="9" t="str">
        <f t="shared" si="336"/>
        <v/>
      </c>
      <c r="S190" s="9"/>
      <c r="T190" s="9" t="str">
        <f t="shared" si="337"/>
        <v/>
      </c>
      <c r="U190" s="9"/>
      <c r="V190" s="9" t="str">
        <f t="shared" si="338"/>
        <v/>
      </c>
      <c r="W190" s="9"/>
      <c r="X190" s="62" t="str">
        <f t="shared" si="374"/>
        <v/>
      </c>
      <c r="Y190" s="95" t="str">
        <f t="shared" si="375"/>
        <v/>
      </c>
      <c r="Z190" s="9" t="str">
        <f t="shared" si="341"/>
        <v/>
      </c>
      <c r="AA190" s="10" t="str">
        <f t="shared" si="342"/>
        <v/>
      </c>
      <c r="AB190" s="7"/>
      <c r="AC190" s="168"/>
      <c r="AD190" s="15"/>
      <c r="AE190" s="9"/>
      <c r="AF190" s="9" t="str">
        <f t="shared" si="343"/>
        <v/>
      </c>
      <c r="AG190" s="9"/>
      <c r="AH190" s="9" t="str">
        <f t="shared" si="344"/>
        <v/>
      </c>
      <c r="AI190" s="9"/>
      <c r="AJ190" s="9" t="str">
        <f t="shared" si="345"/>
        <v/>
      </c>
      <c r="AK190" s="9"/>
      <c r="AL190" s="62" t="str">
        <f t="shared" si="346"/>
        <v/>
      </c>
      <c r="AM190" s="95" t="str">
        <f t="shared" si="347"/>
        <v/>
      </c>
      <c r="AN190" s="9" t="str">
        <f t="shared" si="348"/>
        <v/>
      </c>
      <c r="AO190" s="10" t="str">
        <f t="shared" si="349"/>
        <v/>
      </c>
      <c r="AP190" s="7"/>
      <c r="AQ190" s="168"/>
      <c r="AR190" s="15"/>
      <c r="AS190" s="9"/>
      <c r="AT190" s="9" t="str">
        <f t="shared" si="350"/>
        <v/>
      </c>
      <c r="AU190" s="9"/>
      <c r="AV190" s="9" t="str">
        <f t="shared" si="351"/>
        <v/>
      </c>
      <c r="AW190" s="9"/>
      <c r="AX190" s="9" t="str">
        <f t="shared" si="352"/>
        <v/>
      </c>
      <c r="AY190" s="9"/>
      <c r="AZ190" s="62" t="str">
        <f t="shared" si="370"/>
        <v/>
      </c>
      <c r="BA190" s="95" t="str">
        <f t="shared" si="371"/>
        <v/>
      </c>
      <c r="BB190" s="9" t="str">
        <f t="shared" si="354"/>
        <v/>
      </c>
      <c r="BC190" s="10" t="str">
        <f t="shared" si="355"/>
        <v/>
      </c>
      <c r="BD190" s="7"/>
      <c r="BE190" s="168"/>
      <c r="BF190" s="15"/>
      <c r="BG190" s="9"/>
      <c r="BH190" s="9" t="str">
        <f t="shared" si="356"/>
        <v/>
      </c>
      <c r="BI190" s="9"/>
      <c r="BJ190" s="9" t="str">
        <f t="shared" si="357"/>
        <v/>
      </c>
      <c r="BK190" s="9"/>
      <c r="BL190" s="9" t="str">
        <f t="shared" si="358"/>
        <v/>
      </c>
      <c r="BM190" s="9"/>
      <c r="BN190" s="62" t="str">
        <f t="shared" si="391"/>
        <v/>
      </c>
      <c r="BO190" s="95" t="str">
        <f t="shared" si="392"/>
        <v/>
      </c>
      <c r="BP190" s="9" t="str">
        <f t="shared" si="361"/>
        <v/>
      </c>
      <c r="BQ190" s="10" t="str">
        <f t="shared" si="362"/>
        <v/>
      </c>
      <c r="BR190" s="7"/>
      <c r="BS190" s="168"/>
      <c r="BT190" s="15"/>
      <c r="BU190" s="9"/>
      <c r="BV190" s="9" t="str">
        <f t="shared" ref="BV190:BV204" si="403">IF(BU190="","",BU190-BU189)</f>
        <v/>
      </c>
      <c r="BW190" s="9"/>
      <c r="BX190" s="9" t="str">
        <f t="shared" ref="BX190:BX205" si="404">IF(BW190="","",BW190-BW189)</f>
        <v/>
      </c>
      <c r="BY190" s="9"/>
      <c r="BZ190" s="9" t="str">
        <f t="shared" ref="BZ190:BZ205" si="405">IF(BY190="","",BY189+CA189-BY190)</f>
        <v/>
      </c>
      <c r="CA190" s="9"/>
      <c r="CB190" s="9"/>
      <c r="CC190" s="9"/>
      <c r="CD190" s="9" t="str">
        <f t="shared" si="393"/>
        <v/>
      </c>
      <c r="CE190" s="10" t="str">
        <f t="shared" si="394"/>
        <v/>
      </c>
      <c r="CF190" s="7"/>
      <c r="CH190" s="15"/>
      <c r="CI190" s="9"/>
      <c r="CJ190" s="9" t="str">
        <f t="shared" ref="CJ190:CJ204" si="406">IF(CI190="","",CI190-CI189)</f>
        <v/>
      </c>
      <c r="CK190" s="9"/>
      <c r="CL190" s="9" t="str">
        <f t="shared" ref="CL190:CL205" si="407">IF(CK190="","",CK190-CK189)</f>
        <v/>
      </c>
      <c r="CM190" s="9"/>
      <c r="CN190" s="9" t="str">
        <f t="shared" ref="CN190:CN205" si="408">IF(CM190="","",CM189+CO189-CM190)</f>
        <v/>
      </c>
      <c r="CO190" s="9"/>
      <c r="CP190" s="9"/>
      <c r="CQ190" s="9"/>
      <c r="CR190" s="9" t="str">
        <f t="shared" si="395"/>
        <v/>
      </c>
      <c r="CS190" s="10" t="str">
        <f t="shared" si="396"/>
        <v/>
      </c>
      <c r="CT190" s="7"/>
      <c r="CV190" s="15"/>
      <c r="CW190" s="9"/>
      <c r="CX190" s="9" t="str">
        <f t="shared" ref="CX190:CX204" si="409">IF(CW190="","",CW190-CW189)</f>
        <v/>
      </c>
      <c r="CY190" s="9"/>
      <c r="CZ190" s="9" t="str">
        <f t="shared" ref="CZ190:CZ205" si="410">IF(CY190="","",CY190-CY189)</f>
        <v/>
      </c>
      <c r="DA190" s="9"/>
      <c r="DB190" s="9" t="str">
        <f t="shared" ref="DB190:DB205" si="411">IF(DA190="","",DA189+DC189-DA190)</f>
        <v/>
      </c>
      <c r="DC190" s="9"/>
      <c r="DD190" s="9"/>
      <c r="DE190" s="9"/>
      <c r="DF190" s="9" t="str">
        <f t="shared" si="397"/>
        <v/>
      </c>
      <c r="DG190" s="10" t="str">
        <f t="shared" si="398"/>
        <v/>
      </c>
      <c r="DH190" s="7"/>
      <c r="DJ190" s="15"/>
      <c r="DK190" s="9"/>
      <c r="DL190" s="9" t="str">
        <f t="shared" ref="DL190:DL204" si="412">IF(DK190="","",DK190-DK189)</f>
        <v/>
      </c>
      <c r="DM190" s="9"/>
      <c r="DN190" s="9" t="str">
        <f t="shared" ref="DN190:DN205" si="413">IF(DM190="","",DM190-DM189)</f>
        <v/>
      </c>
      <c r="DO190" s="9"/>
      <c r="DP190" s="9" t="str">
        <f t="shared" ref="DP190:DP205" si="414">IF(DO190="","",DO189+DQ189-DO190)</f>
        <v/>
      </c>
      <c r="DQ190" s="9"/>
      <c r="DR190" s="9"/>
      <c r="DS190" s="9"/>
      <c r="DT190" s="9" t="str">
        <f t="shared" si="399"/>
        <v/>
      </c>
      <c r="DU190" s="10" t="str">
        <f t="shared" si="400"/>
        <v/>
      </c>
      <c r="DV190" s="7"/>
      <c r="DW190" s="47"/>
      <c r="DX190" s="15"/>
      <c r="DY190" s="9"/>
      <c r="DZ190" s="9" t="str">
        <f t="shared" ref="DZ190:DZ204" si="415">IF(DY190="","",DY190-DY189)</f>
        <v/>
      </c>
      <c r="EA190" s="9"/>
      <c r="EB190" s="9" t="str">
        <f t="shared" ref="EB190:EB205" si="416">IF(EA190="","",EA190-EA189)</f>
        <v/>
      </c>
      <c r="EC190" s="9"/>
      <c r="ED190" s="9" t="str">
        <f t="shared" ref="ED190:ED205" si="417">IF(EC190="","",EC189+EE189-EC190)</f>
        <v/>
      </c>
      <c r="EE190" s="9"/>
      <c r="EF190" s="9"/>
      <c r="EG190" s="9"/>
      <c r="EH190" s="9" t="str">
        <f t="shared" si="401"/>
        <v/>
      </c>
      <c r="EI190" s="10" t="str">
        <f t="shared" si="402"/>
        <v/>
      </c>
      <c r="EJ190" s="7"/>
      <c r="EK190" s="47"/>
      <c r="EL190" s="239"/>
      <c r="EM190" s="15"/>
      <c r="EN190" s="15"/>
      <c r="EO190" s="9"/>
      <c r="EP190" s="9" t="str">
        <f t="shared" si="363"/>
        <v/>
      </c>
      <c r="EQ190" s="9"/>
      <c r="ER190" s="9" t="str">
        <f t="shared" si="364"/>
        <v/>
      </c>
      <c r="ES190" s="9"/>
      <c r="ET190" s="9" t="str">
        <f t="shared" si="365"/>
        <v/>
      </c>
      <c r="EU190" s="9"/>
      <c r="EV190" s="62" t="str">
        <f t="shared" si="368"/>
        <v/>
      </c>
      <c r="EW190" s="95" t="str">
        <f t="shared" si="369"/>
        <v/>
      </c>
      <c r="EX190" s="9" t="str">
        <f t="shared" si="366"/>
        <v/>
      </c>
      <c r="EY190" s="10" t="str">
        <f t="shared" si="367"/>
        <v/>
      </c>
      <c r="EZ190" s="7"/>
    </row>
    <row r="191" spans="1:156">
      <c r="A191" s="15"/>
      <c r="B191" s="15"/>
      <c r="C191" s="9"/>
      <c r="D191" s="9" t="str">
        <f t="shared" si="330"/>
        <v/>
      </c>
      <c r="E191" s="9"/>
      <c r="F191" s="9" t="str">
        <f t="shared" si="331"/>
        <v/>
      </c>
      <c r="G191" s="9"/>
      <c r="H191" s="9" t="str">
        <f t="shared" si="332"/>
        <v/>
      </c>
      <c r="I191" s="9"/>
      <c r="J191" s="62" t="str">
        <f t="shared" si="372"/>
        <v/>
      </c>
      <c r="K191" s="9" t="str">
        <f t="shared" si="373"/>
        <v/>
      </c>
      <c r="L191" s="9" t="str">
        <f t="shared" si="334"/>
        <v/>
      </c>
      <c r="M191" s="10" t="str">
        <f t="shared" si="335"/>
        <v/>
      </c>
      <c r="N191" s="7"/>
      <c r="O191" s="168"/>
      <c r="P191" s="15"/>
      <c r="Q191" s="9"/>
      <c r="R191" s="9" t="str">
        <f t="shared" si="336"/>
        <v/>
      </c>
      <c r="S191" s="9"/>
      <c r="T191" s="9" t="str">
        <f t="shared" si="337"/>
        <v/>
      </c>
      <c r="U191" s="9"/>
      <c r="V191" s="9" t="str">
        <f t="shared" si="338"/>
        <v/>
      </c>
      <c r="W191" s="9"/>
      <c r="X191" s="62" t="str">
        <f t="shared" si="374"/>
        <v/>
      </c>
      <c r="Y191" s="9" t="str">
        <f t="shared" si="375"/>
        <v/>
      </c>
      <c r="Z191" s="9" t="str">
        <f t="shared" si="341"/>
        <v/>
      </c>
      <c r="AA191" s="10" t="str">
        <f t="shared" si="342"/>
        <v/>
      </c>
      <c r="AB191" s="7"/>
      <c r="AC191" s="168"/>
      <c r="AD191" s="15"/>
      <c r="AE191" s="9"/>
      <c r="AF191" s="9" t="str">
        <f t="shared" si="343"/>
        <v/>
      </c>
      <c r="AG191" s="9"/>
      <c r="AH191" s="9" t="str">
        <f t="shared" si="344"/>
        <v/>
      </c>
      <c r="AI191" s="9"/>
      <c r="AJ191" s="9" t="str">
        <f t="shared" si="345"/>
        <v/>
      </c>
      <c r="AK191" s="9"/>
      <c r="AL191" s="62" t="str">
        <f t="shared" si="346"/>
        <v/>
      </c>
      <c r="AM191" s="9" t="str">
        <f t="shared" si="347"/>
        <v/>
      </c>
      <c r="AN191" s="9" t="str">
        <f t="shared" si="348"/>
        <v/>
      </c>
      <c r="AO191" s="10" t="str">
        <f t="shared" si="349"/>
        <v/>
      </c>
      <c r="AP191" s="7"/>
      <c r="AQ191" s="168"/>
      <c r="AR191" s="17"/>
      <c r="AS191" s="9"/>
      <c r="AT191" s="9" t="str">
        <f t="shared" si="350"/>
        <v/>
      </c>
      <c r="AU191" s="9"/>
      <c r="AV191" s="9" t="str">
        <f t="shared" si="351"/>
        <v/>
      </c>
      <c r="AW191" s="9"/>
      <c r="AX191" s="9" t="str">
        <f t="shared" si="352"/>
        <v/>
      </c>
      <c r="AY191" s="9"/>
      <c r="AZ191" s="62" t="str">
        <f t="shared" si="370"/>
        <v/>
      </c>
      <c r="BA191" s="9" t="str">
        <f t="shared" si="371"/>
        <v/>
      </c>
      <c r="BB191" s="9" t="str">
        <f t="shared" si="354"/>
        <v/>
      </c>
      <c r="BC191" s="10" t="str">
        <f t="shared" si="355"/>
        <v/>
      </c>
      <c r="BD191" s="7"/>
      <c r="BE191" s="168"/>
      <c r="BF191" s="17"/>
      <c r="BG191" s="9"/>
      <c r="BH191" s="9" t="str">
        <f t="shared" si="356"/>
        <v/>
      </c>
      <c r="BI191" s="9"/>
      <c r="BJ191" s="9" t="str">
        <f t="shared" si="357"/>
        <v/>
      </c>
      <c r="BK191" s="9"/>
      <c r="BL191" s="9" t="str">
        <f t="shared" si="358"/>
        <v/>
      </c>
      <c r="BM191" s="9"/>
      <c r="BN191" s="62" t="str">
        <f t="shared" si="391"/>
        <v/>
      </c>
      <c r="BO191" s="9" t="str">
        <f t="shared" si="392"/>
        <v/>
      </c>
      <c r="BP191" s="9" t="str">
        <f t="shared" si="361"/>
        <v/>
      </c>
      <c r="BQ191" s="10" t="str">
        <f t="shared" si="362"/>
        <v/>
      </c>
      <c r="BR191" s="7"/>
      <c r="BS191" s="168"/>
      <c r="BT191" s="15"/>
      <c r="BU191" s="9"/>
      <c r="BV191" s="9" t="str">
        <f t="shared" si="403"/>
        <v/>
      </c>
      <c r="BW191" s="9"/>
      <c r="BX191" s="9" t="str">
        <f t="shared" si="404"/>
        <v/>
      </c>
      <c r="BY191" s="9"/>
      <c r="BZ191" s="9" t="str">
        <f t="shared" si="405"/>
        <v/>
      </c>
      <c r="CA191" s="9"/>
      <c r="CB191" s="9"/>
      <c r="CC191" s="9"/>
      <c r="CD191" s="9" t="str">
        <f t="shared" si="393"/>
        <v/>
      </c>
      <c r="CE191" s="10" t="str">
        <f t="shared" si="394"/>
        <v/>
      </c>
      <c r="CF191" s="7"/>
      <c r="CH191" s="15"/>
      <c r="CI191" s="9"/>
      <c r="CJ191" s="9" t="str">
        <f t="shared" si="406"/>
        <v/>
      </c>
      <c r="CK191" s="9"/>
      <c r="CL191" s="9" t="str">
        <f t="shared" si="407"/>
        <v/>
      </c>
      <c r="CM191" s="9"/>
      <c r="CN191" s="9" t="str">
        <f t="shared" si="408"/>
        <v/>
      </c>
      <c r="CO191" s="9"/>
      <c r="CP191" s="9"/>
      <c r="CQ191" s="9"/>
      <c r="CR191" s="9" t="str">
        <f t="shared" si="395"/>
        <v/>
      </c>
      <c r="CS191" s="10" t="str">
        <f t="shared" si="396"/>
        <v/>
      </c>
      <c r="CT191" s="7"/>
      <c r="CV191" s="15"/>
      <c r="CW191" s="9"/>
      <c r="CX191" s="9" t="str">
        <f t="shared" si="409"/>
        <v/>
      </c>
      <c r="CY191" s="9"/>
      <c r="CZ191" s="9" t="str">
        <f t="shared" si="410"/>
        <v/>
      </c>
      <c r="DA191" s="9"/>
      <c r="DB191" s="9" t="str">
        <f t="shared" si="411"/>
        <v/>
      </c>
      <c r="DC191" s="9"/>
      <c r="DD191" s="9"/>
      <c r="DE191" s="9"/>
      <c r="DF191" s="9" t="str">
        <f t="shared" si="397"/>
        <v/>
      </c>
      <c r="DG191" s="10" t="str">
        <f t="shared" si="398"/>
        <v/>
      </c>
      <c r="DH191" s="7"/>
      <c r="DJ191" s="15"/>
      <c r="DK191" s="9"/>
      <c r="DL191" s="9" t="str">
        <f t="shared" si="412"/>
        <v/>
      </c>
      <c r="DM191" s="9"/>
      <c r="DN191" s="9" t="str">
        <f t="shared" si="413"/>
        <v/>
      </c>
      <c r="DO191" s="9"/>
      <c r="DP191" s="9" t="str">
        <f t="shared" si="414"/>
        <v/>
      </c>
      <c r="DQ191" s="9"/>
      <c r="DR191" s="9"/>
      <c r="DS191" s="9"/>
      <c r="DT191" s="9" t="str">
        <f t="shared" si="399"/>
        <v/>
      </c>
      <c r="DU191" s="10" t="str">
        <f t="shared" si="400"/>
        <v/>
      </c>
      <c r="DV191" s="7"/>
      <c r="DW191" s="47"/>
      <c r="DX191" s="15"/>
      <c r="DY191" s="9"/>
      <c r="DZ191" s="9" t="str">
        <f t="shared" si="415"/>
        <v/>
      </c>
      <c r="EA191" s="9"/>
      <c r="EB191" s="9" t="str">
        <f t="shared" si="416"/>
        <v/>
      </c>
      <c r="EC191" s="9"/>
      <c r="ED191" s="9" t="str">
        <f t="shared" si="417"/>
        <v/>
      </c>
      <c r="EE191" s="9"/>
      <c r="EF191" s="9"/>
      <c r="EG191" s="9"/>
      <c r="EH191" s="9" t="str">
        <f t="shared" si="401"/>
        <v/>
      </c>
      <c r="EI191" s="10" t="str">
        <f t="shared" si="402"/>
        <v/>
      </c>
      <c r="EJ191" s="7"/>
      <c r="EK191" s="47"/>
      <c r="EL191" s="239"/>
      <c r="EM191" s="15"/>
      <c r="EN191" s="15"/>
      <c r="EO191" s="9"/>
      <c r="EP191" s="9" t="str">
        <f t="shared" si="363"/>
        <v/>
      </c>
      <c r="EQ191" s="9"/>
      <c r="ER191" s="9" t="str">
        <f t="shared" si="364"/>
        <v/>
      </c>
      <c r="ES191" s="9"/>
      <c r="ET191" s="9" t="str">
        <f t="shared" si="365"/>
        <v/>
      </c>
      <c r="EU191" s="9"/>
      <c r="EV191" s="62" t="str">
        <f t="shared" si="368"/>
        <v/>
      </c>
      <c r="EW191" s="9" t="str">
        <f t="shared" si="369"/>
        <v/>
      </c>
      <c r="EX191" s="9" t="str">
        <f t="shared" si="366"/>
        <v/>
      </c>
      <c r="EY191" s="10" t="str">
        <f t="shared" si="367"/>
        <v/>
      </c>
      <c r="EZ191" s="7"/>
    </row>
    <row r="192" spans="1:156" ht="15" customHeight="1" thickBot="1">
      <c r="A192" s="23"/>
      <c r="B192" s="23"/>
      <c r="C192" s="24"/>
      <c r="D192" s="24" t="str">
        <f t="shared" si="330"/>
        <v/>
      </c>
      <c r="E192" s="24"/>
      <c r="F192" s="24" t="str">
        <f t="shared" si="331"/>
        <v/>
      </c>
      <c r="G192" s="24"/>
      <c r="H192" s="24" t="str">
        <f t="shared" si="332"/>
        <v/>
      </c>
      <c r="I192" s="24"/>
      <c r="J192" s="63" t="str">
        <f t="shared" si="372"/>
        <v/>
      </c>
      <c r="K192" s="96" t="str">
        <f t="shared" si="373"/>
        <v/>
      </c>
      <c r="L192" s="24" t="str">
        <f t="shared" si="334"/>
        <v/>
      </c>
      <c r="M192" s="26" t="str">
        <f t="shared" si="335"/>
        <v/>
      </c>
      <c r="N192" s="7"/>
      <c r="O192" s="168"/>
      <c r="P192" s="23"/>
      <c r="Q192" s="24"/>
      <c r="R192" s="24" t="str">
        <f t="shared" si="336"/>
        <v/>
      </c>
      <c r="S192" s="24"/>
      <c r="T192" s="24" t="str">
        <f t="shared" si="337"/>
        <v/>
      </c>
      <c r="U192" s="24"/>
      <c r="V192" s="24" t="str">
        <f t="shared" si="338"/>
        <v/>
      </c>
      <c r="W192" s="24"/>
      <c r="X192" s="63" t="str">
        <f t="shared" si="374"/>
        <v/>
      </c>
      <c r="Y192" s="96" t="str">
        <f t="shared" si="375"/>
        <v/>
      </c>
      <c r="Z192" s="24" t="str">
        <f t="shared" si="341"/>
        <v/>
      </c>
      <c r="AA192" s="26" t="str">
        <f t="shared" si="342"/>
        <v/>
      </c>
      <c r="AB192" s="7"/>
      <c r="AC192" s="168"/>
      <c r="AD192" s="23"/>
      <c r="AE192" s="24"/>
      <c r="AF192" s="24" t="str">
        <f t="shared" si="343"/>
        <v/>
      </c>
      <c r="AG192" s="24"/>
      <c r="AH192" s="24" t="str">
        <f t="shared" si="344"/>
        <v/>
      </c>
      <c r="AI192" s="24"/>
      <c r="AJ192" s="24" t="str">
        <f t="shared" si="345"/>
        <v/>
      </c>
      <c r="AK192" s="24"/>
      <c r="AL192" s="63" t="str">
        <f t="shared" si="346"/>
        <v/>
      </c>
      <c r="AM192" s="96" t="str">
        <f t="shared" si="347"/>
        <v/>
      </c>
      <c r="AN192" s="24" t="str">
        <f t="shared" si="348"/>
        <v/>
      </c>
      <c r="AO192" s="26" t="str">
        <f t="shared" si="349"/>
        <v/>
      </c>
      <c r="AP192" s="7"/>
      <c r="AQ192" s="168"/>
      <c r="AR192" s="23"/>
      <c r="AS192" s="24"/>
      <c r="AT192" s="24" t="str">
        <f t="shared" si="350"/>
        <v/>
      </c>
      <c r="AU192" s="24"/>
      <c r="AV192" s="24" t="str">
        <f t="shared" si="351"/>
        <v/>
      </c>
      <c r="AW192" s="24"/>
      <c r="AX192" s="24" t="str">
        <f t="shared" si="352"/>
        <v/>
      </c>
      <c r="AY192" s="24"/>
      <c r="AZ192" s="63" t="str">
        <f t="shared" si="370"/>
        <v/>
      </c>
      <c r="BA192" s="96" t="str">
        <f t="shared" si="371"/>
        <v/>
      </c>
      <c r="BB192" s="24" t="str">
        <f t="shared" si="354"/>
        <v/>
      </c>
      <c r="BC192" s="26" t="str">
        <f t="shared" si="355"/>
        <v/>
      </c>
      <c r="BD192" s="7"/>
      <c r="BE192" s="168"/>
      <c r="BF192" s="23"/>
      <c r="BG192" s="24"/>
      <c r="BH192" s="24" t="str">
        <f t="shared" si="356"/>
        <v/>
      </c>
      <c r="BI192" s="24"/>
      <c r="BJ192" s="24" t="str">
        <f t="shared" si="357"/>
        <v/>
      </c>
      <c r="BK192" s="24"/>
      <c r="BL192" s="24" t="str">
        <f t="shared" si="358"/>
        <v/>
      </c>
      <c r="BM192" s="24"/>
      <c r="BN192" s="63" t="str">
        <f t="shared" si="391"/>
        <v/>
      </c>
      <c r="BO192" s="96" t="str">
        <f t="shared" si="392"/>
        <v/>
      </c>
      <c r="BP192" s="24" t="str">
        <f t="shared" si="361"/>
        <v/>
      </c>
      <c r="BQ192" s="26" t="str">
        <f t="shared" si="362"/>
        <v/>
      </c>
      <c r="BR192" s="7"/>
      <c r="BS192" s="168"/>
      <c r="BT192" s="15"/>
      <c r="BU192" s="9"/>
      <c r="BV192" s="9" t="str">
        <f t="shared" si="403"/>
        <v/>
      </c>
      <c r="BW192" s="9"/>
      <c r="BX192" s="9" t="str">
        <f t="shared" si="404"/>
        <v/>
      </c>
      <c r="BY192" s="9"/>
      <c r="BZ192" s="9" t="str">
        <f t="shared" si="405"/>
        <v/>
      </c>
      <c r="CA192" s="9"/>
      <c r="CB192" s="9"/>
      <c r="CC192" s="9"/>
      <c r="CD192" s="9" t="str">
        <f t="shared" si="393"/>
        <v/>
      </c>
      <c r="CE192" s="10" t="str">
        <f t="shared" si="394"/>
        <v/>
      </c>
      <c r="CF192" s="7"/>
      <c r="CH192" s="15"/>
      <c r="CI192" s="9"/>
      <c r="CJ192" s="9" t="str">
        <f t="shared" si="406"/>
        <v/>
      </c>
      <c r="CK192" s="9"/>
      <c r="CL192" s="9" t="str">
        <f t="shared" si="407"/>
        <v/>
      </c>
      <c r="CM192" s="9"/>
      <c r="CN192" s="9" t="str">
        <f t="shared" si="408"/>
        <v/>
      </c>
      <c r="CO192" s="9"/>
      <c r="CP192" s="9"/>
      <c r="CQ192" s="9"/>
      <c r="CR192" s="9" t="str">
        <f t="shared" si="395"/>
        <v/>
      </c>
      <c r="CS192" s="10" t="str">
        <f t="shared" si="396"/>
        <v/>
      </c>
      <c r="CT192" s="7"/>
      <c r="CV192" s="15"/>
      <c r="CW192" s="9"/>
      <c r="CX192" s="9" t="str">
        <f t="shared" si="409"/>
        <v/>
      </c>
      <c r="CY192" s="9"/>
      <c r="CZ192" s="9" t="str">
        <f t="shared" si="410"/>
        <v/>
      </c>
      <c r="DA192" s="9"/>
      <c r="DB192" s="9" t="str">
        <f t="shared" si="411"/>
        <v/>
      </c>
      <c r="DC192" s="9"/>
      <c r="DD192" s="9"/>
      <c r="DE192" s="9"/>
      <c r="DF192" s="9" t="str">
        <f t="shared" si="397"/>
        <v/>
      </c>
      <c r="DG192" s="10" t="str">
        <f t="shared" si="398"/>
        <v/>
      </c>
      <c r="DH192" s="7"/>
      <c r="DJ192" s="15"/>
      <c r="DK192" s="9"/>
      <c r="DL192" s="9" t="str">
        <f t="shared" si="412"/>
        <v/>
      </c>
      <c r="DM192" s="9"/>
      <c r="DN192" s="9" t="str">
        <f t="shared" si="413"/>
        <v/>
      </c>
      <c r="DO192" s="9"/>
      <c r="DP192" s="9" t="str">
        <f t="shared" si="414"/>
        <v/>
      </c>
      <c r="DQ192" s="9"/>
      <c r="DR192" s="9"/>
      <c r="DS192" s="9"/>
      <c r="DT192" s="9" t="str">
        <f t="shared" si="399"/>
        <v/>
      </c>
      <c r="DU192" s="10" t="str">
        <f t="shared" si="400"/>
        <v/>
      </c>
      <c r="DV192" s="7"/>
      <c r="DW192" s="47"/>
      <c r="DX192" s="15"/>
      <c r="DY192" s="9"/>
      <c r="DZ192" s="9" t="str">
        <f t="shared" si="415"/>
        <v/>
      </c>
      <c r="EA192" s="9"/>
      <c r="EB192" s="9" t="str">
        <f t="shared" si="416"/>
        <v/>
      </c>
      <c r="EC192" s="9"/>
      <c r="ED192" s="9" t="str">
        <f t="shared" si="417"/>
        <v/>
      </c>
      <c r="EE192" s="9"/>
      <c r="EF192" s="9"/>
      <c r="EG192" s="9"/>
      <c r="EH192" s="9" t="str">
        <f t="shared" si="401"/>
        <v/>
      </c>
      <c r="EI192" s="10" t="str">
        <f t="shared" si="402"/>
        <v/>
      </c>
      <c r="EJ192" s="7"/>
      <c r="EK192" s="47"/>
      <c r="EL192" s="239"/>
      <c r="EM192" s="23"/>
      <c r="EN192" s="23"/>
      <c r="EO192" s="24"/>
      <c r="EP192" s="24" t="str">
        <f t="shared" si="363"/>
        <v/>
      </c>
      <c r="EQ192" s="24"/>
      <c r="ER192" s="24" t="str">
        <f t="shared" si="364"/>
        <v/>
      </c>
      <c r="ES192" s="24"/>
      <c r="ET192" s="24" t="str">
        <f t="shared" si="365"/>
        <v/>
      </c>
      <c r="EU192" s="24"/>
      <c r="EV192" s="63" t="str">
        <f t="shared" si="368"/>
        <v/>
      </c>
      <c r="EW192" s="96" t="str">
        <f t="shared" si="369"/>
        <v/>
      </c>
      <c r="EX192" s="24" t="str">
        <f t="shared" si="366"/>
        <v/>
      </c>
      <c r="EY192" s="26" t="str">
        <f t="shared" si="367"/>
        <v/>
      </c>
      <c r="EZ192" s="7"/>
    </row>
    <row r="193" spans="1:156" ht="15" customHeight="1" thickTop="1">
      <c r="A193" s="89"/>
      <c r="B193" s="89"/>
      <c r="C193" s="78"/>
      <c r="D193" s="78" t="str">
        <f t="shared" si="330"/>
        <v/>
      </c>
      <c r="E193" s="78"/>
      <c r="F193" s="28" t="str">
        <f t="shared" si="331"/>
        <v/>
      </c>
      <c r="G193" s="78"/>
      <c r="H193" s="78" t="str">
        <f t="shared" si="332"/>
        <v/>
      </c>
      <c r="I193" s="78"/>
      <c r="J193" s="90" t="str">
        <f t="shared" si="372"/>
        <v/>
      </c>
      <c r="K193" s="91" t="str">
        <f t="shared" si="373"/>
        <v/>
      </c>
      <c r="L193" s="28" t="str">
        <f t="shared" si="334"/>
        <v/>
      </c>
      <c r="M193" s="29" t="str">
        <f t="shared" si="335"/>
        <v/>
      </c>
      <c r="N193" s="7"/>
      <c r="O193" s="168"/>
      <c r="P193" s="89" t="str">
        <f>IF(A193="","",A193)</f>
        <v/>
      </c>
      <c r="Q193" s="78"/>
      <c r="R193" s="78" t="str">
        <f t="shared" si="336"/>
        <v/>
      </c>
      <c r="S193" s="78"/>
      <c r="T193" s="28" t="str">
        <f t="shared" si="337"/>
        <v/>
      </c>
      <c r="U193" s="78"/>
      <c r="V193" s="78" t="str">
        <f t="shared" si="338"/>
        <v/>
      </c>
      <c r="W193" s="78"/>
      <c r="X193" s="90" t="str">
        <f t="shared" si="374"/>
        <v/>
      </c>
      <c r="Y193" s="91" t="str">
        <f t="shared" si="375"/>
        <v/>
      </c>
      <c r="Z193" s="28" t="str">
        <f t="shared" si="341"/>
        <v/>
      </c>
      <c r="AA193" s="29" t="str">
        <f t="shared" si="342"/>
        <v/>
      </c>
      <c r="AB193" s="7"/>
      <c r="AC193" s="168"/>
      <c r="AD193" s="89" t="str">
        <f>IF(A193="","",A193)</f>
        <v/>
      </c>
      <c r="AE193" s="78"/>
      <c r="AF193" s="78" t="str">
        <f t="shared" si="343"/>
        <v/>
      </c>
      <c r="AG193" s="78"/>
      <c r="AH193" s="28" t="str">
        <f t="shared" si="344"/>
        <v/>
      </c>
      <c r="AI193" s="78"/>
      <c r="AJ193" s="78" t="str">
        <f t="shared" si="345"/>
        <v/>
      </c>
      <c r="AK193" s="78"/>
      <c r="AL193" s="90" t="str">
        <f t="shared" si="346"/>
        <v/>
      </c>
      <c r="AM193" s="91" t="str">
        <f t="shared" si="347"/>
        <v/>
      </c>
      <c r="AN193" s="28" t="str">
        <f t="shared" si="348"/>
        <v/>
      </c>
      <c r="AO193" s="29" t="str">
        <f t="shared" si="349"/>
        <v/>
      </c>
      <c r="AP193" s="7"/>
      <c r="AQ193" s="168"/>
      <c r="AR193" s="89" t="str">
        <f>IF(A193="","",A193)</f>
        <v/>
      </c>
      <c r="AS193" s="78"/>
      <c r="AT193" s="78" t="str">
        <f t="shared" si="350"/>
        <v/>
      </c>
      <c r="AU193" s="78"/>
      <c r="AV193" s="28" t="str">
        <f t="shared" si="351"/>
        <v/>
      </c>
      <c r="AW193" s="78"/>
      <c r="AX193" s="78" t="str">
        <f t="shared" si="352"/>
        <v/>
      </c>
      <c r="AY193" s="78"/>
      <c r="AZ193" s="90" t="str">
        <f t="shared" si="370"/>
        <v/>
      </c>
      <c r="BA193" s="91" t="str">
        <f t="shared" si="371"/>
        <v/>
      </c>
      <c r="BB193" s="28" t="str">
        <f t="shared" si="354"/>
        <v/>
      </c>
      <c r="BC193" s="29" t="str">
        <f t="shared" si="355"/>
        <v/>
      </c>
      <c r="BD193" s="7"/>
      <c r="BE193" s="168"/>
      <c r="BF193" s="89" t="str">
        <f>IF(A193="","",A193)</f>
        <v/>
      </c>
      <c r="BG193" s="78"/>
      <c r="BH193" s="78" t="str">
        <f t="shared" si="356"/>
        <v/>
      </c>
      <c r="BI193" s="78"/>
      <c r="BJ193" s="28" t="str">
        <f t="shared" si="357"/>
        <v/>
      </c>
      <c r="BK193" s="78"/>
      <c r="BL193" s="78" t="str">
        <f t="shared" si="358"/>
        <v/>
      </c>
      <c r="BM193" s="78"/>
      <c r="BN193" s="90" t="str">
        <f t="shared" si="391"/>
        <v/>
      </c>
      <c r="BO193" s="91" t="str">
        <f t="shared" si="392"/>
        <v/>
      </c>
      <c r="BP193" s="28" t="str">
        <f t="shared" si="361"/>
        <v/>
      </c>
      <c r="BQ193" s="29" t="str">
        <f t="shared" si="362"/>
        <v/>
      </c>
      <c r="BR193" s="7"/>
      <c r="BS193" s="168"/>
      <c r="BT193" s="15"/>
      <c r="BU193" s="9"/>
      <c r="BV193" s="9" t="str">
        <f t="shared" si="403"/>
        <v/>
      </c>
      <c r="BW193" s="9"/>
      <c r="BX193" s="9" t="str">
        <f t="shared" si="404"/>
        <v/>
      </c>
      <c r="BY193" s="9"/>
      <c r="BZ193" s="9" t="str">
        <f t="shared" si="405"/>
        <v/>
      </c>
      <c r="CA193" s="9"/>
      <c r="CB193" s="9"/>
      <c r="CC193" s="9"/>
      <c r="CD193" s="9" t="str">
        <f t="shared" si="393"/>
        <v/>
      </c>
      <c r="CE193" s="10" t="str">
        <f t="shared" si="394"/>
        <v/>
      </c>
      <c r="CF193" s="7"/>
      <c r="CH193" s="15"/>
      <c r="CI193" s="9"/>
      <c r="CJ193" s="9" t="str">
        <f t="shared" si="406"/>
        <v/>
      </c>
      <c r="CK193" s="9"/>
      <c r="CL193" s="9" t="str">
        <f t="shared" si="407"/>
        <v/>
      </c>
      <c r="CM193" s="9"/>
      <c r="CN193" s="9" t="str">
        <f t="shared" si="408"/>
        <v/>
      </c>
      <c r="CO193" s="9"/>
      <c r="CP193" s="9"/>
      <c r="CQ193" s="9"/>
      <c r="CR193" s="9" t="str">
        <f t="shared" si="395"/>
        <v/>
      </c>
      <c r="CS193" s="10" t="str">
        <f t="shared" si="396"/>
        <v/>
      </c>
      <c r="CT193" s="7"/>
      <c r="CV193" s="15"/>
      <c r="CW193" s="9"/>
      <c r="CX193" s="9" t="str">
        <f t="shared" si="409"/>
        <v/>
      </c>
      <c r="CY193" s="9"/>
      <c r="CZ193" s="9" t="str">
        <f t="shared" si="410"/>
        <v/>
      </c>
      <c r="DA193" s="9"/>
      <c r="DB193" s="9" t="str">
        <f t="shared" si="411"/>
        <v/>
      </c>
      <c r="DC193" s="9"/>
      <c r="DD193" s="9"/>
      <c r="DE193" s="9"/>
      <c r="DF193" s="9" t="str">
        <f t="shared" si="397"/>
        <v/>
      </c>
      <c r="DG193" s="10" t="str">
        <f t="shared" si="398"/>
        <v/>
      </c>
      <c r="DH193" s="7"/>
      <c r="DJ193" s="15"/>
      <c r="DK193" s="9"/>
      <c r="DL193" s="9" t="str">
        <f t="shared" si="412"/>
        <v/>
      </c>
      <c r="DM193" s="9"/>
      <c r="DN193" s="9" t="str">
        <f t="shared" si="413"/>
        <v/>
      </c>
      <c r="DO193" s="9"/>
      <c r="DP193" s="9" t="str">
        <f t="shared" si="414"/>
        <v/>
      </c>
      <c r="DQ193" s="9"/>
      <c r="DR193" s="9"/>
      <c r="DS193" s="9"/>
      <c r="DT193" s="9" t="str">
        <f t="shared" si="399"/>
        <v/>
      </c>
      <c r="DU193" s="10" t="str">
        <f t="shared" si="400"/>
        <v/>
      </c>
      <c r="DV193" s="7"/>
      <c r="DW193" s="47"/>
      <c r="DX193" s="15"/>
      <c r="DY193" s="9"/>
      <c r="DZ193" s="9" t="str">
        <f t="shared" si="415"/>
        <v/>
      </c>
      <c r="EA193" s="9"/>
      <c r="EB193" s="9" t="str">
        <f t="shared" si="416"/>
        <v/>
      </c>
      <c r="EC193" s="9"/>
      <c r="ED193" s="9" t="str">
        <f t="shared" si="417"/>
        <v/>
      </c>
      <c r="EE193" s="9"/>
      <c r="EF193" s="9"/>
      <c r="EG193" s="9"/>
      <c r="EH193" s="9" t="str">
        <f t="shared" si="401"/>
        <v/>
      </c>
      <c r="EI193" s="10" t="str">
        <f t="shared" si="402"/>
        <v/>
      </c>
      <c r="EJ193" s="7"/>
      <c r="EK193" s="47"/>
      <c r="EL193" s="239"/>
      <c r="EM193" s="89"/>
      <c r="EN193" s="89"/>
      <c r="EO193" s="78"/>
      <c r="EP193" s="78" t="str">
        <f t="shared" si="363"/>
        <v/>
      </c>
      <c r="EQ193" s="78"/>
      <c r="ER193" s="28" t="str">
        <f t="shared" si="364"/>
        <v/>
      </c>
      <c r="ES193" s="78"/>
      <c r="ET193" s="78" t="str">
        <f t="shared" si="365"/>
        <v/>
      </c>
      <c r="EU193" s="78"/>
      <c r="EV193" s="90" t="str">
        <f t="shared" si="368"/>
        <v/>
      </c>
      <c r="EW193" s="91" t="str">
        <f t="shared" si="369"/>
        <v/>
      </c>
      <c r="EX193" s="28" t="str">
        <f t="shared" si="366"/>
        <v/>
      </c>
      <c r="EY193" s="29" t="str">
        <f t="shared" si="367"/>
        <v/>
      </c>
      <c r="EZ193" s="7"/>
    </row>
    <row r="194" spans="1:156" ht="15" customHeight="1">
      <c r="A194" s="15"/>
      <c r="B194" s="15"/>
      <c r="C194" s="9"/>
      <c r="D194" s="9" t="str">
        <f t="shared" si="330"/>
        <v/>
      </c>
      <c r="E194" s="9"/>
      <c r="F194" s="9" t="str">
        <f t="shared" si="331"/>
        <v/>
      </c>
      <c r="G194" s="9"/>
      <c r="H194" s="9" t="str">
        <f t="shared" si="332"/>
        <v/>
      </c>
      <c r="I194" s="9"/>
      <c r="J194" s="62" t="str">
        <f t="shared" si="372"/>
        <v/>
      </c>
      <c r="K194" s="95" t="str">
        <f t="shared" si="373"/>
        <v/>
      </c>
      <c r="L194" s="9" t="str">
        <f t="shared" si="334"/>
        <v/>
      </c>
      <c r="M194" s="10" t="str">
        <f t="shared" si="335"/>
        <v/>
      </c>
      <c r="N194" s="7"/>
      <c r="O194" s="168"/>
      <c r="P194" s="15"/>
      <c r="Q194" s="9"/>
      <c r="R194" s="9" t="str">
        <f t="shared" si="336"/>
        <v/>
      </c>
      <c r="S194" s="9"/>
      <c r="T194" s="9" t="str">
        <f t="shared" si="337"/>
        <v/>
      </c>
      <c r="U194" s="9"/>
      <c r="V194" s="9" t="str">
        <f t="shared" si="338"/>
        <v/>
      </c>
      <c r="W194" s="9"/>
      <c r="X194" s="62" t="str">
        <f t="shared" si="374"/>
        <v/>
      </c>
      <c r="Y194" s="95" t="str">
        <f t="shared" si="375"/>
        <v/>
      </c>
      <c r="Z194" s="9" t="str">
        <f t="shared" si="341"/>
        <v/>
      </c>
      <c r="AA194" s="10" t="str">
        <f t="shared" si="342"/>
        <v/>
      </c>
      <c r="AB194" s="7"/>
      <c r="AC194" s="168"/>
      <c r="AD194" s="15"/>
      <c r="AE194" s="9"/>
      <c r="AF194" s="9" t="str">
        <f t="shared" si="343"/>
        <v/>
      </c>
      <c r="AG194" s="9"/>
      <c r="AH194" s="9" t="str">
        <f t="shared" si="344"/>
        <v/>
      </c>
      <c r="AI194" s="9"/>
      <c r="AJ194" s="9" t="str">
        <f t="shared" si="345"/>
        <v/>
      </c>
      <c r="AK194" s="9"/>
      <c r="AL194" s="62" t="str">
        <f t="shared" si="346"/>
        <v/>
      </c>
      <c r="AM194" s="95" t="str">
        <f t="shared" si="347"/>
        <v/>
      </c>
      <c r="AN194" s="9" t="str">
        <f t="shared" si="348"/>
        <v/>
      </c>
      <c r="AO194" s="10" t="str">
        <f t="shared" si="349"/>
        <v/>
      </c>
      <c r="AP194" s="7"/>
      <c r="AQ194" s="168"/>
      <c r="AR194" s="17"/>
      <c r="AS194" s="9"/>
      <c r="AT194" s="9" t="str">
        <f t="shared" si="350"/>
        <v/>
      </c>
      <c r="AU194" s="9"/>
      <c r="AV194" s="9" t="str">
        <f t="shared" si="351"/>
        <v/>
      </c>
      <c r="AW194" s="9"/>
      <c r="AX194" s="9" t="str">
        <f t="shared" si="352"/>
        <v/>
      </c>
      <c r="AY194" s="9"/>
      <c r="AZ194" s="62" t="str">
        <f t="shared" si="370"/>
        <v/>
      </c>
      <c r="BA194" s="95" t="str">
        <f t="shared" si="371"/>
        <v/>
      </c>
      <c r="BB194" s="9" t="str">
        <f t="shared" si="354"/>
        <v/>
      </c>
      <c r="BC194" s="10" t="str">
        <f t="shared" si="355"/>
        <v/>
      </c>
      <c r="BD194" s="7"/>
      <c r="BE194" s="168"/>
      <c r="BF194" s="15"/>
      <c r="BG194" s="9"/>
      <c r="BH194" s="9" t="str">
        <f t="shared" si="356"/>
        <v/>
      </c>
      <c r="BI194" s="9"/>
      <c r="BJ194" s="9" t="str">
        <f t="shared" si="357"/>
        <v/>
      </c>
      <c r="BK194" s="9"/>
      <c r="BL194" s="9" t="str">
        <f t="shared" si="358"/>
        <v/>
      </c>
      <c r="BM194" s="9"/>
      <c r="BN194" s="62" t="str">
        <f t="shared" si="391"/>
        <v/>
      </c>
      <c r="BO194" s="95" t="str">
        <f t="shared" si="392"/>
        <v/>
      </c>
      <c r="BP194" s="9" t="str">
        <f t="shared" si="361"/>
        <v/>
      </c>
      <c r="BQ194" s="10" t="str">
        <f t="shared" si="362"/>
        <v/>
      </c>
      <c r="BR194" s="7"/>
      <c r="BS194" s="168"/>
      <c r="BT194" s="15"/>
      <c r="BU194" s="9"/>
      <c r="BV194" s="9" t="str">
        <f t="shared" si="403"/>
        <v/>
      </c>
      <c r="BW194" s="9"/>
      <c r="BX194" s="9" t="str">
        <f t="shared" si="404"/>
        <v/>
      </c>
      <c r="BY194" s="9"/>
      <c r="BZ194" s="9" t="str">
        <f t="shared" si="405"/>
        <v/>
      </c>
      <c r="CA194" s="9"/>
      <c r="CB194" s="9"/>
      <c r="CC194" s="9"/>
      <c r="CD194" s="9" t="str">
        <f t="shared" si="393"/>
        <v/>
      </c>
      <c r="CE194" s="10" t="str">
        <f t="shared" si="394"/>
        <v/>
      </c>
      <c r="CF194" s="7"/>
      <c r="CH194" s="15"/>
      <c r="CI194" s="9"/>
      <c r="CJ194" s="9" t="str">
        <f t="shared" si="406"/>
        <v/>
      </c>
      <c r="CK194" s="9"/>
      <c r="CL194" s="9" t="str">
        <f t="shared" si="407"/>
        <v/>
      </c>
      <c r="CM194" s="9"/>
      <c r="CN194" s="9" t="str">
        <f t="shared" si="408"/>
        <v/>
      </c>
      <c r="CO194" s="9"/>
      <c r="CP194" s="9"/>
      <c r="CQ194" s="9"/>
      <c r="CR194" s="9" t="str">
        <f t="shared" si="395"/>
        <v/>
      </c>
      <c r="CS194" s="10" t="str">
        <f t="shared" si="396"/>
        <v/>
      </c>
      <c r="CT194" s="7"/>
      <c r="CV194" s="15"/>
      <c r="CW194" s="9"/>
      <c r="CX194" s="9" t="str">
        <f t="shared" si="409"/>
        <v/>
      </c>
      <c r="CY194" s="9"/>
      <c r="CZ194" s="9" t="str">
        <f t="shared" si="410"/>
        <v/>
      </c>
      <c r="DA194" s="9"/>
      <c r="DB194" s="9" t="str">
        <f t="shared" si="411"/>
        <v/>
      </c>
      <c r="DC194" s="9"/>
      <c r="DD194" s="9"/>
      <c r="DE194" s="9"/>
      <c r="DF194" s="9" t="str">
        <f t="shared" si="397"/>
        <v/>
      </c>
      <c r="DG194" s="10" t="str">
        <f t="shared" si="398"/>
        <v/>
      </c>
      <c r="DH194" s="7"/>
      <c r="DJ194" s="15"/>
      <c r="DK194" s="9"/>
      <c r="DL194" s="9" t="str">
        <f t="shared" si="412"/>
        <v/>
      </c>
      <c r="DM194" s="9"/>
      <c r="DN194" s="9" t="str">
        <f t="shared" si="413"/>
        <v/>
      </c>
      <c r="DO194" s="9"/>
      <c r="DP194" s="9" t="str">
        <f t="shared" si="414"/>
        <v/>
      </c>
      <c r="DQ194" s="9"/>
      <c r="DR194" s="9"/>
      <c r="DS194" s="9"/>
      <c r="DT194" s="9" t="str">
        <f t="shared" si="399"/>
        <v/>
      </c>
      <c r="DU194" s="10" t="str">
        <f t="shared" si="400"/>
        <v/>
      </c>
      <c r="DV194" s="7"/>
      <c r="DW194" s="47"/>
      <c r="DX194" s="15"/>
      <c r="DY194" s="9"/>
      <c r="DZ194" s="9" t="str">
        <f t="shared" si="415"/>
        <v/>
      </c>
      <c r="EA194" s="9"/>
      <c r="EB194" s="9" t="str">
        <f t="shared" si="416"/>
        <v/>
      </c>
      <c r="EC194" s="9"/>
      <c r="ED194" s="9" t="str">
        <f t="shared" si="417"/>
        <v/>
      </c>
      <c r="EE194" s="9"/>
      <c r="EF194" s="9"/>
      <c r="EG194" s="9"/>
      <c r="EH194" s="9" t="str">
        <f t="shared" si="401"/>
        <v/>
      </c>
      <c r="EI194" s="10" t="str">
        <f t="shared" si="402"/>
        <v/>
      </c>
      <c r="EJ194" s="7"/>
      <c r="EK194" s="47"/>
      <c r="EL194" s="239"/>
      <c r="EM194" s="15"/>
      <c r="EN194" s="15"/>
      <c r="EO194" s="9"/>
      <c r="EP194" s="9" t="str">
        <f t="shared" si="363"/>
        <v/>
      </c>
      <c r="EQ194" s="9"/>
      <c r="ER194" s="9" t="str">
        <f t="shared" si="364"/>
        <v/>
      </c>
      <c r="ES194" s="9"/>
      <c r="ET194" s="9" t="str">
        <f t="shared" si="365"/>
        <v/>
      </c>
      <c r="EU194" s="9"/>
      <c r="EV194" s="62" t="str">
        <f t="shared" si="368"/>
        <v/>
      </c>
      <c r="EW194" s="95" t="str">
        <f t="shared" si="369"/>
        <v/>
      </c>
      <c r="EX194" s="9" t="str">
        <f t="shared" si="366"/>
        <v/>
      </c>
      <c r="EY194" s="10" t="str">
        <f t="shared" si="367"/>
        <v/>
      </c>
      <c r="EZ194" s="7"/>
    </row>
    <row r="195" spans="1:156" ht="15" customHeight="1">
      <c r="A195" s="15"/>
      <c r="B195" s="15"/>
      <c r="C195" s="9"/>
      <c r="D195" s="9" t="str">
        <f t="shared" si="330"/>
        <v/>
      </c>
      <c r="E195" s="9"/>
      <c r="F195" s="9" t="str">
        <f t="shared" si="331"/>
        <v/>
      </c>
      <c r="G195" s="9"/>
      <c r="H195" s="9" t="str">
        <f t="shared" si="332"/>
        <v/>
      </c>
      <c r="I195" s="9"/>
      <c r="J195" s="62" t="str">
        <f t="shared" si="372"/>
        <v/>
      </c>
      <c r="K195" s="9" t="str">
        <f t="shared" si="373"/>
        <v/>
      </c>
      <c r="L195" s="9" t="str">
        <f t="shared" si="334"/>
        <v/>
      </c>
      <c r="M195" s="10" t="str">
        <f t="shared" si="335"/>
        <v/>
      </c>
      <c r="N195" s="7"/>
      <c r="O195" s="168"/>
      <c r="P195" s="15"/>
      <c r="Q195" s="9"/>
      <c r="R195" s="9" t="str">
        <f t="shared" si="336"/>
        <v/>
      </c>
      <c r="S195" s="9"/>
      <c r="T195" s="9" t="str">
        <f t="shared" si="337"/>
        <v/>
      </c>
      <c r="U195" s="9"/>
      <c r="V195" s="9" t="str">
        <f t="shared" si="338"/>
        <v/>
      </c>
      <c r="W195" s="9"/>
      <c r="X195" s="62" t="str">
        <f t="shared" si="374"/>
        <v/>
      </c>
      <c r="Y195" s="9" t="str">
        <f t="shared" si="375"/>
        <v/>
      </c>
      <c r="Z195" s="9" t="str">
        <f t="shared" si="341"/>
        <v/>
      </c>
      <c r="AA195" s="10" t="str">
        <f t="shared" si="342"/>
        <v/>
      </c>
      <c r="AB195" s="7"/>
      <c r="AC195" s="168"/>
      <c r="AD195" s="15"/>
      <c r="AE195" s="9"/>
      <c r="AF195" s="9" t="str">
        <f t="shared" si="343"/>
        <v/>
      </c>
      <c r="AG195" s="9"/>
      <c r="AH195" s="9" t="str">
        <f t="shared" si="344"/>
        <v/>
      </c>
      <c r="AI195" s="9"/>
      <c r="AJ195" s="9" t="str">
        <f t="shared" si="345"/>
        <v/>
      </c>
      <c r="AK195" s="9"/>
      <c r="AL195" s="62" t="str">
        <f t="shared" si="346"/>
        <v/>
      </c>
      <c r="AM195" s="9" t="str">
        <f t="shared" si="347"/>
        <v/>
      </c>
      <c r="AN195" s="9" t="str">
        <f t="shared" si="348"/>
        <v/>
      </c>
      <c r="AO195" s="10" t="str">
        <f t="shared" si="349"/>
        <v/>
      </c>
      <c r="AP195" s="7"/>
      <c r="AQ195" s="168"/>
      <c r="AR195" s="140"/>
      <c r="AS195" s="9"/>
      <c r="AT195" s="9" t="str">
        <f t="shared" si="350"/>
        <v/>
      </c>
      <c r="AU195" s="9"/>
      <c r="AV195" s="9" t="str">
        <f t="shared" si="351"/>
        <v/>
      </c>
      <c r="AW195" s="9"/>
      <c r="AX195" s="9" t="str">
        <f t="shared" si="352"/>
        <v/>
      </c>
      <c r="AY195" s="9"/>
      <c r="AZ195" s="62" t="str">
        <f t="shared" si="370"/>
        <v/>
      </c>
      <c r="BA195" s="9" t="str">
        <f t="shared" si="371"/>
        <v/>
      </c>
      <c r="BB195" s="9" t="str">
        <f t="shared" si="354"/>
        <v/>
      </c>
      <c r="BC195" s="10" t="str">
        <f t="shared" si="355"/>
        <v/>
      </c>
      <c r="BD195" s="7"/>
      <c r="BE195" s="168"/>
      <c r="BF195" s="17"/>
      <c r="BG195" s="9"/>
      <c r="BH195" s="9" t="str">
        <f t="shared" si="356"/>
        <v/>
      </c>
      <c r="BI195" s="9"/>
      <c r="BJ195" s="9" t="str">
        <f t="shared" si="357"/>
        <v/>
      </c>
      <c r="BK195" s="9"/>
      <c r="BL195" s="9" t="str">
        <f t="shared" si="358"/>
        <v/>
      </c>
      <c r="BM195" s="9"/>
      <c r="BN195" s="62" t="str">
        <f t="shared" si="391"/>
        <v/>
      </c>
      <c r="BO195" s="9" t="str">
        <f t="shared" si="392"/>
        <v/>
      </c>
      <c r="BP195" s="9" t="str">
        <f t="shared" si="361"/>
        <v/>
      </c>
      <c r="BQ195" s="10" t="str">
        <f t="shared" si="362"/>
        <v/>
      </c>
      <c r="BR195" s="7"/>
      <c r="BS195" s="168"/>
      <c r="BT195" s="15"/>
      <c r="BU195" s="9"/>
      <c r="BV195" s="9" t="str">
        <f t="shared" si="403"/>
        <v/>
      </c>
      <c r="BW195" s="9"/>
      <c r="BX195" s="9" t="str">
        <f t="shared" si="404"/>
        <v/>
      </c>
      <c r="BY195" s="9"/>
      <c r="BZ195" s="9" t="str">
        <f t="shared" si="405"/>
        <v/>
      </c>
      <c r="CA195" s="9"/>
      <c r="CB195" s="9"/>
      <c r="CC195" s="9"/>
      <c r="CD195" s="9" t="str">
        <f t="shared" si="393"/>
        <v/>
      </c>
      <c r="CE195" s="10" t="str">
        <f t="shared" si="394"/>
        <v/>
      </c>
      <c r="CF195" s="7"/>
      <c r="CH195" s="15"/>
      <c r="CI195" s="9"/>
      <c r="CJ195" s="9" t="str">
        <f t="shared" si="406"/>
        <v/>
      </c>
      <c r="CK195" s="9"/>
      <c r="CL195" s="9" t="str">
        <f t="shared" si="407"/>
        <v/>
      </c>
      <c r="CM195" s="9"/>
      <c r="CN195" s="9" t="str">
        <f t="shared" si="408"/>
        <v/>
      </c>
      <c r="CO195" s="9"/>
      <c r="CP195" s="9"/>
      <c r="CQ195" s="9"/>
      <c r="CR195" s="9" t="str">
        <f t="shared" si="395"/>
        <v/>
      </c>
      <c r="CS195" s="10" t="str">
        <f t="shared" si="396"/>
        <v/>
      </c>
      <c r="CT195" s="7"/>
      <c r="CV195" s="15"/>
      <c r="CW195" s="9"/>
      <c r="CX195" s="9" t="str">
        <f t="shared" si="409"/>
        <v/>
      </c>
      <c r="CY195" s="9"/>
      <c r="CZ195" s="9" t="str">
        <f t="shared" si="410"/>
        <v/>
      </c>
      <c r="DA195" s="9"/>
      <c r="DB195" s="9" t="str">
        <f t="shared" si="411"/>
        <v/>
      </c>
      <c r="DC195" s="9"/>
      <c r="DD195" s="9"/>
      <c r="DE195" s="9"/>
      <c r="DF195" s="9" t="str">
        <f t="shared" si="397"/>
        <v/>
      </c>
      <c r="DG195" s="10" t="str">
        <f t="shared" si="398"/>
        <v/>
      </c>
      <c r="DH195" s="7"/>
      <c r="DJ195" s="15"/>
      <c r="DK195" s="9"/>
      <c r="DL195" s="9" t="str">
        <f t="shared" si="412"/>
        <v/>
      </c>
      <c r="DM195" s="9"/>
      <c r="DN195" s="9" t="str">
        <f t="shared" si="413"/>
        <v/>
      </c>
      <c r="DO195" s="9"/>
      <c r="DP195" s="9" t="str">
        <f t="shared" si="414"/>
        <v/>
      </c>
      <c r="DQ195" s="9"/>
      <c r="DR195" s="9"/>
      <c r="DS195" s="9"/>
      <c r="DT195" s="9" t="str">
        <f t="shared" si="399"/>
        <v/>
      </c>
      <c r="DU195" s="10" t="str">
        <f t="shared" si="400"/>
        <v/>
      </c>
      <c r="DV195" s="7"/>
      <c r="DW195" s="47"/>
      <c r="DX195" s="15"/>
      <c r="DY195" s="9"/>
      <c r="DZ195" s="9" t="str">
        <f t="shared" si="415"/>
        <v/>
      </c>
      <c r="EA195" s="9"/>
      <c r="EB195" s="9" t="str">
        <f t="shared" si="416"/>
        <v/>
      </c>
      <c r="EC195" s="9"/>
      <c r="ED195" s="9" t="str">
        <f t="shared" si="417"/>
        <v/>
      </c>
      <c r="EE195" s="9"/>
      <c r="EF195" s="9"/>
      <c r="EG195" s="9"/>
      <c r="EH195" s="9" t="str">
        <f t="shared" si="401"/>
        <v/>
      </c>
      <c r="EI195" s="10" t="str">
        <f t="shared" si="402"/>
        <v/>
      </c>
      <c r="EJ195" s="7"/>
      <c r="EK195" s="47"/>
      <c r="EL195" s="239"/>
      <c r="EM195" s="15"/>
      <c r="EN195" s="15"/>
      <c r="EO195" s="9"/>
      <c r="EP195" s="9" t="str">
        <f t="shared" si="363"/>
        <v/>
      </c>
      <c r="EQ195" s="9"/>
      <c r="ER195" s="9" t="str">
        <f t="shared" si="364"/>
        <v/>
      </c>
      <c r="ES195" s="9"/>
      <c r="ET195" s="9" t="str">
        <f t="shared" si="365"/>
        <v/>
      </c>
      <c r="EU195" s="9"/>
      <c r="EV195" s="62" t="str">
        <f t="shared" si="368"/>
        <v/>
      </c>
      <c r="EW195" s="9" t="str">
        <f t="shared" si="369"/>
        <v/>
      </c>
      <c r="EX195" s="9" t="str">
        <f t="shared" si="366"/>
        <v/>
      </c>
      <c r="EY195" s="10" t="str">
        <f t="shared" si="367"/>
        <v/>
      </c>
      <c r="EZ195" s="7"/>
    </row>
    <row r="196" spans="1:156" ht="15" customHeight="1" thickBot="1">
      <c r="A196" s="23"/>
      <c r="B196" s="23"/>
      <c r="C196" s="24"/>
      <c r="D196" s="24" t="str">
        <f t="shared" si="330"/>
        <v/>
      </c>
      <c r="E196" s="24"/>
      <c r="F196" s="24" t="str">
        <f t="shared" si="331"/>
        <v/>
      </c>
      <c r="G196" s="24"/>
      <c r="H196" s="24" t="str">
        <f t="shared" si="332"/>
        <v/>
      </c>
      <c r="I196" s="24"/>
      <c r="J196" s="63" t="str">
        <f t="shared" si="372"/>
        <v/>
      </c>
      <c r="K196" s="96" t="str">
        <f t="shared" si="373"/>
        <v/>
      </c>
      <c r="L196" s="24" t="str">
        <f t="shared" si="334"/>
        <v/>
      </c>
      <c r="M196" s="26" t="str">
        <f t="shared" si="335"/>
        <v/>
      </c>
      <c r="N196" s="7"/>
      <c r="O196" s="168"/>
      <c r="P196" s="23"/>
      <c r="Q196" s="24"/>
      <c r="R196" s="24" t="str">
        <f t="shared" si="336"/>
        <v/>
      </c>
      <c r="S196" s="24"/>
      <c r="T196" s="24" t="str">
        <f t="shared" si="337"/>
        <v/>
      </c>
      <c r="U196" s="24"/>
      <c r="V196" s="24" t="str">
        <f t="shared" si="338"/>
        <v/>
      </c>
      <c r="W196" s="24"/>
      <c r="X196" s="63" t="str">
        <f t="shared" si="374"/>
        <v/>
      </c>
      <c r="Y196" s="96" t="str">
        <f t="shared" si="375"/>
        <v/>
      </c>
      <c r="Z196" s="24" t="str">
        <f t="shared" si="341"/>
        <v/>
      </c>
      <c r="AA196" s="26" t="str">
        <f t="shared" si="342"/>
        <v/>
      </c>
      <c r="AB196" s="7"/>
      <c r="AC196" s="168"/>
      <c r="AD196" s="23"/>
      <c r="AE196" s="24"/>
      <c r="AF196" s="24" t="str">
        <f t="shared" si="343"/>
        <v/>
      </c>
      <c r="AG196" s="24"/>
      <c r="AH196" s="24" t="str">
        <f t="shared" si="344"/>
        <v/>
      </c>
      <c r="AI196" s="24"/>
      <c r="AJ196" s="24" t="str">
        <f t="shared" si="345"/>
        <v/>
      </c>
      <c r="AK196" s="24"/>
      <c r="AL196" s="63" t="str">
        <f t="shared" si="346"/>
        <v/>
      </c>
      <c r="AM196" s="96" t="str">
        <f t="shared" si="347"/>
        <v/>
      </c>
      <c r="AN196" s="24" t="str">
        <f t="shared" si="348"/>
        <v/>
      </c>
      <c r="AO196" s="26" t="str">
        <f t="shared" si="349"/>
        <v/>
      </c>
      <c r="AP196" s="7"/>
      <c r="AQ196" s="168"/>
      <c r="AR196" s="165" t="str">
        <f>IF(A196="","",A196)</f>
        <v/>
      </c>
      <c r="AS196" s="24"/>
      <c r="AT196" s="24" t="str">
        <f t="shared" si="350"/>
        <v/>
      </c>
      <c r="AU196" s="24"/>
      <c r="AV196" s="24" t="str">
        <f t="shared" si="351"/>
        <v/>
      </c>
      <c r="AW196" s="24"/>
      <c r="AX196" s="24" t="str">
        <f t="shared" si="352"/>
        <v/>
      </c>
      <c r="AY196" s="24"/>
      <c r="AZ196" s="63" t="str">
        <f t="shared" si="370"/>
        <v/>
      </c>
      <c r="BA196" s="96" t="str">
        <f t="shared" si="371"/>
        <v/>
      </c>
      <c r="BB196" s="24" t="str">
        <f t="shared" si="354"/>
        <v/>
      </c>
      <c r="BC196" s="26" t="str">
        <f t="shared" si="355"/>
        <v/>
      </c>
      <c r="BD196" s="7"/>
      <c r="BE196" s="168"/>
      <c r="BF196" s="23"/>
      <c r="BG196" s="24"/>
      <c r="BH196" s="24" t="str">
        <f t="shared" si="356"/>
        <v/>
      </c>
      <c r="BI196" s="24"/>
      <c r="BJ196" s="24" t="str">
        <f t="shared" si="357"/>
        <v/>
      </c>
      <c r="BK196" s="24"/>
      <c r="BL196" s="24" t="str">
        <f t="shared" si="358"/>
        <v/>
      </c>
      <c r="BM196" s="24"/>
      <c r="BN196" s="63" t="str">
        <f t="shared" si="391"/>
        <v/>
      </c>
      <c r="BO196" s="96" t="str">
        <f t="shared" si="392"/>
        <v/>
      </c>
      <c r="BP196" s="24" t="str">
        <f t="shared" si="361"/>
        <v/>
      </c>
      <c r="BQ196" s="26" t="str">
        <f t="shared" si="362"/>
        <v/>
      </c>
      <c r="BR196" s="7"/>
      <c r="BS196" s="168"/>
      <c r="BT196" s="15"/>
      <c r="BU196" s="9"/>
      <c r="BV196" s="9" t="str">
        <f t="shared" si="403"/>
        <v/>
      </c>
      <c r="BW196" s="9"/>
      <c r="BX196" s="9" t="str">
        <f t="shared" si="404"/>
        <v/>
      </c>
      <c r="BY196" s="9"/>
      <c r="BZ196" s="9" t="str">
        <f t="shared" si="405"/>
        <v/>
      </c>
      <c r="CA196" s="9"/>
      <c r="CB196" s="9"/>
      <c r="CC196" s="9"/>
      <c r="CD196" s="9" t="str">
        <f t="shared" si="393"/>
        <v/>
      </c>
      <c r="CE196" s="10" t="str">
        <f t="shared" si="394"/>
        <v/>
      </c>
      <c r="CF196" s="7"/>
      <c r="CH196" s="15"/>
      <c r="CI196" s="9"/>
      <c r="CJ196" s="9" t="str">
        <f t="shared" si="406"/>
        <v/>
      </c>
      <c r="CK196" s="9"/>
      <c r="CL196" s="9" t="str">
        <f t="shared" si="407"/>
        <v/>
      </c>
      <c r="CM196" s="9"/>
      <c r="CN196" s="9" t="str">
        <f t="shared" si="408"/>
        <v/>
      </c>
      <c r="CO196" s="9"/>
      <c r="CP196" s="9"/>
      <c r="CQ196" s="9"/>
      <c r="CR196" s="9" t="str">
        <f t="shared" si="395"/>
        <v/>
      </c>
      <c r="CS196" s="10" t="str">
        <f t="shared" si="396"/>
        <v/>
      </c>
      <c r="CT196" s="7"/>
      <c r="CV196" s="15"/>
      <c r="CW196" s="9"/>
      <c r="CX196" s="9" t="str">
        <f t="shared" si="409"/>
        <v/>
      </c>
      <c r="CY196" s="9"/>
      <c r="CZ196" s="9" t="str">
        <f t="shared" si="410"/>
        <v/>
      </c>
      <c r="DA196" s="9"/>
      <c r="DB196" s="9" t="str">
        <f t="shared" si="411"/>
        <v/>
      </c>
      <c r="DC196" s="9"/>
      <c r="DD196" s="9"/>
      <c r="DE196" s="9"/>
      <c r="DF196" s="9" t="str">
        <f t="shared" si="397"/>
        <v/>
      </c>
      <c r="DG196" s="10" t="str">
        <f t="shared" si="398"/>
        <v/>
      </c>
      <c r="DH196" s="7"/>
      <c r="DJ196" s="15"/>
      <c r="DK196" s="9"/>
      <c r="DL196" s="9" t="str">
        <f t="shared" si="412"/>
        <v/>
      </c>
      <c r="DM196" s="9"/>
      <c r="DN196" s="9" t="str">
        <f t="shared" si="413"/>
        <v/>
      </c>
      <c r="DO196" s="9"/>
      <c r="DP196" s="9" t="str">
        <f t="shared" si="414"/>
        <v/>
      </c>
      <c r="DQ196" s="9"/>
      <c r="DR196" s="9"/>
      <c r="DS196" s="9"/>
      <c r="DT196" s="9" t="str">
        <f t="shared" si="399"/>
        <v/>
      </c>
      <c r="DU196" s="10" t="str">
        <f t="shared" si="400"/>
        <v/>
      </c>
      <c r="DV196" s="7"/>
      <c r="DW196" s="47"/>
      <c r="DX196" s="15"/>
      <c r="DY196" s="9"/>
      <c r="DZ196" s="9" t="str">
        <f t="shared" si="415"/>
        <v/>
      </c>
      <c r="EA196" s="9"/>
      <c r="EB196" s="9" t="str">
        <f t="shared" si="416"/>
        <v/>
      </c>
      <c r="EC196" s="9"/>
      <c r="ED196" s="9" t="str">
        <f t="shared" si="417"/>
        <v/>
      </c>
      <c r="EE196" s="9"/>
      <c r="EF196" s="9"/>
      <c r="EG196" s="9"/>
      <c r="EH196" s="9" t="str">
        <f t="shared" si="401"/>
        <v/>
      </c>
      <c r="EI196" s="10" t="str">
        <f t="shared" si="402"/>
        <v/>
      </c>
      <c r="EJ196" s="7"/>
      <c r="EK196" s="47"/>
      <c r="EL196" s="239"/>
      <c r="EM196" s="23"/>
      <c r="EN196" s="23"/>
      <c r="EO196" s="24"/>
      <c r="EP196" s="24" t="str">
        <f t="shared" si="363"/>
        <v/>
      </c>
      <c r="EQ196" s="24"/>
      <c r="ER196" s="24" t="str">
        <f t="shared" si="364"/>
        <v/>
      </c>
      <c r="ES196" s="24"/>
      <c r="ET196" s="24" t="str">
        <f t="shared" si="365"/>
        <v/>
      </c>
      <c r="EU196" s="24"/>
      <c r="EV196" s="63" t="str">
        <f t="shared" si="368"/>
        <v/>
      </c>
      <c r="EW196" s="96" t="str">
        <f t="shared" si="369"/>
        <v/>
      </c>
      <c r="EX196" s="24" t="str">
        <f t="shared" si="366"/>
        <v/>
      </c>
      <c r="EY196" s="26" t="str">
        <f t="shared" si="367"/>
        <v/>
      </c>
      <c r="EZ196" s="7"/>
    </row>
    <row r="197" spans="1:156" ht="15" customHeight="1" thickTop="1">
      <c r="A197" s="89"/>
      <c r="B197" s="89"/>
      <c r="C197" s="78"/>
      <c r="D197" s="78" t="str">
        <f t="shared" si="330"/>
        <v/>
      </c>
      <c r="E197" s="78"/>
      <c r="F197" s="28" t="str">
        <f t="shared" si="331"/>
        <v/>
      </c>
      <c r="G197" s="78"/>
      <c r="H197" s="78" t="str">
        <f t="shared" si="332"/>
        <v/>
      </c>
      <c r="I197" s="78"/>
      <c r="J197" s="90" t="str">
        <f t="shared" si="372"/>
        <v/>
      </c>
      <c r="K197" s="91" t="str">
        <f t="shared" si="373"/>
        <v/>
      </c>
      <c r="L197" s="28" t="str">
        <f t="shared" si="334"/>
        <v/>
      </c>
      <c r="M197" s="29" t="str">
        <f t="shared" si="335"/>
        <v/>
      </c>
      <c r="N197" s="7"/>
      <c r="O197" s="168"/>
      <c r="P197" s="89" t="str">
        <f>IF(A197="","",A197)</f>
        <v/>
      </c>
      <c r="Q197" s="78"/>
      <c r="R197" s="78" t="str">
        <f t="shared" si="336"/>
        <v/>
      </c>
      <c r="S197" s="78"/>
      <c r="T197" s="28" t="str">
        <f t="shared" si="337"/>
        <v/>
      </c>
      <c r="U197" s="78"/>
      <c r="V197" s="78" t="str">
        <f t="shared" si="338"/>
        <v/>
      </c>
      <c r="W197" s="78"/>
      <c r="X197" s="90" t="str">
        <f t="shared" si="374"/>
        <v/>
      </c>
      <c r="Y197" s="91" t="str">
        <f t="shared" si="375"/>
        <v/>
      </c>
      <c r="Z197" s="28" t="str">
        <f t="shared" si="341"/>
        <v/>
      </c>
      <c r="AA197" s="29" t="str">
        <f t="shared" si="342"/>
        <v/>
      </c>
      <c r="AB197" s="7"/>
      <c r="AC197" s="168"/>
      <c r="AD197" s="89" t="str">
        <f>IF(A197="","",A197)</f>
        <v/>
      </c>
      <c r="AE197" s="78"/>
      <c r="AF197" s="78" t="str">
        <f t="shared" si="343"/>
        <v/>
      </c>
      <c r="AG197" s="78"/>
      <c r="AH197" s="28" t="str">
        <f t="shared" si="344"/>
        <v/>
      </c>
      <c r="AI197" s="78"/>
      <c r="AJ197" s="78" t="str">
        <f t="shared" si="345"/>
        <v/>
      </c>
      <c r="AK197" s="78"/>
      <c r="AL197" s="90" t="str">
        <f t="shared" si="346"/>
        <v/>
      </c>
      <c r="AM197" s="91" t="str">
        <f t="shared" si="347"/>
        <v/>
      </c>
      <c r="AN197" s="28" t="str">
        <f t="shared" si="348"/>
        <v/>
      </c>
      <c r="AO197" s="29" t="str">
        <f t="shared" si="349"/>
        <v/>
      </c>
      <c r="AP197" s="7"/>
      <c r="AQ197" s="168"/>
      <c r="AR197" s="89" t="str">
        <f>IF(A197="","",A197)</f>
        <v/>
      </c>
      <c r="AS197" s="78"/>
      <c r="AT197" s="78" t="str">
        <f t="shared" si="350"/>
        <v/>
      </c>
      <c r="AU197" s="78"/>
      <c r="AV197" s="28" t="str">
        <f t="shared" si="351"/>
        <v/>
      </c>
      <c r="AW197" s="78"/>
      <c r="AX197" s="78" t="str">
        <f t="shared" si="352"/>
        <v/>
      </c>
      <c r="AY197" s="78"/>
      <c r="AZ197" s="90" t="str">
        <f t="shared" si="370"/>
        <v/>
      </c>
      <c r="BA197" s="91" t="str">
        <f t="shared" si="371"/>
        <v/>
      </c>
      <c r="BB197" s="28" t="str">
        <f t="shared" si="354"/>
        <v/>
      </c>
      <c r="BC197" s="29" t="str">
        <f t="shared" si="355"/>
        <v/>
      </c>
      <c r="BD197" s="7"/>
      <c r="BE197" s="168"/>
      <c r="BF197" s="89" t="str">
        <f>IF(A197="","",A197)</f>
        <v/>
      </c>
      <c r="BG197" s="78"/>
      <c r="BH197" s="78" t="str">
        <f t="shared" si="356"/>
        <v/>
      </c>
      <c r="BI197" s="78"/>
      <c r="BJ197" s="28" t="str">
        <f t="shared" si="357"/>
        <v/>
      </c>
      <c r="BK197" s="78"/>
      <c r="BL197" s="78" t="str">
        <f t="shared" si="358"/>
        <v/>
      </c>
      <c r="BM197" s="78"/>
      <c r="BN197" s="90" t="str">
        <f t="shared" si="391"/>
        <v/>
      </c>
      <c r="BO197" s="91" t="str">
        <f t="shared" si="392"/>
        <v/>
      </c>
      <c r="BP197" s="28" t="str">
        <f t="shared" si="361"/>
        <v/>
      </c>
      <c r="BQ197" s="29" t="str">
        <f t="shared" si="362"/>
        <v/>
      </c>
      <c r="BR197" s="7"/>
      <c r="BS197" s="168"/>
      <c r="BT197" s="15"/>
      <c r="BU197" s="9"/>
      <c r="BV197" s="9" t="str">
        <f t="shared" si="403"/>
        <v/>
      </c>
      <c r="BW197" s="9"/>
      <c r="BX197" s="9" t="str">
        <f t="shared" si="404"/>
        <v/>
      </c>
      <c r="BY197" s="9"/>
      <c r="BZ197" s="9" t="str">
        <f t="shared" si="405"/>
        <v/>
      </c>
      <c r="CA197" s="9"/>
      <c r="CB197" s="9"/>
      <c r="CC197" s="9"/>
      <c r="CD197" s="9" t="str">
        <f t="shared" si="393"/>
        <v/>
      </c>
      <c r="CE197" s="10" t="str">
        <f t="shared" si="394"/>
        <v/>
      </c>
      <c r="CF197" s="7"/>
      <c r="CH197" s="15"/>
      <c r="CI197" s="9"/>
      <c r="CJ197" s="9" t="str">
        <f t="shared" si="406"/>
        <v/>
      </c>
      <c r="CK197" s="9"/>
      <c r="CL197" s="9" t="str">
        <f t="shared" si="407"/>
        <v/>
      </c>
      <c r="CM197" s="9"/>
      <c r="CN197" s="9" t="str">
        <f t="shared" si="408"/>
        <v/>
      </c>
      <c r="CO197" s="9"/>
      <c r="CP197" s="9"/>
      <c r="CQ197" s="9"/>
      <c r="CR197" s="9" t="str">
        <f t="shared" si="395"/>
        <v/>
      </c>
      <c r="CS197" s="10" t="str">
        <f t="shared" si="396"/>
        <v/>
      </c>
      <c r="CT197" s="7"/>
      <c r="CV197" s="15"/>
      <c r="CW197" s="9"/>
      <c r="CX197" s="9" t="str">
        <f t="shared" si="409"/>
        <v/>
      </c>
      <c r="CY197" s="9"/>
      <c r="CZ197" s="9" t="str">
        <f t="shared" si="410"/>
        <v/>
      </c>
      <c r="DA197" s="9"/>
      <c r="DB197" s="9" t="str">
        <f t="shared" si="411"/>
        <v/>
      </c>
      <c r="DC197" s="9"/>
      <c r="DD197" s="9"/>
      <c r="DE197" s="9"/>
      <c r="DF197" s="9" t="str">
        <f t="shared" si="397"/>
        <v/>
      </c>
      <c r="DG197" s="10" t="str">
        <f t="shared" si="398"/>
        <v/>
      </c>
      <c r="DH197" s="7"/>
      <c r="DJ197" s="15"/>
      <c r="DK197" s="9"/>
      <c r="DL197" s="9" t="str">
        <f t="shared" si="412"/>
        <v/>
      </c>
      <c r="DM197" s="9"/>
      <c r="DN197" s="9" t="str">
        <f t="shared" si="413"/>
        <v/>
      </c>
      <c r="DO197" s="9"/>
      <c r="DP197" s="9" t="str">
        <f t="shared" si="414"/>
        <v/>
      </c>
      <c r="DQ197" s="9"/>
      <c r="DR197" s="9"/>
      <c r="DS197" s="9"/>
      <c r="DT197" s="9" t="str">
        <f t="shared" si="399"/>
        <v/>
      </c>
      <c r="DU197" s="10" t="str">
        <f t="shared" si="400"/>
        <v/>
      </c>
      <c r="DV197" s="7"/>
      <c r="DW197" s="47"/>
      <c r="DX197" s="15"/>
      <c r="DY197" s="9"/>
      <c r="DZ197" s="9" t="str">
        <f t="shared" si="415"/>
        <v/>
      </c>
      <c r="EA197" s="9"/>
      <c r="EB197" s="9" t="str">
        <f t="shared" si="416"/>
        <v/>
      </c>
      <c r="EC197" s="9"/>
      <c r="ED197" s="9" t="str">
        <f t="shared" si="417"/>
        <v/>
      </c>
      <c r="EE197" s="9"/>
      <c r="EF197" s="9"/>
      <c r="EG197" s="9"/>
      <c r="EH197" s="9" t="str">
        <f t="shared" si="401"/>
        <v/>
      </c>
      <c r="EI197" s="10" t="str">
        <f t="shared" si="402"/>
        <v/>
      </c>
      <c r="EJ197" s="7"/>
      <c r="EK197" s="47"/>
      <c r="EL197" s="239"/>
      <c r="EM197" s="89"/>
      <c r="EN197" s="89"/>
      <c r="EO197" s="78"/>
      <c r="EP197" s="78" t="str">
        <f t="shared" si="363"/>
        <v/>
      </c>
      <c r="EQ197" s="78"/>
      <c r="ER197" s="28" t="str">
        <f t="shared" si="364"/>
        <v/>
      </c>
      <c r="ES197" s="78"/>
      <c r="ET197" s="78" t="str">
        <f t="shared" si="365"/>
        <v/>
      </c>
      <c r="EU197" s="78"/>
      <c r="EV197" s="90" t="str">
        <f t="shared" si="368"/>
        <v/>
      </c>
      <c r="EW197" s="91" t="str">
        <f t="shared" si="369"/>
        <v/>
      </c>
      <c r="EX197" s="28" t="str">
        <f t="shared" si="366"/>
        <v/>
      </c>
      <c r="EY197" s="29" t="str">
        <f t="shared" si="367"/>
        <v/>
      </c>
      <c r="EZ197" s="7"/>
    </row>
    <row r="198" spans="1:156" ht="15" customHeight="1">
      <c r="A198" s="15"/>
      <c r="B198" s="15"/>
      <c r="C198" s="9"/>
      <c r="D198" s="9" t="str">
        <f t="shared" si="330"/>
        <v/>
      </c>
      <c r="E198" s="9"/>
      <c r="F198" s="9" t="str">
        <f t="shared" si="331"/>
        <v/>
      </c>
      <c r="G198" s="9"/>
      <c r="H198" s="9" t="str">
        <f t="shared" si="332"/>
        <v/>
      </c>
      <c r="I198" s="9"/>
      <c r="J198" s="62" t="str">
        <f t="shared" si="372"/>
        <v/>
      </c>
      <c r="K198" s="95" t="str">
        <f t="shared" si="373"/>
        <v/>
      </c>
      <c r="L198" s="9" t="str">
        <f t="shared" si="334"/>
        <v/>
      </c>
      <c r="M198" s="10" t="str">
        <f t="shared" si="335"/>
        <v/>
      </c>
      <c r="N198" s="7"/>
      <c r="O198" s="168"/>
      <c r="P198" s="15"/>
      <c r="Q198" s="9"/>
      <c r="R198" s="9" t="str">
        <f t="shared" si="336"/>
        <v/>
      </c>
      <c r="S198" s="9"/>
      <c r="T198" s="9" t="str">
        <f t="shared" si="337"/>
        <v/>
      </c>
      <c r="U198" s="9"/>
      <c r="V198" s="9" t="str">
        <f t="shared" si="338"/>
        <v/>
      </c>
      <c r="W198" s="9"/>
      <c r="X198" s="62" t="str">
        <f t="shared" si="374"/>
        <v/>
      </c>
      <c r="Y198" s="95" t="str">
        <f t="shared" si="375"/>
        <v/>
      </c>
      <c r="Z198" s="9" t="str">
        <f t="shared" si="341"/>
        <v/>
      </c>
      <c r="AA198" s="10" t="str">
        <f t="shared" si="342"/>
        <v/>
      </c>
      <c r="AB198" s="7"/>
      <c r="AC198" s="168"/>
      <c r="AD198" s="15"/>
      <c r="AE198" s="9"/>
      <c r="AF198" s="9" t="str">
        <f t="shared" si="343"/>
        <v/>
      </c>
      <c r="AG198" s="9"/>
      <c r="AH198" s="9" t="str">
        <f t="shared" si="344"/>
        <v/>
      </c>
      <c r="AI198" s="9"/>
      <c r="AJ198" s="9" t="str">
        <f t="shared" si="345"/>
        <v/>
      </c>
      <c r="AK198" s="9"/>
      <c r="AL198" s="62" t="str">
        <f t="shared" si="346"/>
        <v/>
      </c>
      <c r="AM198" s="95" t="str">
        <f t="shared" si="347"/>
        <v/>
      </c>
      <c r="AN198" s="9" t="str">
        <f t="shared" si="348"/>
        <v/>
      </c>
      <c r="AO198" s="10" t="str">
        <f t="shared" si="349"/>
        <v/>
      </c>
      <c r="AP198" s="7"/>
      <c r="AQ198" s="168"/>
      <c r="AR198" s="17"/>
      <c r="AS198" s="9"/>
      <c r="AT198" s="9" t="str">
        <f t="shared" si="350"/>
        <v/>
      </c>
      <c r="AU198" s="9"/>
      <c r="AV198" s="9" t="str">
        <f t="shared" si="351"/>
        <v/>
      </c>
      <c r="AW198" s="9"/>
      <c r="AX198" s="9" t="str">
        <f t="shared" si="352"/>
        <v/>
      </c>
      <c r="AY198" s="9"/>
      <c r="AZ198" s="62" t="str">
        <f t="shared" si="370"/>
        <v/>
      </c>
      <c r="BA198" s="95" t="str">
        <f t="shared" si="371"/>
        <v/>
      </c>
      <c r="BB198" s="9" t="str">
        <f t="shared" si="354"/>
        <v/>
      </c>
      <c r="BC198" s="10" t="str">
        <f t="shared" si="355"/>
        <v/>
      </c>
      <c r="BD198" s="7"/>
      <c r="BE198" s="168"/>
      <c r="BF198" s="17"/>
      <c r="BG198" s="9"/>
      <c r="BH198" s="9" t="str">
        <f t="shared" si="356"/>
        <v/>
      </c>
      <c r="BI198" s="9"/>
      <c r="BJ198" s="9" t="str">
        <f t="shared" si="357"/>
        <v/>
      </c>
      <c r="BK198" s="9"/>
      <c r="BL198" s="9" t="str">
        <f t="shared" si="358"/>
        <v/>
      </c>
      <c r="BM198" s="9"/>
      <c r="BN198" s="62" t="str">
        <f t="shared" si="391"/>
        <v/>
      </c>
      <c r="BO198" s="95" t="str">
        <f t="shared" si="392"/>
        <v/>
      </c>
      <c r="BP198" s="9" t="str">
        <f t="shared" si="361"/>
        <v/>
      </c>
      <c r="BQ198" s="10" t="str">
        <f t="shared" si="362"/>
        <v/>
      </c>
      <c r="BR198" s="7"/>
      <c r="BS198" s="168"/>
      <c r="BT198" s="15"/>
      <c r="BU198" s="9"/>
      <c r="BV198" s="9" t="str">
        <f t="shared" si="403"/>
        <v/>
      </c>
      <c r="BW198" s="9"/>
      <c r="BX198" s="9" t="str">
        <f t="shared" si="404"/>
        <v/>
      </c>
      <c r="BY198" s="9"/>
      <c r="BZ198" s="9" t="str">
        <f t="shared" si="405"/>
        <v/>
      </c>
      <c r="CA198" s="9"/>
      <c r="CB198" s="9"/>
      <c r="CC198" s="9"/>
      <c r="CD198" s="9" t="str">
        <f t="shared" si="393"/>
        <v/>
      </c>
      <c r="CE198" s="10" t="str">
        <f t="shared" si="394"/>
        <v/>
      </c>
      <c r="CF198" s="7"/>
      <c r="CH198" s="15"/>
      <c r="CI198" s="9"/>
      <c r="CJ198" s="9" t="str">
        <f t="shared" si="406"/>
        <v/>
      </c>
      <c r="CK198" s="9"/>
      <c r="CL198" s="9" t="str">
        <f t="shared" si="407"/>
        <v/>
      </c>
      <c r="CM198" s="9"/>
      <c r="CN198" s="9" t="str">
        <f t="shared" si="408"/>
        <v/>
      </c>
      <c r="CO198" s="9"/>
      <c r="CP198" s="9"/>
      <c r="CQ198" s="9"/>
      <c r="CR198" s="9" t="str">
        <f t="shared" si="395"/>
        <v/>
      </c>
      <c r="CS198" s="10" t="str">
        <f t="shared" si="396"/>
        <v/>
      </c>
      <c r="CT198" s="7"/>
      <c r="CV198" s="15"/>
      <c r="CW198" s="9"/>
      <c r="CX198" s="9" t="str">
        <f t="shared" si="409"/>
        <v/>
      </c>
      <c r="CY198" s="9"/>
      <c r="CZ198" s="9" t="str">
        <f t="shared" si="410"/>
        <v/>
      </c>
      <c r="DA198" s="9"/>
      <c r="DB198" s="9" t="str">
        <f t="shared" si="411"/>
        <v/>
      </c>
      <c r="DC198" s="9"/>
      <c r="DD198" s="9"/>
      <c r="DE198" s="9"/>
      <c r="DF198" s="9" t="str">
        <f t="shared" si="397"/>
        <v/>
      </c>
      <c r="DG198" s="10" t="str">
        <f t="shared" si="398"/>
        <v/>
      </c>
      <c r="DH198" s="7"/>
      <c r="DJ198" s="15"/>
      <c r="DK198" s="9"/>
      <c r="DL198" s="9" t="str">
        <f t="shared" si="412"/>
        <v/>
      </c>
      <c r="DM198" s="9"/>
      <c r="DN198" s="9" t="str">
        <f t="shared" si="413"/>
        <v/>
      </c>
      <c r="DO198" s="9"/>
      <c r="DP198" s="9" t="str">
        <f t="shared" si="414"/>
        <v/>
      </c>
      <c r="DQ198" s="9"/>
      <c r="DR198" s="9"/>
      <c r="DS198" s="9"/>
      <c r="DT198" s="9" t="str">
        <f t="shared" si="399"/>
        <v/>
      </c>
      <c r="DU198" s="10" t="str">
        <f t="shared" si="400"/>
        <v/>
      </c>
      <c r="DV198" s="7"/>
      <c r="DW198" s="47"/>
      <c r="DX198" s="15"/>
      <c r="DY198" s="9"/>
      <c r="DZ198" s="9" t="str">
        <f t="shared" si="415"/>
        <v/>
      </c>
      <c r="EA198" s="9"/>
      <c r="EB198" s="9" t="str">
        <f t="shared" si="416"/>
        <v/>
      </c>
      <c r="EC198" s="9"/>
      <c r="ED198" s="9" t="str">
        <f t="shared" si="417"/>
        <v/>
      </c>
      <c r="EE198" s="9"/>
      <c r="EF198" s="9"/>
      <c r="EG198" s="9"/>
      <c r="EH198" s="9" t="str">
        <f t="shared" si="401"/>
        <v/>
      </c>
      <c r="EI198" s="10" t="str">
        <f t="shared" si="402"/>
        <v/>
      </c>
      <c r="EJ198" s="7"/>
      <c r="EK198" s="47"/>
      <c r="EL198" s="239"/>
      <c r="EM198" s="15"/>
      <c r="EN198" s="15"/>
      <c r="EO198" s="9"/>
      <c r="EP198" s="9" t="str">
        <f t="shared" si="363"/>
        <v/>
      </c>
      <c r="EQ198" s="9"/>
      <c r="ER198" s="9" t="str">
        <f t="shared" si="364"/>
        <v/>
      </c>
      <c r="ES198" s="9"/>
      <c r="ET198" s="9" t="str">
        <f t="shared" si="365"/>
        <v/>
      </c>
      <c r="EU198" s="9"/>
      <c r="EV198" s="62" t="str">
        <f t="shared" si="368"/>
        <v/>
      </c>
      <c r="EW198" s="95" t="str">
        <f t="shared" si="369"/>
        <v/>
      </c>
      <c r="EX198" s="9" t="str">
        <f t="shared" si="366"/>
        <v/>
      </c>
      <c r="EY198" s="10" t="str">
        <f t="shared" si="367"/>
        <v/>
      </c>
      <c r="EZ198" s="7"/>
    </row>
    <row r="199" spans="1:156" ht="15" customHeight="1">
      <c r="A199" s="15"/>
      <c r="B199" s="15"/>
      <c r="C199" s="9"/>
      <c r="D199" s="9" t="str">
        <f t="shared" si="330"/>
        <v/>
      </c>
      <c r="E199" s="9"/>
      <c r="F199" s="9" t="str">
        <f t="shared" si="331"/>
        <v/>
      </c>
      <c r="G199" s="9"/>
      <c r="H199" s="9" t="str">
        <f t="shared" si="332"/>
        <v/>
      </c>
      <c r="I199" s="9"/>
      <c r="J199" s="62" t="str">
        <f t="shared" si="372"/>
        <v/>
      </c>
      <c r="K199" s="9" t="str">
        <f t="shared" si="373"/>
        <v/>
      </c>
      <c r="L199" s="9" t="str">
        <f t="shared" si="334"/>
        <v/>
      </c>
      <c r="M199" s="10" t="str">
        <f t="shared" si="335"/>
        <v/>
      </c>
      <c r="N199" s="7"/>
      <c r="O199" s="168"/>
      <c r="P199" s="117"/>
      <c r="Q199" s="9"/>
      <c r="R199" s="9" t="str">
        <f t="shared" si="336"/>
        <v/>
      </c>
      <c r="S199" s="9"/>
      <c r="T199" s="9" t="str">
        <f t="shared" si="337"/>
        <v/>
      </c>
      <c r="U199" s="9"/>
      <c r="V199" s="9" t="str">
        <f t="shared" si="338"/>
        <v/>
      </c>
      <c r="W199" s="9"/>
      <c r="X199" s="62" t="str">
        <f t="shared" si="374"/>
        <v/>
      </c>
      <c r="Y199" s="9" t="str">
        <f t="shared" si="375"/>
        <v/>
      </c>
      <c r="Z199" s="9" t="str">
        <f t="shared" si="341"/>
        <v/>
      </c>
      <c r="AA199" s="10" t="str">
        <f t="shared" si="342"/>
        <v/>
      </c>
      <c r="AB199" s="7"/>
      <c r="AC199" s="168"/>
      <c r="AD199" s="117"/>
      <c r="AE199" s="9"/>
      <c r="AF199" s="9" t="str">
        <f t="shared" si="343"/>
        <v/>
      </c>
      <c r="AG199" s="9"/>
      <c r="AH199" s="9" t="str">
        <f t="shared" si="344"/>
        <v/>
      </c>
      <c r="AI199" s="9"/>
      <c r="AJ199" s="9" t="str">
        <f t="shared" si="345"/>
        <v/>
      </c>
      <c r="AK199" s="9"/>
      <c r="AL199" s="62" t="str">
        <f t="shared" si="346"/>
        <v/>
      </c>
      <c r="AM199" s="9" t="str">
        <f t="shared" si="347"/>
        <v/>
      </c>
      <c r="AN199" s="9" t="str">
        <f t="shared" si="348"/>
        <v/>
      </c>
      <c r="AO199" s="10" t="str">
        <f t="shared" si="349"/>
        <v/>
      </c>
      <c r="AP199" s="7"/>
      <c r="AQ199" s="168"/>
      <c r="AR199" s="117"/>
      <c r="AS199" s="9"/>
      <c r="AT199" s="9" t="str">
        <f t="shared" si="350"/>
        <v/>
      </c>
      <c r="AU199" s="9"/>
      <c r="AV199" s="9" t="str">
        <f t="shared" si="351"/>
        <v/>
      </c>
      <c r="AW199" s="9"/>
      <c r="AX199" s="9" t="str">
        <f t="shared" si="352"/>
        <v/>
      </c>
      <c r="AY199" s="9"/>
      <c r="AZ199" s="62" t="str">
        <f t="shared" si="370"/>
        <v/>
      </c>
      <c r="BA199" s="9" t="str">
        <f t="shared" si="371"/>
        <v/>
      </c>
      <c r="BB199" s="9" t="str">
        <f t="shared" si="354"/>
        <v/>
      </c>
      <c r="BC199" s="10" t="str">
        <f t="shared" si="355"/>
        <v/>
      </c>
      <c r="BD199" s="7"/>
      <c r="BE199" s="168"/>
      <c r="BF199" s="117"/>
      <c r="BG199" s="9"/>
      <c r="BH199" s="9" t="str">
        <f t="shared" si="356"/>
        <v/>
      </c>
      <c r="BI199" s="9"/>
      <c r="BJ199" s="9" t="str">
        <f t="shared" si="357"/>
        <v/>
      </c>
      <c r="BK199" s="9"/>
      <c r="BL199" s="9" t="str">
        <f t="shared" si="358"/>
        <v/>
      </c>
      <c r="BM199" s="9"/>
      <c r="BN199" s="62" t="str">
        <f t="shared" si="391"/>
        <v/>
      </c>
      <c r="BO199" s="9" t="str">
        <f t="shared" si="392"/>
        <v/>
      </c>
      <c r="BP199" s="9" t="str">
        <f t="shared" si="361"/>
        <v/>
      </c>
      <c r="BQ199" s="10" t="str">
        <f t="shared" si="362"/>
        <v/>
      </c>
      <c r="BR199" s="7"/>
      <c r="BS199" s="168"/>
      <c r="BT199" s="15"/>
      <c r="BU199" s="9"/>
      <c r="BV199" s="9" t="str">
        <f t="shared" si="403"/>
        <v/>
      </c>
      <c r="BW199" s="9"/>
      <c r="BX199" s="9" t="str">
        <f t="shared" si="404"/>
        <v/>
      </c>
      <c r="BY199" s="9"/>
      <c r="BZ199" s="9" t="str">
        <f t="shared" si="405"/>
        <v/>
      </c>
      <c r="CA199" s="9"/>
      <c r="CB199" s="9"/>
      <c r="CC199" s="9"/>
      <c r="CD199" s="9" t="str">
        <f t="shared" si="393"/>
        <v/>
      </c>
      <c r="CE199" s="10" t="str">
        <f t="shared" si="394"/>
        <v/>
      </c>
      <c r="CF199" s="7"/>
      <c r="CH199" s="15"/>
      <c r="CI199" s="9"/>
      <c r="CJ199" s="9" t="str">
        <f t="shared" si="406"/>
        <v/>
      </c>
      <c r="CK199" s="9"/>
      <c r="CL199" s="9" t="str">
        <f t="shared" si="407"/>
        <v/>
      </c>
      <c r="CM199" s="9"/>
      <c r="CN199" s="9" t="str">
        <f t="shared" si="408"/>
        <v/>
      </c>
      <c r="CO199" s="9"/>
      <c r="CP199" s="9"/>
      <c r="CQ199" s="9"/>
      <c r="CR199" s="9" t="str">
        <f t="shared" si="395"/>
        <v/>
      </c>
      <c r="CS199" s="10" t="str">
        <f t="shared" si="396"/>
        <v/>
      </c>
      <c r="CT199" s="7"/>
      <c r="CV199" s="15"/>
      <c r="CW199" s="9"/>
      <c r="CX199" s="9" t="str">
        <f t="shared" si="409"/>
        <v/>
      </c>
      <c r="CY199" s="9"/>
      <c r="CZ199" s="9" t="str">
        <f t="shared" si="410"/>
        <v/>
      </c>
      <c r="DA199" s="9"/>
      <c r="DB199" s="9" t="str">
        <f t="shared" si="411"/>
        <v/>
      </c>
      <c r="DC199" s="9"/>
      <c r="DD199" s="9"/>
      <c r="DE199" s="9"/>
      <c r="DF199" s="9" t="str">
        <f t="shared" si="397"/>
        <v/>
      </c>
      <c r="DG199" s="10" t="str">
        <f t="shared" si="398"/>
        <v/>
      </c>
      <c r="DH199" s="7"/>
      <c r="DJ199" s="15"/>
      <c r="DK199" s="9"/>
      <c r="DL199" s="9" t="str">
        <f t="shared" si="412"/>
        <v/>
      </c>
      <c r="DM199" s="9"/>
      <c r="DN199" s="9" t="str">
        <f t="shared" si="413"/>
        <v/>
      </c>
      <c r="DO199" s="9"/>
      <c r="DP199" s="9" t="str">
        <f t="shared" si="414"/>
        <v/>
      </c>
      <c r="DQ199" s="9"/>
      <c r="DR199" s="9"/>
      <c r="DS199" s="9"/>
      <c r="DT199" s="9" t="str">
        <f t="shared" si="399"/>
        <v/>
      </c>
      <c r="DU199" s="10" t="str">
        <f t="shared" si="400"/>
        <v/>
      </c>
      <c r="DV199" s="7"/>
      <c r="DW199" s="47"/>
      <c r="DX199" s="15"/>
      <c r="DY199" s="9"/>
      <c r="DZ199" s="9" t="str">
        <f t="shared" si="415"/>
        <v/>
      </c>
      <c r="EA199" s="9"/>
      <c r="EB199" s="9" t="str">
        <f t="shared" si="416"/>
        <v/>
      </c>
      <c r="EC199" s="9"/>
      <c r="ED199" s="9" t="str">
        <f t="shared" si="417"/>
        <v/>
      </c>
      <c r="EE199" s="9"/>
      <c r="EF199" s="9"/>
      <c r="EG199" s="9"/>
      <c r="EH199" s="9" t="str">
        <f t="shared" si="401"/>
        <v/>
      </c>
      <c r="EI199" s="10" t="str">
        <f t="shared" si="402"/>
        <v/>
      </c>
      <c r="EJ199" s="7"/>
      <c r="EK199" s="47"/>
      <c r="EL199" s="239"/>
      <c r="EM199" s="15"/>
      <c r="EN199" s="15"/>
      <c r="EO199" s="9"/>
      <c r="EP199" s="9" t="str">
        <f t="shared" si="363"/>
        <v/>
      </c>
      <c r="EQ199" s="9"/>
      <c r="ER199" s="9" t="str">
        <f t="shared" si="364"/>
        <v/>
      </c>
      <c r="ES199" s="9"/>
      <c r="ET199" s="9" t="str">
        <f t="shared" si="365"/>
        <v/>
      </c>
      <c r="EU199" s="9"/>
      <c r="EV199" s="62" t="str">
        <f t="shared" si="368"/>
        <v/>
      </c>
      <c r="EW199" s="9" t="str">
        <f t="shared" si="369"/>
        <v/>
      </c>
      <c r="EX199" s="9" t="str">
        <f t="shared" si="366"/>
        <v/>
      </c>
      <c r="EY199" s="10" t="str">
        <f t="shared" si="367"/>
        <v/>
      </c>
      <c r="EZ199" s="7"/>
    </row>
    <row r="200" spans="1:156" ht="15" customHeight="1" thickBot="1">
      <c r="A200" s="23"/>
      <c r="B200" s="23"/>
      <c r="C200" s="24"/>
      <c r="D200" s="24" t="str">
        <f t="shared" si="330"/>
        <v/>
      </c>
      <c r="E200" s="24"/>
      <c r="F200" s="24" t="str">
        <f t="shared" si="331"/>
        <v/>
      </c>
      <c r="G200" s="24"/>
      <c r="H200" s="24" t="str">
        <f t="shared" si="332"/>
        <v/>
      </c>
      <c r="I200" s="24"/>
      <c r="J200" s="63" t="str">
        <f t="shared" si="372"/>
        <v/>
      </c>
      <c r="K200" s="96" t="str">
        <f t="shared" si="373"/>
        <v/>
      </c>
      <c r="L200" s="24" t="str">
        <f t="shared" si="334"/>
        <v/>
      </c>
      <c r="M200" s="26" t="str">
        <f t="shared" si="335"/>
        <v/>
      </c>
      <c r="N200" s="7"/>
      <c r="O200" s="168"/>
      <c r="P200" s="134"/>
      <c r="Q200" s="24"/>
      <c r="R200" s="24" t="str">
        <f t="shared" si="336"/>
        <v/>
      </c>
      <c r="S200" s="24"/>
      <c r="T200" s="24" t="str">
        <f t="shared" si="337"/>
        <v/>
      </c>
      <c r="U200" s="24"/>
      <c r="V200" s="24" t="str">
        <f t="shared" si="338"/>
        <v/>
      </c>
      <c r="W200" s="24"/>
      <c r="X200" s="63" t="str">
        <f t="shared" si="374"/>
        <v/>
      </c>
      <c r="Y200" s="96" t="str">
        <f t="shared" si="375"/>
        <v/>
      </c>
      <c r="Z200" s="24" t="str">
        <f t="shared" si="341"/>
        <v/>
      </c>
      <c r="AA200" s="26" t="str">
        <f t="shared" si="342"/>
        <v/>
      </c>
      <c r="AB200" s="7"/>
      <c r="AC200" s="168"/>
      <c r="AD200" s="134"/>
      <c r="AE200" s="24"/>
      <c r="AF200" s="24" t="str">
        <f t="shared" si="343"/>
        <v/>
      </c>
      <c r="AG200" s="24"/>
      <c r="AH200" s="24" t="str">
        <f t="shared" si="344"/>
        <v/>
      </c>
      <c r="AI200" s="24"/>
      <c r="AJ200" s="24" t="str">
        <f t="shared" si="345"/>
        <v/>
      </c>
      <c r="AK200" s="24"/>
      <c r="AL200" s="63" t="str">
        <f t="shared" si="346"/>
        <v/>
      </c>
      <c r="AM200" s="96" t="str">
        <f t="shared" si="347"/>
        <v/>
      </c>
      <c r="AN200" s="24" t="str">
        <f t="shared" si="348"/>
        <v/>
      </c>
      <c r="AO200" s="26" t="str">
        <f t="shared" si="349"/>
        <v/>
      </c>
      <c r="AP200" s="7"/>
      <c r="AQ200" s="168"/>
      <c r="AR200" s="134"/>
      <c r="AS200" s="24"/>
      <c r="AT200" s="24" t="str">
        <f t="shared" si="350"/>
        <v/>
      </c>
      <c r="AU200" s="24"/>
      <c r="AV200" s="24" t="str">
        <f t="shared" si="351"/>
        <v/>
      </c>
      <c r="AW200" s="24"/>
      <c r="AX200" s="24" t="str">
        <f t="shared" si="352"/>
        <v/>
      </c>
      <c r="AY200" s="24"/>
      <c r="AZ200" s="63" t="str">
        <f t="shared" si="370"/>
        <v/>
      </c>
      <c r="BA200" s="96" t="str">
        <f t="shared" si="371"/>
        <v/>
      </c>
      <c r="BB200" s="24" t="str">
        <f t="shared" si="354"/>
        <v/>
      </c>
      <c r="BC200" s="26" t="str">
        <f t="shared" si="355"/>
        <v/>
      </c>
      <c r="BD200" s="7"/>
      <c r="BE200" s="168"/>
      <c r="BF200" s="134"/>
      <c r="BG200" s="24"/>
      <c r="BH200" s="24" t="str">
        <f t="shared" si="356"/>
        <v/>
      </c>
      <c r="BI200" s="24"/>
      <c r="BJ200" s="24" t="str">
        <f t="shared" si="357"/>
        <v/>
      </c>
      <c r="BK200" s="24"/>
      <c r="BL200" s="24" t="str">
        <f t="shared" si="358"/>
        <v/>
      </c>
      <c r="BM200" s="24"/>
      <c r="BN200" s="63" t="str">
        <f t="shared" si="391"/>
        <v/>
      </c>
      <c r="BO200" s="96" t="str">
        <f t="shared" si="392"/>
        <v/>
      </c>
      <c r="BP200" s="24" t="str">
        <f t="shared" si="361"/>
        <v/>
      </c>
      <c r="BQ200" s="26" t="str">
        <f t="shared" si="362"/>
        <v/>
      </c>
      <c r="BR200" s="7"/>
      <c r="BS200" s="168"/>
      <c r="BT200" s="15"/>
      <c r="BU200" s="9"/>
      <c r="BV200" s="9" t="str">
        <f t="shared" si="403"/>
        <v/>
      </c>
      <c r="BW200" s="9"/>
      <c r="BX200" s="9" t="str">
        <f t="shared" si="404"/>
        <v/>
      </c>
      <c r="BY200" s="9"/>
      <c r="BZ200" s="9" t="str">
        <f t="shared" si="405"/>
        <v/>
      </c>
      <c r="CA200" s="9"/>
      <c r="CB200" s="9"/>
      <c r="CC200" s="9"/>
      <c r="CD200" s="9" t="str">
        <f t="shared" si="393"/>
        <v/>
      </c>
      <c r="CE200" s="10" t="str">
        <f t="shared" si="394"/>
        <v/>
      </c>
      <c r="CF200" s="7"/>
      <c r="CH200" s="15"/>
      <c r="CI200" s="9"/>
      <c r="CJ200" s="9" t="str">
        <f t="shared" si="406"/>
        <v/>
      </c>
      <c r="CK200" s="9"/>
      <c r="CL200" s="9" t="str">
        <f t="shared" si="407"/>
        <v/>
      </c>
      <c r="CM200" s="9"/>
      <c r="CN200" s="9" t="str">
        <f t="shared" si="408"/>
        <v/>
      </c>
      <c r="CO200" s="9"/>
      <c r="CP200" s="9"/>
      <c r="CQ200" s="9"/>
      <c r="CR200" s="9" t="str">
        <f t="shared" si="395"/>
        <v/>
      </c>
      <c r="CS200" s="10" t="str">
        <f t="shared" si="396"/>
        <v/>
      </c>
      <c r="CT200" s="7"/>
      <c r="CV200" s="15"/>
      <c r="CW200" s="9"/>
      <c r="CX200" s="9" t="str">
        <f t="shared" si="409"/>
        <v/>
      </c>
      <c r="CY200" s="9"/>
      <c r="CZ200" s="9" t="str">
        <f t="shared" si="410"/>
        <v/>
      </c>
      <c r="DA200" s="9"/>
      <c r="DB200" s="9" t="str">
        <f t="shared" si="411"/>
        <v/>
      </c>
      <c r="DC200" s="9"/>
      <c r="DD200" s="9"/>
      <c r="DE200" s="9"/>
      <c r="DF200" s="9" t="str">
        <f t="shared" si="397"/>
        <v/>
      </c>
      <c r="DG200" s="10" t="str">
        <f t="shared" si="398"/>
        <v/>
      </c>
      <c r="DH200" s="7"/>
      <c r="DJ200" s="15"/>
      <c r="DK200" s="9"/>
      <c r="DL200" s="9" t="str">
        <f t="shared" si="412"/>
        <v/>
      </c>
      <c r="DM200" s="9"/>
      <c r="DN200" s="9" t="str">
        <f t="shared" si="413"/>
        <v/>
      </c>
      <c r="DO200" s="9"/>
      <c r="DP200" s="9" t="str">
        <f t="shared" si="414"/>
        <v/>
      </c>
      <c r="DQ200" s="9"/>
      <c r="DR200" s="9"/>
      <c r="DS200" s="9"/>
      <c r="DT200" s="9" t="str">
        <f t="shared" si="399"/>
        <v/>
      </c>
      <c r="DU200" s="10" t="str">
        <f t="shared" si="400"/>
        <v/>
      </c>
      <c r="DV200" s="7"/>
      <c r="DW200" s="47"/>
      <c r="DX200" s="15"/>
      <c r="DY200" s="9"/>
      <c r="DZ200" s="9" t="str">
        <f t="shared" si="415"/>
        <v/>
      </c>
      <c r="EA200" s="9"/>
      <c r="EB200" s="9" t="str">
        <f t="shared" si="416"/>
        <v/>
      </c>
      <c r="EC200" s="9"/>
      <c r="ED200" s="9" t="str">
        <f t="shared" si="417"/>
        <v/>
      </c>
      <c r="EE200" s="9"/>
      <c r="EF200" s="9"/>
      <c r="EG200" s="9"/>
      <c r="EH200" s="9" t="str">
        <f t="shared" si="401"/>
        <v/>
      </c>
      <c r="EI200" s="10" t="str">
        <f t="shared" si="402"/>
        <v/>
      </c>
      <c r="EJ200" s="7"/>
      <c r="EK200" s="47"/>
      <c r="EL200" s="239"/>
      <c r="EM200" s="23"/>
      <c r="EN200" s="23"/>
      <c r="EO200" s="24"/>
      <c r="EP200" s="24" t="str">
        <f t="shared" si="363"/>
        <v/>
      </c>
      <c r="EQ200" s="24"/>
      <c r="ER200" s="24" t="str">
        <f t="shared" si="364"/>
        <v/>
      </c>
      <c r="ES200" s="24"/>
      <c r="ET200" s="24" t="str">
        <f t="shared" si="365"/>
        <v/>
      </c>
      <c r="EU200" s="24"/>
      <c r="EV200" s="63" t="str">
        <f t="shared" si="368"/>
        <v/>
      </c>
      <c r="EW200" s="96" t="str">
        <f t="shared" si="369"/>
        <v/>
      </c>
      <c r="EX200" s="24" t="str">
        <f t="shared" si="366"/>
        <v/>
      </c>
      <c r="EY200" s="26" t="str">
        <f t="shared" si="367"/>
        <v/>
      </c>
      <c r="EZ200" s="7"/>
    </row>
    <row r="201" spans="1:156" ht="15" customHeight="1" thickTop="1">
      <c r="A201" s="89"/>
      <c r="B201" s="89"/>
      <c r="C201" s="78"/>
      <c r="D201" s="78" t="str">
        <f t="shared" si="330"/>
        <v/>
      </c>
      <c r="E201" s="78"/>
      <c r="F201" s="28" t="str">
        <f t="shared" si="331"/>
        <v/>
      </c>
      <c r="G201" s="78"/>
      <c r="H201" s="78" t="str">
        <f t="shared" si="332"/>
        <v/>
      </c>
      <c r="I201" s="78"/>
      <c r="J201" s="90" t="str">
        <f t="shared" si="372"/>
        <v/>
      </c>
      <c r="K201" s="91" t="str">
        <f t="shared" si="373"/>
        <v/>
      </c>
      <c r="L201" s="28" t="str">
        <f t="shared" si="334"/>
        <v/>
      </c>
      <c r="M201" s="29" t="str">
        <f t="shared" si="335"/>
        <v/>
      </c>
      <c r="N201" s="7"/>
      <c r="O201" s="168"/>
      <c r="P201" s="89" t="str">
        <f>IF(A201="","",A201)</f>
        <v/>
      </c>
      <c r="Q201" s="78"/>
      <c r="R201" s="78" t="str">
        <f t="shared" si="336"/>
        <v/>
      </c>
      <c r="S201" s="78"/>
      <c r="T201" s="28" t="str">
        <f t="shared" si="337"/>
        <v/>
      </c>
      <c r="U201" s="78"/>
      <c r="V201" s="78" t="str">
        <f t="shared" si="338"/>
        <v/>
      </c>
      <c r="W201" s="78"/>
      <c r="X201" s="90" t="str">
        <f t="shared" si="374"/>
        <v/>
      </c>
      <c r="Y201" s="91" t="str">
        <f t="shared" si="375"/>
        <v/>
      </c>
      <c r="Z201" s="28" t="str">
        <f t="shared" si="341"/>
        <v/>
      </c>
      <c r="AA201" s="29" t="str">
        <f t="shared" si="342"/>
        <v/>
      </c>
      <c r="AB201" s="7"/>
      <c r="AC201" s="168"/>
      <c r="AD201" s="89" t="str">
        <f>IF(A201="","",A201)</f>
        <v/>
      </c>
      <c r="AE201" s="78"/>
      <c r="AF201" s="78" t="str">
        <f t="shared" si="343"/>
        <v/>
      </c>
      <c r="AG201" s="78"/>
      <c r="AH201" s="28" t="str">
        <f t="shared" si="344"/>
        <v/>
      </c>
      <c r="AI201" s="78"/>
      <c r="AJ201" s="78" t="str">
        <f t="shared" si="345"/>
        <v/>
      </c>
      <c r="AK201" s="78"/>
      <c r="AL201" s="90" t="str">
        <f t="shared" si="346"/>
        <v/>
      </c>
      <c r="AM201" s="91" t="str">
        <f t="shared" si="347"/>
        <v/>
      </c>
      <c r="AN201" s="28" t="str">
        <f t="shared" si="348"/>
        <v/>
      </c>
      <c r="AO201" s="29" t="str">
        <f t="shared" si="349"/>
        <v/>
      </c>
      <c r="AP201" s="7"/>
      <c r="AQ201" s="168"/>
      <c r="AR201" s="89" t="str">
        <f>IF(A201="","",A201)</f>
        <v/>
      </c>
      <c r="AS201" s="78"/>
      <c r="AT201" s="78" t="str">
        <f t="shared" si="350"/>
        <v/>
      </c>
      <c r="AU201" s="78"/>
      <c r="AV201" s="28" t="str">
        <f t="shared" si="351"/>
        <v/>
      </c>
      <c r="AW201" s="78"/>
      <c r="AX201" s="78" t="str">
        <f t="shared" si="352"/>
        <v/>
      </c>
      <c r="AY201" s="78"/>
      <c r="AZ201" s="90" t="str">
        <f t="shared" si="370"/>
        <v/>
      </c>
      <c r="BA201" s="91" t="str">
        <f t="shared" si="371"/>
        <v/>
      </c>
      <c r="BB201" s="28" t="str">
        <f t="shared" si="354"/>
        <v/>
      </c>
      <c r="BC201" s="29" t="str">
        <f t="shared" si="355"/>
        <v/>
      </c>
      <c r="BD201" s="7"/>
      <c r="BE201" s="168"/>
      <c r="BF201" s="89" t="str">
        <f>IF(A201="","",A201)</f>
        <v/>
      </c>
      <c r="BG201" s="78"/>
      <c r="BH201" s="78" t="str">
        <f t="shared" si="356"/>
        <v/>
      </c>
      <c r="BI201" s="78"/>
      <c r="BJ201" s="28" t="str">
        <f t="shared" si="357"/>
        <v/>
      </c>
      <c r="BK201" s="78"/>
      <c r="BL201" s="78" t="str">
        <f t="shared" si="358"/>
        <v/>
      </c>
      <c r="BM201" s="78"/>
      <c r="BN201" s="90" t="str">
        <f t="shared" si="391"/>
        <v/>
      </c>
      <c r="BO201" s="91" t="str">
        <f t="shared" si="392"/>
        <v/>
      </c>
      <c r="BP201" s="28" t="str">
        <f t="shared" si="361"/>
        <v/>
      </c>
      <c r="BQ201" s="29" t="str">
        <f t="shared" si="362"/>
        <v/>
      </c>
      <c r="BR201" s="7"/>
      <c r="BS201" s="168"/>
      <c r="BT201" s="15"/>
      <c r="BU201" s="9"/>
      <c r="BV201" s="9" t="str">
        <f t="shared" si="403"/>
        <v/>
      </c>
      <c r="BW201" s="9"/>
      <c r="BX201" s="9" t="str">
        <f t="shared" si="404"/>
        <v/>
      </c>
      <c r="BY201" s="9"/>
      <c r="BZ201" s="9" t="str">
        <f t="shared" si="405"/>
        <v/>
      </c>
      <c r="CA201" s="9"/>
      <c r="CB201" s="9"/>
      <c r="CC201" s="9"/>
      <c r="CD201" s="9" t="str">
        <f t="shared" si="393"/>
        <v/>
      </c>
      <c r="CE201" s="10" t="str">
        <f t="shared" si="394"/>
        <v/>
      </c>
      <c r="CF201" s="7"/>
      <c r="CH201" s="15"/>
      <c r="CI201" s="9"/>
      <c r="CJ201" s="9" t="str">
        <f t="shared" si="406"/>
        <v/>
      </c>
      <c r="CK201" s="9"/>
      <c r="CL201" s="9" t="str">
        <f t="shared" si="407"/>
        <v/>
      </c>
      <c r="CM201" s="9"/>
      <c r="CN201" s="9" t="str">
        <f t="shared" si="408"/>
        <v/>
      </c>
      <c r="CO201" s="9"/>
      <c r="CP201" s="9"/>
      <c r="CQ201" s="9"/>
      <c r="CR201" s="9" t="str">
        <f t="shared" si="395"/>
        <v/>
      </c>
      <c r="CS201" s="10" t="str">
        <f t="shared" si="396"/>
        <v/>
      </c>
      <c r="CT201" s="7"/>
      <c r="CV201" s="15"/>
      <c r="CW201" s="9"/>
      <c r="CX201" s="9" t="str">
        <f t="shared" si="409"/>
        <v/>
      </c>
      <c r="CY201" s="9"/>
      <c r="CZ201" s="9" t="str">
        <f t="shared" si="410"/>
        <v/>
      </c>
      <c r="DA201" s="9"/>
      <c r="DB201" s="9" t="str">
        <f t="shared" si="411"/>
        <v/>
      </c>
      <c r="DC201" s="9"/>
      <c r="DD201" s="9"/>
      <c r="DE201" s="9"/>
      <c r="DF201" s="9" t="str">
        <f t="shared" si="397"/>
        <v/>
      </c>
      <c r="DG201" s="10" t="str">
        <f t="shared" si="398"/>
        <v/>
      </c>
      <c r="DH201" s="7"/>
      <c r="DJ201" s="15"/>
      <c r="DK201" s="9"/>
      <c r="DL201" s="9" t="str">
        <f t="shared" si="412"/>
        <v/>
      </c>
      <c r="DM201" s="9"/>
      <c r="DN201" s="9" t="str">
        <f t="shared" si="413"/>
        <v/>
      </c>
      <c r="DO201" s="9"/>
      <c r="DP201" s="9" t="str">
        <f t="shared" si="414"/>
        <v/>
      </c>
      <c r="DQ201" s="9"/>
      <c r="DR201" s="9"/>
      <c r="DS201" s="9"/>
      <c r="DT201" s="9" t="str">
        <f t="shared" si="399"/>
        <v/>
      </c>
      <c r="DU201" s="10" t="str">
        <f t="shared" si="400"/>
        <v/>
      </c>
      <c r="DV201" s="7"/>
      <c r="DW201" s="47"/>
      <c r="DX201" s="15"/>
      <c r="DY201" s="9"/>
      <c r="DZ201" s="9" t="str">
        <f t="shared" si="415"/>
        <v/>
      </c>
      <c r="EA201" s="9"/>
      <c r="EB201" s="9" t="str">
        <f t="shared" si="416"/>
        <v/>
      </c>
      <c r="EC201" s="9"/>
      <c r="ED201" s="9" t="str">
        <f t="shared" si="417"/>
        <v/>
      </c>
      <c r="EE201" s="9"/>
      <c r="EF201" s="9"/>
      <c r="EG201" s="9"/>
      <c r="EH201" s="9" t="str">
        <f t="shared" si="401"/>
        <v/>
      </c>
      <c r="EI201" s="10" t="str">
        <f t="shared" si="402"/>
        <v/>
      </c>
      <c r="EJ201" s="7"/>
      <c r="EK201" s="47"/>
      <c r="EL201" s="239"/>
      <c r="EM201" s="89"/>
      <c r="EN201" s="89"/>
      <c r="EO201" s="78"/>
      <c r="EP201" s="78" t="str">
        <f t="shared" si="363"/>
        <v/>
      </c>
      <c r="EQ201" s="78"/>
      <c r="ER201" s="28" t="str">
        <f t="shared" si="364"/>
        <v/>
      </c>
      <c r="ES201" s="78"/>
      <c r="ET201" s="78" t="str">
        <f t="shared" si="365"/>
        <v/>
      </c>
      <c r="EU201" s="78"/>
      <c r="EV201" s="90" t="str">
        <f t="shared" si="368"/>
        <v/>
      </c>
      <c r="EW201" s="91" t="str">
        <f t="shared" si="369"/>
        <v/>
      </c>
      <c r="EX201" s="28" t="str">
        <f t="shared" si="366"/>
        <v/>
      </c>
      <c r="EY201" s="29" t="str">
        <f t="shared" si="367"/>
        <v/>
      </c>
      <c r="EZ201" s="7"/>
    </row>
    <row r="202" spans="1:156" ht="15" customHeight="1">
      <c r="A202" s="15"/>
      <c r="B202" s="15"/>
      <c r="C202" s="9"/>
      <c r="D202" s="9" t="str">
        <f t="shared" si="330"/>
        <v/>
      </c>
      <c r="E202" s="9"/>
      <c r="F202" s="9" t="str">
        <f t="shared" si="331"/>
        <v/>
      </c>
      <c r="G202" s="9"/>
      <c r="H202" s="9" t="str">
        <f t="shared" si="332"/>
        <v/>
      </c>
      <c r="I202" s="9"/>
      <c r="J202" s="62" t="str">
        <f t="shared" si="372"/>
        <v/>
      </c>
      <c r="K202" s="95" t="str">
        <f t="shared" si="373"/>
        <v/>
      </c>
      <c r="L202" s="9" t="str">
        <f t="shared" si="334"/>
        <v/>
      </c>
      <c r="M202" s="10" t="str">
        <f t="shared" si="335"/>
        <v/>
      </c>
      <c r="N202" s="7"/>
      <c r="O202" s="168"/>
      <c r="P202" s="15"/>
      <c r="Q202" s="9"/>
      <c r="R202" s="9" t="str">
        <f t="shared" si="336"/>
        <v/>
      </c>
      <c r="S202" s="9"/>
      <c r="T202" s="9" t="str">
        <f t="shared" si="337"/>
        <v/>
      </c>
      <c r="U202" s="9"/>
      <c r="V202" s="9" t="str">
        <f t="shared" si="338"/>
        <v/>
      </c>
      <c r="W202" s="9"/>
      <c r="X202" s="62" t="str">
        <f t="shared" si="374"/>
        <v/>
      </c>
      <c r="Y202" s="95" t="str">
        <f t="shared" si="375"/>
        <v/>
      </c>
      <c r="Z202" s="9" t="str">
        <f t="shared" si="341"/>
        <v/>
      </c>
      <c r="AA202" s="10" t="str">
        <f t="shared" si="342"/>
        <v/>
      </c>
      <c r="AB202" s="7"/>
      <c r="AC202" s="168"/>
      <c r="AD202" s="15"/>
      <c r="AE202" s="9"/>
      <c r="AF202" s="9" t="str">
        <f t="shared" si="343"/>
        <v/>
      </c>
      <c r="AG202" s="9"/>
      <c r="AH202" s="9" t="str">
        <f t="shared" si="344"/>
        <v/>
      </c>
      <c r="AI202" s="9"/>
      <c r="AJ202" s="9" t="str">
        <f t="shared" si="345"/>
        <v/>
      </c>
      <c r="AK202" s="9"/>
      <c r="AL202" s="62" t="str">
        <f t="shared" si="346"/>
        <v/>
      </c>
      <c r="AM202" s="95" t="str">
        <f t="shared" si="347"/>
        <v/>
      </c>
      <c r="AN202" s="9" t="str">
        <f t="shared" si="348"/>
        <v/>
      </c>
      <c r="AO202" s="10" t="str">
        <f t="shared" si="349"/>
        <v/>
      </c>
      <c r="AP202" s="7"/>
      <c r="AQ202" s="168"/>
      <c r="AR202" s="15"/>
      <c r="AS202" s="9"/>
      <c r="AT202" s="9" t="str">
        <f t="shared" si="350"/>
        <v/>
      </c>
      <c r="AU202" s="9"/>
      <c r="AV202" s="9" t="str">
        <f t="shared" si="351"/>
        <v/>
      </c>
      <c r="AW202" s="9"/>
      <c r="AX202" s="9" t="str">
        <f t="shared" si="352"/>
        <v/>
      </c>
      <c r="AY202" s="9"/>
      <c r="AZ202" s="62" t="str">
        <f t="shared" si="370"/>
        <v/>
      </c>
      <c r="BA202" s="95" t="str">
        <f t="shared" si="371"/>
        <v/>
      </c>
      <c r="BB202" s="9" t="str">
        <f t="shared" si="354"/>
        <v/>
      </c>
      <c r="BC202" s="10" t="str">
        <f t="shared" si="355"/>
        <v/>
      </c>
      <c r="BD202" s="7"/>
      <c r="BE202" s="168"/>
      <c r="BF202" s="15"/>
      <c r="BG202" s="9"/>
      <c r="BH202" s="9" t="str">
        <f t="shared" si="356"/>
        <v/>
      </c>
      <c r="BI202" s="9"/>
      <c r="BJ202" s="9" t="str">
        <f t="shared" si="357"/>
        <v/>
      </c>
      <c r="BK202" s="9"/>
      <c r="BL202" s="9" t="str">
        <f t="shared" si="358"/>
        <v/>
      </c>
      <c r="BM202" s="9"/>
      <c r="BN202" s="62" t="str">
        <f t="shared" si="391"/>
        <v/>
      </c>
      <c r="BO202" s="95" t="str">
        <f t="shared" si="392"/>
        <v/>
      </c>
      <c r="BP202" s="9" t="str">
        <f t="shared" si="361"/>
        <v/>
      </c>
      <c r="BQ202" s="10" t="str">
        <f t="shared" si="362"/>
        <v/>
      </c>
      <c r="BR202" s="7"/>
      <c r="BS202" s="168"/>
      <c r="BT202" s="15"/>
      <c r="BU202" s="9"/>
      <c r="BV202" s="9" t="str">
        <f t="shared" si="403"/>
        <v/>
      </c>
      <c r="BW202" s="9"/>
      <c r="BX202" s="9" t="str">
        <f t="shared" si="404"/>
        <v/>
      </c>
      <c r="BY202" s="9"/>
      <c r="BZ202" s="9" t="str">
        <f t="shared" si="405"/>
        <v/>
      </c>
      <c r="CA202" s="9"/>
      <c r="CB202" s="9"/>
      <c r="CC202" s="9"/>
      <c r="CD202" s="9" t="str">
        <f t="shared" si="393"/>
        <v/>
      </c>
      <c r="CE202" s="10" t="str">
        <f t="shared" si="394"/>
        <v/>
      </c>
      <c r="CF202" s="7"/>
      <c r="CH202" s="15"/>
      <c r="CI202" s="9"/>
      <c r="CJ202" s="9" t="str">
        <f t="shared" si="406"/>
        <v/>
      </c>
      <c r="CK202" s="9"/>
      <c r="CL202" s="9" t="str">
        <f t="shared" si="407"/>
        <v/>
      </c>
      <c r="CM202" s="9"/>
      <c r="CN202" s="9" t="str">
        <f t="shared" si="408"/>
        <v/>
      </c>
      <c r="CO202" s="9"/>
      <c r="CP202" s="9"/>
      <c r="CQ202" s="9"/>
      <c r="CR202" s="9" t="str">
        <f t="shared" si="395"/>
        <v/>
      </c>
      <c r="CS202" s="10" t="str">
        <f t="shared" si="396"/>
        <v/>
      </c>
      <c r="CT202" s="7"/>
      <c r="CV202" s="15"/>
      <c r="CW202" s="9"/>
      <c r="CX202" s="9" t="str">
        <f t="shared" si="409"/>
        <v/>
      </c>
      <c r="CY202" s="9"/>
      <c r="CZ202" s="9" t="str">
        <f t="shared" si="410"/>
        <v/>
      </c>
      <c r="DA202" s="9"/>
      <c r="DB202" s="9" t="str">
        <f t="shared" si="411"/>
        <v/>
      </c>
      <c r="DC202" s="9"/>
      <c r="DD202" s="9"/>
      <c r="DE202" s="9"/>
      <c r="DF202" s="9" t="str">
        <f t="shared" si="397"/>
        <v/>
      </c>
      <c r="DG202" s="10" t="str">
        <f t="shared" si="398"/>
        <v/>
      </c>
      <c r="DH202" s="7"/>
      <c r="DJ202" s="15"/>
      <c r="DK202" s="9"/>
      <c r="DL202" s="9" t="str">
        <f t="shared" si="412"/>
        <v/>
      </c>
      <c r="DM202" s="9"/>
      <c r="DN202" s="9" t="str">
        <f t="shared" si="413"/>
        <v/>
      </c>
      <c r="DO202" s="9"/>
      <c r="DP202" s="9" t="str">
        <f t="shared" si="414"/>
        <v/>
      </c>
      <c r="DQ202" s="9"/>
      <c r="DR202" s="9"/>
      <c r="DS202" s="9"/>
      <c r="DT202" s="9" t="str">
        <f t="shared" si="399"/>
        <v/>
      </c>
      <c r="DU202" s="10" t="str">
        <f t="shared" si="400"/>
        <v/>
      </c>
      <c r="DV202" s="7"/>
      <c r="DW202" s="47"/>
      <c r="DX202" s="15"/>
      <c r="DY202" s="9"/>
      <c r="DZ202" s="9" t="str">
        <f t="shared" si="415"/>
        <v/>
      </c>
      <c r="EA202" s="9"/>
      <c r="EB202" s="9" t="str">
        <f t="shared" si="416"/>
        <v/>
      </c>
      <c r="EC202" s="9"/>
      <c r="ED202" s="9" t="str">
        <f t="shared" si="417"/>
        <v/>
      </c>
      <c r="EE202" s="9"/>
      <c r="EF202" s="9"/>
      <c r="EG202" s="9"/>
      <c r="EH202" s="9" t="str">
        <f t="shared" si="401"/>
        <v/>
      </c>
      <c r="EI202" s="10" t="str">
        <f t="shared" si="402"/>
        <v/>
      </c>
      <c r="EJ202" s="7"/>
      <c r="EK202" s="47"/>
      <c r="EL202" s="239"/>
      <c r="EM202" s="15"/>
      <c r="EN202" s="15"/>
      <c r="EO202" s="9"/>
      <c r="EP202" s="9" t="str">
        <f t="shared" si="363"/>
        <v/>
      </c>
      <c r="EQ202" s="9"/>
      <c r="ER202" s="9" t="str">
        <f t="shared" si="364"/>
        <v/>
      </c>
      <c r="ES202" s="9"/>
      <c r="ET202" s="9" t="str">
        <f t="shared" si="365"/>
        <v/>
      </c>
      <c r="EU202" s="9"/>
      <c r="EV202" s="62" t="str">
        <f t="shared" si="368"/>
        <v/>
      </c>
      <c r="EW202" s="95" t="str">
        <f t="shared" si="369"/>
        <v/>
      </c>
      <c r="EX202" s="9" t="str">
        <f t="shared" si="366"/>
        <v/>
      </c>
      <c r="EY202" s="10" t="str">
        <f t="shared" si="367"/>
        <v/>
      </c>
      <c r="EZ202" s="7"/>
    </row>
    <row r="203" spans="1:156" ht="15" customHeight="1">
      <c r="A203" s="15"/>
      <c r="B203" s="15"/>
      <c r="C203" s="9"/>
      <c r="D203" s="9" t="str">
        <f t="shared" si="330"/>
        <v/>
      </c>
      <c r="E203" s="9"/>
      <c r="F203" s="9" t="str">
        <f t="shared" si="331"/>
        <v/>
      </c>
      <c r="G203" s="9"/>
      <c r="H203" s="9" t="str">
        <f t="shared" si="332"/>
        <v/>
      </c>
      <c r="I203" s="9"/>
      <c r="J203" s="62" t="str">
        <f t="shared" si="372"/>
        <v/>
      </c>
      <c r="K203" s="9" t="str">
        <f t="shared" si="373"/>
        <v/>
      </c>
      <c r="L203" s="9" t="str">
        <f t="shared" si="334"/>
        <v/>
      </c>
      <c r="M203" s="10" t="str">
        <f t="shared" si="335"/>
        <v/>
      </c>
      <c r="N203" s="7"/>
      <c r="O203" s="168"/>
      <c r="P203" s="15"/>
      <c r="Q203" s="9"/>
      <c r="R203" s="9" t="str">
        <f t="shared" si="336"/>
        <v/>
      </c>
      <c r="S203" s="9"/>
      <c r="T203" s="9" t="str">
        <f t="shared" si="337"/>
        <v/>
      </c>
      <c r="U203" s="9"/>
      <c r="V203" s="9" t="str">
        <f t="shared" si="338"/>
        <v/>
      </c>
      <c r="W203" s="9"/>
      <c r="X203" s="62" t="str">
        <f t="shared" si="374"/>
        <v/>
      </c>
      <c r="Y203" s="9" t="str">
        <f t="shared" si="375"/>
        <v/>
      </c>
      <c r="Z203" s="9" t="str">
        <f t="shared" si="341"/>
        <v/>
      </c>
      <c r="AA203" s="10" t="str">
        <f t="shared" si="342"/>
        <v/>
      </c>
      <c r="AB203" s="7"/>
      <c r="AC203" s="168"/>
      <c r="AD203" s="15"/>
      <c r="AE203" s="9"/>
      <c r="AF203" s="9" t="str">
        <f t="shared" si="343"/>
        <v/>
      </c>
      <c r="AG203" s="9"/>
      <c r="AH203" s="9" t="str">
        <f t="shared" si="344"/>
        <v/>
      </c>
      <c r="AI203" s="9"/>
      <c r="AJ203" s="9" t="str">
        <f t="shared" si="345"/>
        <v/>
      </c>
      <c r="AK203" s="9"/>
      <c r="AL203" s="62" t="str">
        <f t="shared" si="346"/>
        <v/>
      </c>
      <c r="AM203" s="9" t="str">
        <f t="shared" si="347"/>
        <v/>
      </c>
      <c r="AN203" s="9" t="str">
        <f t="shared" si="348"/>
        <v/>
      </c>
      <c r="AO203" s="10" t="str">
        <f t="shared" si="349"/>
        <v/>
      </c>
      <c r="AP203" s="7"/>
      <c r="AQ203" s="168"/>
      <c r="AR203" s="17"/>
      <c r="AS203" s="9"/>
      <c r="AT203" s="9" t="str">
        <f t="shared" si="350"/>
        <v/>
      </c>
      <c r="AU203" s="9"/>
      <c r="AV203" s="9" t="str">
        <f t="shared" si="351"/>
        <v/>
      </c>
      <c r="AW203" s="9"/>
      <c r="AX203" s="9" t="str">
        <f t="shared" si="352"/>
        <v/>
      </c>
      <c r="AY203" s="9"/>
      <c r="AZ203" s="62" t="str">
        <f t="shared" si="370"/>
        <v/>
      </c>
      <c r="BA203" s="9" t="str">
        <f t="shared" si="371"/>
        <v/>
      </c>
      <c r="BB203" s="9" t="str">
        <f t="shared" si="354"/>
        <v/>
      </c>
      <c r="BC203" s="10" t="str">
        <f t="shared" si="355"/>
        <v/>
      </c>
      <c r="BD203" s="7"/>
      <c r="BE203" s="168"/>
      <c r="BF203" s="15"/>
      <c r="BG203" s="9"/>
      <c r="BH203" s="9" t="str">
        <f t="shared" si="356"/>
        <v/>
      </c>
      <c r="BI203" s="9"/>
      <c r="BJ203" s="9" t="str">
        <f t="shared" si="357"/>
        <v/>
      </c>
      <c r="BK203" s="9"/>
      <c r="BL203" s="9" t="str">
        <f t="shared" si="358"/>
        <v/>
      </c>
      <c r="BM203" s="9"/>
      <c r="BN203" s="62" t="str">
        <f t="shared" si="391"/>
        <v/>
      </c>
      <c r="BO203" s="9" t="str">
        <f t="shared" si="392"/>
        <v/>
      </c>
      <c r="BP203" s="9" t="str">
        <f t="shared" si="361"/>
        <v/>
      </c>
      <c r="BQ203" s="10" t="str">
        <f t="shared" si="362"/>
        <v/>
      </c>
      <c r="BR203" s="7"/>
      <c r="BS203" s="168"/>
      <c r="BT203" s="15"/>
      <c r="BU203" s="9"/>
      <c r="BV203" s="9" t="str">
        <f t="shared" si="403"/>
        <v/>
      </c>
      <c r="BW203" s="9"/>
      <c r="BX203" s="9" t="str">
        <f t="shared" si="404"/>
        <v/>
      </c>
      <c r="BY203" s="9"/>
      <c r="BZ203" s="9" t="str">
        <f t="shared" si="405"/>
        <v/>
      </c>
      <c r="CA203" s="9"/>
      <c r="CB203" s="9"/>
      <c r="CC203" s="9"/>
      <c r="CD203" s="9" t="str">
        <f t="shared" si="393"/>
        <v/>
      </c>
      <c r="CE203" s="10" t="str">
        <f t="shared" si="394"/>
        <v/>
      </c>
      <c r="CF203" s="7"/>
      <c r="CH203" s="15"/>
      <c r="CI203" s="9"/>
      <c r="CJ203" s="9" t="str">
        <f t="shared" si="406"/>
        <v/>
      </c>
      <c r="CK203" s="9"/>
      <c r="CL203" s="9" t="str">
        <f t="shared" si="407"/>
        <v/>
      </c>
      <c r="CM203" s="9"/>
      <c r="CN203" s="9" t="str">
        <f t="shared" si="408"/>
        <v/>
      </c>
      <c r="CO203" s="9"/>
      <c r="CP203" s="9"/>
      <c r="CQ203" s="9"/>
      <c r="CR203" s="9" t="str">
        <f t="shared" si="395"/>
        <v/>
      </c>
      <c r="CS203" s="10" t="str">
        <f t="shared" si="396"/>
        <v/>
      </c>
      <c r="CT203" s="7"/>
      <c r="CV203" s="15"/>
      <c r="CW203" s="9"/>
      <c r="CX203" s="9" t="str">
        <f t="shared" si="409"/>
        <v/>
      </c>
      <c r="CY203" s="9"/>
      <c r="CZ203" s="9" t="str">
        <f t="shared" si="410"/>
        <v/>
      </c>
      <c r="DA203" s="9"/>
      <c r="DB203" s="9" t="str">
        <f t="shared" si="411"/>
        <v/>
      </c>
      <c r="DC203" s="9"/>
      <c r="DD203" s="9"/>
      <c r="DE203" s="9"/>
      <c r="DF203" s="9" t="str">
        <f t="shared" si="397"/>
        <v/>
      </c>
      <c r="DG203" s="10" t="str">
        <f t="shared" si="398"/>
        <v/>
      </c>
      <c r="DH203" s="7"/>
      <c r="DJ203" s="15"/>
      <c r="DK203" s="9"/>
      <c r="DL203" s="9" t="str">
        <f t="shared" si="412"/>
        <v/>
      </c>
      <c r="DM203" s="9"/>
      <c r="DN203" s="9" t="str">
        <f t="shared" si="413"/>
        <v/>
      </c>
      <c r="DO203" s="9"/>
      <c r="DP203" s="9" t="str">
        <f t="shared" si="414"/>
        <v/>
      </c>
      <c r="DQ203" s="9"/>
      <c r="DR203" s="9"/>
      <c r="DS203" s="9"/>
      <c r="DT203" s="9" t="str">
        <f t="shared" si="399"/>
        <v/>
      </c>
      <c r="DU203" s="10" t="str">
        <f t="shared" si="400"/>
        <v/>
      </c>
      <c r="DV203" s="7"/>
      <c r="DW203" s="47"/>
      <c r="DX203" s="15"/>
      <c r="DY203" s="9"/>
      <c r="DZ203" s="9" t="str">
        <f t="shared" si="415"/>
        <v/>
      </c>
      <c r="EA203" s="9"/>
      <c r="EB203" s="9" t="str">
        <f t="shared" si="416"/>
        <v/>
      </c>
      <c r="EC203" s="9"/>
      <c r="ED203" s="9" t="str">
        <f t="shared" si="417"/>
        <v/>
      </c>
      <c r="EE203" s="9"/>
      <c r="EF203" s="9"/>
      <c r="EG203" s="9"/>
      <c r="EH203" s="9" t="str">
        <f t="shared" si="401"/>
        <v/>
      </c>
      <c r="EI203" s="10" t="str">
        <f t="shared" si="402"/>
        <v/>
      </c>
      <c r="EJ203" s="7"/>
      <c r="EK203" s="47"/>
      <c r="EL203" s="239"/>
      <c r="EM203" s="15"/>
      <c r="EN203" s="15"/>
      <c r="EO203" s="9"/>
      <c r="EP203" s="9" t="str">
        <f t="shared" si="363"/>
        <v/>
      </c>
      <c r="EQ203" s="9"/>
      <c r="ER203" s="9" t="str">
        <f t="shared" si="364"/>
        <v/>
      </c>
      <c r="ES203" s="9"/>
      <c r="ET203" s="9" t="str">
        <f t="shared" si="365"/>
        <v/>
      </c>
      <c r="EU203" s="9"/>
      <c r="EV203" s="62" t="str">
        <f t="shared" si="368"/>
        <v/>
      </c>
      <c r="EW203" s="9" t="str">
        <f t="shared" si="369"/>
        <v/>
      </c>
      <c r="EX203" s="9" t="str">
        <f t="shared" si="366"/>
        <v/>
      </c>
      <c r="EY203" s="10" t="str">
        <f t="shared" si="367"/>
        <v/>
      </c>
      <c r="EZ203" s="7"/>
    </row>
    <row r="204" spans="1:156" ht="15" customHeight="1" thickBot="1">
      <c r="A204" s="23"/>
      <c r="B204" s="23"/>
      <c r="C204" s="24"/>
      <c r="D204" s="24" t="str">
        <f t="shared" si="330"/>
        <v/>
      </c>
      <c r="E204" s="24"/>
      <c r="F204" s="24" t="str">
        <f t="shared" si="331"/>
        <v/>
      </c>
      <c r="G204" s="24"/>
      <c r="H204" s="24" t="str">
        <f t="shared" si="332"/>
        <v/>
      </c>
      <c r="I204" s="24"/>
      <c r="J204" s="63" t="str">
        <f t="shared" si="372"/>
        <v/>
      </c>
      <c r="K204" s="96" t="str">
        <f t="shared" si="373"/>
        <v/>
      </c>
      <c r="L204" s="24" t="str">
        <f t="shared" si="334"/>
        <v/>
      </c>
      <c r="M204" s="26" t="str">
        <f t="shared" si="335"/>
        <v/>
      </c>
      <c r="N204" s="7"/>
      <c r="O204" s="168"/>
      <c r="P204" s="23"/>
      <c r="Q204" s="24"/>
      <c r="R204" s="24" t="str">
        <f t="shared" si="336"/>
        <v/>
      </c>
      <c r="S204" s="24"/>
      <c r="T204" s="24" t="str">
        <f t="shared" si="337"/>
        <v/>
      </c>
      <c r="U204" s="24"/>
      <c r="V204" s="24" t="str">
        <f t="shared" si="338"/>
        <v/>
      </c>
      <c r="W204" s="24"/>
      <c r="X204" s="63" t="str">
        <f t="shared" si="374"/>
        <v/>
      </c>
      <c r="Y204" s="96" t="str">
        <f t="shared" si="375"/>
        <v/>
      </c>
      <c r="Z204" s="24" t="str">
        <f t="shared" si="341"/>
        <v/>
      </c>
      <c r="AA204" s="26" t="str">
        <f t="shared" si="342"/>
        <v/>
      </c>
      <c r="AB204" s="7"/>
      <c r="AC204" s="168"/>
      <c r="AD204" s="23"/>
      <c r="AE204" s="24"/>
      <c r="AF204" s="24" t="str">
        <f t="shared" si="343"/>
        <v/>
      </c>
      <c r="AG204" s="24"/>
      <c r="AH204" s="24" t="str">
        <f t="shared" si="344"/>
        <v/>
      </c>
      <c r="AI204" s="24"/>
      <c r="AJ204" s="24" t="str">
        <f t="shared" si="345"/>
        <v/>
      </c>
      <c r="AK204" s="24"/>
      <c r="AL204" s="63" t="str">
        <f t="shared" si="346"/>
        <v/>
      </c>
      <c r="AM204" s="96" t="str">
        <f t="shared" si="347"/>
        <v/>
      </c>
      <c r="AN204" s="24" t="str">
        <f t="shared" si="348"/>
        <v/>
      </c>
      <c r="AO204" s="26" t="str">
        <f t="shared" si="349"/>
        <v/>
      </c>
      <c r="AP204" s="7"/>
      <c r="AQ204" s="168"/>
      <c r="AR204" s="23"/>
      <c r="AS204" s="24"/>
      <c r="AT204" s="24" t="str">
        <f t="shared" si="350"/>
        <v/>
      </c>
      <c r="AU204" s="24"/>
      <c r="AV204" s="24" t="str">
        <f t="shared" si="351"/>
        <v/>
      </c>
      <c r="AW204" s="24"/>
      <c r="AX204" s="24" t="str">
        <f t="shared" si="352"/>
        <v/>
      </c>
      <c r="AY204" s="24"/>
      <c r="AZ204" s="63" t="str">
        <f t="shared" si="370"/>
        <v/>
      </c>
      <c r="BA204" s="96" t="str">
        <f t="shared" si="371"/>
        <v/>
      </c>
      <c r="BB204" s="24" t="str">
        <f t="shared" si="354"/>
        <v/>
      </c>
      <c r="BC204" s="26" t="str">
        <f t="shared" si="355"/>
        <v/>
      </c>
      <c r="BD204" s="7"/>
      <c r="BE204" s="168"/>
      <c r="BF204" s="23"/>
      <c r="BG204" s="24"/>
      <c r="BH204" s="24" t="str">
        <f t="shared" si="356"/>
        <v/>
      </c>
      <c r="BI204" s="24"/>
      <c r="BJ204" s="24" t="str">
        <f t="shared" si="357"/>
        <v/>
      </c>
      <c r="BK204" s="24"/>
      <c r="BL204" s="24" t="str">
        <f t="shared" si="358"/>
        <v/>
      </c>
      <c r="BM204" s="24"/>
      <c r="BN204" s="63" t="str">
        <f t="shared" si="391"/>
        <v/>
      </c>
      <c r="BO204" s="96" t="str">
        <f t="shared" si="392"/>
        <v/>
      </c>
      <c r="BP204" s="24" t="str">
        <f t="shared" si="361"/>
        <v/>
      </c>
      <c r="BQ204" s="26" t="str">
        <f t="shared" si="362"/>
        <v/>
      </c>
      <c r="BR204" s="7"/>
      <c r="BS204" s="168"/>
      <c r="BT204" s="15"/>
      <c r="BU204" s="9"/>
      <c r="BV204" s="9" t="str">
        <f t="shared" si="403"/>
        <v/>
      </c>
      <c r="BW204" s="9"/>
      <c r="BX204" s="9" t="str">
        <f t="shared" si="404"/>
        <v/>
      </c>
      <c r="BY204" s="9"/>
      <c r="BZ204" s="9" t="str">
        <f t="shared" si="405"/>
        <v/>
      </c>
      <c r="CA204" s="9"/>
      <c r="CB204" s="9"/>
      <c r="CC204" s="9"/>
      <c r="CD204" s="9" t="str">
        <f t="shared" si="393"/>
        <v/>
      </c>
      <c r="CE204" s="10" t="str">
        <f t="shared" si="394"/>
        <v/>
      </c>
      <c r="CF204" s="7"/>
      <c r="CH204" s="15"/>
      <c r="CI204" s="9"/>
      <c r="CJ204" s="9" t="str">
        <f t="shared" si="406"/>
        <v/>
      </c>
      <c r="CK204" s="9"/>
      <c r="CL204" s="9" t="str">
        <f t="shared" si="407"/>
        <v/>
      </c>
      <c r="CM204" s="9"/>
      <c r="CN204" s="9" t="str">
        <f t="shared" si="408"/>
        <v/>
      </c>
      <c r="CO204" s="9"/>
      <c r="CP204" s="9"/>
      <c r="CQ204" s="9"/>
      <c r="CR204" s="9" t="str">
        <f t="shared" si="395"/>
        <v/>
      </c>
      <c r="CS204" s="10" t="str">
        <f t="shared" si="396"/>
        <v/>
      </c>
      <c r="CT204" s="7"/>
      <c r="CV204" s="15"/>
      <c r="CW204" s="9"/>
      <c r="CX204" s="9" t="str">
        <f t="shared" si="409"/>
        <v/>
      </c>
      <c r="CY204" s="9"/>
      <c r="CZ204" s="9" t="str">
        <f t="shared" si="410"/>
        <v/>
      </c>
      <c r="DA204" s="9"/>
      <c r="DB204" s="9" t="str">
        <f t="shared" si="411"/>
        <v/>
      </c>
      <c r="DC204" s="9"/>
      <c r="DD204" s="9"/>
      <c r="DE204" s="9"/>
      <c r="DF204" s="9" t="str">
        <f t="shared" si="397"/>
        <v/>
      </c>
      <c r="DG204" s="10" t="str">
        <f t="shared" si="398"/>
        <v/>
      </c>
      <c r="DH204" s="7"/>
      <c r="DJ204" s="15"/>
      <c r="DK204" s="9"/>
      <c r="DL204" s="9" t="str">
        <f t="shared" si="412"/>
        <v/>
      </c>
      <c r="DM204" s="9"/>
      <c r="DN204" s="9" t="str">
        <f t="shared" si="413"/>
        <v/>
      </c>
      <c r="DO204" s="9"/>
      <c r="DP204" s="9" t="str">
        <f t="shared" si="414"/>
        <v/>
      </c>
      <c r="DQ204" s="9"/>
      <c r="DR204" s="9"/>
      <c r="DS204" s="9"/>
      <c r="DT204" s="9" t="str">
        <f t="shared" si="399"/>
        <v/>
      </c>
      <c r="DU204" s="10" t="str">
        <f t="shared" si="400"/>
        <v/>
      </c>
      <c r="DV204" s="7"/>
      <c r="DW204" s="47"/>
      <c r="DX204" s="15"/>
      <c r="DY204" s="9"/>
      <c r="DZ204" s="9" t="str">
        <f t="shared" si="415"/>
        <v/>
      </c>
      <c r="EA204" s="9"/>
      <c r="EB204" s="9" t="str">
        <f t="shared" si="416"/>
        <v/>
      </c>
      <c r="EC204" s="9"/>
      <c r="ED204" s="9" t="str">
        <f t="shared" si="417"/>
        <v/>
      </c>
      <c r="EE204" s="9"/>
      <c r="EF204" s="9"/>
      <c r="EG204" s="9"/>
      <c r="EH204" s="9" t="str">
        <f t="shared" si="401"/>
        <v/>
      </c>
      <c r="EI204" s="10" t="str">
        <f t="shared" si="402"/>
        <v/>
      </c>
      <c r="EJ204" s="7"/>
      <c r="EK204" s="47"/>
      <c r="EL204" s="239"/>
      <c r="EM204" s="23"/>
      <c r="EN204" s="23"/>
      <c r="EO204" s="24"/>
      <c r="EP204" s="24" t="str">
        <f t="shared" si="363"/>
        <v/>
      </c>
      <c r="EQ204" s="24"/>
      <c r="ER204" s="24" t="str">
        <f t="shared" si="364"/>
        <v/>
      </c>
      <c r="ES204" s="24"/>
      <c r="ET204" s="24" t="str">
        <f t="shared" si="365"/>
        <v/>
      </c>
      <c r="EU204" s="24"/>
      <c r="EV204" s="63" t="str">
        <f t="shared" si="368"/>
        <v/>
      </c>
      <c r="EW204" s="96" t="str">
        <f t="shared" si="369"/>
        <v/>
      </c>
      <c r="EX204" s="24" t="str">
        <f t="shared" si="366"/>
        <v/>
      </c>
      <c r="EY204" s="26" t="str">
        <f t="shared" si="367"/>
        <v/>
      </c>
      <c r="EZ204" s="7"/>
    </row>
    <row r="205" spans="1:156" ht="15" customHeight="1" thickTop="1">
      <c r="A205" s="89"/>
      <c r="B205" s="89"/>
      <c r="C205" s="78"/>
      <c r="D205" s="78"/>
      <c r="E205" s="78"/>
      <c r="F205" s="78"/>
      <c r="G205" s="78"/>
      <c r="H205" s="78"/>
      <c r="I205" s="78"/>
      <c r="J205" s="90"/>
      <c r="K205" s="78"/>
      <c r="L205" s="78"/>
      <c r="M205" s="78"/>
      <c r="N205" s="7"/>
      <c r="P205" s="89"/>
      <c r="Q205" s="78"/>
      <c r="R205" s="78"/>
      <c r="S205" s="78"/>
      <c r="T205" s="78"/>
      <c r="U205" s="78"/>
      <c r="V205" s="78"/>
      <c r="W205" s="78"/>
      <c r="X205" s="90"/>
      <c r="Y205" s="78"/>
      <c r="Z205" s="78"/>
      <c r="AA205" s="78"/>
      <c r="AB205" s="7"/>
      <c r="AD205" s="89"/>
      <c r="AE205" s="78"/>
      <c r="AF205" s="78"/>
      <c r="AG205" s="78"/>
      <c r="AH205" s="78"/>
      <c r="AI205" s="78"/>
      <c r="AJ205" s="78"/>
      <c r="AK205" s="78"/>
      <c r="AL205" s="90"/>
      <c r="AM205" s="78"/>
      <c r="AN205" s="78"/>
      <c r="AO205" s="78"/>
      <c r="AP205" s="7"/>
      <c r="AR205" s="89"/>
      <c r="AS205" s="78"/>
      <c r="AT205" s="78"/>
      <c r="AU205" s="78"/>
      <c r="AV205" s="78" t="str">
        <f>IF(AU205="","",AU205-AU204)</f>
        <v/>
      </c>
      <c r="AW205" s="78"/>
      <c r="AX205" s="78" t="str">
        <f>IF(AW205="","",AW204+AY204-AW205)</f>
        <v/>
      </c>
      <c r="AY205" s="78"/>
      <c r="AZ205" s="90"/>
      <c r="BA205" s="78"/>
      <c r="BB205" s="78" t="str">
        <f>IF(BA205="","",AX205*BA205)</f>
        <v/>
      </c>
      <c r="BC205" s="92" t="str">
        <f>IF(BB205="","",BB205/(AT205*100))</f>
        <v/>
      </c>
      <c r="BD205" s="22"/>
      <c r="BF205" s="89"/>
      <c r="BG205" s="78"/>
      <c r="BH205" s="78"/>
      <c r="BI205" s="188"/>
      <c r="BJ205" s="78"/>
      <c r="BK205" s="78"/>
      <c r="BL205" s="78"/>
      <c r="BM205" s="78"/>
      <c r="BN205" s="90"/>
      <c r="BO205" s="78"/>
      <c r="BP205" s="78"/>
      <c r="BQ205" s="78"/>
      <c r="BR205" s="7"/>
      <c r="BS205" s="1"/>
      <c r="BT205" s="15"/>
      <c r="BU205" s="9"/>
      <c r="BV205" s="9"/>
      <c r="BW205" s="9"/>
      <c r="BX205" s="9" t="str">
        <f t="shared" si="404"/>
        <v/>
      </c>
      <c r="BY205" s="9"/>
      <c r="BZ205" s="9" t="str">
        <f t="shared" si="405"/>
        <v/>
      </c>
      <c r="CA205" s="9"/>
      <c r="CB205" s="9"/>
      <c r="CC205" s="9"/>
      <c r="CD205" s="9" t="str">
        <f t="shared" si="393"/>
        <v/>
      </c>
      <c r="CE205" s="10" t="str">
        <f t="shared" si="394"/>
        <v/>
      </c>
      <c r="CF205" s="7"/>
      <c r="CH205" s="15"/>
      <c r="CI205" s="9"/>
      <c r="CJ205" s="9"/>
      <c r="CK205" s="9"/>
      <c r="CL205" s="9" t="str">
        <f t="shared" si="407"/>
        <v/>
      </c>
      <c r="CM205" s="9"/>
      <c r="CN205" s="9" t="str">
        <f t="shared" si="408"/>
        <v/>
      </c>
      <c r="CO205" s="9"/>
      <c r="CP205" s="9"/>
      <c r="CQ205" s="9"/>
      <c r="CR205" s="9" t="str">
        <f t="shared" si="395"/>
        <v/>
      </c>
      <c r="CS205" s="10" t="str">
        <f t="shared" si="396"/>
        <v/>
      </c>
      <c r="CT205" s="7"/>
      <c r="CV205" s="15"/>
      <c r="CW205" s="9"/>
      <c r="CX205" s="9"/>
      <c r="CY205" s="9"/>
      <c r="CZ205" s="9" t="str">
        <f t="shared" si="410"/>
        <v/>
      </c>
      <c r="DA205" s="9"/>
      <c r="DB205" s="9" t="str">
        <f t="shared" si="411"/>
        <v/>
      </c>
      <c r="DC205" s="9"/>
      <c r="DD205" s="9"/>
      <c r="DE205" s="9"/>
      <c r="DF205" s="9" t="str">
        <f t="shared" si="397"/>
        <v/>
      </c>
      <c r="DG205" s="10" t="str">
        <f t="shared" si="398"/>
        <v/>
      </c>
      <c r="DH205" s="7"/>
      <c r="DJ205" s="15"/>
      <c r="DK205" s="9"/>
      <c r="DL205" s="9"/>
      <c r="DM205" s="9"/>
      <c r="DN205" s="9" t="str">
        <f t="shared" si="413"/>
        <v/>
      </c>
      <c r="DO205" s="9"/>
      <c r="DP205" s="9" t="str">
        <f t="shared" si="414"/>
        <v/>
      </c>
      <c r="DQ205" s="9"/>
      <c r="DR205" s="9"/>
      <c r="DS205" s="9"/>
      <c r="DT205" s="9" t="str">
        <f t="shared" si="399"/>
        <v/>
      </c>
      <c r="DU205" s="10" t="str">
        <f t="shared" si="400"/>
        <v/>
      </c>
      <c r="DV205" s="7"/>
      <c r="DW205" s="47"/>
      <c r="DX205" s="15"/>
      <c r="DY205" s="9"/>
      <c r="DZ205" s="9"/>
      <c r="EA205" s="9"/>
      <c r="EB205" s="9" t="str">
        <f t="shared" si="416"/>
        <v/>
      </c>
      <c r="EC205" s="9"/>
      <c r="ED205" s="9" t="str">
        <f t="shared" si="417"/>
        <v/>
      </c>
      <c r="EE205" s="9"/>
      <c r="EF205" s="9"/>
      <c r="EG205" s="9"/>
      <c r="EH205" s="9" t="str">
        <f t="shared" si="401"/>
        <v/>
      </c>
      <c r="EI205" s="10" t="str">
        <f t="shared" si="402"/>
        <v/>
      </c>
      <c r="EJ205" s="7"/>
      <c r="EK205" s="47"/>
      <c r="EL205" s="239"/>
      <c r="EM205" s="89"/>
      <c r="EN205" s="89"/>
      <c r="EO205" s="78"/>
      <c r="EP205" s="78"/>
      <c r="EQ205" s="78"/>
      <c r="ER205" s="78"/>
      <c r="ES205" s="78"/>
      <c r="ET205" s="78"/>
      <c r="EU205" s="78"/>
      <c r="EV205" s="90"/>
      <c r="EW205" s="78"/>
      <c r="EX205" s="78"/>
      <c r="EY205" s="78"/>
      <c r="EZ205" s="7"/>
    </row>
    <row r="206" spans="1:156" ht="15" customHeight="1">
      <c r="A206" s="89"/>
      <c r="B206" s="89"/>
      <c r="C206" s="78"/>
      <c r="D206" s="78"/>
      <c r="E206" s="78"/>
      <c r="F206" s="78"/>
      <c r="G206" s="78"/>
      <c r="H206" s="78"/>
      <c r="I206" s="78"/>
      <c r="J206" s="90"/>
      <c r="K206" s="78"/>
      <c r="L206" s="78"/>
      <c r="M206" s="78"/>
      <c r="N206" s="7"/>
      <c r="P206" s="89"/>
      <c r="Q206" s="78"/>
      <c r="R206" s="78"/>
      <c r="S206" s="78"/>
      <c r="T206" s="78"/>
      <c r="U206" s="78"/>
      <c r="V206" s="78"/>
      <c r="W206" s="78"/>
      <c r="X206" s="90"/>
      <c r="Y206" s="78"/>
      <c r="Z206" s="78"/>
      <c r="AA206" s="78"/>
      <c r="AB206" s="7"/>
      <c r="AD206" s="89"/>
      <c r="AE206" s="78"/>
      <c r="AF206" s="78"/>
      <c r="AG206" s="78"/>
      <c r="AH206" s="78"/>
      <c r="AI206" s="78"/>
      <c r="AJ206" s="78"/>
      <c r="AK206" s="78"/>
      <c r="AL206" s="90"/>
      <c r="AM206" s="78"/>
      <c r="AN206" s="78"/>
      <c r="AO206" s="78"/>
      <c r="AP206" s="7"/>
      <c r="AR206" s="15"/>
      <c r="AS206" s="9"/>
      <c r="AT206" s="9"/>
      <c r="AU206" s="9"/>
      <c r="AV206" s="9"/>
      <c r="AW206" s="9"/>
      <c r="AX206" s="9"/>
      <c r="AY206" s="9"/>
      <c r="AZ206" s="62"/>
      <c r="BA206" s="9"/>
      <c r="BB206" s="9"/>
      <c r="BC206" s="10"/>
      <c r="BD206" s="7"/>
      <c r="BF206" s="89"/>
      <c r="BG206" s="78"/>
      <c r="BH206" s="78"/>
      <c r="BI206" s="188"/>
      <c r="BJ206" s="78"/>
      <c r="BK206" s="78"/>
      <c r="BL206" s="78"/>
      <c r="BM206" s="78"/>
      <c r="BN206" s="90"/>
      <c r="BO206" s="78"/>
      <c r="BP206" s="78"/>
      <c r="BQ206" s="78"/>
      <c r="BR206" s="7"/>
      <c r="BS206" s="1"/>
      <c r="BT206" s="15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10"/>
      <c r="CF206" s="7"/>
      <c r="CH206" s="15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10"/>
      <c r="CT206" s="7"/>
      <c r="CV206" s="15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10"/>
      <c r="DH206" s="7"/>
      <c r="DJ206" s="15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10"/>
      <c r="DV206" s="7"/>
      <c r="DW206" s="47"/>
      <c r="DX206" s="15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10"/>
      <c r="EJ206" s="7"/>
      <c r="EK206" s="47"/>
      <c r="EL206" s="239"/>
      <c r="EM206" s="89"/>
      <c r="EN206" s="89"/>
      <c r="EO206" s="78"/>
      <c r="EP206" s="78"/>
      <c r="EQ206" s="78"/>
      <c r="ER206" s="78"/>
      <c r="ES206" s="78"/>
      <c r="ET206" s="78"/>
      <c r="EU206" s="78"/>
      <c r="EV206" s="90"/>
      <c r="EW206" s="78"/>
      <c r="EX206" s="78"/>
      <c r="EY206" s="78"/>
      <c r="EZ206" s="7"/>
    </row>
    <row r="207" spans="1:156" ht="15" customHeight="1">
      <c r="A207" s="89"/>
      <c r="B207" s="89"/>
      <c r="C207" s="78"/>
      <c r="D207" s="78"/>
      <c r="E207" s="78"/>
      <c r="F207" s="78"/>
      <c r="G207" s="78"/>
      <c r="H207" s="78"/>
      <c r="I207" s="78"/>
      <c r="J207" s="90"/>
      <c r="K207" s="78"/>
      <c r="L207" s="78"/>
      <c r="M207" s="78"/>
      <c r="N207" s="7"/>
      <c r="P207" s="89"/>
      <c r="Q207" s="78"/>
      <c r="R207" s="78"/>
      <c r="S207" s="78"/>
      <c r="T207" s="78"/>
      <c r="U207" s="78"/>
      <c r="V207" s="78"/>
      <c r="W207" s="78"/>
      <c r="X207" s="90"/>
      <c r="Y207" s="78"/>
      <c r="Z207" s="78"/>
      <c r="AA207" s="78"/>
      <c r="AB207" s="7"/>
      <c r="AD207" s="89"/>
      <c r="AE207" s="78"/>
      <c r="AF207" s="78"/>
      <c r="AG207" s="78"/>
      <c r="AH207" s="78"/>
      <c r="AI207" s="78"/>
      <c r="AJ207" s="78"/>
      <c r="AK207" s="78"/>
      <c r="AL207" s="90"/>
      <c r="AM207" s="78"/>
      <c r="AN207" s="78"/>
      <c r="AO207" s="78"/>
      <c r="AP207" s="7"/>
      <c r="AR207" s="15"/>
      <c r="AS207" s="9"/>
      <c r="AT207" s="9"/>
      <c r="AU207" s="9"/>
      <c r="AV207" s="9"/>
      <c r="AW207" s="9"/>
      <c r="AX207" s="9"/>
      <c r="AY207" s="9"/>
      <c r="AZ207" s="62"/>
      <c r="BA207" s="9"/>
      <c r="BB207" s="9"/>
      <c r="BC207" s="10"/>
      <c r="BD207" s="7"/>
      <c r="BF207" s="89"/>
      <c r="BG207" s="78"/>
      <c r="BH207" s="78"/>
      <c r="BI207" s="188"/>
      <c r="BJ207" s="78"/>
      <c r="BK207" s="78"/>
      <c r="BL207" s="78"/>
      <c r="BM207" s="78"/>
      <c r="BN207" s="90"/>
      <c r="BO207" s="78"/>
      <c r="BP207" s="78"/>
      <c r="BQ207" s="78"/>
      <c r="BR207" s="7"/>
      <c r="BS207" s="1"/>
      <c r="BT207" s="15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10"/>
      <c r="CF207" s="7"/>
      <c r="CH207" s="15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10"/>
      <c r="CT207" s="7"/>
      <c r="CV207" s="15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10"/>
      <c r="DH207" s="7"/>
      <c r="DJ207" s="15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10"/>
      <c r="DV207" s="7"/>
      <c r="DW207" s="47"/>
      <c r="DX207" s="15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10"/>
      <c r="EJ207" s="7"/>
      <c r="EK207" s="47"/>
      <c r="EL207" s="239"/>
      <c r="EM207" s="89"/>
      <c r="EN207" s="89"/>
      <c r="EO207" s="78"/>
      <c r="EP207" s="78"/>
      <c r="EQ207" s="78"/>
      <c r="ER207" s="78"/>
      <c r="ES207" s="78"/>
      <c r="ET207" s="78"/>
      <c r="EU207" s="78"/>
      <c r="EV207" s="90"/>
      <c r="EW207" s="78"/>
      <c r="EX207" s="78"/>
      <c r="EY207" s="78"/>
      <c r="EZ207" s="7"/>
    </row>
    <row r="208" spans="1:156" ht="15" customHeight="1">
      <c r="A208" s="116">
        <v>29</v>
      </c>
      <c r="B208" s="89"/>
      <c r="C208" s="78"/>
      <c r="D208" s="78"/>
      <c r="E208" s="78"/>
      <c r="F208" s="78"/>
      <c r="G208" s="78"/>
      <c r="H208" s="78"/>
      <c r="I208" s="78"/>
      <c r="J208" s="298" t="s">
        <v>65</v>
      </c>
      <c r="K208" s="295"/>
      <c r="L208" s="78" t="e">
        <f>(G181+I181)*K181+(G182+I182)*K182+(G183+I183)*K183+(G184+I184)*K184</f>
        <v>#VALUE!</v>
      </c>
      <c r="M208" s="78"/>
      <c r="N208" s="9"/>
      <c r="P208" s="89"/>
      <c r="Q208" s="78"/>
      <c r="R208" s="78"/>
      <c r="S208" s="78"/>
      <c r="T208" s="78"/>
      <c r="U208" s="78"/>
      <c r="V208" s="78"/>
      <c r="W208" s="78"/>
      <c r="X208" s="298" t="s">
        <v>65</v>
      </c>
      <c r="Y208" s="295"/>
      <c r="Z208" s="78" t="e">
        <f>(U181+W181)*Y181+(U182+W182)*Y182+(U183+W183)*Y183+(U184+W184)*Y184</f>
        <v>#VALUE!</v>
      </c>
      <c r="AA208" s="78"/>
      <c r="AB208" s="9"/>
      <c r="AD208" s="89"/>
      <c r="AE208" s="78"/>
      <c r="AF208" s="78"/>
      <c r="AG208" s="78"/>
      <c r="AH208" s="78"/>
      <c r="AI208" s="78"/>
      <c r="AJ208" s="78"/>
      <c r="AK208" s="78"/>
      <c r="AL208" s="298" t="s">
        <v>65</v>
      </c>
      <c r="AM208" s="295"/>
      <c r="AN208" s="78" t="e">
        <f>(AI181+AK181)*AM181+(AI182+AK182)*AM182+(AI183+AK183)*AM183+(AI184+AK184)*AM184</f>
        <v>#VALUE!</v>
      </c>
      <c r="AO208" s="78"/>
      <c r="AP208" s="9"/>
      <c r="AR208" s="15"/>
      <c r="AS208" s="9"/>
      <c r="AT208" s="9"/>
      <c r="AU208" s="9"/>
      <c r="AV208" s="9"/>
      <c r="AW208" s="9"/>
      <c r="AX208" s="9"/>
      <c r="AY208" s="9"/>
      <c r="AZ208" s="298" t="s">
        <v>65</v>
      </c>
      <c r="BA208" s="295"/>
      <c r="BB208" s="78" t="e">
        <f>(AW181+AY181)*BA181+(AW182+AY182)*BA182+(AW183+AY183)*BA183+(AW184+AY184)*BA184</f>
        <v>#VALUE!</v>
      </c>
      <c r="BC208" s="10"/>
      <c r="BD208" s="9"/>
      <c r="BF208" s="89"/>
      <c r="BG208" s="78"/>
      <c r="BH208" s="78"/>
      <c r="BI208" s="188"/>
      <c r="BJ208" s="78"/>
      <c r="BK208" s="78"/>
      <c r="BL208" s="78"/>
      <c r="BM208" s="78"/>
      <c r="BN208" s="298" t="s">
        <v>65</v>
      </c>
      <c r="BO208" s="295"/>
      <c r="BP208" s="78" t="e">
        <f>(BK181+BM181)*BO181+(BK182+BM182)*BO182+(BK183+BM183)*BO183+(BK184+BM184)*BO184</f>
        <v>#VALUE!</v>
      </c>
      <c r="BQ208" s="78"/>
      <c r="BR208" s="9"/>
      <c r="BS208" s="1"/>
      <c r="BT208" s="15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10"/>
      <c r="CF208" s="9"/>
      <c r="CH208" s="15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10"/>
      <c r="CT208" s="9"/>
      <c r="CV208" s="15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10"/>
      <c r="DH208" s="9"/>
      <c r="DJ208" s="15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10"/>
      <c r="DV208" s="9"/>
      <c r="DW208" s="250"/>
      <c r="DX208" s="15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10"/>
      <c r="EJ208" s="9"/>
      <c r="EK208" s="250"/>
      <c r="EL208" s="239"/>
      <c r="EM208" s="116">
        <v>30</v>
      </c>
      <c r="EN208" s="89"/>
      <c r="EO208" s="78"/>
      <c r="EP208" s="78"/>
      <c r="EQ208" s="78"/>
      <c r="ER208" s="78"/>
      <c r="ES208" s="78"/>
      <c r="ET208" s="78"/>
      <c r="EU208" s="78"/>
      <c r="EV208" s="298" t="s">
        <v>65</v>
      </c>
      <c r="EW208" s="295"/>
      <c r="EX208" s="78" t="e">
        <f>(ES188+EU188)*EW188+(ES170+EU170)*EW170+(ES171+EU171)*EW171+(ES172+EU172)*EW172</f>
        <v>#VALUE!</v>
      </c>
      <c r="EY208" s="78"/>
      <c r="EZ208" s="9"/>
    </row>
    <row r="209" spans="1:156" ht="15" customHeight="1">
      <c r="A209" s="15"/>
      <c r="B209" s="1">
        <f>SUMIF(B153:B205,"&gt;=0")</f>
        <v>13808</v>
      </c>
      <c r="C209" s="3" t="s">
        <v>66</v>
      </c>
      <c r="D209" s="9">
        <f>SUM(D153:D205)*100</f>
        <v>207500</v>
      </c>
      <c r="E209" s="9"/>
      <c r="F209" s="9">
        <f>SUM(F153:F205)</f>
        <v>135</v>
      </c>
      <c r="G209" s="3" t="s">
        <v>67</v>
      </c>
      <c r="H209" s="9">
        <f>SUM(H153:H205)</f>
        <v>279</v>
      </c>
      <c r="I209" s="9"/>
      <c r="J209" s="299" t="s">
        <v>68</v>
      </c>
      <c r="K209" s="295"/>
      <c r="L209" s="9">
        <f>SUM(L153:L205)</f>
        <v>71854</v>
      </c>
      <c r="M209" s="9"/>
      <c r="N209" s="7"/>
      <c r="P209" s="15"/>
      <c r="Q209" s="3" t="s">
        <v>66</v>
      </c>
      <c r="R209" s="9">
        <f>SUM(R153:R205)*100</f>
        <v>181600</v>
      </c>
      <c r="S209" s="9"/>
      <c r="T209" s="9">
        <f>SUM(T153:T205)</f>
        <v>98</v>
      </c>
      <c r="U209" s="3" t="s">
        <v>67</v>
      </c>
      <c r="V209" s="9">
        <f>SUM(V153:V205)</f>
        <v>69</v>
      </c>
      <c r="W209" s="9"/>
      <c r="X209" s="299" t="s">
        <v>68</v>
      </c>
      <c r="Y209" s="295"/>
      <c r="Z209" s="9">
        <f>SUM(Z153:Z205)</f>
        <v>39300</v>
      </c>
      <c r="AA209" s="9"/>
      <c r="AB209" s="7"/>
      <c r="AD209" s="15"/>
      <c r="AE209" s="3" t="s">
        <v>66</v>
      </c>
      <c r="AF209" s="9">
        <f>SUM(AF153:AF205)*100</f>
        <v>150100</v>
      </c>
      <c r="AG209" s="9"/>
      <c r="AH209" s="9">
        <f>SUM(AH153:AH205)</f>
        <v>71</v>
      </c>
      <c r="AI209" s="3" t="s">
        <v>67</v>
      </c>
      <c r="AJ209" s="9">
        <f>SUM(AJ153:AJ205)</f>
        <v>82</v>
      </c>
      <c r="AK209" s="9"/>
      <c r="AL209" s="299" t="s">
        <v>68</v>
      </c>
      <c r="AM209" s="295"/>
      <c r="AN209" s="9">
        <f>SUM(AN153:AN205)</f>
        <v>26440</v>
      </c>
      <c r="AO209" s="9"/>
      <c r="AP209" s="7"/>
      <c r="AR209" s="15"/>
      <c r="AS209" s="3" t="s">
        <v>66</v>
      </c>
      <c r="AT209" s="9">
        <f>SUM(AT153:AT205)*100</f>
        <v>232300</v>
      </c>
      <c r="AU209" s="9"/>
      <c r="AV209" s="9">
        <f>SUM(AV153:AV184)</f>
        <v>91</v>
      </c>
      <c r="AW209" s="3" t="s">
        <v>67</v>
      </c>
      <c r="AX209" s="9">
        <f>SUM(AX153:AX205)</f>
        <v>117</v>
      </c>
      <c r="AY209" s="9"/>
      <c r="AZ209" s="299" t="s">
        <v>68</v>
      </c>
      <c r="BA209" s="295"/>
      <c r="BB209" s="9">
        <f>SUM(BB153:BB205)</f>
        <v>48648</v>
      </c>
      <c r="BC209" s="9"/>
      <c r="BD209" s="7"/>
      <c r="BF209" s="15"/>
      <c r="BG209" s="3" t="s">
        <v>66</v>
      </c>
      <c r="BH209" s="9">
        <f>SUM(BH153:BH205)*100</f>
        <v>235400</v>
      </c>
      <c r="BI209" s="73"/>
      <c r="BJ209" s="9">
        <f>SUM(BJ153:BJ205)</f>
        <v>60</v>
      </c>
      <c r="BK209" s="3" t="s">
        <v>67</v>
      </c>
      <c r="BL209" s="9">
        <f>SUM(BL153:BL205)</f>
        <v>128</v>
      </c>
      <c r="BM209" s="9"/>
      <c r="BN209" s="299" t="s">
        <v>68</v>
      </c>
      <c r="BO209" s="295"/>
      <c r="BP209" s="9">
        <f>SUM(BP153:BP205)</f>
        <v>64568</v>
      </c>
      <c r="BQ209" s="9"/>
      <c r="BR209" s="7"/>
      <c r="BS209" s="1"/>
      <c r="BT209" s="15"/>
      <c r="BU209" s="3" t="s">
        <v>66</v>
      </c>
      <c r="BV209" s="9">
        <f>SUM(BV153:BV205)*100</f>
        <v>110900</v>
      </c>
      <c r="BW209" s="9"/>
      <c r="BX209" s="9">
        <f>SUM(BX153:BX184)</f>
        <v>28</v>
      </c>
      <c r="BY209" s="3" t="s">
        <v>67</v>
      </c>
      <c r="BZ209" s="9">
        <f>SUM(BZ153:BZ205)</f>
        <v>28</v>
      </c>
      <c r="CA209" s="9"/>
      <c r="CB209" s="247"/>
      <c r="CC209" s="298" t="s">
        <v>65</v>
      </c>
      <c r="CD209" s="295"/>
      <c r="CE209" s="9" t="e">
        <f>(BY160+CA160)*CC160</f>
        <v>#VALUE!</v>
      </c>
      <c r="CF209" s="7"/>
      <c r="CH209" s="15"/>
      <c r="CI209" s="3" t="s">
        <v>66</v>
      </c>
      <c r="CJ209" s="9">
        <f>SUM(CJ153:CJ205)*100</f>
        <v>35700</v>
      </c>
      <c r="CK209" s="9"/>
      <c r="CL209" s="9">
        <f>SUM(CL153:CL184)</f>
        <v>8</v>
      </c>
      <c r="CM209" s="3" t="s">
        <v>67</v>
      </c>
      <c r="CN209" s="9">
        <f>SUM(CN153:CN205)</f>
        <v>8</v>
      </c>
      <c r="CO209" s="9"/>
      <c r="CP209" s="247"/>
      <c r="CQ209" s="298" t="s">
        <v>65</v>
      </c>
      <c r="CR209" s="295"/>
      <c r="CS209" s="9" t="e">
        <f>(CM160+CO160)*CQ160</f>
        <v>#VALUE!</v>
      </c>
      <c r="CT209" s="7"/>
      <c r="CV209" s="15"/>
      <c r="CW209" s="3" t="s">
        <v>66</v>
      </c>
      <c r="CX209" s="9">
        <f>SUM(CX153:CX205)*100</f>
        <v>57700</v>
      </c>
      <c r="CY209" s="9"/>
      <c r="CZ209" s="9">
        <f>SUM(CZ153:CZ184)</f>
        <v>34</v>
      </c>
      <c r="DA209" s="3" t="s">
        <v>67</v>
      </c>
      <c r="DB209" s="9">
        <f>SUM(DB153:DB205)</f>
        <v>39</v>
      </c>
      <c r="DC209" s="9"/>
      <c r="DD209" s="247"/>
      <c r="DE209" s="298" t="s">
        <v>65</v>
      </c>
      <c r="DF209" s="295"/>
      <c r="DG209" s="9" t="e">
        <f>(DA160+DC160)*DE160</f>
        <v>#VALUE!</v>
      </c>
      <c r="DH209" s="7"/>
      <c r="DJ209" s="15"/>
      <c r="DK209" s="3" t="s">
        <v>66</v>
      </c>
      <c r="DL209" s="9">
        <f>SUM(DL153:DL205)*100</f>
        <v>82000</v>
      </c>
      <c r="DM209" s="9"/>
      <c r="DN209" s="9">
        <f>SUM(DN153:DN184)</f>
        <v>15</v>
      </c>
      <c r="DO209" s="3" t="s">
        <v>67</v>
      </c>
      <c r="DP209" s="9">
        <f>SUM(DP153:DP205)</f>
        <v>15</v>
      </c>
      <c r="DQ209" s="9"/>
      <c r="DR209" s="247"/>
      <c r="DS209" s="298" t="s">
        <v>65</v>
      </c>
      <c r="DT209" s="295"/>
      <c r="DU209" s="9" t="e">
        <f>(DO160+DQ160)*DS160</f>
        <v>#VALUE!</v>
      </c>
      <c r="DV209" s="7"/>
      <c r="DW209" s="47"/>
      <c r="DX209" s="15"/>
      <c r="DY209" s="3" t="s">
        <v>66</v>
      </c>
      <c r="DZ209" s="9">
        <f>SUM(DZ153:DZ205)*100</f>
        <v>87600</v>
      </c>
      <c r="EA209" s="9"/>
      <c r="EB209" s="9">
        <f>SUM(EB153:EB184)</f>
        <v>14</v>
      </c>
      <c r="EC209" s="3" t="s">
        <v>67</v>
      </c>
      <c r="ED209" s="9">
        <f>SUM(ED153:ED205)</f>
        <v>14</v>
      </c>
      <c r="EE209" s="9"/>
      <c r="EF209" s="247"/>
      <c r="EG209" s="298" t="s">
        <v>65</v>
      </c>
      <c r="EH209" s="295"/>
      <c r="EI209" s="9" t="e">
        <f>(EC160+EE160)*EG160</f>
        <v>#VALUE!</v>
      </c>
      <c r="EJ209" s="7"/>
      <c r="EK209" s="47"/>
      <c r="EL209" s="239"/>
      <c r="EM209" s="15"/>
      <c r="EN209" s="1">
        <f>SUMIF(EN153:EN205,"&gt;=0")</f>
        <v>707</v>
      </c>
      <c r="EO209" s="3" t="s">
        <v>66</v>
      </c>
      <c r="EP209" s="9">
        <f>SUM(EP153:EP205)*100</f>
        <v>70700</v>
      </c>
      <c r="EQ209" s="9"/>
      <c r="ER209" s="9">
        <f>SUM(ER153:ER205)</f>
        <v>63</v>
      </c>
      <c r="ES209" s="3" t="s">
        <v>67</v>
      </c>
      <c r="ET209" s="9">
        <f>SUM(ET153:ET205)</f>
        <v>81</v>
      </c>
      <c r="EU209" s="9"/>
      <c r="EV209" s="299" t="s">
        <v>68</v>
      </c>
      <c r="EW209" s="295"/>
      <c r="EX209" s="9">
        <f>SUM(EX153:EX205)</f>
        <v>25310</v>
      </c>
      <c r="EY209" s="9"/>
      <c r="EZ209" s="7"/>
    </row>
    <row r="210" spans="1:156" ht="15" customHeight="1">
      <c r="A210" s="201">
        <f>DATEDIF(A244,A169,"d")</f>
        <v>29</v>
      </c>
      <c r="B210" s="34">
        <f>B209/A210</f>
        <v>476.13793103448273</v>
      </c>
      <c r="C210" s="3" t="s">
        <v>69</v>
      </c>
      <c r="D210" s="9">
        <f>D209/A210</f>
        <v>7155.1724137931033</v>
      </c>
      <c r="E210" s="9">
        <f>A208*D210</f>
        <v>207500</v>
      </c>
      <c r="F210" s="9"/>
      <c r="G210" s="3"/>
      <c r="H210" s="9"/>
      <c r="I210" s="9"/>
      <c r="J210" s="299" t="s">
        <v>70</v>
      </c>
      <c r="K210" s="295"/>
      <c r="L210" s="9"/>
      <c r="M210" s="42">
        <f>L209/D209</f>
        <v>0.34628433734939756</v>
      </c>
      <c r="N210" s="7"/>
      <c r="P210" s="15"/>
      <c r="Q210" s="3" t="s">
        <v>69</v>
      </c>
      <c r="R210" s="9">
        <f>R209/A210</f>
        <v>6262.0689655172409</v>
      </c>
      <c r="S210" s="9">
        <f>R210*$A$658</f>
        <v>200386.20689655171</v>
      </c>
      <c r="T210" s="9"/>
      <c r="U210" s="3"/>
      <c r="V210" s="9"/>
      <c r="W210" s="9"/>
      <c r="X210" s="299" t="s">
        <v>70</v>
      </c>
      <c r="Y210" s="295"/>
      <c r="Z210" s="9"/>
      <c r="AA210" s="42">
        <f>Z209/R209</f>
        <v>0.21640969162995594</v>
      </c>
      <c r="AB210" s="7"/>
      <c r="AD210" s="15"/>
      <c r="AE210" s="3" t="s">
        <v>69</v>
      </c>
      <c r="AF210" s="9">
        <f>AF209/A210</f>
        <v>5175.8620689655172</v>
      </c>
      <c r="AG210" s="9">
        <f>AF210*$A$658</f>
        <v>165627.58620689655</v>
      </c>
      <c r="AH210" s="9"/>
      <c r="AI210" s="3"/>
      <c r="AJ210" s="9"/>
      <c r="AK210" s="9"/>
      <c r="AL210" s="299" t="s">
        <v>70</v>
      </c>
      <c r="AM210" s="295"/>
      <c r="AN210" s="9"/>
      <c r="AO210" s="42">
        <f>AN209/AF209</f>
        <v>0.17614923384410394</v>
      </c>
      <c r="AP210" s="7"/>
      <c r="AR210" s="15"/>
      <c r="AS210" s="3" t="s">
        <v>69</v>
      </c>
      <c r="AT210" s="9">
        <f>AT209/A210</f>
        <v>8010.3448275862065</v>
      </c>
      <c r="AU210" s="9">
        <f>AT210*$A$658</f>
        <v>256331.03448275861</v>
      </c>
      <c r="AV210" s="9"/>
      <c r="AW210" s="3"/>
      <c r="AX210" s="9"/>
      <c r="AY210" s="9"/>
      <c r="AZ210" s="299" t="s">
        <v>70</v>
      </c>
      <c r="BA210" s="295"/>
      <c r="BB210" s="9"/>
      <c r="BC210" s="42">
        <f>BB209/AT209</f>
        <v>0.20941885492897117</v>
      </c>
      <c r="BD210" s="7"/>
      <c r="BF210" s="15"/>
      <c r="BG210" s="3" t="s">
        <v>69</v>
      </c>
      <c r="BH210" s="9">
        <f>BH209/A210</f>
        <v>8117.2413793103451</v>
      </c>
      <c r="BI210" s="9">
        <f>BH210*$A$658</f>
        <v>259751.72413793104</v>
      </c>
      <c r="BJ210" s="9"/>
      <c r="BK210" s="3"/>
      <c r="BL210" s="9"/>
      <c r="BM210" s="9"/>
      <c r="BN210" s="299" t="s">
        <v>70</v>
      </c>
      <c r="BO210" s="295"/>
      <c r="BP210" s="9"/>
      <c r="BQ210" s="42">
        <f>BP209/BH209</f>
        <v>0.27429056924384027</v>
      </c>
      <c r="BR210" s="7"/>
      <c r="BS210" s="1"/>
      <c r="BT210" s="15"/>
      <c r="BU210" s="3" t="s">
        <v>69</v>
      </c>
      <c r="BV210" s="9">
        <f>BV209/A210</f>
        <v>3824.1379310344828</v>
      </c>
      <c r="BW210" s="9">
        <f>BV210*$A$658</f>
        <v>122372.41379310345</v>
      </c>
      <c r="BX210" s="19"/>
      <c r="BY210" s="43"/>
      <c r="BZ210" s="19"/>
      <c r="CA210" s="19"/>
      <c r="CB210" s="19"/>
      <c r="CC210" s="3" t="s">
        <v>71</v>
      </c>
      <c r="CD210" s="9">
        <f>SUM(CD153:CD205)</f>
        <v>24640</v>
      </c>
      <c r="CE210" s="10">
        <f>CD210/BV209</f>
        <v>0.22218214607754733</v>
      </c>
      <c r="CF210" s="7"/>
      <c r="CH210" s="15"/>
      <c r="CI210" s="3" t="s">
        <v>69</v>
      </c>
      <c r="CJ210" s="9">
        <f>CJ209/A210</f>
        <v>1231.0344827586207</v>
      </c>
      <c r="CK210" s="9">
        <f>CJ210*$A$658</f>
        <v>39393.103448275862</v>
      </c>
      <c r="CL210" s="19"/>
      <c r="CM210" s="43"/>
      <c r="CN210" s="19"/>
      <c r="CO210" s="19"/>
      <c r="CP210" s="19"/>
      <c r="CQ210" s="3" t="s">
        <v>71</v>
      </c>
      <c r="CR210" s="9">
        <f>SUM(CR153:CR205)</f>
        <v>8240</v>
      </c>
      <c r="CS210" s="10">
        <f>CR210/CJ209</f>
        <v>0.230812324929972</v>
      </c>
      <c r="CT210" s="7"/>
      <c r="CV210" s="15"/>
      <c r="CW210" s="3" t="s">
        <v>69</v>
      </c>
      <c r="CX210" s="9">
        <f>CX209/A210</f>
        <v>1989.655172413793</v>
      </c>
      <c r="CY210" s="9">
        <f>CX210*$A$658</f>
        <v>63668.965517241377</v>
      </c>
      <c r="CZ210" s="19"/>
      <c r="DA210" s="43"/>
      <c r="DB210" s="19"/>
      <c r="DC210" s="19"/>
      <c r="DD210" s="19"/>
      <c r="DE210" s="3" t="s">
        <v>71</v>
      </c>
      <c r="DF210" s="9">
        <f>SUM(DF153:DF205)</f>
        <v>19800</v>
      </c>
      <c r="DG210" s="10">
        <f>DF210/CX209</f>
        <v>0.34315424610051992</v>
      </c>
      <c r="DH210" s="7"/>
      <c r="DJ210" s="15"/>
      <c r="DK210" s="3" t="s">
        <v>69</v>
      </c>
      <c r="DL210" s="9">
        <f>DL209/A210</f>
        <v>2827.5862068965516</v>
      </c>
      <c r="DM210" s="9">
        <f>DL210*$A$658</f>
        <v>90482.758620689652</v>
      </c>
      <c r="DN210" s="19"/>
      <c r="DO210" s="43"/>
      <c r="DP210" s="19"/>
      <c r="DQ210" s="19"/>
      <c r="DR210" s="19"/>
      <c r="DS210" s="3" t="s">
        <v>71</v>
      </c>
      <c r="DT210" s="9">
        <f>SUM(DT153:DT205)</f>
        <v>7500</v>
      </c>
      <c r="DU210" s="10">
        <f>DT210/DL209</f>
        <v>9.1463414634146339E-2</v>
      </c>
      <c r="DV210" s="7"/>
      <c r="DW210" s="47"/>
      <c r="DX210" s="15"/>
      <c r="DY210" s="3" t="s">
        <v>69</v>
      </c>
      <c r="DZ210" s="9">
        <f>DZ209/A210</f>
        <v>3020.6896551724139</v>
      </c>
      <c r="EA210" s="9">
        <f>DZ210*$A$658</f>
        <v>96662.068965517246</v>
      </c>
      <c r="EB210" s="19"/>
      <c r="EC210" s="43"/>
      <c r="ED210" s="19"/>
      <c r="EE210" s="19"/>
      <c r="EF210" s="19"/>
      <c r="EG210" s="3" t="s">
        <v>71</v>
      </c>
      <c r="EH210" s="9">
        <f>SUM(EH153:EH205)</f>
        <v>14700</v>
      </c>
      <c r="EI210" s="10">
        <f>EH210/DZ209</f>
        <v>0.1678082191780822</v>
      </c>
      <c r="EJ210" s="7"/>
      <c r="EK210" s="47"/>
      <c r="EL210" s="239"/>
      <c r="EM210" s="201">
        <f>DATEDIF(EM346,EM161,"d")</f>
        <v>46073</v>
      </c>
      <c r="EN210" s="34">
        <f>EN209/EM210</f>
        <v>1.5345213031493499E-2</v>
      </c>
      <c r="EO210" s="3" t="s">
        <v>69</v>
      </c>
      <c r="EP210" s="9">
        <f>EP209/EM210</f>
        <v>1.5345213031493499</v>
      </c>
      <c r="EQ210" s="9">
        <f>EP210*30</f>
        <v>46.035639094480494</v>
      </c>
      <c r="ER210" s="9"/>
      <c r="ES210" s="3"/>
      <c r="ET210" s="9"/>
      <c r="EU210" s="9"/>
      <c r="EV210" s="299" t="s">
        <v>70</v>
      </c>
      <c r="EW210" s="295"/>
      <c r="EX210" s="9"/>
      <c r="EY210" s="42">
        <f>EX209/EP209</f>
        <v>0.35799151343705798</v>
      </c>
      <c r="EZ210" s="7"/>
    </row>
    <row r="211" spans="1:156" ht="15" customHeight="1">
      <c r="A211" s="15"/>
      <c r="B211" s="15"/>
      <c r="C211" s="3" t="s">
        <v>72</v>
      </c>
      <c r="D211" s="9">
        <f>D209*0.75</f>
        <v>155625</v>
      </c>
      <c r="E211" s="9"/>
      <c r="F211" s="9"/>
      <c r="G211" s="3"/>
      <c r="H211" s="9"/>
      <c r="I211" s="9"/>
      <c r="J211" s="299" t="s">
        <v>73</v>
      </c>
      <c r="K211" s="295"/>
      <c r="L211" s="9">
        <f>D211-L209</f>
        <v>83771</v>
      </c>
      <c r="M211" s="42">
        <f>L211/D209</f>
        <v>0.40371566265060244</v>
      </c>
      <c r="N211" s="7"/>
      <c r="P211" s="15"/>
      <c r="Q211" s="3" t="s">
        <v>72</v>
      </c>
      <c r="R211" s="9">
        <f>R209*0.75</f>
        <v>136200</v>
      </c>
      <c r="S211" s="9"/>
      <c r="T211" s="9"/>
      <c r="U211" s="3"/>
      <c r="V211" s="9"/>
      <c r="W211" s="9"/>
      <c r="X211" s="299" t="s">
        <v>73</v>
      </c>
      <c r="Y211" s="295"/>
      <c r="Z211" s="9">
        <f>R211-Z209</f>
        <v>96900</v>
      </c>
      <c r="AA211" s="42">
        <f>Z211/R209</f>
        <v>0.53359030837004406</v>
      </c>
      <c r="AB211" s="7"/>
      <c r="AD211" s="15"/>
      <c r="AE211" s="3" t="s">
        <v>72</v>
      </c>
      <c r="AF211" s="9">
        <f>AF209*0.75</f>
        <v>112575</v>
      </c>
      <c r="AG211" s="9"/>
      <c r="AH211" s="9"/>
      <c r="AI211" s="3"/>
      <c r="AJ211" s="9"/>
      <c r="AK211" s="9"/>
      <c r="AL211" s="299" t="s">
        <v>73</v>
      </c>
      <c r="AM211" s="295"/>
      <c r="AN211" s="9">
        <f>AF211-AN209</f>
        <v>86135</v>
      </c>
      <c r="AO211" s="42">
        <f>AN211/AF209</f>
        <v>0.57385076615589603</v>
      </c>
      <c r="AP211" s="7"/>
      <c r="AR211" s="15"/>
      <c r="AS211" s="3" t="s">
        <v>72</v>
      </c>
      <c r="AT211" s="9">
        <f>AT209*0.75</f>
        <v>174225</v>
      </c>
      <c r="AU211" s="9"/>
      <c r="AV211" s="9"/>
      <c r="AW211" s="3"/>
      <c r="AX211" s="9"/>
      <c r="AY211" s="9"/>
      <c r="AZ211" s="299" t="s">
        <v>73</v>
      </c>
      <c r="BA211" s="295"/>
      <c r="BB211" s="9">
        <f>AT211-BB209</f>
        <v>125577</v>
      </c>
      <c r="BC211" s="42">
        <f>BB211/AT209</f>
        <v>0.54058114507102883</v>
      </c>
      <c r="BD211" s="7"/>
      <c r="BF211" s="15"/>
      <c r="BG211" s="3" t="s">
        <v>72</v>
      </c>
      <c r="BH211" s="9">
        <f>BH209*0.75</f>
        <v>176550</v>
      </c>
      <c r="BI211" s="73"/>
      <c r="BJ211" s="9"/>
      <c r="BK211" s="3"/>
      <c r="BL211" s="9"/>
      <c r="BM211" s="9"/>
      <c r="BN211" s="299" t="s">
        <v>73</v>
      </c>
      <c r="BO211" s="295"/>
      <c r="BP211" s="9">
        <f>BH211-BP209</f>
        <v>111982</v>
      </c>
      <c r="BQ211" s="42">
        <f>BP211/BH209</f>
        <v>0.47570943075615973</v>
      </c>
      <c r="BR211" s="7"/>
      <c r="BS211" s="1"/>
      <c r="BT211" s="15"/>
      <c r="BU211" s="3" t="s">
        <v>72</v>
      </c>
      <c r="BV211" s="9">
        <f>BV209*0.75</f>
        <v>83175</v>
      </c>
      <c r="BW211" s="247"/>
      <c r="BX211" s="9"/>
      <c r="BY211" s="3"/>
      <c r="BZ211" s="9"/>
      <c r="CA211" s="9"/>
      <c r="CB211" s="19"/>
      <c r="CC211" s="43" t="s">
        <v>73</v>
      </c>
      <c r="CD211" s="9">
        <f>BV211-CD210</f>
        <v>58535</v>
      </c>
      <c r="CE211" s="10">
        <f>CD211/BV209</f>
        <v>0.52781785392245262</v>
      </c>
      <c r="CF211" s="7"/>
      <c r="CH211" s="15"/>
      <c r="CI211" s="3" t="s">
        <v>72</v>
      </c>
      <c r="CJ211" s="9">
        <f>CJ209*0.75</f>
        <v>26775</v>
      </c>
      <c r="CK211" s="247"/>
      <c r="CL211" s="9"/>
      <c r="CM211" s="3"/>
      <c r="CN211" s="9"/>
      <c r="CO211" s="9"/>
      <c r="CP211" s="19"/>
      <c r="CQ211" s="43" t="s">
        <v>73</v>
      </c>
      <c r="CR211" s="9">
        <f>CJ211-CR210</f>
        <v>18535</v>
      </c>
      <c r="CS211" s="10">
        <f>CR211/CJ209</f>
        <v>0.51918767507002805</v>
      </c>
      <c r="CT211" s="7"/>
      <c r="CV211" s="15"/>
      <c r="CW211" s="3" t="s">
        <v>72</v>
      </c>
      <c r="CX211" s="9">
        <f>CX209*0.75</f>
        <v>43275</v>
      </c>
      <c r="CY211" s="247"/>
      <c r="CZ211" s="9"/>
      <c r="DA211" s="3"/>
      <c r="DB211" s="9"/>
      <c r="DC211" s="9"/>
      <c r="DD211" s="19"/>
      <c r="DE211" s="43" t="s">
        <v>73</v>
      </c>
      <c r="DF211" s="9">
        <f>CX211-DF210</f>
        <v>23475</v>
      </c>
      <c r="DG211" s="10">
        <f>DF211/CX209</f>
        <v>0.40684575389948008</v>
      </c>
      <c r="DH211" s="7"/>
      <c r="DJ211" s="15"/>
      <c r="DK211" s="3" t="s">
        <v>72</v>
      </c>
      <c r="DL211" s="9">
        <f>DL209*0.75</f>
        <v>61500</v>
      </c>
      <c r="DM211" s="247"/>
      <c r="DN211" s="9"/>
      <c r="DO211" s="3"/>
      <c r="DP211" s="9"/>
      <c r="DQ211" s="9"/>
      <c r="DR211" s="19"/>
      <c r="DS211" s="43" t="s">
        <v>73</v>
      </c>
      <c r="DT211" s="9">
        <f>DL211-DT210</f>
        <v>54000</v>
      </c>
      <c r="DU211" s="10">
        <f>DT211/DL209</f>
        <v>0.65853658536585369</v>
      </c>
      <c r="DV211" s="7"/>
      <c r="DW211" s="47"/>
      <c r="DX211" s="15"/>
      <c r="DY211" s="3" t="s">
        <v>72</v>
      </c>
      <c r="DZ211" s="9">
        <f>DZ209*0.75</f>
        <v>65700</v>
      </c>
      <c r="EA211" s="247"/>
      <c r="EB211" s="9"/>
      <c r="EC211" s="3"/>
      <c r="ED211" s="9"/>
      <c r="EE211" s="9"/>
      <c r="EF211" s="19"/>
      <c r="EG211" s="43" t="s">
        <v>73</v>
      </c>
      <c r="EH211" s="9">
        <f>DZ211-EH210</f>
        <v>51000</v>
      </c>
      <c r="EI211" s="10">
        <f>EH211/DZ209</f>
        <v>0.5821917808219178</v>
      </c>
      <c r="EJ211" s="7"/>
      <c r="EK211" s="47"/>
      <c r="EL211" s="239"/>
      <c r="EM211" s="15"/>
      <c r="EN211" s="15"/>
      <c r="EO211" s="3" t="s">
        <v>72</v>
      </c>
      <c r="EP211" s="9">
        <f>EP209*0.75</f>
        <v>53025</v>
      </c>
      <c r="EQ211" s="9"/>
      <c r="ER211" s="9"/>
      <c r="ES211" s="3"/>
      <c r="ET211" s="9"/>
      <c r="EU211" s="9"/>
      <c r="EV211" s="299" t="s">
        <v>73</v>
      </c>
      <c r="EW211" s="295"/>
      <c r="EX211" s="9">
        <f>EP211-EX209</f>
        <v>27715</v>
      </c>
      <c r="EY211" s="42">
        <f>EX211/EP209</f>
        <v>0.39200848656294202</v>
      </c>
      <c r="EZ211" s="7"/>
    </row>
    <row r="212" spans="1:156" ht="15" customHeight="1">
      <c r="A212" s="15"/>
      <c r="B212" s="15"/>
      <c r="C212" s="3" t="s">
        <v>74</v>
      </c>
      <c r="D212" s="9">
        <f>D283</f>
        <v>0</v>
      </c>
      <c r="E212" s="9"/>
      <c r="F212" s="9"/>
      <c r="G212" s="3"/>
      <c r="H212" s="9"/>
      <c r="I212" s="247"/>
      <c r="J212" s="62"/>
      <c r="K212" s="9"/>
      <c r="L212" s="95"/>
      <c r="M212" s="10"/>
      <c r="N212" s="7"/>
      <c r="P212" s="15"/>
      <c r="Q212" s="3" t="s">
        <v>74</v>
      </c>
      <c r="R212" s="9">
        <f>R283</f>
        <v>0</v>
      </c>
      <c r="S212" s="9"/>
      <c r="T212" s="9"/>
      <c r="U212" s="3"/>
      <c r="V212" s="9"/>
      <c r="W212" s="247"/>
      <c r="X212" s="62"/>
      <c r="Y212" s="9"/>
      <c r="Z212" s="95"/>
      <c r="AA212" s="10"/>
      <c r="AB212" s="7"/>
      <c r="AD212" s="15"/>
      <c r="AE212" s="3" t="s">
        <v>74</v>
      </c>
      <c r="AF212" s="9">
        <f>AF283</f>
        <v>0</v>
      </c>
      <c r="AG212" s="9"/>
      <c r="AH212" s="9"/>
      <c r="AI212" s="3"/>
      <c r="AJ212" s="9"/>
      <c r="AK212" s="247"/>
      <c r="AL212" s="62"/>
      <c r="AM212" s="9"/>
      <c r="AN212" s="95"/>
      <c r="AO212" s="10"/>
      <c r="AP212" s="7"/>
      <c r="AR212" s="15"/>
      <c r="AS212" s="3" t="s">
        <v>74</v>
      </c>
      <c r="AT212" s="9">
        <f>AT281</f>
        <v>0</v>
      </c>
      <c r="AU212" s="9"/>
      <c r="AV212" s="9"/>
      <c r="AW212" s="3" t="s">
        <v>71</v>
      </c>
      <c r="AX212" s="9">
        <f>SUM(BB153:BB205)</f>
        <v>48648</v>
      </c>
      <c r="AY212" s="10">
        <f>AX212/AT209</f>
        <v>0.20941885492897117</v>
      </c>
      <c r="AZ212" s="115"/>
      <c r="BA212" s="10"/>
      <c r="BB212" s="10"/>
      <c r="BC212" s="10"/>
      <c r="BD212" s="7"/>
      <c r="BF212" s="15"/>
      <c r="BG212" s="3" t="s">
        <v>74</v>
      </c>
      <c r="BH212" s="9">
        <f>CX283</f>
        <v>0</v>
      </c>
      <c r="BI212" s="73"/>
      <c r="BJ212" s="9"/>
      <c r="BK212" s="3"/>
      <c r="BL212" s="9"/>
      <c r="BM212" s="247"/>
      <c r="BN212" s="62"/>
      <c r="BO212" s="9"/>
      <c r="BP212" s="95"/>
      <c r="BQ212" s="10"/>
      <c r="BR212" s="7"/>
      <c r="BS212" s="1"/>
      <c r="BT212" s="15"/>
      <c r="BU212" s="3" t="s">
        <v>74</v>
      </c>
      <c r="BV212" s="9">
        <f>BH283</f>
        <v>0</v>
      </c>
      <c r="BW212" s="247"/>
      <c r="BX212" s="9"/>
      <c r="BY212" s="31"/>
      <c r="BZ212" s="31"/>
      <c r="CA212" s="31"/>
      <c r="CB212" s="31"/>
      <c r="CC212" s="10"/>
      <c r="CD212" s="97"/>
      <c r="CE212" s="10"/>
      <c r="CF212" s="7"/>
      <c r="CH212" s="15"/>
      <c r="CI212" s="3" t="s">
        <v>74</v>
      </c>
      <c r="CJ212" s="9">
        <f>BV283</f>
        <v>0</v>
      </c>
      <c r="CK212" s="247"/>
      <c r="CL212" s="9"/>
      <c r="CM212" s="31"/>
      <c r="CN212" s="31"/>
      <c r="CO212" s="31"/>
      <c r="CP212" s="31"/>
      <c r="CQ212" s="10"/>
      <c r="CR212" s="97"/>
      <c r="CS212" s="10"/>
      <c r="CT212" s="7"/>
      <c r="CV212" s="15"/>
      <c r="CW212" s="3" t="s">
        <v>74</v>
      </c>
      <c r="CX212" s="9">
        <f>CJ283</f>
        <v>0</v>
      </c>
      <c r="CY212" s="247"/>
      <c r="CZ212" s="9"/>
      <c r="DA212" s="31"/>
      <c r="DB212" s="31"/>
      <c r="DC212" s="31"/>
      <c r="DD212" s="31"/>
      <c r="DE212" s="10"/>
      <c r="DF212" s="97"/>
      <c r="DG212" s="10"/>
      <c r="DH212" s="7"/>
      <c r="DJ212" s="15"/>
      <c r="DK212" s="3" t="s">
        <v>74</v>
      </c>
      <c r="DL212" s="9">
        <f>CX283</f>
        <v>0</v>
      </c>
      <c r="DM212" s="247"/>
      <c r="DN212" s="9"/>
      <c r="DO212" s="31"/>
      <c r="DP212" s="31"/>
      <c r="DQ212" s="31"/>
      <c r="DR212" s="31"/>
      <c r="DS212" s="10"/>
      <c r="DT212" s="97"/>
      <c r="DU212" s="10"/>
      <c r="DV212" s="7"/>
      <c r="DW212" s="47"/>
      <c r="DX212" s="15"/>
      <c r="DY212" s="3" t="s">
        <v>74</v>
      </c>
      <c r="DZ212" s="9">
        <f>DL283</f>
        <v>0</v>
      </c>
      <c r="EA212" s="247"/>
      <c r="EB212" s="9"/>
      <c r="EC212" s="31"/>
      <c r="ED212" s="31"/>
      <c r="EE212" s="31"/>
      <c r="EF212" s="31"/>
      <c r="EG212" s="10"/>
      <c r="EH212" s="97"/>
      <c r="EI212" s="10"/>
      <c r="EJ212" s="7"/>
      <c r="EK212" s="47"/>
      <c r="EL212" s="239"/>
      <c r="EM212" s="15"/>
      <c r="EN212" s="15"/>
      <c r="EO212" s="3" t="s">
        <v>74</v>
      </c>
      <c r="EP212" s="9">
        <f>EP283</f>
        <v>0</v>
      </c>
      <c r="EQ212" s="9"/>
      <c r="ER212" s="9"/>
      <c r="ES212" s="3"/>
      <c r="ET212" s="9"/>
      <c r="EU212" s="247"/>
      <c r="EV212" s="62"/>
      <c r="EW212" s="9"/>
      <c r="EX212" s="95"/>
      <c r="EY212" s="10"/>
      <c r="EZ212" s="7"/>
    </row>
    <row r="213" spans="1:156" ht="15" customHeight="1">
      <c r="A213" s="15"/>
      <c r="B213" s="15"/>
      <c r="C213" s="9"/>
      <c r="D213" s="9"/>
      <c r="E213" s="9"/>
      <c r="F213" s="9"/>
      <c r="G213" s="3"/>
      <c r="H213" s="9"/>
      <c r="I213" s="247"/>
      <c r="J213" s="62"/>
      <c r="K213" s="91"/>
      <c r="L213" s="95"/>
      <c r="M213" s="10"/>
      <c r="N213" s="7"/>
      <c r="P213" s="15"/>
      <c r="Q213" s="9"/>
      <c r="R213" s="9"/>
      <c r="S213" s="9"/>
      <c r="T213" s="9"/>
      <c r="U213" s="3"/>
      <c r="V213" s="9"/>
      <c r="W213" s="247"/>
      <c r="X213" s="68"/>
      <c r="Y213" s="91"/>
      <c r="Z213" s="95"/>
      <c r="AA213" s="10"/>
      <c r="AB213" s="7"/>
      <c r="AD213" s="15"/>
      <c r="AE213" s="9"/>
      <c r="AF213" s="9"/>
      <c r="AG213" s="9"/>
      <c r="AH213" s="9"/>
      <c r="AI213" s="3"/>
      <c r="AJ213" s="9"/>
      <c r="AK213" s="247"/>
      <c r="AL213" s="68"/>
      <c r="AM213" s="91"/>
      <c r="AN213" s="95"/>
      <c r="AO213" s="10"/>
      <c r="AP213" s="7"/>
      <c r="AR213" s="15"/>
      <c r="AS213" s="9"/>
      <c r="AT213" s="9"/>
      <c r="AU213" s="9"/>
      <c r="AV213" s="9"/>
      <c r="AW213" s="3"/>
      <c r="AX213" s="9"/>
      <c r="AY213" s="10"/>
      <c r="AZ213" s="115"/>
      <c r="BA213" s="10"/>
      <c r="BB213" s="10"/>
      <c r="BC213" s="10"/>
      <c r="BD213" s="7"/>
      <c r="BF213" s="15"/>
      <c r="BG213" s="9"/>
      <c r="BH213" s="9"/>
      <c r="BI213" s="73"/>
      <c r="BJ213" s="9"/>
      <c r="BK213" s="3"/>
      <c r="BL213" s="9"/>
      <c r="BM213" s="247"/>
      <c r="BN213" s="68"/>
      <c r="BO213" s="91"/>
      <c r="BP213" s="95"/>
      <c r="BQ213" s="10"/>
      <c r="BR213" s="7"/>
      <c r="BS213" s="1"/>
      <c r="BT213" s="15"/>
      <c r="BU213" s="9"/>
      <c r="BV213" s="9"/>
      <c r="BW213" s="247"/>
      <c r="BX213" s="9"/>
      <c r="BY213" s="31"/>
      <c r="BZ213" s="31"/>
      <c r="CA213" s="31"/>
      <c r="CB213" s="31"/>
      <c r="CC213" s="10"/>
      <c r="CD213" s="97"/>
      <c r="CE213" s="10"/>
      <c r="CF213" s="7"/>
      <c r="CH213" s="15"/>
      <c r="CI213" s="9"/>
      <c r="CJ213" s="9"/>
      <c r="CK213" s="247"/>
      <c r="CL213" s="9"/>
      <c r="CM213" s="31"/>
      <c r="CN213" s="31"/>
      <c r="CO213" s="31"/>
      <c r="CP213" s="31"/>
      <c r="CQ213" s="10"/>
      <c r="CR213" s="97"/>
      <c r="CS213" s="10"/>
      <c r="CT213" s="7"/>
      <c r="CV213" s="15"/>
      <c r="CW213" s="9"/>
      <c r="CX213" s="9"/>
      <c r="CY213" s="247"/>
      <c r="CZ213" s="9"/>
      <c r="DA213" s="31"/>
      <c r="DB213" s="31"/>
      <c r="DC213" s="31"/>
      <c r="DD213" s="31"/>
      <c r="DE213" s="10"/>
      <c r="DF213" s="97"/>
      <c r="DG213" s="10"/>
      <c r="DH213" s="7"/>
      <c r="DJ213" s="15"/>
      <c r="DK213" s="9"/>
      <c r="DL213" s="9"/>
      <c r="DM213" s="247"/>
      <c r="DN213" s="9"/>
      <c r="DO213" s="31"/>
      <c r="DP213" s="31"/>
      <c r="DQ213" s="31"/>
      <c r="DR213" s="31"/>
      <c r="DS213" s="10"/>
      <c r="DT213" s="97"/>
      <c r="DU213" s="10"/>
      <c r="DV213" s="7"/>
      <c r="DW213" s="47"/>
      <c r="DX213" s="15"/>
      <c r="DY213" s="9"/>
      <c r="DZ213" s="9"/>
      <c r="EA213" s="247"/>
      <c r="EB213" s="9"/>
      <c r="EC213" s="31"/>
      <c r="ED213" s="31"/>
      <c r="EE213" s="31"/>
      <c r="EF213" s="31"/>
      <c r="EG213" s="10"/>
      <c r="EH213" s="97"/>
      <c r="EI213" s="10"/>
      <c r="EJ213" s="7"/>
      <c r="EK213" s="47"/>
      <c r="EL213" s="239"/>
      <c r="EM213" s="15"/>
      <c r="EN213" s="15"/>
      <c r="EO213" s="9"/>
      <c r="EP213" s="9"/>
      <c r="EQ213" s="9"/>
      <c r="ER213" s="9"/>
      <c r="ES213" s="3"/>
      <c r="ET213" s="9"/>
      <c r="EU213" s="247"/>
      <c r="EV213" s="62"/>
      <c r="EW213" s="91"/>
      <c r="EX213" s="95"/>
      <c r="EY213" s="10"/>
      <c r="EZ213" s="7"/>
    </row>
    <row r="214" spans="1:156" ht="15" customHeight="1">
      <c r="A214" s="15"/>
      <c r="B214" s="15"/>
      <c r="C214" s="9"/>
      <c r="D214" s="9"/>
      <c r="E214" s="9"/>
      <c r="F214" s="9"/>
      <c r="G214" s="3"/>
      <c r="H214" s="9"/>
      <c r="I214" s="9"/>
      <c r="J214" s="98"/>
      <c r="K214" s="99"/>
      <c r="L214" s="10"/>
      <c r="M214" s="10"/>
      <c r="N214" s="7"/>
      <c r="P214" s="15"/>
      <c r="Q214" s="9"/>
      <c r="R214" s="9"/>
      <c r="S214" s="9"/>
      <c r="T214" s="9"/>
      <c r="U214" s="3"/>
      <c r="V214" s="9"/>
      <c r="W214" s="9"/>
      <c r="X214" s="69"/>
      <c r="Y214" s="99"/>
      <c r="Z214" s="10"/>
      <c r="AA214" s="10"/>
      <c r="AB214" s="7"/>
      <c r="AD214" s="15"/>
      <c r="AE214" s="9"/>
      <c r="AF214" s="9"/>
      <c r="AG214" s="9"/>
      <c r="AH214" s="9"/>
      <c r="AI214" s="3"/>
      <c r="AJ214" s="9"/>
      <c r="AK214" s="9"/>
      <c r="AL214" s="69"/>
      <c r="AM214" s="99"/>
      <c r="AN214" s="10"/>
      <c r="AO214" s="10"/>
      <c r="AP214" s="7"/>
      <c r="AR214" s="15"/>
      <c r="AS214" s="9"/>
      <c r="AT214" s="9"/>
      <c r="AU214" s="9"/>
      <c r="AV214" s="9"/>
      <c r="AW214" s="3" t="s">
        <v>73</v>
      </c>
      <c r="AX214" s="9">
        <f>AT211-AX212</f>
        <v>125577</v>
      </c>
      <c r="AY214" s="10">
        <f>AX214/AT209</f>
        <v>0.54058114507102883</v>
      </c>
      <c r="AZ214" s="115"/>
      <c r="BA214" s="10"/>
      <c r="BB214" s="10"/>
      <c r="BC214" s="10"/>
      <c r="BD214" s="7"/>
      <c r="BF214" s="15"/>
      <c r="BG214" s="9"/>
      <c r="BH214" s="9"/>
      <c r="BI214" s="73"/>
      <c r="BJ214" s="9"/>
      <c r="BK214" s="3"/>
      <c r="BL214" s="9"/>
      <c r="BM214" s="9"/>
      <c r="BN214" s="69"/>
      <c r="BO214" s="99"/>
      <c r="BP214" s="10"/>
      <c r="BQ214" s="10"/>
      <c r="BR214" s="7"/>
      <c r="BS214" s="1"/>
      <c r="BT214" s="15"/>
      <c r="BU214" s="9"/>
      <c r="BV214" s="9"/>
      <c r="BW214" s="9"/>
      <c r="BX214" s="78"/>
      <c r="BY214" s="100"/>
      <c r="BZ214" s="78"/>
      <c r="CA214" s="92"/>
      <c r="CB214" s="92"/>
      <c r="CC214" s="92"/>
      <c r="CD214" s="10"/>
      <c r="CE214" s="10"/>
      <c r="CF214" s="7"/>
      <c r="CH214" s="15"/>
      <c r="CI214" s="9"/>
      <c r="CJ214" s="9"/>
      <c r="CK214" s="247"/>
      <c r="CL214" s="9"/>
      <c r="CM214" s="3"/>
      <c r="CN214" s="9"/>
      <c r="CO214" s="10"/>
      <c r="CP214" s="10"/>
      <c r="CQ214" s="10"/>
      <c r="CR214" s="97"/>
      <c r="CS214" s="10"/>
      <c r="CT214" s="7"/>
      <c r="CV214" s="15"/>
      <c r="CW214" s="9"/>
      <c r="CX214" s="9"/>
      <c r="CY214" s="247"/>
      <c r="CZ214" s="9"/>
      <c r="DA214" s="3"/>
      <c r="DB214" s="9"/>
      <c r="DC214" s="10"/>
      <c r="DD214" s="10"/>
      <c r="DE214" s="10"/>
      <c r="DF214" s="97"/>
      <c r="DG214" s="10"/>
      <c r="DH214" s="7"/>
      <c r="DJ214" s="15"/>
      <c r="DK214" s="9"/>
      <c r="DL214" s="9"/>
      <c r="DM214" s="247"/>
      <c r="DN214" s="9"/>
      <c r="DO214" s="3"/>
      <c r="DP214" s="9"/>
      <c r="DQ214" s="10"/>
      <c r="DR214" s="10"/>
      <c r="DS214" s="10"/>
      <c r="DT214" s="97"/>
      <c r="DU214" s="10"/>
      <c r="DV214" s="7"/>
      <c r="DW214" s="47"/>
      <c r="DX214" s="15"/>
      <c r="DY214" s="9"/>
      <c r="DZ214" s="9"/>
      <c r="EA214" s="247"/>
      <c r="EB214" s="9"/>
      <c r="EC214" s="3"/>
      <c r="ED214" s="9"/>
      <c r="EE214" s="10"/>
      <c r="EF214" s="10"/>
      <c r="EG214" s="10"/>
      <c r="EH214" s="97"/>
      <c r="EI214" s="10"/>
      <c r="EJ214" s="7"/>
      <c r="EK214" s="47"/>
      <c r="EL214" s="239"/>
      <c r="EM214" s="15"/>
      <c r="EN214" s="15"/>
      <c r="EO214" s="9"/>
      <c r="EP214" s="9"/>
      <c r="EQ214" s="9"/>
      <c r="ER214" s="9"/>
      <c r="ES214" s="3"/>
      <c r="ET214" s="9"/>
      <c r="EU214" s="9"/>
      <c r="EV214" s="98"/>
      <c r="EW214" s="99"/>
      <c r="EX214" s="10"/>
      <c r="EY214" s="10"/>
      <c r="EZ214" s="7"/>
    </row>
    <row r="215" spans="1:156" ht="15" customHeight="1">
      <c r="A215" s="300" t="s">
        <v>75</v>
      </c>
      <c r="B215" s="301"/>
      <c r="C215" s="295"/>
      <c r="D215" s="44">
        <f>SUM(D153,D157,D161,D165,D188,D173,D176,D181,D185,D189,D193,D197,D201)*100</f>
        <v>40900</v>
      </c>
      <c r="E215" s="95">
        <f>D215/A210</f>
        <v>1410.344827586207</v>
      </c>
      <c r="F215" s="9"/>
      <c r="G215" s="3">
        <f>D215/H215</f>
        <v>1947.6190476190477</v>
      </c>
      <c r="H215" s="44">
        <f>SUM(H153,H157,H161,H165,H188,H173,H176,H181,H185,H189,H193,H197,H201)</f>
        <v>21</v>
      </c>
      <c r="I215" s="9"/>
      <c r="J215" s="90" t="str">
        <f t="shared" ref="J215:K218" si="418">J153</f>
        <v>サンリオファーキーケース</v>
      </c>
      <c r="K215" s="91">
        <f t="shared" si="418"/>
        <v>682</v>
      </c>
      <c r="L215" s="44">
        <f>SUM(L153,L157,L161,L165,L188,L173,L176,L181,L185,L189,L193,L197,L201)</f>
        <v>28534</v>
      </c>
      <c r="M215" s="42">
        <f>L215/D215</f>
        <v>0.69765281173594129</v>
      </c>
      <c r="N215" s="7"/>
      <c r="P215" s="300" t="s">
        <v>75</v>
      </c>
      <c r="Q215" s="295"/>
      <c r="R215" s="44">
        <f>SUM(R153,R157,R161,R165,R188,R173,R176,R181,R185,R189,R193,R197,R201)*100</f>
        <v>23700</v>
      </c>
      <c r="S215" s="95">
        <f>R215/A210</f>
        <v>817.24137931034488</v>
      </c>
      <c r="T215" s="9"/>
      <c r="U215" s="3">
        <f>R215/V215</f>
        <v>1247.3684210526317</v>
      </c>
      <c r="V215" s="44">
        <f>SUM(V153,V157,V161,V165,V188,V173,V176,V181,V185,V189,V193,V197,V201)</f>
        <v>19</v>
      </c>
      <c r="W215" s="9"/>
      <c r="X215" s="90" t="str">
        <f t="shared" ref="X215:Y218" si="419">X153</f>
        <v>サンリオリュック</v>
      </c>
      <c r="Y215" s="91">
        <f t="shared" si="419"/>
        <v>550</v>
      </c>
      <c r="Z215" s="44">
        <f>SUM(Z153,Z157,Z161,Z165,Z188,Z173,Z176,Z181,Z185,Z189,Z193,Z197,Z201)</f>
        <v>9350</v>
      </c>
      <c r="AA215" s="42">
        <f>Z215/R215</f>
        <v>0.39451476793248946</v>
      </c>
      <c r="AB215" s="7"/>
      <c r="AD215" s="300" t="s">
        <v>75</v>
      </c>
      <c r="AE215" s="295"/>
      <c r="AF215" s="44">
        <f>SUM(AF153,AF157,AF161,AF165,AF188,AF173,AF176,AF181,AF185,AF189,AF193,AF197,AF201)*100</f>
        <v>30900</v>
      </c>
      <c r="AG215" s="95">
        <f>AF215/$A210</f>
        <v>1065.5172413793102</v>
      </c>
      <c r="AH215" s="9"/>
      <c r="AI215" s="3">
        <f>AF215/AJ215</f>
        <v>5150</v>
      </c>
      <c r="AJ215" s="44">
        <f>SUM(AJ153,AJ157,AJ161,AJ165,AJ188,AJ173,AJ176,AJ181,AJ185,AJ189,AJ193,AJ197,AJ201)</f>
        <v>6</v>
      </c>
      <c r="AK215" s="9"/>
      <c r="AL215" s="90" t="str">
        <f t="shared" ref="AL215:AM218" si="420">AL153</f>
        <v>サンリオアニマルがま口</v>
      </c>
      <c r="AM215" s="91">
        <f t="shared" si="420"/>
        <v>880</v>
      </c>
      <c r="AN215" s="44">
        <f>SUM(AN153,AN157,AN161,AN165,AN188,AN173,AN176,AN181,AN185,AN189,AN193,AN197,AN201)</f>
        <v>5280</v>
      </c>
      <c r="AO215" s="42">
        <f>AN215/AF215</f>
        <v>0.17087378640776699</v>
      </c>
      <c r="AP215" s="7"/>
      <c r="AR215" s="300" t="s">
        <v>75</v>
      </c>
      <c r="AS215" s="295"/>
      <c r="AT215" s="44">
        <f>SUM(AT153,AT157,AT161,AT165,AT188,AT173,AT176,AT181,AT185,AT189,AT193,AT197,AT201)*100</f>
        <v>51100</v>
      </c>
      <c r="AU215" s="95">
        <f>AT215/$A210</f>
        <v>1762.0689655172414</v>
      </c>
      <c r="AV215" s="9"/>
      <c r="AW215" s="3">
        <f>AT215/AX215</f>
        <v>1892.5925925925926</v>
      </c>
      <c r="AX215" s="44">
        <f>SUM(AX153,AX157,AX161,AX165,AX188,AX173,AX176,AX181,AX185,AX189,AX193,AX197,AX201)</f>
        <v>27</v>
      </c>
      <c r="AY215" s="9"/>
      <c r="AZ215" s="90" t="str">
        <f t="shared" ref="AZ215:BA218" si="421">AZ153</f>
        <v>テラスタルフェス</v>
      </c>
      <c r="BA215" s="91">
        <f t="shared" si="421"/>
        <v>500</v>
      </c>
      <c r="BB215" s="44">
        <f>SUM(BB153,BB157,BB161,BB165,BB188,BB173,BB176,BB181,BB185,BB189,BB193,BB197,BB201)</f>
        <v>13500</v>
      </c>
      <c r="BC215" s="42">
        <f>BB215/AT215</f>
        <v>0.26418786692759294</v>
      </c>
      <c r="BD215" s="7"/>
      <c r="BF215" s="300" t="s">
        <v>75</v>
      </c>
      <c r="BG215" s="295"/>
      <c r="BH215" s="44">
        <f>SUM(BH153,BH157,BH161,BH165,BH188,BH173,BH176,BH181,BH185,BH189,BH193,BH197,BH201)*100</f>
        <v>50700</v>
      </c>
      <c r="BI215" s="195">
        <f>BH215/$A210</f>
        <v>1748.2758620689656</v>
      </c>
      <c r="BJ215" s="9"/>
      <c r="BK215" s="3">
        <f>BH215/BL215</f>
        <v>3900</v>
      </c>
      <c r="BL215" s="44">
        <f>SUM(BL153,BL157,BL161,BL165,BL188,BL173,BL176,BL181,BL185,BL189,BL193,BL197,BL201)</f>
        <v>13</v>
      </c>
      <c r="BM215" s="9"/>
      <c r="BN215" s="90" t="str">
        <f t="shared" ref="BN215:BO218" si="422">BN153</f>
        <v>ゲーム機柄イヤホン</v>
      </c>
      <c r="BO215" s="91">
        <f t="shared" si="422"/>
        <v>1100</v>
      </c>
      <c r="BP215" s="44">
        <f>SUM(BP153,BP157,BP161,BP165,BP188,BP173,BP176,BP181,BP185,BP189,BP193,BP197,BP201)</f>
        <v>14300</v>
      </c>
      <c r="BQ215" s="42">
        <f>BP215/BH215</f>
        <v>0.28205128205128205</v>
      </c>
      <c r="BR215" s="7"/>
      <c r="BS215" s="1"/>
      <c r="BT215" s="15"/>
      <c r="BU215" s="9"/>
      <c r="BV215" s="9"/>
      <c r="BW215" s="9"/>
      <c r="BX215" s="9"/>
      <c r="BY215" s="3"/>
      <c r="BZ215" s="9"/>
      <c r="CA215" s="9"/>
      <c r="CB215" s="9"/>
      <c r="CC215" s="9"/>
      <c r="CD215" s="9"/>
      <c r="CE215" s="9"/>
      <c r="CF215" s="7"/>
      <c r="CH215" s="15"/>
      <c r="CI215" s="9"/>
      <c r="CJ215" s="9"/>
      <c r="CK215" s="9"/>
      <c r="CL215" s="78"/>
      <c r="CM215" s="100"/>
      <c r="CN215" s="78"/>
      <c r="CO215" s="78"/>
      <c r="CP215" s="78"/>
      <c r="CQ215" s="78"/>
      <c r="CR215" s="9"/>
      <c r="CS215" s="9"/>
      <c r="CT215" s="7"/>
      <c r="CV215" s="15"/>
      <c r="CW215" s="9"/>
      <c r="CX215" s="9"/>
      <c r="CY215" s="9"/>
      <c r="CZ215" s="78"/>
      <c r="DA215" s="100"/>
      <c r="DB215" s="78"/>
      <c r="DC215" s="78"/>
      <c r="DD215" s="78"/>
      <c r="DE215" s="78"/>
      <c r="DF215" s="9"/>
      <c r="DG215" s="9"/>
      <c r="DH215" s="7"/>
      <c r="DJ215" s="15"/>
      <c r="DK215" s="9"/>
      <c r="DL215" s="9"/>
      <c r="DM215" s="9"/>
      <c r="DN215" s="78"/>
      <c r="DO215" s="100"/>
      <c r="DP215" s="78"/>
      <c r="DQ215" s="78"/>
      <c r="DR215" s="78"/>
      <c r="DS215" s="78"/>
      <c r="DT215" s="9"/>
      <c r="DU215" s="9"/>
      <c r="DV215" s="7"/>
      <c r="DW215" s="47"/>
      <c r="DX215" s="15"/>
      <c r="DY215" s="9"/>
      <c r="DZ215" s="9"/>
      <c r="EA215" s="9"/>
      <c r="EB215" s="78"/>
      <c r="EC215" s="100"/>
      <c r="ED215" s="78"/>
      <c r="EE215" s="78"/>
      <c r="EF215" s="78"/>
      <c r="EG215" s="78"/>
      <c r="EH215" s="9"/>
      <c r="EI215" s="9"/>
      <c r="EJ215" s="7"/>
      <c r="EK215" s="47"/>
      <c r="EL215" s="239"/>
      <c r="EM215" s="300" t="s">
        <v>75</v>
      </c>
      <c r="EN215" s="301"/>
      <c r="EO215" s="295"/>
      <c r="EP215" s="44">
        <f>SUM(EP153,EP157,EP161,EP165,EP188,EP173,EP176,EP181,EP185,EP189,EP193,EP197,EP201)*100</f>
        <v>9700</v>
      </c>
      <c r="EQ215" s="95">
        <f>EP215/EM210</f>
        <v>0.21053545460464915</v>
      </c>
      <c r="ER215" s="9"/>
      <c r="ES215" s="3">
        <f>EP215/ET215</f>
        <v>1616.6666666666667</v>
      </c>
      <c r="ET215" s="44">
        <f>SUM(ET153,ET157,ET161,ET165,ET188,ET173,ET176,ET181,ET185,ET189,ET193,ET197,ET201)</f>
        <v>6</v>
      </c>
      <c r="EU215" s="9"/>
      <c r="EV215" s="90" t="str">
        <f t="shared" ref="EV215:EW218" si="423">EV153</f>
        <v>ピュレグミイヤホン</v>
      </c>
      <c r="EW215" s="91">
        <f t="shared" si="423"/>
        <v>1000</v>
      </c>
      <c r="EX215" s="44">
        <f>SUM(EX153,EX157,EX161,EX165,EX188,EX173,EX176,EX181,EX185,EX189,EX193,EX197,EX201)</f>
        <v>2250</v>
      </c>
      <c r="EY215" s="42">
        <f>EX215/EP215</f>
        <v>0.23195876288659795</v>
      </c>
      <c r="EZ215" s="7"/>
    </row>
    <row r="216" spans="1:156" ht="15" customHeight="1">
      <c r="A216" s="300" t="s">
        <v>75</v>
      </c>
      <c r="B216" s="301"/>
      <c r="C216" s="295"/>
      <c r="D216" s="44">
        <f>SUM(D154,D158,D162,D166,D170,D174,D177,D182,D186,D190,D194,D198,D202)*100</f>
        <v>70600</v>
      </c>
      <c r="E216" s="95">
        <f>D216/A210</f>
        <v>2434.4827586206898</v>
      </c>
      <c r="F216" s="9"/>
      <c r="G216" s="3">
        <f>D216/H216</f>
        <v>3715.7894736842104</v>
      </c>
      <c r="H216" s="44">
        <f>SUM(H154,H158,H162,H166,H170,H174,H177,H182,H186,H190,H194,H198,H202)</f>
        <v>19</v>
      </c>
      <c r="I216" s="9"/>
      <c r="J216" s="90" t="str">
        <f t="shared" si="418"/>
        <v>ピクミンマスコット</v>
      </c>
      <c r="K216" s="91">
        <f t="shared" si="418"/>
        <v>800</v>
      </c>
      <c r="L216" s="44">
        <f>SUM(L154,L158,L162,L166,L170,L174,L177,L182,L186,L190,L194,L198,L202)</f>
        <v>15200</v>
      </c>
      <c r="M216" s="42">
        <f>L216/D216</f>
        <v>0.21529745042492918</v>
      </c>
      <c r="N216" s="7"/>
      <c r="P216" s="300" t="s">
        <v>75</v>
      </c>
      <c r="Q216" s="295"/>
      <c r="R216" s="44">
        <f>SUM(R154,R158,R162,R166,R170,R174,R177,R182,R186,R190,R194,R198,R202)*100</f>
        <v>41900</v>
      </c>
      <c r="S216" s="95">
        <f>R216/A210</f>
        <v>1444.8275862068965</v>
      </c>
      <c r="T216" s="9"/>
      <c r="U216" s="3">
        <f>R216/V216</f>
        <v>10475</v>
      </c>
      <c r="V216" s="44">
        <f>SUM(V154,V158,V162,V166,V170,V174,V177,V182,V186,V190,V194,V198,V202)</f>
        <v>4</v>
      </c>
      <c r="W216" s="9"/>
      <c r="X216" s="90" t="str">
        <f t="shared" si="419"/>
        <v>ラブブキーホルダーおおきめ</v>
      </c>
      <c r="Y216" s="91">
        <f t="shared" si="419"/>
        <v>500</v>
      </c>
      <c r="Z216" s="44">
        <f>SUM(Z154,Z158,Z162,Z166,Z170,Z174,Z177,Z182,Z186,Z190,Z194,Z198,Z202)</f>
        <v>2000</v>
      </c>
      <c r="AA216" s="42">
        <f>Z216/R216</f>
        <v>4.77326968973747E-2</v>
      </c>
      <c r="AB216" s="7"/>
      <c r="AD216" s="300" t="s">
        <v>75</v>
      </c>
      <c r="AE216" s="295"/>
      <c r="AF216" s="44">
        <f>SUM(AF154,AF158,AF162,AF166,AF170,AF174,AF177,AF182,AF186,AF190,AF194,AF198,AF202)*100</f>
        <v>35800</v>
      </c>
      <c r="AG216" s="95">
        <f>AF216/$A210</f>
        <v>1234.4827586206898</v>
      </c>
      <c r="AH216" s="9"/>
      <c r="AI216" s="3">
        <f>AF216/AJ216</f>
        <v>2983.3333333333335</v>
      </c>
      <c r="AJ216" s="44">
        <f>SUM(AJ154,AJ158,AJ162,AJ166,AJ170,AJ174,AJ177,AJ182,AJ186,AJ190,AJ194,AJ198,AJ202)</f>
        <v>12</v>
      </c>
      <c r="AK216" s="9"/>
      <c r="AL216" s="90" t="str">
        <f t="shared" si="420"/>
        <v>キティボアバンスクリップ</v>
      </c>
      <c r="AM216" s="91">
        <f t="shared" si="420"/>
        <v>1100</v>
      </c>
      <c r="AN216" s="44">
        <f>SUM(AN154,AN158,AN162,AN166,AN170,AN174,AN177,AN182,AN186,AN190,AN194,AN198,AN202)</f>
        <v>13200</v>
      </c>
      <c r="AO216" s="42">
        <f>AN216/AF216</f>
        <v>0.36871508379888268</v>
      </c>
      <c r="AP216" s="7"/>
      <c r="AR216" s="300" t="s">
        <v>75</v>
      </c>
      <c r="AS216" s="295"/>
      <c r="AT216" s="44">
        <f>SUM(AT154,AT158,AT162,AT166,AT170,AT174,AT177,AT182,AT186,AT190,AT194,AT198,AT202)*100</f>
        <v>36100</v>
      </c>
      <c r="AU216" s="95">
        <f>AT216/$A210</f>
        <v>1244.8275862068965</v>
      </c>
      <c r="AV216" s="9"/>
      <c r="AW216" s="3">
        <f>AT216/AX216</f>
        <v>7220</v>
      </c>
      <c r="AX216" s="44">
        <f>SUM(AX154,AX158,AX162,AX166,AX170,AX174,AX177,AX182,AX186,AX190,AX194,AX198,AX202)</f>
        <v>5</v>
      </c>
      <c r="AY216" s="9"/>
      <c r="AZ216" s="90" t="str">
        <f t="shared" si="421"/>
        <v>キティしっぽ付きポーチ</v>
      </c>
      <c r="BA216" s="91">
        <f t="shared" si="421"/>
        <v>660</v>
      </c>
      <c r="BB216" s="44">
        <f>SUM(BB154,BB158,BB162,BB166,BB170,BB174,BB177,BB182,BB186,BB190,BB194,BB198,BB202)</f>
        <v>3300</v>
      </c>
      <c r="BC216" s="42">
        <f>BB216/AT216</f>
        <v>9.141274238227147E-2</v>
      </c>
      <c r="BD216" s="7"/>
      <c r="BF216" s="300" t="s">
        <v>75</v>
      </c>
      <c r="BG216" s="295"/>
      <c r="BH216" s="44">
        <f>SUM(BH154,BH158,BH162,BH166,BH170,BH174,BH177,BH182,BH186,BH190,BH194,BH198,BH202)*100</f>
        <v>49400</v>
      </c>
      <c r="BI216" s="195">
        <f>BH216/$A210</f>
        <v>1703.4482758620691</v>
      </c>
      <c r="BJ216" s="9"/>
      <c r="BK216" s="3">
        <f>BH216/BL216</f>
        <v>2058.3333333333335</v>
      </c>
      <c r="BL216" s="44">
        <f>SUM(BL154,BL158,BL162,BL166,BL170,BL174,BL177,BL182,BL186,BL190,BL194,BL198,BL202)</f>
        <v>24</v>
      </c>
      <c r="BM216" s="9"/>
      <c r="BN216" s="90" t="str">
        <f t="shared" si="422"/>
        <v>デジタルミニカメラ</v>
      </c>
      <c r="BO216" s="91">
        <f t="shared" si="422"/>
        <v>722</v>
      </c>
      <c r="BP216" s="44">
        <f>SUM(BP154,BP158,BP162,BP166,BP170,BP174,BP177,BP182,BP186,BP190,BP194,BP198,BP202)</f>
        <v>17328</v>
      </c>
      <c r="BQ216" s="42">
        <f>BP216/BH216</f>
        <v>0.35076923076923078</v>
      </c>
      <c r="BR216" s="7"/>
      <c r="BS216" s="1"/>
      <c r="BT216" s="15"/>
      <c r="BU216" s="9"/>
      <c r="BV216" s="9"/>
      <c r="BW216" s="9"/>
      <c r="BX216" s="9"/>
      <c r="BY216" s="3"/>
      <c r="BZ216" s="9"/>
      <c r="CA216" s="9"/>
      <c r="CB216" s="9"/>
      <c r="CC216" s="9"/>
      <c r="CD216" s="9"/>
      <c r="CE216" s="9"/>
      <c r="CF216" s="7"/>
      <c r="CH216" s="15"/>
      <c r="CI216" s="9"/>
      <c r="CJ216" s="9"/>
      <c r="CK216" s="9"/>
      <c r="CL216" s="9"/>
      <c r="CM216" s="3"/>
      <c r="CN216" s="9"/>
      <c r="CO216" s="9"/>
      <c r="CP216" s="9"/>
      <c r="CQ216" s="9"/>
      <c r="CR216" s="9"/>
      <c r="CS216" s="9"/>
      <c r="CT216" s="7"/>
      <c r="CV216" s="15"/>
      <c r="CW216" s="9"/>
      <c r="CX216" s="9"/>
      <c r="CY216" s="9"/>
      <c r="CZ216" s="9"/>
      <c r="DA216" s="3"/>
      <c r="DB216" s="9"/>
      <c r="DC216" s="9"/>
      <c r="DD216" s="9"/>
      <c r="DE216" s="9"/>
      <c r="DF216" s="9"/>
      <c r="DG216" s="9"/>
      <c r="DH216" s="7"/>
      <c r="DJ216" s="15"/>
      <c r="DK216" s="9"/>
      <c r="DL216" s="9"/>
      <c r="DM216" s="9"/>
      <c r="DN216" s="9"/>
      <c r="DO216" s="3"/>
      <c r="DP216" s="9"/>
      <c r="DQ216" s="9"/>
      <c r="DR216" s="9"/>
      <c r="DS216" s="9"/>
      <c r="DT216" s="9"/>
      <c r="DU216" s="9"/>
      <c r="DV216" s="7"/>
      <c r="DW216" s="47"/>
      <c r="DX216" s="15"/>
      <c r="DY216" s="9"/>
      <c r="DZ216" s="9"/>
      <c r="EA216" s="9"/>
      <c r="EB216" s="9"/>
      <c r="EC216" s="3"/>
      <c r="ED216" s="9"/>
      <c r="EE216" s="9"/>
      <c r="EF216" s="9"/>
      <c r="EG216" s="9"/>
      <c r="EH216" s="9"/>
      <c r="EI216" s="9"/>
      <c r="EJ216" s="7"/>
      <c r="EK216" s="47"/>
      <c r="EL216" s="239"/>
      <c r="EM216" s="300" t="s">
        <v>75</v>
      </c>
      <c r="EN216" s="301"/>
      <c r="EO216" s="295"/>
      <c r="EP216" s="44">
        <f>SUM(EP154,EP158,EP162,EP166,EP170,EP174,EP177,EP182,EP186,EP190,EP194,EP198,EP202)*100</f>
        <v>22600</v>
      </c>
      <c r="EQ216" s="95">
        <f>EP216/EM210</f>
        <v>0.49052590454279077</v>
      </c>
      <c r="ER216" s="9"/>
      <c r="ES216" s="3">
        <f>EP216/ET216</f>
        <v>1130</v>
      </c>
      <c r="ET216" s="44">
        <f>SUM(ET154,ET158,ET162,ET166,ET170,ET174,ET177,ET182,ET186,ET190,ET194,ET198,ET202)</f>
        <v>20</v>
      </c>
      <c r="EU216" s="9"/>
      <c r="EV216" s="90" t="str">
        <f t="shared" si="423"/>
        <v>ラブブマスコット</v>
      </c>
      <c r="EW216" s="91">
        <f t="shared" si="423"/>
        <v>400</v>
      </c>
      <c r="EX216" s="44">
        <f>SUM(EX154,EX158,EX162,EX166,EX170,EX174,EX177,EX182,EX186,EX190,EX194,EX198,EX202)</f>
        <v>8600</v>
      </c>
      <c r="EY216" s="42">
        <f>EX216/EP216</f>
        <v>0.38053097345132741</v>
      </c>
      <c r="EZ216" s="7"/>
    </row>
    <row r="217" spans="1:156" ht="15" customHeight="1">
      <c r="A217" s="300" t="s">
        <v>75</v>
      </c>
      <c r="B217" s="301"/>
      <c r="C217" s="295"/>
      <c r="D217" s="44">
        <f>SUM(D155,D159,D163,D167,D171,D175,D178,D183,D187,D191,D195,D199,D203)*100</f>
        <v>35500</v>
      </c>
      <c r="E217" s="95">
        <f>D217/A210</f>
        <v>1224.1379310344828</v>
      </c>
      <c r="F217" s="9"/>
      <c r="G217" s="3">
        <f>D217/H217</f>
        <v>3550</v>
      </c>
      <c r="H217" s="44">
        <f>SUM(H155,H159,H163,H167,H171,H175,H178,H183,H187,H191,H195,H199,H203)</f>
        <v>10</v>
      </c>
      <c r="I217" s="9"/>
      <c r="J217" s="90" t="str">
        <f t="shared" si="418"/>
        <v>がま口カエル</v>
      </c>
      <c r="K217" s="91">
        <f t="shared" si="418"/>
        <v>308</v>
      </c>
      <c r="L217" s="44">
        <f>SUM(L155,L159,L163,L167,L171,L175,L178,L183,L187,L191,L195,L199,L203)</f>
        <v>3080</v>
      </c>
      <c r="M217" s="42">
        <f>L217/D217</f>
        <v>8.6760563380281694E-2</v>
      </c>
      <c r="N217" s="7"/>
      <c r="P217" s="300" t="s">
        <v>75</v>
      </c>
      <c r="Q217" s="295"/>
      <c r="R217" s="44">
        <f>SUM(R155,R159,R163,R167,R171,R175,R178,R183,R187,R191,R195,R199,R203)*100</f>
        <v>70800</v>
      </c>
      <c r="S217" s="95">
        <f>R217/A210</f>
        <v>2441.3793103448274</v>
      </c>
      <c r="T217" s="9"/>
      <c r="U217" s="3">
        <f>R217/V217</f>
        <v>3371.4285714285716</v>
      </c>
      <c r="V217" s="44">
        <f>SUM(V155,V159,V163,V167,V171,V175,V178,V183,V187,V191,V195,V199,V203)</f>
        <v>21</v>
      </c>
      <c r="W217" s="9"/>
      <c r="X217" s="90" t="str">
        <f t="shared" si="419"/>
        <v>モンチッチマスコット</v>
      </c>
      <c r="Y217" s="91">
        <f t="shared" si="419"/>
        <v>0</v>
      </c>
      <c r="Z217" s="44">
        <f>SUM(Z155,Z159,Z163,Z167,Z171,Z175,Z178,Z183,Z187,Z191,Z195,Z199,Z203)</f>
        <v>7920</v>
      </c>
      <c r="AA217" s="42">
        <f>Z217/R217</f>
        <v>0.11186440677966102</v>
      </c>
      <c r="AB217" s="7"/>
      <c r="AD217" s="300" t="s">
        <v>75</v>
      </c>
      <c r="AE217" s="295"/>
      <c r="AF217" s="44">
        <f>SUM(AF155,AF159,AF163,AF167,AF171,AF175,AF178,AF183,AF187,AF191,AF195,AF199,AF203)*100</f>
        <v>47900</v>
      </c>
      <c r="AG217" s="95">
        <f>AF217/$A210</f>
        <v>1651.7241379310344</v>
      </c>
      <c r="AH217" s="9"/>
      <c r="AI217" s="3">
        <f>AF217/AJ217</f>
        <v>1019.1489361702128</v>
      </c>
      <c r="AJ217" s="44">
        <f>SUM(AJ155,AJ159,AJ163,AJ167,AJ171,AJ175,AJ178,AJ183,AJ187,AJ191,AJ195,AJ199,AJ203)</f>
        <v>47</v>
      </c>
      <c r="AK217" s="9"/>
      <c r="AL217" s="90" t="str">
        <f t="shared" si="420"/>
        <v>しばこ</v>
      </c>
      <c r="AM217" s="91">
        <f t="shared" si="420"/>
        <v>100</v>
      </c>
      <c r="AN217" s="44">
        <f>SUM(AN155,AN159,AN163,AN167,AN171,AN175,AN178,AN183,AN187,AN191,AN195,AN199,AN203)</f>
        <v>4700</v>
      </c>
      <c r="AO217" s="42">
        <f>AN217/AF217</f>
        <v>9.8121085594989568E-2</v>
      </c>
      <c r="AP217" s="7"/>
      <c r="AR217" s="300" t="s">
        <v>75</v>
      </c>
      <c r="AS217" s="295"/>
      <c r="AT217" s="44">
        <f>SUM(AT155,AT159,AT163,AT167,AT171,AT175,AT178,AT183,AT187,AT191,AT195,AT199,AT203)*100</f>
        <v>92000</v>
      </c>
      <c r="AU217" s="95">
        <f>AT217/$A210</f>
        <v>3172.4137931034484</v>
      </c>
      <c r="AV217" s="9"/>
      <c r="AW217" s="3">
        <f>AT217/AX217</f>
        <v>1508.1967213114754</v>
      </c>
      <c r="AX217" s="44">
        <f>SUM(AX155,AX159,AX163,AX167,AX171,AX175,AX178,AX183,AX187,AX191,AX195,AX199,AX203)</f>
        <v>61</v>
      </c>
      <c r="AY217" s="9"/>
      <c r="AZ217" s="90" t="str">
        <f t="shared" si="421"/>
        <v>ボンボンドロップシール</v>
      </c>
      <c r="BA217" s="91">
        <f t="shared" si="421"/>
        <v>300</v>
      </c>
      <c r="BB217" s="44">
        <f>SUM(BB155,BB159,BB163,BB167,BB171,BB175,BB178,BB183,BB187,BB191,BB195,BB199,BB203)</f>
        <v>18300</v>
      </c>
      <c r="BC217" s="42">
        <f>BB217/AT217</f>
        <v>0.19891304347826086</v>
      </c>
      <c r="BD217" s="7"/>
      <c r="BF217" s="300" t="s">
        <v>75</v>
      </c>
      <c r="BG217" s="295"/>
      <c r="BH217" s="44">
        <f>SUM(BH155,BH159,BH163,BH167,BH171,BH175,BH178,BH183,BH187,BH191,BH195,BH199,BH203)*100</f>
        <v>65100</v>
      </c>
      <c r="BI217" s="195">
        <f>BH217/$A210</f>
        <v>2244.8275862068967</v>
      </c>
      <c r="BJ217" s="9"/>
      <c r="BK217" s="3">
        <f>BH217/BL217</f>
        <v>5425</v>
      </c>
      <c r="BL217" s="44">
        <f>SUM(BL155,BL159,BL163,BL167,BL171,BL175,BL178,BL183,BL187,BL191,BL195,BL199,BL203)</f>
        <v>12</v>
      </c>
      <c r="BM217" s="9"/>
      <c r="BN217" s="90" t="str">
        <f t="shared" si="422"/>
        <v>ゲームアーク</v>
      </c>
      <c r="BO217" s="91">
        <f t="shared" si="422"/>
        <v>670</v>
      </c>
      <c r="BP217" s="44">
        <f>SUM(BP155,BP159,BP163,BP167,BP171,BP175,BP178,BP183,BP187,BP191,BP195,BP199,BP203)</f>
        <v>8040</v>
      </c>
      <c r="BQ217" s="42">
        <f>BP217/BH217</f>
        <v>0.12350230414746544</v>
      </c>
      <c r="BR217" s="7"/>
      <c r="BS217" s="1"/>
      <c r="BT217" s="15"/>
      <c r="BU217" s="9"/>
      <c r="BV217" s="9"/>
      <c r="BW217" s="9"/>
      <c r="BX217" s="9"/>
      <c r="BY217" s="3"/>
      <c r="BZ217" s="9"/>
      <c r="CA217" s="9"/>
      <c r="CB217" s="9"/>
      <c r="CC217" s="9"/>
      <c r="CD217" s="9"/>
      <c r="CE217" s="9"/>
      <c r="CF217" s="7"/>
      <c r="CH217" s="15"/>
      <c r="CI217" s="9"/>
      <c r="CJ217" s="9"/>
      <c r="CK217" s="9"/>
      <c r="CL217" s="9"/>
      <c r="CM217" s="3"/>
      <c r="CN217" s="9"/>
      <c r="CO217" s="9"/>
      <c r="CP217" s="9"/>
      <c r="CQ217" s="9"/>
      <c r="CR217" s="9"/>
      <c r="CS217" s="9"/>
      <c r="CT217" s="7"/>
      <c r="CV217" s="15"/>
      <c r="CW217" s="9"/>
      <c r="CX217" s="9"/>
      <c r="CY217" s="9"/>
      <c r="CZ217" s="9"/>
      <c r="DA217" s="3"/>
      <c r="DB217" s="9"/>
      <c r="DC217" s="9"/>
      <c r="DD217" s="9"/>
      <c r="DE217" s="9"/>
      <c r="DF217" s="9"/>
      <c r="DG217" s="9"/>
      <c r="DH217" s="7"/>
      <c r="DJ217" s="15"/>
      <c r="DK217" s="9"/>
      <c r="DL217" s="9"/>
      <c r="DM217" s="9"/>
      <c r="DN217" s="9"/>
      <c r="DO217" s="3"/>
      <c r="DP217" s="9"/>
      <c r="DQ217" s="9"/>
      <c r="DR217" s="9"/>
      <c r="DS217" s="9"/>
      <c r="DT217" s="9"/>
      <c r="DU217" s="9"/>
      <c r="DV217" s="7"/>
      <c r="DW217" s="47"/>
      <c r="DX217" s="15"/>
      <c r="DY217" s="9"/>
      <c r="DZ217" s="9"/>
      <c r="EA217" s="9"/>
      <c r="EB217" s="9"/>
      <c r="EC217" s="3"/>
      <c r="ED217" s="9"/>
      <c r="EE217" s="9"/>
      <c r="EF217" s="9"/>
      <c r="EG217" s="9"/>
      <c r="EH217" s="9"/>
      <c r="EI217" s="9"/>
      <c r="EJ217" s="7"/>
      <c r="EK217" s="47"/>
      <c r="EL217" s="239"/>
      <c r="EM217" s="300" t="s">
        <v>75</v>
      </c>
      <c r="EN217" s="301"/>
      <c r="EO217" s="295"/>
      <c r="EP217" s="44">
        <f>SUM(EP155,EP159,EP163,EP167,EP171,EP175,EP178,EP183,EP187,EP191,EP195,EP199,EP203)*100</f>
        <v>16200</v>
      </c>
      <c r="EQ217" s="95">
        <f>EP217/EM210</f>
        <v>0.35161591387580576</v>
      </c>
      <c r="ER217" s="9"/>
      <c r="ES217" s="3">
        <f>EP217/ET217</f>
        <v>1157.1428571428571</v>
      </c>
      <c r="ET217" s="44">
        <f>SUM(ET155,ET159,ET163,ET167,ET171,ET175,ET178,ET183,ET187,ET191,ET195,ET199,ET203)</f>
        <v>14</v>
      </c>
      <c r="EU217" s="9"/>
      <c r="EV217" s="90" t="str">
        <f t="shared" si="423"/>
        <v>サンリオヒョウ柄フェイス</v>
      </c>
      <c r="EW217" s="91">
        <f t="shared" si="423"/>
        <v>660</v>
      </c>
      <c r="EX217" s="44">
        <f>SUM(EX155,EX159,EX163,EX167,EX171,EX175,EX178,EX183,EX187,EX191,EX195,EX199,EX203)</f>
        <v>4260</v>
      </c>
      <c r="EY217" s="42">
        <f>EX217/EP217</f>
        <v>0.26296296296296295</v>
      </c>
      <c r="EZ217" s="7"/>
    </row>
    <row r="218" spans="1:156" ht="15" customHeight="1">
      <c r="A218" s="300" t="s">
        <v>75</v>
      </c>
      <c r="B218" s="301"/>
      <c r="C218" s="295"/>
      <c r="D218" s="44">
        <f>SUM(D156,D160,D164,D168,D172,D188,D180,D176,D184,D192,D196,D200,D204)*100</f>
        <v>34700</v>
      </c>
      <c r="E218" s="95">
        <f>D218/A210</f>
        <v>1196.5517241379309</v>
      </c>
      <c r="F218" s="9"/>
      <c r="G218" s="3">
        <f>D218/H218</f>
        <v>154.91071428571428</v>
      </c>
      <c r="H218" s="44">
        <f>SUM(H156,H160,H164,H168,H172,H180,H176,H184,H188,H192,H196,H200,H204)</f>
        <v>224</v>
      </c>
      <c r="I218" s="9"/>
      <c r="J218" s="90" t="str">
        <f t="shared" si="418"/>
        <v>YAYAマスコット</v>
      </c>
      <c r="K218" s="91">
        <f t="shared" si="418"/>
        <v>950</v>
      </c>
      <c r="L218" s="44">
        <f>SUM(L156,L160,L164,L168,L172,L176,L179,L184,L188,L192,L196,L200,L204)</f>
        <v>17890</v>
      </c>
      <c r="M218" s="42">
        <f>L218/D218</f>
        <v>0.51556195965417873</v>
      </c>
      <c r="N218" s="7"/>
      <c r="P218" s="300" t="s">
        <v>75</v>
      </c>
      <c r="Q218" s="295"/>
      <c r="R218" s="44">
        <f>SUM(R156,R160,R164,R168,R172,R176,R179,R184,R188,R192,R196,R200,R204)*100</f>
        <v>35300</v>
      </c>
      <c r="S218" s="95" t="e">
        <f>R218/A211</f>
        <v>#DIV/0!</v>
      </c>
      <c r="T218" s="9"/>
      <c r="U218" s="3">
        <f>R218/V218</f>
        <v>2353.3333333333335</v>
      </c>
      <c r="V218" s="44">
        <f>SUM(V156,V160,V164,V168,V172,V176,V179,V184,V188,V192,V196,V200,V204)</f>
        <v>15</v>
      </c>
      <c r="W218" s="9"/>
      <c r="X218" s="90" t="str">
        <f t="shared" si="419"/>
        <v>アンパンマンマスコット</v>
      </c>
      <c r="Y218" s="91">
        <f t="shared" si="419"/>
        <v>608</v>
      </c>
      <c r="Z218" s="44">
        <f>SUM(Z156,Z160,Z164,Z168,Z172,Z176,Z179,Z184,Z188,Z192,Z196,Z200,Z204)</f>
        <v>9120</v>
      </c>
      <c r="AA218" s="42">
        <f>Z218/R218</f>
        <v>0.25835694050991503</v>
      </c>
      <c r="AB218" s="7"/>
      <c r="AD218" s="300" t="s">
        <v>75</v>
      </c>
      <c r="AE218" s="295"/>
      <c r="AF218" s="44">
        <f>SUM(AF156,AF160,AF164,AF168,AF172,AF176,AF179,AF184,AF188,AF192,AF196,AF200,AF204)*100</f>
        <v>30800</v>
      </c>
      <c r="AG218" s="95" t="e">
        <f>AF218/$A211</f>
        <v>#DIV/0!</v>
      </c>
      <c r="AH218" s="9"/>
      <c r="AI218" s="3">
        <f>AF218/AJ218</f>
        <v>2053.3333333333335</v>
      </c>
      <c r="AJ218" s="44">
        <f>SUM(AJ156,AJ160,AJ164,AJ168,AJ172,AJ176,AJ179,AJ184,AJ188,AJ192,AJ196,AJ200,AJ204)</f>
        <v>15</v>
      </c>
      <c r="AK218" s="9"/>
      <c r="AL218" s="90" t="str">
        <f t="shared" si="420"/>
        <v>アングリーキーホルダー</v>
      </c>
      <c r="AM218" s="91">
        <f t="shared" si="420"/>
        <v>100</v>
      </c>
      <c r="AN218" s="44">
        <f>SUM(AN156,AN160,AN164,AN168,AN172,AN176,AN179,AN184,AN188,AN192,AN196,AN200,AN204)</f>
        <v>1500</v>
      </c>
      <c r="AO218" s="42">
        <f>AN218/AF218</f>
        <v>4.8701298701298704E-2</v>
      </c>
      <c r="AP218" s="7"/>
      <c r="AR218" s="300" t="s">
        <v>75</v>
      </c>
      <c r="AS218" s="295"/>
      <c r="AT218" s="44">
        <f>SUM(AT156,AT160,AT164,AT168,AT172,AT176,AT179,AT184,AT188,AT192,AT196,AT200,AT204)*100</f>
        <v>36800</v>
      </c>
      <c r="AU218" s="95" t="e">
        <f>AT218/$A211</f>
        <v>#DIV/0!</v>
      </c>
      <c r="AV218" s="9"/>
      <c r="AW218" s="3">
        <f>AT218/AX218</f>
        <v>2300</v>
      </c>
      <c r="AX218" s="44">
        <f>SUM(AX156,AX160,AX164,AX168,AX172,AX176,AX179,AX184,AX188,AX192,AX196,AX200,AX204)</f>
        <v>16</v>
      </c>
      <c r="AY218" s="9"/>
      <c r="AZ218" s="90" t="str">
        <f t="shared" si="421"/>
        <v>クレしんマスコット</v>
      </c>
      <c r="BA218" s="91">
        <f t="shared" si="421"/>
        <v>0</v>
      </c>
      <c r="BB218" s="44">
        <f>SUM(BB156,BB160,BB164,BB168,BB172,BB176,BB179,BB184,BB188,BB192,BB196,BB200,BB204)</f>
        <v>9548</v>
      </c>
      <c r="BC218" s="42">
        <f>BB218/AT218</f>
        <v>0.25945652173913042</v>
      </c>
      <c r="BD218" s="7"/>
      <c r="BF218" s="300" t="s">
        <v>75</v>
      </c>
      <c r="BG218" s="295"/>
      <c r="BH218" s="44">
        <f>SUM(BH156,BH160,BH164,BH168,BH172,BH176,BH179,BH184,BH188,BH192,BH196,BH200,BH204)*100</f>
        <v>51000</v>
      </c>
      <c r="BI218" s="195" t="e">
        <f>BH218/$A211</f>
        <v>#DIV/0!</v>
      </c>
      <c r="BJ218" s="9"/>
      <c r="BK218" s="3">
        <f>BH218/BL218</f>
        <v>708.33333333333337</v>
      </c>
      <c r="BL218" s="44">
        <f>SUM(BL156,BL160,BL164,BL168,BL172,BL176,BL179,BL184,BL188,BL192,BL196,BL200,BL204)</f>
        <v>72</v>
      </c>
      <c r="BM218" s="9"/>
      <c r="BN218" s="90" t="str">
        <f t="shared" si="422"/>
        <v>AIモンスターラバー</v>
      </c>
      <c r="BO218" s="91">
        <f t="shared" si="422"/>
        <v>200</v>
      </c>
      <c r="BP218" s="44">
        <f>SUM(BP156,BP160,BP164,BP168,BP172,BP176,BP179,BP184,BP188,BP192,BP196,BP200,BP204)</f>
        <v>17200</v>
      </c>
      <c r="BQ218" s="42">
        <f>BP218/BH218</f>
        <v>0.33725490196078434</v>
      </c>
      <c r="BR218" s="7"/>
      <c r="BS218" s="1"/>
      <c r="BT218" s="15"/>
      <c r="BU218" s="9"/>
      <c r="BV218" s="9"/>
      <c r="BW218" s="9"/>
      <c r="BX218" s="9"/>
      <c r="BY218" s="3"/>
      <c r="BZ218" s="9"/>
      <c r="CA218" s="9"/>
      <c r="CB218" s="9"/>
      <c r="CC218" s="9"/>
      <c r="CD218" s="9"/>
      <c r="CE218" s="9"/>
      <c r="CF218" s="7"/>
      <c r="CH218" s="15"/>
      <c r="CI218" s="9"/>
      <c r="CJ218" s="9"/>
      <c r="CK218" s="9"/>
      <c r="CL218" s="9"/>
      <c r="CM218" s="3"/>
      <c r="CN218" s="9"/>
      <c r="CO218" s="9"/>
      <c r="CP218" s="9"/>
      <c r="CQ218" s="9"/>
      <c r="CR218" s="9"/>
      <c r="CS218" s="9"/>
      <c r="CT218" s="7"/>
      <c r="CV218" s="15"/>
      <c r="CW218" s="9"/>
      <c r="CX218" s="9"/>
      <c r="CY218" s="9"/>
      <c r="CZ218" s="9"/>
      <c r="DA218" s="3"/>
      <c r="DB218" s="9"/>
      <c r="DC218" s="9"/>
      <c r="DD218" s="9"/>
      <c r="DE218" s="9"/>
      <c r="DF218" s="9"/>
      <c r="DG218" s="9"/>
      <c r="DH218" s="7"/>
      <c r="DJ218" s="15"/>
      <c r="DK218" s="9"/>
      <c r="DL218" s="9"/>
      <c r="DM218" s="9"/>
      <c r="DN218" s="9"/>
      <c r="DO218" s="3"/>
      <c r="DP218" s="9"/>
      <c r="DQ218" s="9"/>
      <c r="DR218" s="9"/>
      <c r="DS218" s="9"/>
      <c r="DT218" s="9"/>
      <c r="DU218" s="9"/>
      <c r="DV218" s="7"/>
      <c r="DW218" s="47"/>
      <c r="DX218" s="15"/>
      <c r="DY218" s="9"/>
      <c r="DZ218" s="9"/>
      <c r="EA218" s="9"/>
      <c r="EB218" s="9"/>
      <c r="EC218" s="3"/>
      <c r="ED218" s="9"/>
      <c r="EE218" s="9"/>
      <c r="EF218" s="9"/>
      <c r="EG218" s="9"/>
      <c r="EH218" s="9"/>
      <c r="EI218" s="9"/>
      <c r="EJ218" s="7"/>
      <c r="EK218" s="47"/>
      <c r="EL218" s="239"/>
      <c r="EM218" s="300" t="s">
        <v>75</v>
      </c>
      <c r="EN218" s="301"/>
      <c r="EO218" s="295"/>
      <c r="EP218" s="44" t="e">
        <f>SUM(EP156,EP160,EP164,EP168,EP172,EP180,EP179,EP184,#REF!,EP192,EP196,EP200,EP204)*100</f>
        <v>#REF!</v>
      </c>
      <c r="EQ218" s="95" t="e">
        <f>EP218/EM210</f>
        <v>#REF!</v>
      </c>
      <c r="ER218" s="9"/>
      <c r="ES218" s="3" t="e">
        <f>EP218/ET218</f>
        <v>#REF!</v>
      </c>
      <c r="ET218" s="44" t="e">
        <f>SUM(ET156,ET160,ET164,ET168,ET172,ET180,ET179,ET184,#REF!,ET192,ET196,ET200,ET204)</f>
        <v>#REF!</v>
      </c>
      <c r="EU218" s="9"/>
      <c r="EV218" s="90" t="str">
        <f t="shared" si="423"/>
        <v>AIモンスターラバー</v>
      </c>
      <c r="EW218" s="91">
        <f t="shared" si="423"/>
        <v>250</v>
      </c>
      <c r="EX218" s="44" t="e">
        <f>SUM(EX156,EX160,EX164,EX168,EX172,EX180,EX179,EX184,#REF!,EX192,EX196,EX200,EX204)</f>
        <v>#REF!</v>
      </c>
      <c r="EY218" s="42" t="e">
        <f>EX218/EP218</f>
        <v>#REF!</v>
      </c>
      <c r="EZ218" s="7"/>
    </row>
    <row r="219" spans="1:156" ht="15" customHeight="1">
      <c r="A219" s="15"/>
      <c r="B219" s="15"/>
      <c r="C219" s="3" t="s">
        <v>66</v>
      </c>
      <c r="D219" s="9">
        <f>SUM(D215:D218)</f>
        <v>181700</v>
      </c>
      <c r="E219" s="9"/>
      <c r="F219" s="9"/>
      <c r="G219" s="9"/>
      <c r="H219" s="9">
        <f>SUM(H215:H218)</f>
        <v>274</v>
      </c>
      <c r="I219" s="9"/>
      <c r="J219" s="294" t="s">
        <v>76</v>
      </c>
      <c r="K219" s="295"/>
      <c r="L219" s="78">
        <f>SUM(L215:L218)</f>
        <v>64704</v>
      </c>
      <c r="M219" s="101">
        <f>L219/D219</f>
        <v>0.35610346725371489</v>
      </c>
      <c r="N219" s="93"/>
      <c r="P219" s="15"/>
      <c r="Q219" s="3" t="s">
        <v>66</v>
      </c>
      <c r="R219" s="9">
        <f>SUM(R215:R218)</f>
        <v>171700</v>
      </c>
      <c r="S219" s="9"/>
      <c r="T219" s="9"/>
      <c r="U219" s="9"/>
      <c r="V219" s="9">
        <f>SUM(V215:V218)</f>
        <v>59</v>
      </c>
      <c r="W219" s="9"/>
      <c r="X219" s="294" t="s">
        <v>76</v>
      </c>
      <c r="Y219" s="295"/>
      <c r="Z219" s="78">
        <f>SUM(Z215:Z218)</f>
        <v>28390</v>
      </c>
      <c r="AA219" s="101">
        <f>Z219/R219</f>
        <v>0.16534653465346535</v>
      </c>
      <c r="AB219" s="93"/>
      <c r="AD219" s="15"/>
      <c r="AE219" s="3" t="s">
        <v>66</v>
      </c>
      <c r="AF219" s="9">
        <f>SUM(AF215:AF218)</f>
        <v>145400</v>
      </c>
      <c r="AG219" s="9"/>
      <c r="AH219" s="9"/>
      <c r="AI219" s="9"/>
      <c r="AJ219" s="9">
        <f>SUM(AJ215:AJ218)</f>
        <v>80</v>
      </c>
      <c r="AK219" s="9"/>
      <c r="AL219" s="294" t="s">
        <v>76</v>
      </c>
      <c r="AM219" s="295"/>
      <c r="AN219" s="78">
        <f>SUM(AN215:AN218)</f>
        <v>24680</v>
      </c>
      <c r="AO219" s="101">
        <f>AN219/AF219</f>
        <v>0.16973865199449795</v>
      </c>
      <c r="AP219" s="93"/>
      <c r="AR219" s="15"/>
      <c r="AS219" s="3" t="s">
        <v>66</v>
      </c>
      <c r="AT219" s="9">
        <f>SUM(AT215:AT218)</f>
        <v>216000</v>
      </c>
      <c r="AU219" s="9"/>
      <c r="AV219" s="9"/>
      <c r="AW219" s="9"/>
      <c r="AX219" s="9">
        <f>SUM(AX215:AX218)</f>
        <v>109</v>
      </c>
      <c r="AY219" s="9"/>
      <c r="AZ219" s="294" t="s">
        <v>76</v>
      </c>
      <c r="BA219" s="295"/>
      <c r="BB219" s="78">
        <f>SUM(BB215:BB218)</f>
        <v>44648</v>
      </c>
      <c r="BC219" s="101">
        <f>BB219/AT219</f>
        <v>0.2067037037037037</v>
      </c>
      <c r="BD219" s="7"/>
      <c r="BF219" s="15"/>
      <c r="BG219" s="3" t="s">
        <v>66</v>
      </c>
      <c r="BH219" s="9">
        <f>SUM(BH215:BH218)</f>
        <v>216200</v>
      </c>
      <c r="BI219" s="73"/>
      <c r="BJ219" s="9"/>
      <c r="BK219" s="9"/>
      <c r="BL219" s="9">
        <f>SUM(BL215:BL218)</f>
        <v>121</v>
      </c>
      <c r="BM219" s="9"/>
      <c r="BN219" s="294" t="s">
        <v>76</v>
      </c>
      <c r="BO219" s="295"/>
      <c r="BP219" s="78">
        <f>SUM(BP215:BP218)</f>
        <v>56868</v>
      </c>
      <c r="BQ219" s="101">
        <f>BP219/BH219</f>
        <v>0.26303422756706751</v>
      </c>
      <c r="BR219" s="93"/>
      <c r="BS219" s="1"/>
      <c r="BT219" s="15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7"/>
      <c r="CH219" s="15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7"/>
      <c r="CV219" s="15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7"/>
      <c r="DJ219" s="15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7"/>
      <c r="DW219" s="47"/>
      <c r="DX219" s="15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7"/>
      <c r="EK219" s="47"/>
      <c r="EL219" s="239"/>
      <c r="EM219" s="15"/>
      <c r="EN219" s="15"/>
      <c r="EO219" s="3" t="s">
        <v>66</v>
      </c>
      <c r="EP219" s="9" t="e">
        <f>SUM(EP215:EP218)</f>
        <v>#REF!</v>
      </c>
      <c r="EQ219" s="9"/>
      <c r="ER219" s="9"/>
      <c r="ES219" s="9"/>
      <c r="ET219" s="9" t="e">
        <f>SUM(ET215:ET218)</f>
        <v>#REF!</v>
      </c>
      <c r="EU219" s="9"/>
      <c r="EV219" s="294" t="s">
        <v>76</v>
      </c>
      <c r="EW219" s="295"/>
      <c r="EX219" s="78" t="e">
        <f>SUM(EX215:EX218)</f>
        <v>#REF!</v>
      </c>
      <c r="EY219" s="101" t="e">
        <f>EX219/EP219</f>
        <v>#REF!</v>
      </c>
      <c r="EZ219" s="93"/>
    </row>
    <row r="220" spans="1:156" ht="15" customHeight="1">
      <c r="A220" s="45"/>
      <c r="B220" s="45"/>
      <c r="C220" s="248"/>
      <c r="D220" s="250"/>
      <c r="E220" s="250"/>
      <c r="F220" s="250"/>
      <c r="G220" s="250"/>
      <c r="H220" s="250"/>
      <c r="I220" s="250"/>
      <c r="J220" s="66"/>
      <c r="L220" s="250"/>
      <c r="M220" s="46"/>
      <c r="N220" s="47"/>
      <c r="P220" s="45"/>
      <c r="Q220" s="248"/>
      <c r="R220" s="250"/>
      <c r="S220" s="250"/>
      <c r="T220" s="250"/>
      <c r="U220" s="250"/>
      <c r="V220" s="250"/>
      <c r="W220" s="250"/>
      <c r="X220" s="66"/>
      <c r="Z220" s="250"/>
      <c r="AA220" s="46"/>
      <c r="AB220" s="47"/>
      <c r="AD220" s="45"/>
      <c r="AE220" s="248"/>
      <c r="AF220" s="250"/>
      <c r="AG220" s="250"/>
      <c r="AH220" s="250"/>
      <c r="AI220" s="250"/>
      <c r="AJ220" s="250"/>
      <c r="AK220" s="250"/>
      <c r="AL220" s="66"/>
      <c r="AN220" s="250"/>
      <c r="AO220" s="46"/>
      <c r="AP220" s="47"/>
      <c r="AR220" s="45"/>
      <c r="AS220" s="250"/>
      <c r="AT220" s="250"/>
      <c r="AU220" s="250"/>
      <c r="AV220" s="250"/>
      <c r="AW220" s="250"/>
      <c r="AX220" s="250"/>
      <c r="AY220" s="250"/>
      <c r="AZ220" s="33"/>
      <c r="BA220" s="250"/>
      <c r="BB220" s="250"/>
      <c r="BC220" s="250"/>
      <c r="BD220" s="47"/>
      <c r="BF220" s="45"/>
      <c r="BG220" s="250"/>
      <c r="BH220" s="250"/>
      <c r="BJ220" s="250"/>
      <c r="BK220" s="250"/>
      <c r="BL220" s="250"/>
      <c r="BM220" s="250"/>
      <c r="BN220" s="250"/>
      <c r="BO220" s="250"/>
      <c r="BP220" s="250"/>
      <c r="BQ220" s="47"/>
      <c r="BS220" s="1"/>
      <c r="BT220" s="45"/>
      <c r="BU220" s="250"/>
      <c r="BV220" s="250"/>
      <c r="BW220" s="250"/>
      <c r="BX220" s="250"/>
      <c r="BY220" s="250"/>
      <c r="BZ220" s="250"/>
      <c r="CA220" s="250"/>
      <c r="CB220" s="250"/>
      <c r="CC220" s="250"/>
      <c r="CD220" s="250"/>
      <c r="CE220" s="250"/>
      <c r="CF220" s="47"/>
      <c r="CH220" s="45"/>
      <c r="CI220" s="250"/>
      <c r="CJ220" s="250"/>
      <c r="CK220" s="250"/>
      <c r="CL220" s="250"/>
      <c r="CM220" s="250"/>
      <c r="CN220" s="250"/>
      <c r="CO220" s="250"/>
      <c r="CP220" s="250"/>
      <c r="CQ220" s="250"/>
      <c r="CR220" s="250"/>
      <c r="CS220" s="250"/>
      <c r="CT220" s="47"/>
      <c r="EM220" s="45"/>
      <c r="EN220" s="45"/>
      <c r="EO220" s="248"/>
      <c r="EP220" s="250"/>
      <c r="EQ220" s="250"/>
      <c r="ER220" s="250"/>
      <c r="ES220" s="250"/>
      <c r="ET220" s="250"/>
      <c r="EU220" s="250"/>
      <c r="EV220" s="66"/>
      <c r="EX220" s="250"/>
      <c r="EY220" s="46"/>
      <c r="EZ220" s="47"/>
    </row>
    <row r="221" spans="1:156" ht="15" customHeight="1">
      <c r="A221" s="45"/>
      <c r="B221" s="45"/>
      <c r="C221" s="48" t="s">
        <v>77</v>
      </c>
      <c r="D221" s="9">
        <f>D209+R209+BV209+CJ209+AF209+AT209+CX209+BH209+DL209+DZ209</f>
        <v>1380800</v>
      </c>
      <c r="E221" s="9">
        <f>D221/A210</f>
        <v>47613.793103448275</v>
      </c>
      <c r="F221" s="250" t="s">
        <v>69</v>
      </c>
      <c r="G221" s="296" t="s">
        <v>78</v>
      </c>
      <c r="H221" s="297"/>
      <c r="I221" s="250"/>
      <c r="J221" s="66"/>
      <c r="L221" s="250"/>
      <c r="M221" s="46"/>
      <c r="N221" s="47"/>
      <c r="P221" s="45"/>
      <c r="Q221" s="248"/>
      <c r="R221" s="250"/>
      <c r="S221" s="250"/>
      <c r="T221" s="250"/>
      <c r="U221" s="250"/>
      <c r="V221" s="250"/>
      <c r="W221" s="250"/>
      <c r="X221" s="66"/>
      <c r="Z221" s="250"/>
      <c r="AA221" s="46"/>
      <c r="AB221" s="47"/>
      <c r="AD221" s="45"/>
      <c r="AE221" s="248"/>
      <c r="AF221" s="250"/>
      <c r="AG221" s="250"/>
      <c r="AH221" s="250"/>
      <c r="AI221" s="250"/>
      <c r="AJ221" s="250"/>
      <c r="AK221" s="250"/>
      <c r="AL221" s="66"/>
      <c r="AN221" s="250"/>
      <c r="AO221" s="46"/>
      <c r="AP221" s="47"/>
      <c r="AR221" s="45"/>
      <c r="AS221" s="250"/>
      <c r="AT221" s="250"/>
      <c r="AU221" s="250"/>
      <c r="AV221" s="250"/>
      <c r="AW221" s="250"/>
      <c r="AX221" s="250"/>
      <c r="AY221" s="250"/>
      <c r="AZ221" s="33"/>
      <c r="BA221" s="250"/>
      <c r="BB221" s="250"/>
      <c r="BC221" s="250"/>
      <c r="BD221" s="47"/>
      <c r="BF221" s="45"/>
      <c r="BG221" s="250"/>
      <c r="BH221" s="250"/>
      <c r="BJ221" s="250"/>
      <c r="BK221" s="250"/>
      <c r="BL221" s="250"/>
      <c r="BM221" s="250"/>
      <c r="BN221" s="250"/>
      <c r="BO221" s="250"/>
      <c r="BP221" s="250"/>
      <c r="BQ221" s="47"/>
      <c r="BS221" s="1"/>
      <c r="BT221" s="45"/>
      <c r="BU221" s="250"/>
      <c r="BV221" s="250"/>
      <c r="BW221" s="250"/>
      <c r="BX221" s="250"/>
      <c r="BY221" s="250"/>
      <c r="BZ221" s="250"/>
      <c r="CA221" s="250"/>
      <c r="CB221" s="250"/>
      <c r="CC221" s="250"/>
      <c r="CD221" s="250"/>
      <c r="CE221" s="250"/>
      <c r="CF221" s="47"/>
      <c r="CH221" s="45"/>
      <c r="CI221" s="250"/>
      <c r="CJ221" s="250"/>
      <c r="CK221" s="250"/>
      <c r="CL221" s="250"/>
      <c r="CM221" s="250"/>
      <c r="CN221" s="250"/>
      <c r="CO221" s="250"/>
      <c r="CP221" s="250"/>
      <c r="CQ221" s="250"/>
      <c r="CR221" s="250"/>
      <c r="CS221" s="250"/>
      <c r="CT221" s="47"/>
      <c r="EM221" s="45"/>
      <c r="EN221" s="45"/>
      <c r="EO221" s="48" t="s">
        <v>77</v>
      </c>
      <c r="EP221" s="9">
        <f>EP209+FD209+HH209+HU209+FR209+GF209+IH209</f>
        <v>70700</v>
      </c>
      <c r="EQ221" s="9">
        <f>EP221/EM210</f>
        <v>1.5345213031493499</v>
      </c>
      <c r="ER221" s="250" t="s">
        <v>69</v>
      </c>
      <c r="ES221" s="296" t="s">
        <v>78</v>
      </c>
      <c r="ET221" s="297"/>
      <c r="EU221" s="250"/>
      <c r="EV221" s="66"/>
      <c r="EX221" s="250"/>
      <c r="EY221" s="46"/>
      <c r="EZ221" s="47"/>
    </row>
    <row r="222" spans="1:156" ht="15" customHeight="1">
      <c r="A222" s="45"/>
      <c r="B222" s="45"/>
      <c r="C222" s="48" t="s">
        <v>79</v>
      </c>
      <c r="D222" s="9">
        <f>D221*0.75</f>
        <v>1035600</v>
      </c>
      <c r="E222" s="42">
        <f>D222/D221</f>
        <v>0.75</v>
      </c>
      <c r="F222" s="250"/>
      <c r="G222" s="298">
        <f>E221*A208</f>
        <v>1380800</v>
      </c>
      <c r="H222" s="297"/>
      <c r="I222" s="250"/>
      <c r="J222" s="66"/>
      <c r="L222" s="250"/>
      <c r="M222" s="46"/>
      <c r="N222" s="47"/>
      <c r="P222" s="45"/>
      <c r="Q222" s="248"/>
      <c r="R222" s="250"/>
      <c r="S222" s="250"/>
      <c r="T222" s="250"/>
      <c r="U222" s="250"/>
      <c r="V222" s="250"/>
      <c r="W222" s="250"/>
      <c r="X222" s="66"/>
      <c r="Z222" s="250"/>
      <c r="AA222" s="46"/>
      <c r="AB222" s="47"/>
      <c r="AD222" s="45"/>
      <c r="AE222" s="248"/>
      <c r="AF222" s="250"/>
      <c r="AG222" s="250"/>
      <c r="AH222" s="250"/>
      <c r="AI222" s="250"/>
      <c r="AJ222" s="250"/>
      <c r="AK222" s="250"/>
      <c r="AL222" s="66"/>
      <c r="AN222" s="250"/>
      <c r="AO222" s="46"/>
      <c r="AP222" s="47"/>
      <c r="AR222" s="45"/>
      <c r="AS222" s="250"/>
      <c r="AT222" s="250"/>
      <c r="AU222" s="250"/>
      <c r="AV222" s="250"/>
      <c r="AW222" s="250"/>
      <c r="AX222" s="250"/>
      <c r="AY222" s="250"/>
      <c r="AZ222" s="33"/>
      <c r="BA222" s="250"/>
      <c r="BB222" s="250"/>
      <c r="BC222" s="250"/>
      <c r="BD222" s="47"/>
      <c r="BF222" s="45"/>
      <c r="BG222" s="250"/>
      <c r="BH222" s="250"/>
      <c r="BJ222" s="250"/>
      <c r="BK222" s="250"/>
      <c r="BL222" s="250"/>
      <c r="BM222" s="250"/>
      <c r="BN222" s="250"/>
      <c r="BO222" s="250"/>
      <c r="BP222" s="250"/>
      <c r="BQ222" s="47"/>
      <c r="BS222" s="1"/>
      <c r="BT222" s="45"/>
      <c r="BU222" s="250"/>
      <c r="BV222" s="250"/>
      <c r="BW222" s="250"/>
      <c r="BX222" s="250"/>
      <c r="BY222" s="250"/>
      <c r="BZ222" s="250"/>
      <c r="CA222" s="250"/>
      <c r="CB222" s="250"/>
      <c r="CC222" s="250"/>
      <c r="CD222" s="250"/>
      <c r="CE222" s="250"/>
      <c r="CF222" s="47"/>
      <c r="CH222" s="45"/>
      <c r="CI222" s="250"/>
      <c r="CJ222" s="250"/>
      <c r="CK222" s="250"/>
      <c r="CL222" s="250"/>
      <c r="CM222" s="250"/>
      <c r="CN222" s="250"/>
      <c r="CO222" s="250"/>
      <c r="CP222" s="250"/>
      <c r="CQ222" s="250"/>
      <c r="CR222" s="250"/>
      <c r="CS222" s="250"/>
      <c r="CT222" s="47"/>
      <c r="EM222" s="45"/>
      <c r="EN222" s="45"/>
      <c r="EO222" s="48" t="s">
        <v>79</v>
      </c>
      <c r="EP222" s="9">
        <f>EP221*0.75</f>
        <v>53025</v>
      </c>
      <c r="EQ222" s="42">
        <f>EP222/EP221</f>
        <v>0.75</v>
      </c>
      <c r="ER222" s="250"/>
      <c r="ES222" s="298">
        <f>EQ221*EM208</f>
        <v>46.035639094480494</v>
      </c>
      <c r="ET222" s="297"/>
      <c r="EU222" s="250"/>
      <c r="EV222" s="66"/>
      <c r="EX222" s="250"/>
      <c r="EY222" s="46"/>
      <c r="EZ222" s="47"/>
    </row>
    <row r="223" spans="1:156" ht="15" customHeight="1">
      <c r="A223" s="45"/>
      <c r="B223" s="45"/>
      <c r="C223" s="48" t="s">
        <v>71</v>
      </c>
      <c r="D223" s="9">
        <f>L209+Z209+CD210+AN209+BB209+CR210+BP209+DF210+DT210+EH210</f>
        <v>325690</v>
      </c>
      <c r="E223" s="42">
        <f>D223/D221</f>
        <v>0.2358705098493627</v>
      </c>
      <c r="F223" s="250"/>
      <c r="G223" s="299" t="s">
        <v>80</v>
      </c>
      <c r="H223" s="297"/>
      <c r="I223" s="250"/>
      <c r="J223" s="66"/>
      <c r="L223" s="250"/>
      <c r="M223" s="46"/>
      <c r="N223" s="47"/>
      <c r="P223" s="45"/>
      <c r="Q223" s="248"/>
      <c r="R223" s="250"/>
      <c r="S223" s="250"/>
      <c r="T223" s="250"/>
      <c r="U223" s="250"/>
      <c r="V223" s="250"/>
      <c r="W223" s="250"/>
      <c r="X223" s="66"/>
      <c r="Z223" s="250"/>
      <c r="AA223" s="46"/>
      <c r="AB223" s="47"/>
      <c r="AD223" s="45"/>
      <c r="AE223" s="248"/>
      <c r="AF223" s="250"/>
      <c r="AG223" s="250"/>
      <c r="AH223" s="250"/>
      <c r="AI223" s="250"/>
      <c r="AJ223" s="250"/>
      <c r="AK223" s="250"/>
      <c r="AL223" s="66"/>
      <c r="AN223" s="250"/>
      <c r="AO223" s="46"/>
      <c r="AP223" s="47"/>
      <c r="AR223" s="45"/>
      <c r="AS223" s="250"/>
      <c r="AT223" s="250"/>
      <c r="AU223" s="250"/>
      <c r="AV223" s="250"/>
      <c r="AW223" s="250"/>
      <c r="AX223" s="250"/>
      <c r="AY223" s="250"/>
      <c r="AZ223" s="33"/>
      <c r="BA223" s="250"/>
      <c r="BB223" s="250"/>
      <c r="BC223" s="250"/>
      <c r="BD223" s="47"/>
      <c r="BF223" s="45"/>
      <c r="BG223" s="250"/>
      <c r="BH223" s="250"/>
      <c r="BJ223" s="250"/>
      <c r="BK223" s="250"/>
      <c r="BL223" s="250"/>
      <c r="BM223" s="250"/>
      <c r="BN223" s="250"/>
      <c r="BO223" s="250"/>
      <c r="BP223" s="250"/>
      <c r="BQ223" s="47"/>
      <c r="BS223" s="1"/>
      <c r="BT223" s="45"/>
      <c r="BU223" s="250"/>
      <c r="BV223" s="250"/>
      <c r="BW223" s="250"/>
      <c r="BX223" s="250"/>
      <c r="BY223" s="250"/>
      <c r="BZ223" s="250"/>
      <c r="CA223" s="250"/>
      <c r="CB223" s="250"/>
      <c r="CC223" s="250"/>
      <c r="CD223" s="250"/>
      <c r="CE223" s="250"/>
      <c r="CF223" s="47"/>
      <c r="CH223" s="45"/>
      <c r="CI223" s="250"/>
      <c r="CJ223" s="250"/>
      <c r="CK223" s="250"/>
      <c r="CL223" s="250"/>
      <c r="CM223" s="250"/>
      <c r="CN223" s="250"/>
      <c r="CO223" s="250"/>
      <c r="CP223" s="250"/>
      <c r="CQ223" s="250"/>
      <c r="CR223" s="250"/>
      <c r="CS223" s="250"/>
      <c r="CT223" s="47"/>
      <c r="EM223" s="45"/>
      <c r="EN223" s="45"/>
      <c r="EO223" s="48" t="s">
        <v>71</v>
      </c>
      <c r="EP223" s="9">
        <f>EX209+FL209+HO210+FZ209+GN209+IB210</f>
        <v>25310</v>
      </c>
      <c r="EQ223" s="42">
        <f>EP223/EP221</f>
        <v>0.35799151343705798</v>
      </c>
      <c r="ER223" s="250"/>
      <c r="ES223" s="299" t="s">
        <v>80</v>
      </c>
      <c r="ET223" s="297"/>
      <c r="EU223" s="250"/>
      <c r="EV223" s="66"/>
      <c r="EX223" s="250"/>
      <c r="EY223" s="46"/>
      <c r="EZ223" s="47"/>
    </row>
    <row r="224" spans="1:156" ht="15" customHeight="1">
      <c r="A224" s="45"/>
      <c r="B224" s="45"/>
      <c r="C224" s="48" t="s">
        <v>73</v>
      </c>
      <c r="D224" s="9">
        <f>D222-D223</f>
        <v>709910</v>
      </c>
      <c r="E224" s="42">
        <f>D224/D221</f>
        <v>0.51412949015063736</v>
      </c>
      <c r="F224" s="250"/>
      <c r="G224" s="298" t="e">
        <f>L208+Z208+AN208+BB208+CE209+CS209</f>
        <v>#VALUE!</v>
      </c>
      <c r="H224" s="297"/>
      <c r="I224" s="250"/>
      <c r="J224" s="66"/>
      <c r="L224" s="250"/>
      <c r="M224" s="46"/>
      <c r="N224" s="47"/>
      <c r="P224" s="45"/>
      <c r="Q224" s="248"/>
      <c r="R224" s="250"/>
      <c r="S224" s="250"/>
      <c r="T224" s="250"/>
      <c r="U224" s="250"/>
      <c r="V224" s="250"/>
      <c r="W224" s="250"/>
      <c r="X224" s="66"/>
      <c r="Z224" s="250"/>
      <c r="AA224" s="46"/>
      <c r="AB224" s="47"/>
      <c r="AD224" s="45"/>
      <c r="AE224" s="248"/>
      <c r="AF224" s="250"/>
      <c r="AG224" s="250"/>
      <c r="AH224" s="250"/>
      <c r="AI224" s="250"/>
      <c r="AJ224" s="250"/>
      <c r="AK224" s="250"/>
      <c r="AL224" s="66"/>
      <c r="AN224" s="250"/>
      <c r="AO224" s="46"/>
      <c r="AP224" s="47"/>
      <c r="AR224" s="45"/>
      <c r="AS224" s="250"/>
      <c r="AT224" s="250"/>
      <c r="AU224" s="250"/>
      <c r="AV224" s="250"/>
      <c r="AW224" s="250"/>
      <c r="AX224" s="250"/>
      <c r="AY224" s="250"/>
      <c r="AZ224" s="33"/>
      <c r="BA224" s="250"/>
      <c r="BB224" s="250"/>
      <c r="BC224" s="250"/>
      <c r="BD224" s="47"/>
      <c r="BF224" s="45"/>
      <c r="BG224" s="250"/>
      <c r="BH224" s="250"/>
      <c r="BJ224" s="250"/>
      <c r="BK224" s="250"/>
      <c r="BL224" s="250"/>
      <c r="BM224" s="250"/>
      <c r="BN224" s="250"/>
      <c r="BO224" s="250"/>
      <c r="BP224" s="250"/>
      <c r="BQ224" s="47"/>
      <c r="BS224" s="1"/>
      <c r="BT224" s="45"/>
      <c r="BU224" s="250"/>
      <c r="BV224" s="250"/>
      <c r="BW224" s="250"/>
      <c r="BX224" s="250"/>
      <c r="BY224" s="250"/>
      <c r="BZ224" s="250"/>
      <c r="CA224" s="250"/>
      <c r="CB224" s="250"/>
      <c r="CC224" s="250"/>
      <c r="CD224" s="250"/>
      <c r="CE224" s="250"/>
      <c r="CF224" s="47"/>
      <c r="CH224" s="45"/>
      <c r="CI224" s="250"/>
      <c r="CJ224" s="250"/>
      <c r="CK224" s="250"/>
      <c r="CL224" s="250"/>
      <c r="CM224" s="250"/>
      <c r="CN224" s="250"/>
      <c r="CO224" s="250"/>
      <c r="CP224" s="250"/>
      <c r="CQ224" s="250"/>
      <c r="CR224" s="250"/>
      <c r="CS224" s="250"/>
      <c r="CT224" s="47"/>
      <c r="DJ224" s="250"/>
      <c r="DK224" s="250"/>
      <c r="DL224" s="250"/>
      <c r="DM224" s="250"/>
      <c r="DN224" s="13"/>
      <c r="DO224" s="250"/>
      <c r="EM224" s="45"/>
      <c r="EN224" s="45"/>
      <c r="EO224" s="48" t="s">
        <v>73</v>
      </c>
      <c r="EP224" s="9">
        <f>EP222-EP223</f>
        <v>27715</v>
      </c>
      <c r="EQ224" s="42">
        <f>EP224/EP221</f>
        <v>0.39200848656294202</v>
      </c>
      <c r="ER224" s="250"/>
      <c r="ES224" s="298" t="e">
        <f>EX208+FL208+FZ208+GN208+HP209+IC209</f>
        <v>#VALUE!</v>
      </c>
      <c r="ET224" s="297"/>
      <c r="EU224" s="250"/>
      <c r="EV224" s="66"/>
      <c r="EX224" s="250"/>
      <c r="EY224" s="46"/>
      <c r="EZ224" s="47"/>
    </row>
    <row r="225" spans="1:156" ht="15" customHeight="1">
      <c r="A225" s="45"/>
      <c r="B225" s="45"/>
      <c r="C225" s="105"/>
      <c r="D225" s="106"/>
      <c r="E225" s="46"/>
      <c r="F225" s="250"/>
      <c r="G225" s="250"/>
      <c r="H225" s="250"/>
      <c r="I225" s="250"/>
      <c r="J225" s="66"/>
      <c r="L225" s="250"/>
      <c r="M225" s="46"/>
      <c r="N225" s="47"/>
      <c r="P225" s="45"/>
      <c r="Q225" s="248"/>
      <c r="R225" s="250"/>
      <c r="S225" s="250"/>
      <c r="T225" s="250"/>
      <c r="U225" s="250"/>
      <c r="V225" s="250"/>
      <c r="W225" s="250"/>
      <c r="X225" s="66"/>
      <c r="Z225" s="250"/>
      <c r="AA225" s="46"/>
      <c r="AB225" s="47"/>
      <c r="AD225" s="45"/>
      <c r="AE225" s="248"/>
      <c r="AF225" s="250"/>
      <c r="AG225" s="250"/>
      <c r="AH225" s="250"/>
      <c r="AI225" s="250"/>
      <c r="AJ225" s="250"/>
      <c r="AK225" s="250"/>
      <c r="AL225" s="66"/>
      <c r="AN225" s="250"/>
      <c r="AO225" s="46"/>
      <c r="AP225" s="47"/>
      <c r="AR225" s="45"/>
      <c r="AS225" s="250"/>
      <c r="AT225" s="250"/>
      <c r="AU225" s="250"/>
      <c r="AV225" s="250"/>
      <c r="AW225" s="250"/>
      <c r="AX225" s="250"/>
      <c r="AY225" s="250"/>
      <c r="AZ225" s="33"/>
      <c r="BA225" s="250"/>
      <c r="BB225" s="250"/>
      <c r="BC225" s="250"/>
      <c r="BD225" s="47"/>
      <c r="BF225" s="45"/>
      <c r="BG225" s="250"/>
      <c r="BH225" s="250"/>
      <c r="BJ225" s="250"/>
      <c r="BK225" s="250"/>
      <c r="BL225" s="250"/>
      <c r="BM225" s="250"/>
      <c r="BN225" s="250"/>
      <c r="BO225" s="250"/>
      <c r="BP225" s="250"/>
      <c r="BQ225" s="47"/>
      <c r="BS225" s="1"/>
      <c r="BT225" s="45"/>
      <c r="BU225" s="250"/>
      <c r="BV225" s="250"/>
      <c r="BW225" s="250"/>
      <c r="BX225" s="250"/>
      <c r="BY225" s="250"/>
      <c r="BZ225" s="250"/>
      <c r="CA225" s="250"/>
      <c r="CB225" s="250"/>
      <c r="CC225" s="250"/>
      <c r="CD225" s="250"/>
      <c r="CE225" s="250"/>
      <c r="CF225" s="47"/>
      <c r="CH225" s="45"/>
      <c r="CI225" s="250"/>
      <c r="CJ225" s="250"/>
      <c r="CK225" s="250"/>
      <c r="CL225" s="250"/>
      <c r="CM225" s="250"/>
      <c r="CN225" s="250"/>
      <c r="CO225" s="250"/>
      <c r="CP225" s="250"/>
      <c r="CQ225" s="250"/>
      <c r="CR225" s="250"/>
      <c r="CS225" s="250"/>
      <c r="CT225" s="47"/>
      <c r="DJ225" s="250"/>
      <c r="DK225" s="250"/>
      <c r="DL225" s="250"/>
      <c r="DM225" s="250"/>
      <c r="DN225" s="13"/>
      <c r="DO225" s="250"/>
      <c r="EM225" s="45"/>
      <c r="EN225" s="45"/>
      <c r="EO225" s="105"/>
      <c r="EP225" s="106"/>
      <c r="EQ225" s="46"/>
      <c r="ER225" s="250"/>
      <c r="ES225" s="250"/>
      <c r="ET225" s="250"/>
      <c r="EU225" s="250"/>
      <c r="EV225" s="66"/>
      <c r="EX225" s="250"/>
      <c r="EY225" s="46"/>
      <c r="EZ225" s="47"/>
    </row>
    <row r="226" spans="1:156" ht="21" customHeight="1">
      <c r="A226" s="302" t="s">
        <v>0</v>
      </c>
      <c r="B226" s="303"/>
      <c r="C226" s="303"/>
      <c r="D226" s="303"/>
      <c r="E226" s="154" t="s">
        <v>1</v>
      </c>
      <c r="F226" s="148"/>
      <c r="G226" s="148"/>
      <c r="H226" s="148"/>
      <c r="I226" s="148"/>
      <c r="J226" s="155"/>
      <c r="K226" s="148"/>
      <c r="L226" s="148"/>
      <c r="M226" s="148"/>
      <c r="N226" s="156"/>
      <c r="O226" s="148"/>
      <c r="P226" s="302" t="s">
        <v>0</v>
      </c>
      <c r="Q226" s="303"/>
      <c r="R226" s="303"/>
      <c r="S226" s="154" t="s">
        <v>2</v>
      </c>
      <c r="T226" s="148"/>
      <c r="U226" s="148"/>
      <c r="V226" s="148"/>
      <c r="W226" s="148"/>
      <c r="X226" s="155"/>
      <c r="Y226" s="148"/>
      <c r="Z226" s="148"/>
      <c r="AA226" s="148"/>
      <c r="AB226" s="156"/>
      <c r="AC226" s="182"/>
      <c r="AD226" s="302" t="s">
        <v>0</v>
      </c>
      <c r="AE226" s="303"/>
      <c r="AF226" s="303"/>
      <c r="AG226" s="154" t="s">
        <v>3</v>
      </c>
      <c r="AH226" s="148"/>
      <c r="AI226" s="148"/>
      <c r="AJ226" s="148"/>
      <c r="AK226" s="148"/>
      <c r="AL226" s="155"/>
      <c r="AM226" s="148"/>
      <c r="AN226" s="148"/>
      <c r="AO226" s="148"/>
      <c r="AP226" s="156"/>
      <c r="AQ226" s="148"/>
      <c r="AR226" s="302" t="s">
        <v>0</v>
      </c>
      <c r="AS226" s="303"/>
      <c r="AT226" s="303"/>
      <c r="AU226" s="304" t="s">
        <v>4</v>
      </c>
      <c r="AV226" s="303"/>
      <c r="AW226" s="303"/>
      <c r="AX226" s="149"/>
      <c r="AY226" s="149"/>
      <c r="AZ226" s="157"/>
      <c r="BA226" s="149"/>
      <c r="BB226" s="149"/>
      <c r="BC226" s="149"/>
      <c r="BD226" s="158"/>
      <c r="BE226" s="148"/>
      <c r="BF226" s="302" t="s">
        <v>0</v>
      </c>
      <c r="BG226" s="303"/>
      <c r="BH226" s="303"/>
      <c r="BI226" s="186" t="s">
        <v>5</v>
      </c>
      <c r="BJ226" s="148"/>
      <c r="BK226" s="148"/>
      <c r="BL226" s="148"/>
      <c r="BM226" s="148"/>
      <c r="BN226" s="155"/>
      <c r="BO226" s="148"/>
      <c r="BP226" s="148"/>
      <c r="BQ226" s="148"/>
      <c r="BR226" s="156"/>
      <c r="BS226" s="148"/>
      <c r="BT226" s="148"/>
      <c r="BU226" s="302" t="s">
        <v>0</v>
      </c>
      <c r="BV226" s="303"/>
      <c r="BW226" s="303"/>
      <c r="BX226" s="304" t="s">
        <v>6</v>
      </c>
      <c r="BY226" s="303"/>
      <c r="BZ226" s="303"/>
      <c r="CA226" s="149"/>
      <c r="CB226" s="149"/>
      <c r="CC226" s="149"/>
      <c r="CD226" s="149"/>
      <c r="CE226" s="149"/>
      <c r="CF226" s="149"/>
      <c r="CG226" s="158"/>
      <c r="CH226" s="148"/>
      <c r="CI226" s="302" t="s">
        <v>0</v>
      </c>
      <c r="CJ226" s="303"/>
      <c r="CK226" s="303"/>
      <c r="CL226" s="304" t="s">
        <v>7</v>
      </c>
      <c r="CM226" s="303"/>
      <c r="CN226" s="303"/>
      <c r="CO226" s="149"/>
      <c r="CP226" s="149"/>
      <c r="CQ226" s="149"/>
      <c r="CR226" s="149"/>
      <c r="CS226" s="149"/>
      <c r="CT226" s="149"/>
      <c r="CU226" s="158"/>
      <c r="CV226" s="148"/>
      <c r="CW226" s="302" t="s">
        <v>0</v>
      </c>
      <c r="CX226" s="303"/>
      <c r="CY226" s="303"/>
      <c r="CZ226" s="305" t="s">
        <v>8</v>
      </c>
      <c r="DA226" s="306"/>
      <c r="DB226" s="306"/>
      <c r="DC226" s="149"/>
      <c r="DD226" s="149"/>
      <c r="DE226" s="149"/>
      <c r="DF226" s="149"/>
      <c r="DG226" s="149"/>
      <c r="DH226" s="149"/>
      <c r="DI226" s="158"/>
      <c r="DJ226" s="148"/>
      <c r="DK226" s="302" t="s">
        <v>0</v>
      </c>
      <c r="DL226" s="303"/>
      <c r="DM226" s="303"/>
      <c r="DN226" s="305" t="s">
        <v>9</v>
      </c>
      <c r="DO226" s="306"/>
      <c r="DP226" s="306"/>
      <c r="DQ226" s="149"/>
      <c r="DR226" s="149"/>
      <c r="DS226" s="149"/>
      <c r="DT226" s="149"/>
      <c r="DU226" s="149"/>
      <c r="DV226" s="149"/>
      <c r="DW226" s="149"/>
      <c r="DX226" s="148"/>
      <c r="DY226" s="302" t="s">
        <v>0</v>
      </c>
      <c r="DZ226" s="303"/>
      <c r="EA226" s="303"/>
      <c r="EB226" s="305" t="s">
        <v>662</v>
      </c>
      <c r="EC226" s="306"/>
      <c r="ED226" s="306"/>
      <c r="EE226" s="149"/>
      <c r="EF226" s="149"/>
      <c r="EG226" s="149"/>
      <c r="EH226" s="149"/>
      <c r="EI226" s="149"/>
      <c r="EJ226" s="149"/>
      <c r="EK226" s="149"/>
      <c r="EM226" s="307" t="s">
        <v>10</v>
      </c>
      <c r="EN226" s="308"/>
      <c r="EO226" s="308"/>
      <c r="EP226" s="308"/>
      <c r="EQ226" s="236" t="s">
        <v>1</v>
      </c>
      <c r="ER226" s="225"/>
      <c r="ES226" s="225"/>
      <c r="ET226" s="225"/>
      <c r="EU226" s="225"/>
      <c r="EV226" s="237"/>
      <c r="EW226" s="225"/>
      <c r="EX226" s="225"/>
      <c r="EY226" s="225"/>
      <c r="EZ226" s="226"/>
    </row>
    <row r="227" spans="1:156" ht="15" customHeight="1">
      <c r="A227" s="2" t="s">
        <v>11</v>
      </c>
      <c r="B227" s="2"/>
      <c r="C227" s="3" t="s">
        <v>12</v>
      </c>
      <c r="D227" s="3" t="s">
        <v>13</v>
      </c>
      <c r="E227" s="4" t="s">
        <v>14</v>
      </c>
      <c r="F227" s="3" t="s">
        <v>13</v>
      </c>
      <c r="G227" s="3" t="s">
        <v>15</v>
      </c>
      <c r="H227" s="3" t="s">
        <v>16</v>
      </c>
      <c r="I227" s="3" t="s">
        <v>17</v>
      </c>
      <c r="J227" s="4" t="s">
        <v>18</v>
      </c>
      <c r="K227" s="3" t="s">
        <v>19</v>
      </c>
      <c r="L227" s="3" t="s">
        <v>16</v>
      </c>
      <c r="M227" s="3" t="s">
        <v>20</v>
      </c>
      <c r="N227" s="3" t="s">
        <v>21</v>
      </c>
      <c r="P227" s="2" t="s">
        <v>11</v>
      </c>
      <c r="Q227" s="3" t="s">
        <v>12</v>
      </c>
      <c r="R227" s="3" t="s">
        <v>13</v>
      </c>
      <c r="S227" s="4" t="s">
        <v>14</v>
      </c>
      <c r="T227" s="3" t="s">
        <v>13</v>
      </c>
      <c r="U227" s="3" t="s">
        <v>15</v>
      </c>
      <c r="V227" s="3" t="s">
        <v>16</v>
      </c>
      <c r="W227" s="3" t="s">
        <v>17</v>
      </c>
      <c r="X227" s="4" t="s">
        <v>18</v>
      </c>
      <c r="Y227" s="3" t="s">
        <v>19</v>
      </c>
      <c r="Z227" s="3" t="s">
        <v>16</v>
      </c>
      <c r="AA227" s="3" t="s">
        <v>20</v>
      </c>
      <c r="AB227" s="3" t="s">
        <v>21</v>
      </c>
      <c r="AD227" s="2" t="s">
        <v>11</v>
      </c>
      <c r="AE227" s="3" t="s">
        <v>12</v>
      </c>
      <c r="AF227" s="3" t="s">
        <v>13</v>
      </c>
      <c r="AG227" s="4" t="s">
        <v>14</v>
      </c>
      <c r="AH227" s="3" t="s">
        <v>13</v>
      </c>
      <c r="AI227" s="3" t="s">
        <v>15</v>
      </c>
      <c r="AJ227" s="3" t="s">
        <v>16</v>
      </c>
      <c r="AK227" s="3" t="s">
        <v>17</v>
      </c>
      <c r="AL227" s="4" t="s">
        <v>18</v>
      </c>
      <c r="AM227" s="3" t="s">
        <v>19</v>
      </c>
      <c r="AN227" s="3" t="s">
        <v>16</v>
      </c>
      <c r="AO227" s="3" t="s">
        <v>20</v>
      </c>
      <c r="AP227" s="3" t="s">
        <v>21</v>
      </c>
      <c r="AR227" s="2" t="s">
        <v>11</v>
      </c>
      <c r="AS227" s="3" t="s">
        <v>12</v>
      </c>
      <c r="AT227" s="3" t="s">
        <v>13</v>
      </c>
      <c r="AU227" s="3" t="s">
        <v>14</v>
      </c>
      <c r="AV227" s="3" t="s">
        <v>13</v>
      </c>
      <c r="AW227" s="3" t="s">
        <v>15</v>
      </c>
      <c r="AX227" s="3" t="s">
        <v>16</v>
      </c>
      <c r="AY227" s="3" t="s">
        <v>17</v>
      </c>
      <c r="AZ227" s="4" t="s">
        <v>22</v>
      </c>
      <c r="BA227" s="3" t="s">
        <v>19</v>
      </c>
      <c r="BB227" s="3" t="s">
        <v>23</v>
      </c>
      <c r="BC227" s="3" t="s">
        <v>24</v>
      </c>
      <c r="BD227" s="3" t="s">
        <v>21</v>
      </c>
      <c r="BF227" s="2" t="s">
        <v>11</v>
      </c>
      <c r="BG227" s="3" t="s">
        <v>12</v>
      </c>
      <c r="BH227" s="3" t="s">
        <v>13</v>
      </c>
      <c r="BI227" s="187" t="s">
        <v>14</v>
      </c>
      <c r="BJ227" s="3" t="s">
        <v>13</v>
      </c>
      <c r="BK227" s="3" t="s">
        <v>15</v>
      </c>
      <c r="BL227" s="3" t="s">
        <v>16</v>
      </c>
      <c r="BM227" s="3" t="s">
        <v>17</v>
      </c>
      <c r="BN227" s="4" t="s">
        <v>18</v>
      </c>
      <c r="BO227" s="3" t="s">
        <v>19</v>
      </c>
      <c r="BP227" s="3" t="s">
        <v>16</v>
      </c>
      <c r="BQ227" s="3" t="s">
        <v>20</v>
      </c>
      <c r="BR227" s="3" t="s">
        <v>21</v>
      </c>
      <c r="BS227" s="1"/>
      <c r="BT227" s="2" t="s">
        <v>11</v>
      </c>
      <c r="BU227" s="3" t="s">
        <v>12</v>
      </c>
      <c r="BV227" s="3" t="s">
        <v>13</v>
      </c>
      <c r="BW227" s="163" t="s">
        <v>14</v>
      </c>
      <c r="BX227" s="3" t="s">
        <v>13</v>
      </c>
      <c r="BY227" s="3" t="s">
        <v>15</v>
      </c>
      <c r="BZ227" s="3" t="s">
        <v>16</v>
      </c>
      <c r="CA227" s="3" t="s">
        <v>17</v>
      </c>
      <c r="CB227" s="3"/>
      <c r="CC227" s="3" t="s">
        <v>19</v>
      </c>
      <c r="CD227" s="3" t="s">
        <v>25</v>
      </c>
      <c r="CE227" s="3" t="s">
        <v>26</v>
      </c>
      <c r="CF227" s="3" t="s">
        <v>21</v>
      </c>
      <c r="CH227" s="2" t="s">
        <v>11</v>
      </c>
      <c r="CI227" s="3" t="s">
        <v>12</v>
      </c>
      <c r="CJ227" s="3" t="s">
        <v>13</v>
      </c>
      <c r="CK227" s="3" t="s">
        <v>14</v>
      </c>
      <c r="CL227" s="3" t="s">
        <v>13</v>
      </c>
      <c r="CM227" s="3" t="s">
        <v>15</v>
      </c>
      <c r="CN227" s="3" t="s">
        <v>16</v>
      </c>
      <c r="CO227" s="3" t="s">
        <v>17</v>
      </c>
      <c r="CP227" s="3"/>
      <c r="CQ227" s="3" t="s">
        <v>19</v>
      </c>
      <c r="CR227" s="3" t="s">
        <v>25</v>
      </c>
      <c r="CS227" s="3" t="s">
        <v>26</v>
      </c>
      <c r="CT227" s="3" t="s">
        <v>21</v>
      </c>
      <c r="CV227" s="2" t="s">
        <v>11</v>
      </c>
      <c r="CW227" s="3" t="s">
        <v>12</v>
      </c>
      <c r="CX227" s="3" t="s">
        <v>13</v>
      </c>
      <c r="CY227" s="3" t="s">
        <v>14</v>
      </c>
      <c r="CZ227" s="3" t="s">
        <v>13</v>
      </c>
      <c r="DA227" s="3" t="s">
        <v>15</v>
      </c>
      <c r="DB227" s="3" t="s">
        <v>16</v>
      </c>
      <c r="DC227" s="3" t="s">
        <v>17</v>
      </c>
      <c r="DD227" s="3"/>
      <c r="DE227" s="3" t="s">
        <v>19</v>
      </c>
      <c r="DF227" s="3" t="s">
        <v>25</v>
      </c>
      <c r="DG227" s="3" t="s">
        <v>26</v>
      </c>
      <c r="DH227" s="3" t="s">
        <v>21</v>
      </c>
      <c r="DJ227" s="2" t="s">
        <v>11</v>
      </c>
      <c r="DK227" s="3" t="s">
        <v>12</v>
      </c>
      <c r="DL227" s="3" t="s">
        <v>13</v>
      </c>
      <c r="DM227" s="3" t="s">
        <v>14</v>
      </c>
      <c r="DN227" s="3" t="s">
        <v>13</v>
      </c>
      <c r="DO227" s="3" t="s">
        <v>15</v>
      </c>
      <c r="DP227" s="3" t="s">
        <v>16</v>
      </c>
      <c r="DQ227" s="3" t="s">
        <v>17</v>
      </c>
      <c r="DR227" s="3"/>
      <c r="DS227" s="3" t="s">
        <v>19</v>
      </c>
      <c r="DT227" s="3" t="s">
        <v>25</v>
      </c>
      <c r="DU227" s="3" t="s">
        <v>26</v>
      </c>
      <c r="DV227" s="3" t="s">
        <v>21</v>
      </c>
      <c r="DW227" s="274"/>
      <c r="DX227" s="2" t="s">
        <v>11</v>
      </c>
      <c r="DY227" s="3" t="s">
        <v>12</v>
      </c>
      <c r="DZ227" s="3" t="s">
        <v>13</v>
      </c>
      <c r="EA227" s="3" t="s">
        <v>14</v>
      </c>
      <c r="EB227" s="3" t="s">
        <v>13</v>
      </c>
      <c r="EC227" s="3" t="s">
        <v>15</v>
      </c>
      <c r="ED227" s="3" t="s">
        <v>16</v>
      </c>
      <c r="EE227" s="3" t="s">
        <v>17</v>
      </c>
      <c r="EF227" s="3"/>
      <c r="EG227" s="3" t="s">
        <v>19</v>
      </c>
      <c r="EH227" s="3" t="s">
        <v>25</v>
      </c>
      <c r="EI227" s="3" t="s">
        <v>26</v>
      </c>
      <c r="EJ227" s="3" t="s">
        <v>21</v>
      </c>
      <c r="EK227" s="274"/>
      <c r="EL227" s="238"/>
      <c r="EM227" s="2" t="s">
        <v>11</v>
      </c>
      <c r="EN227" s="2"/>
      <c r="EO227" s="3" t="s">
        <v>12</v>
      </c>
      <c r="EP227" s="3" t="s">
        <v>13</v>
      </c>
      <c r="EQ227" s="4" t="s">
        <v>14</v>
      </c>
      <c r="ER227" s="3" t="s">
        <v>13</v>
      </c>
      <c r="ES227" s="3" t="s">
        <v>15</v>
      </c>
      <c r="ET227" s="3" t="s">
        <v>16</v>
      </c>
      <c r="EU227" s="3" t="s">
        <v>17</v>
      </c>
      <c r="EV227" s="4" t="s">
        <v>18</v>
      </c>
      <c r="EW227" s="3" t="s">
        <v>19</v>
      </c>
      <c r="EX227" s="3" t="s">
        <v>16</v>
      </c>
      <c r="EY227" s="3" t="s">
        <v>20</v>
      </c>
      <c r="EZ227" s="3" t="s">
        <v>21</v>
      </c>
    </row>
    <row r="228" spans="1:156" ht="15" customHeight="1">
      <c r="A228" s="89">
        <v>46060</v>
      </c>
      <c r="B228" s="6">
        <v>2839</v>
      </c>
      <c r="C228" s="78">
        <v>11892</v>
      </c>
      <c r="D228" s="78">
        <v>153</v>
      </c>
      <c r="E228" s="78">
        <v>370</v>
      </c>
      <c r="F228" s="78">
        <v>0</v>
      </c>
      <c r="G228" s="78">
        <v>15</v>
      </c>
      <c r="H228" s="78">
        <v>0</v>
      </c>
      <c r="I228" s="78">
        <v>0</v>
      </c>
      <c r="J228" s="90" t="s">
        <v>615</v>
      </c>
      <c r="K228" s="91">
        <v>682</v>
      </c>
      <c r="L228" s="78">
        <v>0</v>
      </c>
      <c r="M228" s="92">
        <v>0</v>
      </c>
      <c r="N228" s="12"/>
      <c r="P228" s="89">
        <v>46060</v>
      </c>
      <c r="Q228" s="78">
        <v>9367</v>
      </c>
      <c r="R228" s="78">
        <v>86</v>
      </c>
      <c r="S228" s="78">
        <v>255</v>
      </c>
      <c r="T228" s="78">
        <v>6</v>
      </c>
      <c r="U228" s="78">
        <v>29</v>
      </c>
      <c r="V228" s="78">
        <v>6</v>
      </c>
      <c r="W228" s="78">
        <v>8</v>
      </c>
      <c r="X228" s="90" t="s">
        <v>28</v>
      </c>
      <c r="Y228" s="91">
        <v>400</v>
      </c>
      <c r="Z228" s="78">
        <v>2400</v>
      </c>
      <c r="AA228" s="92">
        <v>0.27906976744186046</v>
      </c>
      <c r="AB228" s="93"/>
      <c r="AD228" s="89">
        <v>46060</v>
      </c>
      <c r="AE228" s="78">
        <v>5689</v>
      </c>
      <c r="AF228" s="78">
        <v>0</v>
      </c>
      <c r="AG228" s="78">
        <v>180</v>
      </c>
      <c r="AH228" s="78">
        <v>3</v>
      </c>
      <c r="AI228" s="78">
        <v>32</v>
      </c>
      <c r="AJ228" s="78">
        <v>3</v>
      </c>
      <c r="AK228" s="78">
        <v>0</v>
      </c>
      <c r="AL228" s="90" t="s">
        <v>29</v>
      </c>
      <c r="AM228" s="91">
        <v>880</v>
      </c>
      <c r="AN228" s="78">
        <v>2640</v>
      </c>
      <c r="AO228" s="92" t="e">
        <v>#DIV/0!</v>
      </c>
      <c r="AP228" s="93" t="s">
        <v>667</v>
      </c>
      <c r="AR228" s="89">
        <v>46060</v>
      </c>
      <c r="AS228" s="8">
        <v>9345</v>
      </c>
      <c r="AT228" s="144">
        <v>114</v>
      </c>
      <c r="AU228" s="9">
        <v>376</v>
      </c>
      <c r="AV228" s="9">
        <v>5</v>
      </c>
      <c r="AW228" s="9">
        <v>14</v>
      </c>
      <c r="AX228" s="9">
        <v>6</v>
      </c>
      <c r="AY228" s="9">
        <v>4</v>
      </c>
      <c r="AZ228" s="90" t="s">
        <v>30</v>
      </c>
      <c r="BA228" s="78">
        <v>800</v>
      </c>
      <c r="BB228" s="9">
        <v>4800</v>
      </c>
      <c r="BC228" s="10">
        <v>0.42105263157894735</v>
      </c>
      <c r="BD228" s="7"/>
      <c r="BF228" s="89">
        <v>46060</v>
      </c>
      <c r="BG228" s="78">
        <v>4745</v>
      </c>
      <c r="BH228" s="78">
        <v>119</v>
      </c>
      <c r="BI228" s="188">
        <v>231</v>
      </c>
      <c r="BJ228" s="78">
        <v>3</v>
      </c>
      <c r="BK228" s="78">
        <v>12</v>
      </c>
      <c r="BL228" s="78">
        <v>3</v>
      </c>
      <c r="BM228" s="78">
        <v>10</v>
      </c>
      <c r="BN228" s="90" t="s">
        <v>280</v>
      </c>
      <c r="BO228" s="91">
        <v>1100</v>
      </c>
      <c r="BP228" s="78">
        <v>3300</v>
      </c>
      <c r="BQ228" s="92">
        <v>0.27731092436974791</v>
      </c>
      <c r="BR228" s="93"/>
      <c r="BS228" s="1"/>
      <c r="BT228" s="89">
        <v>46060</v>
      </c>
      <c r="BU228" s="8">
        <v>15760</v>
      </c>
      <c r="BV228" s="9">
        <v>301</v>
      </c>
      <c r="BW228" s="9">
        <v>393</v>
      </c>
      <c r="BX228" s="9">
        <v>8</v>
      </c>
      <c r="BY228" s="9">
        <v>52</v>
      </c>
      <c r="BZ228" s="9">
        <v>8</v>
      </c>
      <c r="CA228" s="9">
        <v>7</v>
      </c>
      <c r="CB228" s="78"/>
      <c r="CC228" s="78">
        <v>880</v>
      </c>
      <c r="CD228" s="9">
        <v>7040</v>
      </c>
      <c r="CE228" s="10">
        <v>0.23388704318936876</v>
      </c>
      <c r="CF228" s="223" t="s">
        <v>647</v>
      </c>
      <c r="CH228" s="89">
        <v>46060</v>
      </c>
      <c r="CI228" s="8">
        <v>15257</v>
      </c>
      <c r="CJ228" s="9">
        <v>172</v>
      </c>
      <c r="CK228" s="9">
        <v>339</v>
      </c>
      <c r="CL228" s="9">
        <v>3</v>
      </c>
      <c r="CM228" s="9">
        <v>33</v>
      </c>
      <c r="CN228" s="9">
        <v>3</v>
      </c>
      <c r="CO228" s="9">
        <v>0</v>
      </c>
      <c r="CP228" s="78"/>
      <c r="CQ228" s="78">
        <v>1030</v>
      </c>
      <c r="CR228" s="9">
        <v>3090</v>
      </c>
      <c r="CS228" s="10">
        <v>0.17965116279069768</v>
      </c>
      <c r="CT228" s="7" t="s">
        <v>671</v>
      </c>
      <c r="CV228" s="89">
        <v>46060</v>
      </c>
      <c r="CW228" s="8">
        <v>6818</v>
      </c>
      <c r="CX228" s="9">
        <v>163</v>
      </c>
      <c r="CY228" s="9">
        <v>541</v>
      </c>
      <c r="CZ228" s="9">
        <v>6</v>
      </c>
      <c r="DA228" s="9">
        <v>8</v>
      </c>
      <c r="DB228" s="9">
        <v>10</v>
      </c>
      <c r="DC228" s="9">
        <v>9</v>
      </c>
      <c r="DD228" s="78"/>
      <c r="DE228" s="78">
        <v>550</v>
      </c>
      <c r="DF228" s="9">
        <v>5500</v>
      </c>
      <c r="DG228" s="10">
        <v>0.33742331288343558</v>
      </c>
      <c r="DH228" s="216" t="s">
        <v>85</v>
      </c>
      <c r="DJ228" s="89">
        <v>46060</v>
      </c>
      <c r="DK228" s="8">
        <v>2570</v>
      </c>
      <c r="DL228" s="9">
        <v>198</v>
      </c>
      <c r="DM228" s="9">
        <v>306</v>
      </c>
      <c r="DN228" s="9">
        <v>3</v>
      </c>
      <c r="DO228" s="9">
        <v>43</v>
      </c>
      <c r="DP228" s="9">
        <v>3</v>
      </c>
      <c r="DQ228" s="9">
        <v>3</v>
      </c>
      <c r="DR228" s="78"/>
      <c r="DS228" s="78">
        <v>500</v>
      </c>
      <c r="DT228" s="9">
        <v>1500</v>
      </c>
      <c r="DU228" s="10">
        <v>7.575757575757576E-2</v>
      </c>
      <c r="DV228" s="7" t="s">
        <v>646</v>
      </c>
      <c r="DW228" s="275"/>
      <c r="DX228" s="89">
        <v>46060</v>
      </c>
      <c r="DY228" s="8">
        <v>51</v>
      </c>
      <c r="DZ228" s="9">
        <v>24</v>
      </c>
      <c r="EA228" s="9">
        <v>0</v>
      </c>
      <c r="EB228" s="9">
        <v>0</v>
      </c>
      <c r="EC228" s="9">
        <v>12</v>
      </c>
      <c r="ED228" s="9">
        <v>0</v>
      </c>
      <c r="EE228" s="9">
        <v>0</v>
      </c>
      <c r="EF228" s="78"/>
      <c r="EG228" s="78">
        <v>1050</v>
      </c>
      <c r="EH228" s="9">
        <v>0</v>
      </c>
      <c r="EI228" s="10">
        <v>0</v>
      </c>
      <c r="EJ228" s="216" t="s">
        <v>670</v>
      </c>
      <c r="EK228" s="275"/>
      <c r="EL228" s="239"/>
      <c r="EM228" s="89">
        <v>46060</v>
      </c>
      <c r="EN228" s="6">
        <v>119</v>
      </c>
      <c r="EO228" s="78">
        <v>7950</v>
      </c>
      <c r="EP228" s="78">
        <v>21</v>
      </c>
      <c r="EQ228" s="78">
        <v>276</v>
      </c>
      <c r="ER228" s="78">
        <v>1</v>
      </c>
      <c r="ES228" s="78">
        <v>17</v>
      </c>
      <c r="ET228" s="78">
        <v>1</v>
      </c>
      <c r="EU228" s="78">
        <v>0</v>
      </c>
      <c r="EV228" s="90" t="s">
        <v>654</v>
      </c>
      <c r="EW228" s="91">
        <v>1000</v>
      </c>
      <c r="EX228" s="78">
        <v>1000</v>
      </c>
      <c r="EY228" s="92">
        <v>0.47619047619047616</v>
      </c>
      <c r="EZ228" s="12"/>
    </row>
    <row r="229" spans="1:156" ht="15" customHeight="1">
      <c r="A229" s="15"/>
      <c r="B229" s="15"/>
      <c r="C229" s="9">
        <v>13580</v>
      </c>
      <c r="D229" s="9">
        <v>108</v>
      </c>
      <c r="E229" s="9">
        <v>402</v>
      </c>
      <c r="F229" s="9">
        <v>2</v>
      </c>
      <c r="G229" s="9">
        <v>13</v>
      </c>
      <c r="H229" s="9">
        <v>2</v>
      </c>
      <c r="I229" s="9">
        <v>0</v>
      </c>
      <c r="J229" s="90" t="s">
        <v>33</v>
      </c>
      <c r="K229" s="78">
        <v>800</v>
      </c>
      <c r="L229" s="9">
        <v>1600</v>
      </c>
      <c r="M229" s="10">
        <v>0.14814814814814814</v>
      </c>
      <c r="N229" s="7"/>
      <c r="P229" s="15"/>
      <c r="Q229" s="9">
        <v>10073</v>
      </c>
      <c r="R229" s="9">
        <v>85</v>
      </c>
      <c r="S229" s="9">
        <v>403</v>
      </c>
      <c r="T229" s="9">
        <v>3</v>
      </c>
      <c r="U229" s="9">
        <v>17</v>
      </c>
      <c r="V229" s="9">
        <v>2</v>
      </c>
      <c r="W229" s="9">
        <v>0</v>
      </c>
      <c r="X229" s="90" t="s">
        <v>34</v>
      </c>
      <c r="Y229" s="78">
        <v>500</v>
      </c>
      <c r="Z229" s="9">
        <v>1000</v>
      </c>
      <c r="AA229" s="10">
        <v>0.11764705882352941</v>
      </c>
      <c r="AB229" s="7"/>
      <c r="AD229" s="15"/>
      <c r="AE229" s="9">
        <v>5974</v>
      </c>
      <c r="AF229" s="9">
        <v>74</v>
      </c>
      <c r="AG229" s="9">
        <v>313</v>
      </c>
      <c r="AH229" s="9">
        <v>7</v>
      </c>
      <c r="AI229" s="9">
        <v>2</v>
      </c>
      <c r="AJ229" s="9">
        <v>8</v>
      </c>
      <c r="AK229" s="9">
        <v>8</v>
      </c>
      <c r="AL229" s="90" t="s">
        <v>642</v>
      </c>
      <c r="AM229" s="78">
        <v>1100</v>
      </c>
      <c r="AN229" s="9">
        <v>8800</v>
      </c>
      <c r="AO229" s="10">
        <v>1.1891891891891893</v>
      </c>
      <c r="AP229" s="7" t="s">
        <v>432</v>
      </c>
      <c r="AR229" s="89"/>
      <c r="AS229" s="8">
        <v>5549</v>
      </c>
      <c r="AT229" s="144">
        <v>42</v>
      </c>
      <c r="AU229" s="9">
        <v>407</v>
      </c>
      <c r="AV229" s="9">
        <v>4</v>
      </c>
      <c r="AW229" s="9">
        <v>14</v>
      </c>
      <c r="AX229" s="9">
        <v>5</v>
      </c>
      <c r="AY229" s="9">
        <v>5</v>
      </c>
      <c r="AZ229" s="90" t="s">
        <v>36</v>
      </c>
      <c r="BA229" s="78">
        <v>250</v>
      </c>
      <c r="BB229" s="9">
        <v>1250</v>
      </c>
      <c r="BC229" s="10">
        <v>0.29761904761904762</v>
      </c>
      <c r="BD229" s="7"/>
      <c r="BF229" s="15"/>
      <c r="BG229" s="9">
        <v>5675</v>
      </c>
      <c r="BH229" s="9">
        <v>167</v>
      </c>
      <c r="BI229" s="73">
        <v>114</v>
      </c>
      <c r="BJ229" s="9">
        <v>5</v>
      </c>
      <c r="BK229" s="9">
        <v>14</v>
      </c>
      <c r="BL229" s="9">
        <v>5</v>
      </c>
      <c r="BM229" s="9">
        <v>0</v>
      </c>
      <c r="BN229" s="90" t="s">
        <v>37</v>
      </c>
      <c r="BO229" s="78">
        <v>722</v>
      </c>
      <c r="BP229" s="9">
        <v>3610</v>
      </c>
      <c r="BQ229" s="10">
        <v>0.21616766467065868</v>
      </c>
      <c r="BR229" s="93"/>
      <c r="BS229" s="1"/>
      <c r="BT229" s="15">
        <f>IF(A232="","",A232)</f>
        <v>46066</v>
      </c>
      <c r="BU229" s="9">
        <v>15909</v>
      </c>
      <c r="BV229" s="9">
        <f t="shared" ref="BV229:BV243" si="424">IF(BU229="","",BU229-BU228)</f>
        <v>149</v>
      </c>
      <c r="BW229" s="9">
        <v>397</v>
      </c>
      <c r="BX229" s="9">
        <f t="shared" ref="BX229:BX243" si="425">IF(BW229="","",BW229-BW228)</f>
        <v>4</v>
      </c>
      <c r="BY229" s="9">
        <v>55</v>
      </c>
      <c r="BZ229" s="9">
        <f t="shared" ref="BZ229:BZ243" si="426">IF(BY229="","",BY228+CA228-BY229)</f>
        <v>4</v>
      </c>
      <c r="CA229" s="9">
        <v>5</v>
      </c>
      <c r="CB229" s="78"/>
      <c r="CC229" s="78">
        <f t="shared" ref="CC229:CC243" si="427">IF(BU229="","",CC228)</f>
        <v>880</v>
      </c>
      <c r="CD229" s="9">
        <f t="shared" ref="CD229:CD280" si="428">IF(CC229="","",BZ229*CC229)</f>
        <v>3520</v>
      </c>
      <c r="CE229" s="10">
        <f t="shared" ref="CE229:CE280" si="429">IF(CD229="","",CD229/(BV229*100))</f>
        <v>0.23624161073825503</v>
      </c>
      <c r="CF229" s="7"/>
      <c r="CH229" s="89">
        <f>IF(A232="","",A232)</f>
        <v>46066</v>
      </c>
      <c r="CI229" s="9">
        <v>15409</v>
      </c>
      <c r="CJ229" s="9">
        <f t="shared" ref="CJ229:CJ232" si="430">IF(CI229="","",CI229-CI228)</f>
        <v>152</v>
      </c>
      <c r="CK229" s="9">
        <v>340</v>
      </c>
      <c r="CL229" s="9">
        <f t="shared" ref="CL229:CL232" si="431">IF(CK229="","",CK229-CK228)</f>
        <v>1</v>
      </c>
      <c r="CM229" s="9">
        <v>32</v>
      </c>
      <c r="CN229" s="9">
        <f t="shared" ref="CN229:CN232" si="432">IF(CM229="","",CM228+CO228-CM229)</f>
        <v>1</v>
      </c>
      <c r="CO229" s="9">
        <v>8</v>
      </c>
      <c r="CP229" s="78"/>
      <c r="CQ229" s="78">
        <f t="shared" ref="CQ229:CQ232" si="433">IF(CI229="","",CQ228)</f>
        <v>1030</v>
      </c>
      <c r="CR229" s="9">
        <f t="shared" ref="CR229:CR232" si="434">IF(CQ229="","",CN229*CQ229)</f>
        <v>1030</v>
      </c>
      <c r="CS229" s="10">
        <f t="shared" ref="CS229:CS232" si="435">IF(CR229="","",CR229/(CJ229*100))</f>
        <v>6.7763157894736845E-2</v>
      </c>
      <c r="CT229" s="7"/>
      <c r="CV229" s="89">
        <f>IF(A232="","",A232)</f>
        <v>46066</v>
      </c>
      <c r="CW229" s="9">
        <v>6943</v>
      </c>
      <c r="CX229" s="9">
        <f t="shared" ref="CX229:CX232" si="436">IF(CW229="","",CW229-CW228)</f>
        <v>125</v>
      </c>
      <c r="CY229" s="9">
        <v>547</v>
      </c>
      <c r="CZ229" s="9">
        <f t="shared" ref="CZ229:CZ232" si="437">IF(CY229="","",CY229-CY228)</f>
        <v>6</v>
      </c>
      <c r="DA229" s="9">
        <v>11</v>
      </c>
      <c r="DB229" s="9">
        <f t="shared" ref="DB229:DB232" si="438">IF(DA229="","",DA228+DC228-DA229)</f>
        <v>6</v>
      </c>
      <c r="DC229" s="9">
        <v>9</v>
      </c>
      <c r="DD229" s="78"/>
      <c r="DE229" s="78">
        <f t="shared" ref="DE229:DE232" si="439">IF(CW229="","",DE228)</f>
        <v>550</v>
      </c>
      <c r="DF229" s="9">
        <f t="shared" ref="DF229:DF232" si="440">IF(DE229="","",DB229*DE229)</f>
        <v>3300</v>
      </c>
      <c r="DG229" s="10">
        <f t="shared" ref="DG229:DG232" si="441">IF(DF229="","",DF229/(CX229*100))</f>
        <v>0.26400000000000001</v>
      </c>
      <c r="DH229" s="7"/>
      <c r="DJ229" s="89">
        <f>IF(A232="","",A232)</f>
        <v>46066</v>
      </c>
      <c r="DK229" s="9">
        <v>2741</v>
      </c>
      <c r="DL229" s="9">
        <f t="shared" ref="DL229:DL232" si="442">IF(DK229="","",DK229-DK228)</f>
        <v>171</v>
      </c>
      <c r="DM229" s="9">
        <v>307</v>
      </c>
      <c r="DN229" s="9">
        <f t="shared" ref="DN229:DN232" si="443">IF(DM229="","",DM229-DM228)</f>
        <v>1</v>
      </c>
      <c r="DO229" s="9">
        <v>45</v>
      </c>
      <c r="DP229" s="9">
        <f t="shared" ref="DP229:DP232" si="444">IF(DO229="","",DO228+DQ228-DO229)</f>
        <v>1</v>
      </c>
      <c r="DQ229" s="9"/>
      <c r="DR229" s="78"/>
      <c r="DS229" s="78">
        <f t="shared" ref="DS229:DS232" si="445">IF(DK229="","",DS228)</f>
        <v>500</v>
      </c>
      <c r="DT229" s="9">
        <f t="shared" ref="DT229:DT232" si="446">IF(DS229="","",DP229*DS229)</f>
        <v>500</v>
      </c>
      <c r="DU229" s="10">
        <f t="shared" ref="DU229:DU232" si="447">IF(DT229="","",DT229/(DL229*100))</f>
        <v>2.9239766081871343E-2</v>
      </c>
      <c r="DV229" s="7"/>
      <c r="DW229" s="276"/>
      <c r="DX229" s="89">
        <f>IF(A232="","",A232)</f>
        <v>46066</v>
      </c>
      <c r="DY229" s="9">
        <v>91</v>
      </c>
      <c r="DZ229" s="9">
        <f t="shared" ref="DZ229:DZ232" si="448">IF(DY229="","",DY229-DY228)</f>
        <v>40</v>
      </c>
      <c r="EA229" s="9">
        <v>0</v>
      </c>
      <c r="EB229" s="9">
        <f t="shared" ref="EB229:EB232" si="449">IF(EA229="","",EA229-EA228)</f>
        <v>0</v>
      </c>
      <c r="EC229" s="9">
        <v>12</v>
      </c>
      <c r="ED229" s="9">
        <f t="shared" ref="ED229:ED232" si="450">IF(EC229="","",EC228+EE228-EC229)</f>
        <v>0</v>
      </c>
      <c r="EE229" s="9">
        <v>3</v>
      </c>
      <c r="EF229" s="78"/>
      <c r="EG229" s="78">
        <f t="shared" ref="EG229:EG232" si="451">IF(DY229="","",EG228)</f>
        <v>1050</v>
      </c>
      <c r="EH229" s="9">
        <f t="shared" ref="EH229:EH232" si="452">IF(EG229="","",ED229*EG229)</f>
        <v>0</v>
      </c>
      <c r="EI229" s="10">
        <f t="shared" ref="EI229:EI232" si="453">IF(EH229="","",EH229/(DZ229*100))</f>
        <v>0</v>
      </c>
      <c r="EJ229" s="7"/>
      <c r="EK229" s="276"/>
      <c r="EL229" s="239"/>
      <c r="EM229" s="15"/>
      <c r="EN229" s="15"/>
      <c r="EO229" s="9">
        <v>8907</v>
      </c>
      <c r="EP229" s="9">
        <v>33</v>
      </c>
      <c r="EQ229" s="9">
        <v>433</v>
      </c>
      <c r="ER229" s="9">
        <v>3</v>
      </c>
      <c r="ES229" s="9">
        <v>33</v>
      </c>
      <c r="ET229" s="9">
        <v>3</v>
      </c>
      <c r="EU229" s="9">
        <v>3</v>
      </c>
      <c r="EV229" s="90" t="s">
        <v>28</v>
      </c>
      <c r="EW229" s="78">
        <v>400</v>
      </c>
      <c r="EX229" s="9">
        <v>1200</v>
      </c>
      <c r="EY229" s="10">
        <v>0.36363636363636365</v>
      </c>
      <c r="EZ229" s="7"/>
    </row>
    <row r="230" spans="1:156" ht="15" customHeight="1">
      <c r="A230" s="15"/>
      <c r="B230" s="15"/>
      <c r="C230" s="9">
        <v>9494</v>
      </c>
      <c r="D230" s="9">
        <v>157</v>
      </c>
      <c r="E230" s="9">
        <v>565</v>
      </c>
      <c r="F230" s="9">
        <v>3</v>
      </c>
      <c r="G230" s="9">
        <v>9</v>
      </c>
      <c r="H230" s="9">
        <v>3</v>
      </c>
      <c r="I230" s="9">
        <v>2</v>
      </c>
      <c r="J230" s="62" t="s">
        <v>40</v>
      </c>
      <c r="K230" s="95">
        <v>308</v>
      </c>
      <c r="L230" s="9">
        <v>924</v>
      </c>
      <c r="M230" s="10">
        <v>5.8853503184713378E-2</v>
      </c>
      <c r="N230" s="7"/>
      <c r="P230" s="15"/>
      <c r="Q230" s="9">
        <v>10143</v>
      </c>
      <c r="R230" s="9">
        <v>117</v>
      </c>
      <c r="S230" s="9">
        <v>258</v>
      </c>
      <c r="T230" s="9">
        <v>6</v>
      </c>
      <c r="U230" s="9">
        <v>3</v>
      </c>
      <c r="V230" s="9">
        <v>6</v>
      </c>
      <c r="W230" s="9">
        <v>10</v>
      </c>
      <c r="X230" s="62" t="s">
        <v>91</v>
      </c>
      <c r="Y230" s="95">
        <v>0</v>
      </c>
      <c r="Z230" s="9">
        <v>0</v>
      </c>
      <c r="AA230" s="10">
        <v>0</v>
      </c>
      <c r="AB230" s="7"/>
      <c r="AD230" s="15"/>
      <c r="AE230" s="9">
        <v>7223</v>
      </c>
      <c r="AF230" s="9">
        <v>97</v>
      </c>
      <c r="AG230" s="9">
        <v>322</v>
      </c>
      <c r="AH230" s="9">
        <v>16</v>
      </c>
      <c r="AI230" s="9">
        <v>27</v>
      </c>
      <c r="AJ230" s="9">
        <v>16</v>
      </c>
      <c r="AK230" s="9">
        <v>11</v>
      </c>
      <c r="AL230" s="62" t="s">
        <v>665</v>
      </c>
      <c r="AM230" s="95">
        <v>100</v>
      </c>
      <c r="AN230" s="9">
        <v>1600</v>
      </c>
      <c r="AO230" s="10">
        <v>0.16494845360824742</v>
      </c>
      <c r="AP230" s="7"/>
      <c r="AR230" s="17"/>
      <c r="AS230" s="18">
        <v>5903</v>
      </c>
      <c r="AT230" s="269">
        <v>187</v>
      </c>
      <c r="AU230" s="19">
        <v>367</v>
      </c>
      <c r="AV230" s="19">
        <v>10</v>
      </c>
      <c r="AW230" s="19">
        <v>15</v>
      </c>
      <c r="AX230" s="19">
        <v>14</v>
      </c>
      <c r="AY230" s="19">
        <v>18</v>
      </c>
      <c r="AZ230" s="113" t="s">
        <v>664</v>
      </c>
      <c r="BA230" s="20">
        <v>300</v>
      </c>
      <c r="BB230" s="19">
        <v>4200</v>
      </c>
      <c r="BC230" s="21">
        <v>0.22459893048128343</v>
      </c>
      <c r="BD230" s="22"/>
      <c r="BF230" s="15"/>
      <c r="BG230" s="9">
        <v>5735</v>
      </c>
      <c r="BH230" s="9">
        <v>97</v>
      </c>
      <c r="BI230" s="73">
        <v>165</v>
      </c>
      <c r="BJ230" s="9">
        <v>4</v>
      </c>
      <c r="BK230" s="9">
        <v>13</v>
      </c>
      <c r="BL230" s="9">
        <v>4</v>
      </c>
      <c r="BM230" s="9">
        <v>0</v>
      </c>
      <c r="BN230" s="62" t="s">
        <v>44</v>
      </c>
      <c r="BO230" s="95">
        <v>670</v>
      </c>
      <c r="BP230" s="9">
        <v>2680</v>
      </c>
      <c r="BQ230" s="10">
        <v>0.27628865979381445</v>
      </c>
      <c r="BR230" s="93"/>
      <c r="BS230" s="1"/>
      <c r="BT230" s="15">
        <f>IF(A236="","",A236)</f>
        <v>46073</v>
      </c>
      <c r="BU230" s="9">
        <v>16131</v>
      </c>
      <c r="BV230" s="9">
        <f t="shared" si="424"/>
        <v>222</v>
      </c>
      <c r="BW230" s="9">
        <v>402</v>
      </c>
      <c r="BX230" s="9">
        <f t="shared" si="425"/>
        <v>5</v>
      </c>
      <c r="BY230" s="9">
        <v>50</v>
      </c>
      <c r="BZ230" s="9">
        <f t="shared" si="426"/>
        <v>10</v>
      </c>
      <c r="CA230" s="9">
        <v>8</v>
      </c>
      <c r="CB230" s="78"/>
      <c r="CC230" s="78">
        <f t="shared" si="427"/>
        <v>880</v>
      </c>
      <c r="CD230" s="9">
        <f t="shared" si="428"/>
        <v>8800</v>
      </c>
      <c r="CE230" s="10">
        <f t="shared" si="429"/>
        <v>0.3963963963963964</v>
      </c>
      <c r="CF230" s="7"/>
      <c r="CH230" s="89">
        <f>IF(A236="","",A236)</f>
        <v>46073</v>
      </c>
      <c r="CI230" s="9">
        <v>15505</v>
      </c>
      <c r="CJ230" s="9">
        <f t="shared" si="430"/>
        <v>96</v>
      </c>
      <c r="CK230" s="9">
        <v>342</v>
      </c>
      <c r="CL230" s="9">
        <f t="shared" si="431"/>
        <v>2</v>
      </c>
      <c r="CM230" s="9">
        <v>30</v>
      </c>
      <c r="CN230" s="9">
        <f t="shared" si="432"/>
        <v>10</v>
      </c>
      <c r="CO230" s="9">
        <v>0</v>
      </c>
      <c r="CP230" s="78"/>
      <c r="CQ230" s="78">
        <f t="shared" si="433"/>
        <v>1030</v>
      </c>
      <c r="CR230" s="9">
        <f t="shared" si="434"/>
        <v>10300</v>
      </c>
      <c r="CS230" s="10">
        <f t="shared" si="435"/>
        <v>1.0729166666666667</v>
      </c>
      <c r="CT230" s="7"/>
      <c r="CV230" s="89">
        <f>IF(A236="","",A236)</f>
        <v>46073</v>
      </c>
      <c r="CW230" s="9">
        <v>7171</v>
      </c>
      <c r="CX230" s="9">
        <f t="shared" si="436"/>
        <v>228</v>
      </c>
      <c r="CY230" s="9">
        <v>552</v>
      </c>
      <c r="CZ230" s="9">
        <f t="shared" si="437"/>
        <v>5</v>
      </c>
      <c r="DA230" s="9">
        <v>11</v>
      </c>
      <c r="DB230" s="9">
        <f t="shared" si="438"/>
        <v>9</v>
      </c>
      <c r="DC230" s="9">
        <v>31</v>
      </c>
      <c r="DD230" s="78"/>
      <c r="DE230" s="78">
        <f t="shared" si="439"/>
        <v>550</v>
      </c>
      <c r="DF230" s="9">
        <f t="shared" si="440"/>
        <v>4950</v>
      </c>
      <c r="DG230" s="10">
        <f t="shared" si="441"/>
        <v>0.21710526315789475</v>
      </c>
      <c r="DH230" s="7" t="s">
        <v>681</v>
      </c>
      <c r="DJ230" s="89">
        <f>IF(A236="","",A236)</f>
        <v>46073</v>
      </c>
      <c r="DK230" s="9">
        <v>2890</v>
      </c>
      <c r="DL230" s="9">
        <f t="shared" si="442"/>
        <v>149</v>
      </c>
      <c r="DM230" s="9">
        <v>309</v>
      </c>
      <c r="DN230" s="9">
        <f t="shared" si="443"/>
        <v>2</v>
      </c>
      <c r="DO230" s="9">
        <v>43</v>
      </c>
      <c r="DP230" s="9">
        <f t="shared" si="444"/>
        <v>2</v>
      </c>
      <c r="DQ230" s="9">
        <v>5</v>
      </c>
      <c r="DR230" s="78"/>
      <c r="DS230" s="78">
        <f t="shared" si="445"/>
        <v>500</v>
      </c>
      <c r="DT230" s="9">
        <f t="shared" si="446"/>
        <v>1000</v>
      </c>
      <c r="DU230" s="10">
        <f t="shared" si="447"/>
        <v>6.7114093959731544E-2</v>
      </c>
      <c r="DV230" s="7"/>
      <c r="DW230" s="276"/>
      <c r="DX230" s="89">
        <f>IF(A236="","",A236)</f>
        <v>46073</v>
      </c>
      <c r="DY230" s="9">
        <v>149</v>
      </c>
      <c r="DZ230" s="9">
        <f t="shared" si="448"/>
        <v>58</v>
      </c>
      <c r="EA230" s="9">
        <v>1</v>
      </c>
      <c r="EB230" s="9">
        <f t="shared" si="449"/>
        <v>1</v>
      </c>
      <c r="EC230" s="9">
        <v>14</v>
      </c>
      <c r="ED230" s="9">
        <f t="shared" si="450"/>
        <v>1</v>
      </c>
      <c r="EE230" s="9">
        <v>0</v>
      </c>
      <c r="EF230" s="78"/>
      <c r="EG230" s="78">
        <f t="shared" si="451"/>
        <v>1050</v>
      </c>
      <c r="EH230" s="9">
        <f t="shared" si="452"/>
        <v>1050</v>
      </c>
      <c r="EI230" s="10">
        <f t="shared" si="453"/>
        <v>0.18103448275862069</v>
      </c>
      <c r="EJ230" s="7"/>
      <c r="EK230" s="276"/>
      <c r="EL230" s="239"/>
      <c r="EM230" s="15"/>
      <c r="EN230" s="15"/>
      <c r="EO230" s="9">
        <v>7408</v>
      </c>
      <c r="EP230" s="9">
        <v>17</v>
      </c>
      <c r="EQ230" s="9">
        <v>490</v>
      </c>
      <c r="ER230" s="9">
        <v>1</v>
      </c>
      <c r="ES230" s="9">
        <v>15</v>
      </c>
      <c r="ET230" s="9">
        <v>1</v>
      </c>
      <c r="EU230" s="9">
        <v>0</v>
      </c>
      <c r="EV230" s="62" t="s">
        <v>640</v>
      </c>
      <c r="EW230" s="95">
        <v>660</v>
      </c>
      <c r="EX230" s="9">
        <v>660</v>
      </c>
      <c r="EY230" s="10">
        <v>0.38823529411764707</v>
      </c>
      <c r="EZ230" s="7"/>
    </row>
    <row r="231" spans="1:156" ht="15" customHeight="1" thickBot="1">
      <c r="A231" s="23"/>
      <c r="B231" s="23"/>
      <c r="C231" s="24">
        <v>9891</v>
      </c>
      <c r="D231" s="159">
        <v>41</v>
      </c>
      <c r="E231" s="24">
        <v>455</v>
      </c>
      <c r="F231" s="24">
        <v>2</v>
      </c>
      <c r="G231" s="24">
        <v>7</v>
      </c>
      <c r="H231" s="24">
        <v>2</v>
      </c>
      <c r="I231" s="24">
        <v>6</v>
      </c>
      <c r="J231" s="63" t="s">
        <v>636</v>
      </c>
      <c r="K231" s="24">
        <v>660</v>
      </c>
      <c r="L231" s="24">
        <v>1320</v>
      </c>
      <c r="M231" s="26">
        <v>0.32195121951219513</v>
      </c>
      <c r="N231" s="7" t="s">
        <v>669</v>
      </c>
      <c r="P231" s="23"/>
      <c r="Q231" s="24">
        <v>7528</v>
      </c>
      <c r="R231" s="24">
        <v>116</v>
      </c>
      <c r="S231" s="24">
        <v>403</v>
      </c>
      <c r="T231" s="24">
        <v>4</v>
      </c>
      <c r="U231" s="24">
        <v>15</v>
      </c>
      <c r="V231" s="24">
        <v>7</v>
      </c>
      <c r="W231" s="24">
        <v>4</v>
      </c>
      <c r="X231" s="63" t="s">
        <v>48</v>
      </c>
      <c r="Y231" s="24">
        <v>608</v>
      </c>
      <c r="Z231" s="24">
        <v>4256</v>
      </c>
      <c r="AA231" s="26">
        <v>0.36689655172413793</v>
      </c>
      <c r="AB231" s="7"/>
      <c r="AD231" s="23"/>
      <c r="AE231" s="24">
        <v>7033</v>
      </c>
      <c r="AF231" s="24">
        <v>85</v>
      </c>
      <c r="AG231" s="24">
        <v>476</v>
      </c>
      <c r="AH231" s="24">
        <v>1</v>
      </c>
      <c r="AI231" s="24">
        <v>50</v>
      </c>
      <c r="AJ231" s="24">
        <v>10</v>
      </c>
      <c r="AK231" s="24">
        <v>0</v>
      </c>
      <c r="AL231" s="63" t="s">
        <v>687</v>
      </c>
      <c r="AM231" s="24">
        <v>100</v>
      </c>
      <c r="AN231" s="24">
        <v>4500</v>
      </c>
      <c r="AO231" s="26">
        <v>0.52941176470588236</v>
      </c>
      <c r="AP231" s="7"/>
      <c r="AR231" s="23" t="s">
        <v>90</v>
      </c>
      <c r="AS231" s="27">
        <v>5988</v>
      </c>
      <c r="AT231" s="24">
        <v>79</v>
      </c>
      <c r="AU231" s="24">
        <v>239</v>
      </c>
      <c r="AV231" s="24">
        <v>0</v>
      </c>
      <c r="AW231" s="24">
        <v>31</v>
      </c>
      <c r="AX231" s="24">
        <v>8</v>
      </c>
      <c r="AY231" s="24">
        <v>0</v>
      </c>
      <c r="AZ231" s="63" t="s">
        <v>643</v>
      </c>
      <c r="BA231" s="24">
        <v>0</v>
      </c>
      <c r="BB231" s="24">
        <v>0</v>
      </c>
      <c r="BC231" s="26">
        <v>0</v>
      </c>
      <c r="BD231" s="22" t="s">
        <v>668</v>
      </c>
      <c r="BF231" s="23"/>
      <c r="BG231" s="24">
        <v>5987</v>
      </c>
      <c r="BH231" s="24">
        <v>57</v>
      </c>
      <c r="BI231" s="189">
        <v>228</v>
      </c>
      <c r="BJ231" s="24">
        <v>0</v>
      </c>
      <c r="BK231" s="24">
        <v>90</v>
      </c>
      <c r="BL231" s="24">
        <v>27</v>
      </c>
      <c r="BM231" s="24">
        <v>0</v>
      </c>
      <c r="BN231" s="63" t="s">
        <v>51</v>
      </c>
      <c r="BO231" s="24">
        <v>200</v>
      </c>
      <c r="BP231" s="24">
        <v>5400</v>
      </c>
      <c r="BQ231" s="26">
        <v>0.94736842105263153</v>
      </c>
      <c r="BR231" s="93" t="s">
        <v>668</v>
      </c>
      <c r="BS231" s="1"/>
      <c r="BT231" s="15">
        <f>IF(A240="","",A240)</f>
        <v>46078</v>
      </c>
      <c r="BU231" s="9">
        <v>16458</v>
      </c>
      <c r="BV231" s="9">
        <f t="shared" si="424"/>
        <v>327</v>
      </c>
      <c r="BW231" s="9">
        <v>409</v>
      </c>
      <c r="BX231" s="9">
        <f t="shared" si="425"/>
        <v>7</v>
      </c>
      <c r="BY231" s="9">
        <v>51</v>
      </c>
      <c r="BZ231" s="9">
        <f t="shared" si="426"/>
        <v>7</v>
      </c>
      <c r="CA231" s="9">
        <v>8</v>
      </c>
      <c r="CB231" s="78"/>
      <c r="CC231" s="78">
        <f t="shared" si="427"/>
        <v>880</v>
      </c>
      <c r="CD231" s="9">
        <f t="shared" si="428"/>
        <v>6160</v>
      </c>
      <c r="CE231" s="10">
        <f t="shared" si="429"/>
        <v>0.18837920489296636</v>
      </c>
      <c r="CF231" s="7"/>
      <c r="CH231" s="89">
        <f>IF(A240="","",A240)</f>
        <v>46078</v>
      </c>
      <c r="CI231" s="9">
        <v>15505</v>
      </c>
      <c r="CJ231" s="9">
        <f t="shared" ref="CJ231" si="454">IF(CI231="","",CI231-CI230)</f>
        <v>0</v>
      </c>
      <c r="CK231" s="9">
        <v>342</v>
      </c>
      <c r="CL231" s="9">
        <f t="shared" ref="CL231" si="455">IF(CK231="","",CK231-CK230)</f>
        <v>0</v>
      </c>
      <c r="CM231" s="9">
        <v>30</v>
      </c>
      <c r="CN231" s="9">
        <f t="shared" si="432"/>
        <v>0</v>
      </c>
      <c r="CO231" s="9">
        <v>0</v>
      </c>
      <c r="CP231" s="78"/>
      <c r="CQ231" s="78">
        <f t="shared" si="433"/>
        <v>1030</v>
      </c>
      <c r="CR231" s="9">
        <f t="shared" si="434"/>
        <v>0</v>
      </c>
      <c r="CS231" s="10" t="e">
        <f t="shared" si="435"/>
        <v>#DIV/0!</v>
      </c>
      <c r="CT231" s="7"/>
      <c r="CV231" s="89">
        <f>IF(A240="","",A240)</f>
        <v>46078</v>
      </c>
      <c r="CW231" s="9">
        <v>7171</v>
      </c>
      <c r="CX231" s="9">
        <f t="shared" ref="CX231" si="456">IF(CW231="","",CW231-CW230)</f>
        <v>0</v>
      </c>
      <c r="CY231" s="9">
        <v>552</v>
      </c>
      <c r="CZ231" s="9">
        <f t="shared" ref="CZ231" si="457">IF(CY231="","",CY231-CY230)</f>
        <v>0</v>
      </c>
      <c r="DA231" s="9">
        <v>42</v>
      </c>
      <c r="DB231" s="9">
        <f t="shared" si="438"/>
        <v>0</v>
      </c>
      <c r="DC231" s="9">
        <v>0</v>
      </c>
      <c r="DD231" s="78"/>
      <c r="DE231" s="78">
        <f t="shared" si="439"/>
        <v>550</v>
      </c>
      <c r="DF231" s="9">
        <f t="shared" si="440"/>
        <v>0</v>
      </c>
      <c r="DG231" s="10" t="e">
        <f t="shared" si="441"/>
        <v>#DIV/0!</v>
      </c>
      <c r="DH231" s="7"/>
      <c r="DJ231" s="89">
        <f>IF(A240="","",A240)</f>
        <v>46078</v>
      </c>
      <c r="DK231" s="9">
        <v>3001</v>
      </c>
      <c r="DL231" s="9">
        <f t="shared" si="442"/>
        <v>111</v>
      </c>
      <c r="DM231" s="9">
        <v>311</v>
      </c>
      <c r="DN231" s="9">
        <f t="shared" si="443"/>
        <v>2</v>
      </c>
      <c r="DO231" s="9">
        <v>46</v>
      </c>
      <c r="DP231" s="9">
        <f t="shared" si="444"/>
        <v>2</v>
      </c>
      <c r="DQ231" s="9"/>
      <c r="DR231" s="78"/>
      <c r="DS231" s="78">
        <f t="shared" si="445"/>
        <v>500</v>
      </c>
      <c r="DT231" s="9">
        <f t="shared" si="446"/>
        <v>1000</v>
      </c>
      <c r="DU231" s="10">
        <f t="shared" si="447"/>
        <v>9.0090090090090086E-2</v>
      </c>
      <c r="DV231" s="7"/>
      <c r="DW231" s="276"/>
      <c r="DX231" s="89">
        <f>IF(A240="","",A240)</f>
        <v>46078</v>
      </c>
      <c r="DY231" s="9">
        <v>341</v>
      </c>
      <c r="DZ231" s="9">
        <f t="shared" si="448"/>
        <v>192</v>
      </c>
      <c r="EA231" s="9">
        <v>2</v>
      </c>
      <c r="EB231" s="9">
        <f t="shared" si="449"/>
        <v>1</v>
      </c>
      <c r="EC231" s="9">
        <v>12</v>
      </c>
      <c r="ED231" s="9">
        <f t="shared" si="450"/>
        <v>2</v>
      </c>
      <c r="EE231" s="9">
        <v>5</v>
      </c>
      <c r="EF231" s="78"/>
      <c r="EG231" s="78">
        <f t="shared" si="451"/>
        <v>1050</v>
      </c>
      <c r="EH231" s="9">
        <f t="shared" si="452"/>
        <v>2100</v>
      </c>
      <c r="EI231" s="10">
        <f t="shared" si="453"/>
        <v>0.109375</v>
      </c>
      <c r="EJ231" s="7"/>
      <c r="EK231" s="276"/>
      <c r="EL231" s="239"/>
      <c r="EM231" s="23"/>
      <c r="EN231" s="23"/>
      <c r="EO231" s="24">
        <v>8523</v>
      </c>
      <c r="EP231" s="24">
        <v>48</v>
      </c>
      <c r="EQ231" s="24">
        <v>603</v>
      </c>
      <c r="ER231" s="24">
        <v>3</v>
      </c>
      <c r="ES231" s="24">
        <v>80</v>
      </c>
      <c r="ET231" s="24">
        <v>5</v>
      </c>
      <c r="EU231" s="24">
        <v>0</v>
      </c>
      <c r="EV231" s="63" t="s">
        <v>51</v>
      </c>
      <c r="EW231" s="24">
        <v>250</v>
      </c>
      <c r="EX231" s="24">
        <v>1250</v>
      </c>
      <c r="EY231" s="26">
        <v>0.26041666666666669</v>
      </c>
      <c r="EZ231" s="7"/>
    </row>
    <row r="232" spans="1:156" ht="15" customHeight="1" thickTop="1">
      <c r="A232" s="89">
        <v>46066</v>
      </c>
      <c r="B232" s="6">
        <f>IF(A232="","",SUM(D232:D235)+SUM(R232:R235)+SUM(BV229,CJ229,DL229,CX229,DZ229)+SUM(AF232:AF235)+SUM(AT232:AT235)+SUM(BH232:BH235))</f>
        <v>2236</v>
      </c>
      <c r="C232" s="78">
        <v>11931</v>
      </c>
      <c r="D232" s="166">
        <f t="shared" ref="D232:D279" si="458">IF(C232="","",C232-C228)</f>
        <v>39</v>
      </c>
      <c r="E232" s="78">
        <v>370</v>
      </c>
      <c r="F232" s="28">
        <f t="shared" ref="F232:F279" si="459">IF(E232="","",E232-E228)</f>
        <v>0</v>
      </c>
      <c r="G232" s="78">
        <v>15</v>
      </c>
      <c r="H232" s="78">
        <f t="shared" ref="H232:H279" si="460">IF(G232="","",G228+I228-G232)</f>
        <v>0</v>
      </c>
      <c r="I232" s="78">
        <v>0</v>
      </c>
      <c r="J232" s="90" t="str">
        <f t="shared" ref="J232:J279" si="461">IF(C232="","",J228)</f>
        <v>サンリオファーキーケース</v>
      </c>
      <c r="K232" s="91">
        <f t="shared" ref="K232:K279" si="462">IF(D232="","",K228)</f>
        <v>682</v>
      </c>
      <c r="L232" s="28">
        <f t="shared" ref="L232:L279" si="463">IF(G232="","",H232*K232)</f>
        <v>0</v>
      </c>
      <c r="M232" s="29">
        <f t="shared" ref="M232:M279" si="464">IF(H232="","",L232/(D232*100))</f>
        <v>0</v>
      </c>
      <c r="N232" s="7"/>
      <c r="O232" s="168"/>
      <c r="P232" s="89">
        <f>IF(A232="","",A232)</f>
        <v>46066</v>
      </c>
      <c r="Q232" s="78">
        <v>9409</v>
      </c>
      <c r="R232" s="166">
        <f t="shared" ref="R232:R247" si="465">IF(Q232="","",Q232-Q228)</f>
        <v>42</v>
      </c>
      <c r="S232" s="78">
        <v>260</v>
      </c>
      <c r="T232" s="28">
        <f t="shared" ref="T232:T247" si="466">IF(S232="","",S232-S228)</f>
        <v>5</v>
      </c>
      <c r="U232" s="78">
        <v>32</v>
      </c>
      <c r="V232" s="78">
        <f t="shared" ref="V232:V247" si="467">IF(U232="","",U228+W228-U232)</f>
        <v>5</v>
      </c>
      <c r="W232" s="78">
        <v>0</v>
      </c>
      <c r="X232" s="90" t="str">
        <f t="shared" ref="X232:X247" si="468">IF(Q232="","",X228)</f>
        <v>ラブブマスコット</v>
      </c>
      <c r="Y232" s="91">
        <f t="shared" ref="Y232:Y247" si="469">IF(R232="","",Y228)</f>
        <v>400</v>
      </c>
      <c r="Z232" s="28">
        <f t="shared" ref="Z232:Z247" si="470">IF(U232="","",V232*Y232)</f>
        <v>2000</v>
      </c>
      <c r="AA232" s="29">
        <f t="shared" ref="AA232:AA247" si="471">IF(V232="","",Z232/(R232*100))</f>
        <v>0.47619047619047616</v>
      </c>
      <c r="AB232" s="7"/>
      <c r="AC232" s="168"/>
      <c r="AD232" s="89">
        <f>IF(A232="","",A232)</f>
        <v>46066</v>
      </c>
      <c r="AE232" s="78">
        <v>5689</v>
      </c>
      <c r="AF232" s="78">
        <f>IF(AE232="","",AE232-AE228)+184</f>
        <v>184</v>
      </c>
      <c r="AG232" s="78">
        <v>185</v>
      </c>
      <c r="AH232" s="28">
        <f t="shared" ref="AH232:AH247" si="472">IF(AG232="","",AG232-AG228)</f>
        <v>5</v>
      </c>
      <c r="AI232" s="78">
        <v>28</v>
      </c>
      <c r="AJ232" s="78">
        <f t="shared" ref="AJ232:AJ247" si="473">IF(AI232="","",AI228+AK228-AI232)</f>
        <v>4</v>
      </c>
      <c r="AK232" s="78">
        <v>0</v>
      </c>
      <c r="AL232" s="90" t="str">
        <f t="shared" ref="AL232:AL247" si="474">IF(AE232="","",AL228)</f>
        <v>サンリオアニマルがま口</v>
      </c>
      <c r="AM232" s="91">
        <f t="shared" ref="AM232:AM247" si="475">IF(AF232="","",AM228)</f>
        <v>880</v>
      </c>
      <c r="AN232" s="28">
        <f t="shared" ref="AN232:AN247" si="476">IF(AI232="","",AJ232*AM232)</f>
        <v>3520</v>
      </c>
      <c r="AO232" s="29">
        <f t="shared" ref="AO232:AO247" si="477">IF(AJ232="","",AN232/(AF232*100))</f>
        <v>0.19130434782608696</v>
      </c>
      <c r="AP232" s="7"/>
      <c r="AQ232" s="168"/>
      <c r="AR232" s="89">
        <f>IF(A232="","",A232)</f>
        <v>46066</v>
      </c>
      <c r="AS232" s="78">
        <v>9406</v>
      </c>
      <c r="AT232" s="78">
        <f t="shared" ref="AT232:AT247" si="478">IF(AS232="","",AS232-AS228)</f>
        <v>61</v>
      </c>
      <c r="AU232" s="78">
        <v>380</v>
      </c>
      <c r="AV232" s="28">
        <f t="shared" ref="AV232:AV247" si="479">IF(AU232="","",AU232-AU228)</f>
        <v>4</v>
      </c>
      <c r="AW232" s="78">
        <v>14</v>
      </c>
      <c r="AX232" s="78">
        <f t="shared" ref="AX232:AX247" si="480">IF(AW232="","",AW228+AY228-AW232)</f>
        <v>4</v>
      </c>
      <c r="AY232" s="78">
        <v>18</v>
      </c>
      <c r="AZ232" s="90" t="str">
        <f t="shared" ref="AZ232:AZ247" si="481">IF(AS232="","",AZ228)</f>
        <v>テラスタルフェス</v>
      </c>
      <c r="BA232" s="91">
        <f t="shared" ref="BA232:BA247" si="482">IF(AT232="","",BA228)</f>
        <v>800</v>
      </c>
      <c r="BB232" s="28">
        <f t="shared" ref="BB232:BB247" si="483">IF(AW232="","",AX232*BA232)</f>
        <v>3200</v>
      </c>
      <c r="BC232" s="29">
        <f t="shared" ref="BC232:BC247" si="484">IF(AX232="","",BB232/(AT232*100))</f>
        <v>0.52459016393442626</v>
      </c>
      <c r="BD232" s="7"/>
      <c r="BE232" s="168"/>
      <c r="BF232" s="89">
        <f>IF(A232="","",A232)</f>
        <v>46066</v>
      </c>
      <c r="BG232" s="78">
        <v>4830</v>
      </c>
      <c r="BH232" s="78">
        <f t="shared" ref="BH232:BH247" si="485">IF(BG232="","",BG232-BG228)</f>
        <v>85</v>
      </c>
      <c r="BI232" s="78">
        <v>236</v>
      </c>
      <c r="BJ232" s="28">
        <f t="shared" ref="BJ232:BJ247" si="486">IF(BI232="","",BI232-BI228)</f>
        <v>5</v>
      </c>
      <c r="BK232" s="78">
        <v>18</v>
      </c>
      <c r="BL232" s="78">
        <f t="shared" ref="BL232:BL247" si="487">IF(BK232="","",BK228+BM228-BK232)</f>
        <v>4</v>
      </c>
      <c r="BM232" s="78">
        <v>3</v>
      </c>
      <c r="BN232" s="90" t="str">
        <f t="shared" ref="BN232:BN247" si="488">IF(BG232="","",BN228)</f>
        <v>ゲーム機柄イヤホン</v>
      </c>
      <c r="BO232" s="91">
        <f t="shared" ref="BO232:BO247" si="489">IF(BH232="","",BO228)</f>
        <v>1100</v>
      </c>
      <c r="BP232" s="28">
        <f t="shared" ref="BP232:BP247" si="490">IF(BK232="","",BL232*BO232)</f>
        <v>4400</v>
      </c>
      <c r="BQ232" s="29">
        <f t="shared" ref="BQ232:BQ247" si="491">IF(BL232="","",BP232/(BH232*100))</f>
        <v>0.51764705882352946</v>
      </c>
      <c r="BR232" s="7"/>
      <c r="BS232" s="168"/>
      <c r="BT232" s="15">
        <f>IF(A244="","",A244)</f>
        <v>46083</v>
      </c>
      <c r="BU232" s="9">
        <v>16677</v>
      </c>
      <c r="BV232" s="9">
        <f t="shared" si="424"/>
        <v>219</v>
      </c>
      <c r="BW232" s="9">
        <v>412</v>
      </c>
      <c r="BX232" s="9">
        <f t="shared" si="425"/>
        <v>3</v>
      </c>
      <c r="BY232" s="9">
        <v>56</v>
      </c>
      <c r="BZ232" s="9">
        <f t="shared" si="426"/>
        <v>3</v>
      </c>
      <c r="CA232" s="9">
        <v>5</v>
      </c>
      <c r="CB232" s="78"/>
      <c r="CC232" s="78">
        <f t="shared" si="427"/>
        <v>880</v>
      </c>
      <c r="CD232" s="9">
        <f t="shared" si="428"/>
        <v>2640</v>
      </c>
      <c r="CE232" s="10">
        <f t="shared" si="429"/>
        <v>0.12054794520547946</v>
      </c>
      <c r="CF232" s="7"/>
      <c r="CH232" s="89">
        <f>IF(A244="","",A244)</f>
        <v>46083</v>
      </c>
      <c r="CI232" s="9">
        <v>15634</v>
      </c>
      <c r="CJ232" s="9">
        <f t="shared" si="430"/>
        <v>129</v>
      </c>
      <c r="CK232" s="9">
        <v>344</v>
      </c>
      <c r="CL232" s="9">
        <f t="shared" si="431"/>
        <v>2</v>
      </c>
      <c r="CM232" s="9">
        <v>28</v>
      </c>
      <c r="CN232" s="9">
        <f t="shared" si="432"/>
        <v>2</v>
      </c>
      <c r="CO232" s="9">
        <v>0</v>
      </c>
      <c r="CP232" s="78"/>
      <c r="CQ232" s="78">
        <f t="shared" si="433"/>
        <v>1030</v>
      </c>
      <c r="CR232" s="9">
        <f t="shared" si="434"/>
        <v>2060</v>
      </c>
      <c r="CS232" s="10">
        <f t="shared" si="435"/>
        <v>0.15968992248062017</v>
      </c>
      <c r="CT232" s="7"/>
      <c r="CV232" s="89">
        <f>IF(A244="","",A244)</f>
        <v>46083</v>
      </c>
      <c r="CW232" s="9">
        <v>7486</v>
      </c>
      <c r="CX232" s="9">
        <f t="shared" si="436"/>
        <v>315</v>
      </c>
      <c r="CY232" s="9">
        <v>564</v>
      </c>
      <c r="CZ232" s="9">
        <f t="shared" si="437"/>
        <v>12</v>
      </c>
      <c r="DA232" s="9">
        <v>25</v>
      </c>
      <c r="DB232" s="9">
        <f t="shared" si="438"/>
        <v>17</v>
      </c>
      <c r="DC232" s="9">
        <v>18</v>
      </c>
      <c r="DD232" s="78"/>
      <c r="DE232" s="78">
        <f t="shared" si="439"/>
        <v>550</v>
      </c>
      <c r="DF232" s="9">
        <f t="shared" si="440"/>
        <v>9350</v>
      </c>
      <c r="DG232" s="10">
        <f t="shared" si="441"/>
        <v>0.29682539682539683</v>
      </c>
      <c r="DH232" s="7" t="s">
        <v>683</v>
      </c>
      <c r="DJ232" s="89">
        <f>IF(A244="","",A244)</f>
        <v>46083</v>
      </c>
      <c r="DK232" s="9">
        <v>3178</v>
      </c>
      <c r="DL232" s="9">
        <f t="shared" si="442"/>
        <v>177</v>
      </c>
      <c r="DM232" s="9">
        <v>314</v>
      </c>
      <c r="DN232" s="9">
        <f t="shared" si="443"/>
        <v>3</v>
      </c>
      <c r="DO232" s="9">
        <v>43</v>
      </c>
      <c r="DP232" s="9">
        <f t="shared" si="444"/>
        <v>3</v>
      </c>
      <c r="DQ232" s="9">
        <v>4</v>
      </c>
      <c r="DR232" s="78"/>
      <c r="DS232" s="78">
        <f t="shared" si="445"/>
        <v>500</v>
      </c>
      <c r="DT232" s="9">
        <f t="shared" si="446"/>
        <v>1500</v>
      </c>
      <c r="DU232" s="10">
        <f t="shared" si="447"/>
        <v>8.4745762711864403E-2</v>
      </c>
      <c r="DV232" s="7"/>
      <c r="DW232" s="276"/>
      <c r="DX232" s="89">
        <f>IF(A244="","",A244)</f>
        <v>46083</v>
      </c>
      <c r="DY232" s="9">
        <v>465</v>
      </c>
      <c r="DZ232" s="9">
        <f t="shared" si="448"/>
        <v>124</v>
      </c>
      <c r="EA232" s="9">
        <v>3</v>
      </c>
      <c r="EB232" s="9">
        <f t="shared" si="449"/>
        <v>1</v>
      </c>
      <c r="EC232" s="9">
        <v>16</v>
      </c>
      <c r="ED232" s="9">
        <f t="shared" si="450"/>
        <v>1</v>
      </c>
      <c r="EE232" s="9">
        <v>1</v>
      </c>
      <c r="EF232" s="78"/>
      <c r="EG232" s="78">
        <f t="shared" si="451"/>
        <v>1050</v>
      </c>
      <c r="EH232" s="9">
        <f t="shared" si="452"/>
        <v>1050</v>
      </c>
      <c r="EI232" s="10">
        <f t="shared" si="453"/>
        <v>8.4677419354838704E-2</v>
      </c>
      <c r="EJ232" s="7"/>
      <c r="EK232" s="276"/>
      <c r="EL232" s="239"/>
      <c r="EM232" s="89">
        <v>46066</v>
      </c>
      <c r="EN232" s="6">
        <f>IF(EM232="","",SUM(EP232:EP235)+SUM(FD232:FD235)+SUM(HH226:HH226)+SUM(HU226:HU226)+SUM(IH226:IH226)+SUM(FR232:FR235)+SUM(GF232:GF235)+SUM(GT232:GT235))</f>
        <v>95</v>
      </c>
      <c r="EO232" s="78">
        <v>7963</v>
      </c>
      <c r="EP232" s="78">
        <f t="shared" ref="EP232:EP279" si="492">IF(EO232="","",EO232-EO228)</f>
        <v>13</v>
      </c>
      <c r="EQ232" s="78">
        <v>276</v>
      </c>
      <c r="ER232" s="28">
        <f t="shared" ref="ER232:ER279" si="493">IF(EQ232="","",EQ232-EQ228)</f>
        <v>0</v>
      </c>
      <c r="ES232" s="78">
        <v>17</v>
      </c>
      <c r="ET232" s="78">
        <f t="shared" ref="ET232:ET279" si="494">IF(ES232="","",ES228+EU228-ES232)</f>
        <v>0</v>
      </c>
      <c r="EU232" s="78"/>
      <c r="EV232" s="90" t="str">
        <f t="shared" ref="EV232:EV251" si="495">IF(EO232="","",EV228)</f>
        <v>ピュレグミイヤホン</v>
      </c>
      <c r="EW232" s="91">
        <f t="shared" ref="EW232:EW251" si="496">IF(EP232="","",EW228)</f>
        <v>1000</v>
      </c>
      <c r="EX232" s="28">
        <f t="shared" ref="EX232:EX279" si="497">IF(ES232="","",ET232*EW232)</f>
        <v>0</v>
      </c>
      <c r="EY232" s="29">
        <f t="shared" ref="EY232:EY279" si="498">IF(ET232="","",EX232/(EP232*100))</f>
        <v>0</v>
      </c>
      <c r="EZ232" s="7"/>
    </row>
    <row r="233" spans="1:156" ht="15" customHeight="1">
      <c r="A233" s="221"/>
      <c r="B233" s="15"/>
      <c r="C233" s="9">
        <v>13660</v>
      </c>
      <c r="D233" s="9">
        <f t="shared" si="458"/>
        <v>80</v>
      </c>
      <c r="E233" s="9">
        <v>407</v>
      </c>
      <c r="F233" s="9">
        <f t="shared" si="459"/>
        <v>5</v>
      </c>
      <c r="G233" s="9">
        <v>8</v>
      </c>
      <c r="H233" s="9">
        <f t="shared" si="460"/>
        <v>5</v>
      </c>
      <c r="I233" s="9">
        <v>10</v>
      </c>
      <c r="J233" s="62" t="str">
        <f t="shared" si="461"/>
        <v>ピクミンマスコット</v>
      </c>
      <c r="K233" s="95">
        <f t="shared" si="462"/>
        <v>800</v>
      </c>
      <c r="L233" s="9">
        <f t="shared" si="463"/>
        <v>4000</v>
      </c>
      <c r="M233" s="10">
        <f t="shared" si="464"/>
        <v>0.5</v>
      </c>
      <c r="N233" s="7"/>
      <c r="O233" s="168"/>
      <c r="P233" s="15"/>
      <c r="Q233" s="9">
        <v>10138</v>
      </c>
      <c r="R233" s="110">
        <f t="shared" si="465"/>
        <v>65</v>
      </c>
      <c r="S233" s="9">
        <v>403</v>
      </c>
      <c r="T233" s="9">
        <f t="shared" si="466"/>
        <v>0</v>
      </c>
      <c r="U233" s="9">
        <v>17</v>
      </c>
      <c r="V233" s="9">
        <f t="shared" si="467"/>
        <v>0</v>
      </c>
      <c r="W233" s="9">
        <v>2</v>
      </c>
      <c r="X233" s="62" t="str">
        <f t="shared" si="468"/>
        <v>ラブブキーホルダーおおきめ</v>
      </c>
      <c r="Y233" s="95">
        <f t="shared" si="469"/>
        <v>500</v>
      </c>
      <c r="Z233" s="9">
        <f t="shared" si="470"/>
        <v>0</v>
      </c>
      <c r="AA233" s="10">
        <f t="shared" si="471"/>
        <v>0</v>
      </c>
      <c r="AB233" s="7"/>
      <c r="AC233" s="168"/>
      <c r="AD233" s="15"/>
      <c r="AE233" s="9">
        <v>6072</v>
      </c>
      <c r="AF233" s="9">
        <f t="shared" ref="AF233:AF247" si="499">IF(AE233="","",AE233-AE229)</f>
        <v>98</v>
      </c>
      <c r="AG233" s="9">
        <v>314</v>
      </c>
      <c r="AH233" s="9">
        <f t="shared" si="472"/>
        <v>1</v>
      </c>
      <c r="AI233" s="9">
        <v>8</v>
      </c>
      <c r="AJ233" s="9">
        <f t="shared" si="473"/>
        <v>2</v>
      </c>
      <c r="AK233" s="9">
        <v>5</v>
      </c>
      <c r="AL233" s="62" t="str">
        <f t="shared" si="474"/>
        <v>キティボアバンスクリップ</v>
      </c>
      <c r="AM233" s="95">
        <f t="shared" si="475"/>
        <v>1100</v>
      </c>
      <c r="AN233" s="9">
        <f t="shared" si="476"/>
        <v>2200</v>
      </c>
      <c r="AO233" s="10">
        <f t="shared" si="477"/>
        <v>0.22448979591836735</v>
      </c>
      <c r="AP233" s="7"/>
      <c r="AQ233" s="168"/>
      <c r="AR233" s="15"/>
      <c r="AS233" s="9">
        <v>5583</v>
      </c>
      <c r="AT233" s="110">
        <f t="shared" si="478"/>
        <v>34</v>
      </c>
      <c r="AU233" s="9">
        <v>409</v>
      </c>
      <c r="AV233" s="9">
        <f t="shared" si="479"/>
        <v>2</v>
      </c>
      <c r="AW233" s="9">
        <v>18</v>
      </c>
      <c r="AX233" s="9">
        <f t="shared" si="480"/>
        <v>1</v>
      </c>
      <c r="AY233" s="9">
        <v>-9</v>
      </c>
      <c r="AZ233" s="62" t="str">
        <f t="shared" si="481"/>
        <v>ブラックホワイトポケカ</v>
      </c>
      <c r="BA233" s="95">
        <f t="shared" si="482"/>
        <v>250</v>
      </c>
      <c r="BB233" s="9">
        <f t="shared" si="483"/>
        <v>250</v>
      </c>
      <c r="BC233" s="10">
        <f t="shared" si="484"/>
        <v>7.3529411764705885E-2</v>
      </c>
      <c r="BD233" s="7" t="s">
        <v>674</v>
      </c>
      <c r="BE233" s="168"/>
      <c r="BF233" s="15"/>
      <c r="BG233" s="9">
        <v>5823</v>
      </c>
      <c r="BH233" s="9">
        <f t="shared" si="485"/>
        <v>148</v>
      </c>
      <c r="BI233" s="9">
        <v>118</v>
      </c>
      <c r="BJ233" s="9">
        <f t="shared" si="486"/>
        <v>4</v>
      </c>
      <c r="BK233" s="9">
        <v>10</v>
      </c>
      <c r="BL233" s="9">
        <f t="shared" si="487"/>
        <v>4</v>
      </c>
      <c r="BM233" s="9">
        <v>0</v>
      </c>
      <c r="BN233" s="62" t="str">
        <f t="shared" si="488"/>
        <v>デジタルミニカメラ</v>
      </c>
      <c r="BO233" s="95">
        <f t="shared" si="489"/>
        <v>722</v>
      </c>
      <c r="BP233" s="9">
        <f t="shared" si="490"/>
        <v>2888</v>
      </c>
      <c r="BQ233" s="10">
        <f t="shared" si="491"/>
        <v>0.19513513513513514</v>
      </c>
      <c r="BR233" s="7"/>
      <c r="BS233" s="168"/>
      <c r="BT233" s="169" t="str">
        <f>IF(A248="","",A248)</f>
        <v/>
      </c>
      <c r="BU233" s="9"/>
      <c r="BV233" s="9"/>
      <c r="BW233" s="9"/>
      <c r="BX233" s="9"/>
      <c r="BY233" s="9"/>
      <c r="BZ233" s="9"/>
      <c r="CA233" s="9"/>
      <c r="CB233" s="78"/>
      <c r="CC233" s="78"/>
      <c r="CD233" s="9"/>
      <c r="CE233" s="10"/>
      <c r="CF233" s="7"/>
      <c r="CH233" s="89"/>
      <c r="CI233" s="9"/>
      <c r="CJ233" s="9"/>
      <c r="CK233" s="9"/>
      <c r="CL233" s="9"/>
      <c r="CM233" s="9"/>
      <c r="CN233" s="9"/>
      <c r="CO233" s="9"/>
      <c r="CP233" s="78"/>
      <c r="CQ233" s="78"/>
      <c r="CR233" s="9"/>
      <c r="CS233" s="10"/>
      <c r="CT233" s="7"/>
      <c r="CV233" s="89"/>
      <c r="CW233" s="9"/>
      <c r="CX233" s="9"/>
      <c r="CY233" s="9"/>
      <c r="CZ233" s="9"/>
      <c r="DA233" s="9"/>
      <c r="DB233" s="9"/>
      <c r="DC233" s="9"/>
      <c r="DD233" s="78"/>
      <c r="DE233" s="78"/>
      <c r="DF233" s="9"/>
      <c r="DG233" s="10"/>
      <c r="DH233" s="7"/>
      <c r="DJ233" s="89"/>
      <c r="DK233" s="9"/>
      <c r="DL233" s="9"/>
      <c r="DM233" s="9"/>
      <c r="DN233" s="9"/>
      <c r="DO233" s="9"/>
      <c r="DP233" s="9"/>
      <c r="DQ233" s="9"/>
      <c r="DR233" s="78"/>
      <c r="DS233" s="78"/>
      <c r="DT233" s="9"/>
      <c r="DU233" s="10"/>
      <c r="DV233" s="7"/>
      <c r="DW233" s="276"/>
      <c r="DX233" s="89"/>
      <c r="DY233" s="9"/>
      <c r="DZ233" s="9"/>
      <c r="EA233" s="9"/>
      <c r="EB233" s="9"/>
      <c r="EC233" s="9"/>
      <c r="ED233" s="9"/>
      <c r="EE233" s="9"/>
      <c r="EF233" s="78"/>
      <c r="EG233" s="78"/>
      <c r="EH233" s="9"/>
      <c r="EI233" s="10"/>
      <c r="EJ233" s="7"/>
      <c r="EK233" s="276"/>
      <c r="EL233" s="239"/>
      <c r="EM233" s="15"/>
      <c r="EN233" s="15"/>
      <c r="EO233" s="9">
        <v>8965</v>
      </c>
      <c r="EP233" s="9">
        <f t="shared" si="492"/>
        <v>58</v>
      </c>
      <c r="EQ233" s="9">
        <v>440</v>
      </c>
      <c r="ER233" s="9">
        <f t="shared" si="493"/>
        <v>7</v>
      </c>
      <c r="ES233" s="9">
        <v>30</v>
      </c>
      <c r="ET233" s="9">
        <f t="shared" si="494"/>
        <v>6</v>
      </c>
      <c r="EU233" s="9"/>
      <c r="EV233" s="62" t="str">
        <f t="shared" si="495"/>
        <v>ラブブマスコット</v>
      </c>
      <c r="EW233" s="95">
        <f t="shared" si="496"/>
        <v>400</v>
      </c>
      <c r="EX233" s="9">
        <f t="shared" si="497"/>
        <v>2400</v>
      </c>
      <c r="EY233" s="10">
        <f t="shared" si="498"/>
        <v>0.41379310344827586</v>
      </c>
      <c r="EZ233" s="7"/>
    </row>
    <row r="234" spans="1:156">
      <c r="A234" s="220" t="s">
        <v>223</v>
      </c>
      <c r="B234" s="15"/>
      <c r="C234" s="9">
        <v>9529</v>
      </c>
      <c r="D234" s="110">
        <f t="shared" si="458"/>
        <v>35</v>
      </c>
      <c r="E234" s="9">
        <v>566</v>
      </c>
      <c r="F234" s="9">
        <f t="shared" si="459"/>
        <v>1</v>
      </c>
      <c r="G234" s="9">
        <v>10</v>
      </c>
      <c r="H234" s="9">
        <f t="shared" si="460"/>
        <v>1</v>
      </c>
      <c r="I234" s="9">
        <v>2</v>
      </c>
      <c r="J234" s="62" t="str">
        <f t="shared" si="461"/>
        <v>がま口カエル</v>
      </c>
      <c r="K234" s="9">
        <f t="shared" si="462"/>
        <v>308</v>
      </c>
      <c r="L234" s="9">
        <f t="shared" si="463"/>
        <v>308</v>
      </c>
      <c r="M234" s="10">
        <f t="shared" si="464"/>
        <v>8.7999999999999995E-2</v>
      </c>
      <c r="N234" s="7"/>
      <c r="O234" s="168"/>
      <c r="P234" s="15"/>
      <c r="Q234" s="9">
        <v>10253</v>
      </c>
      <c r="R234" s="9">
        <f t="shared" si="465"/>
        <v>110</v>
      </c>
      <c r="S234" s="9">
        <v>265</v>
      </c>
      <c r="T234" s="9">
        <f t="shared" si="466"/>
        <v>7</v>
      </c>
      <c r="U234" s="9">
        <v>5</v>
      </c>
      <c r="V234" s="9">
        <f t="shared" si="467"/>
        <v>8</v>
      </c>
      <c r="W234" s="9">
        <v>5</v>
      </c>
      <c r="X234" s="62" t="str">
        <f t="shared" si="468"/>
        <v>モンチッチマスコット</v>
      </c>
      <c r="Y234" s="9">
        <f t="shared" si="469"/>
        <v>0</v>
      </c>
      <c r="Z234" s="9">
        <f t="shared" si="470"/>
        <v>0</v>
      </c>
      <c r="AA234" s="10">
        <f t="shared" si="471"/>
        <v>0</v>
      </c>
      <c r="AB234" s="7"/>
      <c r="AC234" s="168"/>
      <c r="AD234" s="15"/>
      <c r="AE234" s="9">
        <v>7282</v>
      </c>
      <c r="AF234" s="110">
        <f t="shared" si="499"/>
        <v>59</v>
      </c>
      <c r="AG234" s="9">
        <v>336</v>
      </c>
      <c r="AH234" s="9">
        <f t="shared" si="472"/>
        <v>14</v>
      </c>
      <c r="AI234" s="9">
        <v>21</v>
      </c>
      <c r="AJ234" s="9">
        <f t="shared" si="473"/>
        <v>17</v>
      </c>
      <c r="AK234" s="9">
        <v>18</v>
      </c>
      <c r="AL234" s="62" t="str">
        <f t="shared" si="474"/>
        <v>しばこ</v>
      </c>
      <c r="AM234" s="9">
        <f t="shared" si="475"/>
        <v>100</v>
      </c>
      <c r="AN234" s="9">
        <f t="shared" si="476"/>
        <v>1700</v>
      </c>
      <c r="AO234" s="10">
        <f t="shared" si="477"/>
        <v>0.28813559322033899</v>
      </c>
      <c r="AP234" s="7" t="s">
        <v>673</v>
      </c>
      <c r="AQ234" s="168"/>
      <c r="AR234" s="17"/>
      <c r="AS234" s="9">
        <v>6050</v>
      </c>
      <c r="AT234" s="9">
        <f t="shared" si="478"/>
        <v>147</v>
      </c>
      <c r="AU234" s="9">
        <v>379</v>
      </c>
      <c r="AV234" s="9">
        <f t="shared" si="479"/>
        <v>12</v>
      </c>
      <c r="AW234" s="9">
        <v>20</v>
      </c>
      <c r="AX234" s="9">
        <f t="shared" si="480"/>
        <v>13</v>
      </c>
      <c r="AY234" s="9">
        <v>16</v>
      </c>
      <c r="AZ234" s="62" t="str">
        <f t="shared" si="481"/>
        <v>ボンボンドロップシール</v>
      </c>
      <c r="BA234" s="9">
        <f t="shared" si="482"/>
        <v>300</v>
      </c>
      <c r="BB234" s="9">
        <f t="shared" si="483"/>
        <v>3900</v>
      </c>
      <c r="BC234" s="10">
        <f t="shared" si="484"/>
        <v>0.26530612244897961</v>
      </c>
      <c r="BD234" s="7"/>
      <c r="BE234" s="168"/>
      <c r="BF234" s="17"/>
      <c r="BG234" s="9">
        <v>5838</v>
      </c>
      <c r="BH234" s="9">
        <f t="shared" si="485"/>
        <v>103</v>
      </c>
      <c r="BI234" s="9">
        <v>169</v>
      </c>
      <c r="BJ234" s="9">
        <f t="shared" si="486"/>
        <v>4</v>
      </c>
      <c r="BK234" s="9">
        <v>37</v>
      </c>
      <c r="BL234" s="9">
        <f t="shared" si="487"/>
        <v>-24</v>
      </c>
      <c r="BM234" s="9">
        <v>2</v>
      </c>
      <c r="BN234" s="62" t="str">
        <f t="shared" si="488"/>
        <v>ゲームアーク</v>
      </c>
      <c r="BO234" s="9">
        <f t="shared" si="489"/>
        <v>670</v>
      </c>
      <c r="BP234" s="9">
        <f t="shared" si="490"/>
        <v>-16080</v>
      </c>
      <c r="BQ234" s="10">
        <f t="shared" si="491"/>
        <v>-1.5611650485436894</v>
      </c>
      <c r="BR234" s="7"/>
      <c r="BS234" s="168"/>
      <c r="BT234" s="169" t="str">
        <f>IF(A252="","",A252)</f>
        <v/>
      </c>
      <c r="BU234" s="9"/>
      <c r="BV234" s="9"/>
      <c r="BW234" s="9"/>
      <c r="BX234" s="9"/>
      <c r="BY234" s="9"/>
      <c r="BZ234" s="9"/>
      <c r="CA234" s="9"/>
      <c r="CB234" s="78"/>
      <c r="CC234" s="78"/>
      <c r="CD234" s="9"/>
      <c r="CE234" s="10"/>
      <c r="CF234" s="7"/>
      <c r="CH234" s="89"/>
      <c r="CI234" s="9"/>
      <c r="CJ234" s="9"/>
      <c r="CK234" s="9"/>
      <c r="CL234" s="9"/>
      <c r="CM234" s="9"/>
      <c r="CN234" s="9"/>
      <c r="CO234" s="9"/>
      <c r="CP234" s="78"/>
      <c r="CQ234" s="78"/>
      <c r="CR234" s="9"/>
      <c r="CS234" s="10"/>
      <c r="CT234" s="7"/>
      <c r="CV234" s="89"/>
      <c r="CW234" s="9"/>
      <c r="CX234" s="9"/>
      <c r="CY234" s="9"/>
      <c r="CZ234" s="9"/>
      <c r="DA234" s="9"/>
      <c r="DB234" s="9"/>
      <c r="DC234" s="9"/>
      <c r="DD234" s="78"/>
      <c r="DE234" s="78"/>
      <c r="DF234" s="9"/>
      <c r="DG234" s="10"/>
      <c r="DH234" s="7"/>
      <c r="DJ234" s="89"/>
      <c r="DK234" s="9"/>
      <c r="DL234" s="9"/>
      <c r="DM234" s="9"/>
      <c r="DN234" s="9"/>
      <c r="DO234" s="9"/>
      <c r="DP234" s="9"/>
      <c r="DQ234" s="9"/>
      <c r="DR234" s="78"/>
      <c r="DS234" s="78"/>
      <c r="DT234" s="9"/>
      <c r="DU234" s="10"/>
      <c r="DV234" s="7"/>
      <c r="DW234" s="276"/>
      <c r="DX234" s="89"/>
      <c r="DY234" s="9"/>
      <c r="DZ234" s="9"/>
      <c r="EA234" s="9"/>
      <c r="EB234" s="9"/>
      <c r="EC234" s="9"/>
      <c r="ED234" s="9"/>
      <c r="EE234" s="9"/>
      <c r="EF234" s="78"/>
      <c r="EG234" s="78"/>
      <c r="EH234" s="9"/>
      <c r="EI234" s="10"/>
      <c r="EJ234" s="7"/>
      <c r="EK234" s="276"/>
      <c r="EL234" s="239"/>
      <c r="EM234" s="15"/>
      <c r="EN234" s="15"/>
      <c r="EO234" s="9">
        <v>7415</v>
      </c>
      <c r="EP234" s="9">
        <f t="shared" si="492"/>
        <v>7</v>
      </c>
      <c r="EQ234" s="9">
        <v>492</v>
      </c>
      <c r="ER234" s="9">
        <f t="shared" si="493"/>
        <v>2</v>
      </c>
      <c r="ES234" s="9">
        <v>13</v>
      </c>
      <c r="ET234" s="9">
        <f t="shared" si="494"/>
        <v>2</v>
      </c>
      <c r="EU234" s="9"/>
      <c r="EV234" s="62" t="s">
        <v>665</v>
      </c>
      <c r="EW234" s="9">
        <v>200</v>
      </c>
      <c r="EX234" s="9">
        <f t="shared" si="497"/>
        <v>400</v>
      </c>
      <c r="EY234" s="10">
        <f t="shared" si="498"/>
        <v>0.5714285714285714</v>
      </c>
      <c r="EZ234" s="7"/>
    </row>
    <row r="235" spans="1:156" ht="15.75" thickBot="1">
      <c r="A235" s="23"/>
      <c r="B235" s="23"/>
      <c r="C235" s="24">
        <v>9912</v>
      </c>
      <c r="D235" s="159">
        <f t="shared" si="458"/>
        <v>21</v>
      </c>
      <c r="E235" s="24">
        <v>457</v>
      </c>
      <c r="F235" s="24">
        <f t="shared" si="459"/>
        <v>2</v>
      </c>
      <c r="G235" s="24">
        <v>12</v>
      </c>
      <c r="H235" s="24">
        <f t="shared" si="460"/>
        <v>1</v>
      </c>
      <c r="I235" s="24">
        <v>1</v>
      </c>
      <c r="J235" s="63" t="str">
        <f t="shared" si="461"/>
        <v>サンリオホワイトマスコット</v>
      </c>
      <c r="K235" s="96">
        <f t="shared" si="462"/>
        <v>660</v>
      </c>
      <c r="L235" s="24">
        <f t="shared" si="463"/>
        <v>660</v>
      </c>
      <c r="M235" s="26">
        <f t="shared" si="464"/>
        <v>0.31428571428571428</v>
      </c>
      <c r="N235" s="7" t="s">
        <v>672</v>
      </c>
      <c r="O235" s="168"/>
      <c r="P235" s="23"/>
      <c r="Q235" s="24">
        <v>7633</v>
      </c>
      <c r="R235" s="24">
        <f t="shared" si="465"/>
        <v>105</v>
      </c>
      <c r="S235" s="24">
        <v>408</v>
      </c>
      <c r="T235" s="24">
        <f t="shared" si="466"/>
        <v>5</v>
      </c>
      <c r="U235" s="24">
        <v>14</v>
      </c>
      <c r="V235" s="24">
        <f t="shared" si="467"/>
        <v>5</v>
      </c>
      <c r="W235" s="24"/>
      <c r="X235" s="63" t="str">
        <f t="shared" si="468"/>
        <v>アンパンマンマスコット</v>
      </c>
      <c r="Y235" s="96">
        <f t="shared" si="469"/>
        <v>608</v>
      </c>
      <c r="Z235" s="24">
        <f t="shared" si="470"/>
        <v>3040</v>
      </c>
      <c r="AA235" s="26">
        <f t="shared" si="471"/>
        <v>0.28952380952380952</v>
      </c>
      <c r="AB235" s="7"/>
      <c r="AC235" s="168"/>
      <c r="AD235" s="23"/>
      <c r="AE235" s="24">
        <v>7064</v>
      </c>
      <c r="AF235" s="159">
        <f t="shared" si="499"/>
        <v>31</v>
      </c>
      <c r="AG235" s="24">
        <v>477</v>
      </c>
      <c r="AH235" s="24">
        <f t="shared" si="472"/>
        <v>1</v>
      </c>
      <c r="AI235" s="24">
        <v>48</v>
      </c>
      <c r="AJ235" s="24">
        <f t="shared" si="473"/>
        <v>2</v>
      </c>
      <c r="AK235" s="24">
        <v>40</v>
      </c>
      <c r="AL235" s="63" t="str">
        <f t="shared" si="474"/>
        <v>アングリーキーホルダー</v>
      </c>
      <c r="AM235" s="96">
        <f t="shared" si="475"/>
        <v>100</v>
      </c>
      <c r="AN235" s="24">
        <f t="shared" si="476"/>
        <v>200</v>
      </c>
      <c r="AO235" s="26">
        <f t="shared" si="477"/>
        <v>6.4516129032258063E-2</v>
      </c>
      <c r="AP235" s="7"/>
      <c r="AQ235" s="168"/>
      <c r="AR235" s="23"/>
      <c r="AS235" s="24">
        <v>6088</v>
      </c>
      <c r="AT235" s="24">
        <f t="shared" si="478"/>
        <v>100</v>
      </c>
      <c r="AU235" s="24">
        <v>239</v>
      </c>
      <c r="AV235" s="24">
        <f t="shared" si="479"/>
        <v>0</v>
      </c>
      <c r="AW235" s="24">
        <v>28</v>
      </c>
      <c r="AX235" s="24">
        <f t="shared" si="480"/>
        <v>3</v>
      </c>
      <c r="AY235" s="24">
        <v>0</v>
      </c>
      <c r="AZ235" s="63" t="str">
        <f t="shared" si="481"/>
        <v>クレしんマスコット</v>
      </c>
      <c r="BA235" s="96">
        <f t="shared" si="482"/>
        <v>0</v>
      </c>
      <c r="BB235" s="24">
        <f t="shared" si="483"/>
        <v>0</v>
      </c>
      <c r="BC235" s="26">
        <f t="shared" si="484"/>
        <v>0</v>
      </c>
      <c r="BD235" s="7"/>
      <c r="BE235" s="168"/>
      <c r="BF235" s="23"/>
      <c r="BG235" s="24">
        <v>6039</v>
      </c>
      <c r="BH235" s="159">
        <f t="shared" si="485"/>
        <v>52</v>
      </c>
      <c r="BI235" s="24">
        <v>228</v>
      </c>
      <c r="BJ235" s="24">
        <f t="shared" si="486"/>
        <v>0</v>
      </c>
      <c r="BK235" s="24">
        <v>90</v>
      </c>
      <c r="BL235" s="24">
        <f t="shared" si="487"/>
        <v>0</v>
      </c>
      <c r="BM235" s="24">
        <v>0</v>
      </c>
      <c r="BN235" s="63" t="str">
        <f t="shared" si="488"/>
        <v>AIモンスターラバー</v>
      </c>
      <c r="BO235" s="96">
        <f t="shared" si="489"/>
        <v>200</v>
      </c>
      <c r="BP235" s="24">
        <f t="shared" si="490"/>
        <v>0</v>
      </c>
      <c r="BQ235" s="26">
        <f t="shared" si="491"/>
        <v>0</v>
      </c>
      <c r="BR235" s="7"/>
      <c r="BS235" s="168"/>
      <c r="BT235" s="170" t="str">
        <f>IF(A256="","",A256)</f>
        <v/>
      </c>
      <c r="BU235" s="9"/>
      <c r="BV235" s="9" t="str">
        <f t="shared" si="424"/>
        <v/>
      </c>
      <c r="BW235" s="9"/>
      <c r="BX235" s="9" t="str">
        <f t="shared" si="425"/>
        <v/>
      </c>
      <c r="BY235" s="9"/>
      <c r="BZ235" s="9" t="str">
        <f t="shared" si="426"/>
        <v/>
      </c>
      <c r="CA235" s="9"/>
      <c r="CB235" s="78"/>
      <c r="CC235" s="78" t="str">
        <f t="shared" si="427"/>
        <v/>
      </c>
      <c r="CD235" s="9" t="str">
        <f t="shared" si="428"/>
        <v/>
      </c>
      <c r="CE235" s="10" t="str">
        <f t="shared" si="429"/>
        <v/>
      </c>
      <c r="CF235" s="7"/>
      <c r="CH235" s="89" t="str">
        <f>IF(A256="","",A256)</f>
        <v/>
      </c>
      <c r="CI235" s="9"/>
      <c r="CJ235" s="9" t="str">
        <f t="shared" ref="CJ235:CJ243" si="500">IF(CI235="","",CI235-CI234)</f>
        <v/>
      </c>
      <c r="CK235" s="9"/>
      <c r="CL235" s="9" t="str">
        <f t="shared" ref="CL235:CL243" si="501">IF(CK235="","",CK235-CK234)</f>
        <v/>
      </c>
      <c r="CM235" s="9"/>
      <c r="CN235" s="9" t="str">
        <f t="shared" ref="CN235:CN243" si="502">IF(CM235="","",CM234+CO234-CM235)</f>
        <v/>
      </c>
      <c r="CO235" s="9"/>
      <c r="CP235" s="78"/>
      <c r="CQ235" s="78" t="str">
        <f t="shared" ref="CQ235:CQ243" si="503">IF(CI235="","",CQ234)</f>
        <v/>
      </c>
      <c r="CR235" s="9" t="str">
        <f t="shared" ref="CR235:CR280" si="504">IF(CQ235="","",CN235*CQ235)</f>
        <v/>
      </c>
      <c r="CS235" s="10" t="str">
        <f t="shared" ref="CS235:CS280" si="505">IF(CR235="","",CR235/(CJ235*100))</f>
        <v/>
      </c>
      <c r="CT235" s="7"/>
      <c r="CV235" s="89" t="str">
        <f>IF(A256="","",A256)</f>
        <v/>
      </c>
      <c r="CW235" s="9"/>
      <c r="CX235" s="9" t="str">
        <f t="shared" ref="CX235:CX243" si="506">IF(CW235="","",CW235-CW234)</f>
        <v/>
      </c>
      <c r="CY235" s="9"/>
      <c r="CZ235" s="9" t="str">
        <f t="shared" ref="CZ235:CZ243" si="507">IF(CY235="","",CY235-CY234)</f>
        <v/>
      </c>
      <c r="DA235" s="9"/>
      <c r="DB235" s="9" t="str">
        <f t="shared" ref="DB235:DB243" si="508">IF(DA235="","",DA234+DC234-DA235)</f>
        <v/>
      </c>
      <c r="DC235" s="9"/>
      <c r="DD235" s="78"/>
      <c r="DE235" s="78" t="str">
        <f t="shared" ref="DE235:DE243" si="509">IF(CW235="","",DE234)</f>
        <v/>
      </c>
      <c r="DF235" s="9" t="str">
        <f t="shared" ref="DF235:DF280" si="510">IF(DE235="","",DB235*DE235)</f>
        <v/>
      </c>
      <c r="DG235" s="10" t="str">
        <f t="shared" ref="DG235:DG280" si="511">IF(DF235="","",DF235/(CX235*100))</f>
        <v/>
      </c>
      <c r="DH235" s="7"/>
      <c r="DJ235" s="89" t="str">
        <f>IF(A256="","",A256)</f>
        <v/>
      </c>
      <c r="DK235" s="9"/>
      <c r="DL235" s="9" t="str">
        <f t="shared" ref="DL235:DL243" si="512">IF(DK235="","",DK235-DK234)</f>
        <v/>
      </c>
      <c r="DM235" s="9"/>
      <c r="DN235" s="9" t="str">
        <f t="shared" ref="DN235:DN243" si="513">IF(DM235="","",DM235-DM234)</f>
        <v/>
      </c>
      <c r="DO235" s="9"/>
      <c r="DP235" s="9" t="str">
        <f t="shared" ref="DP235:DP243" si="514">IF(DO235="","",DO234+DQ234-DO235)</f>
        <v/>
      </c>
      <c r="DQ235" s="9"/>
      <c r="DR235" s="78"/>
      <c r="DS235" s="78" t="str">
        <f t="shared" ref="DS235:DS243" si="515">IF(DK235="","",DS234)</f>
        <v/>
      </c>
      <c r="DT235" s="9" t="str">
        <f t="shared" ref="DT235:DT280" si="516">IF(DS235="","",DP235*DS235)</f>
        <v/>
      </c>
      <c r="DU235" s="10" t="str">
        <f t="shared" ref="DU235:DU280" si="517">IF(DT235="","",DT235/(DL235*100))</f>
        <v/>
      </c>
      <c r="DV235" s="7"/>
      <c r="DW235" s="276"/>
      <c r="DX235" s="89" t="str">
        <f>IF(N256="","",N256)</f>
        <v/>
      </c>
      <c r="DY235" s="9"/>
      <c r="DZ235" s="9" t="str">
        <f t="shared" ref="DZ235:DZ243" si="518">IF(DY235="","",DY235-DY234)</f>
        <v/>
      </c>
      <c r="EA235" s="9"/>
      <c r="EB235" s="9" t="str">
        <f t="shared" ref="EB235:EB243" si="519">IF(EA235="","",EA235-EA234)</f>
        <v/>
      </c>
      <c r="EC235" s="9"/>
      <c r="ED235" s="9" t="str">
        <f t="shared" ref="ED235:ED243" si="520">IF(EC235="","",EC234+EE234-EC235)</f>
        <v/>
      </c>
      <c r="EE235" s="9"/>
      <c r="EF235" s="78"/>
      <c r="EG235" s="78" t="str">
        <f t="shared" ref="EG235:EG243" si="521">IF(DY235="","",EG234)</f>
        <v/>
      </c>
      <c r="EH235" s="9" t="str">
        <f t="shared" ref="EH235:EH280" si="522">IF(EG235="","",ED235*EG235)</f>
        <v/>
      </c>
      <c r="EI235" s="10" t="str">
        <f t="shared" ref="EI235:EI280" si="523">IF(EH235="","",EH235/(DZ235*100))</f>
        <v/>
      </c>
      <c r="EJ235" s="7"/>
      <c r="EK235" s="276"/>
      <c r="EL235" s="239"/>
      <c r="EM235" s="23"/>
      <c r="EN235" s="23"/>
      <c r="EO235" s="24">
        <v>8540</v>
      </c>
      <c r="EP235" s="24">
        <f t="shared" si="492"/>
        <v>17</v>
      </c>
      <c r="EQ235" s="24">
        <v>605</v>
      </c>
      <c r="ER235" s="24">
        <f t="shared" si="493"/>
        <v>2</v>
      </c>
      <c r="ES235" s="24">
        <v>78</v>
      </c>
      <c r="ET235" s="24">
        <f t="shared" si="494"/>
        <v>2</v>
      </c>
      <c r="EU235" s="24"/>
      <c r="EV235" s="63" t="str">
        <f t="shared" si="495"/>
        <v>AIモンスターラバー</v>
      </c>
      <c r="EW235" s="96">
        <f t="shared" si="496"/>
        <v>250</v>
      </c>
      <c r="EX235" s="24">
        <f t="shared" si="497"/>
        <v>500</v>
      </c>
      <c r="EY235" s="26">
        <f t="shared" si="498"/>
        <v>0.29411764705882354</v>
      </c>
      <c r="EZ235" s="7"/>
    </row>
    <row r="236" spans="1:156" ht="15" customHeight="1" thickTop="1">
      <c r="A236" s="89">
        <v>46073</v>
      </c>
      <c r="B236" s="6">
        <f>IF(A236="","",SUM(D236:D239)+SUM(R236:R239)+SUM(BV230,CJ230,CX230,DL230,DZ230)+SUM(AF236:AF239)+SUM(AT236:AT239)+SUM(BH236:BH239))</f>
        <v>2511</v>
      </c>
      <c r="C236" s="78">
        <v>12054</v>
      </c>
      <c r="D236" s="78">
        <f t="shared" si="458"/>
        <v>123</v>
      </c>
      <c r="E236" s="78">
        <v>372</v>
      </c>
      <c r="F236" s="28">
        <f t="shared" si="459"/>
        <v>2</v>
      </c>
      <c r="G236" s="78">
        <v>13</v>
      </c>
      <c r="H236" s="78">
        <f t="shared" si="460"/>
        <v>2</v>
      </c>
      <c r="I236" s="78">
        <v>0</v>
      </c>
      <c r="J236" s="90" t="str">
        <f t="shared" si="461"/>
        <v>サンリオファーキーケース</v>
      </c>
      <c r="K236" s="91">
        <f t="shared" si="462"/>
        <v>682</v>
      </c>
      <c r="L236" s="28">
        <f t="shared" si="463"/>
        <v>1364</v>
      </c>
      <c r="M236" s="29">
        <f t="shared" si="464"/>
        <v>0.11089430894308944</v>
      </c>
      <c r="N236" s="7"/>
      <c r="O236" s="168"/>
      <c r="P236" s="89">
        <f>IF(A236="","",A236)</f>
        <v>46073</v>
      </c>
      <c r="Q236" s="78">
        <v>9502</v>
      </c>
      <c r="R236" s="78">
        <f t="shared" si="465"/>
        <v>93</v>
      </c>
      <c r="S236" s="78">
        <v>264</v>
      </c>
      <c r="T236" s="28">
        <f t="shared" si="466"/>
        <v>4</v>
      </c>
      <c r="U236" s="78">
        <v>26</v>
      </c>
      <c r="V236" s="78">
        <f t="shared" si="467"/>
        <v>6</v>
      </c>
      <c r="W236" s="78">
        <v>0</v>
      </c>
      <c r="X236" s="90" t="str">
        <f t="shared" si="468"/>
        <v>ラブブマスコット</v>
      </c>
      <c r="Y236" s="91">
        <f t="shared" si="469"/>
        <v>400</v>
      </c>
      <c r="Z236" s="28">
        <f t="shared" si="470"/>
        <v>2400</v>
      </c>
      <c r="AA236" s="29">
        <f t="shared" si="471"/>
        <v>0.25806451612903225</v>
      </c>
      <c r="AB236" s="7"/>
      <c r="AC236" s="168"/>
      <c r="AD236" s="89">
        <f>IF(A236="","",A236)</f>
        <v>46073</v>
      </c>
      <c r="AE236" s="78">
        <v>37</v>
      </c>
      <c r="AF236" s="78">
        <v>37</v>
      </c>
      <c r="AG236" s="78">
        <v>185</v>
      </c>
      <c r="AH236" s="28">
        <f t="shared" si="472"/>
        <v>0</v>
      </c>
      <c r="AI236" s="78">
        <v>28</v>
      </c>
      <c r="AJ236" s="78">
        <f t="shared" si="473"/>
        <v>0</v>
      </c>
      <c r="AK236" s="78">
        <v>0</v>
      </c>
      <c r="AL236" s="90" t="str">
        <f t="shared" si="474"/>
        <v>サンリオアニマルがま口</v>
      </c>
      <c r="AM236" s="91">
        <f t="shared" si="475"/>
        <v>880</v>
      </c>
      <c r="AN236" s="28">
        <f t="shared" si="476"/>
        <v>0</v>
      </c>
      <c r="AO236" s="29">
        <f t="shared" si="477"/>
        <v>0</v>
      </c>
      <c r="AP236" s="7"/>
      <c r="AQ236" s="168"/>
      <c r="AR236" s="89">
        <f>IF(A236="","",A236)</f>
        <v>46073</v>
      </c>
      <c r="AS236" s="78">
        <v>9649</v>
      </c>
      <c r="AT236" s="78">
        <f t="shared" si="478"/>
        <v>243</v>
      </c>
      <c r="AU236" s="78">
        <v>395</v>
      </c>
      <c r="AV236" s="28">
        <f t="shared" si="479"/>
        <v>15</v>
      </c>
      <c r="AW236" s="78">
        <v>16</v>
      </c>
      <c r="AX236" s="78">
        <f t="shared" si="480"/>
        <v>16</v>
      </c>
      <c r="AY236" s="78">
        <v>8</v>
      </c>
      <c r="AZ236" s="90" t="str">
        <f t="shared" si="481"/>
        <v>テラスタルフェス</v>
      </c>
      <c r="BA236" s="91">
        <v>500</v>
      </c>
      <c r="BB236" s="28">
        <f t="shared" si="483"/>
        <v>8000</v>
      </c>
      <c r="BC236" s="29">
        <f t="shared" si="484"/>
        <v>0.32921810699588477</v>
      </c>
      <c r="BD236" s="7"/>
      <c r="BE236" s="168"/>
      <c r="BF236" s="89">
        <f>IF(A236="","",A236)</f>
        <v>46073</v>
      </c>
      <c r="BG236" s="78">
        <v>4932</v>
      </c>
      <c r="BH236" s="78">
        <f t="shared" si="485"/>
        <v>102</v>
      </c>
      <c r="BI236" s="78">
        <v>238</v>
      </c>
      <c r="BJ236" s="28">
        <f t="shared" si="486"/>
        <v>2</v>
      </c>
      <c r="BK236" s="78">
        <v>19</v>
      </c>
      <c r="BL236" s="78">
        <f t="shared" si="487"/>
        <v>2</v>
      </c>
      <c r="BM236" s="78"/>
      <c r="BN236" s="90" t="str">
        <f t="shared" si="488"/>
        <v>ゲーム機柄イヤホン</v>
      </c>
      <c r="BO236" s="91">
        <f t="shared" si="489"/>
        <v>1100</v>
      </c>
      <c r="BP236" s="28">
        <f t="shared" si="490"/>
        <v>2200</v>
      </c>
      <c r="BQ236" s="29">
        <f t="shared" si="491"/>
        <v>0.21568627450980393</v>
      </c>
      <c r="BR236" s="7"/>
      <c r="BS236" s="168"/>
      <c r="BT236" s="170" t="str">
        <f>IF(A260="","",A260)</f>
        <v/>
      </c>
      <c r="BU236" s="9"/>
      <c r="BV236" s="9" t="str">
        <f t="shared" si="424"/>
        <v/>
      </c>
      <c r="BW236" s="9"/>
      <c r="BX236" s="9" t="str">
        <f t="shared" si="425"/>
        <v/>
      </c>
      <c r="BY236" s="9"/>
      <c r="BZ236" s="9" t="str">
        <f t="shared" si="426"/>
        <v/>
      </c>
      <c r="CA236" s="9"/>
      <c r="CB236" s="78"/>
      <c r="CC236" s="78" t="str">
        <f t="shared" si="427"/>
        <v/>
      </c>
      <c r="CD236" s="9" t="str">
        <f t="shared" si="428"/>
        <v/>
      </c>
      <c r="CE236" s="10" t="str">
        <f t="shared" si="429"/>
        <v/>
      </c>
      <c r="CF236" s="7"/>
      <c r="CH236" s="89" t="str">
        <f>IF(A260="","",A260)</f>
        <v/>
      </c>
      <c r="CI236" s="9"/>
      <c r="CJ236" s="9" t="str">
        <f t="shared" si="500"/>
        <v/>
      </c>
      <c r="CK236" s="9"/>
      <c r="CL236" s="9" t="str">
        <f t="shared" si="501"/>
        <v/>
      </c>
      <c r="CM236" s="9"/>
      <c r="CN236" s="9" t="str">
        <f t="shared" si="502"/>
        <v/>
      </c>
      <c r="CO236" s="9"/>
      <c r="CP236" s="78"/>
      <c r="CQ236" s="78" t="str">
        <f t="shared" si="503"/>
        <v/>
      </c>
      <c r="CR236" s="9" t="str">
        <f t="shared" si="504"/>
        <v/>
      </c>
      <c r="CS236" s="10" t="str">
        <f t="shared" si="505"/>
        <v/>
      </c>
      <c r="CT236" s="7"/>
      <c r="CV236" s="89" t="str">
        <f>IF(A260="","",A260)</f>
        <v/>
      </c>
      <c r="CW236" s="9"/>
      <c r="CX236" s="9" t="str">
        <f t="shared" si="506"/>
        <v/>
      </c>
      <c r="CY236" s="9"/>
      <c r="CZ236" s="9" t="str">
        <f t="shared" si="507"/>
        <v/>
      </c>
      <c r="DA236" s="9"/>
      <c r="DB236" s="9" t="str">
        <f t="shared" si="508"/>
        <v/>
      </c>
      <c r="DC236" s="9"/>
      <c r="DD236" s="78"/>
      <c r="DE236" s="78" t="str">
        <f t="shared" si="509"/>
        <v/>
      </c>
      <c r="DF236" s="9" t="str">
        <f t="shared" si="510"/>
        <v/>
      </c>
      <c r="DG236" s="10" t="str">
        <f t="shared" si="511"/>
        <v/>
      </c>
      <c r="DH236" s="7"/>
      <c r="DJ236" s="89" t="str">
        <f>IF(A260="","",A260)</f>
        <v/>
      </c>
      <c r="DK236" s="9"/>
      <c r="DL236" s="9" t="str">
        <f t="shared" si="512"/>
        <v/>
      </c>
      <c r="DM236" s="9"/>
      <c r="DN236" s="9" t="str">
        <f t="shared" si="513"/>
        <v/>
      </c>
      <c r="DO236" s="9"/>
      <c r="DP236" s="9" t="str">
        <f t="shared" si="514"/>
        <v/>
      </c>
      <c r="DQ236" s="9"/>
      <c r="DR236" s="78"/>
      <c r="DS236" s="78" t="str">
        <f t="shared" si="515"/>
        <v/>
      </c>
      <c r="DT236" s="9" t="str">
        <f t="shared" si="516"/>
        <v/>
      </c>
      <c r="DU236" s="10" t="str">
        <f t="shared" si="517"/>
        <v/>
      </c>
      <c r="DV236" s="7"/>
      <c r="DW236" s="276"/>
      <c r="DX236" s="89" t="str">
        <f>IF(N260="","",N260)</f>
        <v/>
      </c>
      <c r="DY236" s="9"/>
      <c r="DZ236" s="9" t="str">
        <f t="shared" si="518"/>
        <v/>
      </c>
      <c r="EA236" s="9"/>
      <c r="EB236" s="9" t="str">
        <f t="shared" si="519"/>
        <v/>
      </c>
      <c r="EC236" s="9"/>
      <c r="ED236" s="9" t="str">
        <f t="shared" si="520"/>
        <v/>
      </c>
      <c r="EE236" s="9"/>
      <c r="EF236" s="78"/>
      <c r="EG236" s="78" t="str">
        <f t="shared" si="521"/>
        <v/>
      </c>
      <c r="EH236" s="9" t="str">
        <f t="shared" si="522"/>
        <v/>
      </c>
      <c r="EI236" s="10" t="str">
        <f t="shared" si="523"/>
        <v/>
      </c>
      <c r="EJ236" s="7"/>
      <c r="EK236" s="276"/>
      <c r="EL236" s="239"/>
      <c r="EM236" s="89">
        <v>46073</v>
      </c>
      <c r="EN236" s="6">
        <f>IF(EM236="","",SUM(EP236:EP239)+SUM(FD236:FD239)+SUM(HH230:HH230)+SUM(HU230:HU230)+SUM(IH230:IH230)+SUM(FR236:FR239)+SUM(GF236:GF239)+SUM(GT236:GT239))</f>
        <v>78</v>
      </c>
      <c r="EO236" s="78">
        <v>7982</v>
      </c>
      <c r="EP236" s="78">
        <f t="shared" si="492"/>
        <v>19</v>
      </c>
      <c r="EQ236" s="78">
        <v>276</v>
      </c>
      <c r="ER236" s="28">
        <f t="shared" si="493"/>
        <v>0</v>
      </c>
      <c r="ES236" s="78">
        <v>17</v>
      </c>
      <c r="ET236" s="78">
        <f t="shared" si="494"/>
        <v>0</v>
      </c>
      <c r="EU236" s="78">
        <v>0</v>
      </c>
      <c r="EV236" s="90" t="str">
        <f t="shared" si="495"/>
        <v>ピュレグミイヤホン</v>
      </c>
      <c r="EW236" s="91">
        <f t="shared" si="496"/>
        <v>1000</v>
      </c>
      <c r="EX236" s="28">
        <f t="shared" si="497"/>
        <v>0</v>
      </c>
      <c r="EY236" s="29">
        <f t="shared" si="498"/>
        <v>0</v>
      </c>
      <c r="EZ236" s="7"/>
    </row>
    <row r="237" spans="1:156">
      <c r="A237" s="242"/>
      <c r="B237" s="15"/>
      <c r="C237" s="9">
        <v>13771</v>
      </c>
      <c r="D237" s="9">
        <f t="shared" si="458"/>
        <v>111</v>
      </c>
      <c r="E237" s="9">
        <v>410</v>
      </c>
      <c r="F237" s="9">
        <f t="shared" si="459"/>
        <v>3</v>
      </c>
      <c r="G237" s="9">
        <v>14</v>
      </c>
      <c r="H237" s="9">
        <f t="shared" si="460"/>
        <v>4</v>
      </c>
      <c r="I237" s="9">
        <v>0</v>
      </c>
      <c r="J237" s="62" t="str">
        <f t="shared" si="461"/>
        <v>ピクミンマスコット</v>
      </c>
      <c r="K237" s="95">
        <f t="shared" si="462"/>
        <v>800</v>
      </c>
      <c r="L237" s="9">
        <f t="shared" si="463"/>
        <v>3200</v>
      </c>
      <c r="M237" s="10">
        <f t="shared" si="464"/>
        <v>0.28828828828828829</v>
      </c>
      <c r="N237" s="7"/>
      <c r="O237" s="168"/>
      <c r="P237" s="15"/>
      <c r="Q237" s="9">
        <v>10211</v>
      </c>
      <c r="R237" s="9">
        <f t="shared" si="465"/>
        <v>73</v>
      </c>
      <c r="S237" s="9">
        <v>404</v>
      </c>
      <c r="T237" s="9">
        <f t="shared" si="466"/>
        <v>1</v>
      </c>
      <c r="U237" s="9">
        <v>18</v>
      </c>
      <c r="V237" s="9">
        <f t="shared" si="467"/>
        <v>1</v>
      </c>
      <c r="W237" s="9">
        <v>0</v>
      </c>
      <c r="X237" s="62" t="str">
        <f t="shared" si="468"/>
        <v>ラブブキーホルダーおおきめ</v>
      </c>
      <c r="Y237" s="95">
        <f t="shared" si="469"/>
        <v>500</v>
      </c>
      <c r="Z237" s="9">
        <f t="shared" si="470"/>
        <v>500</v>
      </c>
      <c r="AA237" s="10">
        <f t="shared" si="471"/>
        <v>6.8493150684931503E-2</v>
      </c>
      <c r="AB237" s="7"/>
      <c r="AC237" s="168"/>
      <c r="AD237" s="15"/>
      <c r="AE237" s="9">
        <v>6117</v>
      </c>
      <c r="AF237" s="9">
        <f t="shared" si="499"/>
        <v>45</v>
      </c>
      <c r="AG237" s="9">
        <v>317</v>
      </c>
      <c r="AH237" s="9">
        <f t="shared" si="472"/>
        <v>3</v>
      </c>
      <c r="AI237" s="9">
        <v>12</v>
      </c>
      <c r="AJ237" s="9">
        <f t="shared" si="473"/>
        <v>1</v>
      </c>
      <c r="AK237" s="9">
        <v>0</v>
      </c>
      <c r="AL237" s="62" t="str">
        <f t="shared" si="474"/>
        <v>キティボアバンスクリップ</v>
      </c>
      <c r="AM237" s="95">
        <f t="shared" si="475"/>
        <v>1100</v>
      </c>
      <c r="AN237" s="9">
        <f t="shared" si="476"/>
        <v>1100</v>
      </c>
      <c r="AO237" s="10">
        <f t="shared" si="477"/>
        <v>0.24444444444444444</v>
      </c>
      <c r="AP237" s="7" t="s">
        <v>678</v>
      </c>
      <c r="AQ237" s="168"/>
      <c r="AR237" s="15"/>
      <c r="AS237" s="9">
        <v>5669</v>
      </c>
      <c r="AT237" s="9">
        <f t="shared" si="478"/>
        <v>86</v>
      </c>
      <c r="AU237" s="9">
        <v>411</v>
      </c>
      <c r="AV237" s="9">
        <f t="shared" si="479"/>
        <v>2</v>
      </c>
      <c r="AW237" s="9">
        <v>7</v>
      </c>
      <c r="AX237" s="9">
        <f t="shared" si="480"/>
        <v>2</v>
      </c>
      <c r="AY237" s="9">
        <v>4</v>
      </c>
      <c r="AZ237" s="62" t="s">
        <v>679</v>
      </c>
      <c r="BA237" s="95">
        <v>660</v>
      </c>
      <c r="BB237" s="9">
        <f t="shared" si="483"/>
        <v>1320</v>
      </c>
      <c r="BC237" s="10">
        <f t="shared" si="484"/>
        <v>0.15348837209302327</v>
      </c>
      <c r="BD237" s="7"/>
      <c r="BE237" s="168"/>
      <c r="BF237" s="15"/>
      <c r="BG237" s="9">
        <v>5868</v>
      </c>
      <c r="BH237" s="9">
        <f t="shared" si="485"/>
        <v>45</v>
      </c>
      <c r="BI237" s="9">
        <v>122</v>
      </c>
      <c r="BJ237" s="9">
        <f t="shared" si="486"/>
        <v>4</v>
      </c>
      <c r="BK237" s="9">
        <v>6</v>
      </c>
      <c r="BL237" s="9">
        <f t="shared" si="487"/>
        <v>4</v>
      </c>
      <c r="BM237" s="9">
        <v>10</v>
      </c>
      <c r="BN237" s="62" t="str">
        <f t="shared" si="488"/>
        <v>デジタルミニカメラ</v>
      </c>
      <c r="BO237" s="95">
        <f t="shared" si="489"/>
        <v>722</v>
      </c>
      <c r="BP237" s="9">
        <f t="shared" si="490"/>
        <v>2888</v>
      </c>
      <c r="BQ237" s="10">
        <f t="shared" si="491"/>
        <v>0.64177777777777778</v>
      </c>
      <c r="BR237" s="7"/>
      <c r="BS237" s="168"/>
      <c r="BT237" s="170" t="str">
        <f>IF(A261="","",A261)</f>
        <v/>
      </c>
      <c r="BU237" s="9"/>
      <c r="BV237" s="9" t="str">
        <f t="shared" si="424"/>
        <v/>
      </c>
      <c r="BW237" s="9"/>
      <c r="BX237" s="9" t="str">
        <f t="shared" si="425"/>
        <v/>
      </c>
      <c r="BY237" s="9"/>
      <c r="BZ237" s="9" t="str">
        <f t="shared" si="426"/>
        <v/>
      </c>
      <c r="CA237" s="9"/>
      <c r="CB237" s="78"/>
      <c r="CC237" s="78" t="str">
        <f t="shared" si="427"/>
        <v/>
      </c>
      <c r="CD237" s="9" t="str">
        <f t="shared" si="428"/>
        <v/>
      </c>
      <c r="CE237" s="10" t="str">
        <f t="shared" si="429"/>
        <v/>
      </c>
      <c r="CF237" s="7"/>
      <c r="CH237" s="89" t="str">
        <f>IF(A264="","",A264)</f>
        <v/>
      </c>
      <c r="CI237" s="9"/>
      <c r="CJ237" s="9" t="str">
        <f t="shared" si="500"/>
        <v/>
      </c>
      <c r="CK237" s="9"/>
      <c r="CL237" s="9" t="str">
        <f t="shared" si="501"/>
        <v/>
      </c>
      <c r="CM237" s="9"/>
      <c r="CN237" s="9" t="str">
        <f t="shared" si="502"/>
        <v/>
      </c>
      <c r="CO237" s="9"/>
      <c r="CP237" s="78"/>
      <c r="CQ237" s="78" t="str">
        <f t="shared" si="503"/>
        <v/>
      </c>
      <c r="CR237" s="9" t="str">
        <f t="shared" si="504"/>
        <v/>
      </c>
      <c r="CS237" s="10" t="str">
        <f t="shared" si="505"/>
        <v/>
      </c>
      <c r="CT237" s="7"/>
      <c r="CV237" s="89" t="str">
        <f>IF(A264="","",A264)</f>
        <v/>
      </c>
      <c r="CW237" s="9"/>
      <c r="CX237" s="9" t="str">
        <f t="shared" si="506"/>
        <v/>
      </c>
      <c r="CY237" s="9"/>
      <c r="CZ237" s="9" t="str">
        <f t="shared" si="507"/>
        <v/>
      </c>
      <c r="DA237" s="9"/>
      <c r="DB237" s="9" t="str">
        <f t="shared" si="508"/>
        <v/>
      </c>
      <c r="DC237" s="9"/>
      <c r="DD237" s="78"/>
      <c r="DE237" s="78" t="str">
        <f t="shared" si="509"/>
        <v/>
      </c>
      <c r="DF237" s="9" t="str">
        <f t="shared" si="510"/>
        <v/>
      </c>
      <c r="DG237" s="10" t="str">
        <f t="shared" si="511"/>
        <v/>
      </c>
      <c r="DH237" s="7"/>
      <c r="DJ237" s="15"/>
      <c r="DK237" s="9"/>
      <c r="DL237" s="9" t="str">
        <f t="shared" si="512"/>
        <v/>
      </c>
      <c r="DM237" s="9"/>
      <c r="DN237" s="9" t="str">
        <f t="shared" si="513"/>
        <v/>
      </c>
      <c r="DO237" s="9"/>
      <c r="DP237" s="9" t="str">
        <f t="shared" si="514"/>
        <v/>
      </c>
      <c r="DQ237" s="9"/>
      <c r="DR237" s="78"/>
      <c r="DS237" s="78" t="str">
        <f t="shared" si="515"/>
        <v/>
      </c>
      <c r="DT237" s="9" t="str">
        <f t="shared" si="516"/>
        <v/>
      </c>
      <c r="DU237" s="10" t="str">
        <f t="shared" si="517"/>
        <v/>
      </c>
      <c r="DV237" s="7"/>
      <c r="DW237" s="276"/>
      <c r="DX237" s="15"/>
      <c r="DY237" s="9"/>
      <c r="DZ237" s="9" t="str">
        <f t="shared" si="518"/>
        <v/>
      </c>
      <c r="EA237" s="9"/>
      <c r="EB237" s="9" t="str">
        <f t="shared" si="519"/>
        <v/>
      </c>
      <c r="EC237" s="9"/>
      <c r="ED237" s="9" t="str">
        <f t="shared" si="520"/>
        <v/>
      </c>
      <c r="EE237" s="9"/>
      <c r="EF237" s="78"/>
      <c r="EG237" s="78" t="str">
        <f t="shared" si="521"/>
        <v/>
      </c>
      <c r="EH237" s="9" t="str">
        <f t="shared" si="522"/>
        <v/>
      </c>
      <c r="EI237" s="10" t="str">
        <f t="shared" si="523"/>
        <v/>
      </c>
      <c r="EJ237" s="7"/>
      <c r="EK237" s="276"/>
      <c r="EL237" s="239"/>
      <c r="EM237" s="241"/>
      <c r="EN237" s="15"/>
      <c r="EO237" s="9">
        <v>8983</v>
      </c>
      <c r="EP237" s="78">
        <f t="shared" si="492"/>
        <v>18</v>
      </c>
      <c r="EQ237" s="9">
        <v>441</v>
      </c>
      <c r="ER237" s="9">
        <f t="shared" si="493"/>
        <v>1</v>
      </c>
      <c r="ES237" s="9">
        <v>30</v>
      </c>
      <c r="ET237" s="9">
        <f t="shared" si="494"/>
        <v>0</v>
      </c>
      <c r="EU237" s="9">
        <v>0</v>
      </c>
      <c r="EV237" s="62" t="str">
        <f t="shared" si="495"/>
        <v>ラブブマスコット</v>
      </c>
      <c r="EW237" s="95">
        <f t="shared" si="496"/>
        <v>400</v>
      </c>
      <c r="EX237" s="9">
        <f t="shared" si="497"/>
        <v>0</v>
      </c>
      <c r="EY237" s="10">
        <f t="shared" si="498"/>
        <v>0</v>
      </c>
      <c r="EZ237" s="7"/>
    </row>
    <row r="238" spans="1:156" ht="15" customHeight="1">
      <c r="A238" s="280"/>
      <c r="B238" s="169"/>
      <c r="C238" s="9">
        <v>9606</v>
      </c>
      <c r="D238" s="9">
        <f t="shared" si="458"/>
        <v>77</v>
      </c>
      <c r="E238" s="9">
        <v>569</v>
      </c>
      <c r="F238" s="9">
        <f t="shared" si="459"/>
        <v>3</v>
      </c>
      <c r="G238" s="9">
        <v>10</v>
      </c>
      <c r="H238" s="9">
        <f t="shared" si="460"/>
        <v>2</v>
      </c>
      <c r="I238" s="9">
        <v>2</v>
      </c>
      <c r="J238" s="62" t="str">
        <f t="shared" si="461"/>
        <v>がま口カエル</v>
      </c>
      <c r="K238" s="9">
        <f t="shared" si="462"/>
        <v>308</v>
      </c>
      <c r="L238" s="9">
        <f t="shared" si="463"/>
        <v>616</v>
      </c>
      <c r="M238" s="10">
        <f t="shared" si="464"/>
        <v>0.08</v>
      </c>
      <c r="N238" s="7"/>
      <c r="O238" s="168"/>
      <c r="P238" s="15"/>
      <c r="Q238" s="9">
        <v>10331</v>
      </c>
      <c r="R238" s="9">
        <f t="shared" si="465"/>
        <v>78</v>
      </c>
      <c r="S238" s="9">
        <v>268</v>
      </c>
      <c r="T238" s="9">
        <f t="shared" si="466"/>
        <v>3</v>
      </c>
      <c r="U238" s="9">
        <v>7</v>
      </c>
      <c r="V238" s="9">
        <f t="shared" si="467"/>
        <v>3</v>
      </c>
      <c r="W238" s="9">
        <v>4</v>
      </c>
      <c r="X238" s="62" t="str">
        <f t="shared" si="468"/>
        <v>モンチッチマスコット</v>
      </c>
      <c r="Y238" s="9">
        <f t="shared" si="469"/>
        <v>0</v>
      </c>
      <c r="Z238" s="9">
        <f t="shared" si="470"/>
        <v>0</v>
      </c>
      <c r="AA238" s="10">
        <f t="shared" si="471"/>
        <v>0</v>
      </c>
      <c r="AB238" s="7"/>
      <c r="AC238" s="168"/>
      <c r="AD238" s="15"/>
      <c r="AE238" s="9">
        <v>7365</v>
      </c>
      <c r="AF238" s="9">
        <f t="shared" si="499"/>
        <v>83</v>
      </c>
      <c r="AG238" s="9">
        <v>351</v>
      </c>
      <c r="AH238" s="9">
        <f t="shared" si="472"/>
        <v>15</v>
      </c>
      <c r="AI238" s="9">
        <v>22</v>
      </c>
      <c r="AJ238" s="9">
        <f t="shared" si="473"/>
        <v>17</v>
      </c>
      <c r="AK238" s="9">
        <v>0</v>
      </c>
      <c r="AL238" s="62" t="str">
        <f t="shared" si="474"/>
        <v>しばこ</v>
      </c>
      <c r="AM238" s="9">
        <f t="shared" si="475"/>
        <v>100</v>
      </c>
      <c r="AN238" s="9">
        <f t="shared" si="476"/>
        <v>1700</v>
      </c>
      <c r="AO238" s="10">
        <f t="shared" si="477"/>
        <v>0.20481927710843373</v>
      </c>
      <c r="AP238" s="7" t="s">
        <v>384</v>
      </c>
      <c r="AQ238" s="168"/>
      <c r="AR238" s="17"/>
      <c r="AS238" s="9">
        <v>6312</v>
      </c>
      <c r="AT238" s="9">
        <f t="shared" si="478"/>
        <v>262</v>
      </c>
      <c r="AU238" s="9">
        <v>394</v>
      </c>
      <c r="AV238" s="9">
        <f t="shared" si="479"/>
        <v>15</v>
      </c>
      <c r="AW238" s="9">
        <v>19</v>
      </c>
      <c r="AX238" s="9">
        <f t="shared" si="480"/>
        <v>17</v>
      </c>
      <c r="AY238" s="9">
        <v>14</v>
      </c>
      <c r="AZ238" s="62" t="str">
        <f t="shared" si="481"/>
        <v>ボンボンドロップシール</v>
      </c>
      <c r="BA238" s="9">
        <f t="shared" si="482"/>
        <v>300</v>
      </c>
      <c r="BB238" s="9">
        <f t="shared" si="483"/>
        <v>5100</v>
      </c>
      <c r="BC238" s="10">
        <f t="shared" si="484"/>
        <v>0.19465648854961831</v>
      </c>
      <c r="BD238" s="7"/>
      <c r="BE238" s="168"/>
      <c r="BF238" s="17"/>
      <c r="BG238" s="9">
        <v>5910</v>
      </c>
      <c r="BH238" s="9">
        <f t="shared" si="485"/>
        <v>72</v>
      </c>
      <c r="BI238" s="9">
        <v>172</v>
      </c>
      <c r="BJ238" s="9">
        <f t="shared" si="486"/>
        <v>3</v>
      </c>
      <c r="BK238" s="9">
        <v>14</v>
      </c>
      <c r="BL238" s="9">
        <f t="shared" si="487"/>
        <v>25</v>
      </c>
      <c r="BM238" s="9">
        <v>0</v>
      </c>
      <c r="BN238" s="62" t="str">
        <f t="shared" si="488"/>
        <v>ゲームアーク</v>
      </c>
      <c r="BO238" s="9">
        <f t="shared" si="489"/>
        <v>670</v>
      </c>
      <c r="BP238" s="9">
        <f t="shared" si="490"/>
        <v>16750</v>
      </c>
      <c r="BQ238" s="10">
        <f t="shared" si="491"/>
        <v>2.3263888888888888</v>
      </c>
      <c r="BR238" s="7"/>
      <c r="BS238" s="168"/>
      <c r="BT238" s="170"/>
      <c r="BU238" s="9"/>
      <c r="BV238" s="9" t="str">
        <f t="shared" si="424"/>
        <v/>
      </c>
      <c r="BW238" s="9"/>
      <c r="BX238" s="9" t="str">
        <f t="shared" si="425"/>
        <v/>
      </c>
      <c r="BY238" s="9"/>
      <c r="BZ238" s="9" t="str">
        <f t="shared" si="426"/>
        <v/>
      </c>
      <c r="CA238" s="9"/>
      <c r="CB238" s="78"/>
      <c r="CC238" s="78" t="str">
        <f t="shared" si="427"/>
        <v/>
      </c>
      <c r="CD238" s="9" t="str">
        <f t="shared" si="428"/>
        <v/>
      </c>
      <c r="CE238" s="10" t="str">
        <f t="shared" si="429"/>
        <v/>
      </c>
      <c r="CF238" s="7"/>
      <c r="CH238" s="89"/>
      <c r="CI238" s="9"/>
      <c r="CJ238" s="9" t="str">
        <f t="shared" si="500"/>
        <v/>
      </c>
      <c r="CK238" s="9"/>
      <c r="CL238" s="9" t="str">
        <f t="shared" si="501"/>
        <v/>
      </c>
      <c r="CM238" s="9"/>
      <c r="CN238" s="9" t="str">
        <f t="shared" si="502"/>
        <v/>
      </c>
      <c r="CO238" s="9"/>
      <c r="CP238" s="78"/>
      <c r="CQ238" s="78" t="str">
        <f t="shared" si="503"/>
        <v/>
      </c>
      <c r="CR238" s="9" t="str">
        <f t="shared" si="504"/>
        <v/>
      </c>
      <c r="CS238" s="10" t="str">
        <f t="shared" si="505"/>
        <v/>
      </c>
      <c r="CT238" s="7"/>
      <c r="CV238" s="89"/>
      <c r="CW238" s="9"/>
      <c r="CX238" s="9" t="str">
        <f t="shared" si="506"/>
        <v/>
      </c>
      <c r="CY238" s="9"/>
      <c r="CZ238" s="9" t="str">
        <f t="shared" si="507"/>
        <v/>
      </c>
      <c r="DA238" s="9"/>
      <c r="DB238" s="9" t="str">
        <f t="shared" si="508"/>
        <v/>
      </c>
      <c r="DC238" s="9"/>
      <c r="DD238" s="78"/>
      <c r="DE238" s="78" t="str">
        <f t="shared" si="509"/>
        <v/>
      </c>
      <c r="DF238" s="9" t="str">
        <f t="shared" si="510"/>
        <v/>
      </c>
      <c r="DG238" s="10" t="str">
        <f t="shared" si="511"/>
        <v/>
      </c>
      <c r="DH238" s="7"/>
      <c r="DJ238" s="89"/>
      <c r="DK238" s="9"/>
      <c r="DL238" s="9" t="str">
        <f t="shared" si="512"/>
        <v/>
      </c>
      <c r="DM238" s="9"/>
      <c r="DN238" s="9" t="str">
        <f t="shared" si="513"/>
        <v/>
      </c>
      <c r="DO238" s="9"/>
      <c r="DP238" s="9" t="str">
        <f t="shared" si="514"/>
        <v/>
      </c>
      <c r="DQ238" s="9"/>
      <c r="DR238" s="78"/>
      <c r="DS238" s="78" t="str">
        <f t="shared" si="515"/>
        <v/>
      </c>
      <c r="DT238" s="9" t="str">
        <f t="shared" si="516"/>
        <v/>
      </c>
      <c r="DU238" s="10" t="str">
        <f t="shared" si="517"/>
        <v/>
      </c>
      <c r="DV238" s="7"/>
      <c r="DW238" s="276"/>
      <c r="DX238" s="89"/>
      <c r="DY238" s="9"/>
      <c r="DZ238" s="9" t="str">
        <f t="shared" si="518"/>
        <v/>
      </c>
      <c r="EA238" s="9"/>
      <c r="EB238" s="9" t="str">
        <f t="shared" si="519"/>
        <v/>
      </c>
      <c r="EC238" s="9"/>
      <c r="ED238" s="9" t="str">
        <f t="shared" si="520"/>
        <v/>
      </c>
      <c r="EE238" s="9"/>
      <c r="EF238" s="78"/>
      <c r="EG238" s="78" t="str">
        <f t="shared" si="521"/>
        <v/>
      </c>
      <c r="EH238" s="9" t="str">
        <f t="shared" si="522"/>
        <v/>
      </c>
      <c r="EI238" s="10" t="str">
        <f t="shared" si="523"/>
        <v/>
      </c>
      <c r="EJ238" s="7"/>
      <c r="EK238" s="276"/>
      <c r="EL238" s="239"/>
      <c r="EM238" s="140"/>
      <c r="EN238" s="169"/>
      <c r="EO238" s="9">
        <v>7440</v>
      </c>
      <c r="EP238" s="20">
        <f t="shared" si="492"/>
        <v>25</v>
      </c>
      <c r="EQ238" s="9">
        <v>492</v>
      </c>
      <c r="ER238" s="9">
        <f t="shared" si="493"/>
        <v>0</v>
      </c>
      <c r="ES238" s="9">
        <v>13</v>
      </c>
      <c r="ET238" s="9">
        <f t="shared" si="494"/>
        <v>0</v>
      </c>
      <c r="EU238" s="9">
        <v>0</v>
      </c>
      <c r="EV238" s="62" t="str">
        <f t="shared" si="495"/>
        <v>しばこ</v>
      </c>
      <c r="EW238" s="9">
        <f t="shared" si="496"/>
        <v>200</v>
      </c>
      <c r="EX238" s="9">
        <f t="shared" si="497"/>
        <v>0</v>
      </c>
      <c r="EY238" s="10">
        <f t="shared" si="498"/>
        <v>0</v>
      </c>
      <c r="EZ238" s="7"/>
    </row>
    <row r="239" spans="1:156" ht="15" customHeight="1" thickBot="1">
      <c r="A239" s="272"/>
      <c r="B239" s="23"/>
      <c r="C239" s="24">
        <v>9931</v>
      </c>
      <c r="D239" s="159">
        <f t="shared" si="458"/>
        <v>19</v>
      </c>
      <c r="E239" s="24">
        <v>458</v>
      </c>
      <c r="F239" s="24">
        <f t="shared" si="459"/>
        <v>1</v>
      </c>
      <c r="G239" s="24">
        <v>13</v>
      </c>
      <c r="H239" s="24">
        <f t="shared" si="460"/>
        <v>0</v>
      </c>
      <c r="I239" s="24">
        <v>0</v>
      </c>
      <c r="J239" s="63" t="s">
        <v>676</v>
      </c>
      <c r="K239" s="96">
        <v>950</v>
      </c>
      <c r="L239" s="24">
        <f t="shared" si="463"/>
        <v>0</v>
      </c>
      <c r="M239" s="26">
        <f t="shared" si="464"/>
        <v>0</v>
      </c>
      <c r="N239" s="7" t="s">
        <v>677</v>
      </c>
      <c r="O239" s="168"/>
      <c r="P239" s="23"/>
      <c r="Q239" s="24">
        <v>7712</v>
      </c>
      <c r="R239" s="24">
        <f t="shared" si="465"/>
        <v>79</v>
      </c>
      <c r="S239" s="24">
        <v>411</v>
      </c>
      <c r="T239" s="24">
        <f t="shared" si="466"/>
        <v>3</v>
      </c>
      <c r="U239" s="24">
        <v>11</v>
      </c>
      <c r="V239" s="24">
        <f t="shared" si="467"/>
        <v>3</v>
      </c>
      <c r="W239" s="24">
        <v>8</v>
      </c>
      <c r="X239" s="63" t="str">
        <f t="shared" si="468"/>
        <v>アンパンマンマスコット</v>
      </c>
      <c r="Y239" s="96">
        <f t="shared" si="469"/>
        <v>608</v>
      </c>
      <c r="Z239" s="24">
        <f t="shared" si="470"/>
        <v>1824</v>
      </c>
      <c r="AA239" s="26">
        <f t="shared" si="471"/>
        <v>0.23088607594936708</v>
      </c>
      <c r="AB239" s="7"/>
      <c r="AC239" s="168"/>
      <c r="AD239" s="23"/>
      <c r="AE239" s="24">
        <v>7142</v>
      </c>
      <c r="AF239" s="24">
        <f t="shared" si="499"/>
        <v>78</v>
      </c>
      <c r="AG239" s="24">
        <v>477</v>
      </c>
      <c r="AH239" s="24">
        <f t="shared" si="472"/>
        <v>0</v>
      </c>
      <c r="AI239" s="24">
        <v>85</v>
      </c>
      <c r="AJ239" s="24">
        <f t="shared" si="473"/>
        <v>3</v>
      </c>
      <c r="AK239" s="24">
        <v>0</v>
      </c>
      <c r="AL239" s="63" t="str">
        <f t="shared" si="474"/>
        <v>アングリーキーホルダー</v>
      </c>
      <c r="AM239" s="96">
        <f t="shared" si="475"/>
        <v>100</v>
      </c>
      <c r="AN239" s="24">
        <f t="shared" si="476"/>
        <v>300</v>
      </c>
      <c r="AO239" s="26">
        <f t="shared" si="477"/>
        <v>3.8461538461538464E-2</v>
      </c>
      <c r="AP239" s="7"/>
      <c r="AQ239" s="168"/>
      <c r="AR239" s="23"/>
      <c r="AS239" s="24">
        <v>6112</v>
      </c>
      <c r="AT239" s="159">
        <f t="shared" si="478"/>
        <v>24</v>
      </c>
      <c r="AU239" s="24">
        <v>239</v>
      </c>
      <c r="AV239" s="24">
        <f t="shared" si="479"/>
        <v>0</v>
      </c>
      <c r="AW239" s="24">
        <v>26</v>
      </c>
      <c r="AX239" s="24">
        <f t="shared" si="480"/>
        <v>2</v>
      </c>
      <c r="AY239" s="24">
        <v>0</v>
      </c>
      <c r="AZ239" s="63" t="str">
        <f t="shared" si="481"/>
        <v>クレしんマスコット</v>
      </c>
      <c r="BA239" s="96">
        <f t="shared" si="482"/>
        <v>0</v>
      </c>
      <c r="BB239" s="24">
        <f t="shared" si="483"/>
        <v>0</v>
      </c>
      <c r="BC239" s="26">
        <f t="shared" si="484"/>
        <v>0</v>
      </c>
      <c r="BD239" s="7"/>
      <c r="BE239" s="168"/>
      <c r="BF239" s="23"/>
      <c r="BG239" s="24">
        <v>6067</v>
      </c>
      <c r="BH239" s="159">
        <f t="shared" si="485"/>
        <v>28</v>
      </c>
      <c r="BI239" s="24">
        <v>228</v>
      </c>
      <c r="BJ239" s="24">
        <f t="shared" si="486"/>
        <v>0</v>
      </c>
      <c r="BK239" s="24">
        <v>85</v>
      </c>
      <c r="BL239" s="24">
        <f t="shared" si="487"/>
        <v>5</v>
      </c>
      <c r="BM239" s="24">
        <v>0</v>
      </c>
      <c r="BN239" s="63" t="str">
        <f t="shared" si="488"/>
        <v>AIモンスターラバー</v>
      </c>
      <c r="BO239" s="96">
        <f t="shared" si="489"/>
        <v>200</v>
      </c>
      <c r="BP239" s="24">
        <f t="shared" si="490"/>
        <v>1000</v>
      </c>
      <c r="BQ239" s="26">
        <f t="shared" si="491"/>
        <v>0.35714285714285715</v>
      </c>
      <c r="BR239" s="7"/>
      <c r="BS239" s="168"/>
      <c r="BT239" s="169"/>
      <c r="BU239" s="9"/>
      <c r="BV239" s="9" t="str">
        <f t="shared" si="424"/>
        <v/>
      </c>
      <c r="BW239" s="9"/>
      <c r="BX239" s="9" t="str">
        <f t="shared" si="425"/>
        <v/>
      </c>
      <c r="BY239" s="9"/>
      <c r="BZ239" s="9" t="str">
        <f t="shared" si="426"/>
        <v/>
      </c>
      <c r="CA239" s="9"/>
      <c r="CB239" s="78"/>
      <c r="CC239" s="78" t="str">
        <f t="shared" si="427"/>
        <v/>
      </c>
      <c r="CD239" s="9" t="str">
        <f t="shared" si="428"/>
        <v/>
      </c>
      <c r="CE239" s="10" t="str">
        <f t="shared" si="429"/>
        <v/>
      </c>
      <c r="CF239" s="7"/>
      <c r="CH239" s="15"/>
      <c r="CI239" s="9"/>
      <c r="CJ239" s="9" t="str">
        <f t="shared" si="500"/>
        <v/>
      </c>
      <c r="CK239" s="9"/>
      <c r="CL239" s="9" t="str">
        <f t="shared" si="501"/>
        <v/>
      </c>
      <c r="CM239" s="9"/>
      <c r="CN239" s="9" t="str">
        <f t="shared" si="502"/>
        <v/>
      </c>
      <c r="CO239" s="9"/>
      <c r="CP239" s="78"/>
      <c r="CQ239" s="78" t="str">
        <f t="shared" si="503"/>
        <v/>
      </c>
      <c r="CR239" s="9" t="str">
        <f t="shared" si="504"/>
        <v/>
      </c>
      <c r="CS239" s="10" t="str">
        <f t="shared" si="505"/>
        <v/>
      </c>
      <c r="CT239" s="7"/>
      <c r="CV239" s="15"/>
      <c r="CW239" s="9"/>
      <c r="CX239" s="9" t="str">
        <f t="shared" si="506"/>
        <v/>
      </c>
      <c r="CY239" s="9"/>
      <c r="CZ239" s="9" t="str">
        <f t="shared" si="507"/>
        <v/>
      </c>
      <c r="DA239" s="9"/>
      <c r="DB239" s="9" t="str">
        <f t="shared" si="508"/>
        <v/>
      </c>
      <c r="DC239" s="9"/>
      <c r="DD239" s="78"/>
      <c r="DE239" s="78" t="str">
        <f t="shared" si="509"/>
        <v/>
      </c>
      <c r="DF239" s="9" t="str">
        <f t="shared" si="510"/>
        <v/>
      </c>
      <c r="DG239" s="10" t="str">
        <f t="shared" si="511"/>
        <v/>
      </c>
      <c r="DH239" s="7"/>
      <c r="DJ239" s="15"/>
      <c r="DK239" s="9"/>
      <c r="DL239" s="9" t="str">
        <f t="shared" si="512"/>
        <v/>
      </c>
      <c r="DM239" s="9"/>
      <c r="DN239" s="9" t="str">
        <f t="shared" si="513"/>
        <v/>
      </c>
      <c r="DO239" s="9"/>
      <c r="DP239" s="9" t="str">
        <f t="shared" si="514"/>
        <v/>
      </c>
      <c r="DQ239" s="9"/>
      <c r="DR239" s="78"/>
      <c r="DS239" s="78" t="str">
        <f t="shared" si="515"/>
        <v/>
      </c>
      <c r="DT239" s="9" t="str">
        <f t="shared" si="516"/>
        <v/>
      </c>
      <c r="DU239" s="10" t="str">
        <f t="shared" si="517"/>
        <v/>
      </c>
      <c r="DV239" s="7"/>
      <c r="DW239" s="276"/>
      <c r="DX239" s="15"/>
      <c r="DY239" s="9"/>
      <c r="DZ239" s="9" t="str">
        <f t="shared" si="518"/>
        <v/>
      </c>
      <c r="EA239" s="9"/>
      <c r="EB239" s="9" t="str">
        <f t="shared" si="519"/>
        <v/>
      </c>
      <c r="EC239" s="9"/>
      <c r="ED239" s="9" t="str">
        <f t="shared" si="520"/>
        <v/>
      </c>
      <c r="EE239" s="9"/>
      <c r="EF239" s="78"/>
      <c r="EG239" s="78" t="str">
        <f t="shared" si="521"/>
        <v/>
      </c>
      <c r="EH239" s="9" t="str">
        <f t="shared" si="522"/>
        <v/>
      </c>
      <c r="EI239" s="10" t="str">
        <f t="shared" si="523"/>
        <v/>
      </c>
      <c r="EJ239" s="7"/>
      <c r="EK239" s="276"/>
      <c r="EL239" s="239"/>
      <c r="EM239" s="134"/>
      <c r="EN239" s="23"/>
      <c r="EO239" s="24">
        <v>8556</v>
      </c>
      <c r="EP239" s="104">
        <f t="shared" si="492"/>
        <v>16</v>
      </c>
      <c r="EQ239" s="24">
        <v>606</v>
      </c>
      <c r="ER239" s="24">
        <f t="shared" si="493"/>
        <v>1</v>
      </c>
      <c r="ES239" s="24">
        <v>70</v>
      </c>
      <c r="ET239" s="24">
        <f t="shared" si="494"/>
        <v>8</v>
      </c>
      <c r="EU239" s="24">
        <v>0</v>
      </c>
      <c r="EV239" s="63" t="str">
        <f t="shared" si="495"/>
        <v>AIモンスターラバー</v>
      </c>
      <c r="EW239" s="96">
        <f t="shared" si="496"/>
        <v>250</v>
      </c>
      <c r="EX239" s="24">
        <f t="shared" si="497"/>
        <v>2000</v>
      </c>
      <c r="EY239" s="26">
        <f t="shared" si="498"/>
        <v>1.25</v>
      </c>
      <c r="EZ239" s="7"/>
    </row>
    <row r="240" spans="1:156" ht="17.25" customHeight="1" thickTop="1">
      <c r="A240" s="89">
        <v>46078</v>
      </c>
      <c r="B240" s="6">
        <f>IF(A240="","",SUM(D240:D243)+SUM(R240:R243)+SUM(BV231)+SUM(CJ231)+SUM(CX231,DL231,DZ231)+SUM(AF240:AF243)+SUM(AT240:AT243)+SUM(BH240:BH243))</f>
        <v>2515</v>
      </c>
      <c r="C240" s="78">
        <v>12134</v>
      </c>
      <c r="D240" s="78">
        <f t="shared" si="458"/>
        <v>80</v>
      </c>
      <c r="E240" s="78">
        <v>372</v>
      </c>
      <c r="F240" s="28">
        <f t="shared" si="459"/>
        <v>0</v>
      </c>
      <c r="G240" s="78">
        <v>13</v>
      </c>
      <c r="H240" s="78">
        <f t="shared" si="460"/>
        <v>0</v>
      </c>
      <c r="I240" s="78">
        <v>0</v>
      </c>
      <c r="J240" s="90" t="str">
        <f t="shared" si="461"/>
        <v>サンリオファーキーケース</v>
      </c>
      <c r="K240" s="91">
        <f t="shared" si="462"/>
        <v>682</v>
      </c>
      <c r="L240" s="28">
        <f t="shared" si="463"/>
        <v>0</v>
      </c>
      <c r="M240" s="29">
        <f t="shared" si="464"/>
        <v>0</v>
      </c>
      <c r="N240" s="7"/>
      <c r="O240" s="168"/>
      <c r="P240" s="89">
        <f>IF(A240="","",A240)</f>
        <v>46078</v>
      </c>
      <c r="Q240" s="78">
        <v>9561</v>
      </c>
      <c r="R240" s="78">
        <f t="shared" si="465"/>
        <v>59</v>
      </c>
      <c r="S240" s="78">
        <v>270</v>
      </c>
      <c r="T240" s="28">
        <f t="shared" si="466"/>
        <v>6</v>
      </c>
      <c r="U240" s="78">
        <v>20</v>
      </c>
      <c r="V240" s="78">
        <f t="shared" si="467"/>
        <v>6</v>
      </c>
      <c r="W240" s="78">
        <v>0</v>
      </c>
      <c r="X240" s="90" t="str">
        <f t="shared" si="468"/>
        <v>ラブブマスコット</v>
      </c>
      <c r="Y240" s="91">
        <f t="shared" si="469"/>
        <v>400</v>
      </c>
      <c r="Z240" s="28">
        <f t="shared" si="470"/>
        <v>2400</v>
      </c>
      <c r="AA240" s="29">
        <f t="shared" si="471"/>
        <v>0.40677966101694918</v>
      </c>
      <c r="AB240" s="7"/>
      <c r="AC240" s="168"/>
      <c r="AD240" s="89">
        <f>IF(A240="","",A240)</f>
        <v>46078</v>
      </c>
      <c r="AE240" s="78">
        <v>122</v>
      </c>
      <c r="AF240" s="78">
        <f t="shared" si="499"/>
        <v>85</v>
      </c>
      <c r="AG240" s="78">
        <v>189</v>
      </c>
      <c r="AH240" s="28">
        <f t="shared" si="472"/>
        <v>4</v>
      </c>
      <c r="AI240" s="78">
        <v>24</v>
      </c>
      <c r="AJ240" s="78">
        <f t="shared" si="473"/>
        <v>4</v>
      </c>
      <c r="AK240" s="78">
        <v>0</v>
      </c>
      <c r="AL240" s="90" t="str">
        <f t="shared" si="474"/>
        <v>サンリオアニマルがま口</v>
      </c>
      <c r="AM240" s="91">
        <f t="shared" si="475"/>
        <v>880</v>
      </c>
      <c r="AN240" s="28">
        <f t="shared" si="476"/>
        <v>3520</v>
      </c>
      <c r="AO240" s="29">
        <f t="shared" si="477"/>
        <v>0.41411764705882353</v>
      </c>
      <c r="AP240" s="7"/>
      <c r="AQ240" s="168"/>
      <c r="AR240" s="89">
        <f>IF(A240="","",A240)</f>
        <v>46078</v>
      </c>
      <c r="AS240" s="78">
        <v>9808</v>
      </c>
      <c r="AT240" s="78">
        <f t="shared" si="478"/>
        <v>159</v>
      </c>
      <c r="AU240" s="78">
        <v>401</v>
      </c>
      <c r="AV240" s="28">
        <f t="shared" si="479"/>
        <v>6</v>
      </c>
      <c r="AW240" s="78">
        <v>14</v>
      </c>
      <c r="AX240" s="78">
        <f t="shared" si="480"/>
        <v>10</v>
      </c>
      <c r="AY240" s="78">
        <v>8</v>
      </c>
      <c r="AZ240" s="90" t="str">
        <f t="shared" si="481"/>
        <v>テラスタルフェス</v>
      </c>
      <c r="BA240" s="91">
        <f t="shared" si="482"/>
        <v>500</v>
      </c>
      <c r="BB240" s="28">
        <f t="shared" si="483"/>
        <v>5000</v>
      </c>
      <c r="BC240" s="29">
        <f t="shared" si="484"/>
        <v>0.31446540880503143</v>
      </c>
      <c r="BD240" s="7"/>
      <c r="BE240" s="168"/>
      <c r="BF240" s="89">
        <f>IF(A240="","",A240)</f>
        <v>46078</v>
      </c>
      <c r="BG240" s="78">
        <v>5107</v>
      </c>
      <c r="BH240" s="78">
        <f t="shared" si="485"/>
        <v>175</v>
      </c>
      <c r="BI240" s="78">
        <v>244</v>
      </c>
      <c r="BJ240" s="28">
        <f t="shared" si="486"/>
        <v>6</v>
      </c>
      <c r="BK240" s="78">
        <v>14</v>
      </c>
      <c r="BL240" s="78">
        <f t="shared" si="487"/>
        <v>5</v>
      </c>
      <c r="BM240" s="78">
        <v>0</v>
      </c>
      <c r="BN240" s="90" t="str">
        <f t="shared" si="488"/>
        <v>ゲーム機柄イヤホン</v>
      </c>
      <c r="BO240" s="91">
        <f t="shared" si="489"/>
        <v>1100</v>
      </c>
      <c r="BP240" s="28">
        <f t="shared" si="490"/>
        <v>5500</v>
      </c>
      <c r="BQ240" s="29">
        <f t="shared" si="491"/>
        <v>0.31428571428571428</v>
      </c>
      <c r="BR240" s="7"/>
      <c r="BS240" s="168"/>
      <c r="BT240" s="169"/>
      <c r="BU240" s="9"/>
      <c r="BV240" s="9" t="str">
        <f t="shared" si="424"/>
        <v/>
      </c>
      <c r="BW240" s="9"/>
      <c r="BX240" s="9" t="str">
        <f t="shared" si="425"/>
        <v/>
      </c>
      <c r="BY240" s="9"/>
      <c r="BZ240" s="9" t="str">
        <f t="shared" si="426"/>
        <v/>
      </c>
      <c r="CA240" s="9"/>
      <c r="CB240" s="78"/>
      <c r="CC240" s="78" t="str">
        <f t="shared" si="427"/>
        <v/>
      </c>
      <c r="CD240" s="9" t="str">
        <f t="shared" si="428"/>
        <v/>
      </c>
      <c r="CE240" s="10" t="str">
        <f t="shared" si="429"/>
        <v/>
      </c>
      <c r="CF240" s="7"/>
      <c r="CH240" s="15"/>
      <c r="CI240" s="9"/>
      <c r="CJ240" s="9" t="str">
        <f t="shared" si="500"/>
        <v/>
      </c>
      <c r="CK240" s="9"/>
      <c r="CL240" s="9" t="str">
        <f t="shared" si="501"/>
        <v/>
      </c>
      <c r="CM240" s="9"/>
      <c r="CN240" s="9" t="str">
        <f t="shared" si="502"/>
        <v/>
      </c>
      <c r="CO240" s="9"/>
      <c r="CP240" s="78"/>
      <c r="CQ240" s="78" t="str">
        <f t="shared" si="503"/>
        <v/>
      </c>
      <c r="CR240" s="9" t="str">
        <f t="shared" si="504"/>
        <v/>
      </c>
      <c r="CS240" s="10" t="str">
        <f t="shared" si="505"/>
        <v/>
      </c>
      <c r="CT240" s="7"/>
      <c r="CV240" s="15"/>
      <c r="CW240" s="9"/>
      <c r="CX240" s="9" t="str">
        <f t="shared" si="506"/>
        <v/>
      </c>
      <c r="CY240" s="9"/>
      <c r="CZ240" s="9" t="str">
        <f t="shared" si="507"/>
        <v/>
      </c>
      <c r="DA240" s="9"/>
      <c r="DB240" s="9" t="str">
        <f t="shared" si="508"/>
        <v/>
      </c>
      <c r="DC240" s="9"/>
      <c r="DD240" s="78"/>
      <c r="DE240" s="78" t="str">
        <f t="shared" si="509"/>
        <v/>
      </c>
      <c r="DF240" s="9" t="str">
        <f t="shared" si="510"/>
        <v/>
      </c>
      <c r="DG240" s="10" t="str">
        <f t="shared" si="511"/>
        <v/>
      </c>
      <c r="DH240" s="7"/>
      <c r="DJ240" s="15"/>
      <c r="DK240" s="9"/>
      <c r="DL240" s="9" t="str">
        <f t="shared" si="512"/>
        <v/>
      </c>
      <c r="DM240" s="9"/>
      <c r="DN240" s="9" t="str">
        <f t="shared" si="513"/>
        <v/>
      </c>
      <c r="DO240" s="9"/>
      <c r="DP240" s="9" t="str">
        <f t="shared" si="514"/>
        <v/>
      </c>
      <c r="DQ240" s="9"/>
      <c r="DR240" s="78"/>
      <c r="DS240" s="78" t="str">
        <f t="shared" si="515"/>
        <v/>
      </c>
      <c r="DT240" s="9" t="str">
        <f t="shared" si="516"/>
        <v/>
      </c>
      <c r="DU240" s="10" t="str">
        <f t="shared" si="517"/>
        <v/>
      </c>
      <c r="DV240" s="7"/>
      <c r="DW240" s="276"/>
      <c r="DX240" s="15"/>
      <c r="DY240" s="9"/>
      <c r="DZ240" s="9" t="str">
        <f t="shared" si="518"/>
        <v/>
      </c>
      <c r="EA240" s="9"/>
      <c r="EB240" s="9" t="str">
        <f t="shared" si="519"/>
        <v/>
      </c>
      <c r="EC240" s="9"/>
      <c r="ED240" s="9" t="str">
        <f t="shared" si="520"/>
        <v/>
      </c>
      <c r="EE240" s="9"/>
      <c r="EF240" s="78"/>
      <c r="EG240" s="78" t="str">
        <f t="shared" si="521"/>
        <v/>
      </c>
      <c r="EH240" s="9" t="str">
        <f t="shared" si="522"/>
        <v/>
      </c>
      <c r="EI240" s="10" t="str">
        <f t="shared" si="523"/>
        <v/>
      </c>
      <c r="EJ240" s="7"/>
      <c r="EK240" s="276"/>
      <c r="EL240" s="239"/>
      <c r="EM240" s="89">
        <v>46078</v>
      </c>
      <c r="EN240" s="6">
        <f>IF(EM240="","",SUM(EP240:EP243)+SUM(FD240:FD243)+SUM(HH231)+SUM(HU231)+SUM(IH231)+SUM(FR240:FR243)+SUM(GF240:GF243)+SUM(GT240:GT243))</f>
        <v>123</v>
      </c>
      <c r="EO240" s="78">
        <v>7999</v>
      </c>
      <c r="EP240" s="78">
        <f t="shared" si="492"/>
        <v>17</v>
      </c>
      <c r="EQ240" s="78">
        <v>277</v>
      </c>
      <c r="ER240" s="28">
        <f t="shared" si="493"/>
        <v>1</v>
      </c>
      <c r="ES240" s="78">
        <v>17</v>
      </c>
      <c r="ET240" s="78">
        <f t="shared" si="494"/>
        <v>0</v>
      </c>
      <c r="EU240" s="78">
        <v>0</v>
      </c>
      <c r="EV240" s="90" t="str">
        <f t="shared" si="495"/>
        <v>ピュレグミイヤホン</v>
      </c>
      <c r="EW240" s="91">
        <f t="shared" si="496"/>
        <v>1000</v>
      </c>
      <c r="EX240" s="28">
        <f t="shared" si="497"/>
        <v>0</v>
      </c>
      <c r="EY240" s="29">
        <f t="shared" si="498"/>
        <v>0</v>
      </c>
      <c r="EZ240" s="7"/>
    </row>
    <row r="241" spans="1:156" ht="15" customHeight="1">
      <c r="A241" s="221"/>
      <c r="B241" s="6"/>
      <c r="C241" s="9">
        <v>13885</v>
      </c>
      <c r="D241" s="9">
        <f t="shared" si="458"/>
        <v>114</v>
      </c>
      <c r="E241" s="9">
        <v>415</v>
      </c>
      <c r="F241" s="9">
        <f t="shared" si="459"/>
        <v>5</v>
      </c>
      <c r="G241" s="9">
        <v>10</v>
      </c>
      <c r="H241" s="9">
        <f t="shared" si="460"/>
        <v>4</v>
      </c>
      <c r="I241" s="9">
        <v>8</v>
      </c>
      <c r="J241" s="62" t="str">
        <f t="shared" si="461"/>
        <v>ピクミンマスコット</v>
      </c>
      <c r="K241" s="95">
        <f t="shared" si="462"/>
        <v>800</v>
      </c>
      <c r="L241" s="9">
        <f t="shared" si="463"/>
        <v>3200</v>
      </c>
      <c r="M241" s="10">
        <f t="shared" si="464"/>
        <v>0.2807017543859649</v>
      </c>
      <c r="N241" s="7"/>
      <c r="O241" s="168"/>
      <c r="P241" s="15"/>
      <c r="Q241" s="9">
        <v>10249</v>
      </c>
      <c r="R241" s="110">
        <f t="shared" si="465"/>
        <v>38</v>
      </c>
      <c r="S241" s="9">
        <v>405</v>
      </c>
      <c r="T241" s="9">
        <f t="shared" si="466"/>
        <v>1</v>
      </c>
      <c r="U241" s="9">
        <v>17</v>
      </c>
      <c r="V241" s="9">
        <f t="shared" si="467"/>
        <v>1</v>
      </c>
      <c r="W241" s="9">
        <v>0</v>
      </c>
      <c r="X241" s="62" t="str">
        <f t="shared" si="468"/>
        <v>ラブブキーホルダーおおきめ</v>
      </c>
      <c r="Y241" s="95">
        <f t="shared" si="469"/>
        <v>500</v>
      </c>
      <c r="Z241" s="9">
        <f t="shared" si="470"/>
        <v>500</v>
      </c>
      <c r="AA241" s="10">
        <f t="shared" si="471"/>
        <v>0.13157894736842105</v>
      </c>
      <c r="AB241" s="7"/>
      <c r="AC241" s="168"/>
      <c r="AD241" s="15"/>
      <c r="AE241" s="9">
        <v>6190</v>
      </c>
      <c r="AF241" s="9">
        <f t="shared" si="499"/>
        <v>73</v>
      </c>
      <c r="AG241" s="9">
        <v>320</v>
      </c>
      <c r="AH241" s="9">
        <f t="shared" si="472"/>
        <v>3</v>
      </c>
      <c r="AI241" s="9">
        <v>10</v>
      </c>
      <c r="AJ241" s="9">
        <f t="shared" si="473"/>
        <v>2</v>
      </c>
      <c r="AK241" s="9">
        <v>4</v>
      </c>
      <c r="AL241" s="62" t="str">
        <f t="shared" si="474"/>
        <v>キティボアバンスクリップ</v>
      </c>
      <c r="AM241" s="95">
        <f t="shared" si="475"/>
        <v>1100</v>
      </c>
      <c r="AN241" s="9">
        <f t="shared" si="476"/>
        <v>2200</v>
      </c>
      <c r="AO241" s="10">
        <f t="shared" si="477"/>
        <v>0.30136986301369861</v>
      </c>
      <c r="AP241" s="7"/>
      <c r="AQ241" s="168"/>
      <c r="AR241" s="15"/>
      <c r="AS241" s="9">
        <v>5794</v>
      </c>
      <c r="AT241" s="9">
        <f t="shared" si="478"/>
        <v>125</v>
      </c>
      <c r="AU241" s="9">
        <v>416</v>
      </c>
      <c r="AV241" s="9">
        <f t="shared" si="479"/>
        <v>5</v>
      </c>
      <c r="AW241" s="9">
        <v>9</v>
      </c>
      <c r="AX241" s="9">
        <f t="shared" si="480"/>
        <v>2</v>
      </c>
      <c r="AY241" s="9">
        <v>0</v>
      </c>
      <c r="AZ241" s="62" t="str">
        <f t="shared" si="481"/>
        <v>キティしっぽ付きポーチ</v>
      </c>
      <c r="BA241" s="95">
        <f t="shared" si="482"/>
        <v>660</v>
      </c>
      <c r="BB241" s="9">
        <f t="shared" si="483"/>
        <v>1320</v>
      </c>
      <c r="BC241" s="10">
        <f t="shared" si="484"/>
        <v>0.1056</v>
      </c>
      <c r="BD241" s="7"/>
      <c r="BE241" s="168"/>
      <c r="BF241" s="15"/>
      <c r="BG241" s="9">
        <v>5922</v>
      </c>
      <c r="BH241" s="9">
        <f t="shared" si="485"/>
        <v>54</v>
      </c>
      <c r="BI241" s="9">
        <v>129</v>
      </c>
      <c r="BJ241" s="9">
        <f t="shared" si="486"/>
        <v>7</v>
      </c>
      <c r="BK241" s="9">
        <v>9</v>
      </c>
      <c r="BL241" s="9">
        <f t="shared" si="487"/>
        <v>7</v>
      </c>
      <c r="BM241" s="9">
        <v>8</v>
      </c>
      <c r="BN241" s="62" t="str">
        <f t="shared" si="488"/>
        <v>デジタルミニカメラ</v>
      </c>
      <c r="BO241" s="95">
        <f t="shared" si="489"/>
        <v>722</v>
      </c>
      <c r="BP241" s="9">
        <f t="shared" si="490"/>
        <v>5054</v>
      </c>
      <c r="BQ241" s="10">
        <f t="shared" si="491"/>
        <v>0.93592592592592594</v>
      </c>
      <c r="BR241" s="7"/>
      <c r="BS241" s="168"/>
      <c r="BT241" s="169"/>
      <c r="BU241" s="9"/>
      <c r="BV241" s="9" t="str">
        <f t="shared" si="424"/>
        <v/>
      </c>
      <c r="BW241" s="9"/>
      <c r="BX241" s="9" t="str">
        <f t="shared" si="425"/>
        <v/>
      </c>
      <c r="BY241" s="9"/>
      <c r="BZ241" s="9" t="str">
        <f t="shared" si="426"/>
        <v/>
      </c>
      <c r="CA241" s="9"/>
      <c r="CB241" s="78"/>
      <c r="CC241" s="78" t="str">
        <f t="shared" si="427"/>
        <v/>
      </c>
      <c r="CD241" s="9" t="str">
        <f t="shared" si="428"/>
        <v/>
      </c>
      <c r="CE241" s="10" t="str">
        <f t="shared" si="429"/>
        <v/>
      </c>
      <c r="CF241" s="7"/>
      <c r="CH241" s="15"/>
      <c r="CI241" s="9"/>
      <c r="CJ241" s="9" t="str">
        <f t="shared" si="500"/>
        <v/>
      </c>
      <c r="CK241" s="9"/>
      <c r="CL241" s="9" t="str">
        <f t="shared" si="501"/>
        <v/>
      </c>
      <c r="CM241" s="9"/>
      <c r="CN241" s="9" t="str">
        <f t="shared" si="502"/>
        <v/>
      </c>
      <c r="CO241" s="9"/>
      <c r="CP241" s="78"/>
      <c r="CQ241" s="78" t="str">
        <f t="shared" si="503"/>
        <v/>
      </c>
      <c r="CR241" s="9" t="str">
        <f t="shared" si="504"/>
        <v/>
      </c>
      <c r="CS241" s="10" t="str">
        <f t="shared" si="505"/>
        <v/>
      </c>
      <c r="CT241" s="7"/>
      <c r="CV241" s="15"/>
      <c r="CW241" s="9"/>
      <c r="CX241" s="9" t="str">
        <f t="shared" si="506"/>
        <v/>
      </c>
      <c r="CY241" s="9"/>
      <c r="CZ241" s="9" t="str">
        <f t="shared" si="507"/>
        <v/>
      </c>
      <c r="DA241" s="9"/>
      <c r="DB241" s="9" t="str">
        <f t="shared" si="508"/>
        <v/>
      </c>
      <c r="DC241" s="9"/>
      <c r="DD241" s="78"/>
      <c r="DE241" s="78" t="str">
        <f t="shared" si="509"/>
        <v/>
      </c>
      <c r="DF241" s="9" t="str">
        <f t="shared" si="510"/>
        <v/>
      </c>
      <c r="DG241" s="10" t="str">
        <f t="shared" si="511"/>
        <v/>
      </c>
      <c r="DH241" s="7"/>
      <c r="DJ241" s="15"/>
      <c r="DK241" s="9"/>
      <c r="DL241" s="9" t="str">
        <f t="shared" si="512"/>
        <v/>
      </c>
      <c r="DM241" s="9"/>
      <c r="DN241" s="9" t="str">
        <f t="shared" si="513"/>
        <v/>
      </c>
      <c r="DO241" s="9"/>
      <c r="DP241" s="9" t="str">
        <f t="shared" si="514"/>
        <v/>
      </c>
      <c r="DQ241" s="9"/>
      <c r="DR241" s="78"/>
      <c r="DS241" s="78" t="str">
        <f t="shared" si="515"/>
        <v/>
      </c>
      <c r="DT241" s="9" t="str">
        <f t="shared" si="516"/>
        <v/>
      </c>
      <c r="DU241" s="10" t="str">
        <f t="shared" si="517"/>
        <v/>
      </c>
      <c r="DV241" s="7"/>
      <c r="DW241" s="276"/>
      <c r="DX241" s="15"/>
      <c r="DY241" s="9"/>
      <c r="DZ241" s="9" t="str">
        <f t="shared" si="518"/>
        <v/>
      </c>
      <c r="EA241" s="9"/>
      <c r="EB241" s="9" t="str">
        <f t="shared" si="519"/>
        <v/>
      </c>
      <c r="EC241" s="9"/>
      <c r="ED241" s="9" t="str">
        <f t="shared" si="520"/>
        <v/>
      </c>
      <c r="EE241" s="9"/>
      <c r="EF241" s="78"/>
      <c r="EG241" s="78" t="str">
        <f t="shared" si="521"/>
        <v/>
      </c>
      <c r="EH241" s="9" t="str">
        <f t="shared" si="522"/>
        <v/>
      </c>
      <c r="EI241" s="10" t="str">
        <f t="shared" si="523"/>
        <v/>
      </c>
      <c r="EJ241" s="7"/>
      <c r="EK241" s="276"/>
      <c r="EL241" s="239"/>
      <c r="EM241" s="221"/>
      <c r="EN241" s="6"/>
      <c r="EO241" s="9">
        <v>9008</v>
      </c>
      <c r="EP241" s="9">
        <f t="shared" si="492"/>
        <v>25</v>
      </c>
      <c r="EQ241" s="9">
        <v>442</v>
      </c>
      <c r="ER241" s="9">
        <f t="shared" si="493"/>
        <v>1</v>
      </c>
      <c r="ES241" s="9">
        <v>29</v>
      </c>
      <c r="ET241" s="9">
        <f t="shared" si="494"/>
        <v>1</v>
      </c>
      <c r="EU241" s="9">
        <v>0</v>
      </c>
      <c r="EV241" s="62" t="str">
        <f t="shared" si="495"/>
        <v>ラブブマスコット</v>
      </c>
      <c r="EW241" s="95">
        <f t="shared" si="496"/>
        <v>400</v>
      </c>
      <c r="EX241" s="9">
        <f t="shared" si="497"/>
        <v>400</v>
      </c>
      <c r="EY241" s="10">
        <f t="shared" si="498"/>
        <v>0.16</v>
      </c>
      <c r="EZ241" s="7"/>
    </row>
    <row r="242" spans="1:156">
      <c r="A242" s="222"/>
      <c r="B242" s="6"/>
      <c r="C242" s="9">
        <v>9662</v>
      </c>
      <c r="D242" s="9">
        <f t="shared" si="458"/>
        <v>56</v>
      </c>
      <c r="E242" s="9">
        <v>570</v>
      </c>
      <c r="F242" s="9">
        <f t="shared" si="459"/>
        <v>1</v>
      </c>
      <c r="G242" s="9">
        <v>11</v>
      </c>
      <c r="H242" s="9">
        <f t="shared" si="460"/>
        <v>1</v>
      </c>
      <c r="I242" s="9">
        <v>0</v>
      </c>
      <c r="J242" s="62" t="str">
        <f t="shared" si="461"/>
        <v>がま口カエル</v>
      </c>
      <c r="K242" s="9">
        <f t="shared" si="462"/>
        <v>308</v>
      </c>
      <c r="L242" s="9">
        <f t="shared" si="463"/>
        <v>308</v>
      </c>
      <c r="M242" s="10">
        <f t="shared" si="464"/>
        <v>5.5E-2</v>
      </c>
      <c r="N242" s="7"/>
      <c r="O242" s="168"/>
      <c r="P242" s="15"/>
      <c r="Q242" s="9">
        <v>10389</v>
      </c>
      <c r="R242" s="9">
        <f t="shared" si="465"/>
        <v>58</v>
      </c>
      <c r="S242" s="9">
        <v>269</v>
      </c>
      <c r="T242" s="9">
        <f t="shared" si="466"/>
        <v>1</v>
      </c>
      <c r="U242" s="9">
        <v>9</v>
      </c>
      <c r="V242" s="9">
        <f t="shared" si="467"/>
        <v>2</v>
      </c>
      <c r="W242" s="9">
        <v>4</v>
      </c>
      <c r="X242" s="62" t="str">
        <f t="shared" si="468"/>
        <v>モンチッチマスコット</v>
      </c>
      <c r="Y242" s="9">
        <f t="shared" si="469"/>
        <v>0</v>
      </c>
      <c r="Z242" s="9">
        <f t="shared" si="470"/>
        <v>0</v>
      </c>
      <c r="AA242" s="10">
        <f t="shared" si="471"/>
        <v>0</v>
      </c>
      <c r="AB242" s="7"/>
      <c r="AC242" s="168"/>
      <c r="AD242" s="15"/>
      <c r="AE242" s="9">
        <v>7480</v>
      </c>
      <c r="AF242" s="9">
        <f t="shared" si="499"/>
        <v>115</v>
      </c>
      <c r="AG242" s="9">
        <v>356</v>
      </c>
      <c r="AH242" s="9">
        <f t="shared" si="472"/>
        <v>5</v>
      </c>
      <c r="AI242" s="9">
        <v>15</v>
      </c>
      <c r="AJ242" s="9">
        <f t="shared" si="473"/>
        <v>7</v>
      </c>
      <c r="AK242" s="9">
        <v>14</v>
      </c>
      <c r="AL242" s="62" t="str">
        <f t="shared" si="474"/>
        <v>しばこ</v>
      </c>
      <c r="AM242" s="9">
        <f t="shared" si="475"/>
        <v>100</v>
      </c>
      <c r="AN242" s="9">
        <f t="shared" si="476"/>
        <v>700</v>
      </c>
      <c r="AO242" s="10">
        <f t="shared" si="477"/>
        <v>6.0869565217391307E-2</v>
      </c>
      <c r="AP242" s="7"/>
      <c r="AQ242" s="168"/>
      <c r="AR242" s="17"/>
      <c r="AS242" s="9">
        <v>6578</v>
      </c>
      <c r="AT242" s="9">
        <f t="shared" si="478"/>
        <v>266</v>
      </c>
      <c r="AU242" s="9">
        <v>403</v>
      </c>
      <c r="AV242" s="9">
        <f t="shared" si="479"/>
        <v>9</v>
      </c>
      <c r="AW242" s="9">
        <v>24</v>
      </c>
      <c r="AX242" s="9">
        <f t="shared" si="480"/>
        <v>9</v>
      </c>
      <c r="AY242" s="9">
        <v>28</v>
      </c>
      <c r="AZ242" s="62" t="str">
        <f t="shared" si="481"/>
        <v>ボンボンドロップシール</v>
      </c>
      <c r="BA242" s="9">
        <f t="shared" si="482"/>
        <v>300</v>
      </c>
      <c r="BB242" s="9">
        <f t="shared" si="483"/>
        <v>2700</v>
      </c>
      <c r="BC242" s="10">
        <f t="shared" si="484"/>
        <v>0.10150375939849623</v>
      </c>
      <c r="BD242" s="7"/>
      <c r="BE242" s="168"/>
      <c r="BF242" s="17"/>
      <c r="BG242" s="9">
        <v>6033</v>
      </c>
      <c r="BH242" s="9">
        <f t="shared" si="485"/>
        <v>123</v>
      </c>
      <c r="BI242" s="9">
        <v>174</v>
      </c>
      <c r="BJ242" s="9">
        <f t="shared" si="486"/>
        <v>2</v>
      </c>
      <c r="BK242" s="9">
        <v>12</v>
      </c>
      <c r="BL242" s="9">
        <f t="shared" si="487"/>
        <v>2</v>
      </c>
      <c r="BM242" s="9">
        <v>0</v>
      </c>
      <c r="BN242" s="62" t="str">
        <f t="shared" si="488"/>
        <v>ゲームアーク</v>
      </c>
      <c r="BO242" s="9">
        <f t="shared" si="489"/>
        <v>670</v>
      </c>
      <c r="BP242" s="9">
        <f t="shared" si="490"/>
        <v>1340</v>
      </c>
      <c r="BQ242" s="10">
        <f t="shared" si="491"/>
        <v>0.10894308943089431</v>
      </c>
      <c r="BR242" s="7"/>
      <c r="BS242" s="168"/>
      <c r="BT242" s="169"/>
      <c r="BU242" s="9"/>
      <c r="BV242" s="9" t="str">
        <f t="shared" si="424"/>
        <v/>
      </c>
      <c r="BW242" s="9"/>
      <c r="BX242" s="9" t="str">
        <f t="shared" si="425"/>
        <v/>
      </c>
      <c r="BY242" s="9"/>
      <c r="BZ242" s="9" t="str">
        <f t="shared" si="426"/>
        <v/>
      </c>
      <c r="CA242" s="9"/>
      <c r="CB242" s="78"/>
      <c r="CC242" s="78" t="str">
        <f t="shared" si="427"/>
        <v/>
      </c>
      <c r="CD242" s="9" t="str">
        <f t="shared" si="428"/>
        <v/>
      </c>
      <c r="CE242" s="10" t="str">
        <f t="shared" si="429"/>
        <v/>
      </c>
      <c r="CF242" s="7"/>
      <c r="CH242" s="15"/>
      <c r="CI242" s="9"/>
      <c r="CJ242" s="9" t="str">
        <f t="shared" si="500"/>
        <v/>
      </c>
      <c r="CK242" s="9"/>
      <c r="CL242" s="9" t="str">
        <f t="shared" si="501"/>
        <v/>
      </c>
      <c r="CM242" s="9"/>
      <c r="CN242" s="9" t="str">
        <f t="shared" si="502"/>
        <v/>
      </c>
      <c r="CO242" s="9"/>
      <c r="CP242" s="78"/>
      <c r="CQ242" s="78" t="str">
        <f t="shared" si="503"/>
        <v/>
      </c>
      <c r="CR242" s="9" t="str">
        <f t="shared" si="504"/>
        <v/>
      </c>
      <c r="CS242" s="10" t="str">
        <f t="shared" si="505"/>
        <v/>
      </c>
      <c r="CT242" s="7"/>
      <c r="CV242" s="15"/>
      <c r="CW242" s="9"/>
      <c r="CX242" s="9" t="str">
        <f t="shared" si="506"/>
        <v/>
      </c>
      <c r="CY242" s="9"/>
      <c r="CZ242" s="9" t="str">
        <f t="shared" si="507"/>
        <v/>
      </c>
      <c r="DA242" s="9"/>
      <c r="DB242" s="9" t="str">
        <f t="shared" si="508"/>
        <v/>
      </c>
      <c r="DC242" s="9"/>
      <c r="DD242" s="78"/>
      <c r="DE242" s="78" t="str">
        <f t="shared" si="509"/>
        <v/>
      </c>
      <c r="DF242" s="9" t="str">
        <f t="shared" si="510"/>
        <v/>
      </c>
      <c r="DG242" s="10" t="str">
        <f t="shared" si="511"/>
        <v/>
      </c>
      <c r="DH242" s="7"/>
      <c r="DJ242" s="15"/>
      <c r="DK242" s="9"/>
      <c r="DL242" s="9" t="str">
        <f t="shared" si="512"/>
        <v/>
      </c>
      <c r="DM242" s="9"/>
      <c r="DN242" s="9" t="str">
        <f t="shared" si="513"/>
        <v/>
      </c>
      <c r="DO242" s="9"/>
      <c r="DP242" s="9" t="str">
        <f t="shared" si="514"/>
        <v/>
      </c>
      <c r="DQ242" s="9"/>
      <c r="DR242" s="78"/>
      <c r="DS242" s="78" t="str">
        <f t="shared" si="515"/>
        <v/>
      </c>
      <c r="DT242" s="9" t="str">
        <f t="shared" si="516"/>
        <v/>
      </c>
      <c r="DU242" s="10" t="str">
        <f t="shared" si="517"/>
        <v/>
      </c>
      <c r="DV242" s="7"/>
      <c r="DW242" s="276"/>
      <c r="DX242" s="15"/>
      <c r="DY242" s="9"/>
      <c r="DZ242" s="9" t="str">
        <f t="shared" si="518"/>
        <v/>
      </c>
      <c r="EA242" s="9"/>
      <c r="EB242" s="9" t="str">
        <f t="shared" si="519"/>
        <v/>
      </c>
      <c r="EC242" s="9"/>
      <c r="ED242" s="9" t="str">
        <f t="shared" si="520"/>
        <v/>
      </c>
      <c r="EE242" s="9"/>
      <c r="EF242" s="78"/>
      <c r="EG242" s="78" t="str">
        <f t="shared" si="521"/>
        <v/>
      </c>
      <c r="EH242" s="9" t="str">
        <f t="shared" si="522"/>
        <v/>
      </c>
      <c r="EI242" s="10" t="str">
        <f t="shared" si="523"/>
        <v/>
      </c>
      <c r="EJ242" s="7"/>
      <c r="EK242" s="276"/>
      <c r="EL242" s="239"/>
      <c r="EM242" s="221"/>
      <c r="EN242" s="6" t="str">
        <f>IF(EM242="","",SUM(EP242:EP245)+SUM(FD242:FD245)+SUM(FR242:FR245)+SUM(GF242:GF245)+SUM(HH233,HU233,#REF!))</f>
        <v/>
      </c>
      <c r="EO242" s="9">
        <v>7463</v>
      </c>
      <c r="EP242" s="9">
        <f t="shared" si="492"/>
        <v>23</v>
      </c>
      <c r="EQ242" s="9">
        <v>495</v>
      </c>
      <c r="ER242" s="9">
        <f t="shared" si="493"/>
        <v>3</v>
      </c>
      <c r="ES242" s="9">
        <v>10</v>
      </c>
      <c r="ET242" s="9">
        <f t="shared" si="494"/>
        <v>3</v>
      </c>
      <c r="EU242" s="9">
        <v>0</v>
      </c>
      <c r="EV242" s="62" t="str">
        <f t="shared" si="495"/>
        <v>しばこ</v>
      </c>
      <c r="EW242" s="9">
        <f t="shared" si="496"/>
        <v>200</v>
      </c>
      <c r="EX242" s="9">
        <f t="shared" si="497"/>
        <v>600</v>
      </c>
      <c r="EY242" s="10">
        <f t="shared" si="498"/>
        <v>0.2608695652173913</v>
      </c>
      <c r="EZ242" s="7"/>
    </row>
    <row r="243" spans="1:156" ht="15" customHeight="1" thickBot="1">
      <c r="A243" s="23"/>
      <c r="B243" s="126" t="str">
        <f>IF(A243="","",SUM(D243:D246)+SUM(R243:R246)+SUM(AF243:AF246)+SUM(AT243:AT246)+SUM(BV234,CJ234,#REF!))</f>
        <v/>
      </c>
      <c r="C243" s="24">
        <v>9970</v>
      </c>
      <c r="D243" s="159">
        <f t="shared" si="458"/>
        <v>39</v>
      </c>
      <c r="E243" s="24">
        <v>461</v>
      </c>
      <c r="F243" s="24">
        <f t="shared" si="459"/>
        <v>3</v>
      </c>
      <c r="G243" s="24">
        <v>10</v>
      </c>
      <c r="H243" s="24">
        <f t="shared" si="460"/>
        <v>3</v>
      </c>
      <c r="I243" s="24">
        <v>6</v>
      </c>
      <c r="J243" s="63" t="str">
        <f t="shared" si="461"/>
        <v>YAYAマスコット</v>
      </c>
      <c r="K243" s="96">
        <f t="shared" si="462"/>
        <v>950</v>
      </c>
      <c r="L243" s="24">
        <f t="shared" si="463"/>
        <v>2850</v>
      </c>
      <c r="M243" s="26">
        <f t="shared" si="464"/>
        <v>0.73076923076923073</v>
      </c>
      <c r="N243" s="7" t="s">
        <v>680</v>
      </c>
      <c r="O243" s="168"/>
      <c r="P243" s="23"/>
      <c r="Q243" s="24">
        <v>7788</v>
      </c>
      <c r="R243" s="24">
        <f t="shared" si="465"/>
        <v>76</v>
      </c>
      <c r="S243" s="24">
        <v>413</v>
      </c>
      <c r="T243" s="24">
        <f t="shared" si="466"/>
        <v>2</v>
      </c>
      <c r="U243" s="24">
        <v>18</v>
      </c>
      <c r="V243" s="24">
        <f t="shared" si="467"/>
        <v>1</v>
      </c>
      <c r="W243" s="24">
        <v>0</v>
      </c>
      <c r="X243" s="63" t="str">
        <f t="shared" si="468"/>
        <v>アンパンマンマスコット</v>
      </c>
      <c r="Y243" s="96">
        <f t="shared" si="469"/>
        <v>608</v>
      </c>
      <c r="Z243" s="24">
        <f t="shared" si="470"/>
        <v>608</v>
      </c>
      <c r="AA243" s="26">
        <f t="shared" si="471"/>
        <v>0.08</v>
      </c>
      <c r="AB243" s="7"/>
      <c r="AC243" s="168"/>
      <c r="AD243" s="23"/>
      <c r="AE243" s="24">
        <v>7185</v>
      </c>
      <c r="AF243" s="159">
        <f t="shared" si="499"/>
        <v>43</v>
      </c>
      <c r="AG243" s="24">
        <v>478</v>
      </c>
      <c r="AH243" s="24">
        <f t="shared" si="472"/>
        <v>1</v>
      </c>
      <c r="AI243" s="24">
        <v>84</v>
      </c>
      <c r="AJ243" s="24">
        <f t="shared" si="473"/>
        <v>1</v>
      </c>
      <c r="AK243" s="24">
        <v>0</v>
      </c>
      <c r="AL243" s="63" t="str">
        <f t="shared" si="474"/>
        <v>アングリーキーホルダー</v>
      </c>
      <c r="AM243" s="96">
        <f t="shared" si="475"/>
        <v>100</v>
      </c>
      <c r="AN243" s="24">
        <f t="shared" si="476"/>
        <v>100</v>
      </c>
      <c r="AO243" s="26">
        <f t="shared" si="477"/>
        <v>2.3255813953488372E-2</v>
      </c>
      <c r="AP243" s="7"/>
      <c r="AQ243" s="168"/>
      <c r="AR243" s="23"/>
      <c r="AS243" s="24">
        <v>6187</v>
      </c>
      <c r="AT243" s="24">
        <f t="shared" si="478"/>
        <v>75</v>
      </c>
      <c r="AU243" s="24">
        <v>239</v>
      </c>
      <c r="AV243" s="24">
        <f t="shared" si="479"/>
        <v>0</v>
      </c>
      <c r="AW243" s="24">
        <v>22</v>
      </c>
      <c r="AX243" s="24">
        <f t="shared" si="480"/>
        <v>4</v>
      </c>
      <c r="AY243" s="24">
        <v>0</v>
      </c>
      <c r="AZ243" s="63" t="str">
        <f t="shared" si="481"/>
        <v>クレしんマスコット</v>
      </c>
      <c r="BA243" s="96">
        <f t="shared" si="482"/>
        <v>0</v>
      </c>
      <c r="BB243" s="24">
        <f t="shared" si="483"/>
        <v>0</v>
      </c>
      <c r="BC243" s="26">
        <f t="shared" si="484"/>
        <v>0</v>
      </c>
      <c r="BD243" s="7"/>
      <c r="BE243" s="168"/>
      <c r="BF243" s="23"/>
      <c r="BG243" s="24">
        <v>6139</v>
      </c>
      <c r="BH243" s="24">
        <f t="shared" si="485"/>
        <v>72</v>
      </c>
      <c r="BI243" s="24">
        <v>228</v>
      </c>
      <c r="BJ243" s="24">
        <f t="shared" si="486"/>
        <v>0</v>
      </c>
      <c r="BK243" s="24">
        <v>70</v>
      </c>
      <c r="BL243" s="24">
        <f t="shared" si="487"/>
        <v>15</v>
      </c>
      <c r="BM243" s="24">
        <v>50</v>
      </c>
      <c r="BN243" s="63" t="str">
        <f t="shared" si="488"/>
        <v>AIモンスターラバー</v>
      </c>
      <c r="BO243" s="96">
        <f t="shared" si="489"/>
        <v>200</v>
      </c>
      <c r="BP243" s="24">
        <f t="shared" si="490"/>
        <v>3000</v>
      </c>
      <c r="BQ243" s="26">
        <f t="shared" si="491"/>
        <v>0.41666666666666669</v>
      </c>
      <c r="BR243" s="7"/>
      <c r="BS243" s="168"/>
      <c r="BT243" s="169"/>
      <c r="BU243" s="9"/>
      <c r="BV243" s="9" t="str">
        <f t="shared" si="424"/>
        <v/>
      </c>
      <c r="BW243" s="9"/>
      <c r="BX243" s="9" t="str">
        <f t="shared" si="425"/>
        <v/>
      </c>
      <c r="BY243" s="9"/>
      <c r="BZ243" s="9" t="str">
        <f t="shared" si="426"/>
        <v/>
      </c>
      <c r="CA243" s="9"/>
      <c r="CB243" s="78"/>
      <c r="CC243" s="78" t="str">
        <f t="shared" si="427"/>
        <v/>
      </c>
      <c r="CD243" s="9" t="str">
        <f t="shared" si="428"/>
        <v/>
      </c>
      <c r="CE243" s="10" t="str">
        <f t="shared" si="429"/>
        <v/>
      </c>
      <c r="CF243" s="7"/>
      <c r="CH243" s="15"/>
      <c r="CI243" s="9"/>
      <c r="CJ243" s="9" t="str">
        <f t="shared" si="500"/>
        <v/>
      </c>
      <c r="CK243" s="9"/>
      <c r="CL243" s="9" t="str">
        <f t="shared" si="501"/>
        <v/>
      </c>
      <c r="CM243" s="9"/>
      <c r="CN243" s="9" t="str">
        <f t="shared" si="502"/>
        <v/>
      </c>
      <c r="CO243" s="9"/>
      <c r="CP243" s="78"/>
      <c r="CQ243" s="78" t="str">
        <f t="shared" si="503"/>
        <v/>
      </c>
      <c r="CR243" s="9" t="str">
        <f t="shared" si="504"/>
        <v/>
      </c>
      <c r="CS243" s="10" t="str">
        <f t="shared" si="505"/>
        <v/>
      </c>
      <c r="CT243" s="7"/>
      <c r="CV243" s="15"/>
      <c r="CW243" s="9"/>
      <c r="CX243" s="9" t="str">
        <f t="shared" si="506"/>
        <v/>
      </c>
      <c r="CY243" s="9"/>
      <c r="CZ243" s="9" t="str">
        <f t="shared" si="507"/>
        <v/>
      </c>
      <c r="DA243" s="9"/>
      <c r="DB243" s="9" t="str">
        <f t="shared" si="508"/>
        <v/>
      </c>
      <c r="DC243" s="9"/>
      <c r="DD243" s="78"/>
      <c r="DE243" s="78" t="str">
        <f t="shared" si="509"/>
        <v/>
      </c>
      <c r="DF243" s="9" t="str">
        <f t="shared" si="510"/>
        <v/>
      </c>
      <c r="DG243" s="10" t="str">
        <f t="shared" si="511"/>
        <v/>
      </c>
      <c r="DH243" s="7"/>
      <c r="DJ243" s="15"/>
      <c r="DK243" s="9"/>
      <c r="DL243" s="9" t="str">
        <f t="shared" si="512"/>
        <v/>
      </c>
      <c r="DM243" s="9"/>
      <c r="DN243" s="9" t="str">
        <f t="shared" si="513"/>
        <v/>
      </c>
      <c r="DO243" s="9"/>
      <c r="DP243" s="9" t="str">
        <f t="shared" si="514"/>
        <v/>
      </c>
      <c r="DQ243" s="9"/>
      <c r="DR243" s="78"/>
      <c r="DS243" s="78" t="str">
        <f t="shared" si="515"/>
        <v/>
      </c>
      <c r="DT243" s="9" t="str">
        <f t="shared" si="516"/>
        <v/>
      </c>
      <c r="DU243" s="10" t="str">
        <f t="shared" si="517"/>
        <v/>
      </c>
      <c r="DV243" s="7"/>
      <c r="DW243" s="276"/>
      <c r="DX243" s="15"/>
      <c r="DY243" s="9"/>
      <c r="DZ243" s="9" t="str">
        <f t="shared" si="518"/>
        <v/>
      </c>
      <c r="EA243" s="9"/>
      <c r="EB243" s="9" t="str">
        <f t="shared" si="519"/>
        <v/>
      </c>
      <c r="EC243" s="9"/>
      <c r="ED243" s="9" t="str">
        <f t="shared" si="520"/>
        <v/>
      </c>
      <c r="EE243" s="9"/>
      <c r="EF243" s="78"/>
      <c r="EG243" s="78" t="str">
        <f t="shared" si="521"/>
        <v/>
      </c>
      <c r="EH243" s="9" t="str">
        <f t="shared" si="522"/>
        <v/>
      </c>
      <c r="EI243" s="10" t="str">
        <f t="shared" si="523"/>
        <v/>
      </c>
      <c r="EJ243" s="7"/>
      <c r="EK243" s="276"/>
      <c r="EL243" s="239"/>
      <c r="EM243" s="23"/>
      <c r="EN243" s="126" t="str">
        <f>IF(EM243="","",SUM(EP243:EP246)+SUM(FD243:FD246)+SUM(FR243:FR246)+SUM(GF243:GF246)+SUM(HH234,HU234,#REF!))</f>
        <v/>
      </c>
      <c r="EO243" s="24">
        <v>8614</v>
      </c>
      <c r="EP243" s="24">
        <f t="shared" si="492"/>
        <v>58</v>
      </c>
      <c r="EQ243" s="24">
        <v>616</v>
      </c>
      <c r="ER243" s="24">
        <f t="shared" si="493"/>
        <v>10</v>
      </c>
      <c r="ES243" s="24">
        <v>60</v>
      </c>
      <c r="ET243" s="24">
        <f t="shared" si="494"/>
        <v>10</v>
      </c>
      <c r="EU243" s="24">
        <v>0</v>
      </c>
      <c r="EV243" s="63" t="str">
        <f t="shared" si="495"/>
        <v>AIモンスターラバー</v>
      </c>
      <c r="EW243" s="96">
        <f t="shared" si="496"/>
        <v>250</v>
      </c>
      <c r="EX243" s="24">
        <f t="shared" si="497"/>
        <v>2500</v>
      </c>
      <c r="EY243" s="26">
        <f t="shared" si="498"/>
        <v>0.43103448275862066</v>
      </c>
      <c r="EZ243" s="7"/>
    </row>
    <row r="244" spans="1:156" ht="15" customHeight="1" thickTop="1">
      <c r="A244" s="89">
        <v>46083</v>
      </c>
      <c r="B244" s="6">
        <f>IF(A244="","",SUM(D244:D247)+SUM(R244:R247)+SUM(BV232,CJ232,CX232,DL232,DZ232)+SUM(AF244:AF247)+SUM(AT244:AT247)+SUM(BH244:BH247))</f>
        <v>2429</v>
      </c>
      <c r="C244" s="78">
        <v>12211</v>
      </c>
      <c r="D244" s="78">
        <f t="shared" si="458"/>
        <v>77</v>
      </c>
      <c r="E244" s="78">
        <v>372</v>
      </c>
      <c r="F244" s="28">
        <f t="shared" si="459"/>
        <v>0</v>
      </c>
      <c r="G244" s="78">
        <v>13</v>
      </c>
      <c r="H244" s="78">
        <f t="shared" si="460"/>
        <v>0</v>
      </c>
      <c r="I244" s="78">
        <v>0</v>
      </c>
      <c r="J244" s="90" t="str">
        <f t="shared" si="461"/>
        <v>サンリオファーキーケース</v>
      </c>
      <c r="K244" s="91">
        <f t="shared" si="462"/>
        <v>682</v>
      </c>
      <c r="L244" s="28">
        <f t="shared" si="463"/>
        <v>0</v>
      </c>
      <c r="M244" s="29">
        <f t="shared" si="464"/>
        <v>0</v>
      </c>
      <c r="N244" s="7"/>
      <c r="O244" s="168"/>
      <c r="P244" s="89">
        <f>IF(A244="","",A244)</f>
        <v>46083</v>
      </c>
      <c r="Q244" s="78">
        <v>9586</v>
      </c>
      <c r="R244" s="78">
        <f t="shared" si="465"/>
        <v>25</v>
      </c>
      <c r="S244" s="78">
        <v>271</v>
      </c>
      <c r="T244" s="28">
        <f t="shared" si="466"/>
        <v>1</v>
      </c>
      <c r="U244" s="78">
        <v>19</v>
      </c>
      <c r="V244" s="78">
        <f t="shared" si="467"/>
        <v>1</v>
      </c>
      <c r="W244" s="78">
        <v>-6</v>
      </c>
      <c r="X244" s="90" t="str">
        <f t="shared" si="468"/>
        <v>ラブブマスコット</v>
      </c>
      <c r="Y244" s="91">
        <f t="shared" si="469"/>
        <v>400</v>
      </c>
      <c r="Z244" s="28">
        <f t="shared" si="470"/>
        <v>400</v>
      </c>
      <c r="AA244" s="29">
        <f t="shared" si="471"/>
        <v>0.16</v>
      </c>
      <c r="AB244" s="7" t="s">
        <v>684</v>
      </c>
      <c r="AC244" s="168"/>
      <c r="AD244" s="89">
        <f>IF(A244="","",A244)</f>
        <v>46083</v>
      </c>
      <c r="AE244" s="78">
        <v>177</v>
      </c>
      <c r="AF244" s="78">
        <f t="shared" si="499"/>
        <v>55</v>
      </c>
      <c r="AG244" s="78">
        <v>189</v>
      </c>
      <c r="AH244" s="28">
        <f t="shared" si="472"/>
        <v>0</v>
      </c>
      <c r="AI244" s="78">
        <v>24</v>
      </c>
      <c r="AJ244" s="78">
        <f t="shared" si="473"/>
        <v>0</v>
      </c>
      <c r="AK244" s="78">
        <v>0</v>
      </c>
      <c r="AL244" s="90" t="str">
        <f t="shared" si="474"/>
        <v>サンリオアニマルがま口</v>
      </c>
      <c r="AM244" s="91">
        <f t="shared" si="475"/>
        <v>880</v>
      </c>
      <c r="AN244" s="28">
        <f t="shared" si="476"/>
        <v>0</v>
      </c>
      <c r="AO244" s="29">
        <f t="shared" si="477"/>
        <v>0</v>
      </c>
      <c r="AP244" s="7"/>
      <c r="AQ244" s="168"/>
      <c r="AR244" s="89">
        <f>IF(A244="","",A244)</f>
        <v>46083</v>
      </c>
      <c r="AS244" s="78">
        <v>9894</v>
      </c>
      <c r="AT244" s="78">
        <f t="shared" si="478"/>
        <v>86</v>
      </c>
      <c r="AU244" s="78">
        <v>405</v>
      </c>
      <c r="AV244" s="28">
        <f t="shared" si="479"/>
        <v>4</v>
      </c>
      <c r="AW244" s="78">
        <v>18</v>
      </c>
      <c r="AX244" s="78">
        <f t="shared" si="480"/>
        <v>4</v>
      </c>
      <c r="AY244" s="78">
        <v>10</v>
      </c>
      <c r="AZ244" s="90" t="str">
        <f t="shared" si="481"/>
        <v>テラスタルフェス</v>
      </c>
      <c r="BA244" s="91">
        <f t="shared" si="482"/>
        <v>500</v>
      </c>
      <c r="BB244" s="28">
        <f t="shared" si="483"/>
        <v>2000</v>
      </c>
      <c r="BC244" s="29">
        <f t="shared" si="484"/>
        <v>0.23255813953488372</v>
      </c>
      <c r="BD244" s="7"/>
      <c r="BE244" s="168"/>
      <c r="BF244" s="89">
        <f>IF(A244="","",A244)</f>
        <v>46083</v>
      </c>
      <c r="BG244" s="78">
        <v>5162</v>
      </c>
      <c r="BH244" s="78">
        <f t="shared" si="485"/>
        <v>55</v>
      </c>
      <c r="BI244" s="78">
        <v>245</v>
      </c>
      <c r="BJ244" s="28">
        <f t="shared" si="486"/>
        <v>1</v>
      </c>
      <c r="BK244" s="78">
        <v>13</v>
      </c>
      <c r="BL244" s="78">
        <f t="shared" si="487"/>
        <v>1</v>
      </c>
      <c r="BM244" s="78">
        <v>0</v>
      </c>
      <c r="BN244" s="90" t="str">
        <f t="shared" si="488"/>
        <v>ゲーム機柄イヤホン</v>
      </c>
      <c r="BO244" s="91">
        <f t="shared" si="489"/>
        <v>1100</v>
      </c>
      <c r="BP244" s="28">
        <f t="shared" si="490"/>
        <v>1100</v>
      </c>
      <c r="BQ244" s="29">
        <f t="shared" si="491"/>
        <v>0.2</v>
      </c>
      <c r="BR244" s="7"/>
      <c r="BS244" s="168"/>
      <c r="BT244" s="169"/>
      <c r="BU244" s="9"/>
      <c r="BV244" s="9" t="str">
        <f>IF(BU244="","",BU244-#REF!)</f>
        <v/>
      </c>
      <c r="BW244" s="9"/>
      <c r="BX244" s="9" t="str">
        <f>IF(BW244="","",BW244-#REF!)</f>
        <v/>
      </c>
      <c r="BY244" s="9"/>
      <c r="BZ244" s="9" t="str">
        <f>IF(BY244="","",#REF!+#REF!-BY244)</f>
        <v/>
      </c>
      <c r="CA244" s="9"/>
      <c r="CB244" s="78"/>
      <c r="CC244" s="78" t="str">
        <f>IF(BU244="","",#REF!)</f>
        <v/>
      </c>
      <c r="CD244" s="9" t="str">
        <f t="shared" si="428"/>
        <v/>
      </c>
      <c r="CE244" s="10" t="str">
        <f t="shared" si="429"/>
        <v/>
      </c>
      <c r="CF244" s="7"/>
      <c r="CH244" s="15"/>
      <c r="CI244" s="9"/>
      <c r="CJ244" s="9" t="str">
        <f>IF(CI244="","",CI244-#REF!)</f>
        <v/>
      </c>
      <c r="CK244" s="9"/>
      <c r="CL244" s="9" t="str">
        <f>IF(CK244="","",CK244-#REF!)</f>
        <v/>
      </c>
      <c r="CM244" s="9"/>
      <c r="CN244" s="9" t="str">
        <f>IF(CM244="","",#REF!+#REF!-CM244)</f>
        <v/>
      </c>
      <c r="CO244" s="9"/>
      <c r="CP244" s="78"/>
      <c r="CQ244" s="78" t="str">
        <f>IF(CI244="","",#REF!)</f>
        <v/>
      </c>
      <c r="CR244" s="9" t="str">
        <f t="shared" si="504"/>
        <v/>
      </c>
      <c r="CS244" s="10" t="str">
        <f t="shared" si="505"/>
        <v/>
      </c>
      <c r="CT244" s="7"/>
      <c r="CV244" s="15"/>
      <c r="CW244" s="9"/>
      <c r="CX244" s="9" t="str">
        <f>IF(CW244="","",CW244-#REF!)</f>
        <v/>
      </c>
      <c r="CY244" s="9"/>
      <c r="CZ244" s="9" t="str">
        <f>IF(CY244="","",CY244-#REF!)</f>
        <v/>
      </c>
      <c r="DA244" s="9"/>
      <c r="DB244" s="9" t="str">
        <f>IF(DA244="","",#REF!+#REF!-DA244)</f>
        <v/>
      </c>
      <c r="DC244" s="9"/>
      <c r="DD244" s="78"/>
      <c r="DE244" s="78" t="str">
        <f>IF(CW244="","",#REF!)</f>
        <v/>
      </c>
      <c r="DF244" s="9" t="str">
        <f t="shared" si="510"/>
        <v/>
      </c>
      <c r="DG244" s="10" t="str">
        <f t="shared" si="511"/>
        <v/>
      </c>
      <c r="DH244" s="7"/>
      <c r="DJ244" s="15"/>
      <c r="DK244" s="9"/>
      <c r="DL244" s="9" t="str">
        <f>IF(DK244="","",DK244-#REF!)</f>
        <v/>
      </c>
      <c r="DM244" s="9"/>
      <c r="DN244" s="9" t="str">
        <f>IF(DM244="","",DM244-#REF!)</f>
        <v/>
      </c>
      <c r="DO244" s="9"/>
      <c r="DP244" s="9" t="str">
        <f>IF(DO244="","",#REF!+#REF!-DO244)</f>
        <v/>
      </c>
      <c r="DQ244" s="9"/>
      <c r="DR244" s="78"/>
      <c r="DS244" s="78" t="str">
        <f>IF(DK244="","",#REF!)</f>
        <v/>
      </c>
      <c r="DT244" s="9" t="str">
        <f t="shared" si="516"/>
        <v/>
      </c>
      <c r="DU244" s="10" t="str">
        <f t="shared" si="517"/>
        <v/>
      </c>
      <c r="DV244" s="7"/>
      <c r="DW244" s="276"/>
      <c r="DX244" s="15"/>
      <c r="DY244" s="9"/>
      <c r="DZ244" s="9" t="str">
        <f>IF(DY244="","",DY244-#REF!)</f>
        <v/>
      </c>
      <c r="EA244" s="9"/>
      <c r="EB244" s="9" t="str">
        <f>IF(EA244="","",EA244-#REF!)</f>
        <v/>
      </c>
      <c r="EC244" s="9"/>
      <c r="ED244" s="9" t="str">
        <f>IF(EC244="","",#REF!+#REF!-EC244)</f>
        <v/>
      </c>
      <c r="EE244" s="9"/>
      <c r="EF244" s="78"/>
      <c r="EG244" s="78" t="str">
        <f>IF(DY244="","",#REF!)</f>
        <v/>
      </c>
      <c r="EH244" s="9" t="str">
        <f t="shared" si="522"/>
        <v/>
      </c>
      <c r="EI244" s="10" t="str">
        <f t="shared" si="523"/>
        <v/>
      </c>
      <c r="EJ244" s="7"/>
      <c r="EK244" s="276"/>
      <c r="EL244" s="239"/>
      <c r="EM244" s="89">
        <v>46083</v>
      </c>
      <c r="EN244" s="6">
        <f>IF(EM244="","",SUM(EP244:EP247)+SUM(FD244:FD247)+SUM(HH235)+SUM(HU235)+SUM(IH235)+SUM(FR244:FR247)+SUM(GF244:GF247)+SUM(GT244:GT247))</f>
        <v>55</v>
      </c>
      <c r="EO244" s="78">
        <v>8002</v>
      </c>
      <c r="EP244" s="78">
        <f t="shared" si="492"/>
        <v>3</v>
      </c>
      <c r="EQ244" s="78">
        <v>277</v>
      </c>
      <c r="ER244" s="28">
        <f t="shared" si="493"/>
        <v>0</v>
      </c>
      <c r="ES244" s="143">
        <v>17</v>
      </c>
      <c r="ET244" s="78">
        <f t="shared" si="494"/>
        <v>0</v>
      </c>
      <c r="EU244" s="78">
        <v>-9</v>
      </c>
      <c r="EV244" s="90" t="str">
        <f t="shared" si="495"/>
        <v>ピュレグミイヤホン</v>
      </c>
      <c r="EW244" s="91">
        <f t="shared" si="496"/>
        <v>1000</v>
      </c>
      <c r="EX244" s="28">
        <f t="shared" si="497"/>
        <v>0</v>
      </c>
      <c r="EY244" s="29">
        <f t="shared" si="498"/>
        <v>0</v>
      </c>
      <c r="EZ244" s="7" t="s">
        <v>685</v>
      </c>
    </row>
    <row r="245" spans="1:156" ht="15" customHeight="1">
      <c r="A245" s="218"/>
      <c r="B245" s="15"/>
      <c r="C245" s="9">
        <v>14001</v>
      </c>
      <c r="D245" s="9">
        <f t="shared" si="458"/>
        <v>116</v>
      </c>
      <c r="E245" s="9">
        <v>418</v>
      </c>
      <c r="F245" s="9">
        <f t="shared" si="459"/>
        <v>3</v>
      </c>
      <c r="G245" s="9">
        <v>13</v>
      </c>
      <c r="H245" s="9">
        <f t="shared" si="460"/>
        <v>5</v>
      </c>
      <c r="I245" s="9">
        <v>1</v>
      </c>
      <c r="J245" s="62" t="str">
        <f t="shared" si="461"/>
        <v>ピクミンマスコット</v>
      </c>
      <c r="K245" s="95">
        <f t="shared" si="462"/>
        <v>800</v>
      </c>
      <c r="L245" s="9">
        <f t="shared" si="463"/>
        <v>4000</v>
      </c>
      <c r="M245" s="10">
        <f t="shared" si="464"/>
        <v>0.34482758620689657</v>
      </c>
      <c r="N245" s="7"/>
      <c r="O245" s="168"/>
      <c r="P245" s="15"/>
      <c r="Q245" s="9">
        <v>10304</v>
      </c>
      <c r="R245" s="9">
        <f t="shared" si="465"/>
        <v>55</v>
      </c>
      <c r="S245" s="9">
        <v>406</v>
      </c>
      <c r="T245" s="9">
        <f t="shared" si="466"/>
        <v>1</v>
      </c>
      <c r="U245" s="9">
        <v>16</v>
      </c>
      <c r="V245" s="9">
        <f t="shared" si="467"/>
        <v>1</v>
      </c>
      <c r="W245" s="9">
        <v>0</v>
      </c>
      <c r="X245" s="62" t="str">
        <f t="shared" si="468"/>
        <v>ラブブキーホルダーおおきめ</v>
      </c>
      <c r="Y245" s="95">
        <f t="shared" si="469"/>
        <v>500</v>
      </c>
      <c r="Z245" s="9">
        <f t="shared" si="470"/>
        <v>500</v>
      </c>
      <c r="AA245" s="10">
        <f t="shared" si="471"/>
        <v>9.0909090909090912E-2</v>
      </c>
      <c r="AB245" s="7"/>
      <c r="AC245" s="168"/>
      <c r="AD245" s="15"/>
      <c r="AE245" s="9">
        <v>6227</v>
      </c>
      <c r="AF245" s="9">
        <f t="shared" si="499"/>
        <v>37</v>
      </c>
      <c r="AG245" s="9">
        <v>322</v>
      </c>
      <c r="AH245" s="9">
        <f t="shared" si="472"/>
        <v>2</v>
      </c>
      <c r="AI245" s="9">
        <v>14</v>
      </c>
      <c r="AJ245" s="9">
        <f t="shared" si="473"/>
        <v>0</v>
      </c>
      <c r="AK245" s="9">
        <v>0</v>
      </c>
      <c r="AL245" s="62" t="str">
        <f t="shared" si="474"/>
        <v>キティボアバンスクリップ</v>
      </c>
      <c r="AM245" s="95">
        <f t="shared" si="475"/>
        <v>1100</v>
      </c>
      <c r="AN245" s="9">
        <f t="shared" si="476"/>
        <v>0</v>
      </c>
      <c r="AO245" s="10">
        <f t="shared" si="477"/>
        <v>0</v>
      </c>
      <c r="AP245" s="7"/>
      <c r="AQ245" s="168"/>
      <c r="AR245" s="15"/>
      <c r="AS245" s="9">
        <v>5934</v>
      </c>
      <c r="AT245" s="9">
        <f t="shared" si="478"/>
        <v>140</v>
      </c>
      <c r="AU245" s="9">
        <v>418</v>
      </c>
      <c r="AV245" s="9">
        <f t="shared" si="479"/>
        <v>2</v>
      </c>
      <c r="AW245" s="9">
        <v>9</v>
      </c>
      <c r="AX245" s="9">
        <f t="shared" si="480"/>
        <v>0</v>
      </c>
      <c r="AY245" s="9">
        <v>3</v>
      </c>
      <c r="AZ245" s="62" t="str">
        <f t="shared" si="481"/>
        <v>キティしっぽ付きポーチ</v>
      </c>
      <c r="BA245" s="95">
        <f t="shared" si="482"/>
        <v>660</v>
      </c>
      <c r="BB245" s="9">
        <f t="shared" si="483"/>
        <v>0</v>
      </c>
      <c r="BC245" s="10">
        <f t="shared" si="484"/>
        <v>0</v>
      </c>
      <c r="BD245" s="7"/>
      <c r="BE245" s="168"/>
      <c r="BF245" s="15"/>
      <c r="BG245" s="9">
        <v>5975</v>
      </c>
      <c r="BH245" s="9">
        <f t="shared" si="485"/>
        <v>53</v>
      </c>
      <c r="BI245" s="9">
        <v>130</v>
      </c>
      <c r="BJ245" s="9">
        <f t="shared" si="486"/>
        <v>1</v>
      </c>
      <c r="BK245" s="9">
        <v>16</v>
      </c>
      <c r="BL245" s="9">
        <f t="shared" si="487"/>
        <v>1</v>
      </c>
      <c r="BM245" s="9">
        <v>2</v>
      </c>
      <c r="BN245" s="62" t="str">
        <f t="shared" si="488"/>
        <v>デジタルミニカメラ</v>
      </c>
      <c r="BO245" s="95">
        <f t="shared" si="489"/>
        <v>722</v>
      </c>
      <c r="BP245" s="9">
        <f t="shared" si="490"/>
        <v>722</v>
      </c>
      <c r="BQ245" s="10">
        <f t="shared" si="491"/>
        <v>0.13622641509433961</v>
      </c>
      <c r="BR245" s="7"/>
      <c r="BS245" s="168"/>
      <c r="BT245" s="169"/>
      <c r="BU245" s="9"/>
      <c r="BV245" s="9" t="str">
        <f>IF(BU245="","",BU245-BU263)</f>
        <v/>
      </c>
      <c r="BW245" s="9"/>
      <c r="BX245" s="9" t="str">
        <f>IF(BW245="","",BW245-BW263)</f>
        <v/>
      </c>
      <c r="BY245" s="9"/>
      <c r="BZ245" s="9" t="str">
        <f>IF(BY245="","",BY263+CA263-BY245)</f>
        <v/>
      </c>
      <c r="CA245" s="9"/>
      <c r="CB245" s="9"/>
      <c r="CC245" s="9"/>
      <c r="CD245" s="9" t="str">
        <f t="shared" si="428"/>
        <v/>
      </c>
      <c r="CE245" s="10" t="str">
        <f t="shared" si="429"/>
        <v/>
      </c>
      <c r="CF245" s="7"/>
      <c r="CH245" s="15"/>
      <c r="CI245" s="9"/>
      <c r="CJ245" s="9" t="str">
        <f>IF(CI245="","",CI245-CI263)</f>
        <v/>
      </c>
      <c r="CK245" s="9"/>
      <c r="CL245" s="9" t="str">
        <f>IF(CK245="","",CK245-CK263)</f>
        <v/>
      </c>
      <c r="CM245" s="9"/>
      <c r="CN245" s="9" t="str">
        <f>IF(CM245="","",CM263+CO263-CM245)</f>
        <v/>
      </c>
      <c r="CO245" s="9"/>
      <c r="CP245" s="9"/>
      <c r="CQ245" s="9"/>
      <c r="CR245" s="9" t="str">
        <f t="shared" si="504"/>
        <v/>
      </c>
      <c r="CS245" s="10" t="str">
        <f t="shared" si="505"/>
        <v/>
      </c>
      <c r="CT245" s="7"/>
      <c r="CV245" s="15"/>
      <c r="CW245" s="9"/>
      <c r="CX245" s="9" t="str">
        <f>IF(CW245="","",CW245-CW263)</f>
        <v/>
      </c>
      <c r="CY245" s="9"/>
      <c r="CZ245" s="9" t="str">
        <f>IF(CY245="","",CY245-CY263)</f>
        <v/>
      </c>
      <c r="DA245" s="9"/>
      <c r="DB245" s="9" t="str">
        <f>IF(DA245="","",DA263+DC263-DA245)</f>
        <v/>
      </c>
      <c r="DC245" s="9"/>
      <c r="DD245" s="9"/>
      <c r="DE245" s="9"/>
      <c r="DF245" s="9" t="str">
        <f t="shared" si="510"/>
        <v/>
      </c>
      <c r="DG245" s="10" t="str">
        <f t="shared" si="511"/>
        <v/>
      </c>
      <c r="DH245" s="7"/>
      <c r="DJ245" s="15"/>
      <c r="DK245" s="9"/>
      <c r="DL245" s="9" t="str">
        <f>IF(DK245="","",DK245-DK263)</f>
        <v/>
      </c>
      <c r="DM245" s="9"/>
      <c r="DN245" s="9" t="str">
        <f>IF(DM245="","",DM245-DM263)</f>
        <v/>
      </c>
      <c r="DO245" s="9"/>
      <c r="DP245" s="9" t="str">
        <f>IF(DO245="","",DO263+DQ263-DO245)</f>
        <v/>
      </c>
      <c r="DQ245" s="9"/>
      <c r="DR245" s="9"/>
      <c r="DS245" s="9"/>
      <c r="DT245" s="9" t="str">
        <f t="shared" si="516"/>
        <v/>
      </c>
      <c r="DU245" s="10" t="str">
        <f t="shared" si="517"/>
        <v/>
      </c>
      <c r="DV245" s="7"/>
      <c r="DW245" s="276"/>
      <c r="DX245" s="15"/>
      <c r="DY245" s="9"/>
      <c r="DZ245" s="9" t="str">
        <f>IF(DY245="","",DY245-DY263)</f>
        <v/>
      </c>
      <c r="EA245" s="9"/>
      <c r="EB245" s="9" t="str">
        <f>IF(EA245="","",EA245-EA263)</f>
        <v/>
      </c>
      <c r="EC245" s="9"/>
      <c r="ED245" s="9" t="str">
        <f>IF(EC245="","",EC263+EE263-EC245)</f>
        <v/>
      </c>
      <c r="EE245" s="9"/>
      <c r="EF245" s="9"/>
      <c r="EG245" s="9"/>
      <c r="EH245" s="9" t="str">
        <f t="shared" si="522"/>
        <v/>
      </c>
      <c r="EI245" s="10" t="str">
        <f t="shared" si="523"/>
        <v/>
      </c>
      <c r="EJ245" s="7"/>
      <c r="EK245" s="276"/>
      <c r="EL245" s="239"/>
      <c r="EM245" s="270"/>
      <c r="EN245" s="15"/>
      <c r="EO245" s="9">
        <v>9035</v>
      </c>
      <c r="EP245" s="9">
        <f t="shared" si="492"/>
        <v>27</v>
      </c>
      <c r="EQ245" s="9">
        <v>444</v>
      </c>
      <c r="ER245" s="9">
        <f t="shared" si="493"/>
        <v>2</v>
      </c>
      <c r="ES245" s="9">
        <v>25</v>
      </c>
      <c r="ET245" s="9">
        <f t="shared" si="494"/>
        <v>4</v>
      </c>
      <c r="EU245" s="9">
        <v>7</v>
      </c>
      <c r="EV245" s="62" t="str">
        <f t="shared" si="495"/>
        <v>ラブブマスコット</v>
      </c>
      <c r="EW245" s="95">
        <f t="shared" si="496"/>
        <v>400</v>
      </c>
      <c r="EX245" s="9">
        <f t="shared" si="497"/>
        <v>1600</v>
      </c>
      <c r="EY245" s="10">
        <f t="shared" si="498"/>
        <v>0.59259259259259256</v>
      </c>
      <c r="EZ245" s="7"/>
    </row>
    <row r="246" spans="1:156">
      <c r="A246" s="220" t="s">
        <v>223</v>
      </c>
      <c r="B246" s="15"/>
      <c r="C246" s="9">
        <v>9742</v>
      </c>
      <c r="D246" s="9">
        <f t="shared" si="458"/>
        <v>80</v>
      </c>
      <c r="E246" s="9">
        <v>573</v>
      </c>
      <c r="F246" s="9">
        <f t="shared" si="459"/>
        <v>3</v>
      </c>
      <c r="G246" s="9">
        <v>8</v>
      </c>
      <c r="H246" s="9">
        <f t="shared" si="460"/>
        <v>3</v>
      </c>
      <c r="I246" s="9">
        <v>3</v>
      </c>
      <c r="J246" s="62" t="str">
        <f t="shared" si="461"/>
        <v>がま口カエル</v>
      </c>
      <c r="K246" s="9">
        <f t="shared" si="462"/>
        <v>308</v>
      </c>
      <c r="L246" s="9">
        <f t="shared" si="463"/>
        <v>924</v>
      </c>
      <c r="M246" s="10">
        <f t="shared" si="464"/>
        <v>0.11550000000000001</v>
      </c>
      <c r="N246" s="7"/>
      <c r="O246" s="168"/>
      <c r="P246" s="15"/>
      <c r="Q246" s="9">
        <v>10449</v>
      </c>
      <c r="R246" s="9">
        <f t="shared" si="465"/>
        <v>60</v>
      </c>
      <c r="S246" s="9">
        <v>274</v>
      </c>
      <c r="T246" s="9">
        <f t="shared" si="466"/>
        <v>5</v>
      </c>
      <c r="U246" s="9">
        <v>8</v>
      </c>
      <c r="V246" s="9">
        <f t="shared" si="467"/>
        <v>5</v>
      </c>
      <c r="W246" s="9">
        <v>0</v>
      </c>
      <c r="X246" s="62" t="str">
        <f t="shared" si="468"/>
        <v>モンチッチマスコット</v>
      </c>
      <c r="Y246" s="9">
        <f t="shared" si="469"/>
        <v>0</v>
      </c>
      <c r="Z246" s="9">
        <f t="shared" si="470"/>
        <v>0</v>
      </c>
      <c r="AA246" s="10">
        <f t="shared" si="471"/>
        <v>0</v>
      </c>
      <c r="AB246" s="7" t="s">
        <v>682</v>
      </c>
      <c r="AC246" s="168"/>
      <c r="AD246" s="15"/>
      <c r="AE246" s="9">
        <v>7552</v>
      </c>
      <c r="AF246" s="9">
        <f t="shared" si="499"/>
        <v>72</v>
      </c>
      <c r="AG246" s="9">
        <v>359</v>
      </c>
      <c r="AH246" s="9">
        <f t="shared" si="472"/>
        <v>3</v>
      </c>
      <c r="AI246" s="9">
        <v>24</v>
      </c>
      <c r="AJ246" s="9">
        <f t="shared" si="473"/>
        <v>5</v>
      </c>
      <c r="AK246" s="9">
        <v>0</v>
      </c>
      <c r="AL246" s="62" t="str">
        <f t="shared" si="474"/>
        <v>しばこ</v>
      </c>
      <c r="AM246" s="9">
        <f t="shared" si="475"/>
        <v>100</v>
      </c>
      <c r="AN246" s="9">
        <f t="shared" si="476"/>
        <v>500</v>
      </c>
      <c r="AO246" s="10">
        <f t="shared" si="477"/>
        <v>6.9444444444444448E-2</v>
      </c>
      <c r="AP246" s="7"/>
      <c r="AQ246" s="168"/>
      <c r="AR246" s="17"/>
      <c r="AS246" s="9">
        <v>6742</v>
      </c>
      <c r="AT246" s="9">
        <f t="shared" si="478"/>
        <v>164</v>
      </c>
      <c r="AU246" s="9">
        <v>416</v>
      </c>
      <c r="AV246" s="9">
        <f t="shared" si="479"/>
        <v>13</v>
      </c>
      <c r="AW246" s="9">
        <v>36</v>
      </c>
      <c r="AX246" s="9">
        <f t="shared" si="480"/>
        <v>16</v>
      </c>
      <c r="AY246" s="9">
        <v>5</v>
      </c>
      <c r="AZ246" s="62" t="str">
        <f t="shared" si="481"/>
        <v>ボンボンドロップシール</v>
      </c>
      <c r="BA246" s="9">
        <f t="shared" si="482"/>
        <v>300</v>
      </c>
      <c r="BB246" s="9">
        <f t="shared" si="483"/>
        <v>4800</v>
      </c>
      <c r="BC246" s="10">
        <f t="shared" si="484"/>
        <v>0.29268292682926828</v>
      </c>
      <c r="BD246" s="7"/>
      <c r="BE246" s="168"/>
      <c r="BF246" s="17"/>
      <c r="BG246" s="9">
        <v>6158</v>
      </c>
      <c r="BH246" s="9">
        <f t="shared" si="485"/>
        <v>125</v>
      </c>
      <c r="BI246" s="9">
        <v>175</v>
      </c>
      <c r="BJ246" s="9">
        <f t="shared" si="486"/>
        <v>1</v>
      </c>
      <c r="BK246" s="9">
        <v>11</v>
      </c>
      <c r="BL246" s="9">
        <f t="shared" si="487"/>
        <v>1</v>
      </c>
      <c r="BM246" s="9">
        <v>0</v>
      </c>
      <c r="BN246" s="62" t="str">
        <f t="shared" si="488"/>
        <v>ゲームアーク</v>
      </c>
      <c r="BO246" s="9">
        <f t="shared" si="489"/>
        <v>670</v>
      </c>
      <c r="BP246" s="9">
        <f t="shared" si="490"/>
        <v>670</v>
      </c>
      <c r="BQ246" s="10">
        <f t="shared" si="491"/>
        <v>5.3600000000000002E-2</v>
      </c>
      <c r="BR246" s="7"/>
      <c r="BS246" s="168"/>
      <c r="BT246" s="169"/>
      <c r="BU246" s="9"/>
      <c r="BV246" s="9" t="str">
        <f t="shared" ref="BV246:BV258" si="524">IF(BU246="","",BU246-BU245)</f>
        <v/>
      </c>
      <c r="BW246" s="9"/>
      <c r="BX246" s="9" t="str">
        <f t="shared" ref="BX246:BX258" si="525">IF(BW246="","",BW246-BW245)</f>
        <v/>
      </c>
      <c r="BY246" s="9"/>
      <c r="BZ246" s="9" t="str">
        <f t="shared" ref="BZ246:BZ258" si="526">IF(BY246="","",BY245+CA245-BY246)</f>
        <v/>
      </c>
      <c r="CA246" s="9"/>
      <c r="CB246" s="9"/>
      <c r="CC246" s="9"/>
      <c r="CD246" s="9" t="str">
        <f t="shared" si="428"/>
        <v/>
      </c>
      <c r="CE246" s="10" t="str">
        <f t="shared" si="429"/>
        <v/>
      </c>
      <c r="CF246" s="7"/>
      <c r="CH246" s="15"/>
      <c r="CI246" s="9"/>
      <c r="CJ246" s="9" t="str">
        <f t="shared" ref="CJ246:CJ258" si="527">IF(CI246="","",CI246-CI245)</f>
        <v/>
      </c>
      <c r="CK246" s="9"/>
      <c r="CL246" s="9" t="str">
        <f t="shared" ref="CL246:CL258" si="528">IF(CK246="","",CK246-CK245)</f>
        <v/>
      </c>
      <c r="CM246" s="9"/>
      <c r="CN246" s="9" t="str">
        <f t="shared" ref="CN246:CN258" si="529">IF(CM246="","",CM245+CO245-CM246)</f>
        <v/>
      </c>
      <c r="CO246" s="9"/>
      <c r="CP246" s="9"/>
      <c r="CQ246" s="9"/>
      <c r="CR246" s="9" t="str">
        <f t="shared" si="504"/>
        <v/>
      </c>
      <c r="CS246" s="10" t="str">
        <f t="shared" si="505"/>
        <v/>
      </c>
      <c r="CT246" s="7"/>
      <c r="CV246" s="15"/>
      <c r="CW246" s="9"/>
      <c r="CX246" s="9" t="str">
        <f t="shared" ref="CX246:CX258" si="530">IF(CW246="","",CW246-CW245)</f>
        <v/>
      </c>
      <c r="CY246" s="9"/>
      <c r="CZ246" s="9" t="str">
        <f t="shared" ref="CZ246:CZ258" si="531">IF(CY246="","",CY246-CY245)</f>
        <v/>
      </c>
      <c r="DA246" s="9"/>
      <c r="DB246" s="9" t="str">
        <f t="shared" ref="DB246:DB258" si="532">IF(DA246="","",DA245+DC245-DA246)</f>
        <v/>
      </c>
      <c r="DC246" s="9"/>
      <c r="DD246" s="9"/>
      <c r="DE246" s="9"/>
      <c r="DF246" s="9" t="str">
        <f t="shared" si="510"/>
        <v/>
      </c>
      <c r="DG246" s="10" t="str">
        <f t="shared" si="511"/>
        <v/>
      </c>
      <c r="DH246" s="7"/>
      <c r="DJ246" s="15"/>
      <c r="DK246" s="9"/>
      <c r="DL246" s="9" t="str">
        <f t="shared" ref="DL246:DL258" si="533">IF(DK246="","",DK246-DK245)</f>
        <v/>
      </c>
      <c r="DM246" s="9"/>
      <c r="DN246" s="9" t="str">
        <f t="shared" ref="DN246:DN258" si="534">IF(DM246="","",DM246-DM245)</f>
        <v/>
      </c>
      <c r="DO246" s="9"/>
      <c r="DP246" s="9" t="str">
        <f t="shared" ref="DP246:DP258" si="535">IF(DO246="","",DO245+DQ245-DO246)</f>
        <v/>
      </c>
      <c r="DQ246" s="9"/>
      <c r="DR246" s="9"/>
      <c r="DS246" s="9"/>
      <c r="DT246" s="9" t="str">
        <f t="shared" si="516"/>
        <v/>
      </c>
      <c r="DU246" s="10" t="str">
        <f t="shared" si="517"/>
        <v/>
      </c>
      <c r="DV246" s="7"/>
      <c r="DW246" s="276"/>
      <c r="DX246" s="15"/>
      <c r="DY246" s="9"/>
      <c r="DZ246" s="9" t="str">
        <f t="shared" ref="DZ246:DZ258" si="536">IF(DY246="","",DY246-DY245)</f>
        <v/>
      </c>
      <c r="EA246" s="9"/>
      <c r="EB246" s="9" t="str">
        <f t="shared" ref="EB246:EB258" si="537">IF(EA246="","",EA246-EA245)</f>
        <v/>
      </c>
      <c r="EC246" s="9"/>
      <c r="ED246" s="9" t="str">
        <f t="shared" ref="ED246:ED258" si="538">IF(EC246="","",EC245+EE245-EC246)</f>
        <v/>
      </c>
      <c r="EE246" s="9"/>
      <c r="EF246" s="9"/>
      <c r="EG246" s="9"/>
      <c r="EH246" s="9" t="str">
        <f t="shared" si="522"/>
        <v/>
      </c>
      <c r="EI246" s="10" t="str">
        <f t="shared" si="523"/>
        <v/>
      </c>
      <c r="EJ246" s="7"/>
      <c r="EK246" s="276"/>
      <c r="EL246" s="239"/>
      <c r="EM246" s="224"/>
      <c r="EN246" s="15"/>
      <c r="EO246" s="9">
        <v>7469</v>
      </c>
      <c r="EP246" s="9">
        <f t="shared" si="492"/>
        <v>6</v>
      </c>
      <c r="EQ246" s="9">
        <v>495</v>
      </c>
      <c r="ER246" s="9">
        <f t="shared" si="493"/>
        <v>0</v>
      </c>
      <c r="ES246" s="9">
        <v>10</v>
      </c>
      <c r="ET246" s="9">
        <f t="shared" si="494"/>
        <v>0</v>
      </c>
      <c r="EU246" s="9">
        <v>0</v>
      </c>
      <c r="EV246" s="62" t="str">
        <f t="shared" si="495"/>
        <v>しばこ</v>
      </c>
      <c r="EW246" s="9">
        <f t="shared" si="496"/>
        <v>200</v>
      </c>
      <c r="EX246" s="9">
        <f t="shared" si="497"/>
        <v>0</v>
      </c>
      <c r="EY246" s="10">
        <f t="shared" si="498"/>
        <v>0</v>
      </c>
      <c r="EZ246" s="7"/>
    </row>
    <row r="247" spans="1:156" ht="15" customHeight="1" thickBot="1">
      <c r="A247" s="272"/>
      <c r="B247" s="23"/>
      <c r="C247" s="24">
        <v>10026</v>
      </c>
      <c r="D247" s="24">
        <f t="shared" si="458"/>
        <v>56</v>
      </c>
      <c r="E247" s="24">
        <v>464</v>
      </c>
      <c r="F247" s="24">
        <f t="shared" si="459"/>
        <v>3</v>
      </c>
      <c r="G247" s="24">
        <v>14</v>
      </c>
      <c r="H247" s="24">
        <f t="shared" si="460"/>
        <v>2</v>
      </c>
      <c r="I247" s="24">
        <v>0</v>
      </c>
      <c r="J247" s="63" t="str">
        <f t="shared" si="461"/>
        <v>YAYAマスコット</v>
      </c>
      <c r="K247" s="96">
        <f t="shared" si="462"/>
        <v>950</v>
      </c>
      <c r="L247" s="24">
        <f t="shared" si="463"/>
        <v>1900</v>
      </c>
      <c r="M247" s="26">
        <f t="shared" si="464"/>
        <v>0.3392857142857143</v>
      </c>
      <c r="N247" s="7"/>
      <c r="O247" s="168"/>
      <c r="P247" s="23"/>
      <c r="Q247" s="24">
        <v>7881</v>
      </c>
      <c r="R247" s="24">
        <f t="shared" si="465"/>
        <v>93</v>
      </c>
      <c r="S247" s="24">
        <v>416</v>
      </c>
      <c r="T247" s="24">
        <f t="shared" si="466"/>
        <v>3</v>
      </c>
      <c r="U247" s="24">
        <v>16</v>
      </c>
      <c r="V247" s="24">
        <f t="shared" si="467"/>
        <v>2</v>
      </c>
      <c r="W247" s="24">
        <v>3</v>
      </c>
      <c r="X247" s="63" t="str">
        <f t="shared" si="468"/>
        <v>アンパンマンマスコット</v>
      </c>
      <c r="Y247" s="96">
        <f t="shared" si="469"/>
        <v>608</v>
      </c>
      <c r="Z247" s="24">
        <f t="shared" si="470"/>
        <v>1216</v>
      </c>
      <c r="AA247" s="26">
        <f t="shared" si="471"/>
        <v>0.13075268817204302</v>
      </c>
      <c r="AB247" s="7"/>
      <c r="AC247" s="168"/>
      <c r="AD247" s="23"/>
      <c r="AE247" s="24">
        <v>7227</v>
      </c>
      <c r="AF247" s="24">
        <f t="shared" si="499"/>
        <v>42</v>
      </c>
      <c r="AG247" s="24">
        <v>479</v>
      </c>
      <c r="AH247" s="24">
        <f t="shared" si="472"/>
        <v>1</v>
      </c>
      <c r="AI247" s="24">
        <v>80</v>
      </c>
      <c r="AJ247" s="24">
        <f t="shared" si="473"/>
        <v>4</v>
      </c>
      <c r="AK247" s="24">
        <v>0</v>
      </c>
      <c r="AL247" s="63" t="str">
        <f t="shared" si="474"/>
        <v>アングリーキーホルダー</v>
      </c>
      <c r="AM247" s="96">
        <f t="shared" si="475"/>
        <v>100</v>
      </c>
      <c r="AN247" s="24">
        <f t="shared" si="476"/>
        <v>400</v>
      </c>
      <c r="AO247" s="26">
        <f t="shared" si="477"/>
        <v>9.5238095238095233E-2</v>
      </c>
      <c r="AP247" s="7"/>
      <c r="AQ247" s="168"/>
      <c r="AR247" s="23"/>
      <c r="AS247" s="24">
        <v>6226</v>
      </c>
      <c r="AT247" s="159">
        <f t="shared" si="478"/>
        <v>39</v>
      </c>
      <c r="AU247" s="24">
        <v>239</v>
      </c>
      <c r="AV247" s="24">
        <f t="shared" si="479"/>
        <v>0</v>
      </c>
      <c r="AW247" s="24">
        <v>17</v>
      </c>
      <c r="AX247" s="24">
        <f t="shared" si="480"/>
        <v>5</v>
      </c>
      <c r="AY247" s="24">
        <v>0</v>
      </c>
      <c r="AZ247" s="63" t="str">
        <f t="shared" si="481"/>
        <v>クレしんマスコット</v>
      </c>
      <c r="BA247" s="96">
        <f t="shared" si="482"/>
        <v>0</v>
      </c>
      <c r="BB247" s="24">
        <f t="shared" si="483"/>
        <v>0</v>
      </c>
      <c r="BC247" s="26">
        <f t="shared" si="484"/>
        <v>0</v>
      </c>
      <c r="BD247" s="7"/>
      <c r="BE247" s="168"/>
      <c r="BF247" s="23"/>
      <c r="BG247" s="24">
        <v>6174</v>
      </c>
      <c r="BH247" s="24">
        <f t="shared" si="485"/>
        <v>35</v>
      </c>
      <c r="BI247" s="24">
        <v>228</v>
      </c>
      <c r="BJ247" s="24">
        <f t="shared" si="486"/>
        <v>0</v>
      </c>
      <c r="BK247" s="24">
        <v>115</v>
      </c>
      <c r="BL247" s="24">
        <f t="shared" si="487"/>
        <v>5</v>
      </c>
      <c r="BM247" s="24">
        <v>0</v>
      </c>
      <c r="BN247" s="63" t="str">
        <f t="shared" si="488"/>
        <v>AIモンスターラバー</v>
      </c>
      <c r="BO247" s="96">
        <f t="shared" si="489"/>
        <v>200</v>
      </c>
      <c r="BP247" s="24">
        <f t="shared" si="490"/>
        <v>1000</v>
      </c>
      <c r="BQ247" s="26">
        <f t="shared" si="491"/>
        <v>0.2857142857142857</v>
      </c>
      <c r="BR247" s="7"/>
      <c r="BS247" s="168"/>
      <c r="BT247" s="169"/>
      <c r="BU247" s="9"/>
      <c r="BV247" s="9" t="str">
        <f t="shared" si="524"/>
        <v/>
      </c>
      <c r="BW247" s="9"/>
      <c r="BX247" s="9" t="str">
        <f t="shared" si="525"/>
        <v/>
      </c>
      <c r="BY247" s="9"/>
      <c r="BZ247" s="9" t="str">
        <f t="shared" si="526"/>
        <v/>
      </c>
      <c r="CA247" s="9"/>
      <c r="CB247" s="9"/>
      <c r="CC247" s="9"/>
      <c r="CD247" s="9" t="str">
        <f t="shared" si="428"/>
        <v/>
      </c>
      <c r="CE247" s="10" t="str">
        <f t="shared" si="429"/>
        <v/>
      </c>
      <c r="CF247" s="7"/>
      <c r="CH247" s="15"/>
      <c r="CI247" s="9"/>
      <c r="CJ247" s="9" t="str">
        <f t="shared" si="527"/>
        <v/>
      </c>
      <c r="CK247" s="9"/>
      <c r="CL247" s="9" t="str">
        <f t="shared" si="528"/>
        <v/>
      </c>
      <c r="CM247" s="9"/>
      <c r="CN247" s="9" t="str">
        <f t="shared" si="529"/>
        <v/>
      </c>
      <c r="CO247" s="9"/>
      <c r="CP247" s="9"/>
      <c r="CQ247" s="9"/>
      <c r="CR247" s="9" t="str">
        <f t="shared" si="504"/>
        <v/>
      </c>
      <c r="CS247" s="10" t="str">
        <f t="shared" si="505"/>
        <v/>
      </c>
      <c r="CT247" s="7"/>
      <c r="CV247" s="15"/>
      <c r="CW247" s="9"/>
      <c r="CX247" s="9" t="str">
        <f t="shared" si="530"/>
        <v/>
      </c>
      <c r="CY247" s="9"/>
      <c r="CZ247" s="9" t="str">
        <f t="shared" si="531"/>
        <v/>
      </c>
      <c r="DA247" s="9"/>
      <c r="DB247" s="9" t="str">
        <f t="shared" si="532"/>
        <v/>
      </c>
      <c r="DC247" s="9"/>
      <c r="DD247" s="9"/>
      <c r="DE247" s="9"/>
      <c r="DF247" s="9" t="str">
        <f t="shared" si="510"/>
        <v/>
      </c>
      <c r="DG247" s="10" t="str">
        <f t="shared" si="511"/>
        <v/>
      </c>
      <c r="DH247" s="7"/>
      <c r="DJ247" s="15"/>
      <c r="DK247" s="9"/>
      <c r="DL247" s="9" t="str">
        <f t="shared" si="533"/>
        <v/>
      </c>
      <c r="DM247" s="9"/>
      <c r="DN247" s="9" t="str">
        <f t="shared" si="534"/>
        <v/>
      </c>
      <c r="DO247" s="9"/>
      <c r="DP247" s="9" t="str">
        <f t="shared" si="535"/>
        <v/>
      </c>
      <c r="DQ247" s="9"/>
      <c r="DR247" s="9"/>
      <c r="DS247" s="9"/>
      <c r="DT247" s="9" t="str">
        <f t="shared" si="516"/>
        <v/>
      </c>
      <c r="DU247" s="10" t="str">
        <f t="shared" si="517"/>
        <v/>
      </c>
      <c r="DV247" s="7"/>
      <c r="DW247" s="276"/>
      <c r="DX247" s="15"/>
      <c r="DY247" s="9"/>
      <c r="DZ247" s="9" t="str">
        <f t="shared" si="536"/>
        <v/>
      </c>
      <c r="EA247" s="9"/>
      <c r="EB247" s="9" t="str">
        <f t="shared" si="537"/>
        <v/>
      </c>
      <c r="EC247" s="9"/>
      <c r="ED247" s="9" t="str">
        <f t="shared" si="538"/>
        <v/>
      </c>
      <c r="EE247" s="9"/>
      <c r="EF247" s="9"/>
      <c r="EG247" s="9"/>
      <c r="EH247" s="9" t="str">
        <f t="shared" si="522"/>
        <v/>
      </c>
      <c r="EI247" s="10" t="str">
        <f t="shared" si="523"/>
        <v/>
      </c>
      <c r="EJ247" s="7"/>
      <c r="EK247" s="276"/>
      <c r="EL247" s="239"/>
      <c r="EM247" s="189"/>
      <c r="EN247" s="23"/>
      <c r="EO247" s="24">
        <v>8633</v>
      </c>
      <c r="EP247" s="24">
        <f t="shared" si="492"/>
        <v>19</v>
      </c>
      <c r="EQ247" s="24">
        <v>619</v>
      </c>
      <c r="ER247" s="24">
        <f t="shared" si="493"/>
        <v>3</v>
      </c>
      <c r="ES247" s="24">
        <v>60</v>
      </c>
      <c r="ET247" s="24">
        <f t="shared" si="494"/>
        <v>0</v>
      </c>
      <c r="EU247" s="24">
        <v>0</v>
      </c>
      <c r="EV247" s="63" t="str">
        <f t="shared" si="495"/>
        <v>AIモンスターラバー</v>
      </c>
      <c r="EW247" s="96">
        <f t="shared" si="496"/>
        <v>250</v>
      </c>
      <c r="EX247" s="24">
        <f t="shared" si="497"/>
        <v>0</v>
      </c>
      <c r="EY247" s="26">
        <f t="shared" si="498"/>
        <v>0</v>
      </c>
      <c r="EZ247" s="7"/>
    </row>
    <row r="248" spans="1:156" ht="16.5" thickTop="1">
      <c r="A248" s="89"/>
      <c r="B248" s="6"/>
      <c r="C248" s="78"/>
      <c r="D248" s="78"/>
      <c r="E248" s="78"/>
      <c r="F248" s="28"/>
      <c r="G248" s="78"/>
      <c r="H248" s="78"/>
      <c r="I248" s="78"/>
      <c r="J248" s="90"/>
      <c r="K248" s="91"/>
      <c r="L248" s="28"/>
      <c r="M248" s="29"/>
      <c r="N248" s="281"/>
      <c r="O248" s="168"/>
      <c r="P248" s="89"/>
      <c r="Q248" s="78"/>
      <c r="R248" s="78"/>
      <c r="S248" s="78"/>
      <c r="T248" s="28"/>
      <c r="U248" s="78"/>
      <c r="V248" s="78"/>
      <c r="W248" s="78"/>
      <c r="X248" s="90"/>
      <c r="Y248" s="91"/>
      <c r="Z248" s="28"/>
      <c r="AA248" s="29"/>
      <c r="AB248" s="7"/>
      <c r="AC248" s="168"/>
      <c r="AD248" s="89"/>
      <c r="AE248" s="78"/>
      <c r="AF248" s="78"/>
      <c r="AG248" s="78"/>
      <c r="AH248" s="28"/>
      <c r="AI248" s="78"/>
      <c r="AJ248" s="78"/>
      <c r="AK248" s="78"/>
      <c r="AL248" s="90"/>
      <c r="AM248" s="91"/>
      <c r="AN248" s="28"/>
      <c r="AO248" s="29"/>
      <c r="AP248" s="7"/>
      <c r="AQ248" s="168"/>
      <c r="AR248" s="89"/>
      <c r="AS248" s="78"/>
      <c r="AT248" s="78"/>
      <c r="AU248" s="78"/>
      <c r="AV248" s="28"/>
      <c r="AW248" s="78"/>
      <c r="AX248" s="78"/>
      <c r="AY248" s="78"/>
      <c r="AZ248" s="90"/>
      <c r="BA248" s="91"/>
      <c r="BB248" s="28"/>
      <c r="BC248" s="29"/>
      <c r="BD248" s="7"/>
      <c r="BE248" s="168"/>
      <c r="BF248" s="89"/>
      <c r="BG248" s="78"/>
      <c r="BH248" s="78"/>
      <c r="BI248" s="78"/>
      <c r="BJ248" s="28"/>
      <c r="BK248" s="78"/>
      <c r="BL248" s="78"/>
      <c r="BM248" s="78"/>
      <c r="BN248" s="90"/>
      <c r="BO248" s="91"/>
      <c r="BP248" s="28"/>
      <c r="BQ248" s="29"/>
      <c r="BR248" s="7"/>
      <c r="BS248" s="168"/>
      <c r="BT248" s="169"/>
      <c r="BU248" s="9"/>
      <c r="BV248" s="9" t="str">
        <f t="shared" si="524"/>
        <v/>
      </c>
      <c r="BW248" s="9"/>
      <c r="BX248" s="9" t="str">
        <f t="shared" si="525"/>
        <v/>
      </c>
      <c r="BY248" s="9"/>
      <c r="BZ248" s="9" t="str">
        <f t="shared" si="526"/>
        <v/>
      </c>
      <c r="CA248" s="9"/>
      <c r="CB248" s="9"/>
      <c r="CC248" s="9"/>
      <c r="CD248" s="9" t="str">
        <f t="shared" si="428"/>
        <v/>
      </c>
      <c r="CE248" s="10" t="str">
        <f t="shared" si="429"/>
        <v/>
      </c>
      <c r="CF248" s="7"/>
      <c r="CH248" s="15"/>
      <c r="CI248" s="9"/>
      <c r="CJ248" s="9" t="str">
        <f t="shared" si="527"/>
        <v/>
      </c>
      <c r="CK248" s="9"/>
      <c r="CL248" s="9" t="str">
        <f t="shared" si="528"/>
        <v/>
      </c>
      <c r="CM248" s="9"/>
      <c r="CN248" s="9" t="str">
        <f t="shared" si="529"/>
        <v/>
      </c>
      <c r="CO248" s="9"/>
      <c r="CP248" s="9"/>
      <c r="CQ248" s="9"/>
      <c r="CR248" s="9" t="str">
        <f t="shared" si="504"/>
        <v/>
      </c>
      <c r="CS248" s="10" t="str">
        <f t="shared" si="505"/>
        <v/>
      </c>
      <c r="CT248" s="7"/>
      <c r="CV248" s="15"/>
      <c r="CW248" s="9"/>
      <c r="CX248" s="9" t="str">
        <f t="shared" si="530"/>
        <v/>
      </c>
      <c r="CY248" s="9"/>
      <c r="CZ248" s="9" t="str">
        <f t="shared" si="531"/>
        <v/>
      </c>
      <c r="DA248" s="9"/>
      <c r="DB248" s="9" t="str">
        <f t="shared" si="532"/>
        <v/>
      </c>
      <c r="DC248" s="9"/>
      <c r="DD248" s="9"/>
      <c r="DE248" s="9"/>
      <c r="DF248" s="9" t="str">
        <f t="shared" si="510"/>
        <v/>
      </c>
      <c r="DG248" s="10" t="str">
        <f t="shared" si="511"/>
        <v/>
      </c>
      <c r="DH248" s="7"/>
      <c r="DJ248" s="15"/>
      <c r="DK248" s="9"/>
      <c r="DL248" s="9" t="str">
        <f t="shared" si="533"/>
        <v/>
      </c>
      <c r="DM248" s="9"/>
      <c r="DN248" s="9" t="str">
        <f t="shared" si="534"/>
        <v/>
      </c>
      <c r="DO248" s="9"/>
      <c r="DP248" s="9" t="str">
        <f t="shared" si="535"/>
        <v/>
      </c>
      <c r="DQ248" s="9"/>
      <c r="DR248" s="9"/>
      <c r="DS248" s="9"/>
      <c r="DT248" s="9" t="str">
        <f t="shared" si="516"/>
        <v/>
      </c>
      <c r="DU248" s="10" t="str">
        <f t="shared" si="517"/>
        <v/>
      </c>
      <c r="DV248" s="7"/>
      <c r="DW248" s="276"/>
      <c r="DX248" s="15"/>
      <c r="DY248" s="9"/>
      <c r="DZ248" s="9" t="str">
        <f t="shared" si="536"/>
        <v/>
      </c>
      <c r="EA248" s="9"/>
      <c r="EB248" s="9" t="str">
        <f t="shared" si="537"/>
        <v/>
      </c>
      <c r="EC248" s="9"/>
      <c r="ED248" s="9" t="str">
        <f t="shared" si="538"/>
        <v/>
      </c>
      <c r="EE248" s="9"/>
      <c r="EF248" s="9"/>
      <c r="EG248" s="9"/>
      <c r="EH248" s="9" t="str">
        <f t="shared" si="522"/>
        <v/>
      </c>
      <c r="EI248" s="10" t="str">
        <f t="shared" si="523"/>
        <v/>
      </c>
      <c r="EJ248" s="7"/>
      <c r="EK248" s="276"/>
      <c r="EL248" s="239"/>
      <c r="EM248" s="89">
        <v>46090</v>
      </c>
      <c r="EN248" s="6">
        <f>IF(EM248="","",SUM(EP248:EP251)+SUM(FD248:FD251)+SUM(FR248:FR251)+SUM(GF248:GF251)+SUM(HH233,HU233)+SUM(GT248:GT251))</f>
        <v>51</v>
      </c>
      <c r="EO248" s="78">
        <v>8008</v>
      </c>
      <c r="EP248" s="78">
        <f t="shared" si="492"/>
        <v>6</v>
      </c>
      <c r="EQ248" s="78">
        <v>277</v>
      </c>
      <c r="ER248" s="28">
        <f t="shared" si="493"/>
        <v>0</v>
      </c>
      <c r="ES248" s="78">
        <v>8</v>
      </c>
      <c r="ET248" s="78">
        <f t="shared" si="494"/>
        <v>0</v>
      </c>
      <c r="EU248" s="78">
        <v>0</v>
      </c>
      <c r="EV248" s="90" t="str">
        <f t="shared" si="495"/>
        <v>ピュレグミイヤホン</v>
      </c>
      <c r="EW248" s="91">
        <f t="shared" si="496"/>
        <v>1000</v>
      </c>
      <c r="EX248" s="28">
        <f t="shared" si="497"/>
        <v>0</v>
      </c>
      <c r="EY248" s="29">
        <f t="shared" si="498"/>
        <v>0</v>
      </c>
      <c r="EZ248" s="7"/>
    </row>
    <row r="249" spans="1:156" ht="15" customHeight="1">
      <c r="A249" s="242"/>
      <c r="B249" s="15"/>
      <c r="C249" s="9"/>
      <c r="D249" s="9"/>
      <c r="E249" s="9"/>
      <c r="F249" s="9"/>
      <c r="G249" s="9"/>
      <c r="H249" s="9"/>
      <c r="I249" s="9"/>
      <c r="J249" s="62"/>
      <c r="K249" s="95"/>
      <c r="L249" s="9"/>
      <c r="M249" s="10"/>
      <c r="N249" s="7"/>
      <c r="O249" s="168"/>
      <c r="P249" s="15"/>
      <c r="Q249" s="9"/>
      <c r="R249" s="9"/>
      <c r="S249" s="9"/>
      <c r="T249" s="9"/>
      <c r="U249" s="9"/>
      <c r="V249" s="9"/>
      <c r="W249" s="9"/>
      <c r="X249" s="62"/>
      <c r="Y249" s="95"/>
      <c r="Z249" s="9"/>
      <c r="AA249" s="10"/>
      <c r="AB249" s="7"/>
      <c r="AC249" s="168"/>
      <c r="AD249" s="15"/>
      <c r="AE249" s="9"/>
      <c r="AF249" s="9"/>
      <c r="AG249" s="9"/>
      <c r="AH249" s="9"/>
      <c r="AI249" s="9"/>
      <c r="AJ249" s="9"/>
      <c r="AK249" s="9"/>
      <c r="AL249" s="62"/>
      <c r="AM249" s="95"/>
      <c r="AN249" s="9"/>
      <c r="AO249" s="10"/>
      <c r="AP249" s="7"/>
      <c r="AQ249" s="168"/>
      <c r="AR249" s="17"/>
      <c r="AS249" s="9"/>
      <c r="AT249" s="9"/>
      <c r="AU249" s="9"/>
      <c r="AV249" s="9"/>
      <c r="AW249" s="9"/>
      <c r="AX249" s="9"/>
      <c r="AY249" s="9"/>
      <c r="AZ249" s="62"/>
      <c r="BA249" s="95"/>
      <c r="BB249" s="9"/>
      <c r="BC249" s="10"/>
      <c r="BD249" s="7"/>
      <c r="BE249" s="168"/>
      <c r="BF249" s="15"/>
      <c r="BG249" s="9"/>
      <c r="BH249" s="9"/>
      <c r="BI249" s="9"/>
      <c r="BJ249" s="9"/>
      <c r="BK249" s="9"/>
      <c r="BL249" s="9"/>
      <c r="BM249" s="9"/>
      <c r="BN249" s="62"/>
      <c r="BO249" s="95"/>
      <c r="BP249" s="9"/>
      <c r="BQ249" s="10"/>
      <c r="BR249" s="7"/>
      <c r="BS249" s="168"/>
      <c r="BT249" s="169"/>
      <c r="BU249" s="9"/>
      <c r="BV249" s="9" t="str">
        <f t="shared" si="524"/>
        <v/>
      </c>
      <c r="BW249" s="9"/>
      <c r="BX249" s="9" t="str">
        <f t="shared" si="525"/>
        <v/>
      </c>
      <c r="BY249" s="9"/>
      <c r="BZ249" s="9" t="str">
        <f t="shared" si="526"/>
        <v/>
      </c>
      <c r="CA249" s="9"/>
      <c r="CB249" s="9"/>
      <c r="CC249" s="9"/>
      <c r="CD249" s="9" t="str">
        <f t="shared" si="428"/>
        <v/>
      </c>
      <c r="CE249" s="10" t="str">
        <f t="shared" si="429"/>
        <v/>
      </c>
      <c r="CF249" s="7"/>
      <c r="CH249" s="15"/>
      <c r="CI249" s="9"/>
      <c r="CJ249" s="9" t="str">
        <f t="shared" si="527"/>
        <v/>
      </c>
      <c r="CK249" s="9"/>
      <c r="CL249" s="9" t="str">
        <f t="shared" si="528"/>
        <v/>
      </c>
      <c r="CM249" s="9"/>
      <c r="CN249" s="9" t="str">
        <f t="shared" si="529"/>
        <v/>
      </c>
      <c r="CO249" s="9"/>
      <c r="CP249" s="9"/>
      <c r="CQ249" s="9"/>
      <c r="CR249" s="9" t="str">
        <f t="shared" si="504"/>
        <v/>
      </c>
      <c r="CS249" s="10" t="str">
        <f t="shared" si="505"/>
        <v/>
      </c>
      <c r="CT249" s="7"/>
      <c r="CV249" s="15"/>
      <c r="CW249" s="9"/>
      <c r="CX249" s="9" t="str">
        <f t="shared" si="530"/>
        <v/>
      </c>
      <c r="CY249" s="9"/>
      <c r="CZ249" s="9" t="str">
        <f t="shared" si="531"/>
        <v/>
      </c>
      <c r="DA249" s="9"/>
      <c r="DB249" s="9" t="str">
        <f t="shared" si="532"/>
        <v/>
      </c>
      <c r="DC249" s="9"/>
      <c r="DD249" s="9"/>
      <c r="DE249" s="9"/>
      <c r="DF249" s="9" t="str">
        <f t="shared" si="510"/>
        <v/>
      </c>
      <c r="DG249" s="10" t="str">
        <f t="shared" si="511"/>
        <v/>
      </c>
      <c r="DH249" s="7"/>
      <c r="DJ249" s="15"/>
      <c r="DK249" s="9"/>
      <c r="DL249" s="9" t="str">
        <f t="shared" si="533"/>
        <v/>
      </c>
      <c r="DM249" s="9"/>
      <c r="DN249" s="9" t="str">
        <f t="shared" si="534"/>
        <v/>
      </c>
      <c r="DO249" s="9"/>
      <c r="DP249" s="9" t="str">
        <f t="shared" si="535"/>
        <v/>
      </c>
      <c r="DQ249" s="9"/>
      <c r="DR249" s="9"/>
      <c r="DS249" s="9"/>
      <c r="DT249" s="9" t="str">
        <f t="shared" si="516"/>
        <v/>
      </c>
      <c r="DU249" s="10" t="str">
        <f t="shared" si="517"/>
        <v/>
      </c>
      <c r="DV249" s="7"/>
      <c r="DW249" s="276"/>
      <c r="DX249" s="15"/>
      <c r="DY249" s="9"/>
      <c r="DZ249" s="9" t="str">
        <f t="shared" si="536"/>
        <v/>
      </c>
      <c r="EA249" s="9"/>
      <c r="EB249" s="9" t="str">
        <f t="shared" si="537"/>
        <v/>
      </c>
      <c r="EC249" s="9"/>
      <c r="ED249" s="9" t="str">
        <f t="shared" si="538"/>
        <v/>
      </c>
      <c r="EE249" s="9"/>
      <c r="EF249" s="9"/>
      <c r="EG249" s="9"/>
      <c r="EH249" s="9" t="str">
        <f t="shared" si="522"/>
        <v/>
      </c>
      <c r="EI249" s="10" t="str">
        <f t="shared" si="523"/>
        <v/>
      </c>
      <c r="EJ249" s="7"/>
      <c r="EK249" s="276"/>
      <c r="EL249" s="239"/>
      <c r="EM249" s="73"/>
      <c r="EN249" s="15"/>
      <c r="EO249" s="9">
        <v>9054</v>
      </c>
      <c r="EP249" s="9">
        <f t="shared" si="492"/>
        <v>19</v>
      </c>
      <c r="EQ249" s="9">
        <v>446</v>
      </c>
      <c r="ER249" s="9">
        <f t="shared" si="493"/>
        <v>2</v>
      </c>
      <c r="ES249" s="9">
        <v>30</v>
      </c>
      <c r="ET249" s="9">
        <f t="shared" si="494"/>
        <v>2</v>
      </c>
      <c r="EU249" s="9">
        <v>0</v>
      </c>
      <c r="EV249" s="62" t="str">
        <f>IF(EO249="","",EV245)</f>
        <v>ラブブマスコット</v>
      </c>
      <c r="EW249" s="95">
        <f t="shared" si="496"/>
        <v>400</v>
      </c>
      <c r="EX249" s="9">
        <f t="shared" si="497"/>
        <v>800</v>
      </c>
      <c r="EY249" s="10">
        <f t="shared" si="498"/>
        <v>0.42105263157894735</v>
      </c>
      <c r="EZ249" s="7"/>
    </row>
    <row r="250" spans="1:156" ht="15" customHeight="1">
      <c r="A250" s="266"/>
      <c r="B250" s="169"/>
      <c r="C250" s="9"/>
      <c r="D250" s="9"/>
      <c r="E250" s="9"/>
      <c r="F250" s="9"/>
      <c r="G250" s="9"/>
      <c r="H250" s="9"/>
      <c r="I250" s="9"/>
      <c r="J250" s="62"/>
      <c r="K250" s="9"/>
      <c r="L250" s="9"/>
      <c r="M250" s="10"/>
      <c r="N250" s="7"/>
      <c r="O250" s="168"/>
      <c r="P250" s="15"/>
      <c r="Q250" s="9"/>
      <c r="R250" s="9"/>
      <c r="S250" s="9"/>
      <c r="T250" s="9"/>
      <c r="U250" s="9"/>
      <c r="V250" s="9"/>
      <c r="W250" s="9"/>
      <c r="X250" s="62"/>
      <c r="Y250" s="9"/>
      <c r="Z250" s="9"/>
      <c r="AA250" s="10"/>
      <c r="AB250" s="7"/>
      <c r="AC250" s="168"/>
      <c r="AD250" s="15"/>
      <c r="AE250" s="9"/>
      <c r="AF250" s="9"/>
      <c r="AG250" s="9"/>
      <c r="AH250" s="9"/>
      <c r="AI250" s="9"/>
      <c r="AJ250" s="9"/>
      <c r="AK250" s="9"/>
      <c r="AL250" s="62"/>
      <c r="AM250" s="9"/>
      <c r="AN250" s="9"/>
      <c r="AO250" s="10"/>
      <c r="AP250" s="7"/>
      <c r="AQ250" s="168"/>
      <c r="AR250" s="140"/>
      <c r="AS250" s="9"/>
      <c r="AT250" s="9"/>
      <c r="AU250" s="9"/>
      <c r="AV250" s="9"/>
      <c r="AW250" s="9"/>
      <c r="AX250" s="9"/>
      <c r="AY250" s="9"/>
      <c r="AZ250" s="62"/>
      <c r="BA250" s="9"/>
      <c r="BB250" s="9"/>
      <c r="BC250" s="10"/>
      <c r="BD250" s="7"/>
      <c r="BE250" s="168"/>
      <c r="BF250" s="17"/>
      <c r="BG250" s="9"/>
      <c r="BH250" s="9"/>
      <c r="BI250" s="9"/>
      <c r="BJ250" s="9"/>
      <c r="BK250" s="9"/>
      <c r="BL250" s="9"/>
      <c r="BM250" s="9"/>
      <c r="BN250" s="62"/>
      <c r="BO250" s="9"/>
      <c r="BP250" s="9"/>
      <c r="BQ250" s="10"/>
      <c r="BR250" s="7"/>
      <c r="BS250" s="168"/>
      <c r="BT250" s="183"/>
      <c r="BU250" s="9"/>
      <c r="BV250" s="9" t="str">
        <f t="shared" si="524"/>
        <v/>
      </c>
      <c r="BW250" s="9"/>
      <c r="BX250" s="9" t="str">
        <f t="shared" si="525"/>
        <v/>
      </c>
      <c r="BY250" s="9"/>
      <c r="BZ250" s="9" t="str">
        <f t="shared" si="526"/>
        <v/>
      </c>
      <c r="CA250" s="9"/>
      <c r="CB250" s="9"/>
      <c r="CC250" s="9"/>
      <c r="CD250" s="9" t="str">
        <f t="shared" si="428"/>
        <v/>
      </c>
      <c r="CE250" s="10" t="str">
        <f t="shared" si="429"/>
        <v/>
      </c>
      <c r="CF250" s="7"/>
      <c r="CH250" s="15"/>
      <c r="CI250" s="9"/>
      <c r="CJ250" s="9" t="str">
        <f t="shared" si="527"/>
        <v/>
      </c>
      <c r="CK250" s="9"/>
      <c r="CL250" s="9" t="str">
        <f t="shared" si="528"/>
        <v/>
      </c>
      <c r="CM250" s="9"/>
      <c r="CN250" s="9" t="str">
        <f t="shared" si="529"/>
        <v/>
      </c>
      <c r="CO250" s="9"/>
      <c r="CP250" s="9"/>
      <c r="CQ250" s="9"/>
      <c r="CR250" s="9" t="str">
        <f t="shared" si="504"/>
        <v/>
      </c>
      <c r="CS250" s="10" t="str">
        <f t="shared" si="505"/>
        <v/>
      </c>
      <c r="CT250" s="7"/>
      <c r="CV250" s="15"/>
      <c r="CW250" s="9"/>
      <c r="CX250" s="9" t="str">
        <f t="shared" si="530"/>
        <v/>
      </c>
      <c r="CY250" s="9"/>
      <c r="CZ250" s="9" t="str">
        <f t="shared" si="531"/>
        <v/>
      </c>
      <c r="DA250" s="9"/>
      <c r="DB250" s="9" t="str">
        <f t="shared" si="532"/>
        <v/>
      </c>
      <c r="DC250" s="9"/>
      <c r="DD250" s="9"/>
      <c r="DE250" s="9"/>
      <c r="DF250" s="9" t="str">
        <f t="shared" si="510"/>
        <v/>
      </c>
      <c r="DG250" s="10" t="str">
        <f t="shared" si="511"/>
        <v/>
      </c>
      <c r="DH250" s="7"/>
      <c r="DJ250" s="15"/>
      <c r="DK250" s="9"/>
      <c r="DL250" s="9" t="str">
        <f t="shared" si="533"/>
        <v/>
      </c>
      <c r="DM250" s="9"/>
      <c r="DN250" s="9" t="str">
        <f t="shared" si="534"/>
        <v/>
      </c>
      <c r="DO250" s="9"/>
      <c r="DP250" s="9" t="str">
        <f t="shared" si="535"/>
        <v/>
      </c>
      <c r="DQ250" s="9"/>
      <c r="DR250" s="9"/>
      <c r="DS250" s="9"/>
      <c r="DT250" s="9" t="str">
        <f t="shared" si="516"/>
        <v/>
      </c>
      <c r="DU250" s="10" t="str">
        <f t="shared" si="517"/>
        <v/>
      </c>
      <c r="DV250" s="7"/>
      <c r="DW250" s="276"/>
      <c r="DX250" s="15"/>
      <c r="DY250" s="9"/>
      <c r="DZ250" s="9" t="str">
        <f t="shared" si="536"/>
        <v/>
      </c>
      <c r="EA250" s="9"/>
      <c r="EB250" s="9" t="str">
        <f t="shared" si="537"/>
        <v/>
      </c>
      <c r="EC250" s="9"/>
      <c r="ED250" s="9" t="str">
        <f t="shared" si="538"/>
        <v/>
      </c>
      <c r="EE250" s="9"/>
      <c r="EF250" s="9"/>
      <c r="EG250" s="9"/>
      <c r="EH250" s="9" t="str">
        <f t="shared" si="522"/>
        <v/>
      </c>
      <c r="EI250" s="10" t="str">
        <f t="shared" si="523"/>
        <v/>
      </c>
      <c r="EJ250" s="7"/>
      <c r="EK250" s="276"/>
      <c r="EL250" s="239"/>
      <c r="EM250" s="73"/>
      <c r="EN250" s="15"/>
      <c r="EO250" s="9">
        <v>7483</v>
      </c>
      <c r="EP250" s="9">
        <f t="shared" si="492"/>
        <v>14</v>
      </c>
      <c r="EQ250" s="9">
        <v>497</v>
      </c>
      <c r="ER250" s="9">
        <f t="shared" si="493"/>
        <v>2</v>
      </c>
      <c r="ES250" s="9">
        <v>8</v>
      </c>
      <c r="ET250" s="9">
        <f t="shared" si="494"/>
        <v>2</v>
      </c>
      <c r="EU250" s="9">
        <v>0</v>
      </c>
      <c r="EV250" s="62" t="str">
        <f t="shared" si="495"/>
        <v>しばこ</v>
      </c>
      <c r="EW250" s="9">
        <f t="shared" si="496"/>
        <v>200</v>
      </c>
      <c r="EX250" s="9">
        <f t="shared" si="497"/>
        <v>400</v>
      </c>
      <c r="EY250" s="10">
        <f t="shared" si="498"/>
        <v>0.2857142857142857</v>
      </c>
      <c r="EZ250" s="7"/>
    </row>
    <row r="251" spans="1:156" ht="15" customHeight="1" thickBot="1">
      <c r="A251" s="235"/>
      <c r="B251" s="23"/>
      <c r="C251" s="24"/>
      <c r="D251" s="24"/>
      <c r="E251" s="24"/>
      <c r="F251" s="24"/>
      <c r="G251" s="24"/>
      <c r="H251" s="24"/>
      <c r="I251" s="24"/>
      <c r="J251" s="63"/>
      <c r="K251" s="96"/>
      <c r="L251" s="24"/>
      <c r="M251" s="26"/>
      <c r="N251" s="7"/>
      <c r="O251" s="168"/>
      <c r="P251" s="23"/>
      <c r="Q251" s="24"/>
      <c r="R251" s="24"/>
      <c r="S251" s="24"/>
      <c r="T251" s="24"/>
      <c r="U251" s="24"/>
      <c r="V251" s="24"/>
      <c r="W251" s="24"/>
      <c r="X251" s="63"/>
      <c r="Y251" s="96"/>
      <c r="Z251" s="24"/>
      <c r="AA251" s="26"/>
      <c r="AB251" s="7"/>
      <c r="AC251" s="168"/>
      <c r="AD251" s="23"/>
      <c r="AE251" s="24"/>
      <c r="AF251" s="24"/>
      <c r="AG251" s="24"/>
      <c r="AH251" s="24"/>
      <c r="AI251" s="24"/>
      <c r="AJ251" s="24"/>
      <c r="AK251" s="24"/>
      <c r="AL251" s="63"/>
      <c r="AM251" s="96"/>
      <c r="AN251" s="24"/>
      <c r="AO251" s="26"/>
      <c r="AP251" s="7"/>
      <c r="AQ251" s="168"/>
      <c r="AR251" s="165"/>
      <c r="AS251" s="24"/>
      <c r="AT251" s="24"/>
      <c r="AU251" s="24"/>
      <c r="AV251" s="24"/>
      <c r="AW251" s="24"/>
      <c r="AX251" s="24"/>
      <c r="AY251" s="24"/>
      <c r="AZ251" s="63"/>
      <c r="BA251" s="96"/>
      <c r="BB251" s="24"/>
      <c r="BC251" s="26"/>
      <c r="BD251" s="7"/>
      <c r="BE251" s="168"/>
      <c r="BF251" s="23"/>
      <c r="BG251" s="24"/>
      <c r="BH251" s="24"/>
      <c r="BI251" s="24"/>
      <c r="BJ251" s="24"/>
      <c r="BK251" s="24"/>
      <c r="BL251" s="24"/>
      <c r="BM251" s="24"/>
      <c r="BN251" s="63"/>
      <c r="BO251" s="96"/>
      <c r="BP251" s="24"/>
      <c r="BQ251" s="26"/>
      <c r="BR251" s="7"/>
      <c r="BS251" s="168"/>
      <c r="BT251" s="184"/>
      <c r="BU251" s="9"/>
      <c r="BV251" s="9" t="str">
        <f t="shared" si="524"/>
        <v/>
      </c>
      <c r="BW251" s="9"/>
      <c r="BX251" s="9" t="str">
        <f t="shared" si="525"/>
        <v/>
      </c>
      <c r="BY251" s="9"/>
      <c r="BZ251" s="9" t="str">
        <f t="shared" si="526"/>
        <v/>
      </c>
      <c r="CA251" s="9"/>
      <c r="CB251" s="9"/>
      <c r="CC251" s="9"/>
      <c r="CD251" s="9" t="str">
        <f t="shared" si="428"/>
        <v/>
      </c>
      <c r="CE251" s="10" t="str">
        <f t="shared" si="429"/>
        <v/>
      </c>
      <c r="CF251" s="7"/>
      <c r="CH251" s="15"/>
      <c r="CI251" s="9"/>
      <c r="CJ251" s="9" t="str">
        <f t="shared" si="527"/>
        <v/>
      </c>
      <c r="CK251" s="9"/>
      <c r="CL251" s="9" t="str">
        <f t="shared" si="528"/>
        <v/>
      </c>
      <c r="CM251" s="9"/>
      <c r="CN251" s="9" t="str">
        <f t="shared" si="529"/>
        <v/>
      </c>
      <c r="CO251" s="9"/>
      <c r="CP251" s="9"/>
      <c r="CQ251" s="9"/>
      <c r="CR251" s="9" t="str">
        <f t="shared" si="504"/>
        <v/>
      </c>
      <c r="CS251" s="10" t="str">
        <f t="shared" si="505"/>
        <v/>
      </c>
      <c r="CT251" s="7"/>
      <c r="CV251" s="15"/>
      <c r="CW251" s="9"/>
      <c r="CX251" s="9" t="str">
        <f t="shared" si="530"/>
        <v/>
      </c>
      <c r="CY251" s="9"/>
      <c r="CZ251" s="9" t="str">
        <f t="shared" si="531"/>
        <v/>
      </c>
      <c r="DA251" s="9"/>
      <c r="DB251" s="9" t="str">
        <f t="shared" si="532"/>
        <v/>
      </c>
      <c r="DC251" s="9"/>
      <c r="DD251" s="9"/>
      <c r="DE251" s="9"/>
      <c r="DF251" s="9" t="str">
        <f t="shared" si="510"/>
        <v/>
      </c>
      <c r="DG251" s="10" t="str">
        <f t="shared" si="511"/>
        <v/>
      </c>
      <c r="DH251" s="7"/>
      <c r="DJ251" s="15"/>
      <c r="DK251" s="9"/>
      <c r="DL251" s="9" t="str">
        <f t="shared" si="533"/>
        <v/>
      </c>
      <c r="DM251" s="9"/>
      <c r="DN251" s="9" t="str">
        <f t="shared" si="534"/>
        <v/>
      </c>
      <c r="DO251" s="9"/>
      <c r="DP251" s="9" t="str">
        <f t="shared" si="535"/>
        <v/>
      </c>
      <c r="DQ251" s="9"/>
      <c r="DR251" s="9"/>
      <c r="DS251" s="9"/>
      <c r="DT251" s="9" t="str">
        <f t="shared" si="516"/>
        <v/>
      </c>
      <c r="DU251" s="10" t="str">
        <f t="shared" si="517"/>
        <v/>
      </c>
      <c r="DV251" s="7"/>
      <c r="DW251" s="276"/>
      <c r="DX251" s="15"/>
      <c r="DY251" s="9"/>
      <c r="DZ251" s="9" t="str">
        <f t="shared" si="536"/>
        <v/>
      </c>
      <c r="EA251" s="9"/>
      <c r="EB251" s="9" t="str">
        <f t="shared" si="537"/>
        <v/>
      </c>
      <c r="EC251" s="9"/>
      <c r="ED251" s="9" t="str">
        <f t="shared" si="538"/>
        <v/>
      </c>
      <c r="EE251" s="9"/>
      <c r="EF251" s="9"/>
      <c r="EG251" s="9"/>
      <c r="EH251" s="9" t="str">
        <f t="shared" si="522"/>
        <v/>
      </c>
      <c r="EI251" s="10" t="str">
        <f t="shared" si="523"/>
        <v/>
      </c>
      <c r="EJ251" s="7"/>
      <c r="EK251" s="276"/>
      <c r="EL251" s="239"/>
      <c r="EM251" s="125"/>
      <c r="EN251" s="23"/>
      <c r="EO251" s="24">
        <v>8645</v>
      </c>
      <c r="EP251" s="24">
        <f t="shared" si="492"/>
        <v>12</v>
      </c>
      <c r="EQ251" s="24">
        <v>620</v>
      </c>
      <c r="ER251" s="24">
        <f t="shared" si="493"/>
        <v>1</v>
      </c>
      <c r="ES251" s="24">
        <v>55</v>
      </c>
      <c r="ET251" s="24">
        <f t="shared" si="494"/>
        <v>5</v>
      </c>
      <c r="EU251" s="24">
        <v>20</v>
      </c>
      <c r="EV251" s="63" t="str">
        <f t="shared" si="495"/>
        <v>AIモンスターラバー</v>
      </c>
      <c r="EW251" s="96">
        <f t="shared" si="496"/>
        <v>250</v>
      </c>
      <c r="EX251" s="24">
        <f t="shared" si="497"/>
        <v>1250</v>
      </c>
      <c r="EY251" s="26">
        <f t="shared" si="498"/>
        <v>1.0416666666666667</v>
      </c>
      <c r="EZ251" s="7"/>
    </row>
    <row r="252" spans="1:156" ht="15" customHeight="1" thickTop="1">
      <c r="A252" s="89"/>
      <c r="B252" s="6"/>
      <c r="C252" s="78"/>
      <c r="D252" s="78"/>
      <c r="E252" s="78"/>
      <c r="F252" s="28"/>
      <c r="G252" s="78"/>
      <c r="H252" s="78"/>
      <c r="I252" s="78"/>
      <c r="J252" s="90"/>
      <c r="K252" s="91"/>
      <c r="L252" s="28"/>
      <c r="M252" s="29"/>
      <c r="N252" s="7"/>
      <c r="O252" s="168"/>
      <c r="P252" s="89"/>
      <c r="Q252" s="78"/>
      <c r="R252" s="78"/>
      <c r="S252" s="78"/>
      <c r="T252" s="28"/>
      <c r="U252" s="78"/>
      <c r="V252" s="78"/>
      <c r="W252" s="78"/>
      <c r="X252" s="90"/>
      <c r="Y252" s="91"/>
      <c r="Z252" s="28"/>
      <c r="AA252" s="29"/>
      <c r="AB252" s="7"/>
      <c r="AC252" s="168"/>
      <c r="AD252" s="89"/>
      <c r="AE252" s="78"/>
      <c r="AF252" s="78"/>
      <c r="AG252" s="78"/>
      <c r="AH252" s="28"/>
      <c r="AI252" s="78"/>
      <c r="AJ252" s="78"/>
      <c r="AK252" s="78"/>
      <c r="AL252" s="90"/>
      <c r="AM252" s="91"/>
      <c r="AN252" s="28"/>
      <c r="AO252" s="29"/>
      <c r="AP252" s="7"/>
      <c r="AQ252" s="168"/>
      <c r="AR252" s="89"/>
      <c r="AS252" s="78"/>
      <c r="AT252" s="78"/>
      <c r="AU252" s="78"/>
      <c r="AV252" s="28"/>
      <c r="AW252" s="78"/>
      <c r="AX252" s="78"/>
      <c r="AY252" s="78"/>
      <c r="AZ252" s="90"/>
      <c r="BA252" s="91"/>
      <c r="BB252" s="28"/>
      <c r="BC252" s="29"/>
      <c r="BD252" s="7"/>
      <c r="BE252" s="168"/>
      <c r="BF252" s="89"/>
      <c r="BG252" s="78"/>
      <c r="BH252" s="78"/>
      <c r="BI252" s="78"/>
      <c r="BJ252" s="28"/>
      <c r="BK252" s="78"/>
      <c r="BL252" s="78"/>
      <c r="BM252" s="78"/>
      <c r="BN252" s="90"/>
      <c r="BO252" s="91"/>
      <c r="BP252" s="28"/>
      <c r="BQ252" s="29"/>
      <c r="BR252" s="7"/>
      <c r="BS252" s="168"/>
      <c r="BT252" s="170"/>
      <c r="BU252" s="9"/>
      <c r="BV252" s="9" t="str">
        <f t="shared" si="524"/>
        <v/>
      </c>
      <c r="BW252" s="9"/>
      <c r="BX252" s="9" t="str">
        <f t="shared" si="525"/>
        <v/>
      </c>
      <c r="BY252" s="9"/>
      <c r="BZ252" s="9" t="str">
        <f t="shared" si="526"/>
        <v/>
      </c>
      <c r="CA252" s="9"/>
      <c r="CB252" s="9"/>
      <c r="CC252" s="9"/>
      <c r="CD252" s="9" t="str">
        <f t="shared" si="428"/>
        <v/>
      </c>
      <c r="CE252" s="10" t="str">
        <f t="shared" si="429"/>
        <v/>
      </c>
      <c r="CF252" s="7"/>
      <c r="CH252" s="15"/>
      <c r="CI252" s="9"/>
      <c r="CJ252" s="9" t="str">
        <f t="shared" si="527"/>
        <v/>
      </c>
      <c r="CK252" s="9"/>
      <c r="CL252" s="9" t="str">
        <f t="shared" si="528"/>
        <v/>
      </c>
      <c r="CM252" s="9"/>
      <c r="CN252" s="9" t="str">
        <f t="shared" si="529"/>
        <v/>
      </c>
      <c r="CO252" s="9"/>
      <c r="CP252" s="9"/>
      <c r="CQ252" s="9"/>
      <c r="CR252" s="9" t="str">
        <f t="shared" si="504"/>
        <v/>
      </c>
      <c r="CS252" s="10" t="str">
        <f t="shared" si="505"/>
        <v/>
      </c>
      <c r="CT252" s="7"/>
      <c r="CV252" s="15"/>
      <c r="CW252" s="9"/>
      <c r="CX252" s="9" t="str">
        <f t="shared" si="530"/>
        <v/>
      </c>
      <c r="CY252" s="9"/>
      <c r="CZ252" s="9" t="str">
        <f t="shared" si="531"/>
        <v/>
      </c>
      <c r="DA252" s="9"/>
      <c r="DB252" s="9" t="str">
        <f t="shared" si="532"/>
        <v/>
      </c>
      <c r="DC252" s="9"/>
      <c r="DD252" s="9"/>
      <c r="DE252" s="9"/>
      <c r="DF252" s="9" t="str">
        <f t="shared" si="510"/>
        <v/>
      </c>
      <c r="DG252" s="10" t="str">
        <f t="shared" si="511"/>
        <v/>
      </c>
      <c r="DH252" s="7"/>
      <c r="DJ252" s="15"/>
      <c r="DK252" s="9"/>
      <c r="DL252" s="9" t="str">
        <f t="shared" si="533"/>
        <v/>
      </c>
      <c r="DM252" s="9"/>
      <c r="DN252" s="9" t="str">
        <f t="shared" si="534"/>
        <v/>
      </c>
      <c r="DO252" s="9"/>
      <c r="DP252" s="9" t="str">
        <f t="shared" si="535"/>
        <v/>
      </c>
      <c r="DQ252" s="9"/>
      <c r="DR252" s="9"/>
      <c r="DS252" s="9"/>
      <c r="DT252" s="9" t="str">
        <f t="shared" si="516"/>
        <v/>
      </c>
      <c r="DU252" s="10" t="str">
        <f t="shared" si="517"/>
        <v/>
      </c>
      <c r="DV252" s="7"/>
      <c r="DW252" s="276"/>
      <c r="DX252" s="15"/>
      <c r="DY252" s="9"/>
      <c r="DZ252" s="9" t="str">
        <f t="shared" si="536"/>
        <v/>
      </c>
      <c r="EA252" s="9"/>
      <c r="EB252" s="9" t="str">
        <f t="shared" si="537"/>
        <v/>
      </c>
      <c r="EC252" s="9"/>
      <c r="ED252" s="9" t="str">
        <f t="shared" si="538"/>
        <v/>
      </c>
      <c r="EE252" s="9"/>
      <c r="EF252" s="9"/>
      <c r="EG252" s="9"/>
      <c r="EH252" s="9" t="str">
        <f t="shared" si="522"/>
        <v/>
      </c>
      <c r="EI252" s="10" t="str">
        <f t="shared" si="523"/>
        <v/>
      </c>
      <c r="EJ252" s="7"/>
      <c r="EK252" s="276"/>
      <c r="EL252" s="239"/>
      <c r="EM252" s="89">
        <v>46094</v>
      </c>
      <c r="EN252" s="6">
        <f>IF(EM252="","",SUM(EP252:EP255)+SUM(FD252:FD255)+SUM(FR252:FR255)+SUM(GF252:GF255)+SUM(HH234,HU234)+SUM(GT252:GT255))</f>
        <v>0</v>
      </c>
      <c r="EO252" s="78"/>
      <c r="EP252" s="78" t="str">
        <f t="shared" si="492"/>
        <v/>
      </c>
      <c r="EQ252" s="78"/>
      <c r="ER252" s="28" t="str">
        <f t="shared" si="493"/>
        <v/>
      </c>
      <c r="ES252" s="78"/>
      <c r="ET252" s="78" t="str">
        <f t="shared" si="494"/>
        <v/>
      </c>
      <c r="EU252" s="78"/>
      <c r="EV252" s="90" t="str">
        <f t="shared" ref="EV252:EV279" si="539">IF(EO252="","",EV248)</f>
        <v/>
      </c>
      <c r="EW252" s="91" t="str">
        <f t="shared" ref="EW252:EW279" si="540">IF(EP252="","",EW248)</f>
        <v/>
      </c>
      <c r="EX252" s="28" t="str">
        <f t="shared" si="497"/>
        <v/>
      </c>
      <c r="EY252" s="29" t="str">
        <f t="shared" si="498"/>
        <v/>
      </c>
      <c r="EZ252" s="7" t="s">
        <v>692</v>
      </c>
    </row>
    <row r="253" spans="1:156" ht="15" customHeight="1">
      <c r="A253" s="267"/>
      <c r="B253" s="15"/>
      <c r="C253" s="9"/>
      <c r="D253" s="9"/>
      <c r="E253" s="9"/>
      <c r="F253" s="9"/>
      <c r="G253" s="9"/>
      <c r="H253" s="9"/>
      <c r="I253" s="9"/>
      <c r="J253" s="62"/>
      <c r="K253" s="95"/>
      <c r="L253" s="9"/>
      <c r="M253" s="10"/>
      <c r="N253" s="7"/>
      <c r="O253" s="168"/>
      <c r="P253" s="15"/>
      <c r="Q253" s="9"/>
      <c r="R253" s="9"/>
      <c r="S253" s="9"/>
      <c r="T253" s="9"/>
      <c r="U253" s="9"/>
      <c r="V253" s="9"/>
      <c r="W253" s="9"/>
      <c r="X253" s="62"/>
      <c r="Y253" s="95"/>
      <c r="Z253" s="9"/>
      <c r="AA253" s="10"/>
      <c r="AB253" s="7"/>
      <c r="AC253" s="168"/>
      <c r="AD253" s="15"/>
      <c r="AE253" s="9"/>
      <c r="AF253" s="9"/>
      <c r="AG253" s="9"/>
      <c r="AH253" s="9"/>
      <c r="AI253" s="9"/>
      <c r="AJ253" s="9"/>
      <c r="AK253" s="9"/>
      <c r="AL253" s="62"/>
      <c r="AM253" s="95"/>
      <c r="AN253" s="9"/>
      <c r="AO253" s="10"/>
      <c r="AP253" s="7"/>
      <c r="AQ253" s="168"/>
      <c r="AR253" s="17"/>
      <c r="AS253" s="9"/>
      <c r="AT253" s="9"/>
      <c r="AU253" s="9"/>
      <c r="AV253" s="9"/>
      <c r="AW253" s="9"/>
      <c r="AX253" s="9"/>
      <c r="AY253" s="9"/>
      <c r="AZ253" s="62"/>
      <c r="BA253" s="95"/>
      <c r="BB253" s="9"/>
      <c r="BC253" s="10"/>
      <c r="BD253" s="7"/>
      <c r="BE253" s="168"/>
      <c r="BF253" s="17"/>
      <c r="BG253" s="9"/>
      <c r="BH253" s="9"/>
      <c r="BI253" s="9"/>
      <c r="BJ253" s="9"/>
      <c r="BK253" s="9"/>
      <c r="BL253" s="9"/>
      <c r="BM253" s="9"/>
      <c r="BN253" s="62"/>
      <c r="BO253" s="95"/>
      <c r="BP253" s="9"/>
      <c r="BQ253" s="10"/>
      <c r="BR253" s="7"/>
      <c r="BS253" s="168"/>
      <c r="BT253" s="169"/>
      <c r="BU253" s="9"/>
      <c r="BV253" s="9" t="str">
        <f t="shared" si="524"/>
        <v/>
      </c>
      <c r="BW253" s="9"/>
      <c r="BX253" s="9" t="str">
        <f t="shared" si="525"/>
        <v/>
      </c>
      <c r="BY253" s="9"/>
      <c r="BZ253" s="9" t="str">
        <f t="shared" si="526"/>
        <v/>
      </c>
      <c r="CA253" s="9"/>
      <c r="CB253" s="9"/>
      <c r="CC253" s="9"/>
      <c r="CD253" s="9" t="str">
        <f t="shared" si="428"/>
        <v/>
      </c>
      <c r="CE253" s="10" t="str">
        <f t="shared" si="429"/>
        <v/>
      </c>
      <c r="CF253" s="7"/>
      <c r="CH253" s="15"/>
      <c r="CI253" s="9"/>
      <c r="CJ253" s="9" t="str">
        <f t="shared" si="527"/>
        <v/>
      </c>
      <c r="CK253" s="9"/>
      <c r="CL253" s="9" t="str">
        <f t="shared" si="528"/>
        <v/>
      </c>
      <c r="CM253" s="9"/>
      <c r="CN253" s="9" t="str">
        <f t="shared" si="529"/>
        <v/>
      </c>
      <c r="CO253" s="9"/>
      <c r="CP253" s="9"/>
      <c r="CQ253" s="9"/>
      <c r="CR253" s="9" t="str">
        <f t="shared" si="504"/>
        <v/>
      </c>
      <c r="CS253" s="10" t="str">
        <f t="shared" si="505"/>
        <v/>
      </c>
      <c r="CT253" s="7"/>
      <c r="CV253" s="15"/>
      <c r="CW253" s="9"/>
      <c r="CX253" s="9" t="str">
        <f t="shared" si="530"/>
        <v/>
      </c>
      <c r="CY253" s="9"/>
      <c r="CZ253" s="9" t="str">
        <f t="shared" si="531"/>
        <v/>
      </c>
      <c r="DA253" s="9"/>
      <c r="DB253" s="9" t="str">
        <f t="shared" si="532"/>
        <v/>
      </c>
      <c r="DC253" s="9"/>
      <c r="DD253" s="9"/>
      <c r="DE253" s="9"/>
      <c r="DF253" s="9" t="str">
        <f t="shared" si="510"/>
        <v/>
      </c>
      <c r="DG253" s="10" t="str">
        <f t="shared" si="511"/>
        <v/>
      </c>
      <c r="DH253" s="7"/>
      <c r="DJ253" s="15"/>
      <c r="DK253" s="9"/>
      <c r="DL253" s="9" t="str">
        <f t="shared" si="533"/>
        <v/>
      </c>
      <c r="DM253" s="9"/>
      <c r="DN253" s="9" t="str">
        <f t="shared" si="534"/>
        <v/>
      </c>
      <c r="DO253" s="9"/>
      <c r="DP253" s="9" t="str">
        <f t="shared" si="535"/>
        <v/>
      </c>
      <c r="DQ253" s="9"/>
      <c r="DR253" s="9"/>
      <c r="DS253" s="9"/>
      <c r="DT253" s="9" t="str">
        <f t="shared" si="516"/>
        <v/>
      </c>
      <c r="DU253" s="10" t="str">
        <f t="shared" si="517"/>
        <v/>
      </c>
      <c r="DV253" s="7"/>
      <c r="DW253" s="276"/>
      <c r="DX253" s="15"/>
      <c r="DY253" s="9"/>
      <c r="DZ253" s="9" t="str">
        <f t="shared" si="536"/>
        <v/>
      </c>
      <c r="EA253" s="9"/>
      <c r="EB253" s="9" t="str">
        <f t="shared" si="537"/>
        <v/>
      </c>
      <c r="EC253" s="9"/>
      <c r="ED253" s="9" t="str">
        <f t="shared" si="538"/>
        <v/>
      </c>
      <c r="EE253" s="9"/>
      <c r="EF253" s="9"/>
      <c r="EG253" s="9"/>
      <c r="EH253" s="9" t="str">
        <f t="shared" si="522"/>
        <v/>
      </c>
      <c r="EI253" s="10" t="str">
        <f t="shared" si="523"/>
        <v/>
      </c>
      <c r="EJ253" s="7"/>
      <c r="EK253" s="276"/>
      <c r="EL253" s="239"/>
      <c r="EM253" s="30"/>
      <c r="EN253" s="15"/>
      <c r="EO253" s="9"/>
      <c r="EP253" s="9" t="str">
        <f t="shared" si="492"/>
        <v/>
      </c>
      <c r="EQ253" s="9"/>
      <c r="ER253" s="9" t="str">
        <f t="shared" si="493"/>
        <v/>
      </c>
      <c r="ES253" s="9"/>
      <c r="ET253" s="9" t="str">
        <f t="shared" si="494"/>
        <v/>
      </c>
      <c r="EU253" s="9"/>
      <c r="EV253" s="62" t="str">
        <f t="shared" si="539"/>
        <v/>
      </c>
      <c r="EW253" s="95" t="str">
        <f t="shared" si="540"/>
        <v/>
      </c>
      <c r="EX253" s="9" t="str">
        <f t="shared" si="497"/>
        <v/>
      </c>
      <c r="EY253" s="10" t="str">
        <f t="shared" si="498"/>
        <v/>
      </c>
      <c r="EZ253" s="7"/>
    </row>
    <row r="254" spans="1:156">
      <c r="A254" s="268"/>
      <c r="B254" s="169"/>
      <c r="C254" s="9"/>
      <c r="D254" s="9"/>
      <c r="E254" s="9"/>
      <c r="F254" s="9"/>
      <c r="G254" s="9"/>
      <c r="H254" s="9"/>
      <c r="I254" s="9"/>
      <c r="J254" s="62"/>
      <c r="K254" s="9"/>
      <c r="L254" s="9"/>
      <c r="M254" s="10"/>
      <c r="N254" s="7"/>
      <c r="O254" s="168"/>
      <c r="P254" s="117"/>
      <c r="Q254" s="9"/>
      <c r="R254" s="9"/>
      <c r="S254" s="9"/>
      <c r="T254" s="9"/>
      <c r="U254" s="9"/>
      <c r="V254" s="9"/>
      <c r="W254" s="9"/>
      <c r="X254" s="62"/>
      <c r="Y254" s="9"/>
      <c r="Z254" s="9"/>
      <c r="AA254" s="10"/>
      <c r="AB254" s="7"/>
      <c r="AC254" s="168"/>
      <c r="AD254" s="117"/>
      <c r="AE254" s="9"/>
      <c r="AF254" s="9"/>
      <c r="AG254" s="9"/>
      <c r="AH254" s="9"/>
      <c r="AI254" s="9"/>
      <c r="AJ254" s="9"/>
      <c r="AK254" s="9"/>
      <c r="AL254" s="62"/>
      <c r="AM254" s="9"/>
      <c r="AN254" s="9"/>
      <c r="AO254" s="10"/>
      <c r="AP254" s="7"/>
      <c r="AQ254" s="168"/>
      <c r="AR254" s="117"/>
      <c r="AS254" s="9"/>
      <c r="AT254" s="9"/>
      <c r="AU254" s="9"/>
      <c r="AV254" s="9"/>
      <c r="AW254" s="9"/>
      <c r="AX254" s="9"/>
      <c r="AY254" s="9"/>
      <c r="AZ254" s="62"/>
      <c r="BA254" s="9"/>
      <c r="BB254" s="9"/>
      <c r="BC254" s="10"/>
      <c r="BD254" s="7"/>
      <c r="BE254" s="168"/>
      <c r="BF254" s="117"/>
      <c r="BG254" s="9"/>
      <c r="BH254" s="9"/>
      <c r="BI254" s="9"/>
      <c r="BJ254" s="9"/>
      <c r="BK254" s="9"/>
      <c r="BL254" s="9"/>
      <c r="BM254" s="9"/>
      <c r="BN254" s="62"/>
      <c r="BO254" s="9"/>
      <c r="BP254" s="9"/>
      <c r="BQ254" s="10"/>
      <c r="BR254" s="7"/>
      <c r="BS254" s="168"/>
      <c r="BT254" s="169"/>
      <c r="BU254" s="9"/>
      <c r="BV254" s="9" t="str">
        <f t="shared" si="524"/>
        <v/>
      </c>
      <c r="BW254" s="9"/>
      <c r="BX254" s="9" t="str">
        <f t="shared" si="525"/>
        <v/>
      </c>
      <c r="BY254" s="9"/>
      <c r="BZ254" s="9" t="str">
        <f t="shared" si="526"/>
        <v/>
      </c>
      <c r="CA254" s="9"/>
      <c r="CB254" s="9"/>
      <c r="CC254" s="9"/>
      <c r="CD254" s="9" t="str">
        <f t="shared" si="428"/>
        <v/>
      </c>
      <c r="CE254" s="10" t="str">
        <f t="shared" si="429"/>
        <v/>
      </c>
      <c r="CF254" s="7"/>
      <c r="CH254" s="15"/>
      <c r="CI254" s="9"/>
      <c r="CJ254" s="9" t="str">
        <f t="shared" si="527"/>
        <v/>
      </c>
      <c r="CK254" s="9"/>
      <c r="CL254" s="9" t="str">
        <f t="shared" si="528"/>
        <v/>
      </c>
      <c r="CM254" s="9"/>
      <c r="CN254" s="9" t="str">
        <f t="shared" si="529"/>
        <v/>
      </c>
      <c r="CO254" s="9"/>
      <c r="CP254" s="9"/>
      <c r="CQ254" s="9"/>
      <c r="CR254" s="9" t="str">
        <f t="shared" si="504"/>
        <v/>
      </c>
      <c r="CS254" s="10" t="str">
        <f t="shared" si="505"/>
        <v/>
      </c>
      <c r="CT254" s="7"/>
      <c r="CV254" s="15"/>
      <c r="CW254" s="9"/>
      <c r="CX254" s="9" t="str">
        <f t="shared" si="530"/>
        <v/>
      </c>
      <c r="CY254" s="9"/>
      <c r="CZ254" s="9" t="str">
        <f t="shared" si="531"/>
        <v/>
      </c>
      <c r="DA254" s="9"/>
      <c r="DB254" s="9" t="str">
        <f t="shared" si="532"/>
        <v/>
      </c>
      <c r="DC254" s="9"/>
      <c r="DD254" s="9"/>
      <c r="DE254" s="9"/>
      <c r="DF254" s="9" t="str">
        <f t="shared" si="510"/>
        <v/>
      </c>
      <c r="DG254" s="10" t="str">
        <f t="shared" si="511"/>
        <v/>
      </c>
      <c r="DH254" s="7"/>
      <c r="DJ254" s="15"/>
      <c r="DK254" s="9"/>
      <c r="DL254" s="9" t="str">
        <f t="shared" si="533"/>
        <v/>
      </c>
      <c r="DM254" s="9"/>
      <c r="DN254" s="9" t="str">
        <f t="shared" si="534"/>
        <v/>
      </c>
      <c r="DO254" s="9"/>
      <c r="DP254" s="9" t="str">
        <f t="shared" si="535"/>
        <v/>
      </c>
      <c r="DQ254" s="9"/>
      <c r="DR254" s="9"/>
      <c r="DS254" s="9"/>
      <c r="DT254" s="9" t="str">
        <f t="shared" si="516"/>
        <v/>
      </c>
      <c r="DU254" s="10" t="str">
        <f t="shared" si="517"/>
        <v/>
      </c>
      <c r="DV254" s="7"/>
      <c r="DW254" s="276"/>
      <c r="DX254" s="15"/>
      <c r="DY254" s="9"/>
      <c r="DZ254" s="9" t="str">
        <f t="shared" si="536"/>
        <v/>
      </c>
      <c r="EA254" s="9"/>
      <c r="EB254" s="9" t="str">
        <f t="shared" si="537"/>
        <v/>
      </c>
      <c r="EC254" s="9"/>
      <c r="ED254" s="9" t="str">
        <f t="shared" si="538"/>
        <v/>
      </c>
      <c r="EE254" s="9"/>
      <c r="EF254" s="9"/>
      <c r="EG254" s="9"/>
      <c r="EH254" s="9" t="str">
        <f t="shared" si="522"/>
        <v/>
      </c>
      <c r="EI254" s="10" t="str">
        <f t="shared" si="523"/>
        <v/>
      </c>
      <c r="EJ254" s="7"/>
      <c r="EK254" s="276"/>
      <c r="EL254" s="239"/>
      <c r="EM254" s="73"/>
      <c r="EN254" s="15"/>
      <c r="EO254" s="9"/>
      <c r="EP254" s="9" t="str">
        <f t="shared" si="492"/>
        <v/>
      </c>
      <c r="EQ254" s="9"/>
      <c r="ER254" s="9" t="str">
        <f t="shared" si="493"/>
        <v/>
      </c>
      <c r="ES254" s="9"/>
      <c r="ET254" s="9" t="str">
        <f t="shared" si="494"/>
        <v/>
      </c>
      <c r="EU254" s="9"/>
      <c r="EV254" s="62" t="str">
        <f t="shared" si="539"/>
        <v/>
      </c>
      <c r="EW254" s="9" t="str">
        <f t="shared" si="540"/>
        <v/>
      </c>
      <c r="EX254" s="9" t="str">
        <f t="shared" si="497"/>
        <v/>
      </c>
      <c r="EY254" s="10" t="str">
        <f t="shared" si="498"/>
        <v/>
      </c>
      <c r="EZ254" s="7"/>
    </row>
    <row r="255" spans="1:156" ht="15" customHeight="1" thickBot="1">
      <c r="A255" s="134"/>
      <c r="B255" s="23"/>
      <c r="C255" s="24"/>
      <c r="D255" s="24"/>
      <c r="E255" s="24"/>
      <c r="F255" s="24"/>
      <c r="G255" s="24"/>
      <c r="H255" s="24"/>
      <c r="I255" s="24"/>
      <c r="J255" s="63"/>
      <c r="K255" s="96"/>
      <c r="L255" s="24"/>
      <c r="M255" s="26"/>
      <c r="N255" s="7"/>
      <c r="O255" s="168"/>
      <c r="P255" s="134"/>
      <c r="Q255" s="24"/>
      <c r="R255" s="24"/>
      <c r="S255" s="24"/>
      <c r="T255" s="24"/>
      <c r="U255" s="24"/>
      <c r="V255" s="24"/>
      <c r="W255" s="24"/>
      <c r="X255" s="63"/>
      <c r="Y255" s="96"/>
      <c r="Z255" s="24"/>
      <c r="AA255" s="26"/>
      <c r="AB255" s="7"/>
      <c r="AC255" s="168"/>
      <c r="AD255" s="134"/>
      <c r="AE255" s="24"/>
      <c r="AF255" s="24"/>
      <c r="AG255" s="24"/>
      <c r="AH255" s="24"/>
      <c r="AI255" s="24"/>
      <c r="AJ255" s="24"/>
      <c r="AK255" s="24"/>
      <c r="AL255" s="63"/>
      <c r="AM255" s="96"/>
      <c r="AN255" s="24"/>
      <c r="AO255" s="26"/>
      <c r="AP255" s="7"/>
      <c r="AQ255" s="168"/>
      <c r="AR255" s="134"/>
      <c r="AS255" s="24"/>
      <c r="AT255" s="24"/>
      <c r="AU255" s="24"/>
      <c r="AV255" s="24"/>
      <c r="AW255" s="24"/>
      <c r="AX255" s="24"/>
      <c r="AY255" s="24"/>
      <c r="AZ255" s="63"/>
      <c r="BA255" s="96"/>
      <c r="BB255" s="24"/>
      <c r="BC255" s="26"/>
      <c r="BD255" s="7"/>
      <c r="BE255" s="168"/>
      <c r="BF255" s="134"/>
      <c r="BG255" s="24"/>
      <c r="BH255" s="24"/>
      <c r="BI255" s="24"/>
      <c r="BJ255" s="24"/>
      <c r="BK255" s="24"/>
      <c r="BL255" s="24"/>
      <c r="BM255" s="24"/>
      <c r="BN255" s="63"/>
      <c r="BO255" s="96"/>
      <c r="BP255" s="24"/>
      <c r="BQ255" s="26"/>
      <c r="BR255" s="7"/>
      <c r="BS255" s="168"/>
      <c r="BT255" s="169"/>
      <c r="BU255" s="9"/>
      <c r="BV255" s="9" t="str">
        <f t="shared" si="524"/>
        <v/>
      </c>
      <c r="BW255" s="9"/>
      <c r="BX255" s="9" t="str">
        <f t="shared" si="525"/>
        <v/>
      </c>
      <c r="BY255" s="9"/>
      <c r="BZ255" s="9" t="str">
        <f t="shared" si="526"/>
        <v/>
      </c>
      <c r="CA255" s="9"/>
      <c r="CB255" s="9"/>
      <c r="CC255" s="9"/>
      <c r="CD255" s="9" t="str">
        <f t="shared" si="428"/>
        <v/>
      </c>
      <c r="CE255" s="10" t="str">
        <f t="shared" si="429"/>
        <v/>
      </c>
      <c r="CF255" s="7"/>
      <c r="CH255" s="15"/>
      <c r="CI255" s="9"/>
      <c r="CJ255" s="9" t="str">
        <f t="shared" si="527"/>
        <v/>
      </c>
      <c r="CK255" s="9"/>
      <c r="CL255" s="9" t="str">
        <f t="shared" si="528"/>
        <v/>
      </c>
      <c r="CM255" s="9"/>
      <c r="CN255" s="9" t="str">
        <f t="shared" si="529"/>
        <v/>
      </c>
      <c r="CO255" s="9"/>
      <c r="CP255" s="9"/>
      <c r="CQ255" s="9"/>
      <c r="CR255" s="9" t="str">
        <f t="shared" si="504"/>
        <v/>
      </c>
      <c r="CS255" s="10" t="str">
        <f t="shared" si="505"/>
        <v/>
      </c>
      <c r="CT255" s="7"/>
      <c r="CV255" s="15"/>
      <c r="CW255" s="9"/>
      <c r="CX255" s="9" t="str">
        <f t="shared" si="530"/>
        <v/>
      </c>
      <c r="CY255" s="9"/>
      <c r="CZ255" s="9" t="str">
        <f t="shared" si="531"/>
        <v/>
      </c>
      <c r="DA255" s="9"/>
      <c r="DB255" s="9" t="str">
        <f t="shared" si="532"/>
        <v/>
      </c>
      <c r="DC255" s="9"/>
      <c r="DD255" s="9"/>
      <c r="DE255" s="9"/>
      <c r="DF255" s="9" t="str">
        <f t="shared" si="510"/>
        <v/>
      </c>
      <c r="DG255" s="10" t="str">
        <f t="shared" si="511"/>
        <v/>
      </c>
      <c r="DH255" s="7"/>
      <c r="DJ255" s="15"/>
      <c r="DK255" s="9"/>
      <c r="DL255" s="9" t="str">
        <f t="shared" si="533"/>
        <v/>
      </c>
      <c r="DM255" s="9"/>
      <c r="DN255" s="9" t="str">
        <f t="shared" si="534"/>
        <v/>
      </c>
      <c r="DO255" s="9"/>
      <c r="DP255" s="9" t="str">
        <f t="shared" si="535"/>
        <v/>
      </c>
      <c r="DQ255" s="9"/>
      <c r="DR255" s="9"/>
      <c r="DS255" s="9"/>
      <c r="DT255" s="9" t="str">
        <f t="shared" si="516"/>
        <v/>
      </c>
      <c r="DU255" s="10" t="str">
        <f t="shared" si="517"/>
        <v/>
      </c>
      <c r="DV255" s="7"/>
      <c r="DW255" s="276"/>
      <c r="DX255" s="15"/>
      <c r="DY255" s="9"/>
      <c r="DZ255" s="9" t="str">
        <f t="shared" si="536"/>
        <v/>
      </c>
      <c r="EA255" s="9"/>
      <c r="EB255" s="9" t="str">
        <f t="shared" si="537"/>
        <v/>
      </c>
      <c r="EC255" s="9"/>
      <c r="ED255" s="9" t="str">
        <f t="shared" si="538"/>
        <v/>
      </c>
      <c r="EE255" s="9"/>
      <c r="EF255" s="9"/>
      <c r="EG255" s="9"/>
      <c r="EH255" s="9" t="str">
        <f t="shared" si="522"/>
        <v/>
      </c>
      <c r="EI255" s="10" t="str">
        <f t="shared" si="523"/>
        <v/>
      </c>
      <c r="EJ255" s="7"/>
      <c r="EK255" s="276"/>
      <c r="EL255" s="239"/>
      <c r="EM255" s="134"/>
      <c r="EN255" s="23"/>
      <c r="EO255" s="24"/>
      <c r="EP255" s="24" t="str">
        <f t="shared" si="492"/>
        <v/>
      </c>
      <c r="EQ255" s="24"/>
      <c r="ER255" s="24" t="str">
        <f t="shared" si="493"/>
        <v/>
      </c>
      <c r="ES255" s="24"/>
      <c r="ET255" s="24" t="str">
        <f t="shared" si="494"/>
        <v/>
      </c>
      <c r="EU255" s="24"/>
      <c r="EV255" s="63" t="str">
        <f t="shared" si="539"/>
        <v/>
      </c>
      <c r="EW255" s="96" t="str">
        <f t="shared" si="540"/>
        <v/>
      </c>
      <c r="EX255" s="24" t="str">
        <f t="shared" si="497"/>
        <v/>
      </c>
      <c r="EY255" s="26" t="str">
        <f t="shared" si="498"/>
        <v/>
      </c>
      <c r="EZ255" s="7"/>
    </row>
    <row r="256" spans="1:156" ht="15" customHeight="1" thickTop="1">
      <c r="A256" s="89"/>
      <c r="B256" s="6" t="str">
        <f>IF(A256="","",SUM(D256:D259)+SUM(R256:R259)+SUM(AF256:AF259)+SUM(AT256:AT259)+SUM(BV235,CJ235,CX235,DL235)+SUM(BH256:BH259))</f>
        <v/>
      </c>
      <c r="C256" s="78"/>
      <c r="D256" s="78" t="str">
        <f t="shared" si="458"/>
        <v/>
      </c>
      <c r="E256" s="78"/>
      <c r="F256" s="28" t="str">
        <f t="shared" si="459"/>
        <v/>
      </c>
      <c r="G256" s="78"/>
      <c r="H256" s="78" t="str">
        <f t="shared" si="460"/>
        <v/>
      </c>
      <c r="I256" s="78"/>
      <c r="J256" s="90" t="str">
        <f t="shared" si="461"/>
        <v/>
      </c>
      <c r="K256" s="91" t="str">
        <f t="shared" si="462"/>
        <v/>
      </c>
      <c r="L256" s="28" t="str">
        <f t="shared" si="463"/>
        <v/>
      </c>
      <c r="M256" s="29" t="str">
        <f t="shared" si="464"/>
        <v/>
      </c>
      <c r="N256" s="7"/>
      <c r="O256" s="168"/>
      <c r="P256" s="89" t="str">
        <f>IF(A256="","",A256)</f>
        <v/>
      </c>
      <c r="Q256" s="78"/>
      <c r="R256" s="78" t="str">
        <f t="shared" ref="R256:R279" si="541">IF(Q256="","",Q256-Q252)</f>
        <v/>
      </c>
      <c r="S256" s="78"/>
      <c r="T256" s="28" t="str">
        <f t="shared" ref="T256:T279" si="542">IF(S256="","",S256-S252)</f>
        <v/>
      </c>
      <c r="U256" s="78"/>
      <c r="V256" s="78" t="str">
        <f t="shared" ref="V256:V279" si="543">IF(U256="","",U252+W252-U256)</f>
        <v/>
      </c>
      <c r="W256" s="78"/>
      <c r="X256" s="90" t="str">
        <f t="shared" ref="X256:X279" si="544">IF(Q256="","",X252)</f>
        <v/>
      </c>
      <c r="Y256" s="91" t="str">
        <f t="shared" ref="Y256:Y279" si="545">IF(R256="","",Y252)</f>
        <v/>
      </c>
      <c r="Z256" s="28" t="str">
        <f t="shared" ref="Z256:Z279" si="546">IF(U256="","",V256*Y256)</f>
        <v/>
      </c>
      <c r="AA256" s="29" t="str">
        <f t="shared" ref="AA256:AA279" si="547">IF(V256="","",Z256/(R256*100))</f>
        <v/>
      </c>
      <c r="AB256" s="7"/>
      <c r="AC256" s="168"/>
      <c r="AD256" s="89" t="str">
        <f>IF(A256="","",A256)</f>
        <v/>
      </c>
      <c r="AE256" s="78"/>
      <c r="AF256" s="78" t="str">
        <f t="shared" ref="AF256:AF279" si="548">IF(AE256="","",AE256-AE252)</f>
        <v/>
      </c>
      <c r="AG256" s="78"/>
      <c r="AH256" s="28" t="str">
        <f t="shared" ref="AH256:AH279" si="549">IF(AG256="","",AG256-AG252)</f>
        <v/>
      </c>
      <c r="AI256" s="78"/>
      <c r="AJ256" s="78" t="str">
        <f t="shared" ref="AJ256:AJ279" si="550">IF(AI256="","",AI252+AK252-AI256)</f>
        <v/>
      </c>
      <c r="AK256" s="78"/>
      <c r="AL256" s="90" t="str">
        <f t="shared" ref="AL256:AL279" si="551">IF(AE256="","",AL252)</f>
        <v/>
      </c>
      <c r="AM256" s="91" t="str">
        <f t="shared" ref="AM256:AM279" si="552">IF(AF256="","",AM252)</f>
        <v/>
      </c>
      <c r="AN256" s="28" t="str">
        <f t="shared" ref="AN256:AN279" si="553">IF(AI256="","",AJ256*AM256)</f>
        <v/>
      </c>
      <c r="AO256" s="29" t="str">
        <f t="shared" ref="AO256:AO279" si="554">IF(AJ256="","",AN256/(AF256*100))</f>
        <v/>
      </c>
      <c r="AP256" s="7"/>
      <c r="AQ256" s="168"/>
      <c r="AR256" s="89" t="str">
        <f>IF(A256="","",A256)</f>
        <v/>
      </c>
      <c r="AS256" s="78"/>
      <c r="AT256" s="78" t="str">
        <f t="shared" ref="AT256:AT279" si="555">IF(AS256="","",AS256-AS252)</f>
        <v/>
      </c>
      <c r="AU256" s="78"/>
      <c r="AV256" s="28" t="str">
        <f t="shared" ref="AV256:AV279" si="556">IF(AU256="","",AU256-AU252)</f>
        <v/>
      </c>
      <c r="AW256" s="78"/>
      <c r="AX256" s="78" t="str">
        <f t="shared" ref="AX256:AX279" si="557">IF(AW256="","",AW252+AY252-AW256)</f>
        <v/>
      </c>
      <c r="AY256" s="78"/>
      <c r="AZ256" s="90" t="str">
        <f t="shared" ref="AZ256:AZ279" si="558">IF(AS256="","",AZ252)</f>
        <v/>
      </c>
      <c r="BA256" s="91" t="str">
        <f t="shared" ref="BA256:BA279" si="559">IF(AT256="","",BA252)</f>
        <v/>
      </c>
      <c r="BB256" s="28" t="str">
        <f t="shared" ref="BB256:BB279" si="560">IF(AW256="","",AX256*BA256)</f>
        <v/>
      </c>
      <c r="BC256" s="29" t="str">
        <f t="shared" ref="BC256:BC279" si="561">IF(AX256="","",BB256/(AT256*100))</f>
        <v/>
      </c>
      <c r="BD256" s="7"/>
      <c r="BE256" s="168"/>
      <c r="BF256" s="89" t="str">
        <f>IF(A256="","",A256)</f>
        <v/>
      </c>
      <c r="BG256" s="78"/>
      <c r="BH256" s="78" t="str">
        <f t="shared" ref="BH256:BH279" si="562">IF(BG256="","",BG256-BG252)</f>
        <v/>
      </c>
      <c r="BI256" s="78"/>
      <c r="BJ256" s="28" t="str">
        <f t="shared" ref="BJ256:BJ279" si="563">IF(BI256="","",BI256-BI252)</f>
        <v/>
      </c>
      <c r="BK256" s="78"/>
      <c r="BL256" s="78" t="str">
        <f t="shared" ref="BL256:BL279" si="564">IF(BK256="","",BK252+BM252-BK256)</f>
        <v/>
      </c>
      <c r="BM256" s="78"/>
      <c r="BN256" s="90" t="str">
        <f t="shared" ref="BN256:BN279" si="565">IF(BG256="","",BN252)</f>
        <v/>
      </c>
      <c r="BO256" s="91" t="str">
        <f t="shared" ref="BO256:BO279" si="566">IF(BH256="","",BO252)</f>
        <v/>
      </c>
      <c r="BP256" s="28" t="str">
        <f t="shared" ref="BP256:BP279" si="567">IF(BK256="","",BL256*BO256)</f>
        <v/>
      </c>
      <c r="BQ256" s="29" t="str">
        <f t="shared" ref="BQ256:BQ279" si="568">IF(BL256="","",BP256/(BH256*100))</f>
        <v/>
      </c>
      <c r="BR256" s="7"/>
      <c r="BS256" s="168"/>
      <c r="BT256" s="169"/>
      <c r="BU256" s="9"/>
      <c r="BV256" s="9" t="str">
        <f t="shared" si="524"/>
        <v/>
      </c>
      <c r="BW256" s="9"/>
      <c r="BX256" s="9" t="str">
        <f t="shared" si="525"/>
        <v/>
      </c>
      <c r="BY256" s="9"/>
      <c r="BZ256" s="9" t="str">
        <f t="shared" si="526"/>
        <v/>
      </c>
      <c r="CA256" s="9"/>
      <c r="CB256" s="9"/>
      <c r="CC256" s="9"/>
      <c r="CD256" s="9" t="str">
        <f t="shared" si="428"/>
        <v/>
      </c>
      <c r="CE256" s="10" t="str">
        <f t="shared" si="429"/>
        <v/>
      </c>
      <c r="CF256" s="7"/>
      <c r="CH256" s="15"/>
      <c r="CI256" s="9"/>
      <c r="CJ256" s="9" t="str">
        <f t="shared" si="527"/>
        <v/>
      </c>
      <c r="CK256" s="9"/>
      <c r="CL256" s="9" t="str">
        <f t="shared" si="528"/>
        <v/>
      </c>
      <c r="CM256" s="9"/>
      <c r="CN256" s="9" t="str">
        <f t="shared" si="529"/>
        <v/>
      </c>
      <c r="CO256" s="9"/>
      <c r="CP256" s="9"/>
      <c r="CQ256" s="9"/>
      <c r="CR256" s="9" t="str">
        <f t="shared" si="504"/>
        <v/>
      </c>
      <c r="CS256" s="10" t="str">
        <f t="shared" si="505"/>
        <v/>
      </c>
      <c r="CT256" s="7"/>
      <c r="CV256" s="15"/>
      <c r="CW256" s="9"/>
      <c r="CX256" s="9" t="str">
        <f t="shared" si="530"/>
        <v/>
      </c>
      <c r="CY256" s="9"/>
      <c r="CZ256" s="9" t="str">
        <f t="shared" si="531"/>
        <v/>
      </c>
      <c r="DA256" s="9"/>
      <c r="DB256" s="9" t="str">
        <f t="shared" si="532"/>
        <v/>
      </c>
      <c r="DC256" s="9"/>
      <c r="DD256" s="9"/>
      <c r="DE256" s="9"/>
      <c r="DF256" s="9" t="str">
        <f t="shared" si="510"/>
        <v/>
      </c>
      <c r="DG256" s="10" t="str">
        <f t="shared" si="511"/>
        <v/>
      </c>
      <c r="DH256" s="7"/>
      <c r="DJ256" s="15"/>
      <c r="DK256" s="9"/>
      <c r="DL256" s="9" t="str">
        <f t="shared" si="533"/>
        <v/>
      </c>
      <c r="DM256" s="9"/>
      <c r="DN256" s="9" t="str">
        <f t="shared" si="534"/>
        <v/>
      </c>
      <c r="DO256" s="9"/>
      <c r="DP256" s="9" t="str">
        <f t="shared" si="535"/>
        <v/>
      </c>
      <c r="DQ256" s="9"/>
      <c r="DR256" s="9"/>
      <c r="DS256" s="9"/>
      <c r="DT256" s="9" t="str">
        <f t="shared" si="516"/>
        <v/>
      </c>
      <c r="DU256" s="10" t="str">
        <f t="shared" si="517"/>
        <v/>
      </c>
      <c r="DV256" s="7"/>
      <c r="DW256" s="276"/>
      <c r="DX256" s="15"/>
      <c r="DY256" s="9"/>
      <c r="DZ256" s="9" t="str">
        <f t="shared" si="536"/>
        <v/>
      </c>
      <c r="EA256" s="9"/>
      <c r="EB256" s="9" t="str">
        <f t="shared" si="537"/>
        <v/>
      </c>
      <c r="EC256" s="9"/>
      <c r="ED256" s="9" t="str">
        <f t="shared" si="538"/>
        <v/>
      </c>
      <c r="EE256" s="9"/>
      <c r="EF256" s="9"/>
      <c r="EG256" s="9"/>
      <c r="EH256" s="9" t="str">
        <f t="shared" si="522"/>
        <v/>
      </c>
      <c r="EI256" s="10" t="str">
        <f t="shared" si="523"/>
        <v/>
      </c>
      <c r="EJ256" s="7"/>
      <c r="EK256" s="276"/>
      <c r="EL256" s="239"/>
      <c r="EM256" s="89"/>
      <c r="EN256" s="6" t="str">
        <f>IF(EM256="","",SUM(EP256:EP259)+SUM(FD256:FD259)+SUM(FR256:FR259)+SUM(GF256:GF259)+SUM(HH238,HU238)+SUM(GT256:GT259))</f>
        <v/>
      </c>
      <c r="EO256" s="78"/>
      <c r="EP256" s="78" t="str">
        <f t="shared" si="492"/>
        <v/>
      </c>
      <c r="EQ256" s="78"/>
      <c r="ER256" s="28" t="str">
        <f t="shared" si="493"/>
        <v/>
      </c>
      <c r="ES256" s="78"/>
      <c r="ET256" s="78" t="str">
        <f t="shared" si="494"/>
        <v/>
      </c>
      <c r="EU256" s="78"/>
      <c r="EV256" s="90" t="str">
        <f t="shared" si="539"/>
        <v/>
      </c>
      <c r="EW256" s="91" t="str">
        <f t="shared" si="540"/>
        <v/>
      </c>
      <c r="EX256" s="28" t="str">
        <f t="shared" si="497"/>
        <v/>
      </c>
      <c r="EY256" s="29" t="str">
        <f t="shared" si="498"/>
        <v/>
      </c>
      <c r="EZ256" s="7"/>
    </row>
    <row r="257" spans="1:156" ht="15" customHeight="1">
      <c r="A257" s="221"/>
      <c r="B257" s="15"/>
      <c r="C257" s="9"/>
      <c r="D257" s="9" t="str">
        <f t="shared" si="458"/>
        <v/>
      </c>
      <c r="E257" s="9"/>
      <c r="F257" s="9" t="str">
        <f t="shared" si="459"/>
        <v/>
      </c>
      <c r="G257" s="9"/>
      <c r="H257" s="9" t="str">
        <f t="shared" si="460"/>
        <v/>
      </c>
      <c r="I257" s="9"/>
      <c r="J257" s="62" t="str">
        <f t="shared" si="461"/>
        <v/>
      </c>
      <c r="K257" s="95" t="str">
        <f t="shared" si="462"/>
        <v/>
      </c>
      <c r="L257" s="9" t="str">
        <f t="shared" si="463"/>
        <v/>
      </c>
      <c r="M257" s="10" t="str">
        <f t="shared" si="464"/>
        <v/>
      </c>
      <c r="N257" s="7"/>
      <c r="O257" s="168"/>
      <c r="P257" s="15"/>
      <c r="Q257" s="9"/>
      <c r="R257" s="9" t="str">
        <f t="shared" si="541"/>
        <v/>
      </c>
      <c r="S257" s="9"/>
      <c r="T257" s="9" t="str">
        <f t="shared" si="542"/>
        <v/>
      </c>
      <c r="U257" s="9"/>
      <c r="V257" s="9" t="str">
        <f t="shared" si="543"/>
        <v/>
      </c>
      <c r="W257" s="9"/>
      <c r="X257" s="62" t="str">
        <f t="shared" si="544"/>
        <v/>
      </c>
      <c r="Y257" s="95" t="str">
        <f t="shared" si="545"/>
        <v/>
      </c>
      <c r="Z257" s="9" t="str">
        <f t="shared" si="546"/>
        <v/>
      </c>
      <c r="AA257" s="10" t="str">
        <f t="shared" si="547"/>
        <v/>
      </c>
      <c r="AB257" s="7"/>
      <c r="AC257" s="168"/>
      <c r="AD257" s="15"/>
      <c r="AE257" s="9"/>
      <c r="AF257" s="9" t="str">
        <f t="shared" si="548"/>
        <v/>
      </c>
      <c r="AG257" s="9"/>
      <c r="AH257" s="9" t="str">
        <f t="shared" si="549"/>
        <v/>
      </c>
      <c r="AI257" s="9"/>
      <c r="AJ257" s="9" t="str">
        <f t="shared" si="550"/>
        <v/>
      </c>
      <c r="AK257" s="9"/>
      <c r="AL257" s="62" t="str">
        <f t="shared" si="551"/>
        <v/>
      </c>
      <c r="AM257" s="95" t="str">
        <f t="shared" si="552"/>
        <v/>
      </c>
      <c r="AN257" s="9" t="str">
        <f t="shared" si="553"/>
        <v/>
      </c>
      <c r="AO257" s="10" t="str">
        <f t="shared" si="554"/>
        <v/>
      </c>
      <c r="AP257" s="7"/>
      <c r="AQ257" s="168"/>
      <c r="AR257" s="15"/>
      <c r="AS257" s="9"/>
      <c r="AT257" s="9" t="str">
        <f t="shared" si="555"/>
        <v/>
      </c>
      <c r="AU257" s="9"/>
      <c r="AV257" s="9" t="str">
        <f t="shared" si="556"/>
        <v/>
      </c>
      <c r="AW257" s="9"/>
      <c r="AX257" s="9" t="str">
        <f t="shared" si="557"/>
        <v/>
      </c>
      <c r="AY257" s="9"/>
      <c r="AZ257" s="62" t="str">
        <f t="shared" si="558"/>
        <v/>
      </c>
      <c r="BA257" s="95" t="str">
        <f t="shared" si="559"/>
        <v/>
      </c>
      <c r="BB257" s="9" t="str">
        <f t="shared" si="560"/>
        <v/>
      </c>
      <c r="BC257" s="10" t="str">
        <f t="shared" si="561"/>
        <v/>
      </c>
      <c r="BD257" s="7"/>
      <c r="BE257" s="168"/>
      <c r="BF257" s="15"/>
      <c r="BG257" s="9"/>
      <c r="BH257" s="9" t="str">
        <f t="shared" si="562"/>
        <v/>
      </c>
      <c r="BI257" s="9"/>
      <c r="BJ257" s="9" t="str">
        <f t="shared" si="563"/>
        <v/>
      </c>
      <c r="BK257" s="9"/>
      <c r="BL257" s="9" t="str">
        <f t="shared" si="564"/>
        <v/>
      </c>
      <c r="BM257" s="9"/>
      <c r="BN257" s="62" t="str">
        <f t="shared" si="565"/>
        <v/>
      </c>
      <c r="BO257" s="95" t="str">
        <f t="shared" si="566"/>
        <v/>
      </c>
      <c r="BP257" s="9" t="str">
        <f t="shared" si="567"/>
        <v/>
      </c>
      <c r="BQ257" s="10" t="str">
        <f t="shared" si="568"/>
        <v/>
      </c>
      <c r="BR257" s="7"/>
      <c r="BS257" s="168"/>
      <c r="BT257" s="169"/>
      <c r="BU257" s="9"/>
      <c r="BV257" s="9" t="str">
        <f t="shared" si="524"/>
        <v/>
      </c>
      <c r="BW257" s="9"/>
      <c r="BX257" s="9" t="str">
        <f t="shared" si="525"/>
        <v/>
      </c>
      <c r="BY257" s="9"/>
      <c r="BZ257" s="9" t="str">
        <f t="shared" si="526"/>
        <v/>
      </c>
      <c r="CA257" s="9"/>
      <c r="CB257" s="9"/>
      <c r="CC257" s="9"/>
      <c r="CD257" s="9" t="str">
        <f t="shared" si="428"/>
        <v/>
      </c>
      <c r="CE257" s="10" t="str">
        <f t="shared" si="429"/>
        <v/>
      </c>
      <c r="CF257" s="7"/>
      <c r="CH257" s="15"/>
      <c r="CI257" s="9"/>
      <c r="CJ257" s="9" t="str">
        <f t="shared" si="527"/>
        <v/>
      </c>
      <c r="CK257" s="9"/>
      <c r="CL257" s="9" t="str">
        <f t="shared" si="528"/>
        <v/>
      </c>
      <c r="CM257" s="9"/>
      <c r="CN257" s="9" t="str">
        <f t="shared" si="529"/>
        <v/>
      </c>
      <c r="CO257" s="9"/>
      <c r="CP257" s="9"/>
      <c r="CQ257" s="9"/>
      <c r="CR257" s="9" t="str">
        <f t="shared" si="504"/>
        <v/>
      </c>
      <c r="CS257" s="10" t="str">
        <f t="shared" si="505"/>
        <v/>
      </c>
      <c r="CT257" s="7"/>
      <c r="CV257" s="15"/>
      <c r="CW257" s="9"/>
      <c r="CX257" s="9" t="str">
        <f t="shared" si="530"/>
        <v/>
      </c>
      <c r="CY257" s="9"/>
      <c r="CZ257" s="9" t="str">
        <f t="shared" si="531"/>
        <v/>
      </c>
      <c r="DA257" s="9"/>
      <c r="DB257" s="9" t="str">
        <f t="shared" si="532"/>
        <v/>
      </c>
      <c r="DC257" s="9"/>
      <c r="DD257" s="9"/>
      <c r="DE257" s="9"/>
      <c r="DF257" s="9" t="str">
        <f t="shared" si="510"/>
        <v/>
      </c>
      <c r="DG257" s="10" t="str">
        <f t="shared" si="511"/>
        <v/>
      </c>
      <c r="DH257" s="7"/>
      <c r="DJ257" s="15"/>
      <c r="DK257" s="9"/>
      <c r="DL257" s="9" t="str">
        <f t="shared" si="533"/>
        <v/>
      </c>
      <c r="DM257" s="9"/>
      <c r="DN257" s="9" t="str">
        <f t="shared" si="534"/>
        <v/>
      </c>
      <c r="DO257" s="9"/>
      <c r="DP257" s="9" t="str">
        <f t="shared" si="535"/>
        <v/>
      </c>
      <c r="DQ257" s="9"/>
      <c r="DR257" s="9"/>
      <c r="DS257" s="9"/>
      <c r="DT257" s="9" t="str">
        <f t="shared" si="516"/>
        <v/>
      </c>
      <c r="DU257" s="10" t="str">
        <f t="shared" si="517"/>
        <v/>
      </c>
      <c r="DV257" s="7"/>
      <c r="DW257" s="276"/>
      <c r="DX257" s="15"/>
      <c r="DY257" s="9"/>
      <c r="DZ257" s="9" t="str">
        <f t="shared" si="536"/>
        <v/>
      </c>
      <c r="EA257" s="9"/>
      <c r="EB257" s="9" t="str">
        <f t="shared" si="537"/>
        <v/>
      </c>
      <c r="EC257" s="9"/>
      <c r="ED257" s="9" t="str">
        <f t="shared" si="538"/>
        <v/>
      </c>
      <c r="EE257" s="9"/>
      <c r="EF257" s="9"/>
      <c r="EG257" s="9"/>
      <c r="EH257" s="9" t="str">
        <f t="shared" si="522"/>
        <v/>
      </c>
      <c r="EI257" s="10" t="str">
        <f t="shared" si="523"/>
        <v/>
      </c>
      <c r="EJ257" s="7"/>
      <c r="EK257" s="276"/>
      <c r="EL257" s="239"/>
      <c r="EM257" s="15"/>
      <c r="EN257" s="15"/>
      <c r="EO257" s="9"/>
      <c r="EP257" s="9" t="str">
        <f t="shared" si="492"/>
        <v/>
      </c>
      <c r="EQ257" s="9"/>
      <c r="ER257" s="9" t="str">
        <f t="shared" si="493"/>
        <v/>
      </c>
      <c r="ES257" s="9"/>
      <c r="ET257" s="9" t="str">
        <f t="shared" si="494"/>
        <v/>
      </c>
      <c r="EU257" s="9"/>
      <c r="EV257" s="62" t="str">
        <f t="shared" si="539"/>
        <v/>
      </c>
      <c r="EW257" s="95" t="str">
        <f t="shared" si="540"/>
        <v/>
      </c>
      <c r="EX257" s="9" t="str">
        <f t="shared" si="497"/>
        <v/>
      </c>
      <c r="EY257" s="10" t="str">
        <f t="shared" si="498"/>
        <v/>
      </c>
      <c r="EZ257" s="7"/>
    </row>
    <row r="258" spans="1:156" ht="15" customHeight="1">
      <c r="A258" s="222"/>
      <c r="B258" s="15"/>
      <c r="C258" s="9"/>
      <c r="D258" s="9" t="str">
        <f t="shared" si="458"/>
        <v/>
      </c>
      <c r="E258" s="9"/>
      <c r="F258" s="9" t="str">
        <f t="shared" si="459"/>
        <v/>
      </c>
      <c r="G258" s="9"/>
      <c r="H258" s="9" t="str">
        <f t="shared" si="460"/>
        <v/>
      </c>
      <c r="I258" s="9"/>
      <c r="J258" s="62" t="str">
        <f t="shared" si="461"/>
        <v/>
      </c>
      <c r="K258" s="9" t="str">
        <f t="shared" si="462"/>
        <v/>
      </c>
      <c r="L258" s="9" t="str">
        <f t="shared" si="463"/>
        <v/>
      </c>
      <c r="M258" s="10" t="str">
        <f t="shared" si="464"/>
        <v/>
      </c>
      <c r="N258" s="7"/>
      <c r="O258" s="168"/>
      <c r="P258" s="15"/>
      <c r="Q258" s="9"/>
      <c r="R258" s="9" t="str">
        <f t="shared" si="541"/>
        <v/>
      </c>
      <c r="S258" s="9"/>
      <c r="T258" s="9" t="str">
        <f t="shared" si="542"/>
        <v/>
      </c>
      <c r="U258" s="9"/>
      <c r="V258" s="9" t="str">
        <f t="shared" si="543"/>
        <v/>
      </c>
      <c r="W258" s="9"/>
      <c r="X258" s="62" t="str">
        <f t="shared" si="544"/>
        <v/>
      </c>
      <c r="Y258" s="9" t="str">
        <f t="shared" si="545"/>
        <v/>
      </c>
      <c r="Z258" s="9" t="str">
        <f t="shared" si="546"/>
        <v/>
      </c>
      <c r="AA258" s="10" t="str">
        <f t="shared" si="547"/>
        <v/>
      </c>
      <c r="AB258" s="7"/>
      <c r="AC258" s="168"/>
      <c r="AD258" s="15"/>
      <c r="AE258" s="9"/>
      <c r="AF258" s="9" t="str">
        <f t="shared" si="548"/>
        <v/>
      </c>
      <c r="AG258" s="9"/>
      <c r="AH258" s="9" t="str">
        <f t="shared" si="549"/>
        <v/>
      </c>
      <c r="AI258" s="9"/>
      <c r="AJ258" s="9" t="str">
        <f t="shared" si="550"/>
        <v/>
      </c>
      <c r="AK258" s="9"/>
      <c r="AL258" s="62" t="str">
        <f t="shared" si="551"/>
        <v/>
      </c>
      <c r="AM258" s="9" t="str">
        <f t="shared" si="552"/>
        <v/>
      </c>
      <c r="AN258" s="9" t="str">
        <f t="shared" si="553"/>
        <v/>
      </c>
      <c r="AO258" s="10" t="str">
        <f t="shared" si="554"/>
        <v/>
      </c>
      <c r="AP258" s="7"/>
      <c r="AQ258" s="168"/>
      <c r="AR258" s="17"/>
      <c r="AS258" s="9"/>
      <c r="AT258" s="9" t="str">
        <f t="shared" si="555"/>
        <v/>
      </c>
      <c r="AU258" s="9"/>
      <c r="AV258" s="9" t="str">
        <f t="shared" si="556"/>
        <v/>
      </c>
      <c r="AW258" s="9"/>
      <c r="AX258" s="9" t="str">
        <f t="shared" si="557"/>
        <v/>
      </c>
      <c r="AY258" s="9"/>
      <c r="AZ258" s="62" t="str">
        <f t="shared" si="558"/>
        <v/>
      </c>
      <c r="BA258" s="9" t="str">
        <f t="shared" si="559"/>
        <v/>
      </c>
      <c r="BB258" s="9" t="str">
        <f t="shared" si="560"/>
        <v/>
      </c>
      <c r="BC258" s="10" t="str">
        <f t="shared" si="561"/>
        <v/>
      </c>
      <c r="BD258" s="7"/>
      <c r="BE258" s="168"/>
      <c r="BF258" s="15"/>
      <c r="BG258" s="9"/>
      <c r="BH258" s="9" t="str">
        <f t="shared" si="562"/>
        <v/>
      </c>
      <c r="BI258" s="9"/>
      <c r="BJ258" s="9" t="str">
        <f t="shared" si="563"/>
        <v/>
      </c>
      <c r="BK258" s="9"/>
      <c r="BL258" s="9" t="str">
        <f t="shared" si="564"/>
        <v/>
      </c>
      <c r="BM258" s="9"/>
      <c r="BN258" s="62" t="str">
        <f t="shared" si="565"/>
        <v/>
      </c>
      <c r="BO258" s="9" t="str">
        <f t="shared" si="566"/>
        <v/>
      </c>
      <c r="BP258" s="9" t="str">
        <f t="shared" si="567"/>
        <v/>
      </c>
      <c r="BQ258" s="10" t="str">
        <f t="shared" si="568"/>
        <v/>
      </c>
      <c r="BR258" s="7"/>
      <c r="BS258" s="168"/>
      <c r="BT258" s="169"/>
      <c r="BU258" s="9"/>
      <c r="BV258" s="9" t="str">
        <f t="shared" si="524"/>
        <v/>
      </c>
      <c r="BW258" s="9"/>
      <c r="BX258" s="9" t="str">
        <f t="shared" si="525"/>
        <v/>
      </c>
      <c r="BY258" s="9"/>
      <c r="BZ258" s="9" t="str">
        <f t="shared" si="526"/>
        <v/>
      </c>
      <c r="CA258" s="9"/>
      <c r="CB258" s="9"/>
      <c r="CC258" s="9"/>
      <c r="CD258" s="9" t="str">
        <f t="shared" si="428"/>
        <v/>
      </c>
      <c r="CE258" s="10" t="str">
        <f t="shared" si="429"/>
        <v/>
      </c>
      <c r="CF258" s="7"/>
      <c r="CH258" s="15"/>
      <c r="CI258" s="9"/>
      <c r="CJ258" s="9" t="str">
        <f t="shared" si="527"/>
        <v/>
      </c>
      <c r="CK258" s="9"/>
      <c r="CL258" s="9" t="str">
        <f t="shared" si="528"/>
        <v/>
      </c>
      <c r="CM258" s="9"/>
      <c r="CN258" s="9" t="str">
        <f t="shared" si="529"/>
        <v/>
      </c>
      <c r="CO258" s="9"/>
      <c r="CP258" s="9"/>
      <c r="CQ258" s="9"/>
      <c r="CR258" s="9" t="str">
        <f t="shared" si="504"/>
        <v/>
      </c>
      <c r="CS258" s="10" t="str">
        <f t="shared" si="505"/>
        <v/>
      </c>
      <c r="CT258" s="7"/>
      <c r="CV258" s="15"/>
      <c r="CW258" s="9"/>
      <c r="CX258" s="9" t="str">
        <f t="shared" si="530"/>
        <v/>
      </c>
      <c r="CY258" s="9"/>
      <c r="CZ258" s="9" t="str">
        <f t="shared" si="531"/>
        <v/>
      </c>
      <c r="DA258" s="9"/>
      <c r="DB258" s="9" t="str">
        <f t="shared" si="532"/>
        <v/>
      </c>
      <c r="DC258" s="9"/>
      <c r="DD258" s="9"/>
      <c r="DE258" s="9"/>
      <c r="DF258" s="9" t="str">
        <f t="shared" si="510"/>
        <v/>
      </c>
      <c r="DG258" s="10" t="str">
        <f t="shared" si="511"/>
        <v/>
      </c>
      <c r="DH258" s="7"/>
      <c r="DJ258" s="15"/>
      <c r="DK258" s="9"/>
      <c r="DL258" s="9" t="str">
        <f t="shared" si="533"/>
        <v/>
      </c>
      <c r="DM258" s="9"/>
      <c r="DN258" s="9" t="str">
        <f t="shared" si="534"/>
        <v/>
      </c>
      <c r="DO258" s="9"/>
      <c r="DP258" s="9" t="str">
        <f t="shared" si="535"/>
        <v/>
      </c>
      <c r="DQ258" s="9"/>
      <c r="DR258" s="9"/>
      <c r="DS258" s="9"/>
      <c r="DT258" s="9" t="str">
        <f t="shared" si="516"/>
        <v/>
      </c>
      <c r="DU258" s="10" t="str">
        <f t="shared" si="517"/>
        <v/>
      </c>
      <c r="DV258" s="7"/>
      <c r="DW258" s="276"/>
      <c r="DX258" s="15"/>
      <c r="DY258" s="9"/>
      <c r="DZ258" s="9" t="str">
        <f t="shared" si="536"/>
        <v/>
      </c>
      <c r="EA258" s="9"/>
      <c r="EB258" s="9" t="str">
        <f t="shared" si="537"/>
        <v/>
      </c>
      <c r="EC258" s="9"/>
      <c r="ED258" s="9" t="str">
        <f t="shared" si="538"/>
        <v/>
      </c>
      <c r="EE258" s="9"/>
      <c r="EF258" s="9"/>
      <c r="EG258" s="9"/>
      <c r="EH258" s="9" t="str">
        <f t="shared" si="522"/>
        <v/>
      </c>
      <c r="EI258" s="10" t="str">
        <f t="shared" si="523"/>
        <v/>
      </c>
      <c r="EJ258" s="7"/>
      <c r="EK258" s="276"/>
      <c r="EL258" s="239"/>
      <c r="EM258" s="15"/>
      <c r="EN258" s="15"/>
      <c r="EO258" s="9"/>
      <c r="EP258" s="9" t="str">
        <f t="shared" si="492"/>
        <v/>
      </c>
      <c r="EQ258" s="9"/>
      <c r="ER258" s="9" t="str">
        <f t="shared" si="493"/>
        <v/>
      </c>
      <c r="ES258" s="9"/>
      <c r="ET258" s="9" t="str">
        <f t="shared" si="494"/>
        <v/>
      </c>
      <c r="EU258" s="9"/>
      <c r="EV258" s="62" t="str">
        <f t="shared" si="539"/>
        <v/>
      </c>
      <c r="EW258" s="9" t="str">
        <f t="shared" si="540"/>
        <v/>
      </c>
      <c r="EX258" s="9" t="str">
        <f t="shared" si="497"/>
        <v/>
      </c>
      <c r="EY258" s="10" t="str">
        <f t="shared" si="498"/>
        <v/>
      </c>
      <c r="EZ258" s="7"/>
    </row>
    <row r="259" spans="1:156" ht="15" customHeight="1" thickBot="1">
      <c r="A259" s="23"/>
      <c r="B259" s="23"/>
      <c r="C259" s="24"/>
      <c r="D259" s="24" t="str">
        <f t="shared" si="458"/>
        <v/>
      </c>
      <c r="E259" s="24"/>
      <c r="F259" s="24" t="str">
        <f t="shared" si="459"/>
        <v/>
      </c>
      <c r="G259" s="24"/>
      <c r="H259" s="24" t="str">
        <f t="shared" si="460"/>
        <v/>
      </c>
      <c r="I259" s="24"/>
      <c r="J259" s="63" t="str">
        <f t="shared" si="461"/>
        <v/>
      </c>
      <c r="K259" s="96" t="str">
        <f t="shared" si="462"/>
        <v/>
      </c>
      <c r="L259" s="24" t="str">
        <f t="shared" si="463"/>
        <v/>
      </c>
      <c r="M259" s="26" t="str">
        <f t="shared" si="464"/>
        <v/>
      </c>
      <c r="N259" s="7"/>
      <c r="O259" s="168"/>
      <c r="P259" s="23"/>
      <c r="Q259" s="24"/>
      <c r="R259" s="24" t="str">
        <f t="shared" si="541"/>
        <v/>
      </c>
      <c r="S259" s="24"/>
      <c r="T259" s="24" t="str">
        <f t="shared" si="542"/>
        <v/>
      </c>
      <c r="U259" s="24"/>
      <c r="V259" s="24" t="str">
        <f t="shared" si="543"/>
        <v/>
      </c>
      <c r="W259" s="24"/>
      <c r="X259" s="63" t="str">
        <f t="shared" si="544"/>
        <v/>
      </c>
      <c r="Y259" s="96" t="str">
        <f t="shared" si="545"/>
        <v/>
      </c>
      <c r="Z259" s="24" t="str">
        <f t="shared" si="546"/>
        <v/>
      </c>
      <c r="AA259" s="26" t="str">
        <f t="shared" si="547"/>
        <v/>
      </c>
      <c r="AB259" s="7"/>
      <c r="AC259" s="168"/>
      <c r="AD259" s="23"/>
      <c r="AE259" s="24"/>
      <c r="AF259" s="24" t="str">
        <f t="shared" si="548"/>
        <v/>
      </c>
      <c r="AG259" s="24"/>
      <c r="AH259" s="24" t="str">
        <f t="shared" si="549"/>
        <v/>
      </c>
      <c r="AI259" s="24"/>
      <c r="AJ259" s="24" t="str">
        <f t="shared" si="550"/>
        <v/>
      </c>
      <c r="AK259" s="24"/>
      <c r="AL259" s="63" t="str">
        <f t="shared" si="551"/>
        <v/>
      </c>
      <c r="AM259" s="96" t="str">
        <f t="shared" si="552"/>
        <v/>
      </c>
      <c r="AN259" s="24" t="str">
        <f t="shared" si="553"/>
        <v/>
      </c>
      <c r="AO259" s="26" t="str">
        <f t="shared" si="554"/>
        <v/>
      </c>
      <c r="AP259" s="7"/>
      <c r="AQ259" s="168"/>
      <c r="AR259" s="23"/>
      <c r="AS259" s="24"/>
      <c r="AT259" s="24" t="str">
        <f t="shared" si="555"/>
        <v/>
      </c>
      <c r="AU259" s="24"/>
      <c r="AV259" s="24" t="str">
        <f t="shared" si="556"/>
        <v/>
      </c>
      <c r="AW259" s="24"/>
      <c r="AX259" s="24" t="str">
        <f t="shared" si="557"/>
        <v/>
      </c>
      <c r="AY259" s="24"/>
      <c r="AZ259" s="63" t="str">
        <f t="shared" si="558"/>
        <v/>
      </c>
      <c r="BA259" s="96" t="str">
        <f t="shared" si="559"/>
        <v/>
      </c>
      <c r="BB259" s="24" t="str">
        <f t="shared" si="560"/>
        <v/>
      </c>
      <c r="BC259" s="26" t="str">
        <f t="shared" si="561"/>
        <v/>
      </c>
      <c r="BD259" s="7"/>
      <c r="BE259" s="168"/>
      <c r="BF259" s="23"/>
      <c r="BG259" s="24"/>
      <c r="BH259" s="24" t="str">
        <f t="shared" si="562"/>
        <v/>
      </c>
      <c r="BI259" s="24"/>
      <c r="BJ259" s="24" t="str">
        <f t="shared" si="563"/>
        <v/>
      </c>
      <c r="BK259" s="24"/>
      <c r="BL259" s="24" t="str">
        <f t="shared" si="564"/>
        <v/>
      </c>
      <c r="BM259" s="24"/>
      <c r="BN259" s="63" t="str">
        <f t="shared" si="565"/>
        <v/>
      </c>
      <c r="BO259" s="96" t="str">
        <f t="shared" si="566"/>
        <v/>
      </c>
      <c r="BP259" s="24" t="str">
        <f t="shared" si="567"/>
        <v/>
      </c>
      <c r="BQ259" s="26" t="str">
        <f t="shared" si="568"/>
        <v/>
      </c>
      <c r="BR259" s="7"/>
      <c r="BS259" s="168"/>
      <c r="BT259" s="169"/>
      <c r="BU259" s="9"/>
      <c r="BV259" s="9" t="str">
        <f>IF(BU259="","",BU259-BU250)</f>
        <v/>
      </c>
      <c r="BW259" s="9"/>
      <c r="BX259" s="9" t="str">
        <f>IF(BW259="","",BW259-BW250)</f>
        <v/>
      </c>
      <c r="BY259" s="9"/>
      <c r="BZ259" s="9" t="str">
        <f>IF(BY259="","",BY250+CA250-BY259)</f>
        <v/>
      </c>
      <c r="CA259" s="9"/>
      <c r="CB259" s="9"/>
      <c r="CC259" s="9"/>
      <c r="CD259" s="9" t="str">
        <f t="shared" si="428"/>
        <v/>
      </c>
      <c r="CE259" s="10" t="str">
        <f t="shared" si="429"/>
        <v/>
      </c>
      <c r="CF259" s="7"/>
      <c r="CH259" s="15"/>
      <c r="CI259" s="9"/>
      <c r="CJ259" s="9" t="str">
        <f>IF(CI259="","",CI259-CI250)</f>
        <v/>
      </c>
      <c r="CK259" s="9"/>
      <c r="CL259" s="9" t="str">
        <f>IF(CK259="","",CK259-CK250)</f>
        <v/>
      </c>
      <c r="CM259" s="9"/>
      <c r="CN259" s="9" t="str">
        <f>IF(CM259="","",CM250+CO250-CM259)</f>
        <v/>
      </c>
      <c r="CO259" s="9"/>
      <c r="CP259" s="9"/>
      <c r="CQ259" s="9"/>
      <c r="CR259" s="9" t="str">
        <f t="shared" si="504"/>
        <v/>
      </c>
      <c r="CS259" s="10" t="str">
        <f t="shared" si="505"/>
        <v/>
      </c>
      <c r="CT259" s="7"/>
      <c r="CV259" s="15"/>
      <c r="CW259" s="9"/>
      <c r="CX259" s="9" t="str">
        <f>IF(CW259="","",CW259-CW250)</f>
        <v/>
      </c>
      <c r="CY259" s="9"/>
      <c r="CZ259" s="9" t="str">
        <f>IF(CY259="","",CY259-CY250)</f>
        <v/>
      </c>
      <c r="DA259" s="9"/>
      <c r="DB259" s="9" t="str">
        <f>IF(DA259="","",DA250+DC250-DA259)</f>
        <v/>
      </c>
      <c r="DC259" s="9"/>
      <c r="DD259" s="9"/>
      <c r="DE259" s="9"/>
      <c r="DF259" s="9" t="str">
        <f t="shared" si="510"/>
        <v/>
      </c>
      <c r="DG259" s="10" t="str">
        <f t="shared" si="511"/>
        <v/>
      </c>
      <c r="DH259" s="7"/>
      <c r="DJ259" s="15"/>
      <c r="DK259" s="9"/>
      <c r="DL259" s="9" t="str">
        <f>IF(DK259="","",DK259-DK250)</f>
        <v/>
      </c>
      <c r="DM259" s="9"/>
      <c r="DN259" s="9" t="str">
        <f>IF(DM259="","",DM259-DM250)</f>
        <v/>
      </c>
      <c r="DO259" s="9"/>
      <c r="DP259" s="9" t="str">
        <f>IF(DO259="","",DO250+DQ250-DO259)</f>
        <v/>
      </c>
      <c r="DQ259" s="9"/>
      <c r="DR259" s="9"/>
      <c r="DS259" s="9"/>
      <c r="DT259" s="9" t="str">
        <f t="shared" si="516"/>
        <v/>
      </c>
      <c r="DU259" s="10" t="str">
        <f t="shared" si="517"/>
        <v/>
      </c>
      <c r="DV259" s="7"/>
      <c r="DW259" s="276"/>
      <c r="DX259" s="15"/>
      <c r="DY259" s="9"/>
      <c r="DZ259" s="9" t="str">
        <f>IF(DY259="","",DY259-DY250)</f>
        <v/>
      </c>
      <c r="EA259" s="9"/>
      <c r="EB259" s="9" t="str">
        <f>IF(EA259="","",EA259-EA250)</f>
        <v/>
      </c>
      <c r="EC259" s="9"/>
      <c r="ED259" s="9" t="str">
        <f>IF(EC259="","",EC250+EE250-EC259)</f>
        <v/>
      </c>
      <c r="EE259" s="9"/>
      <c r="EF259" s="9"/>
      <c r="EG259" s="9"/>
      <c r="EH259" s="9" t="str">
        <f t="shared" si="522"/>
        <v/>
      </c>
      <c r="EI259" s="10" t="str">
        <f t="shared" si="523"/>
        <v/>
      </c>
      <c r="EJ259" s="7"/>
      <c r="EK259" s="276"/>
      <c r="EL259" s="239"/>
      <c r="EM259" s="23"/>
      <c r="EN259" s="23"/>
      <c r="EO259" s="24"/>
      <c r="EP259" s="24" t="str">
        <f t="shared" si="492"/>
        <v/>
      </c>
      <c r="EQ259" s="24"/>
      <c r="ER259" s="24" t="str">
        <f t="shared" si="493"/>
        <v/>
      </c>
      <c r="ES259" s="24"/>
      <c r="ET259" s="24" t="str">
        <f t="shared" si="494"/>
        <v/>
      </c>
      <c r="EU259" s="24"/>
      <c r="EV259" s="63" t="str">
        <f t="shared" si="539"/>
        <v/>
      </c>
      <c r="EW259" s="96" t="str">
        <f t="shared" si="540"/>
        <v/>
      </c>
      <c r="EX259" s="24" t="str">
        <f t="shared" si="497"/>
        <v/>
      </c>
      <c r="EY259" s="26" t="str">
        <f t="shared" si="498"/>
        <v/>
      </c>
      <c r="EZ259" s="7"/>
    </row>
    <row r="260" spans="1:156" ht="15" customHeight="1" thickTop="1">
      <c r="A260" s="89"/>
      <c r="B260" s="6" t="str">
        <f>IF(A260="","",SUM(D260:D263)+SUM(R260:R263)+SUM(AF260:AF263)+SUM(AT260:AT263)+SUM(BV236,CJ236,CX236,DL236)+SUM(BH260:BH263))</f>
        <v/>
      </c>
      <c r="C260" s="78"/>
      <c r="D260" s="78" t="str">
        <f t="shared" si="458"/>
        <v/>
      </c>
      <c r="E260" s="78"/>
      <c r="F260" s="28" t="str">
        <f t="shared" si="459"/>
        <v/>
      </c>
      <c r="G260" s="78"/>
      <c r="H260" s="78" t="str">
        <f t="shared" si="460"/>
        <v/>
      </c>
      <c r="I260" s="78"/>
      <c r="J260" s="90" t="str">
        <f t="shared" si="461"/>
        <v/>
      </c>
      <c r="K260" s="91" t="str">
        <f t="shared" si="462"/>
        <v/>
      </c>
      <c r="L260" s="28" t="str">
        <f t="shared" si="463"/>
        <v/>
      </c>
      <c r="M260" s="29" t="str">
        <f t="shared" si="464"/>
        <v/>
      </c>
      <c r="N260" s="7"/>
      <c r="O260" s="168"/>
      <c r="P260" s="89" t="str">
        <f>IF(A260="","",A260)</f>
        <v/>
      </c>
      <c r="Q260" s="78"/>
      <c r="R260" s="78" t="str">
        <f t="shared" si="541"/>
        <v/>
      </c>
      <c r="S260" s="78"/>
      <c r="T260" s="28" t="str">
        <f t="shared" si="542"/>
        <v/>
      </c>
      <c r="U260" s="78"/>
      <c r="V260" s="78" t="str">
        <f t="shared" si="543"/>
        <v/>
      </c>
      <c r="W260" s="78"/>
      <c r="X260" s="90" t="str">
        <f t="shared" si="544"/>
        <v/>
      </c>
      <c r="Y260" s="91" t="str">
        <f t="shared" si="545"/>
        <v/>
      </c>
      <c r="Z260" s="28" t="str">
        <f t="shared" si="546"/>
        <v/>
      </c>
      <c r="AA260" s="29" t="str">
        <f t="shared" si="547"/>
        <v/>
      </c>
      <c r="AB260" s="7"/>
      <c r="AC260" s="168"/>
      <c r="AD260" s="89" t="str">
        <f>IF(A260="","",A260)</f>
        <v/>
      </c>
      <c r="AE260" s="78"/>
      <c r="AF260" s="78" t="str">
        <f t="shared" si="548"/>
        <v/>
      </c>
      <c r="AG260" s="78"/>
      <c r="AH260" s="28" t="str">
        <f t="shared" si="549"/>
        <v/>
      </c>
      <c r="AI260" s="78"/>
      <c r="AJ260" s="78" t="str">
        <f t="shared" si="550"/>
        <v/>
      </c>
      <c r="AK260" s="78"/>
      <c r="AL260" s="90" t="str">
        <f t="shared" si="551"/>
        <v/>
      </c>
      <c r="AM260" s="91" t="str">
        <f t="shared" si="552"/>
        <v/>
      </c>
      <c r="AN260" s="28" t="str">
        <f t="shared" si="553"/>
        <v/>
      </c>
      <c r="AO260" s="29" t="str">
        <f t="shared" si="554"/>
        <v/>
      </c>
      <c r="AP260" s="7"/>
      <c r="AQ260" s="168"/>
      <c r="AR260" s="89" t="str">
        <f>IF(A260="","",A260)</f>
        <v/>
      </c>
      <c r="AS260" s="78"/>
      <c r="AT260" s="78" t="str">
        <f t="shared" si="555"/>
        <v/>
      </c>
      <c r="AU260" s="78"/>
      <c r="AV260" s="28" t="str">
        <f t="shared" si="556"/>
        <v/>
      </c>
      <c r="AW260" s="78"/>
      <c r="AX260" s="78" t="str">
        <f t="shared" si="557"/>
        <v/>
      </c>
      <c r="AY260" s="78"/>
      <c r="AZ260" s="90" t="str">
        <f t="shared" si="558"/>
        <v/>
      </c>
      <c r="BA260" s="91" t="str">
        <f t="shared" si="559"/>
        <v/>
      </c>
      <c r="BB260" s="28" t="str">
        <f t="shared" si="560"/>
        <v/>
      </c>
      <c r="BC260" s="29" t="str">
        <f t="shared" si="561"/>
        <v/>
      </c>
      <c r="BD260" s="7"/>
      <c r="BE260" s="168"/>
      <c r="BF260" s="89" t="str">
        <f>IF(A260="","",A260)</f>
        <v/>
      </c>
      <c r="BG260" s="78"/>
      <c r="BH260" s="78" t="str">
        <f t="shared" si="562"/>
        <v/>
      </c>
      <c r="BI260" s="78"/>
      <c r="BJ260" s="28" t="str">
        <f t="shared" si="563"/>
        <v/>
      </c>
      <c r="BK260" s="78"/>
      <c r="BL260" s="78" t="str">
        <f t="shared" si="564"/>
        <v/>
      </c>
      <c r="BM260" s="78"/>
      <c r="BN260" s="90" t="str">
        <f t="shared" si="565"/>
        <v/>
      </c>
      <c r="BO260" s="91" t="str">
        <f t="shared" si="566"/>
        <v/>
      </c>
      <c r="BP260" s="28" t="str">
        <f t="shared" si="567"/>
        <v/>
      </c>
      <c r="BQ260" s="29" t="str">
        <f t="shared" si="568"/>
        <v/>
      </c>
      <c r="BR260" s="7"/>
      <c r="BS260" s="168"/>
      <c r="BT260" s="15"/>
      <c r="BU260" s="9"/>
      <c r="BV260" s="9" t="str">
        <f>IF(BU260="","",BU260-BU258)</f>
        <v/>
      </c>
      <c r="BW260" s="9"/>
      <c r="BX260" s="9" t="str">
        <f>IF(BW260="","",BW260-BW258)</f>
        <v/>
      </c>
      <c r="BY260" s="9"/>
      <c r="BZ260" s="9" t="str">
        <f>IF(BY260="","",BY258+CA258-BY260)</f>
        <v/>
      </c>
      <c r="CA260" s="9"/>
      <c r="CB260" s="9"/>
      <c r="CC260" s="9"/>
      <c r="CD260" s="9" t="str">
        <f t="shared" si="428"/>
        <v/>
      </c>
      <c r="CE260" s="10" t="str">
        <f t="shared" si="429"/>
        <v/>
      </c>
      <c r="CF260" s="7"/>
      <c r="CH260" s="15"/>
      <c r="CI260" s="9"/>
      <c r="CJ260" s="9" t="str">
        <f>IF(CI260="","",CI260-CI258)</f>
        <v/>
      </c>
      <c r="CK260" s="9"/>
      <c r="CL260" s="9" t="str">
        <f>IF(CK260="","",CK260-CK258)</f>
        <v/>
      </c>
      <c r="CM260" s="9"/>
      <c r="CN260" s="9" t="str">
        <f>IF(CM260="","",CM258+CO258-CM260)</f>
        <v/>
      </c>
      <c r="CO260" s="9"/>
      <c r="CP260" s="9"/>
      <c r="CQ260" s="9"/>
      <c r="CR260" s="9" t="str">
        <f t="shared" si="504"/>
        <v/>
      </c>
      <c r="CS260" s="10" t="str">
        <f t="shared" si="505"/>
        <v/>
      </c>
      <c r="CT260" s="7"/>
      <c r="CV260" s="15"/>
      <c r="CW260" s="9"/>
      <c r="CX260" s="9" t="str">
        <f>IF(CW260="","",CW260-CW258)</f>
        <v/>
      </c>
      <c r="CY260" s="9"/>
      <c r="CZ260" s="9" t="str">
        <f>IF(CY260="","",CY260-CY258)</f>
        <v/>
      </c>
      <c r="DA260" s="9"/>
      <c r="DB260" s="9" t="str">
        <f>IF(DA260="","",DA258+DC258-DA260)</f>
        <v/>
      </c>
      <c r="DC260" s="9"/>
      <c r="DD260" s="9"/>
      <c r="DE260" s="9"/>
      <c r="DF260" s="9" t="str">
        <f t="shared" si="510"/>
        <v/>
      </c>
      <c r="DG260" s="10" t="str">
        <f t="shared" si="511"/>
        <v/>
      </c>
      <c r="DH260" s="7"/>
      <c r="DJ260" s="15"/>
      <c r="DK260" s="9"/>
      <c r="DL260" s="9" t="str">
        <f>IF(DK260="","",DK260-DK258)</f>
        <v/>
      </c>
      <c r="DM260" s="9"/>
      <c r="DN260" s="9" t="str">
        <f>IF(DM260="","",DM260-DM258)</f>
        <v/>
      </c>
      <c r="DO260" s="9"/>
      <c r="DP260" s="9" t="str">
        <f>IF(DO260="","",DO258+DQ258-DO260)</f>
        <v/>
      </c>
      <c r="DQ260" s="9"/>
      <c r="DR260" s="9"/>
      <c r="DS260" s="9"/>
      <c r="DT260" s="9" t="str">
        <f t="shared" si="516"/>
        <v/>
      </c>
      <c r="DU260" s="10" t="str">
        <f t="shared" si="517"/>
        <v/>
      </c>
      <c r="DV260" s="7"/>
      <c r="DW260" s="276"/>
      <c r="DX260" s="15"/>
      <c r="DY260" s="9"/>
      <c r="DZ260" s="9" t="str">
        <f>IF(DY260="","",DY260-DY258)</f>
        <v/>
      </c>
      <c r="EA260" s="9"/>
      <c r="EB260" s="9" t="str">
        <f>IF(EA260="","",EA260-EA258)</f>
        <v/>
      </c>
      <c r="EC260" s="9"/>
      <c r="ED260" s="9" t="str">
        <f>IF(EC260="","",EC258+EE258-EC260)</f>
        <v/>
      </c>
      <c r="EE260" s="9"/>
      <c r="EF260" s="9"/>
      <c r="EG260" s="9"/>
      <c r="EH260" s="9" t="str">
        <f t="shared" si="522"/>
        <v/>
      </c>
      <c r="EI260" s="10" t="str">
        <f t="shared" si="523"/>
        <v/>
      </c>
      <c r="EJ260" s="7"/>
      <c r="EK260" s="276"/>
      <c r="EL260" s="239"/>
      <c r="EM260" s="89"/>
      <c r="EN260" s="6" t="str">
        <f>IF(EM260="","",SUM(EP260:EP263)+SUM(FD260:FD263)+SUM(FR260:FR263)+SUM(GF260:GF263)+SUM(HH242,HU242)+SUM(GT260:GT263))</f>
        <v/>
      </c>
      <c r="EO260" s="78"/>
      <c r="EP260" s="78" t="str">
        <f t="shared" si="492"/>
        <v/>
      </c>
      <c r="EQ260" s="78"/>
      <c r="ER260" s="28" t="str">
        <f t="shared" si="493"/>
        <v/>
      </c>
      <c r="ES260" s="78"/>
      <c r="ET260" s="78" t="str">
        <f t="shared" si="494"/>
        <v/>
      </c>
      <c r="EU260" s="78"/>
      <c r="EV260" s="90" t="str">
        <f t="shared" si="539"/>
        <v/>
      </c>
      <c r="EW260" s="91" t="str">
        <f t="shared" si="540"/>
        <v/>
      </c>
      <c r="EX260" s="28" t="str">
        <f t="shared" si="497"/>
        <v/>
      </c>
      <c r="EY260" s="29" t="str">
        <f t="shared" si="498"/>
        <v/>
      </c>
      <c r="EZ260" s="7"/>
    </row>
    <row r="261" spans="1:156" ht="15" customHeight="1">
      <c r="A261" s="15"/>
      <c r="B261" s="15"/>
      <c r="C261" s="9"/>
      <c r="D261" s="9" t="str">
        <f t="shared" si="458"/>
        <v/>
      </c>
      <c r="E261" s="9"/>
      <c r="F261" s="9" t="str">
        <f t="shared" si="459"/>
        <v/>
      </c>
      <c r="G261" s="9"/>
      <c r="H261" s="9" t="str">
        <f t="shared" si="460"/>
        <v/>
      </c>
      <c r="I261" s="9"/>
      <c r="J261" s="62" t="str">
        <f t="shared" si="461"/>
        <v/>
      </c>
      <c r="K261" s="95" t="str">
        <f t="shared" si="462"/>
        <v/>
      </c>
      <c r="L261" s="9" t="str">
        <f t="shared" si="463"/>
        <v/>
      </c>
      <c r="M261" s="10" t="str">
        <f t="shared" si="464"/>
        <v/>
      </c>
      <c r="N261" s="7"/>
      <c r="O261" s="168"/>
      <c r="P261" s="15"/>
      <c r="Q261" s="9"/>
      <c r="R261" s="9" t="str">
        <f t="shared" si="541"/>
        <v/>
      </c>
      <c r="S261" s="9"/>
      <c r="T261" s="9" t="str">
        <f t="shared" si="542"/>
        <v/>
      </c>
      <c r="U261" s="9"/>
      <c r="V261" s="9" t="str">
        <f t="shared" si="543"/>
        <v/>
      </c>
      <c r="W261" s="9"/>
      <c r="X261" s="62" t="str">
        <f t="shared" si="544"/>
        <v/>
      </c>
      <c r="Y261" s="95" t="str">
        <f t="shared" si="545"/>
        <v/>
      </c>
      <c r="Z261" s="9" t="str">
        <f t="shared" si="546"/>
        <v/>
      </c>
      <c r="AA261" s="10" t="str">
        <f t="shared" si="547"/>
        <v/>
      </c>
      <c r="AB261" s="7"/>
      <c r="AC261" s="168"/>
      <c r="AD261" s="15"/>
      <c r="AE261" s="9"/>
      <c r="AF261" s="9" t="str">
        <f t="shared" si="548"/>
        <v/>
      </c>
      <c r="AG261" s="9"/>
      <c r="AH261" s="9" t="str">
        <f t="shared" si="549"/>
        <v/>
      </c>
      <c r="AI261" s="9"/>
      <c r="AJ261" s="9" t="str">
        <f t="shared" si="550"/>
        <v/>
      </c>
      <c r="AK261" s="9"/>
      <c r="AL261" s="62" t="str">
        <f t="shared" si="551"/>
        <v/>
      </c>
      <c r="AM261" s="95" t="str">
        <f t="shared" si="552"/>
        <v/>
      </c>
      <c r="AN261" s="9" t="str">
        <f t="shared" si="553"/>
        <v/>
      </c>
      <c r="AO261" s="10" t="str">
        <f t="shared" si="554"/>
        <v/>
      </c>
      <c r="AP261" s="7"/>
      <c r="AQ261" s="168"/>
      <c r="AR261" s="15"/>
      <c r="AS261" s="9"/>
      <c r="AT261" s="9" t="str">
        <f t="shared" si="555"/>
        <v/>
      </c>
      <c r="AU261" s="9"/>
      <c r="AV261" s="9" t="str">
        <f t="shared" si="556"/>
        <v/>
      </c>
      <c r="AW261" s="9"/>
      <c r="AX261" s="9" t="str">
        <f t="shared" si="557"/>
        <v/>
      </c>
      <c r="AY261" s="9"/>
      <c r="AZ261" s="62" t="str">
        <f t="shared" si="558"/>
        <v/>
      </c>
      <c r="BA261" s="95" t="str">
        <f t="shared" si="559"/>
        <v/>
      </c>
      <c r="BB261" s="9" t="str">
        <f t="shared" si="560"/>
        <v/>
      </c>
      <c r="BC261" s="10" t="str">
        <f t="shared" si="561"/>
        <v/>
      </c>
      <c r="BD261" s="7"/>
      <c r="BE261" s="168"/>
      <c r="BF261" s="15"/>
      <c r="BG261" s="9"/>
      <c r="BH261" s="9" t="str">
        <f t="shared" si="562"/>
        <v/>
      </c>
      <c r="BI261" s="9"/>
      <c r="BJ261" s="9" t="str">
        <f t="shared" si="563"/>
        <v/>
      </c>
      <c r="BK261" s="9"/>
      <c r="BL261" s="9" t="str">
        <f t="shared" si="564"/>
        <v/>
      </c>
      <c r="BM261" s="9"/>
      <c r="BN261" s="62" t="str">
        <f t="shared" si="565"/>
        <v/>
      </c>
      <c r="BO261" s="95" t="str">
        <f t="shared" si="566"/>
        <v/>
      </c>
      <c r="BP261" s="9" t="str">
        <f t="shared" si="567"/>
        <v/>
      </c>
      <c r="BQ261" s="10" t="str">
        <f t="shared" si="568"/>
        <v/>
      </c>
      <c r="BR261" s="7"/>
      <c r="BS261" s="168"/>
      <c r="BT261" s="15"/>
      <c r="BU261" s="9"/>
      <c r="BV261" s="9" t="str">
        <f>IF(BU261="","",BU261-BU260)</f>
        <v/>
      </c>
      <c r="BW261" s="9"/>
      <c r="BX261" s="9" t="str">
        <f>IF(BW261="","",BW261-BW260)</f>
        <v/>
      </c>
      <c r="BY261" s="9"/>
      <c r="BZ261" s="9" t="str">
        <f>IF(BY261="","",BY260+CA260-BY261)</f>
        <v/>
      </c>
      <c r="CA261" s="9"/>
      <c r="CB261" s="9"/>
      <c r="CC261" s="9"/>
      <c r="CD261" s="9" t="str">
        <f t="shared" si="428"/>
        <v/>
      </c>
      <c r="CE261" s="10" t="str">
        <f t="shared" si="429"/>
        <v/>
      </c>
      <c r="CF261" s="7"/>
      <c r="CH261" s="15"/>
      <c r="CI261" s="9"/>
      <c r="CJ261" s="9" t="str">
        <f>IF(CI261="","",CI261-CI260)</f>
        <v/>
      </c>
      <c r="CK261" s="9"/>
      <c r="CL261" s="9" t="str">
        <f>IF(CK261="","",CK261-CK260)</f>
        <v/>
      </c>
      <c r="CM261" s="9"/>
      <c r="CN261" s="9" t="str">
        <f>IF(CM261="","",CM260+CO260-CM261)</f>
        <v/>
      </c>
      <c r="CO261" s="9"/>
      <c r="CP261" s="9"/>
      <c r="CQ261" s="9"/>
      <c r="CR261" s="9" t="str">
        <f t="shared" si="504"/>
        <v/>
      </c>
      <c r="CS261" s="10" t="str">
        <f t="shared" si="505"/>
        <v/>
      </c>
      <c r="CT261" s="7"/>
      <c r="CV261" s="15"/>
      <c r="CW261" s="9"/>
      <c r="CX261" s="9" t="str">
        <f>IF(CW261="","",CW261-CW260)</f>
        <v/>
      </c>
      <c r="CY261" s="9"/>
      <c r="CZ261" s="9" t="str">
        <f>IF(CY261="","",CY261-CY260)</f>
        <v/>
      </c>
      <c r="DA261" s="9"/>
      <c r="DB261" s="9" t="str">
        <f>IF(DA261="","",DA260+DC260-DA261)</f>
        <v/>
      </c>
      <c r="DC261" s="9"/>
      <c r="DD261" s="9"/>
      <c r="DE261" s="9"/>
      <c r="DF261" s="9" t="str">
        <f t="shared" si="510"/>
        <v/>
      </c>
      <c r="DG261" s="10" t="str">
        <f t="shared" si="511"/>
        <v/>
      </c>
      <c r="DH261" s="7"/>
      <c r="DJ261" s="15"/>
      <c r="DK261" s="9"/>
      <c r="DL261" s="9" t="str">
        <f>IF(DK261="","",DK261-DK260)</f>
        <v/>
      </c>
      <c r="DM261" s="9"/>
      <c r="DN261" s="9" t="str">
        <f>IF(DM261="","",DM261-DM260)</f>
        <v/>
      </c>
      <c r="DO261" s="9"/>
      <c r="DP261" s="9" t="str">
        <f>IF(DO261="","",DO260+DQ260-DO261)</f>
        <v/>
      </c>
      <c r="DQ261" s="9"/>
      <c r="DR261" s="9"/>
      <c r="DS261" s="9"/>
      <c r="DT261" s="9" t="str">
        <f t="shared" si="516"/>
        <v/>
      </c>
      <c r="DU261" s="10" t="str">
        <f t="shared" si="517"/>
        <v/>
      </c>
      <c r="DV261" s="7"/>
      <c r="DW261" s="276"/>
      <c r="DX261" s="15"/>
      <c r="DY261" s="9"/>
      <c r="DZ261" s="9" t="str">
        <f>IF(DY261="","",DY261-DY260)</f>
        <v/>
      </c>
      <c r="EA261" s="9"/>
      <c r="EB261" s="9" t="str">
        <f>IF(EA261="","",EA261-EA260)</f>
        <v/>
      </c>
      <c r="EC261" s="9"/>
      <c r="ED261" s="9" t="str">
        <f>IF(EC261="","",EC260+EE260-EC261)</f>
        <v/>
      </c>
      <c r="EE261" s="9"/>
      <c r="EF261" s="9"/>
      <c r="EG261" s="9"/>
      <c r="EH261" s="9" t="str">
        <f t="shared" si="522"/>
        <v/>
      </c>
      <c r="EI261" s="10" t="str">
        <f t="shared" si="523"/>
        <v/>
      </c>
      <c r="EJ261" s="7"/>
      <c r="EK261" s="276"/>
      <c r="EL261" s="239"/>
      <c r="EM261" s="15"/>
      <c r="EN261" s="15"/>
      <c r="EO261" s="9"/>
      <c r="EP261" s="9" t="str">
        <f t="shared" si="492"/>
        <v/>
      </c>
      <c r="EQ261" s="9"/>
      <c r="ER261" s="9" t="str">
        <f t="shared" si="493"/>
        <v/>
      </c>
      <c r="ES261" s="9"/>
      <c r="ET261" s="9" t="str">
        <f t="shared" si="494"/>
        <v/>
      </c>
      <c r="EU261" s="9"/>
      <c r="EV261" s="62" t="str">
        <f t="shared" si="539"/>
        <v/>
      </c>
      <c r="EW261" s="95" t="str">
        <f t="shared" si="540"/>
        <v/>
      </c>
      <c r="EX261" s="9" t="str">
        <f t="shared" si="497"/>
        <v/>
      </c>
      <c r="EY261" s="10" t="str">
        <f t="shared" si="498"/>
        <v/>
      </c>
      <c r="EZ261" s="7"/>
    </row>
    <row r="262" spans="1:156" ht="15" customHeight="1">
      <c r="A262" s="242"/>
      <c r="B262" s="17"/>
      <c r="C262" s="9"/>
      <c r="D262" s="9" t="str">
        <f t="shared" si="458"/>
        <v/>
      </c>
      <c r="E262" s="9"/>
      <c r="F262" s="9" t="str">
        <f t="shared" si="459"/>
        <v/>
      </c>
      <c r="G262" s="9"/>
      <c r="H262" s="9" t="str">
        <f t="shared" si="460"/>
        <v/>
      </c>
      <c r="I262" s="9"/>
      <c r="J262" s="62" t="str">
        <f t="shared" si="461"/>
        <v/>
      </c>
      <c r="K262" s="9" t="str">
        <f t="shared" si="462"/>
        <v/>
      </c>
      <c r="L262" s="9" t="str">
        <f t="shared" si="463"/>
        <v/>
      </c>
      <c r="M262" s="10" t="str">
        <f t="shared" si="464"/>
        <v/>
      </c>
      <c r="N262" s="7"/>
      <c r="O262" s="168"/>
      <c r="P262" s="15"/>
      <c r="Q262" s="9"/>
      <c r="R262" s="9" t="str">
        <f t="shared" si="541"/>
        <v/>
      </c>
      <c r="S262" s="9"/>
      <c r="T262" s="9" t="str">
        <f t="shared" si="542"/>
        <v/>
      </c>
      <c r="U262" s="9"/>
      <c r="V262" s="9" t="str">
        <f t="shared" si="543"/>
        <v/>
      </c>
      <c r="W262" s="9"/>
      <c r="X262" s="62" t="str">
        <f t="shared" si="544"/>
        <v/>
      </c>
      <c r="Y262" s="9" t="str">
        <f t="shared" si="545"/>
        <v/>
      </c>
      <c r="Z262" s="9" t="str">
        <f t="shared" si="546"/>
        <v/>
      </c>
      <c r="AA262" s="10" t="str">
        <f t="shared" si="547"/>
        <v/>
      </c>
      <c r="AB262" s="7"/>
      <c r="AC262" s="168"/>
      <c r="AD262" s="15"/>
      <c r="AE262" s="9"/>
      <c r="AF262" s="9" t="str">
        <f t="shared" si="548"/>
        <v/>
      </c>
      <c r="AG262" s="9"/>
      <c r="AH262" s="9" t="str">
        <f t="shared" si="549"/>
        <v/>
      </c>
      <c r="AI262" s="9"/>
      <c r="AJ262" s="9" t="str">
        <f t="shared" si="550"/>
        <v/>
      </c>
      <c r="AK262" s="9"/>
      <c r="AL262" s="62" t="str">
        <f t="shared" si="551"/>
        <v/>
      </c>
      <c r="AM262" s="9" t="str">
        <f t="shared" si="552"/>
        <v/>
      </c>
      <c r="AN262" s="9" t="str">
        <f t="shared" si="553"/>
        <v/>
      </c>
      <c r="AO262" s="10" t="str">
        <f t="shared" si="554"/>
        <v/>
      </c>
      <c r="AP262" s="7"/>
      <c r="AQ262" s="168"/>
      <c r="AR262" s="17"/>
      <c r="AS262" s="9"/>
      <c r="AT262" s="9" t="str">
        <f t="shared" si="555"/>
        <v/>
      </c>
      <c r="AU262" s="9"/>
      <c r="AV262" s="9" t="str">
        <f t="shared" si="556"/>
        <v/>
      </c>
      <c r="AW262" s="9"/>
      <c r="AX262" s="9" t="str">
        <f t="shared" si="557"/>
        <v/>
      </c>
      <c r="AY262" s="9"/>
      <c r="AZ262" s="62" t="str">
        <f t="shared" si="558"/>
        <v/>
      </c>
      <c r="BA262" s="9" t="str">
        <f t="shared" si="559"/>
        <v/>
      </c>
      <c r="BB262" s="9" t="str">
        <f t="shared" si="560"/>
        <v/>
      </c>
      <c r="BC262" s="10" t="str">
        <f t="shared" si="561"/>
        <v/>
      </c>
      <c r="BD262" s="7"/>
      <c r="BE262" s="168"/>
      <c r="BF262" s="17"/>
      <c r="BG262" s="9"/>
      <c r="BH262" s="9" t="str">
        <f t="shared" si="562"/>
        <v/>
      </c>
      <c r="BI262" s="9"/>
      <c r="BJ262" s="9" t="str">
        <f t="shared" si="563"/>
        <v/>
      </c>
      <c r="BK262" s="9"/>
      <c r="BL262" s="9" t="str">
        <f t="shared" si="564"/>
        <v/>
      </c>
      <c r="BM262" s="9"/>
      <c r="BN262" s="62" t="str">
        <f t="shared" si="565"/>
        <v/>
      </c>
      <c r="BO262" s="9" t="str">
        <f t="shared" si="566"/>
        <v/>
      </c>
      <c r="BP262" s="9" t="str">
        <f t="shared" si="567"/>
        <v/>
      </c>
      <c r="BQ262" s="10" t="str">
        <f t="shared" si="568"/>
        <v/>
      </c>
      <c r="BR262" s="7"/>
      <c r="BS262" s="168"/>
      <c r="BT262" s="15"/>
      <c r="BU262" s="9"/>
      <c r="BV262" s="9" t="str">
        <f>IF(BU262="","",BU262-BU261)</f>
        <v/>
      </c>
      <c r="BW262" s="9"/>
      <c r="BX262" s="9" t="str">
        <f>IF(BW262="","",BW262-BW261)</f>
        <v/>
      </c>
      <c r="BY262" s="9"/>
      <c r="BZ262" s="9" t="str">
        <f>IF(BY262="","",BY261+CA261-BY262)</f>
        <v/>
      </c>
      <c r="CA262" s="9"/>
      <c r="CB262" s="9"/>
      <c r="CC262" s="9"/>
      <c r="CD262" s="9" t="str">
        <f t="shared" si="428"/>
        <v/>
      </c>
      <c r="CE262" s="10" t="str">
        <f t="shared" si="429"/>
        <v/>
      </c>
      <c r="CF262" s="7"/>
      <c r="CH262" s="15"/>
      <c r="CI262" s="9"/>
      <c r="CJ262" s="9" t="str">
        <f>IF(CI262="","",CI262-CI261)</f>
        <v/>
      </c>
      <c r="CK262" s="9"/>
      <c r="CL262" s="9" t="str">
        <f>IF(CK262="","",CK262-CK261)</f>
        <v/>
      </c>
      <c r="CM262" s="9"/>
      <c r="CN262" s="9" t="str">
        <f>IF(CM262="","",CM261+CO261-CM262)</f>
        <v/>
      </c>
      <c r="CO262" s="9"/>
      <c r="CP262" s="9"/>
      <c r="CQ262" s="9"/>
      <c r="CR262" s="9" t="str">
        <f t="shared" si="504"/>
        <v/>
      </c>
      <c r="CS262" s="10" t="str">
        <f t="shared" si="505"/>
        <v/>
      </c>
      <c r="CT262" s="7"/>
      <c r="CV262" s="15"/>
      <c r="CW262" s="9"/>
      <c r="CX262" s="9" t="str">
        <f>IF(CW262="","",CW262-CW261)</f>
        <v/>
      </c>
      <c r="CY262" s="9"/>
      <c r="CZ262" s="9" t="str">
        <f>IF(CY262="","",CY262-CY261)</f>
        <v/>
      </c>
      <c r="DA262" s="9"/>
      <c r="DB262" s="9" t="str">
        <f>IF(DA262="","",DA261+DC261-DA262)</f>
        <v/>
      </c>
      <c r="DC262" s="9"/>
      <c r="DD262" s="9"/>
      <c r="DE262" s="9"/>
      <c r="DF262" s="9" t="str">
        <f t="shared" si="510"/>
        <v/>
      </c>
      <c r="DG262" s="10" t="str">
        <f t="shared" si="511"/>
        <v/>
      </c>
      <c r="DH262" s="7"/>
      <c r="DJ262" s="15"/>
      <c r="DK262" s="9"/>
      <c r="DL262" s="9" t="str">
        <f>IF(DK262="","",DK262-DK261)</f>
        <v/>
      </c>
      <c r="DM262" s="9"/>
      <c r="DN262" s="9" t="str">
        <f>IF(DM262="","",DM262-DM261)</f>
        <v/>
      </c>
      <c r="DO262" s="9"/>
      <c r="DP262" s="9" t="str">
        <f>IF(DO262="","",DO261+DQ261-DO262)</f>
        <v/>
      </c>
      <c r="DQ262" s="9"/>
      <c r="DR262" s="9"/>
      <c r="DS262" s="9"/>
      <c r="DT262" s="9" t="str">
        <f t="shared" si="516"/>
        <v/>
      </c>
      <c r="DU262" s="10" t="str">
        <f t="shared" si="517"/>
        <v/>
      </c>
      <c r="DV262" s="7"/>
      <c r="DW262" s="276"/>
      <c r="DX262" s="15"/>
      <c r="DY262" s="9"/>
      <c r="DZ262" s="9" t="str">
        <f>IF(DY262="","",DY262-DY261)</f>
        <v/>
      </c>
      <c r="EA262" s="9"/>
      <c r="EB262" s="9" t="str">
        <f>IF(EA262="","",EA262-EA261)</f>
        <v/>
      </c>
      <c r="EC262" s="9"/>
      <c r="ED262" s="9" t="str">
        <f>IF(EC262="","",EC261+EE261-EC262)</f>
        <v/>
      </c>
      <c r="EE262" s="9"/>
      <c r="EF262" s="9"/>
      <c r="EG262" s="9"/>
      <c r="EH262" s="9" t="str">
        <f t="shared" si="522"/>
        <v/>
      </c>
      <c r="EI262" s="10" t="str">
        <f t="shared" si="523"/>
        <v/>
      </c>
      <c r="EJ262" s="7"/>
      <c r="EK262" s="276"/>
      <c r="EL262" s="239"/>
      <c r="EM262" s="15"/>
      <c r="EN262" s="15"/>
      <c r="EO262" s="9"/>
      <c r="EP262" s="9" t="str">
        <f t="shared" si="492"/>
        <v/>
      </c>
      <c r="EQ262" s="9"/>
      <c r="ER262" s="9" t="str">
        <f t="shared" si="493"/>
        <v/>
      </c>
      <c r="ES262" s="9"/>
      <c r="ET262" s="9" t="str">
        <f t="shared" si="494"/>
        <v/>
      </c>
      <c r="EU262" s="9"/>
      <c r="EV262" s="62" t="str">
        <f t="shared" si="539"/>
        <v/>
      </c>
      <c r="EW262" s="9" t="str">
        <f t="shared" si="540"/>
        <v/>
      </c>
      <c r="EX262" s="9" t="str">
        <f t="shared" si="497"/>
        <v/>
      </c>
      <c r="EY262" s="10" t="str">
        <f t="shared" si="498"/>
        <v/>
      </c>
      <c r="EZ262" s="7"/>
    </row>
    <row r="263" spans="1:156" ht="15" customHeight="1" thickBot="1">
      <c r="A263" s="273"/>
      <c r="B263" s="126" t="str">
        <f>IF(A263="","",SUM(D245:D247)+SUM(R245:R247)+SUM(BV232)+SUM(CJ232)+SUM(CX232,DL232)+SUM(AF245:AF247)+SUM(AT245:AT247)+SUM(BH245:BH247))</f>
        <v/>
      </c>
      <c r="C263" s="96"/>
      <c r="D263" s="24" t="str">
        <f t="shared" si="458"/>
        <v/>
      </c>
      <c r="E263" s="24"/>
      <c r="F263" s="24" t="str">
        <f t="shared" si="459"/>
        <v/>
      </c>
      <c r="G263" s="24"/>
      <c r="H263" s="24" t="str">
        <f t="shared" si="460"/>
        <v/>
      </c>
      <c r="I263" s="24"/>
      <c r="J263" s="63" t="str">
        <f t="shared" si="461"/>
        <v/>
      </c>
      <c r="K263" s="96" t="str">
        <f t="shared" si="462"/>
        <v/>
      </c>
      <c r="L263" s="24" t="str">
        <f t="shared" si="463"/>
        <v/>
      </c>
      <c r="M263" s="26" t="str">
        <f t="shared" si="464"/>
        <v/>
      </c>
      <c r="N263" s="7"/>
      <c r="O263" s="168"/>
      <c r="P263" s="23"/>
      <c r="Q263" s="24"/>
      <c r="R263" s="24" t="str">
        <f t="shared" si="541"/>
        <v/>
      </c>
      <c r="S263" s="24"/>
      <c r="T263" s="24" t="str">
        <f t="shared" si="542"/>
        <v/>
      </c>
      <c r="U263" s="24"/>
      <c r="V263" s="24" t="str">
        <f t="shared" si="543"/>
        <v/>
      </c>
      <c r="W263" s="24"/>
      <c r="X263" s="63" t="str">
        <f t="shared" si="544"/>
        <v/>
      </c>
      <c r="Y263" s="96" t="str">
        <f t="shared" si="545"/>
        <v/>
      </c>
      <c r="Z263" s="24" t="str">
        <f t="shared" si="546"/>
        <v/>
      </c>
      <c r="AA263" s="26" t="str">
        <f t="shared" si="547"/>
        <v/>
      </c>
      <c r="AB263" s="7"/>
      <c r="AC263" s="168"/>
      <c r="AD263" s="23"/>
      <c r="AE263" s="24"/>
      <c r="AF263" s="24" t="str">
        <f t="shared" si="548"/>
        <v/>
      </c>
      <c r="AG263" s="24"/>
      <c r="AH263" s="24" t="str">
        <f t="shared" si="549"/>
        <v/>
      </c>
      <c r="AI263" s="24"/>
      <c r="AJ263" s="24" t="str">
        <f t="shared" si="550"/>
        <v/>
      </c>
      <c r="AK263" s="24"/>
      <c r="AL263" s="63" t="str">
        <f t="shared" si="551"/>
        <v/>
      </c>
      <c r="AM263" s="96" t="str">
        <f t="shared" si="552"/>
        <v/>
      </c>
      <c r="AN263" s="24" t="str">
        <f t="shared" si="553"/>
        <v/>
      </c>
      <c r="AO263" s="26" t="str">
        <f t="shared" si="554"/>
        <v/>
      </c>
      <c r="AP263" s="7"/>
      <c r="AQ263" s="168"/>
      <c r="AR263" s="23"/>
      <c r="AS263" s="24"/>
      <c r="AT263" s="24" t="str">
        <f t="shared" si="555"/>
        <v/>
      </c>
      <c r="AU263" s="24"/>
      <c r="AV263" s="24" t="str">
        <f t="shared" si="556"/>
        <v/>
      </c>
      <c r="AW263" s="24"/>
      <c r="AX263" s="24" t="str">
        <f t="shared" si="557"/>
        <v/>
      </c>
      <c r="AY263" s="24"/>
      <c r="AZ263" s="63" t="str">
        <f t="shared" si="558"/>
        <v/>
      </c>
      <c r="BA263" s="96" t="str">
        <f t="shared" si="559"/>
        <v/>
      </c>
      <c r="BB263" s="24" t="str">
        <f t="shared" si="560"/>
        <v/>
      </c>
      <c r="BC263" s="26" t="str">
        <f t="shared" si="561"/>
        <v/>
      </c>
      <c r="BD263" s="7"/>
      <c r="BE263" s="168"/>
      <c r="BF263" s="23"/>
      <c r="BG263" s="24"/>
      <c r="BH263" s="24" t="str">
        <f t="shared" si="562"/>
        <v/>
      </c>
      <c r="BI263" s="24"/>
      <c r="BJ263" s="24" t="str">
        <f t="shared" si="563"/>
        <v/>
      </c>
      <c r="BK263" s="24"/>
      <c r="BL263" s="24" t="str">
        <f t="shared" si="564"/>
        <v/>
      </c>
      <c r="BM263" s="24"/>
      <c r="BN263" s="63" t="str">
        <f t="shared" si="565"/>
        <v/>
      </c>
      <c r="BO263" s="96" t="str">
        <f t="shared" si="566"/>
        <v/>
      </c>
      <c r="BP263" s="24" t="str">
        <f t="shared" si="567"/>
        <v/>
      </c>
      <c r="BQ263" s="26" t="str">
        <f t="shared" si="568"/>
        <v/>
      </c>
      <c r="BR263" s="7"/>
      <c r="BS263" s="168"/>
      <c r="BT263" s="169"/>
      <c r="BU263" s="9"/>
      <c r="BV263" s="9" t="str">
        <f>IF(BU263="","",BU263-BU243)</f>
        <v/>
      </c>
      <c r="BW263" s="9"/>
      <c r="BX263" s="9" t="str">
        <f>IF(BW263="","",BW263-BW243)</f>
        <v/>
      </c>
      <c r="BY263" s="9"/>
      <c r="BZ263" s="9" t="str">
        <f>IF(BY263="","",BY243+CA243-BY263)</f>
        <v/>
      </c>
      <c r="CA263" s="9"/>
      <c r="CB263" s="78"/>
      <c r="CC263" s="78" t="str">
        <f>IF(BU263="","",CC243)</f>
        <v/>
      </c>
      <c r="CD263" s="9" t="str">
        <f t="shared" si="428"/>
        <v/>
      </c>
      <c r="CE263" s="10" t="str">
        <f t="shared" si="429"/>
        <v/>
      </c>
      <c r="CF263" s="7"/>
      <c r="CH263" s="15"/>
      <c r="CI263" s="9"/>
      <c r="CJ263" s="9" t="str">
        <f>IF(CI263="","",CI263-CI243)</f>
        <v/>
      </c>
      <c r="CK263" s="9"/>
      <c r="CL263" s="9" t="str">
        <f>IF(CK263="","",CK263-CK243)</f>
        <v/>
      </c>
      <c r="CM263" s="9"/>
      <c r="CN263" s="9" t="str">
        <f>IF(CM263="","",CM243+CO243-CM263)</f>
        <v/>
      </c>
      <c r="CO263" s="9"/>
      <c r="CP263" s="78"/>
      <c r="CQ263" s="78" t="str">
        <f>IF(CI263="","",CQ243)</f>
        <v/>
      </c>
      <c r="CR263" s="9" t="str">
        <f t="shared" si="504"/>
        <v/>
      </c>
      <c r="CS263" s="10" t="str">
        <f t="shared" si="505"/>
        <v/>
      </c>
      <c r="CT263" s="7"/>
      <c r="CV263" s="15"/>
      <c r="CW263" s="9"/>
      <c r="CX263" s="9" t="str">
        <f>IF(CW263="","",CW263-CW243)</f>
        <v/>
      </c>
      <c r="CY263" s="9"/>
      <c r="CZ263" s="9" t="str">
        <f>IF(CY263="","",CY263-CY243)</f>
        <v/>
      </c>
      <c r="DA263" s="9"/>
      <c r="DB263" s="9" t="str">
        <f>IF(DA263="","",DA243+DC243-DA263)</f>
        <v/>
      </c>
      <c r="DC263" s="9"/>
      <c r="DD263" s="78"/>
      <c r="DE263" s="78" t="str">
        <f>IF(CW263="","",DE243)</f>
        <v/>
      </c>
      <c r="DF263" s="9" t="str">
        <f t="shared" si="510"/>
        <v/>
      </c>
      <c r="DG263" s="10" t="str">
        <f t="shared" si="511"/>
        <v/>
      </c>
      <c r="DH263" s="7"/>
      <c r="DJ263" s="15"/>
      <c r="DK263" s="9"/>
      <c r="DL263" s="9" t="str">
        <f>IF(DK263="","",DK263-DK243)</f>
        <v/>
      </c>
      <c r="DM263" s="9"/>
      <c r="DN263" s="9" t="str">
        <f>IF(DM263="","",DM263-DM243)</f>
        <v/>
      </c>
      <c r="DO263" s="9"/>
      <c r="DP263" s="9" t="str">
        <f>IF(DO263="","",DO243+DQ243-DO263)</f>
        <v/>
      </c>
      <c r="DQ263" s="9"/>
      <c r="DR263" s="78"/>
      <c r="DS263" s="78" t="str">
        <f>IF(DK263="","",DS243)</f>
        <v/>
      </c>
      <c r="DT263" s="9" t="str">
        <f t="shared" si="516"/>
        <v/>
      </c>
      <c r="DU263" s="10" t="str">
        <f t="shared" si="517"/>
        <v/>
      </c>
      <c r="DV263" s="7"/>
      <c r="DW263" s="276"/>
      <c r="DX263" s="15"/>
      <c r="DY263" s="9"/>
      <c r="DZ263" s="9" t="str">
        <f>IF(DY263="","",DY263-DY243)</f>
        <v/>
      </c>
      <c r="EA263" s="9"/>
      <c r="EB263" s="9" t="str">
        <f>IF(EA263="","",EA263-EA243)</f>
        <v/>
      </c>
      <c r="EC263" s="9"/>
      <c r="ED263" s="9" t="str">
        <f>IF(EC263="","",EC243+EE243-EC263)</f>
        <v/>
      </c>
      <c r="EE263" s="9"/>
      <c r="EF263" s="78"/>
      <c r="EG263" s="78" t="str">
        <f>IF(DY263="","",EG243)</f>
        <v/>
      </c>
      <c r="EH263" s="9" t="str">
        <f t="shared" si="522"/>
        <v/>
      </c>
      <c r="EI263" s="10" t="str">
        <f t="shared" si="523"/>
        <v/>
      </c>
      <c r="EJ263" s="7"/>
      <c r="EK263" s="276"/>
      <c r="EL263" s="239"/>
      <c r="EM263" s="23"/>
      <c r="EN263" s="23"/>
      <c r="EO263" s="24"/>
      <c r="EP263" s="24" t="str">
        <f t="shared" si="492"/>
        <v/>
      </c>
      <c r="EQ263" s="24"/>
      <c r="ER263" s="24" t="str">
        <f t="shared" si="493"/>
        <v/>
      </c>
      <c r="ES263" s="24"/>
      <c r="ET263" s="24" t="str">
        <f t="shared" si="494"/>
        <v/>
      </c>
      <c r="EU263" s="24"/>
      <c r="EV263" s="63" t="str">
        <f t="shared" si="539"/>
        <v/>
      </c>
      <c r="EW263" s="96" t="str">
        <f t="shared" si="540"/>
        <v/>
      </c>
      <c r="EX263" s="24" t="str">
        <f t="shared" si="497"/>
        <v/>
      </c>
      <c r="EY263" s="26" t="str">
        <f t="shared" si="498"/>
        <v/>
      </c>
      <c r="EZ263" s="7"/>
    </row>
    <row r="264" spans="1:156" ht="15" customHeight="1" thickTop="1">
      <c r="A264" s="89"/>
      <c r="B264" s="116" t="str">
        <f>IF(A264="","",SUM(D264:D267)+SUM(R264:R267)+SUM(AF264:AF267)+SUM(AT264:AT267)+SUM(BV237,CJ237,CX237,DL237)+SUM(BH264:BH267))</f>
        <v/>
      </c>
      <c r="C264" s="78"/>
      <c r="D264" s="78" t="str">
        <f t="shared" si="458"/>
        <v/>
      </c>
      <c r="E264" s="78"/>
      <c r="F264" s="28" t="str">
        <f t="shared" si="459"/>
        <v/>
      </c>
      <c r="G264" s="78"/>
      <c r="H264" s="78" t="str">
        <f t="shared" si="460"/>
        <v/>
      </c>
      <c r="I264" s="78"/>
      <c r="J264" s="90" t="str">
        <f t="shared" si="461"/>
        <v/>
      </c>
      <c r="K264" s="91" t="str">
        <f t="shared" si="462"/>
        <v/>
      </c>
      <c r="L264" s="28" t="str">
        <f t="shared" si="463"/>
        <v/>
      </c>
      <c r="M264" s="29" t="str">
        <f t="shared" si="464"/>
        <v/>
      </c>
      <c r="N264" s="7"/>
      <c r="O264" s="168"/>
      <c r="P264" s="89" t="str">
        <f>IF(A264="","",A264)</f>
        <v/>
      </c>
      <c r="Q264" s="78"/>
      <c r="R264" s="78" t="str">
        <f t="shared" si="541"/>
        <v/>
      </c>
      <c r="S264" s="78"/>
      <c r="T264" s="28" t="str">
        <f t="shared" si="542"/>
        <v/>
      </c>
      <c r="U264" s="78"/>
      <c r="V264" s="78" t="str">
        <f t="shared" si="543"/>
        <v/>
      </c>
      <c r="W264" s="78"/>
      <c r="X264" s="90" t="str">
        <f t="shared" si="544"/>
        <v/>
      </c>
      <c r="Y264" s="91" t="str">
        <f t="shared" si="545"/>
        <v/>
      </c>
      <c r="Z264" s="28" t="str">
        <f t="shared" si="546"/>
        <v/>
      </c>
      <c r="AA264" s="29" t="str">
        <f t="shared" si="547"/>
        <v/>
      </c>
      <c r="AB264" s="7"/>
      <c r="AC264" s="168"/>
      <c r="AD264" s="89" t="str">
        <f>IF(A264="","",A264)</f>
        <v/>
      </c>
      <c r="AE264" s="78"/>
      <c r="AF264" s="78" t="str">
        <f t="shared" si="548"/>
        <v/>
      </c>
      <c r="AG264" s="78"/>
      <c r="AH264" s="28" t="str">
        <f t="shared" si="549"/>
        <v/>
      </c>
      <c r="AI264" s="78"/>
      <c r="AJ264" s="78" t="str">
        <f t="shared" si="550"/>
        <v/>
      </c>
      <c r="AK264" s="78"/>
      <c r="AL264" s="90" t="str">
        <f t="shared" si="551"/>
        <v/>
      </c>
      <c r="AM264" s="91" t="str">
        <f t="shared" si="552"/>
        <v/>
      </c>
      <c r="AN264" s="28" t="str">
        <f t="shared" si="553"/>
        <v/>
      </c>
      <c r="AO264" s="29" t="str">
        <f t="shared" si="554"/>
        <v/>
      </c>
      <c r="AP264" s="7"/>
      <c r="AQ264" s="168"/>
      <c r="AR264" s="89" t="str">
        <f>IF(A264="","",A264)</f>
        <v/>
      </c>
      <c r="AS264" s="78"/>
      <c r="AT264" s="78" t="str">
        <f t="shared" si="555"/>
        <v/>
      </c>
      <c r="AU264" s="78"/>
      <c r="AV264" s="28" t="str">
        <f t="shared" si="556"/>
        <v/>
      </c>
      <c r="AW264" s="78"/>
      <c r="AX264" s="78" t="str">
        <f t="shared" si="557"/>
        <v/>
      </c>
      <c r="AY264" s="78"/>
      <c r="AZ264" s="90" t="str">
        <f t="shared" si="558"/>
        <v/>
      </c>
      <c r="BA264" s="91" t="str">
        <f t="shared" si="559"/>
        <v/>
      </c>
      <c r="BB264" s="28" t="str">
        <f t="shared" si="560"/>
        <v/>
      </c>
      <c r="BC264" s="29" t="str">
        <f t="shared" si="561"/>
        <v/>
      </c>
      <c r="BD264" s="7"/>
      <c r="BE264" s="168"/>
      <c r="BF264" s="89" t="str">
        <f>IF(A264="","",A264)</f>
        <v/>
      </c>
      <c r="BG264" s="78"/>
      <c r="BH264" s="78" t="str">
        <f t="shared" si="562"/>
        <v/>
      </c>
      <c r="BI264" s="78"/>
      <c r="BJ264" s="28" t="str">
        <f t="shared" si="563"/>
        <v/>
      </c>
      <c r="BK264" s="78"/>
      <c r="BL264" s="78" t="str">
        <f t="shared" si="564"/>
        <v/>
      </c>
      <c r="BM264" s="78"/>
      <c r="BN264" s="90" t="str">
        <f t="shared" si="565"/>
        <v/>
      </c>
      <c r="BO264" s="91" t="str">
        <f t="shared" si="566"/>
        <v/>
      </c>
      <c r="BP264" s="28" t="str">
        <f t="shared" si="567"/>
        <v/>
      </c>
      <c r="BQ264" s="29" t="str">
        <f t="shared" si="568"/>
        <v/>
      </c>
      <c r="BR264" s="7"/>
      <c r="BS264" s="168"/>
      <c r="BT264" s="15"/>
      <c r="BU264" s="9"/>
      <c r="BV264" s="9" t="str">
        <f>IF(BU264="","",BU264-#REF!)</f>
        <v/>
      </c>
      <c r="BW264" s="9"/>
      <c r="BX264" s="9" t="str">
        <f>IF(BW264="","",BW264-#REF!)</f>
        <v/>
      </c>
      <c r="BY264" s="9"/>
      <c r="BZ264" s="9" t="str">
        <f>IF(BY264="","",#REF!+#REF!-BY264)</f>
        <v/>
      </c>
      <c r="CA264" s="9"/>
      <c r="CB264" s="9"/>
      <c r="CC264" s="9"/>
      <c r="CD264" s="9" t="str">
        <f t="shared" si="428"/>
        <v/>
      </c>
      <c r="CE264" s="10" t="str">
        <f t="shared" si="429"/>
        <v/>
      </c>
      <c r="CF264" s="7"/>
      <c r="CH264" s="15"/>
      <c r="CI264" s="9"/>
      <c r="CJ264" s="9" t="str">
        <f>IF(CI264="","",CI264-#REF!)</f>
        <v/>
      </c>
      <c r="CK264" s="9"/>
      <c r="CL264" s="9" t="str">
        <f>IF(CK264="","",CK264-#REF!)</f>
        <v/>
      </c>
      <c r="CM264" s="9"/>
      <c r="CN264" s="9" t="str">
        <f>IF(CM264="","",#REF!+#REF!-CM264)</f>
        <v/>
      </c>
      <c r="CO264" s="9"/>
      <c r="CP264" s="9"/>
      <c r="CQ264" s="9"/>
      <c r="CR264" s="9" t="str">
        <f t="shared" si="504"/>
        <v/>
      </c>
      <c r="CS264" s="10" t="str">
        <f t="shared" si="505"/>
        <v/>
      </c>
      <c r="CT264" s="7"/>
      <c r="CV264" s="15"/>
      <c r="CW264" s="9"/>
      <c r="CX264" s="9" t="str">
        <f>IF(CW264="","",CW264-#REF!)</f>
        <v/>
      </c>
      <c r="CY264" s="9"/>
      <c r="CZ264" s="9" t="str">
        <f>IF(CY264="","",CY264-#REF!)</f>
        <v/>
      </c>
      <c r="DA264" s="9"/>
      <c r="DB264" s="9" t="str">
        <f>IF(DA264="","",#REF!+#REF!-DA264)</f>
        <v/>
      </c>
      <c r="DC264" s="9"/>
      <c r="DD264" s="9"/>
      <c r="DE264" s="9"/>
      <c r="DF264" s="9" t="str">
        <f t="shared" si="510"/>
        <v/>
      </c>
      <c r="DG264" s="10" t="str">
        <f t="shared" si="511"/>
        <v/>
      </c>
      <c r="DH264" s="7"/>
      <c r="DJ264" s="15"/>
      <c r="DK264" s="9"/>
      <c r="DL264" s="9" t="str">
        <f>IF(DK264="","",DK264-#REF!)</f>
        <v/>
      </c>
      <c r="DM264" s="9"/>
      <c r="DN264" s="9" t="str">
        <f>IF(DM264="","",DM264-#REF!)</f>
        <v/>
      </c>
      <c r="DO264" s="9"/>
      <c r="DP264" s="9" t="str">
        <f>IF(DO264="","",#REF!+#REF!-DO264)</f>
        <v/>
      </c>
      <c r="DQ264" s="9"/>
      <c r="DR264" s="9"/>
      <c r="DS264" s="9"/>
      <c r="DT264" s="9" t="str">
        <f t="shared" si="516"/>
        <v/>
      </c>
      <c r="DU264" s="10" t="str">
        <f t="shared" si="517"/>
        <v/>
      </c>
      <c r="DV264" s="7"/>
      <c r="DW264" s="276"/>
      <c r="DX264" s="15"/>
      <c r="DY264" s="9"/>
      <c r="DZ264" s="9" t="str">
        <f>IF(DY264="","",DY264-#REF!)</f>
        <v/>
      </c>
      <c r="EA264" s="9"/>
      <c r="EB264" s="9" t="str">
        <f>IF(EA264="","",EA264-#REF!)</f>
        <v/>
      </c>
      <c r="EC264" s="9"/>
      <c r="ED264" s="9" t="str">
        <f>IF(EC264="","",#REF!+#REF!-EC264)</f>
        <v/>
      </c>
      <c r="EE264" s="9"/>
      <c r="EF264" s="9"/>
      <c r="EG264" s="9"/>
      <c r="EH264" s="9" t="str">
        <f t="shared" si="522"/>
        <v/>
      </c>
      <c r="EI264" s="10" t="str">
        <f t="shared" si="523"/>
        <v/>
      </c>
      <c r="EJ264" s="7"/>
      <c r="EK264" s="276"/>
      <c r="EL264" s="239"/>
      <c r="EM264" s="89"/>
      <c r="EN264" s="89"/>
      <c r="EO264" s="78"/>
      <c r="EP264" s="78" t="str">
        <f t="shared" si="492"/>
        <v/>
      </c>
      <c r="EQ264" s="78"/>
      <c r="ER264" s="28" t="str">
        <f t="shared" si="493"/>
        <v/>
      </c>
      <c r="ES264" s="78"/>
      <c r="ET264" s="78" t="str">
        <f t="shared" si="494"/>
        <v/>
      </c>
      <c r="EU264" s="78"/>
      <c r="EV264" s="90" t="str">
        <f t="shared" si="539"/>
        <v/>
      </c>
      <c r="EW264" s="91" t="str">
        <f t="shared" si="540"/>
        <v/>
      </c>
      <c r="EX264" s="28" t="str">
        <f t="shared" si="497"/>
        <v/>
      </c>
      <c r="EY264" s="29" t="str">
        <f t="shared" si="498"/>
        <v/>
      </c>
      <c r="EZ264" s="7"/>
    </row>
    <row r="265" spans="1:156" ht="15" customHeight="1">
      <c r="A265" s="15"/>
      <c r="B265" s="15"/>
      <c r="C265" s="9"/>
      <c r="D265" s="9" t="str">
        <f t="shared" si="458"/>
        <v/>
      </c>
      <c r="E265" s="9"/>
      <c r="F265" s="9" t="str">
        <f t="shared" si="459"/>
        <v/>
      </c>
      <c r="G265" s="9"/>
      <c r="H265" s="9" t="str">
        <f t="shared" si="460"/>
        <v/>
      </c>
      <c r="I265" s="9"/>
      <c r="J265" s="62" t="str">
        <f t="shared" si="461"/>
        <v/>
      </c>
      <c r="K265" s="95" t="str">
        <f t="shared" si="462"/>
        <v/>
      </c>
      <c r="L265" s="9" t="str">
        <f t="shared" si="463"/>
        <v/>
      </c>
      <c r="M265" s="10" t="str">
        <f t="shared" si="464"/>
        <v/>
      </c>
      <c r="N265" s="7"/>
      <c r="O265" s="168"/>
      <c r="P265" s="15"/>
      <c r="Q265" s="9"/>
      <c r="R265" s="9" t="str">
        <f t="shared" si="541"/>
        <v/>
      </c>
      <c r="S265" s="9"/>
      <c r="T265" s="9" t="str">
        <f t="shared" si="542"/>
        <v/>
      </c>
      <c r="U265" s="9"/>
      <c r="V265" s="9" t="str">
        <f t="shared" si="543"/>
        <v/>
      </c>
      <c r="W265" s="9"/>
      <c r="X265" s="62" t="str">
        <f t="shared" si="544"/>
        <v/>
      </c>
      <c r="Y265" s="95" t="str">
        <f t="shared" si="545"/>
        <v/>
      </c>
      <c r="Z265" s="9" t="str">
        <f t="shared" si="546"/>
        <v/>
      </c>
      <c r="AA265" s="10" t="str">
        <f t="shared" si="547"/>
        <v/>
      </c>
      <c r="AB265" s="7"/>
      <c r="AC265" s="168"/>
      <c r="AD265" s="15"/>
      <c r="AE265" s="9"/>
      <c r="AF265" s="9" t="str">
        <f t="shared" si="548"/>
        <v/>
      </c>
      <c r="AG265" s="9"/>
      <c r="AH265" s="9" t="str">
        <f t="shared" si="549"/>
        <v/>
      </c>
      <c r="AI265" s="9"/>
      <c r="AJ265" s="9" t="str">
        <f t="shared" si="550"/>
        <v/>
      </c>
      <c r="AK265" s="9"/>
      <c r="AL265" s="62" t="str">
        <f t="shared" si="551"/>
        <v/>
      </c>
      <c r="AM265" s="95" t="str">
        <f t="shared" si="552"/>
        <v/>
      </c>
      <c r="AN265" s="9" t="str">
        <f t="shared" si="553"/>
        <v/>
      </c>
      <c r="AO265" s="10" t="str">
        <f t="shared" si="554"/>
        <v/>
      </c>
      <c r="AP265" s="7"/>
      <c r="AQ265" s="168"/>
      <c r="AR265" s="15"/>
      <c r="AS265" s="9"/>
      <c r="AT265" s="9" t="str">
        <f t="shared" si="555"/>
        <v/>
      </c>
      <c r="AU265" s="9"/>
      <c r="AV265" s="9" t="str">
        <f t="shared" si="556"/>
        <v/>
      </c>
      <c r="AW265" s="9"/>
      <c r="AX265" s="9" t="str">
        <f t="shared" si="557"/>
        <v/>
      </c>
      <c r="AY265" s="9"/>
      <c r="AZ265" s="62" t="str">
        <f t="shared" si="558"/>
        <v/>
      </c>
      <c r="BA265" s="95" t="str">
        <f t="shared" si="559"/>
        <v/>
      </c>
      <c r="BB265" s="9" t="str">
        <f t="shared" si="560"/>
        <v/>
      </c>
      <c r="BC265" s="10" t="str">
        <f t="shared" si="561"/>
        <v/>
      </c>
      <c r="BD265" s="7"/>
      <c r="BE265" s="168"/>
      <c r="BF265" s="15"/>
      <c r="BG265" s="9"/>
      <c r="BH265" s="9" t="str">
        <f t="shared" si="562"/>
        <v/>
      </c>
      <c r="BI265" s="9"/>
      <c r="BJ265" s="9" t="str">
        <f t="shared" si="563"/>
        <v/>
      </c>
      <c r="BK265" s="9"/>
      <c r="BL265" s="9" t="str">
        <f t="shared" si="564"/>
        <v/>
      </c>
      <c r="BM265" s="9"/>
      <c r="BN265" s="62" t="str">
        <f t="shared" si="565"/>
        <v/>
      </c>
      <c r="BO265" s="95" t="str">
        <f t="shared" si="566"/>
        <v/>
      </c>
      <c r="BP265" s="9" t="str">
        <f t="shared" si="567"/>
        <v/>
      </c>
      <c r="BQ265" s="10" t="str">
        <f t="shared" si="568"/>
        <v/>
      </c>
      <c r="BR265" s="7"/>
      <c r="BS265" s="168"/>
      <c r="BT265" s="15"/>
      <c r="BU265" s="9"/>
      <c r="BV265" s="9" t="str">
        <f t="shared" ref="BV265:BV279" si="569">IF(BU265="","",BU265-BU264)</f>
        <v/>
      </c>
      <c r="BW265" s="9"/>
      <c r="BX265" s="9" t="str">
        <f t="shared" ref="BX265:BX280" si="570">IF(BW265="","",BW265-BW264)</f>
        <v/>
      </c>
      <c r="BY265" s="9"/>
      <c r="BZ265" s="9" t="str">
        <f t="shared" ref="BZ265:BZ280" si="571">IF(BY265="","",BY264+CA264-BY265)</f>
        <v/>
      </c>
      <c r="CA265" s="9"/>
      <c r="CB265" s="9"/>
      <c r="CC265" s="9"/>
      <c r="CD265" s="9" t="str">
        <f t="shared" si="428"/>
        <v/>
      </c>
      <c r="CE265" s="10" t="str">
        <f t="shared" si="429"/>
        <v/>
      </c>
      <c r="CF265" s="7"/>
      <c r="CH265" s="15"/>
      <c r="CI265" s="9"/>
      <c r="CJ265" s="9" t="str">
        <f t="shared" ref="CJ265:CJ279" si="572">IF(CI265="","",CI265-CI264)</f>
        <v/>
      </c>
      <c r="CK265" s="9"/>
      <c r="CL265" s="9" t="str">
        <f t="shared" ref="CL265:CL280" si="573">IF(CK265="","",CK265-CK264)</f>
        <v/>
      </c>
      <c r="CM265" s="9"/>
      <c r="CN265" s="9" t="str">
        <f t="shared" ref="CN265:CN280" si="574">IF(CM265="","",CM264+CO264-CM265)</f>
        <v/>
      </c>
      <c r="CO265" s="9"/>
      <c r="CP265" s="9"/>
      <c r="CQ265" s="9"/>
      <c r="CR265" s="9" t="str">
        <f t="shared" si="504"/>
        <v/>
      </c>
      <c r="CS265" s="10" t="str">
        <f t="shared" si="505"/>
        <v/>
      </c>
      <c r="CT265" s="7"/>
      <c r="CV265" s="15"/>
      <c r="CW265" s="9"/>
      <c r="CX265" s="9" t="str">
        <f t="shared" ref="CX265:CX279" si="575">IF(CW265="","",CW265-CW264)</f>
        <v/>
      </c>
      <c r="CY265" s="9"/>
      <c r="CZ265" s="9" t="str">
        <f t="shared" ref="CZ265:CZ280" si="576">IF(CY265="","",CY265-CY264)</f>
        <v/>
      </c>
      <c r="DA265" s="9"/>
      <c r="DB265" s="9" t="str">
        <f t="shared" ref="DB265:DB280" si="577">IF(DA265="","",DA264+DC264-DA265)</f>
        <v/>
      </c>
      <c r="DC265" s="9"/>
      <c r="DD265" s="9"/>
      <c r="DE265" s="9"/>
      <c r="DF265" s="9" t="str">
        <f t="shared" si="510"/>
        <v/>
      </c>
      <c r="DG265" s="10" t="str">
        <f t="shared" si="511"/>
        <v/>
      </c>
      <c r="DH265" s="7"/>
      <c r="DJ265" s="15"/>
      <c r="DK265" s="9"/>
      <c r="DL265" s="9" t="str">
        <f t="shared" ref="DL265:DL279" si="578">IF(DK265="","",DK265-DK264)</f>
        <v/>
      </c>
      <c r="DM265" s="9"/>
      <c r="DN265" s="9" t="str">
        <f t="shared" ref="DN265:DN280" si="579">IF(DM265="","",DM265-DM264)</f>
        <v/>
      </c>
      <c r="DO265" s="9"/>
      <c r="DP265" s="9" t="str">
        <f t="shared" ref="DP265:DP280" si="580">IF(DO265="","",DO264+DQ264-DO265)</f>
        <v/>
      </c>
      <c r="DQ265" s="9"/>
      <c r="DR265" s="9"/>
      <c r="DS265" s="9"/>
      <c r="DT265" s="9" t="str">
        <f t="shared" si="516"/>
        <v/>
      </c>
      <c r="DU265" s="10" t="str">
        <f t="shared" si="517"/>
        <v/>
      </c>
      <c r="DV265" s="7"/>
      <c r="DW265" s="276"/>
      <c r="DX265" s="15"/>
      <c r="DY265" s="9"/>
      <c r="DZ265" s="9" t="str">
        <f t="shared" ref="DZ265:DZ279" si="581">IF(DY265="","",DY265-DY264)</f>
        <v/>
      </c>
      <c r="EA265" s="9"/>
      <c r="EB265" s="9" t="str">
        <f t="shared" ref="EB265:EB280" si="582">IF(EA265="","",EA265-EA264)</f>
        <v/>
      </c>
      <c r="EC265" s="9"/>
      <c r="ED265" s="9" t="str">
        <f t="shared" ref="ED265:ED280" si="583">IF(EC265="","",EC264+EE264-EC265)</f>
        <v/>
      </c>
      <c r="EE265" s="9"/>
      <c r="EF265" s="9"/>
      <c r="EG265" s="9"/>
      <c r="EH265" s="9" t="str">
        <f t="shared" si="522"/>
        <v/>
      </c>
      <c r="EI265" s="10" t="str">
        <f t="shared" si="523"/>
        <v/>
      </c>
      <c r="EJ265" s="7"/>
      <c r="EK265" s="276"/>
      <c r="EL265" s="239"/>
      <c r="EM265" s="15"/>
      <c r="EN265" s="15"/>
      <c r="EO265" s="9"/>
      <c r="EP265" s="9" t="str">
        <f t="shared" si="492"/>
        <v/>
      </c>
      <c r="EQ265" s="9"/>
      <c r="ER265" s="9" t="str">
        <f t="shared" si="493"/>
        <v/>
      </c>
      <c r="ES265" s="9"/>
      <c r="ET265" s="9" t="str">
        <f t="shared" si="494"/>
        <v/>
      </c>
      <c r="EU265" s="9"/>
      <c r="EV265" s="62" t="str">
        <f t="shared" si="539"/>
        <v/>
      </c>
      <c r="EW265" s="95" t="str">
        <f t="shared" si="540"/>
        <v/>
      </c>
      <c r="EX265" s="9" t="str">
        <f t="shared" si="497"/>
        <v/>
      </c>
      <c r="EY265" s="10" t="str">
        <f t="shared" si="498"/>
        <v/>
      </c>
      <c r="EZ265" s="7"/>
    </row>
    <row r="266" spans="1:156">
      <c r="A266" s="15"/>
      <c r="B266" s="15"/>
      <c r="C266" s="9"/>
      <c r="D266" s="9" t="str">
        <f t="shared" si="458"/>
        <v/>
      </c>
      <c r="E266" s="9"/>
      <c r="F266" s="9" t="str">
        <f t="shared" si="459"/>
        <v/>
      </c>
      <c r="G266" s="9"/>
      <c r="H266" s="9" t="str">
        <f t="shared" si="460"/>
        <v/>
      </c>
      <c r="I266" s="9"/>
      <c r="J266" s="62" t="str">
        <f t="shared" si="461"/>
        <v/>
      </c>
      <c r="K266" s="9" t="str">
        <f t="shared" si="462"/>
        <v/>
      </c>
      <c r="L266" s="9" t="str">
        <f t="shared" si="463"/>
        <v/>
      </c>
      <c r="M266" s="10" t="str">
        <f t="shared" si="464"/>
        <v/>
      </c>
      <c r="N266" s="7"/>
      <c r="O266" s="168"/>
      <c r="P266" s="15"/>
      <c r="Q266" s="9"/>
      <c r="R266" s="9" t="str">
        <f t="shared" si="541"/>
        <v/>
      </c>
      <c r="S266" s="9"/>
      <c r="T266" s="9" t="str">
        <f t="shared" si="542"/>
        <v/>
      </c>
      <c r="U266" s="9"/>
      <c r="V266" s="9" t="str">
        <f t="shared" si="543"/>
        <v/>
      </c>
      <c r="W266" s="9"/>
      <c r="X266" s="62" t="str">
        <f t="shared" si="544"/>
        <v/>
      </c>
      <c r="Y266" s="9" t="str">
        <f t="shared" si="545"/>
        <v/>
      </c>
      <c r="Z266" s="9" t="str">
        <f t="shared" si="546"/>
        <v/>
      </c>
      <c r="AA266" s="10" t="str">
        <f t="shared" si="547"/>
        <v/>
      </c>
      <c r="AB266" s="7"/>
      <c r="AC266" s="168"/>
      <c r="AD266" s="15"/>
      <c r="AE266" s="9"/>
      <c r="AF266" s="9" t="str">
        <f t="shared" si="548"/>
        <v/>
      </c>
      <c r="AG266" s="9"/>
      <c r="AH266" s="9" t="str">
        <f t="shared" si="549"/>
        <v/>
      </c>
      <c r="AI266" s="9"/>
      <c r="AJ266" s="9" t="str">
        <f t="shared" si="550"/>
        <v/>
      </c>
      <c r="AK266" s="9"/>
      <c r="AL266" s="62" t="str">
        <f t="shared" si="551"/>
        <v/>
      </c>
      <c r="AM266" s="9" t="str">
        <f t="shared" si="552"/>
        <v/>
      </c>
      <c r="AN266" s="9" t="str">
        <f t="shared" si="553"/>
        <v/>
      </c>
      <c r="AO266" s="10" t="str">
        <f t="shared" si="554"/>
        <v/>
      </c>
      <c r="AP266" s="7"/>
      <c r="AQ266" s="168"/>
      <c r="AR266" s="17"/>
      <c r="AS266" s="9"/>
      <c r="AT266" s="9" t="str">
        <f t="shared" si="555"/>
        <v/>
      </c>
      <c r="AU266" s="9"/>
      <c r="AV266" s="9" t="str">
        <f t="shared" si="556"/>
        <v/>
      </c>
      <c r="AW266" s="9"/>
      <c r="AX266" s="9" t="str">
        <f t="shared" si="557"/>
        <v/>
      </c>
      <c r="AY266" s="9"/>
      <c r="AZ266" s="62" t="str">
        <f t="shared" si="558"/>
        <v/>
      </c>
      <c r="BA266" s="9" t="str">
        <f t="shared" si="559"/>
        <v/>
      </c>
      <c r="BB266" s="9" t="str">
        <f t="shared" si="560"/>
        <v/>
      </c>
      <c r="BC266" s="10" t="str">
        <f t="shared" si="561"/>
        <v/>
      </c>
      <c r="BD266" s="7"/>
      <c r="BE266" s="168"/>
      <c r="BF266" s="17"/>
      <c r="BG266" s="9"/>
      <c r="BH266" s="9" t="str">
        <f t="shared" si="562"/>
        <v/>
      </c>
      <c r="BI266" s="9"/>
      <c r="BJ266" s="9" t="str">
        <f t="shared" si="563"/>
        <v/>
      </c>
      <c r="BK266" s="9"/>
      <c r="BL266" s="9" t="str">
        <f t="shared" si="564"/>
        <v/>
      </c>
      <c r="BM266" s="9"/>
      <c r="BN266" s="62" t="str">
        <f t="shared" si="565"/>
        <v/>
      </c>
      <c r="BO266" s="9" t="str">
        <f t="shared" si="566"/>
        <v/>
      </c>
      <c r="BP266" s="9" t="str">
        <f t="shared" si="567"/>
        <v/>
      </c>
      <c r="BQ266" s="10" t="str">
        <f t="shared" si="568"/>
        <v/>
      </c>
      <c r="BR266" s="7"/>
      <c r="BS266" s="168"/>
      <c r="BT266" s="15"/>
      <c r="BU266" s="9"/>
      <c r="BV266" s="9" t="str">
        <f t="shared" si="569"/>
        <v/>
      </c>
      <c r="BW266" s="9"/>
      <c r="BX266" s="9" t="str">
        <f t="shared" si="570"/>
        <v/>
      </c>
      <c r="BY266" s="9"/>
      <c r="BZ266" s="9" t="str">
        <f t="shared" si="571"/>
        <v/>
      </c>
      <c r="CA266" s="9"/>
      <c r="CB266" s="9"/>
      <c r="CC266" s="9"/>
      <c r="CD266" s="9" t="str">
        <f t="shared" si="428"/>
        <v/>
      </c>
      <c r="CE266" s="10" t="str">
        <f t="shared" si="429"/>
        <v/>
      </c>
      <c r="CF266" s="7"/>
      <c r="CH266" s="15"/>
      <c r="CI266" s="9"/>
      <c r="CJ266" s="9" t="str">
        <f t="shared" si="572"/>
        <v/>
      </c>
      <c r="CK266" s="9"/>
      <c r="CL266" s="9" t="str">
        <f t="shared" si="573"/>
        <v/>
      </c>
      <c r="CM266" s="9"/>
      <c r="CN266" s="9" t="str">
        <f t="shared" si="574"/>
        <v/>
      </c>
      <c r="CO266" s="9"/>
      <c r="CP266" s="9"/>
      <c r="CQ266" s="9"/>
      <c r="CR266" s="9" t="str">
        <f t="shared" si="504"/>
        <v/>
      </c>
      <c r="CS266" s="10" t="str">
        <f t="shared" si="505"/>
        <v/>
      </c>
      <c r="CT266" s="7"/>
      <c r="CV266" s="15"/>
      <c r="CW266" s="9"/>
      <c r="CX266" s="9" t="str">
        <f t="shared" si="575"/>
        <v/>
      </c>
      <c r="CY266" s="9"/>
      <c r="CZ266" s="9" t="str">
        <f t="shared" si="576"/>
        <v/>
      </c>
      <c r="DA266" s="9"/>
      <c r="DB266" s="9" t="str">
        <f t="shared" si="577"/>
        <v/>
      </c>
      <c r="DC266" s="9"/>
      <c r="DD266" s="9"/>
      <c r="DE266" s="9"/>
      <c r="DF266" s="9" t="str">
        <f t="shared" si="510"/>
        <v/>
      </c>
      <c r="DG266" s="10" t="str">
        <f t="shared" si="511"/>
        <v/>
      </c>
      <c r="DH266" s="7"/>
      <c r="DJ266" s="15"/>
      <c r="DK266" s="9"/>
      <c r="DL266" s="9" t="str">
        <f t="shared" si="578"/>
        <v/>
      </c>
      <c r="DM266" s="9"/>
      <c r="DN266" s="9" t="str">
        <f t="shared" si="579"/>
        <v/>
      </c>
      <c r="DO266" s="9"/>
      <c r="DP266" s="9" t="str">
        <f t="shared" si="580"/>
        <v/>
      </c>
      <c r="DQ266" s="9"/>
      <c r="DR266" s="9"/>
      <c r="DS266" s="9"/>
      <c r="DT266" s="9" t="str">
        <f t="shared" si="516"/>
        <v/>
      </c>
      <c r="DU266" s="10" t="str">
        <f t="shared" si="517"/>
        <v/>
      </c>
      <c r="DV266" s="7"/>
      <c r="DW266" s="276"/>
      <c r="DX266" s="15"/>
      <c r="DY266" s="9"/>
      <c r="DZ266" s="9" t="str">
        <f t="shared" si="581"/>
        <v/>
      </c>
      <c r="EA266" s="9"/>
      <c r="EB266" s="9" t="str">
        <f t="shared" si="582"/>
        <v/>
      </c>
      <c r="EC266" s="9"/>
      <c r="ED266" s="9" t="str">
        <f t="shared" si="583"/>
        <v/>
      </c>
      <c r="EE266" s="9"/>
      <c r="EF266" s="9"/>
      <c r="EG266" s="9"/>
      <c r="EH266" s="9" t="str">
        <f t="shared" si="522"/>
        <v/>
      </c>
      <c r="EI266" s="10" t="str">
        <f t="shared" si="523"/>
        <v/>
      </c>
      <c r="EJ266" s="7"/>
      <c r="EK266" s="276"/>
      <c r="EL266" s="239"/>
      <c r="EM266" s="15"/>
      <c r="EN266" s="15"/>
      <c r="EO266" s="9"/>
      <c r="EP266" s="9" t="str">
        <f t="shared" si="492"/>
        <v/>
      </c>
      <c r="EQ266" s="9"/>
      <c r="ER266" s="9" t="str">
        <f t="shared" si="493"/>
        <v/>
      </c>
      <c r="ES266" s="9"/>
      <c r="ET266" s="9" t="str">
        <f t="shared" si="494"/>
        <v/>
      </c>
      <c r="EU266" s="9"/>
      <c r="EV266" s="62" t="str">
        <f t="shared" si="539"/>
        <v/>
      </c>
      <c r="EW266" s="9" t="str">
        <f t="shared" si="540"/>
        <v/>
      </c>
      <c r="EX266" s="9" t="str">
        <f t="shared" si="497"/>
        <v/>
      </c>
      <c r="EY266" s="10" t="str">
        <f t="shared" si="498"/>
        <v/>
      </c>
      <c r="EZ266" s="7"/>
    </row>
    <row r="267" spans="1:156" ht="15" customHeight="1" thickBot="1">
      <c r="A267" s="23"/>
      <c r="B267" s="23"/>
      <c r="C267" s="24"/>
      <c r="D267" s="24" t="str">
        <f t="shared" si="458"/>
        <v/>
      </c>
      <c r="E267" s="24"/>
      <c r="F267" s="24" t="str">
        <f t="shared" si="459"/>
        <v/>
      </c>
      <c r="G267" s="24"/>
      <c r="H267" s="24" t="str">
        <f t="shared" si="460"/>
        <v/>
      </c>
      <c r="I267" s="24"/>
      <c r="J267" s="63" t="str">
        <f t="shared" si="461"/>
        <v/>
      </c>
      <c r="K267" s="96" t="str">
        <f t="shared" si="462"/>
        <v/>
      </c>
      <c r="L267" s="24" t="str">
        <f t="shared" si="463"/>
        <v/>
      </c>
      <c r="M267" s="26" t="str">
        <f t="shared" si="464"/>
        <v/>
      </c>
      <c r="N267" s="7"/>
      <c r="O267" s="168"/>
      <c r="P267" s="23"/>
      <c r="Q267" s="24"/>
      <c r="R267" s="24" t="str">
        <f t="shared" si="541"/>
        <v/>
      </c>
      <c r="S267" s="24"/>
      <c r="T267" s="24" t="str">
        <f t="shared" si="542"/>
        <v/>
      </c>
      <c r="U267" s="24"/>
      <c r="V267" s="24" t="str">
        <f t="shared" si="543"/>
        <v/>
      </c>
      <c r="W267" s="24"/>
      <c r="X267" s="63" t="str">
        <f t="shared" si="544"/>
        <v/>
      </c>
      <c r="Y267" s="96" t="str">
        <f t="shared" si="545"/>
        <v/>
      </c>
      <c r="Z267" s="24" t="str">
        <f t="shared" si="546"/>
        <v/>
      </c>
      <c r="AA267" s="26" t="str">
        <f t="shared" si="547"/>
        <v/>
      </c>
      <c r="AB267" s="7"/>
      <c r="AC267" s="168"/>
      <c r="AD267" s="23"/>
      <c r="AE267" s="24"/>
      <c r="AF267" s="24" t="str">
        <f t="shared" si="548"/>
        <v/>
      </c>
      <c r="AG267" s="24"/>
      <c r="AH267" s="24" t="str">
        <f t="shared" si="549"/>
        <v/>
      </c>
      <c r="AI267" s="24"/>
      <c r="AJ267" s="24" t="str">
        <f t="shared" si="550"/>
        <v/>
      </c>
      <c r="AK267" s="24"/>
      <c r="AL267" s="63" t="str">
        <f t="shared" si="551"/>
        <v/>
      </c>
      <c r="AM267" s="96" t="str">
        <f t="shared" si="552"/>
        <v/>
      </c>
      <c r="AN267" s="24" t="str">
        <f t="shared" si="553"/>
        <v/>
      </c>
      <c r="AO267" s="26" t="str">
        <f t="shared" si="554"/>
        <v/>
      </c>
      <c r="AP267" s="7"/>
      <c r="AQ267" s="168"/>
      <c r="AR267" s="23"/>
      <c r="AS267" s="24"/>
      <c r="AT267" s="24" t="str">
        <f t="shared" si="555"/>
        <v/>
      </c>
      <c r="AU267" s="24"/>
      <c r="AV267" s="24" t="str">
        <f t="shared" si="556"/>
        <v/>
      </c>
      <c r="AW267" s="24"/>
      <c r="AX267" s="24" t="str">
        <f t="shared" si="557"/>
        <v/>
      </c>
      <c r="AY267" s="24"/>
      <c r="AZ267" s="63" t="str">
        <f t="shared" si="558"/>
        <v/>
      </c>
      <c r="BA267" s="96" t="str">
        <f t="shared" si="559"/>
        <v/>
      </c>
      <c r="BB267" s="24" t="str">
        <f t="shared" si="560"/>
        <v/>
      </c>
      <c r="BC267" s="26" t="str">
        <f t="shared" si="561"/>
        <v/>
      </c>
      <c r="BD267" s="7"/>
      <c r="BE267" s="168"/>
      <c r="BF267" s="23"/>
      <c r="BG267" s="24"/>
      <c r="BH267" s="24" t="str">
        <f t="shared" si="562"/>
        <v/>
      </c>
      <c r="BI267" s="24"/>
      <c r="BJ267" s="24" t="str">
        <f t="shared" si="563"/>
        <v/>
      </c>
      <c r="BK267" s="24"/>
      <c r="BL267" s="24" t="str">
        <f t="shared" si="564"/>
        <v/>
      </c>
      <c r="BM267" s="24"/>
      <c r="BN267" s="63" t="str">
        <f t="shared" si="565"/>
        <v/>
      </c>
      <c r="BO267" s="96" t="str">
        <f t="shared" si="566"/>
        <v/>
      </c>
      <c r="BP267" s="24" t="str">
        <f t="shared" si="567"/>
        <v/>
      </c>
      <c r="BQ267" s="26" t="str">
        <f t="shared" si="568"/>
        <v/>
      </c>
      <c r="BR267" s="7"/>
      <c r="BS267" s="168"/>
      <c r="BT267" s="15"/>
      <c r="BU267" s="9"/>
      <c r="BV267" s="9" t="str">
        <f t="shared" si="569"/>
        <v/>
      </c>
      <c r="BW267" s="9"/>
      <c r="BX267" s="9" t="str">
        <f t="shared" si="570"/>
        <v/>
      </c>
      <c r="BY267" s="9"/>
      <c r="BZ267" s="9" t="str">
        <f t="shared" si="571"/>
        <v/>
      </c>
      <c r="CA267" s="9"/>
      <c r="CB267" s="9"/>
      <c r="CC267" s="9"/>
      <c r="CD267" s="9" t="str">
        <f t="shared" si="428"/>
        <v/>
      </c>
      <c r="CE267" s="10" t="str">
        <f t="shared" si="429"/>
        <v/>
      </c>
      <c r="CF267" s="7"/>
      <c r="CH267" s="15"/>
      <c r="CI267" s="9"/>
      <c r="CJ267" s="9" t="str">
        <f t="shared" si="572"/>
        <v/>
      </c>
      <c r="CK267" s="9"/>
      <c r="CL267" s="9" t="str">
        <f t="shared" si="573"/>
        <v/>
      </c>
      <c r="CM267" s="9"/>
      <c r="CN267" s="9" t="str">
        <f t="shared" si="574"/>
        <v/>
      </c>
      <c r="CO267" s="9"/>
      <c r="CP267" s="9"/>
      <c r="CQ267" s="9"/>
      <c r="CR267" s="9" t="str">
        <f t="shared" si="504"/>
        <v/>
      </c>
      <c r="CS267" s="10" t="str">
        <f t="shared" si="505"/>
        <v/>
      </c>
      <c r="CT267" s="7"/>
      <c r="CV267" s="15"/>
      <c r="CW267" s="9"/>
      <c r="CX267" s="9" t="str">
        <f t="shared" si="575"/>
        <v/>
      </c>
      <c r="CY267" s="9"/>
      <c r="CZ267" s="9" t="str">
        <f t="shared" si="576"/>
        <v/>
      </c>
      <c r="DA267" s="9"/>
      <c r="DB267" s="9" t="str">
        <f t="shared" si="577"/>
        <v/>
      </c>
      <c r="DC267" s="9"/>
      <c r="DD267" s="9"/>
      <c r="DE267" s="9"/>
      <c r="DF267" s="9" t="str">
        <f t="shared" si="510"/>
        <v/>
      </c>
      <c r="DG267" s="10" t="str">
        <f t="shared" si="511"/>
        <v/>
      </c>
      <c r="DH267" s="7"/>
      <c r="DJ267" s="15"/>
      <c r="DK267" s="9"/>
      <c r="DL267" s="9" t="str">
        <f t="shared" si="578"/>
        <v/>
      </c>
      <c r="DM267" s="9"/>
      <c r="DN267" s="9" t="str">
        <f t="shared" si="579"/>
        <v/>
      </c>
      <c r="DO267" s="9"/>
      <c r="DP267" s="9" t="str">
        <f t="shared" si="580"/>
        <v/>
      </c>
      <c r="DQ267" s="9"/>
      <c r="DR267" s="9"/>
      <c r="DS267" s="9"/>
      <c r="DT267" s="9" t="str">
        <f t="shared" si="516"/>
        <v/>
      </c>
      <c r="DU267" s="10" t="str">
        <f t="shared" si="517"/>
        <v/>
      </c>
      <c r="DV267" s="7"/>
      <c r="DW267" s="276"/>
      <c r="DX267" s="15"/>
      <c r="DY267" s="9"/>
      <c r="DZ267" s="9" t="str">
        <f t="shared" si="581"/>
        <v/>
      </c>
      <c r="EA267" s="9"/>
      <c r="EB267" s="9" t="str">
        <f t="shared" si="582"/>
        <v/>
      </c>
      <c r="EC267" s="9"/>
      <c r="ED267" s="9" t="str">
        <f t="shared" si="583"/>
        <v/>
      </c>
      <c r="EE267" s="9"/>
      <c r="EF267" s="9"/>
      <c r="EG267" s="9"/>
      <c r="EH267" s="9" t="str">
        <f t="shared" si="522"/>
        <v/>
      </c>
      <c r="EI267" s="10" t="str">
        <f t="shared" si="523"/>
        <v/>
      </c>
      <c r="EJ267" s="7"/>
      <c r="EK267" s="276"/>
      <c r="EL267" s="239"/>
      <c r="EM267" s="23"/>
      <c r="EN267" s="23"/>
      <c r="EO267" s="24"/>
      <c r="EP267" s="24" t="str">
        <f t="shared" si="492"/>
        <v/>
      </c>
      <c r="EQ267" s="24"/>
      <c r="ER267" s="24" t="str">
        <f t="shared" si="493"/>
        <v/>
      </c>
      <c r="ES267" s="24"/>
      <c r="ET267" s="24" t="str">
        <f t="shared" si="494"/>
        <v/>
      </c>
      <c r="EU267" s="24"/>
      <c r="EV267" s="63" t="str">
        <f t="shared" si="539"/>
        <v/>
      </c>
      <c r="EW267" s="96" t="str">
        <f t="shared" si="540"/>
        <v/>
      </c>
      <c r="EX267" s="24" t="str">
        <f t="shared" si="497"/>
        <v/>
      </c>
      <c r="EY267" s="26" t="str">
        <f t="shared" si="498"/>
        <v/>
      </c>
      <c r="EZ267" s="7"/>
    </row>
    <row r="268" spans="1:156" ht="15" customHeight="1" thickTop="1">
      <c r="A268" s="89"/>
      <c r="B268" s="89"/>
      <c r="C268" s="78"/>
      <c r="D268" s="78" t="str">
        <f t="shared" si="458"/>
        <v/>
      </c>
      <c r="E268" s="78"/>
      <c r="F268" s="28" t="str">
        <f t="shared" si="459"/>
        <v/>
      </c>
      <c r="G268" s="78"/>
      <c r="H268" s="78" t="str">
        <f t="shared" si="460"/>
        <v/>
      </c>
      <c r="I268" s="78"/>
      <c r="J268" s="90" t="str">
        <f t="shared" si="461"/>
        <v/>
      </c>
      <c r="K268" s="91" t="str">
        <f t="shared" si="462"/>
        <v/>
      </c>
      <c r="L268" s="28" t="str">
        <f t="shared" si="463"/>
        <v/>
      </c>
      <c r="M268" s="29" t="str">
        <f t="shared" si="464"/>
        <v/>
      </c>
      <c r="N268" s="7"/>
      <c r="O268" s="168"/>
      <c r="P268" s="89" t="str">
        <f>IF(A268="","",A268)</f>
        <v/>
      </c>
      <c r="Q268" s="78"/>
      <c r="R268" s="78" t="str">
        <f t="shared" si="541"/>
        <v/>
      </c>
      <c r="S268" s="78"/>
      <c r="T268" s="28" t="str">
        <f t="shared" si="542"/>
        <v/>
      </c>
      <c r="U268" s="78"/>
      <c r="V268" s="78" t="str">
        <f t="shared" si="543"/>
        <v/>
      </c>
      <c r="W268" s="78"/>
      <c r="X268" s="90" t="str">
        <f t="shared" si="544"/>
        <v/>
      </c>
      <c r="Y268" s="91" t="str">
        <f t="shared" si="545"/>
        <v/>
      </c>
      <c r="Z268" s="28" t="str">
        <f t="shared" si="546"/>
        <v/>
      </c>
      <c r="AA268" s="29" t="str">
        <f t="shared" si="547"/>
        <v/>
      </c>
      <c r="AB268" s="7"/>
      <c r="AC268" s="168"/>
      <c r="AD268" s="89" t="str">
        <f>IF(A268="","",A268)</f>
        <v/>
      </c>
      <c r="AE268" s="78"/>
      <c r="AF268" s="78" t="str">
        <f t="shared" si="548"/>
        <v/>
      </c>
      <c r="AG268" s="78"/>
      <c r="AH268" s="28" t="str">
        <f t="shared" si="549"/>
        <v/>
      </c>
      <c r="AI268" s="78"/>
      <c r="AJ268" s="78" t="str">
        <f t="shared" si="550"/>
        <v/>
      </c>
      <c r="AK268" s="78"/>
      <c r="AL268" s="90" t="str">
        <f t="shared" si="551"/>
        <v/>
      </c>
      <c r="AM268" s="91" t="str">
        <f t="shared" si="552"/>
        <v/>
      </c>
      <c r="AN268" s="28" t="str">
        <f t="shared" si="553"/>
        <v/>
      </c>
      <c r="AO268" s="29" t="str">
        <f t="shared" si="554"/>
        <v/>
      </c>
      <c r="AP268" s="7"/>
      <c r="AQ268" s="168"/>
      <c r="AR268" s="89" t="str">
        <f>IF(A268="","",A268)</f>
        <v/>
      </c>
      <c r="AS268" s="78"/>
      <c r="AT268" s="78" t="str">
        <f t="shared" si="555"/>
        <v/>
      </c>
      <c r="AU268" s="78"/>
      <c r="AV268" s="28" t="str">
        <f t="shared" si="556"/>
        <v/>
      </c>
      <c r="AW268" s="78"/>
      <c r="AX268" s="78" t="str">
        <f t="shared" si="557"/>
        <v/>
      </c>
      <c r="AY268" s="78"/>
      <c r="AZ268" s="90" t="str">
        <f t="shared" si="558"/>
        <v/>
      </c>
      <c r="BA268" s="91" t="str">
        <f t="shared" si="559"/>
        <v/>
      </c>
      <c r="BB268" s="28" t="str">
        <f t="shared" si="560"/>
        <v/>
      </c>
      <c r="BC268" s="29" t="str">
        <f t="shared" si="561"/>
        <v/>
      </c>
      <c r="BD268" s="7"/>
      <c r="BE268" s="168"/>
      <c r="BF268" s="89" t="str">
        <f>IF(A268="","",A268)</f>
        <v/>
      </c>
      <c r="BG268" s="78"/>
      <c r="BH268" s="78" t="str">
        <f t="shared" si="562"/>
        <v/>
      </c>
      <c r="BI268" s="78"/>
      <c r="BJ268" s="28" t="str">
        <f t="shared" si="563"/>
        <v/>
      </c>
      <c r="BK268" s="78"/>
      <c r="BL268" s="78" t="str">
        <f t="shared" si="564"/>
        <v/>
      </c>
      <c r="BM268" s="78"/>
      <c r="BN268" s="90" t="str">
        <f t="shared" si="565"/>
        <v/>
      </c>
      <c r="BO268" s="91" t="str">
        <f t="shared" si="566"/>
        <v/>
      </c>
      <c r="BP268" s="28" t="str">
        <f t="shared" si="567"/>
        <v/>
      </c>
      <c r="BQ268" s="29" t="str">
        <f t="shared" si="568"/>
        <v/>
      </c>
      <c r="BR268" s="7"/>
      <c r="BS268" s="168"/>
      <c r="BT268" s="15"/>
      <c r="BU268" s="9"/>
      <c r="BV268" s="9" t="str">
        <f t="shared" si="569"/>
        <v/>
      </c>
      <c r="BW268" s="9"/>
      <c r="BX268" s="9" t="str">
        <f t="shared" si="570"/>
        <v/>
      </c>
      <c r="BY268" s="9"/>
      <c r="BZ268" s="9" t="str">
        <f t="shared" si="571"/>
        <v/>
      </c>
      <c r="CA268" s="9"/>
      <c r="CB268" s="9"/>
      <c r="CC268" s="9"/>
      <c r="CD268" s="9" t="str">
        <f t="shared" si="428"/>
        <v/>
      </c>
      <c r="CE268" s="10" t="str">
        <f t="shared" si="429"/>
        <v/>
      </c>
      <c r="CF268" s="7"/>
      <c r="CH268" s="15"/>
      <c r="CI268" s="9"/>
      <c r="CJ268" s="9" t="str">
        <f t="shared" si="572"/>
        <v/>
      </c>
      <c r="CK268" s="9"/>
      <c r="CL268" s="9" t="str">
        <f t="shared" si="573"/>
        <v/>
      </c>
      <c r="CM268" s="9"/>
      <c r="CN268" s="9" t="str">
        <f t="shared" si="574"/>
        <v/>
      </c>
      <c r="CO268" s="9"/>
      <c r="CP268" s="9"/>
      <c r="CQ268" s="9"/>
      <c r="CR268" s="9" t="str">
        <f t="shared" si="504"/>
        <v/>
      </c>
      <c r="CS268" s="10" t="str">
        <f t="shared" si="505"/>
        <v/>
      </c>
      <c r="CT268" s="7"/>
      <c r="CV268" s="15"/>
      <c r="CW268" s="9"/>
      <c r="CX268" s="9" t="str">
        <f t="shared" si="575"/>
        <v/>
      </c>
      <c r="CY268" s="9"/>
      <c r="CZ268" s="9" t="str">
        <f t="shared" si="576"/>
        <v/>
      </c>
      <c r="DA268" s="9"/>
      <c r="DB268" s="9" t="str">
        <f t="shared" si="577"/>
        <v/>
      </c>
      <c r="DC268" s="9"/>
      <c r="DD268" s="9"/>
      <c r="DE268" s="9"/>
      <c r="DF268" s="9" t="str">
        <f t="shared" si="510"/>
        <v/>
      </c>
      <c r="DG268" s="10" t="str">
        <f t="shared" si="511"/>
        <v/>
      </c>
      <c r="DH268" s="7"/>
      <c r="DJ268" s="15"/>
      <c r="DK268" s="9"/>
      <c r="DL268" s="9" t="str">
        <f t="shared" si="578"/>
        <v/>
      </c>
      <c r="DM268" s="9"/>
      <c r="DN268" s="9" t="str">
        <f t="shared" si="579"/>
        <v/>
      </c>
      <c r="DO268" s="9"/>
      <c r="DP268" s="9" t="str">
        <f t="shared" si="580"/>
        <v/>
      </c>
      <c r="DQ268" s="9"/>
      <c r="DR268" s="9"/>
      <c r="DS268" s="9"/>
      <c r="DT268" s="9" t="str">
        <f t="shared" si="516"/>
        <v/>
      </c>
      <c r="DU268" s="10" t="str">
        <f t="shared" si="517"/>
        <v/>
      </c>
      <c r="DV268" s="7"/>
      <c r="DW268" s="276"/>
      <c r="DX268" s="15"/>
      <c r="DY268" s="9"/>
      <c r="DZ268" s="9" t="str">
        <f t="shared" si="581"/>
        <v/>
      </c>
      <c r="EA268" s="9"/>
      <c r="EB268" s="9" t="str">
        <f t="shared" si="582"/>
        <v/>
      </c>
      <c r="EC268" s="9"/>
      <c r="ED268" s="9" t="str">
        <f t="shared" si="583"/>
        <v/>
      </c>
      <c r="EE268" s="9"/>
      <c r="EF268" s="9"/>
      <c r="EG268" s="9"/>
      <c r="EH268" s="9" t="str">
        <f t="shared" si="522"/>
        <v/>
      </c>
      <c r="EI268" s="10" t="str">
        <f t="shared" si="523"/>
        <v/>
      </c>
      <c r="EJ268" s="7"/>
      <c r="EK268" s="276"/>
      <c r="EL268" s="239"/>
      <c r="EM268" s="89"/>
      <c r="EN268" s="89"/>
      <c r="EO268" s="78"/>
      <c r="EP268" s="78" t="str">
        <f t="shared" si="492"/>
        <v/>
      </c>
      <c r="EQ268" s="78"/>
      <c r="ER268" s="28" t="str">
        <f t="shared" si="493"/>
        <v/>
      </c>
      <c r="ES268" s="78"/>
      <c r="ET268" s="78" t="str">
        <f t="shared" si="494"/>
        <v/>
      </c>
      <c r="EU268" s="78"/>
      <c r="EV268" s="90" t="str">
        <f t="shared" si="539"/>
        <v/>
      </c>
      <c r="EW268" s="91" t="str">
        <f t="shared" si="540"/>
        <v/>
      </c>
      <c r="EX268" s="28" t="str">
        <f t="shared" si="497"/>
        <v/>
      </c>
      <c r="EY268" s="29" t="str">
        <f t="shared" si="498"/>
        <v/>
      </c>
      <c r="EZ268" s="7"/>
    </row>
    <row r="269" spans="1:156" ht="15" customHeight="1">
      <c r="A269" s="15"/>
      <c r="B269" s="15"/>
      <c r="C269" s="9"/>
      <c r="D269" s="9" t="str">
        <f t="shared" si="458"/>
        <v/>
      </c>
      <c r="E269" s="9"/>
      <c r="F269" s="9" t="str">
        <f t="shared" si="459"/>
        <v/>
      </c>
      <c r="G269" s="9"/>
      <c r="H269" s="9" t="str">
        <f t="shared" si="460"/>
        <v/>
      </c>
      <c r="I269" s="9"/>
      <c r="J269" s="62" t="str">
        <f t="shared" si="461"/>
        <v/>
      </c>
      <c r="K269" s="95" t="str">
        <f t="shared" si="462"/>
        <v/>
      </c>
      <c r="L269" s="9" t="str">
        <f t="shared" si="463"/>
        <v/>
      </c>
      <c r="M269" s="10" t="str">
        <f t="shared" si="464"/>
        <v/>
      </c>
      <c r="N269" s="7"/>
      <c r="O269" s="168"/>
      <c r="P269" s="15"/>
      <c r="Q269" s="9"/>
      <c r="R269" s="9" t="str">
        <f t="shared" si="541"/>
        <v/>
      </c>
      <c r="S269" s="9"/>
      <c r="T269" s="9" t="str">
        <f t="shared" si="542"/>
        <v/>
      </c>
      <c r="U269" s="9"/>
      <c r="V269" s="9" t="str">
        <f t="shared" si="543"/>
        <v/>
      </c>
      <c r="W269" s="9"/>
      <c r="X269" s="62" t="str">
        <f t="shared" si="544"/>
        <v/>
      </c>
      <c r="Y269" s="95" t="str">
        <f t="shared" si="545"/>
        <v/>
      </c>
      <c r="Z269" s="9" t="str">
        <f t="shared" si="546"/>
        <v/>
      </c>
      <c r="AA269" s="10" t="str">
        <f t="shared" si="547"/>
        <v/>
      </c>
      <c r="AB269" s="7"/>
      <c r="AC269" s="168"/>
      <c r="AD269" s="15"/>
      <c r="AE269" s="9"/>
      <c r="AF269" s="9" t="str">
        <f t="shared" si="548"/>
        <v/>
      </c>
      <c r="AG269" s="9"/>
      <c r="AH269" s="9" t="str">
        <f t="shared" si="549"/>
        <v/>
      </c>
      <c r="AI269" s="9"/>
      <c r="AJ269" s="9" t="str">
        <f t="shared" si="550"/>
        <v/>
      </c>
      <c r="AK269" s="9"/>
      <c r="AL269" s="62" t="str">
        <f t="shared" si="551"/>
        <v/>
      </c>
      <c r="AM269" s="95" t="str">
        <f t="shared" si="552"/>
        <v/>
      </c>
      <c r="AN269" s="9" t="str">
        <f t="shared" si="553"/>
        <v/>
      </c>
      <c r="AO269" s="10" t="str">
        <f t="shared" si="554"/>
        <v/>
      </c>
      <c r="AP269" s="7"/>
      <c r="AQ269" s="168"/>
      <c r="AR269" s="17"/>
      <c r="AS269" s="9"/>
      <c r="AT269" s="9" t="str">
        <f t="shared" si="555"/>
        <v/>
      </c>
      <c r="AU269" s="9"/>
      <c r="AV269" s="9" t="str">
        <f t="shared" si="556"/>
        <v/>
      </c>
      <c r="AW269" s="9"/>
      <c r="AX269" s="9" t="str">
        <f t="shared" si="557"/>
        <v/>
      </c>
      <c r="AY269" s="9"/>
      <c r="AZ269" s="62" t="str">
        <f t="shared" si="558"/>
        <v/>
      </c>
      <c r="BA269" s="95" t="str">
        <f t="shared" si="559"/>
        <v/>
      </c>
      <c r="BB269" s="9" t="str">
        <f t="shared" si="560"/>
        <v/>
      </c>
      <c r="BC269" s="10" t="str">
        <f t="shared" si="561"/>
        <v/>
      </c>
      <c r="BD269" s="7"/>
      <c r="BE269" s="168"/>
      <c r="BF269" s="15"/>
      <c r="BG269" s="9"/>
      <c r="BH269" s="9" t="str">
        <f t="shared" si="562"/>
        <v/>
      </c>
      <c r="BI269" s="9"/>
      <c r="BJ269" s="9" t="str">
        <f t="shared" si="563"/>
        <v/>
      </c>
      <c r="BK269" s="9"/>
      <c r="BL269" s="9" t="str">
        <f t="shared" si="564"/>
        <v/>
      </c>
      <c r="BM269" s="9"/>
      <c r="BN269" s="62" t="str">
        <f t="shared" si="565"/>
        <v/>
      </c>
      <c r="BO269" s="95" t="str">
        <f t="shared" si="566"/>
        <v/>
      </c>
      <c r="BP269" s="9" t="str">
        <f t="shared" si="567"/>
        <v/>
      </c>
      <c r="BQ269" s="10" t="str">
        <f t="shared" si="568"/>
        <v/>
      </c>
      <c r="BR269" s="7"/>
      <c r="BS269" s="168"/>
      <c r="BT269" s="15"/>
      <c r="BU269" s="9"/>
      <c r="BV269" s="9" t="str">
        <f t="shared" si="569"/>
        <v/>
      </c>
      <c r="BW269" s="9"/>
      <c r="BX269" s="9" t="str">
        <f t="shared" si="570"/>
        <v/>
      </c>
      <c r="BY269" s="9"/>
      <c r="BZ269" s="9" t="str">
        <f t="shared" si="571"/>
        <v/>
      </c>
      <c r="CA269" s="9"/>
      <c r="CB269" s="9"/>
      <c r="CC269" s="9"/>
      <c r="CD269" s="9" t="str">
        <f t="shared" si="428"/>
        <v/>
      </c>
      <c r="CE269" s="10" t="str">
        <f t="shared" si="429"/>
        <v/>
      </c>
      <c r="CF269" s="7"/>
      <c r="CH269" s="15"/>
      <c r="CI269" s="9"/>
      <c r="CJ269" s="9" t="str">
        <f t="shared" si="572"/>
        <v/>
      </c>
      <c r="CK269" s="9"/>
      <c r="CL269" s="9" t="str">
        <f t="shared" si="573"/>
        <v/>
      </c>
      <c r="CM269" s="9"/>
      <c r="CN269" s="9" t="str">
        <f t="shared" si="574"/>
        <v/>
      </c>
      <c r="CO269" s="9"/>
      <c r="CP269" s="9"/>
      <c r="CQ269" s="9"/>
      <c r="CR269" s="9" t="str">
        <f t="shared" si="504"/>
        <v/>
      </c>
      <c r="CS269" s="10" t="str">
        <f t="shared" si="505"/>
        <v/>
      </c>
      <c r="CT269" s="7"/>
      <c r="CV269" s="15"/>
      <c r="CW269" s="9"/>
      <c r="CX269" s="9" t="str">
        <f t="shared" si="575"/>
        <v/>
      </c>
      <c r="CY269" s="9"/>
      <c r="CZ269" s="9" t="str">
        <f t="shared" si="576"/>
        <v/>
      </c>
      <c r="DA269" s="9"/>
      <c r="DB269" s="9" t="str">
        <f t="shared" si="577"/>
        <v/>
      </c>
      <c r="DC269" s="9"/>
      <c r="DD269" s="9"/>
      <c r="DE269" s="9"/>
      <c r="DF269" s="9" t="str">
        <f t="shared" si="510"/>
        <v/>
      </c>
      <c r="DG269" s="10" t="str">
        <f t="shared" si="511"/>
        <v/>
      </c>
      <c r="DH269" s="7"/>
      <c r="DJ269" s="15"/>
      <c r="DK269" s="9"/>
      <c r="DL269" s="9" t="str">
        <f t="shared" si="578"/>
        <v/>
      </c>
      <c r="DM269" s="9"/>
      <c r="DN269" s="9" t="str">
        <f t="shared" si="579"/>
        <v/>
      </c>
      <c r="DO269" s="9"/>
      <c r="DP269" s="9" t="str">
        <f t="shared" si="580"/>
        <v/>
      </c>
      <c r="DQ269" s="9"/>
      <c r="DR269" s="9"/>
      <c r="DS269" s="9"/>
      <c r="DT269" s="9" t="str">
        <f t="shared" si="516"/>
        <v/>
      </c>
      <c r="DU269" s="10" t="str">
        <f t="shared" si="517"/>
        <v/>
      </c>
      <c r="DV269" s="7"/>
      <c r="DW269" s="276"/>
      <c r="DX269" s="15"/>
      <c r="DY269" s="9"/>
      <c r="DZ269" s="9" t="str">
        <f t="shared" si="581"/>
        <v/>
      </c>
      <c r="EA269" s="9"/>
      <c r="EB269" s="9" t="str">
        <f t="shared" si="582"/>
        <v/>
      </c>
      <c r="EC269" s="9"/>
      <c r="ED269" s="9" t="str">
        <f t="shared" si="583"/>
        <v/>
      </c>
      <c r="EE269" s="9"/>
      <c r="EF269" s="9"/>
      <c r="EG269" s="9"/>
      <c r="EH269" s="9" t="str">
        <f t="shared" si="522"/>
        <v/>
      </c>
      <c r="EI269" s="10" t="str">
        <f t="shared" si="523"/>
        <v/>
      </c>
      <c r="EJ269" s="7"/>
      <c r="EK269" s="276"/>
      <c r="EL269" s="239"/>
      <c r="EM269" s="15"/>
      <c r="EN269" s="15"/>
      <c r="EO269" s="9"/>
      <c r="EP269" s="9" t="str">
        <f t="shared" si="492"/>
        <v/>
      </c>
      <c r="EQ269" s="9"/>
      <c r="ER269" s="9" t="str">
        <f t="shared" si="493"/>
        <v/>
      </c>
      <c r="ES269" s="9"/>
      <c r="ET269" s="9" t="str">
        <f t="shared" si="494"/>
        <v/>
      </c>
      <c r="EU269" s="9"/>
      <c r="EV269" s="62" t="str">
        <f t="shared" si="539"/>
        <v/>
      </c>
      <c r="EW269" s="95" t="str">
        <f t="shared" si="540"/>
        <v/>
      </c>
      <c r="EX269" s="9" t="str">
        <f t="shared" si="497"/>
        <v/>
      </c>
      <c r="EY269" s="10" t="str">
        <f t="shared" si="498"/>
        <v/>
      </c>
      <c r="EZ269" s="7"/>
    </row>
    <row r="270" spans="1:156" ht="15" customHeight="1">
      <c r="A270" s="15"/>
      <c r="B270" s="15"/>
      <c r="C270" s="9"/>
      <c r="D270" s="9" t="str">
        <f t="shared" si="458"/>
        <v/>
      </c>
      <c r="E270" s="9"/>
      <c r="F270" s="9" t="str">
        <f t="shared" si="459"/>
        <v/>
      </c>
      <c r="G270" s="9"/>
      <c r="H270" s="9" t="str">
        <f t="shared" si="460"/>
        <v/>
      </c>
      <c r="I270" s="9"/>
      <c r="J270" s="62" t="str">
        <f t="shared" si="461"/>
        <v/>
      </c>
      <c r="K270" s="9" t="str">
        <f t="shared" si="462"/>
        <v/>
      </c>
      <c r="L270" s="9" t="str">
        <f t="shared" si="463"/>
        <v/>
      </c>
      <c r="M270" s="10" t="str">
        <f t="shared" si="464"/>
        <v/>
      </c>
      <c r="N270" s="7"/>
      <c r="O270" s="168"/>
      <c r="P270" s="15"/>
      <c r="Q270" s="9"/>
      <c r="R270" s="9" t="str">
        <f t="shared" si="541"/>
        <v/>
      </c>
      <c r="S270" s="9"/>
      <c r="T270" s="9" t="str">
        <f t="shared" si="542"/>
        <v/>
      </c>
      <c r="U270" s="9"/>
      <c r="V270" s="9" t="str">
        <f t="shared" si="543"/>
        <v/>
      </c>
      <c r="W270" s="9"/>
      <c r="X270" s="62" t="str">
        <f t="shared" si="544"/>
        <v/>
      </c>
      <c r="Y270" s="9" t="str">
        <f t="shared" si="545"/>
        <v/>
      </c>
      <c r="Z270" s="9" t="str">
        <f t="shared" si="546"/>
        <v/>
      </c>
      <c r="AA270" s="10" t="str">
        <f t="shared" si="547"/>
        <v/>
      </c>
      <c r="AB270" s="7"/>
      <c r="AC270" s="168"/>
      <c r="AD270" s="15"/>
      <c r="AE270" s="9"/>
      <c r="AF270" s="9" t="str">
        <f t="shared" si="548"/>
        <v/>
      </c>
      <c r="AG270" s="9"/>
      <c r="AH270" s="9" t="str">
        <f t="shared" si="549"/>
        <v/>
      </c>
      <c r="AI270" s="9"/>
      <c r="AJ270" s="9" t="str">
        <f t="shared" si="550"/>
        <v/>
      </c>
      <c r="AK270" s="9"/>
      <c r="AL270" s="62" t="str">
        <f t="shared" si="551"/>
        <v/>
      </c>
      <c r="AM270" s="9" t="str">
        <f t="shared" si="552"/>
        <v/>
      </c>
      <c r="AN270" s="9" t="str">
        <f t="shared" si="553"/>
        <v/>
      </c>
      <c r="AO270" s="10" t="str">
        <f t="shared" si="554"/>
        <v/>
      </c>
      <c r="AP270" s="7"/>
      <c r="AQ270" s="168"/>
      <c r="AR270" s="140"/>
      <c r="AS270" s="9"/>
      <c r="AT270" s="9" t="str">
        <f t="shared" si="555"/>
        <v/>
      </c>
      <c r="AU270" s="9"/>
      <c r="AV270" s="9" t="str">
        <f t="shared" si="556"/>
        <v/>
      </c>
      <c r="AW270" s="9"/>
      <c r="AX270" s="9" t="str">
        <f t="shared" si="557"/>
        <v/>
      </c>
      <c r="AY270" s="9"/>
      <c r="AZ270" s="62" t="str">
        <f t="shared" si="558"/>
        <v/>
      </c>
      <c r="BA270" s="9" t="str">
        <f t="shared" si="559"/>
        <v/>
      </c>
      <c r="BB270" s="9" t="str">
        <f t="shared" si="560"/>
        <v/>
      </c>
      <c r="BC270" s="10" t="str">
        <f t="shared" si="561"/>
        <v/>
      </c>
      <c r="BD270" s="7"/>
      <c r="BE270" s="168"/>
      <c r="BF270" s="17"/>
      <c r="BG270" s="9"/>
      <c r="BH270" s="9" t="str">
        <f t="shared" si="562"/>
        <v/>
      </c>
      <c r="BI270" s="9"/>
      <c r="BJ270" s="9" t="str">
        <f t="shared" si="563"/>
        <v/>
      </c>
      <c r="BK270" s="9"/>
      <c r="BL270" s="9" t="str">
        <f t="shared" si="564"/>
        <v/>
      </c>
      <c r="BM270" s="9"/>
      <c r="BN270" s="62" t="str">
        <f t="shared" si="565"/>
        <v/>
      </c>
      <c r="BO270" s="9" t="str">
        <f t="shared" si="566"/>
        <v/>
      </c>
      <c r="BP270" s="9" t="str">
        <f t="shared" si="567"/>
        <v/>
      </c>
      <c r="BQ270" s="10" t="str">
        <f t="shared" si="568"/>
        <v/>
      </c>
      <c r="BR270" s="7"/>
      <c r="BS270" s="168"/>
      <c r="BT270" s="15"/>
      <c r="BU270" s="9"/>
      <c r="BV270" s="9" t="str">
        <f t="shared" si="569"/>
        <v/>
      </c>
      <c r="BW270" s="9"/>
      <c r="BX270" s="9" t="str">
        <f t="shared" si="570"/>
        <v/>
      </c>
      <c r="BY270" s="9"/>
      <c r="BZ270" s="9" t="str">
        <f t="shared" si="571"/>
        <v/>
      </c>
      <c r="CA270" s="9"/>
      <c r="CB270" s="9"/>
      <c r="CC270" s="9"/>
      <c r="CD270" s="9" t="str">
        <f t="shared" si="428"/>
        <v/>
      </c>
      <c r="CE270" s="10" t="str">
        <f t="shared" si="429"/>
        <v/>
      </c>
      <c r="CF270" s="7"/>
      <c r="CH270" s="15"/>
      <c r="CI270" s="9"/>
      <c r="CJ270" s="9" t="str">
        <f t="shared" si="572"/>
        <v/>
      </c>
      <c r="CK270" s="9"/>
      <c r="CL270" s="9" t="str">
        <f t="shared" si="573"/>
        <v/>
      </c>
      <c r="CM270" s="9"/>
      <c r="CN270" s="9" t="str">
        <f t="shared" si="574"/>
        <v/>
      </c>
      <c r="CO270" s="9"/>
      <c r="CP270" s="9"/>
      <c r="CQ270" s="9"/>
      <c r="CR270" s="9" t="str">
        <f t="shared" si="504"/>
        <v/>
      </c>
      <c r="CS270" s="10" t="str">
        <f t="shared" si="505"/>
        <v/>
      </c>
      <c r="CT270" s="7"/>
      <c r="CV270" s="15"/>
      <c r="CW270" s="9"/>
      <c r="CX270" s="9" t="str">
        <f t="shared" si="575"/>
        <v/>
      </c>
      <c r="CY270" s="9"/>
      <c r="CZ270" s="9" t="str">
        <f t="shared" si="576"/>
        <v/>
      </c>
      <c r="DA270" s="9"/>
      <c r="DB270" s="9" t="str">
        <f t="shared" si="577"/>
        <v/>
      </c>
      <c r="DC270" s="9"/>
      <c r="DD270" s="9"/>
      <c r="DE270" s="9"/>
      <c r="DF270" s="9" t="str">
        <f t="shared" si="510"/>
        <v/>
      </c>
      <c r="DG270" s="10" t="str">
        <f t="shared" si="511"/>
        <v/>
      </c>
      <c r="DH270" s="7"/>
      <c r="DJ270" s="15"/>
      <c r="DK270" s="9"/>
      <c r="DL270" s="9" t="str">
        <f t="shared" si="578"/>
        <v/>
      </c>
      <c r="DM270" s="9"/>
      <c r="DN270" s="9" t="str">
        <f t="shared" si="579"/>
        <v/>
      </c>
      <c r="DO270" s="9"/>
      <c r="DP270" s="9" t="str">
        <f t="shared" si="580"/>
        <v/>
      </c>
      <c r="DQ270" s="9"/>
      <c r="DR270" s="9"/>
      <c r="DS270" s="9"/>
      <c r="DT270" s="9" t="str">
        <f t="shared" si="516"/>
        <v/>
      </c>
      <c r="DU270" s="10" t="str">
        <f t="shared" si="517"/>
        <v/>
      </c>
      <c r="DV270" s="7"/>
      <c r="DW270" s="276"/>
      <c r="DX270" s="15"/>
      <c r="DY270" s="9"/>
      <c r="DZ270" s="9" t="str">
        <f t="shared" si="581"/>
        <v/>
      </c>
      <c r="EA270" s="9"/>
      <c r="EB270" s="9" t="str">
        <f t="shared" si="582"/>
        <v/>
      </c>
      <c r="EC270" s="9"/>
      <c r="ED270" s="9" t="str">
        <f t="shared" si="583"/>
        <v/>
      </c>
      <c r="EE270" s="9"/>
      <c r="EF270" s="9"/>
      <c r="EG270" s="9"/>
      <c r="EH270" s="9" t="str">
        <f t="shared" si="522"/>
        <v/>
      </c>
      <c r="EI270" s="10" t="str">
        <f t="shared" si="523"/>
        <v/>
      </c>
      <c r="EJ270" s="7"/>
      <c r="EK270" s="276"/>
      <c r="EL270" s="239"/>
      <c r="EM270" s="15"/>
      <c r="EN270" s="15"/>
      <c r="EO270" s="9"/>
      <c r="EP270" s="9" t="str">
        <f t="shared" si="492"/>
        <v/>
      </c>
      <c r="EQ270" s="9"/>
      <c r="ER270" s="9" t="str">
        <f t="shared" si="493"/>
        <v/>
      </c>
      <c r="ES270" s="9"/>
      <c r="ET270" s="9" t="str">
        <f t="shared" si="494"/>
        <v/>
      </c>
      <c r="EU270" s="9"/>
      <c r="EV270" s="62" t="str">
        <f t="shared" si="539"/>
        <v/>
      </c>
      <c r="EW270" s="9" t="str">
        <f t="shared" si="540"/>
        <v/>
      </c>
      <c r="EX270" s="9" t="str">
        <f t="shared" si="497"/>
        <v/>
      </c>
      <c r="EY270" s="10" t="str">
        <f t="shared" si="498"/>
        <v/>
      </c>
      <c r="EZ270" s="7"/>
    </row>
    <row r="271" spans="1:156" ht="15" customHeight="1" thickBot="1">
      <c r="A271" s="23"/>
      <c r="B271" s="23"/>
      <c r="C271" s="24"/>
      <c r="D271" s="24" t="str">
        <f t="shared" si="458"/>
        <v/>
      </c>
      <c r="E271" s="24"/>
      <c r="F271" s="24" t="str">
        <f t="shared" si="459"/>
        <v/>
      </c>
      <c r="G271" s="24"/>
      <c r="H271" s="24" t="str">
        <f t="shared" si="460"/>
        <v/>
      </c>
      <c r="I271" s="24"/>
      <c r="J271" s="63" t="str">
        <f t="shared" si="461"/>
        <v/>
      </c>
      <c r="K271" s="96" t="str">
        <f t="shared" si="462"/>
        <v/>
      </c>
      <c r="L271" s="24" t="str">
        <f t="shared" si="463"/>
        <v/>
      </c>
      <c r="M271" s="26" t="str">
        <f t="shared" si="464"/>
        <v/>
      </c>
      <c r="N271" s="7"/>
      <c r="O271" s="168"/>
      <c r="P271" s="23"/>
      <c r="Q271" s="24"/>
      <c r="R271" s="24" t="str">
        <f t="shared" si="541"/>
        <v/>
      </c>
      <c r="S271" s="24"/>
      <c r="T271" s="24" t="str">
        <f t="shared" si="542"/>
        <v/>
      </c>
      <c r="U271" s="24"/>
      <c r="V271" s="24" t="str">
        <f t="shared" si="543"/>
        <v/>
      </c>
      <c r="W271" s="24"/>
      <c r="X271" s="63" t="str">
        <f t="shared" si="544"/>
        <v/>
      </c>
      <c r="Y271" s="96" t="str">
        <f t="shared" si="545"/>
        <v/>
      </c>
      <c r="Z271" s="24" t="str">
        <f t="shared" si="546"/>
        <v/>
      </c>
      <c r="AA271" s="26" t="str">
        <f t="shared" si="547"/>
        <v/>
      </c>
      <c r="AB271" s="7"/>
      <c r="AC271" s="168"/>
      <c r="AD271" s="23"/>
      <c r="AE271" s="24"/>
      <c r="AF271" s="24" t="str">
        <f t="shared" si="548"/>
        <v/>
      </c>
      <c r="AG271" s="24"/>
      <c r="AH271" s="24" t="str">
        <f t="shared" si="549"/>
        <v/>
      </c>
      <c r="AI271" s="24"/>
      <c r="AJ271" s="24" t="str">
        <f t="shared" si="550"/>
        <v/>
      </c>
      <c r="AK271" s="24"/>
      <c r="AL271" s="63" t="str">
        <f t="shared" si="551"/>
        <v/>
      </c>
      <c r="AM271" s="96" t="str">
        <f t="shared" si="552"/>
        <v/>
      </c>
      <c r="AN271" s="24" t="str">
        <f t="shared" si="553"/>
        <v/>
      </c>
      <c r="AO271" s="26" t="str">
        <f t="shared" si="554"/>
        <v/>
      </c>
      <c r="AP271" s="7"/>
      <c r="AQ271" s="168"/>
      <c r="AR271" s="165" t="str">
        <f>IF(A271="","",A271)</f>
        <v/>
      </c>
      <c r="AS271" s="24"/>
      <c r="AT271" s="24" t="str">
        <f t="shared" si="555"/>
        <v/>
      </c>
      <c r="AU271" s="24"/>
      <c r="AV271" s="24" t="str">
        <f t="shared" si="556"/>
        <v/>
      </c>
      <c r="AW271" s="24"/>
      <c r="AX271" s="24" t="str">
        <f t="shared" si="557"/>
        <v/>
      </c>
      <c r="AY271" s="24"/>
      <c r="AZ271" s="63" t="str">
        <f t="shared" si="558"/>
        <v/>
      </c>
      <c r="BA271" s="96" t="str">
        <f t="shared" si="559"/>
        <v/>
      </c>
      <c r="BB271" s="24" t="str">
        <f t="shared" si="560"/>
        <v/>
      </c>
      <c r="BC271" s="26" t="str">
        <f t="shared" si="561"/>
        <v/>
      </c>
      <c r="BD271" s="7"/>
      <c r="BE271" s="168"/>
      <c r="BF271" s="23"/>
      <c r="BG271" s="24"/>
      <c r="BH271" s="24" t="str">
        <f t="shared" si="562"/>
        <v/>
      </c>
      <c r="BI271" s="24"/>
      <c r="BJ271" s="24" t="str">
        <f t="shared" si="563"/>
        <v/>
      </c>
      <c r="BK271" s="24"/>
      <c r="BL271" s="24" t="str">
        <f t="shared" si="564"/>
        <v/>
      </c>
      <c r="BM271" s="24"/>
      <c r="BN271" s="63" t="str">
        <f t="shared" si="565"/>
        <v/>
      </c>
      <c r="BO271" s="96" t="str">
        <f t="shared" si="566"/>
        <v/>
      </c>
      <c r="BP271" s="24" t="str">
        <f t="shared" si="567"/>
        <v/>
      </c>
      <c r="BQ271" s="26" t="str">
        <f t="shared" si="568"/>
        <v/>
      </c>
      <c r="BR271" s="7"/>
      <c r="BS271" s="168"/>
      <c r="BT271" s="15"/>
      <c r="BU271" s="9"/>
      <c r="BV271" s="9" t="str">
        <f t="shared" si="569"/>
        <v/>
      </c>
      <c r="BW271" s="9"/>
      <c r="BX271" s="9" t="str">
        <f t="shared" si="570"/>
        <v/>
      </c>
      <c r="BY271" s="9"/>
      <c r="BZ271" s="9" t="str">
        <f t="shared" si="571"/>
        <v/>
      </c>
      <c r="CA271" s="9"/>
      <c r="CB271" s="9"/>
      <c r="CC271" s="9"/>
      <c r="CD271" s="9" t="str">
        <f t="shared" si="428"/>
        <v/>
      </c>
      <c r="CE271" s="10" t="str">
        <f t="shared" si="429"/>
        <v/>
      </c>
      <c r="CF271" s="7"/>
      <c r="CH271" s="15"/>
      <c r="CI271" s="9"/>
      <c r="CJ271" s="9" t="str">
        <f t="shared" si="572"/>
        <v/>
      </c>
      <c r="CK271" s="9"/>
      <c r="CL271" s="9" t="str">
        <f t="shared" si="573"/>
        <v/>
      </c>
      <c r="CM271" s="9"/>
      <c r="CN271" s="9" t="str">
        <f t="shared" si="574"/>
        <v/>
      </c>
      <c r="CO271" s="9"/>
      <c r="CP271" s="9"/>
      <c r="CQ271" s="9"/>
      <c r="CR271" s="9" t="str">
        <f t="shared" si="504"/>
        <v/>
      </c>
      <c r="CS271" s="10" t="str">
        <f t="shared" si="505"/>
        <v/>
      </c>
      <c r="CT271" s="7"/>
      <c r="CV271" s="15"/>
      <c r="CW271" s="9"/>
      <c r="CX271" s="9" t="str">
        <f t="shared" si="575"/>
        <v/>
      </c>
      <c r="CY271" s="9"/>
      <c r="CZ271" s="9" t="str">
        <f t="shared" si="576"/>
        <v/>
      </c>
      <c r="DA271" s="9"/>
      <c r="DB271" s="9" t="str">
        <f t="shared" si="577"/>
        <v/>
      </c>
      <c r="DC271" s="9"/>
      <c r="DD271" s="9"/>
      <c r="DE271" s="9"/>
      <c r="DF271" s="9" t="str">
        <f t="shared" si="510"/>
        <v/>
      </c>
      <c r="DG271" s="10" t="str">
        <f t="shared" si="511"/>
        <v/>
      </c>
      <c r="DH271" s="7"/>
      <c r="DJ271" s="15"/>
      <c r="DK271" s="9"/>
      <c r="DL271" s="9" t="str">
        <f t="shared" si="578"/>
        <v/>
      </c>
      <c r="DM271" s="9"/>
      <c r="DN271" s="9" t="str">
        <f t="shared" si="579"/>
        <v/>
      </c>
      <c r="DO271" s="9"/>
      <c r="DP271" s="9" t="str">
        <f t="shared" si="580"/>
        <v/>
      </c>
      <c r="DQ271" s="9"/>
      <c r="DR271" s="9"/>
      <c r="DS271" s="9"/>
      <c r="DT271" s="9" t="str">
        <f t="shared" si="516"/>
        <v/>
      </c>
      <c r="DU271" s="10" t="str">
        <f t="shared" si="517"/>
        <v/>
      </c>
      <c r="DV271" s="7"/>
      <c r="DW271" s="276"/>
      <c r="DX271" s="15"/>
      <c r="DY271" s="9"/>
      <c r="DZ271" s="9" t="str">
        <f t="shared" si="581"/>
        <v/>
      </c>
      <c r="EA271" s="9"/>
      <c r="EB271" s="9" t="str">
        <f t="shared" si="582"/>
        <v/>
      </c>
      <c r="EC271" s="9"/>
      <c r="ED271" s="9" t="str">
        <f t="shared" si="583"/>
        <v/>
      </c>
      <c r="EE271" s="9"/>
      <c r="EF271" s="9"/>
      <c r="EG271" s="9"/>
      <c r="EH271" s="9" t="str">
        <f t="shared" si="522"/>
        <v/>
      </c>
      <c r="EI271" s="10" t="str">
        <f t="shared" si="523"/>
        <v/>
      </c>
      <c r="EJ271" s="7"/>
      <c r="EK271" s="276"/>
      <c r="EL271" s="239"/>
      <c r="EM271" s="23"/>
      <c r="EN271" s="23"/>
      <c r="EO271" s="24"/>
      <c r="EP271" s="24" t="str">
        <f t="shared" si="492"/>
        <v/>
      </c>
      <c r="EQ271" s="24"/>
      <c r="ER271" s="24" t="str">
        <f t="shared" si="493"/>
        <v/>
      </c>
      <c r="ES271" s="24"/>
      <c r="ET271" s="24" t="str">
        <f t="shared" si="494"/>
        <v/>
      </c>
      <c r="EU271" s="24"/>
      <c r="EV271" s="63" t="str">
        <f t="shared" si="539"/>
        <v/>
      </c>
      <c r="EW271" s="96" t="str">
        <f t="shared" si="540"/>
        <v/>
      </c>
      <c r="EX271" s="24" t="str">
        <f t="shared" si="497"/>
        <v/>
      </c>
      <c r="EY271" s="26" t="str">
        <f t="shared" si="498"/>
        <v/>
      </c>
      <c r="EZ271" s="7"/>
    </row>
    <row r="272" spans="1:156" ht="15" customHeight="1" thickTop="1">
      <c r="A272" s="89"/>
      <c r="B272" s="89"/>
      <c r="C272" s="78"/>
      <c r="D272" s="78" t="str">
        <f t="shared" si="458"/>
        <v/>
      </c>
      <c r="E272" s="78"/>
      <c r="F272" s="28" t="str">
        <f t="shared" si="459"/>
        <v/>
      </c>
      <c r="G272" s="78"/>
      <c r="H272" s="78" t="str">
        <f t="shared" si="460"/>
        <v/>
      </c>
      <c r="I272" s="78"/>
      <c r="J272" s="90" t="str">
        <f t="shared" si="461"/>
        <v/>
      </c>
      <c r="K272" s="91" t="str">
        <f t="shared" si="462"/>
        <v/>
      </c>
      <c r="L272" s="28" t="str">
        <f t="shared" si="463"/>
        <v/>
      </c>
      <c r="M272" s="29" t="str">
        <f t="shared" si="464"/>
        <v/>
      </c>
      <c r="N272" s="7"/>
      <c r="O272" s="168"/>
      <c r="P272" s="89" t="str">
        <f>IF(A272="","",A272)</f>
        <v/>
      </c>
      <c r="Q272" s="78"/>
      <c r="R272" s="78" t="str">
        <f t="shared" si="541"/>
        <v/>
      </c>
      <c r="S272" s="78"/>
      <c r="T272" s="28" t="str">
        <f t="shared" si="542"/>
        <v/>
      </c>
      <c r="U272" s="78"/>
      <c r="V272" s="78" t="str">
        <f t="shared" si="543"/>
        <v/>
      </c>
      <c r="W272" s="78"/>
      <c r="X272" s="90" t="str">
        <f t="shared" si="544"/>
        <v/>
      </c>
      <c r="Y272" s="91" t="str">
        <f t="shared" si="545"/>
        <v/>
      </c>
      <c r="Z272" s="28" t="str">
        <f t="shared" si="546"/>
        <v/>
      </c>
      <c r="AA272" s="29" t="str">
        <f t="shared" si="547"/>
        <v/>
      </c>
      <c r="AB272" s="7"/>
      <c r="AC272" s="168"/>
      <c r="AD272" s="89" t="str">
        <f>IF(A272="","",A272)</f>
        <v/>
      </c>
      <c r="AE272" s="78"/>
      <c r="AF272" s="78" t="str">
        <f t="shared" si="548"/>
        <v/>
      </c>
      <c r="AG272" s="78"/>
      <c r="AH272" s="28" t="str">
        <f t="shared" si="549"/>
        <v/>
      </c>
      <c r="AI272" s="78"/>
      <c r="AJ272" s="78" t="str">
        <f t="shared" si="550"/>
        <v/>
      </c>
      <c r="AK272" s="78"/>
      <c r="AL272" s="90" t="str">
        <f t="shared" si="551"/>
        <v/>
      </c>
      <c r="AM272" s="91" t="str">
        <f t="shared" si="552"/>
        <v/>
      </c>
      <c r="AN272" s="28" t="str">
        <f t="shared" si="553"/>
        <v/>
      </c>
      <c r="AO272" s="29" t="str">
        <f t="shared" si="554"/>
        <v/>
      </c>
      <c r="AP272" s="7"/>
      <c r="AQ272" s="168"/>
      <c r="AR272" s="89" t="str">
        <f>IF(A272="","",A272)</f>
        <v/>
      </c>
      <c r="AS272" s="78"/>
      <c r="AT272" s="78" t="str">
        <f t="shared" si="555"/>
        <v/>
      </c>
      <c r="AU272" s="78"/>
      <c r="AV272" s="28" t="str">
        <f t="shared" si="556"/>
        <v/>
      </c>
      <c r="AW272" s="78"/>
      <c r="AX272" s="78" t="str">
        <f t="shared" si="557"/>
        <v/>
      </c>
      <c r="AY272" s="78"/>
      <c r="AZ272" s="90" t="str">
        <f t="shared" si="558"/>
        <v/>
      </c>
      <c r="BA272" s="91" t="str">
        <f t="shared" si="559"/>
        <v/>
      </c>
      <c r="BB272" s="28" t="str">
        <f t="shared" si="560"/>
        <v/>
      </c>
      <c r="BC272" s="29" t="str">
        <f t="shared" si="561"/>
        <v/>
      </c>
      <c r="BD272" s="7"/>
      <c r="BE272" s="168"/>
      <c r="BF272" s="89" t="str">
        <f>IF(A272="","",A272)</f>
        <v/>
      </c>
      <c r="BG272" s="78"/>
      <c r="BH272" s="78" t="str">
        <f t="shared" si="562"/>
        <v/>
      </c>
      <c r="BI272" s="78"/>
      <c r="BJ272" s="28" t="str">
        <f t="shared" si="563"/>
        <v/>
      </c>
      <c r="BK272" s="78"/>
      <c r="BL272" s="78" t="str">
        <f t="shared" si="564"/>
        <v/>
      </c>
      <c r="BM272" s="78"/>
      <c r="BN272" s="90" t="str">
        <f t="shared" si="565"/>
        <v/>
      </c>
      <c r="BO272" s="91" t="str">
        <f t="shared" si="566"/>
        <v/>
      </c>
      <c r="BP272" s="28" t="str">
        <f t="shared" si="567"/>
        <v/>
      </c>
      <c r="BQ272" s="29" t="str">
        <f t="shared" si="568"/>
        <v/>
      </c>
      <c r="BR272" s="7"/>
      <c r="BS272" s="168"/>
      <c r="BT272" s="15"/>
      <c r="BU272" s="9"/>
      <c r="BV272" s="9" t="str">
        <f t="shared" si="569"/>
        <v/>
      </c>
      <c r="BW272" s="9"/>
      <c r="BX272" s="9" t="str">
        <f t="shared" si="570"/>
        <v/>
      </c>
      <c r="BY272" s="9"/>
      <c r="BZ272" s="9" t="str">
        <f t="shared" si="571"/>
        <v/>
      </c>
      <c r="CA272" s="9"/>
      <c r="CB272" s="9"/>
      <c r="CC272" s="9"/>
      <c r="CD272" s="9" t="str">
        <f t="shared" si="428"/>
        <v/>
      </c>
      <c r="CE272" s="10" t="str">
        <f t="shared" si="429"/>
        <v/>
      </c>
      <c r="CF272" s="7"/>
      <c r="CH272" s="15"/>
      <c r="CI272" s="9"/>
      <c r="CJ272" s="9" t="str">
        <f t="shared" si="572"/>
        <v/>
      </c>
      <c r="CK272" s="9"/>
      <c r="CL272" s="9" t="str">
        <f t="shared" si="573"/>
        <v/>
      </c>
      <c r="CM272" s="9"/>
      <c r="CN272" s="9" t="str">
        <f t="shared" si="574"/>
        <v/>
      </c>
      <c r="CO272" s="9"/>
      <c r="CP272" s="9"/>
      <c r="CQ272" s="9"/>
      <c r="CR272" s="9" t="str">
        <f t="shared" si="504"/>
        <v/>
      </c>
      <c r="CS272" s="10" t="str">
        <f t="shared" si="505"/>
        <v/>
      </c>
      <c r="CT272" s="7"/>
      <c r="CV272" s="15"/>
      <c r="CW272" s="9"/>
      <c r="CX272" s="9" t="str">
        <f t="shared" si="575"/>
        <v/>
      </c>
      <c r="CY272" s="9"/>
      <c r="CZ272" s="9" t="str">
        <f t="shared" si="576"/>
        <v/>
      </c>
      <c r="DA272" s="9"/>
      <c r="DB272" s="9" t="str">
        <f t="shared" si="577"/>
        <v/>
      </c>
      <c r="DC272" s="9"/>
      <c r="DD272" s="9"/>
      <c r="DE272" s="9"/>
      <c r="DF272" s="9" t="str">
        <f t="shared" si="510"/>
        <v/>
      </c>
      <c r="DG272" s="10" t="str">
        <f t="shared" si="511"/>
        <v/>
      </c>
      <c r="DH272" s="7"/>
      <c r="DJ272" s="15"/>
      <c r="DK272" s="9"/>
      <c r="DL272" s="9" t="str">
        <f t="shared" si="578"/>
        <v/>
      </c>
      <c r="DM272" s="9"/>
      <c r="DN272" s="9" t="str">
        <f t="shared" si="579"/>
        <v/>
      </c>
      <c r="DO272" s="9"/>
      <c r="DP272" s="9" t="str">
        <f t="shared" si="580"/>
        <v/>
      </c>
      <c r="DQ272" s="9"/>
      <c r="DR272" s="9"/>
      <c r="DS272" s="9"/>
      <c r="DT272" s="9" t="str">
        <f t="shared" si="516"/>
        <v/>
      </c>
      <c r="DU272" s="10" t="str">
        <f t="shared" si="517"/>
        <v/>
      </c>
      <c r="DV272" s="7"/>
      <c r="DW272" s="276"/>
      <c r="DX272" s="15"/>
      <c r="DY272" s="9"/>
      <c r="DZ272" s="9" t="str">
        <f t="shared" si="581"/>
        <v/>
      </c>
      <c r="EA272" s="9"/>
      <c r="EB272" s="9" t="str">
        <f t="shared" si="582"/>
        <v/>
      </c>
      <c r="EC272" s="9"/>
      <c r="ED272" s="9" t="str">
        <f t="shared" si="583"/>
        <v/>
      </c>
      <c r="EE272" s="9"/>
      <c r="EF272" s="9"/>
      <c r="EG272" s="9"/>
      <c r="EH272" s="9" t="str">
        <f t="shared" si="522"/>
        <v/>
      </c>
      <c r="EI272" s="10" t="str">
        <f t="shared" si="523"/>
        <v/>
      </c>
      <c r="EJ272" s="7"/>
      <c r="EK272" s="276"/>
      <c r="EL272" s="239"/>
      <c r="EM272" s="89"/>
      <c r="EN272" s="89"/>
      <c r="EO272" s="78"/>
      <c r="EP272" s="78" t="str">
        <f t="shared" si="492"/>
        <v/>
      </c>
      <c r="EQ272" s="78"/>
      <c r="ER272" s="28" t="str">
        <f t="shared" si="493"/>
        <v/>
      </c>
      <c r="ES272" s="78"/>
      <c r="ET272" s="78" t="str">
        <f t="shared" si="494"/>
        <v/>
      </c>
      <c r="EU272" s="78"/>
      <c r="EV272" s="90" t="str">
        <f t="shared" si="539"/>
        <v/>
      </c>
      <c r="EW272" s="91" t="str">
        <f t="shared" si="540"/>
        <v/>
      </c>
      <c r="EX272" s="28" t="str">
        <f t="shared" si="497"/>
        <v/>
      </c>
      <c r="EY272" s="29" t="str">
        <f t="shared" si="498"/>
        <v/>
      </c>
      <c r="EZ272" s="7"/>
    </row>
    <row r="273" spans="1:156" ht="15" customHeight="1">
      <c r="A273" s="15"/>
      <c r="B273" s="15"/>
      <c r="C273" s="9"/>
      <c r="D273" s="9" t="str">
        <f t="shared" si="458"/>
        <v/>
      </c>
      <c r="E273" s="9"/>
      <c r="F273" s="9" t="str">
        <f t="shared" si="459"/>
        <v/>
      </c>
      <c r="G273" s="9"/>
      <c r="H273" s="9" t="str">
        <f t="shared" si="460"/>
        <v/>
      </c>
      <c r="I273" s="9"/>
      <c r="J273" s="62" t="str">
        <f t="shared" si="461"/>
        <v/>
      </c>
      <c r="K273" s="95" t="str">
        <f t="shared" si="462"/>
        <v/>
      </c>
      <c r="L273" s="9" t="str">
        <f t="shared" si="463"/>
        <v/>
      </c>
      <c r="M273" s="10" t="str">
        <f t="shared" si="464"/>
        <v/>
      </c>
      <c r="N273" s="7"/>
      <c r="O273" s="168"/>
      <c r="P273" s="15"/>
      <c r="Q273" s="9"/>
      <c r="R273" s="9" t="str">
        <f t="shared" si="541"/>
        <v/>
      </c>
      <c r="S273" s="9"/>
      <c r="T273" s="9" t="str">
        <f t="shared" si="542"/>
        <v/>
      </c>
      <c r="U273" s="9"/>
      <c r="V273" s="9" t="str">
        <f t="shared" si="543"/>
        <v/>
      </c>
      <c r="W273" s="9"/>
      <c r="X273" s="62" t="str">
        <f t="shared" si="544"/>
        <v/>
      </c>
      <c r="Y273" s="95" t="str">
        <f t="shared" si="545"/>
        <v/>
      </c>
      <c r="Z273" s="9" t="str">
        <f t="shared" si="546"/>
        <v/>
      </c>
      <c r="AA273" s="10" t="str">
        <f t="shared" si="547"/>
        <v/>
      </c>
      <c r="AB273" s="7"/>
      <c r="AC273" s="168"/>
      <c r="AD273" s="15"/>
      <c r="AE273" s="9"/>
      <c r="AF273" s="9" t="str">
        <f t="shared" si="548"/>
        <v/>
      </c>
      <c r="AG273" s="9"/>
      <c r="AH273" s="9" t="str">
        <f t="shared" si="549"/>
        <v/>
      </c>
      <c r="AI273" s="9"/>
      <c r="AJ273" s="9" t="str">
        <f t="shared" si="550"/>
        <v/>
      </c>
      <c r="AK273" s="9"/>
      <c r="AL273" s="62" t="str">
        <f t="shared" si="551"/>
        <v/>
      </c>
      <c r="AM273" s="95" t="str">
        <f t="shared" si="552"/>
        <v/>
      </c>
      <c r="AN273" s="9" t="str">
        <f t="shared" si="553"/>
        <v/>
      </c>
      <c r="AO273" s="10" t="str">
        <f t="shared" si="554"/>
        <v/>
      </c>
      <c r="AP273" s="7"/>
      <c r="AQ273" s="168"/>
      <c r="AR273" s="17"/>
      <c r="AS273" s="9"/>
      <c r="AT273" s="9" t="str">
        <f t="shared" si="555"/>
        <v/>
      </c>
      <c r="AU273" s="9"/>
      <c r="AV273" s="9" t="str">
        <f t="shared" si="556"/>
        <v/>
      </c>
      <c r="AW273" s="9"/>
      <c r="AX273" s="9" t="str">
        <f t="shared" si="557"/>
        <v/>
      </c>
      <c r="AY273" s="9"/>
      <c r="AZ273" s="62" t="str">
        <f t="shared" si="558"/>
        <v/>
      </c>
      <c r="BA273" s="95" t="str">
        <f t="shared" si="559"/>
        <v/>
      </c>
      <c r="BB273" s="9" t="str">
        <f t="shared" si="560"/>
        <v/>
      </c>
      <c r="BC273" s="10" t="str">
        <f t="shared" si="561"/>
        <v/>
      </c>
      <c r="BD273" s="7"/>
      <c r="BE273" s="168"/>
      <c r="BF273" s="17"/>
      <c r="BG273" s="9"/>
      <c r="BH273" s="9" t="str">
        <f t="shared" si="562"/>
        <v/>
      </c>
      <c r="BI273" s="9"/>
      <c r="BJ273" s="9" t="str">
        <f t="shared" si="563"/>
        <v/>
      </c>
      <c r="BK273" s="9"/>
      <c r="BL273" s="9" t="str">
        <f t="shared" si="564"/>
        <v/>
      </c>
      <c r="BM273" s="9"/>
      <c r="BN273" s="62" t="str">
        <f t="shared" si="565"/>
        <v/>
      </c>
      <c r="BO273" s="95" t="str">
        <f t="shared" si="566"/>
        <v/>
      </c>
      <c r="BP273" s="9" t="str">
        <f t="shared" si="567"/>
        <v/>
      </c>
      <c r="BQ273" s="10" t="str">
        <f t="shared" si="568"/>
        <v/>
      </c>
      <c r="BR273" s="7"/>
      <c r="BS273" s="168"/>
      <c r="BT273" s="15"/>
      <c r="BU273" s="9"/>
      <c r="BV273" s="9" t="str">
        <f t="shared" si="569"/>
        <v/>
      </c>
      <c r="BW273" s="9"/>
      <c r="BX273" s="9" t="str">
        <f t="shared" si="570"/>
        <v/>
      </c>
      <c r="BY273" s="9"/>
      <c r="BZ273" s="9" t="str">
        <f t="shared" si="571"/>
        <v/>
      </c>
      <c r="CA273" s="9"/>
      <c r="CB273" s="9"/>
      <c r="CC273" s="9"/>
      <c r="CD273" s="9" t="str">
        <f t="shared" si="428"/>
        <v/>
      </c>
      <c r="CE273" s="10" t="str">
        <f t="shared" si="429"/>
        <v/>
      </c>
      <c r="CF273" s="7"/>
      <c r="CH273" s="15"/>
      <c r="CI273" s="9"/>
      <c r="CJ273" s="9" t="str">
        <f t="shared" si="572"/>
        <v/>
      </c>
      <c r="CK273" s="9"/>
      <c r="CL273" s="9" t="str">
        <f t="shared" si="573"/>
        <v/>
      </c>
      <c r="CM273" s="9"/>
      <c r="CN273" s="9" t="str">
        <f t="shared" si="574"/>
        <v/>
      </c>
      <c r="CO273" s="9"/>
      <c r="CP273" s="9"/>
      <c r="CQ273" s="9"/>
      <c r="CR273" s="9" t="str">
        <f t="shared" si="504"/>
        <v/>
      </c>
      <c r="CS273" s="10" t="str">
        <f t="shared" si="505"/>
        <v/>
      </c>
      <c r="CT273" s="7"/>
      <c r="CV273" s="15"/>
      <c r="CW273" s="9"/>
      <c r="CX273" s="9" t="str">
        <f t="shared" si="575"/>
        <v/>
      </c>
      <c r="CY273" s="9"/>
      <c r="CZ273" s="9" t="str">
        <f t="shared" si="576"/>
        <v/>
      </c>
      <c r="DA273" s="9"/>
      <c r="DB273" s="9" t="str">
        <f t="shared" si="577"/>
        <v/>
      </c>
      <c r="DC273" s="9"/>
      <c r="DD273" s="9"/>
      <c r="DE273" s="9"/>
      <c r="DF273" s="9" t="str">
        <f t="shared" si="510"/>
        <v/>
      </c>
      <c r="DG273" s="10" t="str">
        <f t="shared" si="511"/>
        <v/>
      </c>
      <c r="DH273" s="7"/>
      <c r="DJ273" s="15"/>
      <c r="DK273" s="9"/>
      <c r="DL273" s="9" t="str">
        <f t="shared" si="578"/>
        <v/>
      </c>
      <c r="DM273" s="9"/>
      <c r="DN273" s="9" t="str">
        <f t="shared" si="579"/>
        <v/>
      </c>
      <c r="DO273" s="9"/>
      <c r="DP273" s="9" t="str">
        <f t="shared" si="580"/>
        <v/>
      </c>
      <c r="DQ273" s="9"/>
      <c r="DR273" s="9"/>
      <c r="DS273" s="9"/>
      <c r="DT273" s="9" t="str">
        <f t="shared" si="516"/>
        <v/>
      </c>
      <c r="DU273" s="10" t="str">
        <f t="shared" si="517"/>
        <v/>
      </c>
      <c r="DV273" s="7"/>
      <c r="DW273" s="276"/>
      <c r="DX273" s="15"/>
      <c r="DY273" s="9"/>
      <c r="DZ273" s="9" t="str">
        <f t="shared" si="581"/>
        <v/>
      </c>
      <c r="EA273" s="9"/>
      <c r="EB273" s="9" t="str">
        <f t="shared" si="582"/>
        <v/>
      </c>
      <c r="EC273" s="9"/>
      <c r="ED273" s="9" t="str">
        <f t="shared" si="583"/>
        <v/>
      </c>
      <c r="EE273" s="9"/>
      <c r="EF273" s="9"/>
      <c r="EG273" s="9"/>
      <c r="EH273" s="9" t="str">
        <f t="shared" si="522"/>
        <v/>
      </c>
      <c r="EI273" s="10" t="str">
        <f t="shared" si="523"/>
        <v/>
      </c>
      <c r="EJ273" s="7"/>
      <c r="EK273" s="276"/>
      <c r="EL273" s="239"/>
      <c r="EM273" s="15"/>
      <c r="EN273" s="15"/>
      <c r="EO273" s="9"/>
      <c r="EP273" s="9" t="str">
        <f t="shared" si="492"/>
        <v/>
      </c>
      <c r="EQ273" s="9"/>
      <c r="ER273" s="9" t="str">
        <f t="shared" si="493"/>
        <v/>
      </c>
      <c r="ES273" s="9"/>
      <c r="ET273" s="9" t="str">
        <f t="shared" si="494"/>
        <v/>
      </c>
      <c r="EU273" s="9"/>
      <c r="EV273" s="62" t="str">
        <f t="shared" si="539"/>
        <v/>
      </c>
      <c r="EW273" s="95" t="str">
        <f t="shared" si="540"/>
        <v/>
      </c>
      <c r="EX273" s="9" t="str">
        <f t="shared" si="497"/>
        <v/>
      </c>
      <c r="EY273" s="10" t="str">
        <f t="shared" si="498"/>
        <v/>
      </c>
      <c r="EZ273" s="7"/>
    </row>
    <row r="274" spans="1:156" ht="15" customHeight="1">
      <c r="A274" s="15"/>
      <c r="B274" s="15"/>
      <c r="C274" s="9"/>
      <c r="D274" s="9" t="str">
        <f t="shared" si="458"/>
        <v/>
      </c>
      <c r="E274" s="9"/>
      <c r="F274" s="9" t="str">
        <f t="shared" si="459"/>
        <v/>
      </c>
      <c r="G274" s="9"/>
      <c r="H274" s="9" t="str">
        <f t="shared" si="460"/>
        <v/>
      </c>
      <c r="I274" s="9"/>
      <c r="J274" s="62" t="str">
        <f t="shared" si="461"/>
        <v/>
      </c>
      <c r="K274" s="9" t="str">
        <f t="shared" si="462"/>
        <v/>
      </c>
      <c r="L274" s="9" t="str">
        <f t="shared" si="463"/>
        <v/>
      </c>
      <c r="M274" s="10" t="str">
        <f t="shared" si="464"/>
        <v/>
      </c>
      <c r="N274" s="7"/>
      <c r="O274" s="168"/>
      <c r="P274" s="117"/>
      <c r="Q274" s="9"/>
      <c r="R274" s="9" t="str">
        <f t="shared" si="541"/>
        <v/>
      </c>
      <c r="S274" s="9"/>
      <c r="T274" s="9" t="str">
        <f t="shared" si="542"/>
        <v/>
      </c>
      <c r="U274" s="9"/>
      <c r="V274" s="9" t="str">
        <f t="shared" si="543"/>
        <v/>
      </c>
      <c r="W274" s="9"/>
      <c r="X274" s="62" t="str">
        <f t="shared" si="544"/>
        <v/>
      </c>
      <c r="Y274" s="9" t="str">
        <f t="shared" si="545"/>
        <v/>
      </c>
      <c r="Z274" s="9" t="str">
        <f t="shared" si="546"/>
        <v/>
      </c>
      <c r="AA274" s="10" t="str">
        <f t="shared" si="547"/>
        <v/>
      </c>
      <c r="AB274" s="7"/>
      <c r="AC274" s="168"/>
      <c r="AD274" s="117"/>
      <c r="AE274" s="9"/>
      <c r="AF274" s="9" t="str">
        <f t="shared" si="548"/>
        <v/>
      </c>
      <c r="AG274" s="9"/>
      <c r="AH274" s="9" t="str">
        <f t="shared" si="549"/>
        <v/>
      </c>
      <c r="AI274" s="9"/>
      <c r="AJ274" s="9" t="str">
        <f t="shared" si="550"/>
        <v/>
      </c>
      <c r="AK274" s="9"/>
      <c r="AL274" s="62" t="str">
        <f t="shared" si="551"/>
        <v/>
      </c>
      <c r="AM274" s="9" t="str">
        <f t="shared" si="552"/>
        <v/>
      </c>
      <c r="AN274" s="9" t="str">
        <f t="shared" si="553"/>
        <v/>
      </c>
      <c r="AO274" s="10" t="str">
        <f t="shared" si="554"/>
        <v/>
      </c>
      <c r="AP274" s="7"/>
      <c r="AQ274" s="168"/>
      <c r="AR274" s="117"/>
      <c r="AS274" s="9"/>
      <c r="AT274" s="9" t="str">
        <f t="shared" si="555"/>
        <v/>
      </c>
      <c r="AU274" s="9"/>
      <c r="AV274" s="9" t="str">
        <f t="shared" si="556"/>
        <v/>
      </c>
      <c r="AW274" s="9"/>
      <c r="AX274" s="9" t="str">
        <f t="shared" si="557"/>
        <v/>
      </c>
      <c r="AY274" s="9"/>
      <c r="AZ274" s="62" t="str">
        <f t="shared" si="558"/>
        <v/>
      </c>
      <c r="BA274" s="9" t="str">
        <f t="shared" si="559"/>
        <v/>
      </c>
      <c r="BB274" s="9" t="str">
        <f t="shared" si="560"/>
        <v/>
      </c>
      <c r="BC274" s="10" t="str">
        <f t="shared" si="561"/>
        <v/>
      </c>
      <c r="BD274" s="7"/>
      <c r="BE274" s="168"/>
      <c r="BF274" s="117"/>
      <c r="BG274" s="9"/>
      <c r="BH274" s="9" t="str">
        <f t="shared" si="562"/>
        <v/>
      </c>
      <c r="BI274" s="9"/>
      <c r="BJ274" s="9" t="str">
        <f t="shared" si="563"/>
        <v/>
      </c>
      <c r="BK274" s="9"/>
      <c r="BL274" s="9" t="str">
        <f t="shared" si="564"/>
        <v/>
      </c>
      <c r="BM274" s="9"/>
      <c r="BN274" s="62" t="str">
        <f t="shared" si="565"/>
        <v/>
      </c>
      <c r="BO274" s="9" t="str">
        <f t="shared" si="566"/>
        <v/>
      </c>
      <c r="BP274" s="9" t="str">
        <f t="shared" si="567"/>
        <v/>
      </c>
      <c r="BQ274" s="10" t="str">
        <f t="shared" si="568"/>
        <v/>
      </c>
      <c r="BR274" s="7"/>
      <c r="BS274" s="168"/>
      <c r="BT274" s="15"/>
      <c r="BU274" s="9"/>
      <c r="BV274" s="9" t="str">
        <f t="shared" si="569"/>
        <v/>
      </c>
      <c r="BW274" s="9"/>
      <c r="BX274" s="9" t="str">
        <f t="shared" si="570"/>
        <v/>
      </c>
      <c r="BY274" s="9"/>
      <c r="BZ274" s="9" t="str">
        <f t="shared" si="571"/>
        <v/>
      </c>
      <c r="CA274" s="9"/>
      <c r="CB274" s="9"/>
      <c r="CC274" s="9"/>
      <c r="CD274" s="9" t="str">
        <f t="shared" si="428"/>
        <v/>
      </c>
      <c r="CE274" s="10" t="str">
        <f t="shared" si="429"/>
        <v/>
      </c>
      <c r="CF274" s="7"/>
      <c r="CH274" s="15"/>
      <c r="CI274" s="9"/>
      <c r="CJ274" s="9" t="str">
        <f t="shared" si="572"/>
        <v/>
      </c>
      <c r="CK274" s="9"/>
      <c r="CL274" s="9" t="str">
        <f t="shared" si="573"/>
        <v/>
      </c>
      <c r="CM274" s="9"/>
      <c r="CN274" s="9" t="str">
        <f t="shared" si="574"/>
        <v/>
      </c>
      <c r="CO274" s="9"/>
      <c r="CP274" s="9"/>
      <c r="CQ274" s="9"/>
      <c r="CR274" s="9" t="str">
        <f t="shared" si="504"/>
        <v/>
      </c>
      <c r="CS274" s="10" t="str">
        <f t="shared" si="505"/>
        <v/>
      </c>
      <c r="CT274" s="7"/>
      <c r="CV274" s="15"/>
      <c r="CW274" s="9"/>
      <c r="CX274" s="9" t="str">
        <f t="shared" si="575"/>
        <v/>
      </c>
      <c r="CY274" s="9"/>
      <c r="CZ274" s="9" t="str">
        <f t="shared" si="576"/>
        <v/>
      </c>
      <c r="DA274" s="9"/>
      <c r="DB274" s="9" t="str">
        <f t="shared" si="577"/>
        <v/>
      </c>
      <c r="DC274" s="9"/>
      <c r="DD274" s="9"/>
      <c r="DE274" s="9"/>
      <c r="DF274" s="9" t="str">
        <f t="shared" si="510"/>
        <v/>
      </c>
      <c r="DG274" s="10" t="str">
        <f t="shared" si="511"/>
        <v/>
      </c>
      <c r="DH274" s="7"/>
      <c r="DJ274" s="15"/>
      <c r="DK274" s="9"/>
      <c r="DL274" s="9" t="str">
        <f t="shared" si="578"/>
        <v/>
      </c>
      <c r="DM274" s="9"/>
      <c r="DN274" s="9" t="str">
        <f t="shared" si="579"/>
        <v/>
      </c>
      <c r="DO274" s="9"/>
      <c r="DP274" s="9" t="str">
        <f t="shared" si="580"/>
        <v/>
      </c>
      <c r="DQ274" s="9"/>
      <c r="DR274" s="9"/>
      <c r="DS274" s="9"/>
      <c r="DT274" s="9" t="str">
        <f t="shared" si="516"/>
        <v/>
      </c>
      <c r="DU274" s="10" t="str">
        <f t="shared" si="517"/>
        <v/>
      </c>
      <c r="DV274" s="7"/>
      <c r="DW274" s="276"/>
      <c r="DX274" s="15"/>
      <c r="DY274" s="9"/>
      <c r="DZ274" s="9" t="str">
        <f t="shared" si="581"/>
        <v/>
      </c>
      <c r="EA274" s="9"/>
      <c r="EB274" s="9" t="str">
        <f t="shared" si="582"/>
        <v/>
      </c>
      <c r="EC274" s="9"/>
      <c r="ED274" s="9" t="str">
        <f t="shared" si="583"/>
        <v/>
      </c>
      <c r="EE274" s="9"/>
      <c r="EF274" s="9"/>
      <c r="EG274" s="9"/>
      <c r="EH274" s="9" t="str">
        <f t="shared" si="522"/>
        <v/>
      </c>
      <c r="EI274" s="10" t="str">
        <f t="shared" si="523"/>
        <v/>
      </c>
      <c r="EJ274" s="7"/>
      <c r="EK274" s="276"/>
      <c r="EL274" s="239"/>
      <c r="EM274" s="15"/>
      <c r="EN274" s="15"/>
      <c r="EO274" s="9"/>
      <c r="EP274" s="9" t="str">
        <f t="shared" si="492"/>
        <v/>
      </c>
      <c r="EQ274" s="9"/>
      <c r="ER274" s="9" t="str">
        <f t="shared" si="493"/>
        <v/>
      </c>
      <c r="ES274" s="9"/>
      <c r="ET274" s="9" t="str">
        <f t="shared" si="494"/>
        <v/>
      </c>
      <c r="EU274" s="9"/>
      <c r="EV274" s="62" t="str">
        <f t="shared" si="539"/>
        <v/>
      </c>
      <c r="EW274" s="9" t="str">
        <f t="shared" si="540"/>
        <v/>
      </c>
      <c r="EX274" s="9" t="str">
        <f t="shared" si="497"/>
        <v/>
      </c>
      <c r="EY274" s="10" t="str">
        <f t="shared" si="498"/>
        <v/>
      </c>
      <c r="EZ274" s="7"/>
    </row>
    <row r="275" spans="1:156" ht="15" customHeight="1" thickBot="1">
      <c r="A275" s="23"/>
      <c r="B275" s="23"/>
      <c r="C275" s="24"/>
      <c r="D275" s="24" t="str">
        <f t="shared" si="458"/>
        <v/>
      </c>
      <c r="E275" s="24"/>
      <c r="F275" s="24" t="str">
        <f t="shared" si="459"/>
        <v/>
      </c>
      <c r="G275" s="24"/>
      <c r="H275" s="24" t="str">
        <f t="shared" si="460"/>
        <v/>
      </c>
      <c r="I275" s="24"/>
      <c r="J275" s="63" t="str">
        <f t="shared" si="461"/>
        <v/>
      </c>
      <c r="K275" s="96" t="str">
        <f t="shared" si="462"/>
        <v/>
      </c>
      <c r="L275" s="24" t="str">
        <f t="shared" si="463"/>
        <v/>
      </c>
      <c r="M275" s="26" t="str">
        <f t="shared" si="464"/>
        <v/>
      </c>
      <c r="N275" s="7"/>
      <c r="O275" s="168"/>
      <c r="P275" s="134"/>
      <c r="Q275" s="24"/>
      <c r="R275" s="24" t="str">
        <f t="shared" si="541"/>
        <v/>
      </c>
      <c r="S275" s="24"/>
      <c r="T275" s="24" t="str">
        <f t="shared" si="542"/>
        <v/>
      </c>
      <c r="U275" s="24"/>
      <c r="V275" s="24" t="str">
        <f t="shared" si="543"/>
        <v/>
      </c>
      <c r="W275" s="24"/>
      <c r="X275" s="63" t="str">
        <f t="shared" si="544"/>
        <v/>
      </c>
      <c r="Y275" s="96" t="str">
        <f t="shared" si="545"/>
        <v/>
      </c>
      <c r="Z275" s="24" t="str">
        <f t="shared" si="546"/>
        <v/>
      </c>
      <c r="AA275" s="26" t="str">
        <f t="shared" si="547"/>
        <v/>
      </c>
      <c r="AB275" s="7"/>
      <c r="AC275" s="168"/>
      <c r="AD275" s="134"/>
      <c r="AE275" s="24"/>
      <c r="AF275" s="24" t="str">
        <f t="shared" si="548"/>
        <v/>
      </c>
      <c r="AG275" s="24"/>
      <c r="AH275" s="24" t="str">
        <f t="shared" si="549"/>
        <v/>
      </c>
      <c r="AI275" s="24"/>
      <c r="AJ275" s="24" t="str">
        <f t="shared" si="550"/>
        <v/>
      </c>
      <c r="AK275" s="24"/>
      <c r="AL275" s="63" t="str">
        <f t="shared" si="551"/>
        <v/>
      </c>
      <c r="AM275" s="96" t="str">
        <f t="shared" si="552"/>
        <v/>
      </c>
      <c r="AN275" s="24" t="str">
        <f t="shared" si="553"/>
        <v/>
      </c>
      <c r="AO275" s="26" t="str">
        <f t="shared" si="554"/>
        <v/>
      </c>
      <c r="AP275" s="7"/>
      <c r="AQ275" s="168"/>
      <c r="AR275" s="134"/>
      <c r="AS275" s="24"/>
      <c r="AT275" s="24" t="str">
        <f t="shared" si="555"/>
        <v/>
      </c>
      <c r="AU275" s="24"/>
      <c r="AV275" s="24" t="str">
        <f t="shared" si="556"/>
        <v/>
      </c>
      <c r="AW275" s="24"/>
      <c r="AX275" s="24" t="str">
        <f t="shared" si="557"/>
        <v/>
      </c>
      <c r="AY275" s="24"/>
      <c r="AZ275" s="63" t="str">
        <f t="shared" si="558"/>
        <v/>
      </c>
      <c r="BA275" s="96" t="str">
        <f t="shared" si="559"/>
        <v/>
      </c>
      <c r="BB275" s="24" t="str">
        <f t="shared" si="560"/>
        <v/>
      </c>
      <c r="BC275" s="26" t="str">
        <f t="shared" si="561"/>
        <v/>
      </c>
      <c r="BD275" s="7"/>
      <c r="BE275" s="168"/>
      <c r="BF275" s="134"/>
      <c r="BG275" s="24"/>
      <c r="BH275" s="24" t="str">
        <f t="shared" si="562"/>
        <v/>
      </c>
      <c r="BI275" s="24"/>
      <c r="BJ275" s="24" t="str">
        <f t="shared" si="563"/>
        <v/>
      </c>
      <c r="BK275" s="24"/>
      <c r="BL275" s="24" t="str">
        <f t="shared" si="564"/>
        <v/>
      </c>
      <c r="BM275" s="24"/>
      <c r="BN275" s="63" t="str">
        <f t="shared" si="565"/>
        <v/>
      </c>
      <c r="BO275" s="96" t="str">
        <f t="shared" si="566"/>
        <v/>
      </c>
      <c r="BP275" s="24" t="str">
        <f t="shared" si="567"/>
        <v/>
      </c>
      <c r="BQ275" s="26" t="str">
        <f t="shared" si="568"/>
        <v/>
      </c>
      <c r="BR275" s="7"/>
      <c r="BS275" s="168"/>
      <c r="BT275" s="15"/>
      <c r="BU275" s="9"/>
      <c r="BV275" s="9" t="str">
        <f t="shared" si="569"/>
        <v/>
      </c>
      <c r="BW275" s="9"/>
      <c r="BX275" s="9" t="str">
        <f t="shared" si="570"/>
        <v/>
      </c>
      <c r="BY275" s="9"/>
      <c r="BZ275" s="9" t="str">
        <f t="shared" si="571"/>
        <v/>
      </c>
      <c r="CA275" s="9"/>
      <c r="CB275" s="9"/>
      <c r="CC275" s="9"/>
      <c r="CD275" s="9" t="str">
        <f t="shared" si="428"/>
        <v/>
      </c>
      <c r="CE275" s="10" t="str">
        <f t="shared" si="429"/>
        <v/>
      </c>
      <c r="CF275" s="7"/>
      <c r="CH275" s="15"/>
      <c r="CI275" s="9"/>
      <c r="CJ275" s="9" t="str">
        <f t="shared" si="572"/>
        <v/>
      </c>
      <c r="CK275" s="9"/>
      <c r="CL275" s="9" t="str">
        <f t="shared" si="573"/>
        <v/>
      </c>
      <c r="CM275" s="9"/>
      <c r="CN275" s="9" t="str">
        <f t="shared" si="574"/>
        <v/>
      </c>
      <c r="CO275" s="9"/>
      <c r="CP275" s="9"/>
      <c r="CQ275" s="9"/>
      <c r="CR275" s="9" t="str">
        <f t="shared" si="504"/>
        <v/>
      </c>
      <c r="CS275" s="10" t="str">
        <f t="shared" si="505"/>
        <v/>
      </c>
      <c r="CT275" s="7"/>
      <c r="CV275" s="15"/>
      <c r="CW275" s="9"/>
      <c r="CX275" s="9" t="str">
        <f t="shared" si="575"/>
        <v/>
      </c>
      <c r="CY275" s="9"/>
      <c r="CZ275" s="9" t="str">
        <f t="shared" si="576"/>
        <v/>
      </c>
      <c r="DA275" s="9"/>
      <c r="DB275" s="9" t="str">
        <f t="shared" si="577"/>
        <v/>
      </c>
      <c r="DC275" s="9"/>
      <c r="DD275" s="9"/>
      <c r="DE275" s="9"/>
      <c r="DF275" s="9" t="str">
        <f t="shared" si="510"/>
        <v/>
      </c>
      <c r="DG275" s="10" t="str">
        <f t="shared" si="511"/>
        <v/>
      </c>
      <c r="DH275" s="7"/>
      <c r="DJ275" s="15"/>
      <c r="DK275" s="9"/>
      <c r="DL275" s="9" t="str">
        <f t="shared" si="578"/>
        <v/>
      </c>
      <c r="DM275" s="9"/>
      <c r="DN275" s="9" t="str">
        <f t="shared" si="579"/>
        <v/>
      </c>
      <c r="DO275" s="9"/>
      <c r="DP275" s="9" t="str">
        <f t="shared" si="580"/>
        <v/>
      </c>
      <c r="DQ275" s="9"/>
      <c r="DR275" s="9"/>
      <c r="DS275" s="9"/>
      <c r="DT275" s="9" t="str">
        <f t="shared" si="516"/>
        <v/>
      </c>
      <c r="DU275" s="10" t="str">
        <f t="shared" si="517"/>
        <v/>
      </c>
      <c r="DV275" s="7"/>
      <c r="DW275" s="276"/>
      <c r="DX275" s="15"/>
      <c r="DY275" s="9"/>
      <c r="DZ275" s="9" t="str">
        <f t="shared" si="581"/>
        <v/>
      </c>
      <c r="EA275" s="9"/>
      <c r="EB275" s="9" t="str">
        <f t="shared" si="582"/>
        <v/>
      </c>
      <c r="EC275" s="9"/>
      <c r="ED275" s="9" t="str">
        <f t="shared" si="583"/>
        <v/>
      </c>
      <c r="EE275" s="9"/>
      <c r="EF275" s="9"/>
      <c r="EG275" s="9"/>
      <c r="EH275" s="9" t="str">
        <f t="shared" si="522"/>
        <v/>
      </c>
      <c r="EI275" s="10" t="str">
        <f t="shared" si="523"/>
        <v/>
      </c>
      <c r="EJ275" s="7"/>
      <c r="EK275" s="276"/>
      <c r="EL275" s="239"/>
      <c r="EM275" s="23"/>
      <c r="EN275" s="23"/>
      <c r="EO275" s="24"/>
      <c r="EP275" s="24" t="str">
        <f t="shared" si="492"/>
        <v/>
      </c>
      <c r="EQ275" s="24"/>
      <c r="ER275" s="24" t="str">
        <f t="shared" si="493"/>
        <v/>
      </c>
      <c r="ES275" s="24"/>
      <c r="ET275" s="24" t="str">
        <f t="shared" si="494"/>
        <v/>
      </c>
      <c r="EU275" s="24"/>
      <c r="EV275" s="63" t="str">
        <f t="shared" si="539"/>
        <v/>
      </c>
      <c r="EW275" s="96" t="str">
        <f t="shared" si="540"/>
        <v/>
      </c>
      <c r="EX275" s="24" t="str">
        <f t="shared" si="497"/>
        <v/>
      </c>
      <c r="EY275" s="26" t="str">
        <f t="shared" si="498"/>
        <v/>
      </c>
      <c r="EZ275" s="7"/>
    </row>
    <row r="276" spans="1:156" ht="15" customHeight="1" thickTop="1">
      <c r="A276" s="89"/>
      <c r="B276" s="89"/>
      <c r="C276" s="78"/>
      <c r="D276" s="78" t="str">
        <f t="shared" si="458"/>
        <v/>
      </c>
      <c r="E276" s="78"/>
      <c r="F276" s="28" t="str">
        <f t="shared" si="459"/>
        <v/>
      </c>
      <c r="G276" s="78"/>
      <c r="H276" s="78" t="str">
        <f t="shared" si="460"/>
        <v/>
      </c>
      <c r="I276" s="78"/>
      <c r="J276" s="90" t="str">
        <f t="shared" si="461"/>
        <v/>
      </c>
      <c r="K276" s="91" t="str">
        <f t="shared" si="462"/>
        <v/>
      </c>
      <c r="L276" s="28" t="str">
        <f t="shared" si="463"/>
        <v/>
      </c>
      <c r="M276" s="29" t="str">
        <f t="shared" si="464"/>
        <v/>
      </c>
      <c r="N276" s="7"/>
      <c r="O276" s="168"/>
      <c r="P276" s="89" t="str">
        <f>IF(A276="","",A276)</f>
        <v/>
      </c>
      <c r="Q276" s="78"/>
      <c r="R276" s="78" t="str">
        <f t="shared" si="541"/>
        <v/>
      </c>
      <c r="S276" s="78"/>
      <c r="T276" s="28" t="str">
        <f t="shared" si="542"/>
        <v/>
      </c>
      <c r="U276" s="78"/>
      <c r="V276" s="78" t="str">
        <f t="shared" si="543"/>
        <v/>
      </c>
      <c r="W276" s="78"/>
      <c r="X276" s="90" t="str">
        <f t="shared" si="544"/>
        <v/>
      </c>
      <c r="Y276" s="91" t="str">
        <f t="shared" si="545"/>
        <v/>
      </c>
      <c r="Z276" s="28" t="str">
        <f t="shared" si="546"/>
        <v/>
      </c>
      <c r="AA276" s="29" t="str">
        <f t="shared" si="547"/>
        <v/>
      </c>
      <c r="AB276" s="7"/>
      <c r="AC276" s="168"/>
      <c r="AD276" s="89" t="str">
        <f>IF(A276="","",A276)</f>
        <v/>
      </c>
      <c r="AE276" s="78"/>
      <c r="AF276" s="78" t="str">
        <f t="shared" si="548"/>
        <v/>
      </c>
      <c r="AG276" s="78"/>
      <c r="AH276" s="28" t="str">
        <f t="shared" si="549"/>
        <v/>
      </c>
      <c r="AI276" s="78"/>
      <c r="AJ276" s="78" t="str">
        <f t="shared" si="550"/>
        <v/>
      </c>
      <c r="AK276" s="78"/>
      <c r="AL276" s="90" t="str">
        <f t="shared" si="551"/>
        <v/>
      </c>
      <c r="AM276" s="91" t="str">
        <f t="shared" si="552"/>
        <v/>
      </c>
      <c r="AN276" s="28" t="str">
        <f t="shared" si="553"/>
        <v/>
      </c>
      <c r="AO276" s="29" t="str">
        <f t="shared" si="554"/>
        <v/>
      </c>
      <c r="AP276" s="7"/>
      <c r="AQ276" s="168"/>
      <c r="AR276" s="89" t="str">
        <f>IF(A276="","",A276)</f>
        <v/>
      </c>
      <c r="AS276" s="78"/>
      <c r="AT276" s="78" t="str">
        <f t="shared" si="555"/>
        <v/>
      </c>
      <c r="AU276" s="78"/>
      <c r="AV276" s="28" t="str">
        <f t="shared" si="556"/>
        <v/>
      </c>
      <c r="AW276" s="78"/>
      <c r="AX276" s="78" t="str">
        <f t="shared" si="557"/>
        <v/>
      </c>
      <c r="AY276" s="78"/>
      <c r="AZ276" s="90" t="str">
        <f t="shared" si="558"/>
        <v/>
      </c>
      <c r="BA276" s="91" t="str">
        <f t="shared" si="559"/>
        <v/>
      </c>
      <c r="BB276" s="28" t="str">
        <f t="shared" si="560"/>
        <v/>
      </c>
      <c r="BC276" s="29" t="str">
        <f t="shared" si="561"/>
        <v/>
      </c>
      <c r="BD276" s="7"/>
      <c r="BE276" s="168"/>
      <c r="BF276" s="89" t="str">
        <f>IF(A276="","",A276)</f>
        <v/>
      </c>
      <c r="BG276" s="78"/>
      <c r="BH276" s="78" t="str">
        <f t="shared" si="562"/>
        <v/>
      </c>
      <c r="BI276" s="78"/>
      <c r="BJ276" s="28" t="str">
        <f t="shared" si="563"/>
        <v/>
      </c>
      <c r="BK276" s="78"/>
      <c r="BL276" s="78" t="str">
        <f t="shared" si="564"/>
        <v/>
      </c>
      <c r="BM276" s="78"/>
      <c r="BN276" s="90" t="str">
        <f t="shared" si="565"/>
        <v/>
      </c>
      <c r="BO276" s="91" t="str">
        <f t="shared" si="566"/>
        <v/>
      </c>
      <c r="BP276" s="28" t="str">
        <f t="shared" si="567"/>
        <v/>
      </c>
      <c r="BQ276" s="29" t="str">
        <f t="shared" si="568"/>
        <v/>
      </c>
      <c r="BR276" s="7"/>
      <c r="BS276" s="168"/>
      <c r="BT276" s="15"/>
      <c r="BU276" s="9"/>
      <c r="BV276" s="9" t="str">
        <f t="shared" si="569"/>
        <v/>
      </c>
      <c r="BW276" s="9"/>
      <c r="BX276" s="9" t="str">
        <f t="shared" si="570"/>
        <v/>
      </c>
      <c r="BY276" s="9"/>
      <c r="BZ276" s="9" t="str">
        <f t="shared" si="571"/>
        <v/>
      </c>
      <c r="CA276" s="9"/>
      <c r="CB276" s="9"/>
      <c r="CC276" s="9"/>
      <c r="CD276" s="9" t="str">
        <f t="shared" si="428"/>
        <v/>
      </c>
      <c r="CE276" s="10" t="str">
        <f t="shared" si="429"/>
        <v/>
      </c>
      <c r="CF276" s="7"/>
      <c r="CH276" s="15"/>
      <c r="CI276" s="9"/>
      <c r="CJ276" s="9" t="str">
        <f t="shared" si="572"/>
        <v/>
      </c>
      <c r="CK276" s="9"/>
      <c r="CL276" s="9" t="str">
        <f t="shared" si="573"/>
        <v/>
      </c>
      <c r="CM276" s="9"/>
      <c r="CN276" s="9" t="str">
        <f t="shared" si="574"/>
        <v/>
      </c>
      <c r="CO276" s="9"/>
      <c r="CP276" s="9"/>
      <c r="CQ276" s="9"/>
      <c r="CR276" s="9" t="str">
        <f t="shared" si="504"/>
        <v/>
      </c>
      <c r="CS276" s="10" t="str">
        <f t="shared" si="505"/>
        <v/>
      </c>
      <c r="CT276" s="7"/>
      <c r="CV276" s="15"/>
      <c r="CW276" s="9"/>
      <c r="CX276" s="9" t="str">
        <f t="shared" si="575"/>
        <v/>
      </c>
      <c r="CY276" s="9"/>
      <c r="CZ276" s="9" t="str">
        <f t="shared" si="576"/>
        <v/>
      </c>
      <c r="DA276" s="9"/>
      <c r="DB276" s="9" t="str">
        <f t="shared" si="577"/>
        <v/>
      </c>
      <c r="DC276" s="9"/>
      <c r="DD276" s="9"/>
      <c r="DE276" s="9"/>
      <c r="DF276" s="9" t="str">
        <f t="shared" si="510"/>
        <v/>
      </c>
      <c r="DG276" s="10" t="str">
        <f t="shared" si="511"/>
        <v/>
      </c>
      <c r="DH276" s="7"/>
      <c r="DJ276" s="15"/>
      <c r="DK276" s="9"/>
      <c r="DL276" s="9" t="str">
        <f t="shared" si="578"/>
        <v/>
      </c>
      <c r="DM276" s="9"/>
      <c r="DN276" s="9" t="str">
        <f t="shared" si="579"/>
        <v/>
      </c>
      <c r="DO276" s="9"/>
      <c r="DP276" s="9" t="str">
        <f t="shared" si="580"/>
        <v/>
      </c>
      <c r="DQ276" s="9"/>
      <c r="DR276" s="9"/>
      <c r="DS276" s="9"/>
      <c r="DT276" s="9" t="str">
        <f t="shared" si="516"/>
        <v/>
      </c>
      <c r="DU276" s="10" t="str">
        <f t="shared" si="517"/>
        <v/>
      </c>
      <c r="DV276" s="7"/>
      <c r="DW276" s="276"/>
      <c r="DX276" s="15"/>
      <c r="DY276" s="9"/>
      <c r="DZ276" s="9" t="str">
        <f t="shared" si="581"/>
        <v/>
      </c>
      <c r="EA276" s="9"/>
      <c r="EB276" s="9" t="str">
        <f t="shared" si="582"/>
        <v/>
      </c>
      <c r="EC276" s="9"/>
      <c r="ED276" s="9" t="str">
        <f t="shared" si="583"/>
        <v/>
      </c>
      <c r="EE276" s="9"/>
      <c r="EF276" s="9"/>
      <c r="EG276" s="9"/>
      <c r="EH276" s="9" t="str">
        <f t="shared" si="522"/>
        <v/>
      </c>
      <c r="EI276" s="10" t="str">
        <f t="shared" si="523"/>
        <v/>
      </c>
      <c r="EJ276" s="7"/>
      <c r="EK276" s="276"/>
      <c r="EL276" s="239"/>
      <c r="EM276" s="89"/>
      <c r="EN276" s="89"/>
      <c r="EO276" s="78"/>
      <c r="EP276" s="78" t="str">
        <f t="shared" si="492"/>
        <v/>
      </c>
      <c r="EQ276" s="78"/>
      <c r="ER276" s="28" t="str">
        <f t="shared" si="493"/>
        <v/>
      </c>
      <c r="ES276" s="78"/>
      <c r="ET276" s="78" t="str">
        <f t="shared" si="494"/>
        <v/>
      </c>
      <c r="EU276" s="78"/>
      <c r="EV276" s="90" t="str">
        <f t="shared" si="539"/>
        <v/>
      </c>
      <c r="EW276" s="91" t="str">
        <f t="shared" si="540"/>
        <v/>
      </c>
      <c r="EX276" s="28" t="str">
        <f t="shared" si="497"/>
        <v/>
      </c>
      <c r="EY276" s="29" t="str">
        <f t="shared" si="498"/>
        <v/>
      </c>
      <c r="EZ276" s="7"/>
    </row>
    <row r="277" spans="1:156" ht="15" customHeight="1">
      <c r="A277" s="15"/>
      <c r="B277" s="15"/>
      <c r="C277" s="9"/>
      <c r="D277" s="9" t="str">
        <f t="shared" si="458"/>
        <v/>
      </c>
      <c r="E277" s="9"/>
      <c r="F277" s="9" t="str">
        <f t="shared" si="459"/>
        <v/>
      </c>
      <c r="G277" s="9"/>
      <c r="H277" s="9" t="str">
        <f t="shared" si="460"/>
        <v/>
      </c>
      <c r="I277" s="9"/>
      <c r="J277" s="62" t="str">
        <f t="shared" si="461"/>
        <v/>
      </c>
      <c r="K277" s="95" t="str">
        <f t="shared" si="462"/>
        <v/>
      </c>
      <c r="L277" s="9" t="str">
        <f t="shared" si="463"/>
        <v/>
      </c>
      <c r="M277" s="10" t="str">
        <f t="shared" si="464"/>
        <v/>
      </c>
      <c r="N277" s="7"/>
      <c r="O277" s="168"/>
      <c r="P277" s="15"/>
      <c r="Q277" s="9"/>
      <c r="R277" s="9" t="str">
        <f t="shared" si="541"/>
        <v/>
      </c>
      <c r="S277" s="9"/>
      <c r="T277" s="9" t="str">
        <f t="shared" si="542"/>
        <v/>
      </c>
      <c r="U277" s="9"/>
      <c r="V277" s="9" t="str">
        <f t="shared" si="543"/>
        <v/>
      </c>
      <c r="W277" s="9"/>
      <c r="X277" s="62" t="str">
        <f t="shared" si="544"/>
        <v/>
      </c>
      <c r="Y277" s="95" t="str">
        <f t="shared" si="545"/>
        <v/>
      </c>
      <c r="Z277" s="9" t="str">
        <f t="shared" si="546"/>
        <v/>
      </c>
      <c r="AA277" s="10" t="str">
        <f t="shared" si="547"/>
        <v/>
      </c>
      <c r="AB277" s="7"/>
      <c r="AC277" s="168"/>
      <c r="AD277" s="15"/>
      <c r="AE277" s="9"/>
      <c r="AF277" s="9" t="str">
        <f t="shared" si="548"/>
        <v/>
      </c>
      <c r="AG277" s="9"/>
      <c r="AH277" s="9" t="str">
        <f t="shared" si="549"/>
        <v/>
      </c>
      <c r="AI277" s="9"/>
      <c r="AJ277" s="9" t="str">
        <f t="shared" si="550"/>
        <v/>
      </c>
      <c r="AK277" s="9"/>
      <c r="AL277" s="62" t="str">
        <f t="shared" si="551"/>
        <v/>
      </c>
      <c r="AM277" s="95" t="str">
        <f t="shared" si="552"/>
        <v/>
      </c>
      <c r="AN277" s="9" t="str">
        <f t="shared" si="553"/>
        <v/>
      </c>
      <c r="AO277" s="10" t="str">
        <f t="shared" si="554"/>
        <v/>
      </c>
      <c r="AP277" s="7"/>
      <c r="AQ277" s="168"/>
      <c r="AR277" s="15"/>
      <c r="AS277" s="9"/>
      <c r="AT277" s="9" t="str">
        <f t="shared" si="555"/>
        <v/>
      </c>
      <c r="AU277" s="9"/>
      <c r="AV277" s="9" t="str">
        <f t="shared" si="556"/>
        <v/>
      </c>
      <c r="AW277" s="9"/>
      <c r="AX277" s="9" t="str">
        <f t="shared" si="557"/>
        <v/>
      </c>
      <c r="AY277" s="9"/>
      <c r="AZ277" s="62" t="str">
        <f t="shared" si="558"/>
        <v/>
      </c>
      <c r="BA277" s="95" t="str">
        <f t="shared" si="559"/>
        <v/>
      </c>
      <c r="BB277" s="9" t="str">
        <f t="shared" si="560"/>
        <v/>
      </c>
      <c r="BC277" s="10" t="str">
        <f t="shared" si="561"/>
        <v/>
      </c>
      <c r="BD277" s="7"/>
      <c r="BE277" s="168"/>
      <c r="BF277" s="15"/>
      <c r="BG277" s="9"/>
      <c r="BH277" s="9" t="str">
        <f t="shared" si="562"/>
        <v/>
      </c>
      <c r="BI277" s="9"/>
      <c r="BJ277" s="9" t="str">
        <f t="shared" si="563"/>
        <v/>
      </c>
      <c r="BK277" s="9"/>
      <c r="BL277" s="9" t="str">
        <f t="shared" si="564"/>
        <v/>
      </c>
      <c r="BM277" s="9"/>
      <c r="BN277" s="62" t="str">
        <f t="shared" si="565"/>
        <v/>
      </c>
      <c r="BO277" s="95" t="str">
        <f t="shared" si="566"/>
        <v/>
      </c>
      <c r="BP277" s="9" t="str">
        <f t="shared" si="567"/>
        <v/>
      </c>
      <c r="BQ277" s="10" t="str">
        <f t="shared" si="568"/>
        <v/>
      </c>
      <c r="BR277" s="7"/>
      <c r="BS277" s="168"/>
      <c r="BT277" s="15"/>
      <c r="BU277" s="9"/>
      <c r="BV277" s="9" t="str">
        <f t="shared" si="569"/>
        <v/>
      </c>
      <c r="BW277" s="9"/>
      <c r="BX277" s="9" t="str">
        <f t="shared" si="570"/>
        <v/>
      </c>
      <c r="BY277" s="9"/>
      <c r="BZ277" s="9" t="str">
        <f t="shared" si="571"/>
        <v/>
      </c>
      <c r="CA277" s="9"/>
      <c r="CB277" s="9"/>
      <c r="CC277" s="9"/>
      <c r="CD277" s="9" t="str">
        <f t="shared" si="428"/>
        <v/>
      </c>
      <c r="CE277" s="10" t="str">
        <f t="shared" si="429"/>
        <v/>
      </c>
      <c r="CF277" s="7"/>
      <c r="CH277" s="15"/>
      <c r="CI277" s="9"/>
      <c r="CJ277" s="9" t="str">
        <f t="shared" si="572"/>
        <v/>
      </c>
      <c r="CK277" s="9"/>
      <c r="CL277" s="9" t="str">
        <f t="shared" si="573"/>
        <v/>
      </c>
      <c r="CM277" s="9"/>
      <c r="CN277" s="9" t="str">
        <f t="shared" si="574"/>
        <v/>
      </c>
      <c r="CO277" s="9"/>
      <c r="CP277" s="9"/>
      <c r="CQ277" s="9"/>
      <c r="CR277" s="9" t="str">
        <f t="shared" si="504"/>
        <v/>
      </c>
      <c r="CS277" s="10" t="str">
        <f t="shared" si="505"/>
        <v/>
      </c>
      <c r="CT277" s="7"/>
      <c r="CV277" s="15"/>
      <c r="CW277" s="9"/>
      <c r="CX277" s="9" t="str">
        <f t="shared" si="575"/>
        <v/>
      </c>
      <c r="CY277" s="9"/>
      <c r="CZ277" s="9" t="str">
        <f t="shared" si="576"/>
        <v/>
      </c>
      <c r="DA277" s="9"/>
      <c r="DB277" s="9" t="str">
        <f t="shared" si="577"/>
        <v/>
      </c>
      <c r="DC277" s="9"/>
      <c r="DD277" s="9"/>
      <c r="DE277" s="9"/>
      <c r="DF277" s="9" t="str">
        <f t="shared" si="510"/>
        <v/>
      </c>
      <c r="DG277" s="10" t="str">
        <f t="shared" si="511"/>
        <v/>
      </c>
      <c r="DH277" s="7"/>
      <c r="DJ277" s="15"/>
      <c r="DK277" s="9"/>
      <c r="DL277" s="9" t="str">
        <f t="shared" si="578"/>
        <v/>
      </c>
      <c r="DM277" s="9"/>
      <c r="DN277" s="9" t="str">
        <f t="shared" si="579"/>
        <v/>
      </c>
      <c r="DO277" s="9"/>
      <c r="DP277" s="9" t="str">
        <f t="shared" si="580"/>
        <v/>
      </c>
      <c r="DQ277" s="9"/>
      <c r="DR277" s="9"/>
      <c r="DS277" s="9"/>
      <c r="DT277" s="9" t="str">
        <f t="shared" si="516"/>
        <v/>
      </c>
      <c r="DU277" s="10" t="str">
        <f t="shared" si="517"/>
        <v/>
      </c>
      <c r="DV277" s="7"/>
      <c r="DW277" s="276"/>
      <c r="DX277" s="15"/>
      <c r="DY277" s="9"/>
      <c r="DZ277" s="9" t="str">
        <f t="shared" si="581"/>
        <v/>
      </c>
      <c r="EA277" s="9"/>
      <c r="EB277" s="9" t="str">
        <f t="shared" si="582"/>
        <v/>
      </c>
      <c r="EC277" s="9"/>
      <c r="ED277" s="9" t="str">
        <f t="shared" si="583"/>
        <v/>
      </c>
      <c r="EE277" s="9"/>
      <c r="EF277" s="9"/>
      <c r="EG277" s="9"/>
      <c r="EH277" s="9" t="str">
        <f t="shared" si="522"/>
        <v/>
      </c>
      <c r="EI277" s="10" t="str">
        <f t="shared" si="523"/>
        <v/>
      </c>
      <c r="EJ277" s="7"/>
      <c r="EK277" s="276"/>
      <c r="EL277" s="239"/>
      <c r="EM277" s="15"/>
      <c r="EN277" s="15"/>
      <c r="EO277" s="9"/>
      <c r="EP277" s="9" t="str">
        <f t="shared" si="492"/>
        <v/>
      </c>
      <c r="EQ277" s="9"/>
      <c r="ER277" s="9" t="str">
        <f t="shared" si="493"/>
        <v/>
      </c>
      <c r="ES277" s="9"/>
      <c r="ET277" s="9" t="str">
        <f t="shared" si="494"/>
        <v/>
      </c>
      <c r="EU277" s="9"/>
      <c r="EV277" s="62" t="str">
        <f t="shared" si="539"/>
        <v/>
      </c>
      <c r="EW277" s="95" t="str">
        <f t="shared" si="540"/>
        <v/>
      </c>
      <c r="EX277" s="9" t="str">
        <f t="shared" si="497"/>
        <v/>
      </c>
      <c r="EY277" s="10" t="str">
        <f t="shared" si="498"/>
        <v/>
      </c>
      <c r="EZ277" s="7"/>
    </row>
    <row r="278" spans="1:156" ht="15" customHeight="1">
      <c r="A278" s="15"/>
      <c r="B278" s="15"/>
      <c r="C278" s="9"/>
      <c r="D278" s="9" t="str">
        <f t="shared" si="458"/>
        <v/>
      </c>
      <c r="E278" s="9"/>
      <c r="F278" s="9" t="str">
        <f t="shared" si="459"/>
        <v/>
      </c>
      <c r="G278" s="9"/>
      <c r="H278" s="9" t="str">
        <f t="shared" si="460"/>
        <v/>
      </c>
      <c r="I278" s="9"/>
      <c r="J278" s="62" t="str">
        <f t="shared" si="461"/>
        <v/>
      </c>
      <c r="K278" s="9" t="str">
        <f t="shared" si="462"/>
        <v/>
      </c>
      <c r="L278" s="9" t="str">
        <f t="shared" si="463"/>
        <v/>
      </c>
      <c r="M278" s="10" t="str">
        <f t="shared" si="464"/>
        <v/>
      </c>
      <c r="N278" s="7"/>
      <c r="O278" s="168"/>
      <c r="P278" s="15"/>
      <c r="Q278" s="9"/>
      <c r="R278" s="9" t="str">
        <f t="shared" si="541"/>
        <v/>
      </c>
      <c r="S278" s="9"/>
      <c r="T278" s="9" t="str">
        <f t="shared" si="542"/>
        <v/>
      </c>
      <c r="U278" s="9"/>
      <c r="V278" s="9" t="str">
        <f t="shared" si="543"/>
        <v/>
      </c>
      <c r="W278" s="9"/>
      <c r="X278" s="62" t="str">
        <f t="shared" si="544"/>
        <v/>
      </c>
      <c r="Y278" s="9" t="str">
        <f t="shared" si="545"/>
        <v/>
      </c>
      <c r="Z278" s="9" t="str">
        <f t="shared" si="546"/>
        <v/>
      </c>
      <c r="AA278" s="10" t="str">
        <f t="shared" si="547"/>
        <v/>
      </c>
      <c r="AB278" s="7"/>
      <c r="AC278" s="168"/>
      <c r="AD278" s="15"/>
      <c r="AE278" s="9"/>
      <c r="AF278" s="9" t="str">
        <f t="shared" si="548"/>
        <v/>
      </c>
      <c r="AG278" s="9"/>
      <c r="AH278" s="9" t="str">
        <f t="shared" si="549"/>
        <v/>
      </c>
      <c r="AI278" s="9"/>
      <c r="AJ278" s="9" t="str">
        <f t="shared" si="550"/>
        <v/>
      </c>
      <c r="AK278" s="9"/>
      <c r="AL278" s="62" t="str">
        <f t="shared" si="551"/>
        <v/>
      </c>
      <c r="AM278" s="9" t="str">
        <f t="shared" si="552"/>
        <v/>
      </c>
      <c r="AN278" s="9" t="str">
        <f t="shared" si="553"/>
        <v/>
      </c>
      <c r="AO278" s="10" t="str">
        <f t="shared" si="554"/>
        <v/>
      </c>
      <c r="AP278" s="7"/>
      <c r="AQ278" s="168"/>
      <c r="AR278" s="17"/>
      <c r="AS278" s="9"/>
      <c r="AT278" s="9" t="str">
        <f t="shared" si="555"/>
        <v/>
      </c>
      <c r="AU278" s="9"/>
      <c r="AV278" s="9" t="str">
        <f t="shared" si="556"/>
        <v/>
      </c>
      <c r="AW278" s="9"/>
      <c r="AX278" s="9" t="str">
        <f t="shared" si="557"/>
        <v/>
      </c>
      <c r="AY278" s="9"/>
      <c r="AZ278" s="62" t="str">
        <f t="shared" si="558"/>
        <v/>
      </c>
      <c r="BA278" s="9" t="str">
        <f t="shared" si="559"/>
        <v/>
      </c>
      <c r="BB278" s="9" t="str">
        <f t="shared" si="560"/>
        <v/>
      </c>
      <c r="BC278" s="10" t="str">
        <f t="shared" si="561"/>
        <v/>
      </c>
      <c r="BD278" s="7"/>
      <c r="BE278" s="168"/>
      <c r="BF278" s="15"/>
      <c r="BG278" s="9"/>
      <c r="BH278" s="9" t="str">
        <f t="shared" si="562"/>
        <v/>
      </c>
      <c r="BI278" s="9"/>
      <c r="BJ278" s="9" t="str">
        <f t="shared" si="563"/>
        <v/>
      </c>
      <c r="BK278" s="9"/>
      <c r="BL278" s="9" t="str">
        <f t="shared" si="564"/>
        <v/>
      </c>
      <c r="BM278" s="9"/>
      <c r="BN278" s="62" t="str">
        <f t="shared" si="565"/>
        <v/>
      </c>
      <c r="BO278" s="9" t="str">
        <f t="shared" si="566"/>
        <v/>
      </c>
      <c r="BP278" s="9" t="str">
        <f t="shared" si="567"/>
        <v/>
      </c>
      <c r="BQ278" s="10" t="str">
        <f t="shared" si="568"/>
        <v/>
      </c>
      <c r="BR278" s="7"/>
      <c r="BS278" s="168"/>
      <c r="BT278" s="15"/>
      <c r="BU278" s="9"/>
      <c r="BV278" s="9" t="str">
        <f t="shared" si="569"/>
        <v/>
      </c>
      <c r="BW278" s="9"/>
      <c r="BX278" s="9" t="str">
        <f t="shared" si="570"/>
        <v/>
      </c>
      <c r="BY278" s="9"/>
      <c r="BZ278" s="9" t="str">
        <f t="shared" si="571"/>
        <v/>
      </c>
      <c r="CA278" s="9"/>
      <c r="CB278" s="9"/>
      <c r="CC278" s="9"/>
      <c r="CD278" s="9" t="str">
        <f t="shared" si="428"/>
        <v/>
      </c>
      <c r="CE278" s="10" t="str">
        <f t="shared" si="429"/>
        <v/>
      </c>
      <c r="CF278" s="7"/>
      <c r="CH278" s="15"/>
      <c r="CI278" s="9"/>
      <c r="CJ278" s="9" t="str">
        <f t="shared" si="572"/>
        <v/>
      </c>
      <c r="CK278" s="9"/>
      <c r="CL278" s="9" t="str">
        <f t="shared" si="573"/>
        <v/>
      </c>
      <c r="CM278" s="9"/>
      <c r="CN278" s="9" t="str">
        <f t="shared" si="574"/>
        <v/>
      </c>
      <c r="CO278" s="9"/>
      <c r="CP278" s="9"/>
      <c r="CQ278" s="9"/>
      <c r="CR278" s="9" t="str">
        <f t="shared" si="504"/>
        <v/>
      </c>
      <c r="CS278" s="10" t="str">
        <f t="shared" si="505"/>
        <v/>
      </c>
      <c r="CT278" s="7"/>
      <c r="CV278" s="15"/>
      <c r="CW278" s="9"/>
      <c r="CX278" s="9" t="str">
        <f t="shared" si="575"/>
        <v/>
      </c>
      <c r="CY278" s="9"/>
      <c r="CZ278" s="9" t="str">
        <f t="shared" si="576"/>
        <v/>
      </c>
      <c r="DA278" s="9"/>
      <c r="DB278" s="9" t="str">
        <f t="shared" si="577"/>
        <v/>
      </c>
      <c r="DC278" s="9"/>
      <c r="DD278" s="9"/>
      <c r="DE278" s="9"/>
      <c r="DF278" s="9" t="str">
        <f t="shared" si="510"/>
        <v/>
      </c>
      <c r="DG278" s="10" t="str">
        <f t="shared" si="511"/>
        <v/>
      </c>
      <c r="DH278" s="7"/>
      <c r="DJ278" s="15"/>
      <c r="DK278" s="9"/>
      <c r="DL278" s="9" t="str">
        <f t="shared" si="578"/>
        <v/>
      </c>
      <c r="DM278" s="9"/>
      <c r="DN278" s="9" t="str">
        <f t="shared" si="579"/>
        <v/>
      </c>
      <c r="DO278" s="9"/>
      <c r="DP278" s="9" t="str">
        <f t="shared" si="580"/>
        <v/>
      </c>
      <c r="DQ278" s="9"/>
      <c r="DR278" s="9"/>
      <c r="DS278" s="9"/>
      <c r="DT278" s="9" t="str">
        <f t="shared" si="516"/>
        <v/>
      </c>
      <c r="DU278" s="10" t="str">
        <f t="shared" si="517"/>
        <v/>
      </c>
      <c r="DV278" s="7"/>
      <c r="DW278" s="276"/>
      <c r="DX278" s="15"/>
      <c r="DY278" s="9"/>
      <c r="DZ278" s="9" t="str">
        <f t="shared" si="581"/>
        <v/>
      </c>
      <c r="EA278" s="9"/>
      <c r="EB278" s="9" t="str">
        <f t="shared" si="582"/>
        <v/>
      </c>
      <c r="EC278" s="9"/>
      <c r="ED278" s="9" t="str">
        <f t="shared" si="583"/>
        <v/>
      </c>
      <c r="EE278" s="9"/>
      <c r="EF278" s="9"/>
      <c r="EG278" s="9"/>
      <c r="EH278" s="9" t="str">
        <f t="shared" si="522"/>
        <v/>
      </c>
      <c r="EI278" s="10" t="str">
        <f t="shared" si="523"/>
        <v/>
      </c>
      <c r="EJ278" s="7"/>
      <c r="EK278" s="276"/>
      <c r="EL278" s="239"/>
      <c r="EM278" s="15"/>
      <c r="EN278" s="15"/>
      <c r="EO278" s="9"/>
      <c r="EP278" s="9" t="str">
        <f t="shared" si="492"/>
        <v/>
      </c>
      <c r="EQ278" s="9"/>
      <c r="ER278" s="9" t="str">
        <f t="shared" si="493"/>
        <v/>
      </c>
      <c r="ES278" s="9"/>
      <c r="ET278" s="9" t="str">
        <f t="shared" si="494"/>
        <v/>
      </c>
      <c r="EU278" s="9"/>
      <c r="EV278" s="62" t="str">
        <f t="shared" si="539"/>
        <v/>
      </c>
      <c r="EW278" s="9" t="str">
        <f t="shared" si="540"/>
        <v/>
      </c>
      <c r="EX278" s="9" t="str">
        <f t="shared" si="497"/>
        <v/>
      </c>
      <c r="EY278" s="10" t="str">
        <f t="shared" si="498"/>
        <v/>
      </c>
      <c r="EZ278" s="7"/>
    </row>
    <row r="279" spans="1:156" ht="15" customHeight="1" thickBot="1">
      <c r="A279" s="23"/>
      <c r="B279" s="23"/>
      <c r="C279" s="24"/>
      <c r="D279" s="24" t="str">
        <f t="shared" si="458"/>
        <v/>
      </c>
      <c r="E279" s="24"/>
      <c r="F279" s="24" t="str">
        <f t="shared" si="459"/>
        <v/>
      </c>
      <c r="G279" s="24"/>
      <c r="H279" s="24" t="str">
        <f t="shared" si="460"/>
        <v/>
      </c>
      <c r="I279" s="24"/>
      <c r="J279" s="63" t="str">
        <f t="shared" si="461"/>
        <v/>
      </c>
      <c r="K279" s="96" t="str">
        <f t="shared" si="462"/>
        <v/>
      </c>
      <c r="L279" s="24" t="str">
        <f t="shared" si="463"/>
        <v/>
      </c>
      <c r="M279" s="26" t="str">
        <f t="shared" si="464"/>
        <v/>
      </c>
      <c r="N279" s="7"/>
      <c r="O279" s="168"/>
      <c r="P279" s="23"/>
      <c r="Q279" s="24"/>
      <c r="R279" s="24" t="str">
        <f t="shared" si="541"/>
        <v/>
      </c>
      <c r="S279" s="24"/>
      <c r="T279" s="24" t="str">
        <f t="shared" si="542"/>
        <v/>
      </c>
      <c r="U279" s="24"/>
      <c r="V279" s="24" t="str">
        <f t="shared" si="543"/>
        <v/>
      </c>
      <c r="W279" s="24"/>
      <c r="X279" s="63" t="str">
        <f t="shared" si="544"/>
        <v/>
      </c>
      <c r="Y279" s="96" t="str">
        <f t="shared" si="545"/>
        <v/>
      </c>
      <c r="Z279" s="24" t="str">
        <f t="shared" si="546"/>
        <v/>
      </c>
      <c r="AA279" s="26" t="str">
        <f t="shared" si="547"/>
        <v/>
      </c>
      <c r="AB279" s="7"/>
      <c r="AC279" s="168"/>
      <c r="AD279" s="23"/>
      <c r="AE279" s="24"/>
      <c r="AF279" s="24" t="str">
        <f t="shared" si="548"/>
        <v/>
      </c>
      <c r="AG279" s="24"/>
      <c r="AH279" s="24" t="str">
        <f t="shared" si="549"/>
        <v/>
      </c>
      <c r="AI279" s="24"/>
      <c r="AJ279" s="24" t="str">
        <f t="shared" si="550"/>
        <v/>
      </c>
      <c r="AK279" s="24"/>
      <c r="AL279" s="63" t="str">
        <f t="shared" si="551"/>
        <v/>
      </c>
      <c r="AM279" s="96" t="str">
        <f t="shared" si="552"/>
        <v/>
      </c>
      <c r="AN279" s="24" t="str">
        <f t="shared" si="553"/>
        <v/>
      </c>
      <c r="AO279" s="26" t="str">
        <f t="shared" si="554"/>
        <v/>
      </c>
      <c r="AP279" s="7"/>
      <c r="AQ279" s="168"/>
      <c r="AR279" s="23"/>
      <c r="AS279" s="24"/>
      <c r="AT279" s="24" t="str">
        <f t="shared" si="555"/>
        <v/>
      </c>
      <c r="AU279" s="24"/>
      <c r="AV279" s="24" t="str">
        <f t="shared" si="556"/>
        <v/>
      </c>
      <c r="AW279" s="24"/>
      <c r="AX279" s="24" t="str">
        <f t="shared" si="557"/>
        <v/>
      </c>
      <c r="AY279" s="24"/>
      <c r="AZ279" s="63" t="str">
        <f t="shared" si="558"/>
        <v/>
      </c>
      <c r="BA279" s="96" t="str">
        <f t="shared" si="559"/>
        <v/>
      </c>
      <c r="BB279" s="24" t="str">
        <f t="shared" si="560"/>
        <v/>
      </c>
      <c r="BC279" s="26" t="str">
        <f t="shared" si="561"/>
        <v/>
      </c>
      <c r="BD279" s="7"/>
      <c r="BE279" s="168"/>
      <c r="BF279" s="23"/>
      <c r="BG279" s="24"/>
      <c r="BH279" s="24" t="str">
        <f t="shared" si="562"/>
        <v/>
      </c>
      <c r="BI279" s="24"/>
      <c r="BJ279" s="24" t="str">
        <f t="shared" si="563"/>
        <v/>
      </c>
      <c r="BK279" s="24"/>
      <c r="BL279" s="24" t="str">
        <f t="shared" si="564"/>
        <v/>
      </c>
      <c r="BM279" s="24"/>
      <c r="BN279" s="63" t="str">
        <f t="shared" si="565"/>
        <v/>
      </c>
      <c r="BO279" s="96" t="str">
        <f t="shared" si="566"/>
        <v/>
      </c>
      <c r="BP279" s="24" t="str">
        <f t="shared" si="567"/>
        <v/>
      </c>
      <c r="BQ279" s="26" t="str">
        <f t="shared" si="568"/>
        <v/>
      </c>
      <c r="BR279" s="7"/>
      <c r="BS279" s="168"/>
      <c r="BT279" s="15"/>
      <c r="BU279" s="9"/>
      <c r="BV279" s="9" t="str">
        <f t="shared" si="569"/>
        <v/>
      </c>
      <c r="BW279" s="9"/>
      <c r="BX279" s="9" t="str">
        <f t="shared" si="570"/>
        <v/>
      </c>
      <c r="BY279" s="9"/>
      <c r="BZ279" s="9" t="str">
        <f t="shared" si="571"/>
        <v/>
      </c>
      <c r="CA279" s="9"/>
      <c r="CB279" s="9"/>
      <c r="CC279" s="9"/>
      <c r="CD279" s="9" t="str">
        <f t="shared" si="428"/>
        <v/>
      </c>
      <c r="CE279" s="10" t="str">
        <f t="shared" si="429"/>
        <v/>
      </c>
      <c r="CF279" s="7"/>
      <c r="CH279" s="15"/>
      <c r="CI279" s="9"/>
      <c r="CJ279" s="9" t="str">
        <f t="shared" si="572"/>
        <v/>
      </c>
      <c r="CK279" s="9"/>
      <c r="CL279" s="9" t="str">
        <f t="shared" si="573"/>
        <v/>
      </c>
      <c r="CM279" s="9"/>
      <c r="CN279" s="9" t="str">
        <f t="shared" si="574"/>
        <v/>
      </c>
      <c r="CO279" s="9"/>
      <c r="CP279" s="9"/>
      <c r="CQ279" s="9"/>
      <c r="CR279" s="9" t="str">
        <f t="shared" si="504"/>
        <v/>
      </c>
      <c r="CS279" s="10" t="str">
        <f t="shared" si="505"/>
        <v/>
      </c>
      <c r="CT279" s="7"/>
      <c r="CV279" s="15"/>
      <c r="CW279" s="9"/>
      <c r="CX279" s="9" t="str">
        <f t="shared" si="575"/>
        <v/>
      </c>
      <c r="CY279" s="9"/>
      <c r="CZ279" s="9" t="str">
        <f t="shared" si="576"/>
        <v/>
      </c>
      <c r="DA279" s="9"/>
      <c r="DB279" s="9" t="str">
        <f t="shared" si="577"/>
        <v/>
      </c>
      <c r="DC279" s="9"/>
      <c r="DD279" s="9"/>
      <c r="DE279" s="9"/>
      <c r="DF279" s="9" t="str">
        <f t="shared" si="510"/>
        <v/>
      </c>
      <c r="DG279" s="10" t="str">
        <f t="shared" si="511"/>
        <v/>
      </c>
      <c r="DH279" s="7"/>
      <c r="DJ279" s="15"/>
      <c r="DK279" s="9"/>
      <c r="DL279" s="9" t="str">
        <f t="shared" si="578"/>
        <v/>
      </c>
      <c r="DM279" s="9"/>
      <c r="DN279" s="9" t="str">
        <f t="shared" si="579"/>
        <v/>
      </c>
      <c r="DO279" s="9"/>
      <c r="DP279" s="9" t="str">
        <f t="shared" si="580"/>
        <v/>
      </c>
      <c r="DQ279" s="9"/>
      <c r="DR279" s="9"/>
      <c r="DS279" s="9"/>
      <c r="DT279" s="9" t="str">
        <f t="shared" si="516"/>
        <v/>
      </c>
      <c r="DU279" s="10" t="str">
        <f t="shared" si="517"/>
        <v/>
      </c>
      <c r="DV279" s="7"/>
      <c r="DW279" s="276"/>
      <c r="DX279" s="15"/>
      <c r="DY279" s="9"/>
      <c r="DZ279" s="9" t="str">
        <f t="shared" si="581"/>
        <v/>
      </c>
      <c r="EA279" s="9"/>
      <c r="EB279" s="9" t="str">
        <f t="shared" si="582"/>
        <v/>
      </c>
      <c r="EC279" s="9"/>
      <c r="ED279" s="9" t="str">
        <f t="shared" si="583"/>
        <v/>
      </c>
      <c r="EE279" s="9"/>
      <c r="EF279" s="9"/>
      <c r="EG279" s="9"/>
      <c r="EH279" s="9" t="str">
        <f t="shared" si="522"/>
        <v/>
      </c>
      <c r="EI279" s="10" t="str">
        <f t="shared" si="523"/>
        <v/>
      </c>
      <c r="EJ279" s="7"/>
      <c r="EK279" s="276"/>
      <c r="EL279" s="239"/>
      <c r="EM279" s="23"/>
      <c r="EN279" s="23"/>
      <c r="EO279" s="24"/>
      <c r="EP279" s="24" t="str">
        <f t="shared" si="492"/>
        <v/>
      </c>
      <c r="EQ279" s="24"/>
      <c r="ER279" s="24" t="str">
        <f t="shared" si="493"/>
        <v/>
      </c>
      <c r="ES279" s="24"/>
      <c r="ET279" s="24" t="str">
        <f t="shared" si="494"/>
        <v/>
      </c>
      <c r="EU279" s="24"/>
      <c r="EV279" s="63" t="str">
        <f t="shared" si="539"/>
        <v/>
      </c>
      <c r="EW279" s="96" t="str">
        <f t="shared" si="540"/>
        <v/>
      </c>
      <c r="EX279" s="24" t="str">
        <f t="shared" si="497"/>
        <v/>
      </c>
      <c r="EY279" s="26" t="str">
        <f t="shared" si="498"/>
        <v/>
      </c>
      <c r="EZ279" s="7"/>
    </row>
    <row r="280" spans="1:156" ht="15" customHeight="1" thickTop="1">
      <c r="A280" s="89"/>
      <c r="B280" s="89"/>
      <c r="C280" s="78"/>
      <c r="D280" s="78"/>
      <c r="E280" s="78"/>
      <c r="F280" s="78"/>
      <c r="G280" s="78"/>
      <c r="H280" s="78"/>
      <c r="I280" s="78"/>
      <c r="J280" s="90"/>
      <c r="K280" s="78"/>
      <c r="L280" s="78"/>
      <c r="M280" s="78"/>
      <c r="N280" s="7"/>
      <c r="P280" s="89"/>
      <c r="Q280" s="78"/>
      <c r="R280" s="78"/>
      <c r="S280" s="78"/>
      <c r="T280" s="78"/>
      <c r="U280" s="78"/>
      <c r="V280" s="78"/>
      <c r="W280" s="78"/>
      <c r="X280" s="90"/>
      <c r="Y280" s="78"/>
      <c r="Z280" s="78"/>
      <c r="AA280" s="78"/>
      <c r="AB280" s="7"/>
      <c r="AD280" s="89"/>
      <c r="AE280" s="78"/>
      <c r="AF280" s="78"/>
      <c r="AG280" s="78"/>
      <c r="AH280" s="78"/>
      <c r="AI280" s="78"/>
      <c r="AJ280" s="78"/>
      <c r="AK280" s="78"/>
      <c r="AL280" s="90"/>
      <c r="AM280" s="78"/>
      <c r="AN280" s="78"/>
      <c r="AO280" s="78"/>
      <c r="AP280" s="7"/>
      <c r="AR280" s="89"/>
      <c r="AS280" s="78"/>
      <c r="AT280" s="78"/>
      <c r="AU280" s="78"/>
      <c r="AV280" s="78" t="str">
        <f>IF(AU280="","",AU280-AU279)</f>
        <v/>
      </c>
      <c r="AW280" s="78"/>
      <c r="AX280" s="78" t="str">
        <f>IF(AW280="","",AW279+AY279-AW280)</f>
        <v/>
      </c>
      <c r="AY280" s="78"/>
      <c r="AZ280" s="90"/>
      <c r="BA280" s="78"/>
      <c r="BB280" s="78" t="str">
        <f>IF(BA280="","",AX280*BA280)</f>
        <v/>
      </c>
      <c r="BC280" s="92" t="str">
        <f>IF(BB280="","",BB280/(AT280*100))</f>
        <v/>
      </c>
      <c r="BD280" s="22"/>
      <c r="BF280" s="89"/>
      <c r="BG280" s="78"/>
      <c r="BH280" s="78"/>
      <c r="BI280" s="188"/>
      <c r="BJ280" s="78"/>
      <c r="BK280" s="78"/>
      <c r="BL280" s="78"/>
      <c r="BM280" s="78"/>
      <c r="BN280" s="90"/>
      <c r="BO280" s="78"/>
      <c r="BP280" s="78"/>
      <c r="BQ280" s="78"/>
      <c r="BR280" s="7"/>
      <c r="BS280" s="1"/>
      <c r="BT280" s="15"/>
      <c r="BU280" s="9"/>
      <c r="BV280" s="9"/>
      <c r="BW280" s="9"/>
      <c r="BX280" s="9" t="str">
        <f t="shared" si="570"/>
        <v/>
      </c>
      <c r="BY280" s="9"/>
      <c r="BZ280" s="9" t="str">
        <f t="shared" si="571"/>
        <v/>
      </c>
      <c r="CA280" s="9"/>
      <c r="CB280" s="9"/>
      <c r="CC280" s="9"/>
      <c r="CD280" s="9" t="str">
        <f t="shared" si="428"/>
        <v/>
      </c>
      <c r="CE280" s="10" t="str">
        <f t="shared" si="429"/>
        <v/>
      </c>
      <c r="CF280" s="7"/>
      <c r="CH280" s="15"/>
      <c r="CI280" s="9"/>
      <c r="CJ280" s="9"/>
      <c r="CK280" s="9"/>
      <c r="CL280" s="9" t="str">
        <f t="shared" si="573"/>
        <v/>
      </c>
      <c r="CM280" s="9"/>
      <c r="CN280" s="9" t="str">
        <f t="shared" si="574"/>
        <v/>
      </c>
      <c r="CO280" s="9"/>
      <c r="CP280" s="9"/>
      <c r="CQ280" s="9"/>
      <c r="CR280" s="9" t="str">
        <f t="shared" si="504"/>
        <v/>
      </c>
      <c r="CS280" s="10" t="str">
        <f t="shared" si="505"/>
        <v/>
      </c>
      <c r="CT280" s="7"/>
      <c r="CV280" s="15"/>
      <c r="CW280" s="9"/>
      <c r="CX280" s="9"/>
      <c r="CY280" s="9"/>
      <c r="CZ280" s="9" t="str">
        <f t="shared" si="576"/>
        <v/>
      </c>
      <c r="DA280" s="9"/>
      <c r="DB280" s="9" t="str">
        <f t="shared" si="577"/>
        <v/>
      </c>
      <c r="DC280" s="9"/>
      <c r="DD280" s="9"/>
      <c r="DE280" s="9"/>
      <c r="DF280" s="9" t="str">
        <f t="shared" si="510"/>
        <v/>
      </c>
      <c r="DG280" s="10" t="str">
        <f t="shared" si="511"/>
        <v/>
      </c>
      <c r="DH280" s="7"/>
      <c r="DJ280" s="15"/>
      <c r="DK280" s="9"/>
      <c r="DL280" s="9"/>
      <c r="DM280" s="9"/>
      <c r="DN280" s="9" t="str">
        <f t="shared" si="579"/>
        <v/>
      </c>
      <c r="DO280" s="9"/>
      <c r="DP280" s="9" t="str">
        <f t="shared" si="580"/>
        <v/>
      </c>
      <c r="DQ280" s="9"/>
      <c r="DR280" s="9"/>
      <c r="DS280" s="9"/>
      <c r="DT280" s="9" t="str">
        <f t="shared" si="516"/>
        <v/>
      </c>
      <c r="DU280" s="10" t="str">
        <f t="shared" si="517"/>
        <v/>
      </c>
      <c r="DV280" s="7"/>
      <c r="DW280" s="276"/>
      <c r="DX280" s="15"/>
      <c r="DY280" s="9"/>
      <c r="DZ280" s="9"/>
      <c r="EA280" s="9"/>
      <c r="EB280" s="9" t="str">
        <f t="shared" si="582"/>
        <v/>
      </c>
      <c r="EC280" s="9"/>
      <c r="ED280" s="9" t="str">
        <f t="shared" si="583"/>
        <v/>
      </c>
      <c r="EE280" s="9"/>
      <c r="EF280" s="9"/>
      <c r="EG280" s="9"/>
      <c r="EH280" s="9" t="str">
        <f t="shared" si="522"/>
        <v/>
      </c>
      <c r="EI280" s="10" t="str">
        <f t="shared" si="523"/>
        <v/>
      </c>
      <c r="EJ280" s="7"/>
      <c r="EK280" s="276"/>
      <c r="EL280" s="239"/>
      <c r="EM280" s="89"/>
      <c r="EN280" s="89"/>
      <c r="EO280" s="78"/>
      <c r="EP280" s="78"/>
      <c r="EQ280" s="78"/>
      <c r="ER280" s="78"/>
      <c r="ES280" s="78"/>
      <c r="ET280" s="78"/>
      <c r="EU280" s="78"/>
      <c r="EV280" s="90"/>
      <c r="EW280" s="78"/>
      <c r="EX280" s="78"/>
      <c r="EY280" s="78"/>
      <c r="EZ280" s="7"/>
    </row>
    <row r="281" spans="1:156" ht="15" customHeight="1">
      <c r="A281" s="89"/>
      <c r="B281" s="89"/>
      <c r="C281" s="78"/>
      <c r="D281" s="78"/>
      <c r="E281" s="78"/>
      <c r="F281" s="78"/>
      <c r="G281" s="78"/>
      <c r="H281" s="78"/>
      <c r="I281" s="78"/>
      <c r="J281" s="90"/>
      <c r="K281" s="78"/>
      <c r="L281" s="78"/>
      <c r="M281" s="78"/>
      <c r="N281" s="7"/>
      <c r="P281" s="89"/>
      <c r="Q281" s="78"/>
      <c r="R281" s="78"/>
      <c r="S281" s="78"/>
      <c r="T281" s="78"/>
      <c r="U281" s="78"/>
      <c r="V281" s="78"/>
      <c r="W281" s="78"/>
      <c r="X281" s="90"/>
      <c r="Y281" s="78"/>
      <c r="Z281" s="78"/>
      <c r="AA281" s="78"/>
      <c r="AB281" s="7"/>
      <c r="AD281" s="89"/>
      <c r="AE281" s="78"/>
      <c r="AF281" s="78"/>
      <c r="AG281" s="78"/>
      <c r="AH281" s="78"/>
      <c r="AI281" s="78"/>
      <c r="AJ281" s="78"/>
      <c r="AK281" s="78"/>
      <c r="AL281" s="90"/>
      <c r="AM281" s="78"/>
      <c r="AN281" s="78"/>
      <c r="AO281" s="78"/>
      <c r="AP281" s="7"/>
      <c r="AR281" s="15"/>
      <c r="AS281" s="9"/>
      <c r="AT281" s="9"/>
      <c r="AU281" s="9"/>
      <c r="AV281" s="9"/>
      <c r="AW281" s="9"/>
      <c r="AX281" s="9"/>
      <c r="AY281" s="9"/>
      <c r="AZ281" s="62"/>
      <c r="BA281" s="9"/>
      <c r="BB281" s="9"/>
      <c r="BC281" s="10"/>
      <c r="BD281" s="7"/>
      <c r="BF281" s="89"/>
      <c r="BG281" s="78"/>
      <c r="BH281" s="78"/>
      <c r="BI281" s="188"/>
      <c r="BJ281" s="78"/>
      <c r="BK281" s="78"/>
      <c r="BL281" s="78"/>
      <c r="BM281" s="78"/>
      <c r="BN281" s="90"/>
      <c r="BO281" s="78"/>
      <c r="BP281" s="78"/>
      <c r="BQ281" s="78"/>
      <c r="BR281" s="7"/>
      <c r="BS281" s="1"/>
      <c r="BT281" s="15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10"/>
      <c r="CF281" s="7"/>
      <c r="CH281" s="15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10"/>
      <c r="CT281" s="7"/>
      <c r="CV281" s="15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10"/>
      <c r="DH281" s="7"/>
      <c r="DJ281" s="15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10"/>
      <c r="DV281" s="7"/>
      <c r="DW281" s="276"/>
      <c r="DX281" s="15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10"/>
      <c r="EJ281" s="7"/>
      <c r="EK281" s="276"/>
      <c r="EL281" s="239"/>
      <c r="EM281" s="89"/>
      <c r="EN281" s="89"/>
      <c r="EO281" s="78"/>
      <c r="EP281" s="78"/>
      <c r="EQ281" s="78"/>
      <c r="ER281" s="78"/>
      <c r="ES281" s="78"/>
      <c r="ET281" s="78"/>
      <c r="EU281" s="78"/>
      <c r="EV281" s="90"/>
      <c r="EW281" s="78"/>
      <c r="EX281" s="78"/>
      <c r="EY281" s="78"/>
      <c r="EZ281" s="7"/>
    </row>
    <row r="282" spans="1:156" ht="15" customHeight="1">
      <c r="A282" s="89"/>
      <c r="B282" s="89"/>
      <c r="C282" s="78"/>
      <c r="D282" s="78"/>
      <c r="E282" s="78"/>
      <c r="F282" s="78"/>
      <c r="G282" s="78"/>
      <c r="H282" s="78"/>
      <c r="I282" s="78"/>
      <c r="J282" s="90"/>
      <c r="K282" s="78"/>
      <c r="L282" s="78"/>
      <c r="M282" s="78"/>
      <c r="N282" s="7"/>
      <c r="P282" s="89"/>
      <c r="Q282" s="78"/>
      <c r="R282" s="78"/>
      <c r="S282" s="78"/>
      <c r="T282" s="78"/>
      <c r="U282" s="78"/>
      <c r="V282" s="78"/>
      <c r="W282" s="78"/>
      <c r="X282" s="90"/>
      <c r="Y282" s="78"/>
      <c r="Z282" s="78"/>
      <c r="AA282" s="78"/>
      <c r="AB282" s="7"/>
      <c r="AD282" s="89"/>
      <c r="AE282" s="78"/>
      <c r="AF282" s="78"/>
      <c r="AG282" s="78"/>
      <c r="AH282" s="78"/>
      <c r="AI282" s="78"/>
      <c r="AJ282" s="78"/>
      <c r="AK282" s="78"/>
      <c r="AL282" s="90"/>
      <c r="AM282" s="78"/>
      <c r="AN282" s="78"/>
      <c r="AO282" s="78"/>
      <c r="AP282" s="7"/>
      <c r="AR282" s="15"/>
      <c r="AS282" s="9"/>
      <c r="AT282" s="9"/>
      <c r="AU282" s="9"/>
      <c r="AV282" s="9"/>
      <c r="AW282" s="9"/>
      <c r="AX282" s="9"/>
      <c r="AY282" s="9"/>
      <c r="AZ282" s="62"/>
      <c r="BA282" s="9"/>
      <c r="BB282" s="9"/>
      <c r="BC282" s="10"/>
      <c r="BD282" s="7"/>
      <c r="BF282" s="89"/>
      <c r="BG282" s="78"/>
      <c r="BH282" s="78"/>
      <c r="BI282" s="188"/>
      <c r="BJ282" s="78"/>
      <c r="BK282" s="78"/>
      <c r="BL282" s="78"/>
      <c r="BM282" s="78"/>
      <c r="BN282" s="90"/>
      <c r="BO282" s="78"/>
      <c r="BP282" s="78"/>
      <c r="BQ282" s="78"/>
      <c r="BR282" s="7"/>
      <c r="BS282" s="1"/>
      <c r="BT282" s="15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10"/>
      <c r="CF282" s="7"/>
      <c r="CH282" s="15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10"/>
      <c r="CT282" s="7"/>
      <c r="CV282" s="15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10"/>
      <c r="DH282" s="7"/>
      <c r="DJ282" s="15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10"/>
      <c r="DV282" s="7"/>
      <c r="DW282" s="276"/>
      <c r="DX282" s="15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10"/>
      <c r="EJ282" s="7"/>
      <c r="EK282" s="276"/>
      <c r="EL282" s="239"/>
      <c r="EM282" s="89"/>
      <c r="EN282" s="89"/>
      <c r="EO282" s="78"/>
      <c r="EP282" s="78"/>
      <c r="EQ282" s="78"/>
      <c r="ER282" s="78"/>
      <c r="ES282" s="78"/>
      <c r="ET282" s="78"/>
      <c r="EU282" s="78"/>
      <c r="EV282" s="90"/>
      <c r="EW282" s="78"/>
      <c r="EX282" s="78"/>
      <c r="EY282" s="78"/>
      <c r="EZ282" s="7"/>
    </row>
    <row r="283" spans="1:156" ht="15" customHeight="1">
      <c r="A283" s="116">
        <v>31</v>
      </c>
      <c r="B283" s="89"/>
      <c r="C283" s="78"/>
      <c r="D283" s="78"/>
      <c r="E283" s="78"/>
      <c r="F283" s="78"/>
      <c r="G283" s="78"/>
      <c r="H283" s="78"/>
      <c r="I283" s="78"/>
      <c r="J283" s="298" t="s">
        <v>65</v>
      </c>
      <c r="K283" s="295"/>
      <c r="L283" s="78" t="e">
        <f>(G256+I256)*K256+(G257+I257)*K257+(G258+I258)*K258+(G259+I259)*K259</f>
        <v>#VALUE!</v>
      </c>
      <c r="M283" s="78"/>
      <c r="N283" s="9"/>
      <c r="P283" s="89"/>
      <c r="Q283" s="78"/>
      <c r="R283" s="78"/>
      <c r="S283" s="78"/>
      <c r="T283" s="78"/>
      <c r="U283" s="78"/>
      <c r="V283" s="78"/>
      <c r="W283" s="78"/>
      <c r="X283" s="298" t="s">
        <v>65</v>
      </c>
      <c r="Y283" s="295"/>
      <c r="Z283" s="78" t="e">
        <f>(U256+W256)*Y256+(U257+W257)*Y257+(U258+W258)*Y258+(U259+W259)*Y259</f>
        <v>#VALUE!</v>
      </c>
      <c r="AA283" s="78"/>
      <c r="AB283" s="9"/>
      <c r="AD283" s="89"/>
      <c r="AE283" s="78"/>
      <c r="AF283" s="78"/>
      <c r="AG283" s="78"/>
      <c r="AH283" s="78"/>
      <c r="AI283" s="78"/>
      <c r="AJ283" s="78"/>
      <c r="AK283" s="78"/>
      <c r="AL283" s="298" t="s">
        <v>65</v>
      </c>
      <c r="AM283" s="295"/>
      <c r="AN283" s="78" t="e">
        <f>(AI256+AK256)*AM256+(AI257+AK257)*AM257+(AI258+AK258)*AM258+(AI259+AK259)*AM259</f>
        <v>#VALUE!</v>
      </c>
      <c r="AO283" s="78"/>
      <c r="AP283" s="9"/>
      <c r="AR283" s="15"/>
      <c r="AS283" s="9"/>
      <c r="AT283" s="9"/>
      <c r="AU283" s="9"/>
      <c r="AV283" s="9"/>
      <c r="AW283" s="9"/>
      <c r="AX283" s="9"/>
      <c r="AY283" s="9"/>
      <c r="AZ283" s="298" t="s">
        <v>65</v>
      </c>
      <c r="BA283" s="295"/>
      <c r="BB283" s="78" t="e">
        <f>(AW256+AY256)*BA256+(AW257+AY257)*BA257+(AW258+AY258)*BA258+(AW259+AY259)*BA259</f>
        <v>#VALUE!</v>
      </c>
      <c r="BC283" s="10"/>
      <c r="BD283" s="9"/>
      <c r="BF283" s="89"/>
      <c r="BG283" s="78"/>
      <c r="BH283" s="78"/>
      <c r="BI283" s="188"/>
      <c r="BJ283" s="78"/>
      <c r="BK283" s="78"/>
      <c r="BL283" s="78"/>
      <c r="BM283" s="78"/>
      <c r="BN283" s="298" t="s">
        <v>65</v>
      </c>
      <c r="BO283" s="295"/>
      <c r="BP283" s="78" t="e">
        <f>(BK256+BM256)*BO256+(BK257+BM257)*BO257+(BK258+BM258)*BO258+(BK259+BM259)*BO259</f>
        <v>#VALUE!</v>
      </c>
      <c r="BQ283" s="78"/>
      <c r="BR283" s="9"/>
      <c r="BS283" s="1"/>
      <c r="BT283" s="15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10"/>
      <c r="CF283" s="9"/>
      <c r="CH283" s="15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10"/>
      <c r="CT283" s="9"/>
      <c r="CV283" s="15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10"/>
      <c r="DH283" s="9"/>
      <c r="DJ283" s="15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10"/>
      <c r="DV283" s="9"/>
      <c r="DW283" s="277"/>
      <c r="DX283" s="15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10"/>
      <c r="EJ283" s="9"/>
      <c r="EK283" s="277"/>
      <c r="EL283" s="239"/>
      <c r="EM283" s="116">
        <v>30</v>
      </c>
      <c r="EN283" s="89"/>
      <c r="EO283" s="78"/>
      <c r="EP283" s="78"/>
      <c r="EQ283" s="78"/>
      <c r="ER283" s="78"/>
      <c r="ES283" s="78"/>
      <c r="ET283" s="78"/>
      <c r="EU283" s="78"/>
      <c r="EV283" s="298" t="s">
        <v>65</v>
      </c>
      <c r="EW283" s="295"/>
      <c r="EX283" s="78" t="e">
        <f>(ES263+EU263)*EW263+(ES245+EU245)*EW245+(ES246+EU246)*EW246+(ES247+EU247)*EW247</f>
        <v>#VALUE!</v>
      </c>
      <c r="EY283" s="78"/>
      <c r="EZ283" s="9"/>
    </row>
    <row r="284" spans="1:156" ht="15" customHeight="1">
      <c r="A284" s="15"/>
      <c r="B284" s="1">
        <f>SUMIF(B228:B280,"&gt;=0")</f>
        <v>12530</v>
      </c>
      <c r="C284" s="3" t="s">
        <v>66</v>
      </c>
      <c r="D284" s="9">
        <f>SUM(D228:D280)*100</f>
        <v>158200</v>
      </c>
      <c r="E284" s="9"/>
      <c r="F284" s="9">
        <f>SUM(F228:F280)</f>
        <v>42</v>
      </c>
      <c r="G284" s="3" t="s">
        <v>67</v>
      </c>
      <c r="H284" s="9">
        <f>SUM(H228:H280)</f>
        <v>40</v>
      </c>
      <c r="I284" s="9"/>
      <c r="J284" s="299" t="s">
        <v>68</v>
      </c>
      <c r="K284" s="295"/>
      <c r="L284" s="9">
        <f>SUM(L228:L280)</f>
        <v>27174</v>
      </c>
      <c r="M284" s="9"/>
      <c r="N284" s="7"/>
      <c r="P284" s="15"/>
      <c r="Q284" s="3" t="s">
        <v>66</v>
      </c>
      <c r="R284" s="9">
        <f>SUM(R228:R280)*100</f>
        <v>151300</v>
      </c>
      <c r="S284" s="9"/>
      <c r="T284" s="9">
        <f>SUM(T228:T280)</f>
        <v>67</v>
      </c>
      <c r="U284" s="3" t="s">
        <v>67</v>
      </c>
      <c r="V284" s="9">
        <f>SUM(V228:V280)</f>
        <v>71</v>
      </c>
      <c r="W284" s="9"/>
      <c r="X284" s="299" t="s">
        <v>68</v>
      </c>
      <c r="Y284" s="295"/>
      <c r="Z284" s="9">
        <f>SUM(Z228:Z280)</f>
        <v>23044</v>
      </c>
      <c r="AA284" s="9"/>
      <c r="AB284" s="7"/>
      <c r="AD284" s="15"/>
      <c r="AE284" s="3" t="s">
        <v>66</v>
      </c>
      <c r="AF284" s="9">
        <f>SUM(AF228:AF280)*100</f>
        <v>139300</v>
      </c>
      <c r="AG284" s="9"/>
      <c r="AH284" s="9">
        <f>SUM(AH228:AH280)</f>
        <v>85</v>
      </c>
      <c r="AI284" s="3" t="s">
        <v>67</v>
      </c>
      <c r="AJ284" s="9">
        <f>SUM(AJ228:AJ280)</f>
        <v>106</v>
      </c>
      <c r="AK284" s="9"/>
      <c r="AL284" s="299" t="s">
        <v>68</v>
      </c>
      <c r="AM284" s="295"/>
      <c r="AN284" s="9">
        <f>SUM(AN228:AN280)</f>
        <v>35680</v>
      </c>
      <c r="AO284" s="9"/>
      <c r="AP284" s="7"/>
      <c r="AR284" s="15"/>
      <c r="AS284" s="3" t="s">
        <v>66</v>
      </c>
      <c r="AT284" s="9">
        <f>SUM(AT228:AT280)*100</f>
        <v>243300</v>
      </c>
      <c r="AU284" s="9"/>
      <c r="AV284" s="9">
        <f>SUM(AV228:AV259)</f>
        <v>108</v>
      </c>
      <c r="AW284" s="3" t="s">
        <v>67</v>
      </c>
      <c r="AX284" s="9">
        <f>SUM(AX228:AX280)</f>
        <v>141</v>
      </c>
      <c r="AY284" s="9"/>
      <c r="AZ284" s="299" t="s">
        <v>68</v>
      </c>
      <c r="BA284" s="295"/>
      <c r="BB284" s="9">
        <f>SUM(BB228:BB280)</f>
        <v>47840</v>
      </c>
      <c r="BC284" s="9"/>
      <c r="BD284" s="7"/>
      <c r="BF284" s="15"/>
      <c r="BG284" s="3" t="s">
        <v>66</v>
      </c>
      <c r="BH284" s="9">
        <f>SUM(BH228:BH280)*100</f>
        <v>176700</v>
      </c>
      <c r="BI284" s="73"/>
      <c r="BJ284" s="9">
        <f>SUM(BJ228:BJ280)</f>
        <v>52</v>
      </c>
      <c r="BK284" s="3" t="s">
        <v>67</v>
      </c>
      <c r="BL284" s="9">
        <f>SUM(BL228:BL280)</f>
        <v>96</v>
      </c>
      <c r="BM284" s="9"/>
      <c r="BN284" s="299" t="s">
        <v>68</v>
      </c>
      <c r="BO284" s="295"/>
      <c r="BP284" s="9">
        <f>SUM(BP228:BP280)</f>
        <v>47422</v>
      </c>
      <c r="BQ284" s="9"/>
      <c r="BR284" s="7"/>
      <c r="BS284" s="1"/>
      <c r="BT284" s="15"/>
      <c r="BU284" s="3" t="s">
        <v>66</v>
      </c>
      <c r="BV284" s="9">
        <f>SUM(BV228:BV280)*100</f>
        <v>121800</v>
      </c>
      <c r="BW284" s="9"/>
      <c r="BX284" s="9">
        <f>SUM(BX228:BX259)</f>
        <v>27</v>
      </c>
      <c r="BY284" s="3" t="s">
        <v>67</v>
      </c>
      <c r="BZ284" s="9">
        <f>SUM(BZ228:BZ280)</f>
        <v>32</v>
      </c>
      <c r="CA284" s="9"/>
      <c r="CB284" s="247"/>
      <c r="CC284" s="298" t="s">
        <v>65</v>
      </c>
      <c r="CD284" s="295"/>
      <c r="CE284" s="9" t="e">
        <f>(BY235+CA235)*CC235</f>
        <v>#VALUE!</v>
      </c>
      <c r="CF284" s="7"/>
      <c r="CH284" s="15"/>
      <c r="CI284" s="3" t="s">
        <v>66</v>
      </c>
      <c r="CJ284" s="9">
        <f>SUM(CJ228:CJ280)*100</f>
        <v>54900</v>
      </c>
      <c r="CK284" s="9"/>
      <c r="CL284" s="9">
        <f>SUM(CL228:CL259)</f>
        <v>8</v>
      </c>
      <c r="CM284" s="3" t="s">
        <v>67</v>
      </c>
      <c r="CN284" s="9">
        <f>SUM(CN228:CN280)</f>
        <v>16</v>
      </c>
      <c r="CO284" s="9"/>
      <c r="CP284" s="247"/>
      <c r="CQ284" s="298" t="s">
        <v>65</v>
      </c>
      <c r="CR284" s="295"/>
      <c r="CS284" s="9" t="e">
        <f>(CM235+CO235)*CQ235</f>
        <v>#VALUE!</v>
      </c>
      <c r="CT284" s="7"/>
      <c r="CV284" s="15"/>
      <c r="CW284" s="3" t="s">
        <v>66</v>
      </c>
      <c r="CX284" s="9">
        <f>SUM(CX228:CX280)*100</f>
        <v>83100</v>
      </c>
      <c r="CY284" s="9"/>
      <c r="CZ284" s="9">
        <f>SUM(CZ228:CZ259)</f>
        <v>29</v>
      </c>
      <c r="DA284" s="3" t="s">
        <v>67</v>
      </c>
      <c r="DB284" s="9">
        <f>SUM(DB228:DB280)</f>
        <v>42</v>
      </c>
      <c r="DC284" s="9"/>
      <c r="DD284" s="247"/>
      <c r="DE284" s="298" t="s">
        <v>65</v>
      </c>
      <c r="DF284" s="295"/>
      <c r="DG284" s="9" t="e">
        <f>(DA235+DC235)*DE235</f>
        <v>#VALUE!</v>
      </c>
      <c r="DH284" s="7"/>
      <c r="DJ284" s="15"/>
      <c r="DK284" s="3" t="s">
        <v>66</v>
      </c>
      <c r="DL284" s="9">
        <f>SUM(DL228:DL280)*100</f>
        <v>80600</v>
      </c>
      <c r="DM284" s="9"/>
      <c r="DN284" s="9">
        <f>SUM(DN228:DN259)</f>
        <v>11</v>
      </c>
      <c r="DO284" s="3" t="s">
        <v>67</v>
      </c>
      <c r="DP284" s="9">
        <f>SUM(DP228:DP280)</f>
        <v>11</v>
      </c>
      <c r="DQ284" s="9"/>
      <c r="DR284" s="247"/>
      <c r="DS284" s="298" t="s">
        <v>65</v>
      </c>
      <c r="DT284" s="295"/>
      <c r="DU284" s="9" t="e">
        <f>(DO235+DQ235)*DS235</f>
        <v>#VALUE!</v>
      </c>
      <c r="DV284" s="7"/>
      <c r="DW284" s="276"/>
      <c r="DX284" s="15"/>
      <c r="DY284" s="3" t="s">
        <v>66</v>
      </c>
      <c r="DZ284" s="9">
        <f>SUM(DZ228:DZ280)*100</f>
        <v>43800</v>
      </c>
      <c r="EA284" s="9"/>
      <c r="EB284" s="9">
        <f>SUM(EB228:EB259)</f>
        <v>3</v>
      </c>
      <c r="EC284" s="3" t="s">
        <v>67</v>
      </c>
      <c r="ED284" s="9">
        <f>SUM(ED228:ED280)</f>
        <v>4</v>
      </c>
      <c r="EE284" s="9"/>
      <c r="EF284" s="247"/>
      <c r="EG284" s="298" t="s">
        <v>65</v>
      </c>
      <c r="EH284" s="295"/>
      <c r="EI284" s="9" t="e">
        <f>(EC235+EE235)*EG235</f>
        <v>#VALUE!</v>
      </c>
      <c r="EJ284" s="7"/>
      <c r="EK284" s="276"/>
      <c r="EL284" s="239"/>
      <c r="EM284" s="15"/>
      <c r="EN284" s="1">
        <f>SUMIF(EN228:EN280,"&gt;=0")</f>
        <v>521</v>
      </c>
      <c r="EO284" s="3" t="s">
        <v>66</v>
      </c>
      <c r="EP284" s="9">
        <f>SUM(EP228:EP280)*100</f>
        <v>52100</v>
      </c>
      <c r="EQ284" s="9"/>
      <c r="ER284" s="9">
        <f>SUM(ER228:ER280)</f>
        <v>46</v>
      </c>
      <c r="ES284" s="3" t="s">
        <v>67</v>
      </c>
      <c r="ET284" s="9">
        <f>SUM(ET228:ET280)</f>
        <v>55</v>
      </c>
      <c r="EU284" s="9"/>
      <c r="EV284" s="299" t="s">
        <v>68</v>
      </c>
      <c r="EW284" s="295"/>
      <c r="EX284" s="9">
        <f>SUM(EX228:EX280)</f>
        <v>16960</v>
      </c>
      <c r="EY284" s="9"/>
      <c r="EZ284" s="7"/>
    </row>
    <row r="285" spans="1:156" ht="15" customHeight="1">
      <c r="A285" s="201">
        <f>DATEDIF(A319,A244,"d")</f>
        <v>31</v>
      </c>
      <c r="B285" s="34">
        <f>B284/A285</f>
        <v>404.19354838709677</v>
      </c>
      <c r="C285" s="3" t="s">
        <v>69</v>
      </c>
      <c r="D285" s="9">
        <f>D284/A285</f>
        <v>5103.2258064516127</v>
      </c>
      <c r="E285" s="9">
        <f>A283*D285</f>
        <v>158200</v>
      </c>
      <c r="F285" s="9"/>
      <c r="G285" s="3"/>
      <c r="H285" s="9"/>
      <c r="I285" s="9"/>
      <c r="J285" s="299" t="s">
        <v>70</v>
      </c>
      <c r="K285" s="295"/>
      <c r="L285" s="9"/>
      <c r="M285" s="42">
        <f>L284/D284</f>
        <v>0.17176991150442478</v>
      </c>
      <c r="N285" s="7"/>
      <c r="P285" s="15"/>
      <c r="Q285" s="3" t="s">
        <v>69</v>
      </c>
      <c r="R285" s="9">
        <f>R284/A285</f>
        <v>4880.6451612903229</v>
      </c>
      <c r="S285" s="9">
        <f>R285*$A$658</f>
        <v>156180.64516129033</v>
      </c>
      <c r="T285" s="9"/>
      <c r="U285" s="3"/>
      <c r="V285" s="9"/>
      <c r="W285" s="9"/>
      <c r="X285" s="299" t="s">
        <v>70</v>
      </c>
      <c r="Y285" s="295"/>
      <c r="Z285" s="9"/>
      <c r="AA285" s="42">
        <f>Z284/R284</f>
        <v>0.15230667547918045</v>
      </c>
      <c r="AB285" s="7"/>
      <c r="AD285" s="15"/>
      <c r="AE285" s="3" t="s">
        <v>69</v>
      </c>
      <c r="AF285" s="9">
        <f>AF284/A285</f>
        <v>4493.5483870967746</v>
      </c>
      <c r="AG285" s="9">
        <f>AF285*$A$658</f>
        <v>143793.54838709679</v>
      </c>
      <c r="AH285" s="9"/>
      <c r="AI285" s="3"/>
      <c r="AJ285" s="9"/>
      <c r="AK285" s="9"/>
      <c r="AL285" s="299" t="s">
        <v>70</v>
      </c>
      <c r="AM285" s="295"/>
      <c r="AN285" s="9"/>
      <c r="AO285" s="42">
        <f>AN284/AF284</f>
        <v>0.25613783201722901</v>
      </c>
      <c r="AP285" s="7"/>
      <c r="AR285" s="15"/>
      <c r="AS285" s="3" t="s">
        <v>69</v>
      </c>
      <c r="AT285" s="9">
        <f>AT284/A285</f>
        <v>7848.3870967741932</v>
      </c>
      <c r="AU285" s="9">
        <f>AT285*$A$658</f>
        <v>251148.38709677418</v>
      </c>
      <c r="AV285" s="9"/>
      <c r="AW285" s="3"/>
      <c r="AX285" s="9"/>
      <c r="AY285" s="9"/>
      <c r="AZ285" s="299" t="s">
        <v>70</v>
      </c>
      <c r="BA285" s="295"/>
      <c r="BB285" s="9"/>
      <c r="BC285" s="42">
        <f>BB284/AT284</f>
        <v>0.19662967529798603</v>
      </c>
      <c r="BD285" s="7"/>
      <c r="BF285" s="15"/>
      <c r="BG285" s="3" t="s">
        <v>69</v>
      </c>
      <c r="BH285" s="9">
        <f>BH284/A285</f>
        <v>5700</v>
      </c>
      <c r="BI285" s="9">
        <f>BH285*$A$658</f>
        <v>182400</v>
      </c>
      <c r="BJ285" s="9"/>
      <c r="BK285" s="3"/>
      <c r="BL285" s="9"/>
      <c r="BM285" s="9"/>
      <c r="BN285" s="299" t="s">
        <v>70</v>
      </c>
      <c r="BO285" s="295"/>
      <c r="BP285" s="9"/>
      <c r="BQ285" s="42">
        <f>BP284/BH284</f>
        <v>0.26837577815506508</v>
      </c>
      <c r="BR285" s="7"/>
      <c r="BS285" s="1"/>
      <c r="BT285" s="15"/>
      <c r="BU285" s="3" t="s">
        <v>69</v>
      </c>
      <c r="BV285" s="9">
        <f>BV284/A285</f>
        <v>3929.0322580645161</v>
      </c>
      <c r="BW285" s="9">
        <f>BV285*$A$658</f>
        <v>125729.03225806452</v>
      </c>
      <c r="BX285" s="19"/>
      <c r="BY285" s="43"/>
      <c r="BZ285" s="19"/>
      <c r="CA285" s="19"/>
      <c r="CB285" s="19"/>
      <c r="CC285" s="3" t="s">
        <v>71</v>
      </c>
      <c r="CD285" s="9">
        <f>SUM(CD228:CD280)</f>
        <v>28160</v>
      </c>
      <c r="CE285" s="10">
        <f>CD285/BV284</f>
        <v>0.23119868637110016</v>
      </c>
      <c r="CF285" s="7"/>
      <c r="CH285" s="15"/>
      <c r="CI285" s="3" t="s">
        <v>69</v>
      </c>
      <c r="CJ285" s="9">
        <f>CJ284/A285</f>
        <v>1770.9677419354839</v>
      </c>
      <c r="CK285" s="9">
        <f>CJ285*$A$658</f>
        <v>56670.967741935485</v>
      </c>
      <c r="CL285" s="19"/>
      <c r="CM285" s="43"/>
      <c r="CN285" s="19"/>
      <c r="CO285" s="19"/>
      <c r="CP285" s="19"/>
      <c r="CQ285" s="3" t="s">
        <v>71</v>
      </c>
      <c r="CR285" s="9">
        <f>SUM(CR228:CR280)</f>
        <v>16480</v>
      </c>
      <c r="CS285" s="10">
        <f>CR285/CJ284</f>
        <v>0.30018214936247722</v>
      </c>
      <c r="CT285" s="7"/>
      <c r="CV285" s="15"/>
      <c r="CW285" s="3" t="s">
        <v>69</v>
      </c>
      <c r="CX285" s="9">
        <f>CX284/A285</f>
        <v>2680.6451612903224</v>
      </c>
      <c r="CY285" s="9">
        <f>CX285*$A$658</f>
        <v>85780.645161290318</v>
      </c>
      <c r="CZ285" s="19"/>
      <c r="DA285" s="43"/>
      <c r="DB285" s="19"/>
      <c r="DC285" s="19"/>
      <c r="DD285" s="19"/>
      <c r="DE285" s="3" t="s">
        <v>71</v>
      </c>
      <c r="DF285" s="9">
        <f>SUM(DF228:DF280)</f>
        <v>23100</v>
      </c>
      <c r="DG285" s="10">
        <f>DF285/CX284</f>
        <v>0.27797833935018051</v>
      </c>
      <c r="DH285" s="7"/>
      <c r="DJ285" s="15"/>
      <c r="DK285" s="3" t="s">
        <v>69</v>
      </c>
      <c r="DL285" s="9">
        <f>DL284/A285</f>
        <v>2600</v>
      </c>
      <c r="DM285" s="9">
        <f>DL285*$A$658</f>
        <v>83200</v>
      </c>
      <c r="DN285" s="19"/>
      <c r="DO285" s="43"/>
      <c r="DP285" s="19"/>
      <c r="DQ285" s="19"/>
      <c r="DR285" s="19"/>
      <c r="DS285" s="3" t="s">
        <v>71</v>
      </c>
      <c r="DT285" s="9">
        <f>SUM(DT228:DT280)</f>
        <v>5500</v>
      </c>
      <c r="DU285" s="10">
        <f>DT285/DL284</f>
        <v>6.8238213399503728E-2</v>
      </c>
      <c r="DV285" s="7"/>
      <c r="DW285" s="276"/>
      <c r="DX285" s="15"/>
      <c r="DY285" s="3" t="s">
        <v>69</v>
      </c>
      <c r="DZ285" s="9">
        <f>DZ284/A285</f>
        <v>1412.9032258064517</v>
      </c>
      <c r="EA285" s="9">
        <f>DZ285*$A$658</f>
        <v>45212.903225806454</v>
      </c>
      <c r="EB285" s="19"/>
      <c r="EC285" s="43"/>
      <c r="ED285" s="19"/>
      <c r="EE285" s="19"/>
      <c r="EF285" s="19"/>
      <c r="EG285" s="3" t="s">
        <v>71</v>
      </c>
      <c r="EH285" s="9">
        <f>SUM(EH228:EH280)</f>
        <v>4200</v>
      </c>
      <c r="EI285" s="10">
        <f>EH285/DZ284</f>
        <v>9.5890410958904104E-2</v>
      </c>
      <c r="EJ285" s="7"/>
      <c r="EK285" s="276"/>
      <c r="EL285" s="239"/>
      <c r="EM285" s="201">
        <f>DATEDIF(EM421,EM236,"d")</f>
        <v>46073</v>
      </c>
      <c r="EN285" s="34">
        <f>EN284/EM285</f>
        <v>1.1308141427734248E-2</v>
      </c>
      <c r="EO285" s="3" t="s">
        <v>69</v>
      </c>
      <c r="EP285" s="9">
        <f>EP284/EM285</f>
        <v>1.1308141427734248</v>
      </c>
      <c r="EQ285" s="9">
        <f>EP285*30</f>
        <v>33.924424283202747</v>
      </c>
      <c r="ER285" s="9"/>
      <c r="ES285" s="3"/>
      <c r="ET285" s="9"/>
      <c r="EU285" s="9"/>
      <c r="EV285" s="299" t="s">
        <v>70</v>
      </c>
      <c r="EW285" s="295"/>
      <c r="EX285" s="9"/>
      <c r="EY285" s="42">
        <f>EX284/EP284</f>
        <v>0.32552783109404992</v>
      </c>
      <c r="EZ285" s="7"/>
    </row>
    <row r="286" spans="1:156" ht="15" customHeight="1">
      <c r="A286" s="15"/>
      <c r="B286" s="15"/>
      <c r="C286" s="3" t="s">
        <v>72</v>
      </c>
      <c r="D286" s="9">
        <f>D284*0.75</f>
        <v>118650</v>
      </c>
      <c r="E286" s="9"/>
      <c r="F286" s="9"/>
      <c r="G286" s="3"/>
      <c r="H286" s="9"/>
      <c r="I286" s="9"/>
      <c r="J286" s="299" t="s">
        <v>73</v>
      </c>
      <c r="K286" s="295"/>
      <c r="L286" s="9">
        <f>D286-L284</f>
        <v>91476</v>
      </c>
      <c r="M286" s="42">
        <f>L286/D284</f>
        <v>0.57823008849557522</v>
      </c>
      <c r="N286" s="7"/>
      <c r="P286" s="15"/>
      <c r="Q286" s="3" t="s">
        <v>72</v>
      </c>
      <c r="R286" s="9">
        <f>R284*0.75</f>
        <v>113475</v>
      </c>
      <c r="S286" s="9"/>
      <c r="T286" s="9"/>
      <c r="U286" s="3"/>
      <c r="V286" s="9"/>
      <c r="W286" s="9"/>
      <c r="X286" s="299" t="s">
        <v>73</v>
      </c>
      <c r="Y286" s="295"/>
      <c r="Z286" s="9">
        <f>R286-Z284</f>
        <v>90431</v>
      </c>
      <c r="AA286" s="42">
        <f>Z286/R284</f>
        <v>0.59769332452081958</v>
      </c>
      <c r="AB286" s="7"/>
      <c r="AD286" s="15"/>
      <c r="AE286" s="3" t="s">
        <v>72</v>
      </c>
      <c r="AF286" s="9">
        <f>AF284*0.75</f>
        <v>104475</v>
      </c>
      <c r="AG286" s="9"/>
      <c r="AH286" s="9"/>
      <c r="AI286" s="3"/>
      <c r="AJ286" s="9"/>
      <c r="AK286" s="9"/>
      <c r="AL286" s="299" t="s">
        <v>73</v>
      </c>
      <c r="AM286" s="295"/>
      <c r="AN286" s="9">
        <f>AF286-AN284</f>
        <v>68795</v>
      </c>
      <c r="AO286" s="42">
        <f>AN286/AF284</f>
        <v>0.49386216798277099</v>
      </c>
      <c r="AP286" s="7"/>
      <c r="AR286" s="15"/>
      <c r="AS286" s="3" t="s">
        <v>72</v>
      </c>
      <c r="AT286" s="9">
        <f>AT284*0.75</f>
        <v>182475</v>
      </c>
      <c r="AU286" s="9"/>
      <c r="AV286" s="9"/>
      <c r="AW286" s="3"/>
      <c r="AX286" s="9"/>
      <c r="AY286" s="9"/>
      <c r="AZ286" s="299" t="s">
        <v>73</v>
      </c>
      <c r="BA286" s="295"/>
      <c r="BB286" s="9">
        <f>AT286-BB284</f>
        <v>134635</v>
      </c>
      <c r="BC286" s="42">
        <f>BB286/AT284</f>
        <v>0.55337032470201397</v>
      </c>
      <c r="BD286" s="7"/>
      <c r="BF286" s="15"/>
      <c r="BG286" s="3" t="s">
        <v>72</v>
      </c>
      <c r="BH286" s="9">
        <f>BH284*0.75</f>
        <v>132525</v>
      </c>
      <c r="BI286" s="73"/>
      <c r="BJ286" s="9"/>
      <c r="BK286" s="3"/>
      <c r="BL286" s="9"/>
      <c r="BM286" s="9"/>
      <c r="BN286" s="299" t="s">
        <v>73</v>
      </c>
      <c r="BO286" s="295"/>
      <c r="BP286" s="9">
        <f>BH286-BP284</f>
        <v>85103</v>
      </c>
      <c r="BQ286" s="42">
        <f>BP286/BH284</f>
        <v>0.48162422184493492</v>
      </c>
      <c r="BR286" s="7"/>
      <c r="BS286" s="1"/>
      <c r="BT286" s="15"/>
      <c r="BU286" s="3" t="s">
        <v>72</v>
      </c>
      <c r="BV286" s="9">
        <f>BV284*0.75</f>
        <v>91350</v>
      </c>
      <c r="BW286" s="247"/>
      <c r="BX286" s="9"/>
      <c r="BY286" s="3"/>
      <c r="BZ286" s="9"/>
      <c r="CA286" s="9"/>
      <c r="CB286" s="19"/>
      <c r="CC286" s="43" t="s">
        <v>73</v>
      </c>
      <c r="CD286" s="9">
        <f>BV286-CD285</f>
        <v>63190</v>
      </c>
      <c r="CE286" s="10">
        <f>CD286/BV284</f>
        <v>0.51880131362889981</v>
      </c>
      <c r="CF286" s="7"/>
      <c r="CH286" s="15"/>
      <c r="CI286" s="3" t="s">
        <v>72</v>
      </c>
      <c r="CJ286" s="9">
        <f>CJ284*0.75</f>
        <v>41175</v>
      </c>
      <c r="CK286" s="247"/>
      <c r="CL286" s="9"/>
      <c r="CM286" s="3"/>
      <c r="CN286" s="9"/>
      <c r="CO286" s="9"/>
      <c r="CP286" s="19"/>
      <c r="CQ286" s="43" t="s">
        <v>73</v>
      </c>
      <c r="CR286" s="9">
        <f>CJ286-CR285</f>
        <v>24695</v>
      </c>
      <c r="CS286" s="10">
        <f>CR286/CJ284</f>
        <v>0.44981785063752278</v>
      </c>
      <c r="CT286" s="7"/>
      <c r="CV286" s="15"/>
      <c r="CW286" s="3" t="s">
        <v>72</v>
      </c>
      <c r="CX286" s="9">
        <f>CX284*0.75</f>
        <v>62325</v>
      </c>
      <c r="CY286" s="247"/>
      <c r="CZ286" s="9"/>
      <c r="DA286" s="3"/>
      <c r="DB286" s="9"/>
      <c r="DC286" s="9"/>
      <c r="DD286" s="19"/>
      <c r="DE286" s="43" t="s">
        <v>73</v>
      </c>
      <c r="DF286" s="9">
        <f>CX286-DF285</f>
        <v>39225</v>
      </c>
      <c r="DG286" s="10">
        <f>DF286/CX284</f>
        <v>0.47202166064981949</v>
      </c>
      <c r="DH286" s="7"/>
      <c r="DJ286" s="15"/>
      <c r="DK286" s="3" t="s">
        <v>72</v>
      </c>
      <c r="DL286" s="9">
        <f>DL284*0.75</f>
        <v>60450</v>
      </c>
      <c r="DM286" s="247"/>
      <c r="DN286" s="9"/>
      <c r="DO286" s="3"/>
      <c r="DP286" s="9"/>
      <c r="DQ286" s="9"/>
      <c r="DR286" s="19"/>
      <c r="DS286" s="43" t="s">
        <v>73</v>
      </c>
      <c r="DT286" s="9">
        <f>DL286-DT285</f>
        <v>54950</v>
      </c>
      <c r="DU286" s="10">
        <f>DT286/DL284</f>
        <v>0.68176178660049624</v>
      </c>
      <c r="DV286" s="7"/>
      <c r="DW286" s="276"/>
      <c r="DX286" s="15"/>
      <c r="DY286" s="3" t="s">
        <v>72</v>
      </c>
      <c r="DZ286" s="9">
        <f>DZ284*0.75</f>
        <v>32850</v>
      </c>
      <c r="EA286" s="247"/>
      <c r="EB286" s="9"/>
      <c r="EC286" s="3"/>
      <c r="ED286" s="9"/>
      <c r="EE286" s="9"/>
      <c r="EF286" s="19"/>
      <c r="EG286" s="43" t="s">
        <v>73</v>
      </c>
      <c r="EH286" s="9">
        <f>DZ286-EH285</f>
        <v>28650</v>
      </c>
      <c r="EI286" s="10">
        <f>EH286/DZ284</f>
        <v>0.65410958904109584</v>
      </c>
      <c r="EJ286" s="7"/>
      <c r="EK286" s="276"/>
      <c r="EL286" s="239"/>
      <c r="EM286" s="15"/>
      <c r="EN286" s="15"/>
      <c r="EO286" s="3" t="s">
        <v>72</v>
      </c>
      <c r="EP286" s="9">
        <f>EP284*0.75</f>
        <v>39075</v>
      </c>
      <c r="EQ286" s="9"/>
      <c r="ER286" s="9"/>
      <c r="ES286" s="3"/>
      <c r="ET286" s="9"/>
      <c r="EU286" s="9"/>
      <c r="EV286" s="299" t="s">
        <v>73</v>
      </c>
      <c r="EW286" s="295"/>
      <c r="EX286" s="9">
        <f>EP286-EX284</f>
        <v>22115</v>
      </c>
      <c r="EY286" s="42">
        <f>EX286/EP284</f>
        <v>0.42447216890595008</v>
      </c>
      <c r="EZ286" s="7"/>
    </row>
    <row r="287" spans="1:156" ht="15" customHeight="1">
      <c r="A287" s="15"/>
      <c r="B287" s="15"/>
      <c r="C287" s="3" t="s">
        <v>74</v>
      </c>
      <c r="D287" s="9">
        <f>D358</f>
        <v>0</v>
      </c>
      <c r="E287" s="9"/>
      <c r="F287" s="9"/>
      <c r="G287" s="3"/>
      <c r="H287" s="9"/>
      <c r="I287" s="247"/>
      <c r="J287" s="62"/>
      <c r="K287" s="9"/>
      <c r="L287" s="95"/>
      <c r="M287" s="10"/>
      <c r="N287" s="7"/>
      <c r="P287" s="15"/>
      <c r="Q287" s="3" t="s">
        <v>74</v>
      </c>
      <c r="R287" s="9">
        <f>R358</f>
        <v>0</v>
      </c>
      <c r="S287" s="9"/>
      <c r="T287" s="9"/>
      <c r="U287" s="3"/>
      <c r="V287" s="9"/>
      <c r="W287" s="247"/>
      <c r="X287" s="62"/>
      <c r="Y287" s="9"/>
      <c r="Z287" s="95"/>
      <c r="AA287" s="10"/>
      <c r="AB287" s="7"/>
      <c r="AD287" s="15"/>
      <c r="AE287" s="3" t="s">
        <v>74</v>
      </c>
      <c r="AF287" s="9">
        <f>AF358</f>
        <v>0</v>
      </c>
      <c r="AG287" s="9"/>
      <c r="AH287" s="9"/>
      <c r="AI287" s="3"/>
      <c r="AJ287" s="9"/>
      <c r="AK287" s="247"/>
      <c r="AL287" s="62"/>
      <c r="AM287" s="9"/>
      <c r="AN287" s="95"/>
      <c r="AO287" s="10"/>
      <c r="AP287" s="7"/>
      <c r="AR287" s="15"/>
      <c r="AS287" s="3" t="s">
        <v>74</v>
      </c>
      <c r="AT287" s="9">
        <f>AT356</f>
        <v>0</v>
      </c>
      <c r="AU287" s="9"/>
      <c r="AV287" s="9"/>
      <c r="AW287" s="3" t="s">
        <v>71</v>
      </c>
      <c r="AX287" s="9">
        <f>SUM(BB228:BB280)</f>
        <v>47840</v>
      </c>
      <c r="AY287" s="10">
        <f>AX287/AT284</f>
        <v>0.19662967529798603</v>
      </c>
      <c r="AZ287" s="115"/>
      <c r="BA287" s="10"/>
      <c r="BB287" s="10"/>
      <c r="BC287" s="10"/>
      <c r="BD287" s="7"/>
      <c r="BF287" s="15"/>
      <c r="BG287" s="3" t="s">
        <v>74</v>
      </c>
      <c r="BH287" s="9">
        <f>CX358</f>
        <v>0</v>
      </c>
      <c r="BI287" s="73"/>
      <c r="BJ287" s="9"/>
      <c r="BK287" s="3"/>
      <c r="BL287" s="9"/>
      <c r="BM287" s="247"/>
      <c r="BN287" s="62"/>
      <c r="BO287" s="9"/>
      <c r="BP287" s="95"/>
      <c r="BQ287" s="10"/>
      <c r="BR287" s="7"/>
      <c r="BS287" s="1"/>
      <c r="BT287" s="15"/>
      <c r="BU287" s="3" t="s">
        <v>74</v>
      </c>
      <c r="BV287" s="9">
        <f>BH358</f>
        <v>0</v>
      </c>
      <c r="BW287" s="247"/>
      <c r="BX287" s="9"/>
      <c r="BY287" s="31"/>
      <c r="BZ287" s="31"/>
      <c r="CA287" s="31"/>
      <c r="CB287" s="31"/>
      <c r="CC287" s="10"/>
      <c r="CD287" s="97"/>
      <c r="CE287" s="10"/>
      <c r="CF287" s="7"/>
      <c r="CH287" s="15"/>
      <c r="CI287" s="3" t="s">
        <v>74</v>
      </c>
      <c r="CJ287" s="9">
        <f>BV358</f>
        <v>0</v>
      </c>
      <c r="CK287" s="247"/>
      <c r="CL287" s="9"/>
      <c r="CM287" s="31"/>
      <c r="CN287" s="31"/>
      <c r="CO287" s="31"/>
      <c r="CP287" s="31"/>
      <c r="CQ287" s="10"/>
      <c r="CR287" s="97"/>
      <c r="CS287" s="10"/>
      <c r="CT287" s="7"/>
      <c r="CV287" s="15"/>
      <c r="CW287" s="3" t="s">
        <v>74</v>
      </c>
      <c r="CX287" s="9">
        <f>CJ358</f>
        <v>0</v>
      </c>
      <c r="CY287" s="247"/>
      <c r="CZ287" s="9"/>
      <c r="DA287" s="31"/>
      <c r="DB287" s="31"/>
      <c r="DC287" s="31"/>
      <c r="DD287" s="31"/>
      <c r="DE287" s="10"/>
      <c r="DF287" s="97"/>
      <c r="DG287" s="10"/>
      <c r="DH287" s="7"/>
      <c r="DJ287" s="15"/>
      <c r="DK287" s="3" t="s">
        <v>74</v>
      </c>
      <c r="DL287" s="9">
        <f>CX358</f>
        <v>0</v>
      </c>
      <c r="DM287" s="247"/>
      <c r="DN287" s="9"/>
      <c r="DO287" s="31"/>
      <c r="DP287" s="31"/>
      <c r="DQ287" s="31"/>
      <c r="DR287" s="31"/>
      <c r="DS287" s="10"/>
      <c r="DT287" s="97"/>
      <c r="DU287" s="10"/>
      <c r="DV287" s="7"/>
      <c r="DW287" s="276"/>
      <c r="DX287" s="15"/>
      <c r="DY287" s="3" t="s">
        <v>74</v>
      </c>
      <c r="DZ287" s="9">
        <f>DL358</f>
        <v>0</v>
      </c>
      <c r="EA287" s="247"/>
      <c r="EB287" s="9"/>
      <c r="EC287" s="31"/>
      <c r="ED287" s="31"/>
      <c r="EE287" s="31"/>
      <c r="EF287" s="31"/>
      <c r="EG287" s="10"/>
      <c r="EH287" s="97"/>
      <c r="EI287" s="10"/>
      <c r="EJ287" s="7"/>
      <c r="EK287" s="276"/>
      <c r="EL287" s="239"/>
      <c r="EM287" s="15"/>
      <c r="EN287" s="15"/>
      <c r="EO287" s="3" t="s">
        <v>74</v>
      </c>
      <c r="EP287" s="9">
        <f>EP358</f>
        <v>0</v>
      </c>
      <c r="EQ287" s="9"/>
      <c r="ER287" s="9"/>
      <c r="ES287" s="3"/>
      <c r="ET287" s="9"/>
      <c r="EU287" s="247"/>
      <c r="EV287" s="62"/>
      <c r="EW287" s="9"/>
      <c r="EX287" s="95"/>
      <c r="EY287" s="10"/>
      <c r="EZ287" s="7"/>
    </row>
    <row r="288" spans="1:156" ht="15" customHeight="1">
      <c r="A288" s="15"/>
      <c r="B288" s="15"/>
      <c r="C288" s="9"/>
      <c r="D288" s="9"/>
      <c r="E288" s="9"/>
      <c r="F288" s="9"/>
      <c r="G288" s="3"/>
      <c r="H288" s="9"/>
      <c r="I288" s="247"/>
      <c r="J288" s="62"/>
      <c r="K288" s="91"/>
      <c r="L288" s="95"/>
      <c r="M288" s="10"/>
      <c r="N288" s="7"/>
      <c r="P288" s="15"/>
      <c r="Q288" s="9"/>
      <c r="R288" s="9"/>
      <c r="S288" s="9"/>
      <c r="T288" s="9"/>
      <c r="U288" s="3"/>
      <c r="V288" s="9"/>
      <c r="W288" s="247"/>
      <c r="X288" s="68"/>
      <c r="Y288" s="91"/>
      <c r="Z288" s="95"/>
      <c r="AA288" s="10"/>
      <c r="AB288" s="7"/>
      <c r="AD288" s="15"/>
      <c r="AE288" s="9"/>
      <c r="AF288" s="9"/>
      <c r="AG288" s="9"/>
      <c r="AH288" s="9"/>
      <c r="AI288" s="3"/>
      <c r="AJ288" s="9"/>
      <c r="AK288" s="247"/>
      <c r="AL288" s="68"/>
      <c r="AM288" s="91"/>
      <c r="AN288" s="95"/>
      <c r="AO288" s="10"/>
      <c r="AP288" s="7"/>
      <c r="AR288" s="15"/>
      <c r="AS288" s="9"/>
      <c r="AT288" s="9"/>
      <c r="AU288" s="9"/>
      <c r="AV288" s="9"/>
      <c r="AW288" s="3"/>
      <c r="AX288" s="9"/>
      <c r="AY288" s="10"/>
      <c r="AZ288" s="115"/>
      <c r="BA288" s="10"/>
      <c r="BB288" s="10"/>
      <c r="BC288" s="10"/>
      <c r="BD288" s="7"/>
      <c r="BF288" s="15"/>
      <c r="BG288" s="9"/>
      <c r="BH288" s="9"/>
      <c r="BI288" s="73"/>
      <c r="BJ288" s="9"/>
      <c r="BK288" s="3"/>
      <c r="BL288" s="9"/>
      <c r="BM288" s="247"/>
      <c r="BN288" s="68"/>
      <c r="BO288" s="91"/>
      <c r="BP288" s="95"/>
      <c r="BQ288" s="10"/>
      <c r="BR288" s="7"/>
      <c r="BS288" s="1"/>
      <c r="BT288" s="15"/>
      <c r="BU288" s="9"/>
      <c r="BV288" s="9"/>
      <c r="BW288" s="247"/>
      <c r="BX288" s="9"/>
      <c r="BY288" s="31"/>
      <c r="BZ288" s="31"/>
      <c r="CA288" s="31"/>
      <c r="CB288" s="31"/>
      <c r="CC288" s="10"/>
      <c r="CD288" s="97"/>
      <c r="CE288" s="10"/>
      <c r="CF288" s="7"/>
      <c r="CH288" s="15"/>
      <c r="CI288" s="9"/>
      <c r="CJ288" s="9"/>
      <c r="CK288" s="247"/>
      <c r="CL288" s="9"/>
      <c r="CM288" s="31"/>
      <c r="CN288" s="31"/>
      <c r="CO288" s="31"/>
      <c r="CP288" s="31"/>
      <c r="CQ288" s="10"/>
      <c r="CR288" s="97"/>
      <c r="CS288" s="10"/>
      <c r="CT288" s="7"/>
      <c r="CV288" s="15"/>
      <c r="CW288" s="9"/>
      <c r="CX288" s="9"/>
      <c r="CY288" s="247"/>
      <c r="CZ288" s="9"/>
      <c r="DA288" s="31"/>
      <c r="DB288" s="31"/>
      <c r="DC288" s="31"/>
      <c r="DD288" s="31"/>
      <c r="DE288" s="10"/>
      <c r="DF288" s="97"/>
      <c r="DG288" s="10"/>
      <c r="DH288" s="7"/>
      <c r="DJ288" s="15"/>
      <c r="DK288" s="9"/>
      <c r="DL288" s="9"/>
      <c r="DM288" s="247"/>
      <c r="DN288" s="9"/>
      <c r="DO288" s="31"/>
      <c r="DP288" s="31"/>
      <c r="DQ288" s="31"/>
      <c r="DR288" s="31"/>
      <c r="DS288" s="10"/>
      <c r="DT288" s="97"/>
      <c r="DU288" s="10"/>
      <c r="DV288" s="7"/>
      <c r="DW288" s="276"/>
      <c r="DX288" s="15"/>
      <c r="DY288" s="9"/>
      <c r="DZ288" s="9"/>
      <c r="EA288" s="247"/>
      <c r="EB288" s="9"/>
      <c r="EC288" s="31"/>
      <c r="ED288" s="31"/>
      <c r="EE288" s="31"/>
      <c r="EF288" s="31"/>
      <c r="EG288" s="10"/>
      <c r="EH288" s="97"/>
      <c r="EI288" s="10"/>
      <c r="EJ288" s="7"/>
      <c r="EK288" s="276"/>
      <c r="EL288" s="239"/>
      <c r="EM288" s="15"/>
      <c r="EN288" s="15"/>
      <c r="EO288" s="9"/>
      <c r="EP288" s="9"/>
      <c r="EQ288" s="9"/>
      <c r="ER288" s="9"/>
      <c r="ES288" s="3"/>
      <c r="ET288" s="9"/>
      <c r="EU288" s="247"/>
      <c r="EV288" s="62"/>
      <c r="EW288" s="91"/>
      <c r="EX288" s="95"/>
      <c r="EY288" s="10"/>
      <c r="EZ288" s="7"/>
    </row>
    <row r="289" spans="1:156" ht="15" customHeight="1">
      <c r="A289" s="15"/>
      <c r="B289" s="15"/>
      <c r="C289" s="9"/>
      <c r="D289" s="9"/>
      <c r="E289" s="9"/>
      <c r="F289" s="9"/>
      <c r="G289" s="3"/>
      <c r="H289" s="9"/>
      <c r="I289" s="9"/>
      <c r="J289" s="98"/>
      <c r="K289" s="99"/>
      <c r="L289" s="10"/>
      <c r="M289" s="10"/>
      <c r="N289" s="7"/>
      <c r="P289" s="15"/>
      <c r="Q289" s="9"/>
      <c r="R289" s="9"/>
      <c r="S289" s="9"/>
      <c r="T289" s="9"/>
      <c r="U289" s="3"/>
      <c r="V289" s="9"/>
      <c r="W289" s="9"/>
      <c r="X289" s="69"/>
      <c r="Y289" s="99"/>
      <c r="Z289" s="10"/>
      <c r="AA289" s="10"/>
      <c r="AB289" s="7"/>
      <c r="AD289" s="15"/>
      <c r="AE289" s="9"/>
      <c r="AF289" s="9"/>
      <c r="AG289" s="9"/>
      <c r="AH289" s="9"/>
      <c r="AI289" s="3"/>
      <c r="AJ289" s="9"/>
      <c r="AK289" s="9"/>
      <c r="AL289" s="69"/>
      <c r="AM289" s="99"/>
      <c r="AN289" s="10"/>
      <c r="AO289" s="10"/>
      <c r="AP289" s="7"/>
      <c r="AR289" s="15"/>
      <c r="AS289" s="9"/>
      <c r="AT289" s="9"/>
      <c r="AU289" s="9"/>
      <c r="AV289" s="9"/>
      <c r="AW289" s="3" t="s">
        <v>73</v>
      </c>
      <c r="AX289" s="9">
        <f>AT286-AX287</f>
        <v>134635</v>
      </c>
      <c r="AY289" s="10">
        <f>AX289/AT284</f>
        <v>0.55337032470201397</v>
      </c>
      <c r="AZ289" s="115"/>
      <c r="BA289" s="10"/>
      <c r="BB289" s="10"/>
      <c r="BC289" s="10"/>
      <c r="BD289" s="7"/>
      <c r="BF289" s="15"/>
      <c r="BG289" s="9"/>
      <c r="BH289" s="9"/>
      <c r="BI289" s="73"/>
      <c r="BJ289" s="9"/>
      <c r="BK289" s="3"/>
      <c r="BL289" s="9"/>
      <c r="BM289" s="9"/>
      <c r="BN289" s="69"/>
      <c r="BO289" s="99"/>
      <c r="BP289" s="10"/>
      <c r="BQ289" s="10"/>
      <c r="BR289" s="7"/>
      <c r="BS289" s="1"/>
      <c r="BT289" s="15"/>
      <c r="BU289" s="9"/>
      <c r="BV289" s="9"/>
      <c r="BW289" s="9"/>
      <c r="BX289" s="78"/>
      <c r="BY289" s="100"/>
      <c r="BZ289" s="78"/>
      <c r="CA289" s="92"/>
      <c r="CB289" s="92"/>
      <c r="CC289" s="92"/>
      <c r="CD289" s="10"/>
      <c r="CE289" s="10"/>
      <c r="CF289" s="7"/>
      <c r="CH289" s="15"/>
      <c r="CI289" s="9"/>
      <c r="CJ289" s="9"/>
      <c r="CK289" s="247"/>
      <c r="CL289" s="9"/>
      <c r="CM289" s="3"/>
      <c r="CN289" s="9"/>
      <c r="CO289" s="10"/>
      <c r="CP289" s="10"/>
      <c r="CQ289" s="10"/>
      <c r="CR289" s="97"/>
      <c r="CS289" s="10"/>
      <c r="CT289" s="7"/>
      <c r="CV289" s="15"/>
      <c r="CW289" s="9"/>
      <c r="CX289" s="9"/>
      <c r="CY289" s="247"/>
      <c r="CZ289" s="9"/>
      <c r="DA289" s="3"/>
      <c r="DB289" s="9"/>
      <c r="DC289" s="10"/>
      <c r="DD289" s="10"/>
      <c r="DE289" s="10"/>
      <c r="DF289" s="97"/>
      <c r="DG289" s="10"/>
      <c r="DH289" s="7"/>
      <c r="DJ289" s="15"/>
      <c r="DK289" s="9"/>
      <c r="DL289" s="9"/>
      <c r="DM289" s="247"/>
      <c r="DN289" s="9"/>
      <c r="DO289" s="3"/>
      <c r="DP289" s="9"/>
      <c r="DQ289" s="10"/>
      <c r="DR289" s="10"/>
      <c r="DS289" s="10"/>
      <c r="DT289" s="97"/>
      <c r="DU289" s="10"/>
      <c r="DV289" s="7"/>
      <c r="DW289" s="276"/>
      <c r="DX289" s="15"/>
      <c r="DY289" s="9"/>
      <c r="DZ289" s="9"/>
      <c r="EA289" s="247"/>
      <c r="EB289" s="9"/>
      <c r="EC289" s="3"/>
      <c r="ED289" s="9"/>
      <c r="EE289" s="10"/>
      <c r="EF289" s="10"/>
      <c r="EG289" s="10"/>
      <c r="EH289" s="97"/>
      <c r="EI289" s="10"/>
      <c r="EJ289" s="7"/>
      <c r="EK289" s="276"/>
      <c r="EL289" s="239"/>
      <c r="EM289" s="15"/>
      <c r="EN289" s="15"/>
      <c r="EO289" s="9"/>
      <c r="EP289" s="9"/>
      <c r="EQ289" s="9"/>
      <c r="ER289" s="9"/>
      <c r="ES289" s="3"/>
      <c r="ET289" s="9"/>
      <c r="EU289" s="9"/>
      <c r="EV289" s="98"/>
      <c r="EW289" s="99"/>
      <c r="EX289" s="10"/>
      <c r="EY289" s="10"/>
      <c r="EZ289" s="7"/>
    </row>
    <row r="290" spans="1:156" ht="15" customHeight="1">
      <c r="A290" s="300" t="s">
        <v>75</v>
      </c>
      <c r="B290" s="301"/>
      <c r="C290" s="295"/>
      <c r="D290" s="44">
        <f>SUM(D228,D232,D236,D240,D263,D248,D251,D256,D260,D264,D268,D272,D276)*100</f>
        <v>39500</v>
      </c>
      <c r="E290" s="95">
        <f>D290/A285</f>
        <v>1274.1935483870968</v>
      </c>
      <c r="F290" s="9"/>
      <c r="G290" s="3">
        <f>D290/H290</f>
        <v>19750</v>
      </c>
      <c r="H290" s="44">
        <f>SUM(H228,H232,H236,H240,H263,H248,H251,H256,H260,H264,H268,H272,H276)</f>
        <v>2</v>
      </c>
      <c r="I290" s="9"/>
      <c r="J290" s="90" t="str">
        <f t="shared" ref="J290:K290" si="584">J228</f>
        <v>サンリオファーキーケース</v>
      </c>
      <c r="K290" s="91">
        <f t="shared" si="584"/>
        <v>682</v>
      </c>
      <c r="L290" s="44">
        <f>SUM(L228,L232,L236,L240,L263,L248,L251,L256,L260,L264,L268,L272,L276)</f>
        <v>1364</v>
      </c>
      <c r="M290" s="42">
        <f>L290/D290</f>
        <v>3.4531645569620253E-2</v>
      </c>
      <c r="N290" s="7"/>
      <c r="P290" s="300" t="s">
        <v>75</v>
      </c>
      <c r="Q290" s="295"/>
      <c r="R290" s="44">
        <f>SUM(R228,R232,R236,R240,R263,R248,R251,R256,R260,R264,R268,R272,R276)*100</f>
        <v>28000</v>
      </c>
      <c r="S290" s="95">
        <f>R290/A285</f>
        <v>903.22580645161293</v>
      </c>
      <c r="T290" s="9"/>
      <c r="U290" s="3">
        <f>R290/V290</f>
        <v>1217.391304347826</v>
      </c>
      <c r="V290" s="44">
        <f>SUM(V228,V232,V236,V240,V263,V248,V251,V256,V260,V264,V268,V272,V276)</f>
        <v>23</v>
      </c>
      <c r="W290" s="9"/>
      <c r="X290" s="90" t="str">
        <f t="shared" ref="X290:Y290" si="585">X228</f>
        <v>ラブブマスコット</v>
      </c>
      <c r="Y290" s="91">
        <f t="shared" si="585"/>
        <v>400</v>
      </c>
      <c r="Z290" s="44">
        <f>SUM(Z228,Z232,Z236,Z240,Z263,Z248,Z251,Z256,Z260,Z264,Z268,Z272,Z276)</f>
        <v>9200</v>
      </c>
      <c r="AA290" s="42">
        <f>Z290/R290</f>
        <v>0.32857142857142857</v>
      </c>
      <c r="AB290" s="7"/>
      <c r="AD290" s="300" t="s">
        <v>75</v>
      </c>
      <c r="AE290" s="295"/>
      <c r="AF290" s="44">
        <f>SUM(AF228,AF232,AF236,AF240,AF263,AF248,AF251,AF256,AF260,AF264,AF268,AF272,AF276)*100</f>
        <v>30600</v>
      </c>
      <c r="AG290" s="95">
        <f>AF290/$A285</f>
        <v>987.09677419354841</v>
      </c>
      <c r="AH290" s="9"/>
      <c r="AI290" s="3">
        <f>AF290/AJ290</f>
        <v>2781.818181818182</v>
      </c>
      <c r="AJ290" s="44">
        <f>SUM(AJ228,AJ232,AJ236,AJ240,AJ263,AJ248,AJ251,AJ256,AJ260,AJ264,AJ268,AJ272,AJ276)</f>
        <v>11</v>
      </c>
      <c r="AK290" s="9"/>
      <c r="AL290" s="90" t="str">
        <f t="shared" ref="AL290:AM290" si="586">AL228</f>
        <v>サンリオアニマルがま口</v>
      </c>
      <c r="AM290" s="91">
        <f t="shared" si="586"/>
        <v>880</v>
      </c>
      <c r="AN290" s="44">
        <f>SUM(AN228,AN232,AN236,AN240,AN263,AN248,AN251,AN256,AN260,AN264,AN268,AN272,AN276)</f>
        <v>9680</v>
      </c>
      <c r="AO290" s="42">
        <f>AN290/AF290</f>
        <v>0.31633986928104574</v>
      </c>
      <c r="AP290" s="7"/>
      <c r="AR290" s="300" t="s">
        <v>75</v>
      </c>
      <c r="AS290" s="295"/>
      <c r="AT290" s="44">
        <f>SUM(AT228,AT232,AT236,AT240,AT263,AT248,AT251,AT256,AT260,AT264,AT268,AT272,AT276)*100</f>
        <v>57700</v>
      </c>
      <c r="AU290" s="95">
        <f>AT290/$A285</f>
        <v>1861.2903225806451</v>
      </c>
      <c r="AV290" s="9"/>
      <c r="AW290" s="3">
        <f>AT290/AX290</f>
        <v>1602.7777777777778</v>
      </c>
      <c r="AX290" s="44">
        <f>SUM(AX228,AX232,AX236,AX240,AX263,AX248,AX251,AX256,AX260,AX264,AX268,AX272,AX276)</f>
        <v>36</v>
      </c>
      <c r="AY290" s="9"/>
      <c r="AZ290" s="90" t="str">
        <f t="shared" ref="AZ290:BA290" si="587">AZ228</f>
        <v>テラスタルフェス</v>
      </c>
      <c r="BA290" s="91">
        <f t="shared" si="587"/>
        <v>800</v>
      </c>
      <c r="BB290" s="44">
        <f>SUM(BB228,BB232,BB236,BB240,BB263,BB248,BB251,BB256,BB260,BB264,BB268,BB272,BB276)</f>
        <v>21000</v>
      </c>
      <c r="BC290" s="42">
        <f>BB290/AT290</f>
        <v>0.36395147313691506</v>
      </c>
      <c r="BD290" s="7"/>
      <c r="BF290" s="300" t="s">
        <v>75</v>
      </c>
      <c r="BG290" s="295"/>
      <c r="BH290" s="44">
        <f>SUM(BH228,BH232,BH236,BH240,BH263,BH248,BH251,BH256,BH260,BH264,BH268,BH272,BH276)*100</f>
        <v>48100</v>
      </c>
      <c r="BI290" s="195">
        <f>BH290/$A285</f>
        <v>1551.6129032258063</v>
      </c>
      <c r="BJ290" s="9"/>
      <c r="BK290" s="3">
        <f>BH290/BL290</f>
        <v>3435.7142857142858</v>
      </c>
      <c r="BL290" s="44">
        <f>SUM(BL228,BL232,BL236,BL240,BL263,BL248,BL251,BL256,BL260,BL264,BL268,BL272,BL276)</f>
        <v>14</v>
      </c>
      <c r="BM290" s="9"/>
      <c r="BN290" s="90" t="str">
        <f t="shared" ref="BN290:BO290" si="588">BN228</f>
        <v>ゲーム機柄イヤホン</v>
      </c>
      <c r="BO290" s="91">
        <f t="shared" si="588"/>
        <v>1100</v>
      </c>
      <c r="BP290" s="44">
        <f>SUM(BP228,BP232,BP236,BP240,BP263,BP248,BP251,BP256,BP260,BP264,BP268,BP272,BP276)</f>
        <v>15400</v>
      </c>
      <c r="BQ290" s="42">
        <f>BP290/BH290</f>
        <v>0.32016632016632018</v>
      </c>
      <c r="BR290" s="7"/>
      <c r="BS290" s="1"/>
      <c r="BT290" s="15"/>
      <c r="BU290" s="9"/>
      <c r="BV290" s="9"/>
      <c r="BW290" s="9"/>
      <c r="BX290" s="9"/>
      <c r="BY290" s="3"/>
      <c r="BZ290" s="9"/>
      <c r="CA290" s="9"/>
      <c r="CB290" s="9"/>
      <c r="CC290" s="9"/>
      <c r="CD290" s="9"/>
      <c r="CE290" s="9"/>
      <c r="CF290" s="7"/>
      <c r="CH290" s="15"/>
      <c r="CI290" s="9"/>
      <c r="CJ290" s="9"/>
      <c r="CK290" s="9"/>
      <c r="CL290" s="78"/>
      <c r="CM290" s="100"/>
      <c r="CN290" s="78"/>
      <c r="CO290" s="78"/>
      <c r="CP290" s="78"/>
      <c r="CQ290" s="78"/>
      <c r="CR290" s="9"/>
      <c r="CS290" s="9"/>
      <c r="CT290" s="7"/>
      <c r="CV290" s="15"/>
      <c r="CW290" s="9"/>
      <c r="CX290" s="9"/>
      <c r="CY290" s="9"/>
      <c r="CZ290" s="78"/>
      <c r="DA290" s="100"/>
      <c r="DB290" s="78"/>
      <c r="DC290" s="78"/>
      <c r="DD290" s="78"/>
      <c r="DE290" s="78"/>
      <c r="DF290" s="9"/>
      <c r="DG290" s="9"/>
      <c r="DH290" s="7"/>
      <c r="DJ290" s="15"/>
      <c r="DK290" s="9"/>
      <c r="DL290" s="9"/>
      <c r="DM290" s="9"/>
      <c r="DN290" s="78"/>
      <c r="DO290" s="100"/>
      <c r="DP290" s="78"/>
      <c r="DQ290" s="78"/>
      <c r="DR290" s="78"/>
      <c r="DS290" s="78"/>
      <c r="DT290" s="9"/>
      <c r="DU290" s="9"/>
      <c r="DV290" s="7"/>
      <c r="DW290" s="276"/>
      <c r="DX290" s="15"/>
      <c r="DY290" s="9"/>
      <c r="DZ290" s="9"/>
      <c r="EA290" s="9"/>
      <c r="EB290" s="78"/>
      <c r="EC290" s="100"/>
      <c r="ED290" s="78"/>
      <c r="EE290" s="78"/>
      <c r="EF290" s="78"/>
      <c r="EG290" s="78"/>
      <c r="EH290" s="9"/>
      <c r="EI290" s="9"/>
      <c r="EJ290" s="7"/>
      <c r="EK290" s="276"/>
      <c r="EL290" s="239"/>
      <c r="EM290" s="300" t="s">
        <v>75</v>
      </c>
      <c r="EN290" s="301"/>
      <c r="EO290" s="295"/>
      <c r="EP290" s="44">
        <f>SUM(EP228,EP232,EP236,EP240,EP263,EP248,EP251,EP256,EP260,EP264,EP268,EP272,EP276)*100</f>
        <v>8800</v>
      </c>
      <c r="EQ290" s="95">
        <f>EP290/EM285</f>
        <v>0.19100123716710438</v>
      </c>
      <c r="ER290" s="9"/>
      <c r="ES290" s="3">
        <f>EP290/ET290</f>
        <v>1466.6666666666667</v>
      </c>
      <c r="ET290" s="44">
        <f>SUM(ET228,ET232,ET236,ET240,ET263,ET248,ET251,ET256,ET260,ET264,ET268,ET272,ET276)</f>
        <v>6</v>
      </c>
      <c r="EU290" s="9"/>
      <c r="EV290" s="90" t="str">
        <f t="shared" ref="EV290:EW290" si="589">EV228</f>
        <v>ピュレグミイヤホン</v>
      </c>
      <c r="EW290" s="91">
        <f t="shared" si="589"/>
        <v>1000</v>
      </c>
      <c r="EX290" s="44">
        <f>SUM(EX228,EX232,EX236,EX240,EX263,EX248,EX251,EX256,EX260,EX264,EX268,EX272,EX276)</f>
        <v>2250</v>
      </c>
      <c r="EY290" s="42">
        <f>EX290/EP290</f>
        <v>0.25568181818181818</v>
      </c>
      <c r="EZ290" s="7"/>
    </row>
    <row r="291" spans="1:156" ht="15" customHeight="1">
      <c r="A291" s="300" t="s">
        <v>75</v>
      </c>
      <c r="B291" s="301"/>
      <c r="C291" s="295"/>
      <c r="D291" s="44">
        <f>SUM(D229,D233,D237,D241,D245,D249,D252,D257,D261,D265,D269,D273,D277)*100</f>
        <v>52900</v>
      </c>
      <c r="E291" s="95">
        <f>D291/A285</f>
        <v>1706.4516129032259</v>
      </c>
      <c r="F291" s="9"/>
      <c r="G291" s="3">
        <f>D291/H291</f>
        <v>2645</v>
      </c>
      <c r="H291" s="44">
        <f>SUM(H229,H233,H237,H241,H245,H249,H252,H257,H261,H265,H269,H273,H277)</f>
        <v>20</v>
      </c>
      <c r="I291" s="9"/>
      <c r="J291" s="90" t="str">
        <f t="shared" ref="J291:K291" si="590">J229</f>
        <v>ピクミンマスコット</v>
      </c>
      <c r="K291" s="91">
        <f t="shared" si="590"/>
        <v>800</v>
      </c>
      <c r="L291" s="44">
        <f>SUM(L229,L233,L237,L241,L245,L249,L252,L257,L261,L265,L269,L273,L277)</f>
        <v>16000</v>
      </c>
      <c r="M291" s="42">
        <f>L291/D291</f>
        <v>0.30245746691871456</v>
      </c>
      <c r="N291" s="7"/>
      <c r="P291" s="300" t="s">
        <v>75</v>
      </c>
      <c r="Q291" s="295"/>
      <c r="R291" s="44">
        <f>SUM(R229,R233,R237,R241,R245,R249,R252,R257,R261,R265,R269,R273,R277)*100</f>
        <v>31600</v>
      </c>
      <c r="S291" s="95">
        <f>R291/A285</f>
        <v>1019.3548387096774</v>
      </c>
      <c r="T291" s="9"/>
      <c r="U291" s="3">
        <f>R291/V291</f>
        <v>6320</v>
      </c>
      <c r="V291" s="44">
        <f>SUM(V229,V233,V237,V241,V245,V249,V252,V257,V261,V265,V269,V273,V277)</f>
        <v>5</v>
      </c>
      <c r="W291" s="9"/>
      <c r="X291" s="90" t="str">
        <f t="shared" ref="X291:Y291" si="591">X229</f>
        <v>ラブブキーホルダーおおきめ</v>
      </c>
      <c r="Y291" s="91">
        <f t="shared" si="591"/>
        <v>500</v>
      </c>
      <c r="Z291" s="44">
        <f>SUM(Z229,Z233,Z237,Z241,Z245,Z249,Z252,Z257,Z261,Z265,Z269,Z273,Z277)</f>
        <v>2500</v>
      </c>
      <c r="AA291" s="42">
        <f>Z291/R291</f>
        <v>7.9113924050632917E-2</v>
      </c>
      <c r="AB291" s="7"/>
      <c r="AD291" s="300" t="s">
        <v>75</v>
      </c>
      <c r="AE291" s="295"/>
      <c r="AF291" s="44">
        <f>SUM(AF229,AF233,AF237,AF241,AF245,AF249,AF252,AF257,AF261,AF265,AF269,AF273,AF277)*100</f>
        <v>32700</v>
      </c>
      <c r="AG291" s="95">
        <f>AF291/$A285</f>
        <v>1054.8387096774193</v>
      </c>
      <c r="AH291" s="9"/>
      <c r="AI291" s="3">
        <f>AF291/AJ291</f>
        <v>2515.3846153846152</v>
      </c>
      <c r="AJ291" s="44">
        <f>SUM(AJ229,AJ233,AJ237,AJ241,AJ245,AJ249,AJ252,AJ257,AJ261,AJ265,AJ269,AJ273,AJ277)</f>
        <v>13</v>
      </c>
      <c r="AK291" s="9"/>
      <c r="AL291" s="90" t="str">
        <f t="shared" ref="AL291:AM291" si="592">AL229</f>
        <v>キティボアバンスクリップ</v>
      </c>
      <c r="AM291" s="91">
        <f t="shared" si="592"/>
        <v>1100</v>
      </c>
      <c r="AN291" s="44">
        <f>SUM(AN229,AN233,AN237,AN241,AN245,AN249,AN252,AN257,AN261,AN265,AN269,AN273,AN277)</f>
        <v>14300</v>
      </c>
      <c r="AO291" s="42">
        <f>AN291/AF291</f>
        <v>0.43730886850152906</v>
      </c>
      <c r="AP291" s="7"/>
      <c r="AR291" s="300" t="s">
        <v>75</v>
      </c>
      <c r="AS291" s="295"/>
      <c r="AT291" s="44">
        <f>SUM(AT229,AT233,AT237,AT241,AT245,AT249,AT252,AT257,AT261,AT265,AT269,AT273,AT277)*100</f>
        <v>42700</v>
      </c>
      <c r="AU291" s="95">
        <f>AT291/$A285</f>
        <v>1377.4193548387098</v>
      </c>
      <c r="AV291" s="9"/>
      <c r="AW291" s="3">
        <f>AT291/AX291</f>
        <v>4270</v>
      </c>
      <c r="AX291" s="44">
        <f>SUM(AX229,AX233,AX237,AX241,AX245,AX249,AX252,AX257,AX261,AX265,AX269,AX273,AX277)</f>
        <v>10</v>
      </c>
      <c r="AY291" s="9"/>
      <c r="AZ291" s="90" t="str">
        <f t="shared" ref="AZ291:BA291" si="593">AZ229</f>
        <v>ブラックホワイトポケカ</v>
      </c>
      <c r="BA291" s="91">
        <f t="shared" si="593"/>
        <v>250</v>
      </c>
      <c r="BB291" s="44">
        <f>SUM(BB229,BB233,BB237,BB241,BB245,BB249,BB252,BB257,BB261,BB265,BB269,BB273,BB277)</f>
        <v>4140</v>
      </c>
      <c r="BC291" s="42">
        <f>BB291/AT291</f>
        <v>9.6955503512880556E-2</v>
      </c>
      <c r="BD291" s="7"/>
      <c r="BF291" s="300" t="s">
        <v>75</v>
      </c>
      <c r="BG291" s="295"/>
      <c r="BH291" s="44">
        <f>SUM(BH229,BH233,BH237,BH241,BH245,BH249,BH252,BH257,BH261,BH265,BH269,BH273,BH277)*100</f>
        <v>46700</v>
      </c>
      <c r="BI291" s="195">
        <f>BH291/$A285</f>
        <v>1506.4516129032259</v>
      </c>
      <c r="BJ291" s="9"/>
      <c r="BK291" s="3">
        <f>BH291/BL291</f>
        <v>2223.8095238095239</v>
      </c>
      <c r="BL291" s="44">
        <f>SUM(BL229,BL233,BL237,BL241,BL245,BL249,BL252,BL257,BL261,BL265,BL269,BL273,BL277)</f>
        <v>21</v>
      </c>
      <c r="BM291" s="9"/>
      <c r="BN291" s="90" t="str">
        <f t="shared" ref="BN291:BO291" si="594">BN229</f>
        <v>デジタルミニカメラ</v>
      </c>
      <c r="BO291" s="91">
        <f t="shared" si="594"/>
        <v>722</v>
      </c>
      <c r="BP291" s="44">
        <f>SUM(BP229,BP233,BP237,BP241,BP245,BP249,BP252,BP257,BP261,BP265,BP269,BP273,BP277)</f>
        <v>15162</v>
      </c>
      <c r="BQ291" s="42">
        <f>BP291/BH291</f>
        <v>0.32466809421841542</v>
      </c>
      <c r="BR291" s="7"/>
      <c r="BS291" s="1"/>
      <c r="BT291" s="15"/>
      <c r="BU291" s="9"/>
      <c r="BV291" s="9"/>
      <c r="BW291" s="9"/>
      <c r="BX291" s="9"/>
      <c r="BY291" s="3"/>
      <c r="BZ291" s="9"/>
      <c r="CA291" s="9"/>
      <c r="CB291" s="9"/>
      <c r="CC291" s="9"/>
      <c r="CD291" s="9"/>
      <c r="CE291" s="9"/>
      <c r="CF291" s="7"/>
      <c r="CH291" s="15"/>
      <c r="CI291" s="9"/>
      <c r="CJ291" s="9"/>
      <c r="CK291" s="9"/>
      <c r="CL291" s="9"/>
      <c r="CM291" s="3"/>
      <c r="CN291" s="9"/>
      <c r="CO291" s="9"/>
      <c r="CP291" s="9"/>
      <c r="CQ291" s="9"/>
      <c r="CR291" s="9"/>
      <c r="CS291" s="9"/>
      <c r="CT291" s="7"/>
      <c r="CV291" s="15"/>
      <c r="CW291" s="9"/>
      <c r="CX291" s="9"/>
      <c r="CY291" s="9"/>
      <c r="CZ291" s="9"/>
      <c r="DA291" s="3"/>
      <c r="DB291" s="9"/>
      <c r="DC291" s="9"/>
      <c r="DD291" s="9"/>
      <c r="DE291" s="9"/>
      <c r="DF291" s="9"/>
      <c r="DG291" s="9"/>
      <c r="DH291" s="7"/>
      <c r="DJ291" s="15"/>
      <c r="DK291" s="9"/>
      <c r="DL291" s="9"/>
      <c r="DM291" s="9"/>
      <c r="DN291" s="9"/>
      <c r="DO291" s="3"/>
      <c r="DP291" s="9"/>
      <c r="DQ291" s="9"/>
      <c r="DR291" s="9"/>
      <c r="DS291" s="9"/>
      <c r="DT291" s="9"/>
      <c r="DU291" s="9"/>
      <c r="DV291" s="7"/>
      <c r="DW291" s="276"/>
      <c r="DX291" s="15"/>
      <c r="DY291" s="9"/>
      <c r="DZ291" s="9"/>
      <c r="EA291" s="9"/>
      <c r="EB291" s="9"/>
      <c r="EC291" s="3"/>
      <c r="ED291" s="9"/>
      <c r="EE291" s="9"/>
      <c r="EF291" s="9"/>
      <c r="EG291" s="9"/>
      <c r="EH291" s="9"/>
      <c r="EI291" s="9"/>
      <c r="EJ291" s="7"/>
      <c r="EK291" s="276"/>
      <c r="EL291" s="239"/>
      <c r="EM291" s="300" t="s">
        <v>75</v>
      </c>
      <c r="EN291" s="301"/>
      <c r="EO291" s="295"/>
      <c r="EP291" s="44">
        <f>SUM(EP229,EP233,EP237,EP241,EP245,EP249,EP252,EP257,EP261,EP265,EP269,EP273,EP277)*100</f>
        <v>18000</v>
      </c>
      <c r="EQ291" s="95">
        <f>EP291/EM285</f>
        <v>0.39068434875089531</v>
      </c>
      <c r="ER291" s="9"/>
      <c r="ES291" s="3">
        <f>EP291/ET291</f>
        <v>1125</v>
      </c>
      <c r="ET291" s="44">
        <f>SUM(ET229,ET233,ET237,ET241,ET245,ET249,ET252,ET257,ET261,ET265,ET269,ET273,ET277)</f>
        <v>16</v>
      </c>
      <c r="EU291" s="9"/>
      <c r="EV291" s="90" t="str">
        <f t="shared" ref="EV291:EW291" si="595">EV229</f>
        <v>ラブブマスコット</v>
      </c>
      <c r="EW291" s="91">
        <f t="shared" si="595"/>
        <v>400</v>
      </c>
      <c r="EX291" s="44">
        <f>SUM(EX229,EX233,EX237,EX241,EX245,EX249,EX252,EX257,EX261,EX265,EX269,EX273,EX277)</f>
        <v>6400</v>
      </c>
      <c r="EY291" s="42">
        <f>EX291/EP291</f>
        <v>0.35555555555555557</v>
      </c>
      <c r="EZ291" s="7"/>
    </row>
    <row r="292" spans="1:156" ht="15" customHeight="1">
      <c r="A292" s="300" t="s">
        <v>75</v>
      </c>
      <c r="B292" s="301"/>
      <c r="C292" s="295"/>
      <c r="D292" s="44">
        <f>SUM(D230,D234,D238,D242,D246,D250,D253,D258,D262,D266,D270,D274,D278)*100</f>
        <v>40500</v>
      </c>
      <c r="E292" s="95">
        <f>D292/A285</f>
        <v>1306.4516129032259</v>
      </c>
      <c r="F292" s="9"/>
      <c r="G292" s="3">
        <f>D292/H292</f>
        <v>4050</v>
      </c>
      <c r="H292" s="44">
        <f>SUM(H230,H234,H238,H242,H246,H250,H253,H258,H262,H266,H270,H274,H278)</f>
        <v>10</v>
      </c>
      <c r="I292" s="9"/>
      <c r="J292" s="90" t="str">
        <f t="shared" ref="J292:K292" si="596">J230</f>
        <v>がま口カエル</v>
      </c>
      <c r="K292" s="91">
        <f t="shared" si="596"/>
        <v>308</v>
      </c>
      <c r="L292" s="44">
        <f>SUM(L230,L234,L238,L242,L246,L250,L253,L258,L262,L266,L270,L274,L278)</f>
        <v>3080</v>
      </c>
      <c r="M292" s="42">
        <f>L292/D292</f>
        <v>7.6049382716049385E-2</v>
      </c>
      <c r="N292" s="7"/>
      <c r="P292" s="300" t="s">
        <v>75</v>
      </c>
      <c r="Q292" s="295"/>
      <c r="R292" s="44">
        <f>SUM(R230,R234,R238,R242,R246,R250,R253,R258,R262,R266,R270,R274,R278)*100</f>
        <v>42300</v>
      </c>
      <c r="S292" s="95">
        <f>R292/A285</f>
        <v>1364.516129032258</v>
      </c>
      <c r="T292" s="9"/>
      <c r="U292" s="3">
        <f>R292/V292</f>
        <v>1762.5</v>
      </c>
      <c r="V292" s="44">
        <f>SUM(V230,V234,V238,V242,V246,V250,V253,V258,V262,V266,V270,V274,V278)</f>
        <v>24</v>
      </c>
      <c r="W292" s="9"/>
      <c r="X292" s="90" t="str">
        <f t="shared" ref="X292:Y292" si="597">X230</f>
        <v>モンチッチマスコット</v>
      </c>
      <c r="Y292" s="91">
        <f t="shared" si="597"/>
        <v>0</v>
      </c>
      <c r="Z292" s="44">
        <f>SUM(Z230,Z234,Z238,Z242,Z246,Z250,Z253,Z258,Z262,Z266,Z270,Z274,Z278)</f>
        <v>0</v>
      </c>
      <c r="AA292" s="42">
        <f>Z292/R292</f>
        <v>0</v>
      </c>
      <c r="AB292" s="7"/>
      <c r="AD292" s="300" t="s">
        <v>75</v>
      </c>
      <c r="AE292" s="295"/>
      <c r="AF292" s="44">
        <f>SUM(AF230,AF234,AF238,AF242,AF246,AF250,AF253,AF258,AF262,AF266,AF270,AF274,AF278)*100</f>
        <v>42600</v>
      </c>
      <c r="AG292" s="95">
        <f>AF292/$A285</f>
        <v>1374.1935483870968</v>
      </c>
      <c r="AH292" s="9"/>
      <c r="AI292" s="3">
        <f>AF292/AJ292</f>
        <v>687.09677419354841</v>
      </c>
      <c r="AJ292" s="44">
        <f>SUM(AJ230,AJ234,AJ238,AJ242,AJ246,AJ250,AJ253,AJ258,AJ262,AJ266,AJ270,AJ274,AJ278)</f>
        <v>62</v>
      </c>
      <c r="AK292" s="9"/>
      <c r="AL292" s="90" t="str">
        <f t="shared" ref="AL292:AM292" si="598">AL230</f>
        <v>しばこ</v>
      </c>
      <c r="AM292" s="91">
        <f t="shared" si="598"/>
        <v>100</v>
      </c>
      <c r="AN292" s="44">
        <f>SUM(AN230,AN234,AN238,AN242,AN246,AN250,AN253,AN258,AN262,AN266,AN270,AN274,AN278)</f>
        <v>6200</v>
      </c>
      <c r="AO292" s="42">
        <f>AN292/AF292</f>
        <v>0.14553990610328638</v>
      </c>
      <c r="AP292" s="7"/>
      <c r="AR292" s="300" t="s">
        <v>75</v>
      </c>
      <c r="AS292" s="295"/>
      <c r="AT292" s="44">
        <f>SUM(AT230,AT234,AT238,AT242,AT246,AT250,AT253,AT258,AT262,AT266,AT270,AT274,AT278)*100</f>
        <v>102600</v>
      </c>
      <c r="AU292" s="95">
        <f>AT292/$A285</f>
        <v>3309.6774193548385</v>
      </c>
      <c r="AV292" s="9"/>
      <c r="AW292" s="3">
        <f>AT292/AX292</f>
        <v>1486.9565217391305</v>
      </c>
      <c r="AX292" s="44">
        <f>SUM(AX230,AX234,AX238,AX242,AX246,AX250,AX253,AX258,AX262,AX266,AX270,AX274,AX278)</f>
        <v>69</v>
      </c>
      <c r="AY292" s="9"/>
      <c r="AZ292" s="90" t="str">
        <f t="shared" ref="AZ292:BA292" si="599">AZ230</f>
        <v>ボンボンドロップシール</v>
      </c>
      <c r="BA292" s="91">
        <f t="shared" si="599"/>
        <v>300</v>
      </c>
      <c r="BB292" s="44">
        <f>SUM(BB230,BB234,BB238,BB242,BB246,BB250,BB253,BB258,BB262,BB266,BB270,BB274,BB278)</f>
        <v>20700</v>
      </c>
      <c r="BC292" s="42">
        <f>BB292/AT292</f>
        <v>0.20175438596491227</v>
      </c>
      <c r="BD292" s="7"/>
      <c r="BF292" s="300" t="s">
        <v>75</v>
      </c>
      <c r="BG292" s="295"/>
      <c r="BH292" s="44">
        <f>SUM(BH230,BH234,BH238,BH242,BH246,BH250,BH253,BH258,BH262,BH266,BH270,BH274,BH278)*100</f>
        <v>52000</v>
      </c>
      <c r="BI292" s="195">
        <f>BH292/$A285</f>
        <v>1677.4193548387098</v>
      </c>
      <c r="BJ292" s="9"/>
      <c r="BK292" s="3">
        <f>BH292/BL292</f>
        <v>6500</v>
      </c>
      <c r="BL292" s="44">
        <f>SUM(BL230,BL234,BL238,BL242,BL246,BL250,BL253,BL258,BL262,BL266,BL270,BL274,BL278)</f>
        <v>8</v>
      </c>
      <c r="BM292" s="9"/>
      <c r="BN292" s="90" t="str">
        <f t="shared" ref="BN292:BO292" si="600">BN230</f>
        <v>ゲームアーク</v>
      </c>
      <c r="BO292" s="91">
        <f t="shared" si="600"/>
        <v>670</v>
      </c>
      <c r="BP292" s="44">
        <f>SUM(BP230,BP234,BP238,BP242,BP246,BP250,BP253,BP258,BP262,BP266,BP270,BP274,BP278)</f>
        <v>5360</v>
      </c>
      <c r="BQ292" s="42">
        <f>BP292/BH292</f>
        <v>0.10307692307692308</v>
      </c>
      <c r="BR292" s="7"/>
      <c r="BS292" s="1"/>
      <c r="BT292" s="15"/>
      <c r="BU292" s="9"/>
      <c r="BV292" s="9"/>
      <c r="BW292" s="9"/>
      <c r="BX292" s="9"/>
      <c r="BY292" s="3"/>
      <c r="BZ292" s="9"/>
      <c r="CA292" s="9"/>
      <c r="CB292" s="9"/>
      <c r="CC292" s="9"/>
      <c r="CD292" s="9"/>
      <c r="CE292" s="9"/>
      <c r="CF292" s="7"/>
      <c r="CH292" s="15"/>
      <c r="CI292" s="9"/>
      <c r="CJ292" s="9"/>
      <c r="CK292" s="9"/>
      <c r="CL292" s="9"/>
      <c r="CM292" s="3"/>
      <c r="CN292" s="9"/>
      <c r="CO292" s="9"/>
      <c r="CP292" s="9"/>
      <c r="CQ292" s="9"/>
      <c r="CR292" s="9"/>
      <c r="CS292" s="9"/>
      <c r="CT292" s="7"/>
      <c r="CV292" s="15"/>
      <c r="CW292" s="9"/>
      <c r="CX292" s="9"/>
      <c r="CY292" s="9"/>
      <c r="CZ292" s="9"/>
      <c r="DA292" s="3"/>
      <c r="DB292" s="9"/>
      <c r="DC292" s="9"/>
      <c r="DD292" s="9"/>
      <c r="DE292" s="9"/>
      <c r="DF292" s="9"/>
      <c r="DG292" s="9"/>
      <c r="DH292" s="7"/>
      <c r="DJ292" s="15"/>
      <c r="DK292" s="9"/>
      <c r="DL292" s="9"/>
      <c r="DM292" s="9"/>
      <c r="DN292" s="9"/>
      <c r="DO292" s="3"/>
      <c r="DP292" s="9"/>
      <c r="DQ292" s="9"/>
      <c r="DR292" s="9"/>
      <c r="DS292" s="9"/>
      <c r="DT292" s="9"/>
      <c r="DU292" s="9"/>
      <c r="DV292" s="7"/>
      <c r="DW292" s="276"/>
      <c r="DX292" s="15"/>
      <c r="DY292" s="9"/>
      <c r="DZ292" s="9"/>
      <c r="EA292" s="9"/>
      <c r="EB292" s="9"/>
      <c r="EC292" s="3"/>
      <c r="ED292" s="9"/>
      <c r="EE292" s="9"/>
      <c r="EF292" s="9"/>
      <c r="EG292" s="9"/>
      <c r="EH292" s="9"/>
      <c r="EI292" s="9"/>
      <c r="EJ292" s="7"/>
      <c r="EK292" s="276"/>
      <c r="EL292" s="239"/>
      <c r="EM292" s="300" t="s">
        <v>75</v>
      </c>
      <c r="EN292" s="301"/>
      <c r="EO292" s="295"/>
      <c r="EP292" s="44">
        <f>SUM(EP230,EP234,EP238,EP242,EP246,EP250,EP253,EP258,EP262,EP266,EP270,EP274,EP278)*100</f>
        <v>9200</v>
      </c>
      <c r="EQ292" s="95">
        <f>EP292/EM285</f>
        <v>0.19968311158379093</v>
      </c>
      <c r="ER292" s="9"/>
      <c r="ES292" s="3">
        <f>EP292/ET292</f>
        <v>1150</v>
      </c>
      <c r="ET292" s="44">
        <f>SUM(ET230,ET234,ET238,ET242,ET246,ET250,ET253,ET258,ET262,ET266,ET270,ET274,ET278)</f>
        <v>8</v>
      </c>
      <c r="EU292" s="9"/>
      <c r="EV292" s="90" t="str">
        <f t="shared" ref="EV292:EW292" si="601">EV230</f>
        <v>サンリオヒョウ柄フェイス</v>
      </c>
      <c r="EW292" s="91">
        <f t="shared" si="601"/>
        <v>660</v>
      </c>
      <c r="EX292" s="44">
        <f>SUM(EX230,EX234,EX238,EX242,EX246,EX250,EX253,EX258,EX262,EX266,EX270,EX274,EX278)</f>
        <v>2060</v>
      </c>
      <c r="EY292" s="42">
        <f>EX292/EP292</f>
        <v>0.22391304347826088</v>
      </c>
      <c r="EZ292" s="7"/>
    </row>
    <row r="293" spans="1:156" ht="15" customHeight="1">
      <c r="A293" s="300" t="s">
        <v>75</v>
      </c>
      <c r="B293" s="301"/>
      <c r="C293" s="295"/>
      <c r="D293" s="44">
        <f>SUM(D231,D235,D239,D243,D247,D263,D255,D251,D259,D267,D271,D275,D279)*100</f>
        <v>17600</v>
      </c>
      <c r="E293" s="95">
        <f>D293/A285</f>
        <v>567.74193548387098</v>
      </c>
      <c r="F293" s="9"/>
      <c r="G293" s="3">
        <f>D293/H293</f>
        <v>2200</v>
      </c>
      <c r="H293" s="44">
        <f>SUM(H231,H235,H239,H243,H247,H255,H251,H259,H263,H267,H271,H275,H279)</f>
        <v>8</v>
      </c>
      <c r="I293" s="9"/>
      <c r="J293" s="90" t="str">
        <f t="shared" ref="J293:K293" si="602">J231</f>
        <v>サンリオホワイトマスコット</v>
      </c>
      <c r="K293" s="91">
        <f t="shared" si="602"/>
        <v>660</v>
      </c>
      <c r="L293" s="44" t="e">
        <f>SUM(L231,L235,L239,L243,L247,L255,L254,L259,#REF!,L267,L271,L275,L279)</f>
        <v>#REF!</v>
      </c>
      <c r="M293" s="42" t="e">
        <f>L293/D293</f>
        <v>#REF!</v>
      </c>
      <c r="N293" s="7"/>
      <c r="P293" s="300" t="s">
        <v>75</v>
      </c>
      <c r="Q293" s="295"/>
      <c r="R293" s="44" t="e">
        <f>SUM(R231,R235,R239,R243,R247,R255,R254,R259,#REF!,R267,R271,R275,R279)*100</f>
        <v>#REF!</v>
      </c>
      <c r="S293" s="95" t="e">
        <f>R293/A285</f>
        <v>#REF!</v>
      </c>
      <c r="T293" s="9"/>
      <c r="U293" s="3" t="e">
        <f>R293/V293</f>
        <v>#REF!</v>
      </c>
      <c r="V293" s="44" t="e">
        <f>SUM(V231,V235,V239,V243,V247,V255,V254,V259,#REF!,V267,V271,V275,V279)</f>
        <v>#REF!</v>
      </c>
      <c r="W293" s="9"/>
      <c r="X293" s="90" t="str">
        <f t="shared" ref="X293:Y293" si="603">X231</f>
        <v>アンパンマンマスコット</v>
      </c>
      <c r="Y293" s="91">
        <f t="shared" si="603"/>
        <v>608</v>
      </c>
      <c r="Z293" s="44" t="e">
        <f>SUM(Z231,Z235,Z239,Z243,Z247,Z255,Z254,Z259,#REF!,Z267,Z271,Z275,Z279)</f>
        <v>#REF!</v>
      </c>
      <c r="AA293" s="42" t="e">
        <f>Z293/R293</f>
        <v>#REF!</v>
      </c>
      <c r="AB293" s="7"/>
      <c r="AD293" s="300" t="s">
        <v>75</v>
      </c>
      <c r="AE293" s="295"/>
      <c r="AF293" s="44" t="e">
        <f>SUM(AF231,AF235,AF239,AF243,AF247,AF255,AF254,AF259,#REF!,AF267,AF271,AF275,AF279)*100</f>
        <v>#REF!</v>
      </c>
      <c r="AG293" s="95" t="e">
        <f>AF293/$A285</f>
        <v>#REF!</v>
      </c>
      <c r="AH293" s="9"/>
      <c r="AI293" s="3" t="e">
        <f>AF293/AJ293</f>
        <v>#REF!</v>
      </c>
      <c r="AJ293" s="44" t="e">
        <f>SUM(AJ231,AJ235,AJ239,AJ243,AJ247,AJ255,AJ254,AJ259,#REF!,AJ267,AJ271,AJ275,AJ279)</f>
        <v>#REF!</v>
      </c>
      <c r="AK293" s="9"/>
      <c r="AL293" s="90" t="str">
        <f t="shared" ref="AL293:AM293" si="604">AL231</f>
        <v>アングリーキーホルダー</v>
      </c>
      <c r="AM293" s="91">
        <f t="shared" si="604"/>
        <v>100</v>
      </c>
      <c r="AN293" s="44" t="e">
        <f>SUM(AN231,AN235,AN239,AN243,AN247,AN255,AN254,AN259,#REF!,AN267,AN271,AN275,AN279)</f>
        <v>#REF!</v>
      </c>
      <c r="AO293" s="42" t="e">
        <f>AN293/AF293</f>
        <v>#REF!</v>
      </c>
      <c r="AP293" s="7"/>
      <c r="AR293" s="300" t="s">
        <v>75</v>
      </c>
      <c r="AS293" s="295"/>
      <c r="AT293" s="44" t="e">
        <f>SUM(AT231,AT235,AT239,AT243,AT247,AT255,AT254,AT259,#REF!,AT267,AT271,AT275,AT279)*100</f>
        <v>#REF!</v>
      </c>
      <c r="AU293" s="95" t="e">
        <f>AT293/$A285</f>
        <v>#REF!</v>
      </c>
      <c r="AV293" s="9"/>
      <c r="AW293" s="3" t="e">
        <f>AT293/AX293</f>
        <v>#REF!</v>
      </c>
      <c r="AX293" s="44" t="e">
        <f>SUM(AX231,AX235,AX239,AX243,AX247,AX255,AX254,AX259,#REF!,AX267,AX271,AX275,AX279)</f>
        <v>#REF!</v>
      </c>
      <c r="AY293" s="9"/>
      <c r="AZ293" s="90" t="str">
        <f t="shared" ref="AZ293:BA293" si="605">AZ231</f>
        <v>クレしんマスコット</v>
      </c>
      <c r="BA293" s="91">
        <f t="shared" si="605"/>
        <v>0</v>
      </c>
      <c r="BB293" s="44" t="e">
        <f>SUM(BB231,BB235,BB239,BB243,BB247,BB255,BB254,BB259,#REF!,BB267,BB271,BB275,BB279)</f>
        <v>#REF!</v>
      </c>
      <c r="BC293" s="42" t="e">
        <f>BB293/AT293</f>
        <v>#REF!</v>
      </c>
      <c r="BD293" s="7"/>
      <c r="BF293" s="300" t="s">
        <v>75</v>
      </c>
      <c r="BG293" s="295"/>
      <c r="BH293" s="44" t="e">
        <f>SUM(BH231,BH235,BH239,BH243,BH247,BH255,BH254,BH259,#REF!,BH267,BH271,BH275,BH279)*100</f>
        <v>#REF!</v>
      </c>
      <c r="BI293" s="195" t="e">
        <f>BH293/$A285</f>
        <v>#REF!</v>
      </c>
      <c r="BJ293" s="9"/>
      <c r="BK293" s="3" t="e">
        <f>BH293/BL293</f>
        <v>#REF!</v>
      </c>
      <c r="BL293" s="44" t="e">
        <f>SUM(BL231,BL235,BL239,BL243,BL247,BL255,BL254,BL259,#REF!,BL267,BL271,BL275,BL279)</f>
        <v>#REF!</v>
      </c>
      <c r="BM293" s="9"/>
      <c r="BN293" s="90" t="str">
        <f t="shared" ref="BN293:BO293" si="606">BN231</f>
        <v>AIモンスターラバー</v>
      </c>
      <c r="BO293" s="91">
        <f t="shared" si="606"/>
        <v>200</v>
      </c>
      <c r="BP293" s="44" t="e">
        <f>SUM(BP231,BP235,BP239,BP243,BP247,BP255,BP254,BP259,#REF!,BP267,BP271,BP275,BP279)</f>
        <v>#REF!</v>
      </c>
      <c r="BQ293" s="42" t="e">
        <f>BP293/BH293</f>
        <v>#REF!</v>
      </c>
      <c r="BR293" s="7"/>
      <c r="BS293" s="1"/>
      <c r="BT293" s="15"/>
      <c r="BU293" s="9"/>
      <c r="BV293" s="9"/>
      <c r="BW293" s="9"/>
      <c r="BX293" s="9"/>
      <c r="BY293" s="3"/>
      <c r="BZ293" s="9"/>
      <c r="CA293" s="9"/>
      <c r="CB293" s="9"/>
      <c r="CC293" s="9"/>
      <c r="CD293" s="9"/>
      <c r="CE293" s="9"/>
      <c r="CF293" s="7"/>
      <c r="CH293" s="15"/>
      <c r="CI293" s="9"/>
      <c r="CJ293" s="9"/>
      <c r="CK293" s="9"/>
      <c r="CL293" s="9"/>
      <c r="CM293" s="3"/>
      <c r="CN293" s="9"/>
      <c r="CO293" s="9"/>
      <c r="CP293" s="9"/>
      <c r="CQ293" s="9"/>
      <c r="CR293" s="9"/>
      <c r="CS293" s="9"/>
      <c r="CT293" s="7"/>
      <c r="CV293" s="15"/>
      <c r="CW293" s="9"/>
      <c r="CX293" s="9"/>
      <c r="CY293" s="9"/>
      <c r="CZ293" s="9"/>
      <c r="DA293" s="3"/>
      <c r="DB293" s="9"/>
      <c r="DC293" s="9"/>
      <c r="DD293" s="9"/>
      <c r="DE293" s="9"/>
      <c r="DF293" s="9"/>
      <c r="DG293" s="9"/>
      <c r="DH293" s="7"/>
      <c r="DJ293" s="15"/>
      <c r="DK293" s="9"/>
      <c r="DL293" s="9"/>
      <c r="DM293" s="9"/>
      <c r="DN293" s="9"/>
      <c r="DO293" s="3"/>
      <c r="DP293" s="9"/>
      <c r="DQ293" s="9"/>
      <c r="DR293" s="9"/>
      <c r="DS293" s="9"/>
      <c r="DT293" s="9"/>
      <c r="DU293" s="9"/>
      <c r="DV293" s="7"/>
      <c r="DW293" s="276"/>
      <c r="DX293" s="15"/>
      <c r="DY293" s="9"/>
      <c r="DZ293" s="9"/>
      <c r="EA293" s="9"/>
      <c r="EB293" s="9"/>
      <c r="EC293" s="3"/>
      <c r="ED293" s="9"/>
      <c r="EE293" s="9"/>
      <c r="EF293" s="9"/>
      <c r="EG293" s="9"/>
      <c r="EH293" s="9"/>
      <c r="EI293" s="9"/>
      <c r="EJ293" s="7"/>
      <c r="EK293" s="276"/>
      <c r="EL293" s="239"/>
      <c r="EM293" s="300" t="s">
        <v>75</v>
      </c>
      <c r="EN293" s="301"/>
      <c r="EO293" s="295"/>
      <c r="EP293" s="44" t="e">
        <f>SUM(EP231,EP235,EP239,EP243,EP247,EP255,EP254,EP259,#REF!,EP267,EP271,EP275,EP279)*100</f>
        <v>#REF!</v>
      </c>
      <c r="EQ293" s="95" t="e">
        <f>EP293/EM285</f>
        <v>#REF!</v>
      </c>
      <c r="ER293" s="9"/>
      <c r="ES293" s="3" t="e">
        <f>EP293/ET293</f>
        <v>#REF!</v>
      </c>
      <c r="ET293" s="44" t="e">
        <f>SUM(ET231,ET235,ET239,ET243,ET247,ET255,ET254,ET259,#REF!,ET267,ET271,ET275,ET279)</f>
        <v>#REF!</v>
      </c>
      <c r="EU293" s="9"/>
      <c r="EV293" s="90" t="str">
        <f t="shared" ref="EV293:EW293" si="607">EV231</f>
        <v>AIモンスターラバー</v>
      </c>
      <c r="EW293" s="91">
        <f t="shared" si="607"/>
        <v>250</v>
      </c>
      <c r="EX293" s="44" t="e">
        <f>SUM(EX231,EX235,EX239,EX243,EX247,EX255,EX254,EX259,#REF!,EX267,EX271,EX275,EX279)</f>
        <v>#REF!</v>
      </c>
      <c r="EY293" s="42" t="e">
        <f>EX293/EP293</f>
        <v>#REF!</v>
      </c>
      <c r="EZ293" s="7"/>
    </row>
    <row r="294" spans="1:156" ht="15" customHeight="1">
      <c r="A294" s="15"/>
      <c r="B294" s="15"/>
      <c r="C294" s="3" t="s">
        <v>66</v>
      </c>
      <c r="D294" s="9">
        <f>SUM(D290:D293)</f>
        <v>150500</v>
      </c>
      <c r="E294" s="9"/>
      <c r="F294" s="9"/>
      <c r="G294" s="9"/>
      <c r="H294" s="9">
        <f>SUM(H290:H293)</f>
        <v>40</v>
      </c>
      <c r="I294" s="9"/>
      <c r="J294" s="294" t="s">
        <v>76</v>
      </c>
      <c r="K294" s="295"/>
      <c r="L294" s="78" t="e">
        <f>SUM(L290:L293)</f>
        <v>#REF!</v>
      </c>
      <c r="M294" s="101" t="e">
        <f>L294/D294</f>
        <v>#REF!</v>
      </c>
      <c r="N294" s="93"/>
      <c r="P294" s="15"/>
      <c r="Q294" s="3" t="s">
        <v>66</v>
      </c>
      <c r="R294" s="9" t="e">
        <f>SUM(R290:R293)</f>
        <v>#REF!</v>
      </c>
      <c r="S294" s="9"/>
      <c r="T294" s="9"/>
      <c r="U294" s="9"/>
      <c r="V294" s="9" t="e">
        <f>SUM(V290:V293)</f>
        <v>#REF!</v>
      </c>
      <c r="W294" s="9"/>
      <c r="X294" s="294" t="s">
        <v>76</v>
      </c>
      <c r="Y294" s="295"/>
      <c r="Z294" s="78" t="e">
        <f>SUM(Z290:Z293)</f>
        <v>#REF!</v>
      </c>
      <c r="AA294" s="101" t="e">
        <f>Z294/R294</f>
        <v>#REF!</v>
      </c>
      <c r="AB294" s="93"/>
      <c r="AD294" s="15"/>
      <c r="AE294" s="3" t="s">
        <v>66</v>
      </c>
      <c r="AF294" s="9" t="e">
        <f>SUM(AF290:AF293)</f>
        <v>#REF!</v>
      </c>
      <c r="AG294" s="9"/>
      <c r="AH294" s="9"/>
      <c r="AI294" s="9"/>
      <c r="AJ294" s="9" t="e">
        <f>SUM(AJ290:AJ293)</f>
        <v>#REF!</v>
      </c>
      <c r="AK294" s="9"/>
      <c r="AL294" s="294" t="s">
        <v>76</v>
      </c>
      <c r="AM294" s="295"/>
      <c r="AN294" s="78" t="e">
        <f>SUM(AN290:AN293)</f>
        <v>#REF!</v>
      </c>
      <c r="AO294" s="101" t="e">
        <f>AN294/AF294</f>
        <v>#REF!</v>
      </c>
      <c r="AP294" s="93"/>
      <c r="AR294" s="15"/>
      <c r="AS294" s="3" t="s">
        <v>66</v>
      </c>
      <c r="AT294" s="9" t="e">
        <f>SUM(AT290:AT293)</f>
        <v>#REF!</v>
      </c>
      <c r="AU294" s="9"/>
      <c r="AV294" s="9"/>
      <c r="AW294" s="9"/>
      <c r="AX294" s="9" t="e">
        <f>SUM(AX290:AX293)</f>
        <v>#REF!</v>
      </c>
      <c r="AY294" s="9"/>
      <c r="AZ294" s="294" t="s">
        <v>76</v>
      </c>
      <c r="BA294" s="295"/>
      <c r="BB294" s="78" t="e">
        <f>SUM(BB290:BB293)</f>
        <v>#REF!</v>
      </c>
      <c r="BC294" s="101" t="e">
        <f>BB294/AT294</f>
        <v>#REF!</v>
      </c>
      <c r="BD294" s="7"/>
      <c r="BF294" s="15"/>
      <c r="BG294" s="3" t="s">
        <v>66</v>
      </c>
      <c r="BH294" s="9" t="e">
        <f>SUM(BH290:BH293)</f>
        <v>#REF!</v>
      </c>
      <c r="BI294" s="73"/>
      <c r="BJ294" s="9"/>
      <c r="BK294" s="9"/>
      <c r="BL294" s="9" t="e">
        <f>SUM(BL290:BL293)</f>
        <v>#REF!</v>
      </c>
      <c r="BM294" s="9"/>
      <c r="BN294" s="294" t="s">
        <v>76</v>
      </c>
      <c r="BO294" s="295"/>
      <c r="BP294" s="78" t="e">
        <f>SUM(BP290:BP293)</f>
        <v>#REF!</v>
      </c>
      <c r="BQ294" s="101" t="e">
        <f>BP294/BH294</f>
        <v>#REF!</v>
      </c>
      <c r="BR294" s="93"/>
      <c r="BS294" s="1"/>
      <c r="BT294" s="15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7"/>
      <c r="CH294" s="15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7"/>
      <c r="CV294" s="15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7"/>
      <c r="DJ294" s="15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7"/>
      <c r="DW294" s="276"/>
      <c r="DX294" s="15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7"/>
      <c r="EK294" s="276"/>
      <c r="EL294" s="239"/>
      <c r="EM294" s="15"/>
      <c r="EN294" s="15"/>
      <c r="EO294" s="3" t="s">
        <v>66</v>
      </c>
      <c r="EP294" s="9" t="e">
        <f>SUM(EP290:EP293)</f>
        <v>#REF!</v>
      </c>
      <c r="EQ294" s="9"/>
      <c r="ER294" s="9"/>
      <c r="ES294" s="9"/>
      <c r="ET294" s="9" t="e">
        <f>SUM(ET290:ET293)</f>
        <v>#REF!</v>
      </c>
      <c r="EU294" s="9"/>
      <c r="EV294" s="294" t="s">
        <v>76</v>
      </c>
      <c r="EW294" s="295"/>
      <c r="EX294" s="78" t="e">
        <f>SUM(EX290:EX293)</f>
        <v>#REF!</v>
      </c>
      <c r="EY294" s="101" t="e">
        <f>EX294/EP294</f>
        <v>#REF!</v>
      </c>
      <c r="EZ294" s="93"/>
    </row>
    <row r="295" spans="1:156" ht="15" customHeight="1">
      <c r="A295" s="45"/>
      <c r="B295" s="45"/>
      <c r="C295" s="248"/>
      <c r="D295" s="250"/>
      <c r="E295" s="250"/>
      <c r="F295" s="250"/>
      <c r="G295" s="250"/>
      <c r="H295" s="250"/>
      <c r="I295" s="250"/>
      <c r="J295" s="66"/>
      <c r="L295" s="250"/>
      <c r="M295" s="46"/>
      <c r="N295" s="47"/>
      <c r="P295" s="45"/>
      <c r="Q295" s="248"/>
      <c r="R295" s="250"/>
      <c r="S295" s="250"/>
      <c r="T295" s="250"/>
      <c r="U295" s="250"/>
      <c r="V295" s="250"/>
      <c r="W295" s="250"/>
      <c r="X295" s="66"/>
      <c r="Z295" s="250"/>
      <c r="AA295" s="46"/>
      <c r="AB295" s="47"/>
      <c r="AD295" s="45"/>
      <c r="AE295" s="248"/>
      <c r="AF295" s="250"/>
      <c r="AG295" s="250"/>
      <c r="AH295" s="250"/>
      <c r="AI295" s="250"/>
      <c r="AJ295" s="250"/>
      <c r="AK295" s="250"/>
      <c r="AL295" s="66"/>
      <c r="AN295" s="250"/>
      <c r="AO295" s="46"/>
      <c r="AP295" s="47"/>
      <c r="AR295" s="45"/>
      <c r="AS295" s="250"/>
      <c r="AT295" s="250"/>
      <c r="AU295" s="250"/>
      <c r="AV295" s="250"/>
      <c r="AW295" s="250"/>
      <c r="AX295" s="250"/>
      <c r="AY295" s="250"/>
      <c r="AZ295" s="33"/>
      <c r="BA295" s="250"/>
      <c r="BB295" s="250"/>
      <c r="BC295" s="250"/>
      <c r="BD295" s="47"/>
      <c r="BF295" s="45"/>
      <c r="BG295" s="250"/>
      <c r="BH295" s="250"/>
      <c r="BJ295" s="250"/>
      <c r="BK295" s="250"/>
      <c r="BL295" s="250"/>
      <c r="BM295" s="250"/>
      <c r="BN295" s="250"/>
      <c r="BO295" s="250"/>
      <c r="BP295" s="250"/>
      <c r="BQ295" s="47"/>
      <c r="BS295" s="1"/>
      <c r="BT295" s="45"/>
      <c r="BU295" s="250"/>
      <c r="BV295" s="250"/>
      <c r="BW295" s="250"/>
      <c r="BX295" s="250"/>
      <c r="BY295" s="250"/>
      <c r="BZ295" s="250"/>
      <c r="CA295" s="250"/>
      <c r="CB295" s="250"/>
      <c r="CC295" s="250"/>
      <c r="CD295" s="250"/>
      <c r="CE295" s="250"/>
      <c r="CF295" s="47"/>
      <c r="CH295" s="45"/>
      <c r="CI295" s="250"/>
      <c r="CJ295" s="250"/>
      <c r="CK295" s="250"/>
      <c r="CL295" s="250"/>
      <c r="CM295" s="250"/>
      <c r="CN295" s="250"/>
      <c r="CO295" s="250"/>
      <c r="CP295" s="250"/>
      <c r="CQ295" s="250"/>
      <c r="CR295" s="250"/>
      <c r="CS295" s="250"/>
      <c r="CT295" s="47"/>
      <c r="EM295" s="45"/>
      <c r="EN295" s="45"/>
      <c r="EO295" s="248"/>
      <c r="EP295" s="250"/>
      <c r="EQ295" s="250"/>
      <c r="ER295" s="250"/>
      <c r="ES295" s="250"/>
      <c r="ET295" s="250"/>
      <c r="EU295" s="250"/>
      <c r="EV295" s="66"/>
      <c r="EX295" s="250"/>
      <c r="EY295" s="46"/>
      <c r="EZ295" s="47"/>
    </row>
    <row r="296" spans="1:156" ht="15" customHeight="1">
      <c r="A296" s="45"/>
      <c r="B296" s="45"/>
      <c r="C296" s="48" t="s">
        <v>77</v>
      </c>
      <c r="D296" s="9">
        <f>D284+R284+BV284+CJ284+AF284+AT284+CX284+BH284+DL284</f>
        <v>1209200</v>
      </c>
      <c r="E296" s="9">
        <f>D296/A285</f>
        <v>39006.451612903227</v>
      </c>
      <c r="F296" s="250" t="s">
        <v>69</v>
      </c>
      <c r="G296" s="296" t="s">
        <v>78</v>
      </c>
      <c r="H296" s="297"/>
      <c r="I296" s="250"/>
      <c r="J296" s="66"/>
      <c r="L296" s="250"/>
      <c r="M296" s="46"/>
      <c r="N296" s="47"/>
      <c r="P296" s="45"/>
      <c r="Q296" s="248"/>
      <c r="R296" s="250"/>
      <c r="S296" s="250"/>
      <c r="T296" s="250"/>
      <c r="U296" s="250"/>
      <c r="V296" s="250"/>
      <c r="W296" s="250"/>
      <c r="X296" s="66"/>
      <c r="Z296" s="250"/>
      <c r="AA296" s="46"/>
      <c r="AB296" s="47"/>
      <c r="AD296" s="45"/>
      <c r="AE296" s="248"/>
      <c r="AF296" s="250"/>
      <c r="AG296" s="250"/>
      <c r="AH296" s="250"/>
      <c r="AI296" s="250"/>
      <c r="AJ296" s="250"/>
      <c r="AK296" s="250"/>
      <c r="AL296" s="66"/>
      <c r="AN296" s="250"/>
      <c r="AO296" s="46"/>
      <c r="AP296" s="47"/>
      <c r="AR296" s="45"/>
      <c r="AS296" s="250"/>
      <c r="AT296" s="250"/>
      <c r="AU296" s="250"/>
      <c r="AV296" s="250"/>
      <c r="AW296" s="250"/>
      <c r="AX296" s="250"/>
      <c r="AY296" s="250"/>
      <c r="AZ296" s="33"/>
      <c r="BA296" s="250"/>
      <c r="BB296" s="250"/>
      <c r="BC296" s="250"/>
      <c r="BD296" s="47"/>
      <c r="BF296" s="45"/>
      <c r="BG296" s="250"/>
      <c r="BH296" s="250"/>
      <c r="BJ296" s="250"/>
      <c r="BK296" s="250"/>
      <c r="BL296" s="250"/>
      <c r="BM296" s="250"/>
      <c r="BN296" s="250"/>
      <c r="BO296" s="250"/>
      <c r="BP296" s="250"/>
      <c r="BQ296" s="47"/>
      <c r="BS296" s="1"/>
      <c r="BT296" s="45"/>
      <c r="BU296" s="250"/>
      <c r="BV296" s="250"/>
      <c r="BW296" s="250"/>
      <c r="BX296" s="250"/>
      <c r="BY296" s="250"/>
      <c r="BZ296" s="250"/>
      <c r="CA296" s="250"/>
      <c r="CB296" s="250"/>
      <c r="CC296" s="250"/>
      <c r="CD296" s="250"/>
      <c r="CE296" s="250"/>
      <c r="CF296" s="47"/>
      <c r="CH296" s="45"/>
      <c r="CI296" s="250"/>
      <c r="CJ296" s="250"/>
      <c r="CK296" s="250"/>
      <c r="CL296" s="250"/>
      <c r="CM296" s="250"/>
      <c r="CN296" s="250"/>
      <c r="CO296" s="250"/>
      <c r="CP296" s="250"/>
      <c r="CQ296" s="250"/>
      <c r="CR296" s="250"/>
      <c r="CS296" s="250"/>
      <c r="CT296" s="47"/>
      <c r="EM296" s="45"/>
      <c r="EN296" s="45"/>
      <c r="EO296" s="48" t="s">
        <v>77</v>
      </c>
      <c r="EP296" s="9">
        <f>EP284+FD284+HH284+HU284+FR284+GF284+IH284</f>
        <v>52100</v>
      </c>
      <c r="EQ296" s="9">
        <f>EP296/EM285</f>
        <v>1.1308141427734248</v>
      </c>
      <c r="ER296" s="250" t="s">
        <v>69</v>
      </c>
      <c r="ES296" s="296" t="s">
        <v>78</v>
      </c>
      <c r="ET296" s="297"/>
      <c r="EU296" s="250"/>
      <c r="EV296" s="66"/>
      <c r="EX296" s="250"/>
      <c r="EY296" s="46"/>
      <c r="EZ296" s="47"/>
    </row>
    <row r="297" spans="1:156" ht="15" customHeight="1">
      <c r="A297" s="45"/>
      <c r="B297" s="45"/>
      <c r="C297" s="48" t="s">
        <v>79</v>
      </c>
      <c r="D297" s="9">
        <f>D296*0.75</f>
        <v>906900</v>
      </c>
      <c r="E297" s="42">
        <f>D297/D296</f>
        <v>0.75</v>
      </c>
      <c r="F297" s="250"/>
      <c r="G297" s="298">
        <f>E296*A283</f>
        <v>1209200</v>
      </c>
      <c r="H297" s="297"/>
      <c r="I297" s="250"/>
      <c r="J297" s="66"/>
      <c r="L297" s="250"/>
      <c r="M297" s="46"/>
      <c r="N297" s="47"/>
      <c r="P297" s="45"/>
      <c r="Q297" s="248"/>
      <c r="R297" s="250"/>
      <c r="S297" s="250"/>
      <c r="T297" s="250"/>
      <c r="U297" s="250"/>
      <c r="V297" s="250"/>
      <c r="W297" s="250"/>
      <c r="X297" s="66"/>
      <c r="Z297" s="250"/>
      <c r="AA297" s="46"/>
      <c r="AB297" s="47"/>
      <c r="AD297" s="45"/>
      <c r="AE297" s="248"/>
      <c r="AF297" s="250"/>
      <c r="AG297" s="250"/>
      <c r="AH297" s="250"/>
      <c r="AI297" s="250"/>
      <c r="AJ297" s="250"/>
      <c r="AK297" s="250"/>
      <c r="AL297" s="66"/>
      <c r="AN297" s="250"/>
      <c r="AO297" s="46"/>
      <c r="AP297" s="47"/>
      <c r="AR297" s="45"/>
      <c r="AS297" s="250"/>
      <c r="AT297" s="250"/>
      <c r="AU297" s="250"/>
      <c r="AV297" s="250"/>
      <c r="AW297" s="250"/>
      <c r="AX297" s="250"/>
      <c r="AY297" s="250"/>
      <c r="AZ297" s="33"/>
      <c r="BA297" s="250"/>
      <c r="BB297" s="250"/>
      <c r="BC297" s="250"/>
      <c r="BD297" s="47"/>
      <c r="BF297" s="45"/>
      <c r="BG297" s="250"/>
      <c r="BH297" s="250"/>
      <c r="BJ297" s="250"/>
      <c r="BK297" s="250"/>
      <c r="BL297" s="250"/>
      <c r="BM297" s="250"/>
      <c r="BN297" s="250"/>
      <c r="BO297" s="250"/>
      <c r="BP297" s="250"/>
      <c r="BQ297" s="47"/>
      <c r="BS297" s="1"/>
      <c r="BT297" s="45"/>
      <c r="BU297" s="250"/>
      <c r="BV297" s="250"/>
      <c r="BW297" s="250"/>
      <c r="BX297" s="250"/>
      <c r="BY297" s="250"/>
      <c r="BZ297" s="250"/>
      <c r="CA297" s="250"/>
      <c r="CB297" s="250"/>
      <c r="CC297" s="250"/>
      <c r="CD297" s="250"/>
      <c r="CE297" s="250"/>
      <c r="CF297" s="47"/>
      <c r="CH297" s="45"/>
      <c r="CI297" s="250"/>
      <c r="CJ297" s="250"/>
      <c r="CK297" s="250"/>
      <c r="CL297" s="250"/>
      <c r="CM297" s="250"/>
      <c r="CN297" s="250"/>
      <c r="CO297" s="250"/>
      <c r="CP297" s="250"/>
      <c r="CQ297" s="250"/>
      <c r="CR297" s="250"/>
      <c r="CS297" s="250"/>
      <c r="CT297" s="47"/>
      <c r="EM297" s="45"/>
      <c r="EN297" s="45"/>
      <c r="EO297" s="48" t="s">
        <v>79</v>
      </c>
      <c r="EP297" s="9">
        <f>EP296*0.75</f>
        <v>39075</v>
      </c>
      <c r="EQ297" s="42">
        <f>EP297/EP296</f>
        <v>0.75</v>
      </c>
      <c r="ER297" s="250"/>
      <c r="ES297" s="298">
        <f>EQ296*EM283</f>
        <v>33.924424283202747</v>
      </c>
      <c r="ET297" s="297"/>
      <c r="EU297" s="250"/>
      <c r="EV297" s="66"/>
      <c r="EX297" s="250"/>
      <c r="EY297" s="46"/>
      <c r="EZ297" s="47"/>
    </row>
    <row r="298" spans="1:156" ht="15" customHeight="1">
      <c r="A298" s="45"/>
      <c r="B298" s="45"/>
      <c r="C298" s="48" t="s">
        <v>71</v>
      </c>
      <c r="D298" s="9">
        <f>L284+Z284+CD285+AN284+BB284+CR285</f>
        <v>178378</v>
      </c>
      <c r="E298" s="42">
        <f>D298/D296</f>
        <v>0.14751736685411843</v>
      </c>
      <c r="F298" s="250"/>
      <c r="G298" s="299" t="s">
        <v>80</v>
      </c>
      <c r="H298" s="297"/>
      <c r="I298" s="250"/>
      <c r="J298" s="66"/>
      <c r="L298" s="250"/>
      <c r="M298" s="46"/>
      <c r="N298" s="47"/>
      <c r="P298" s="45"/>
      <c r="Q298" s="248"/>
      <c r="R298" s="250"/>
      <c r="S298" s="250"/>
      <c r="T298" s="250"/>
      <c r="U298" s="250"/>
      <c r="V298" s="250"/>
      <c r="W298" s="250"/>
      <c r="X298" s="66"/>
      <c r="Z298" s="250"/>
      <c r="AA298" s="46"/>
      <c r="AB298" s="47"/>
      <c r="AD298" s="45"/>
      <c r="AE298" s="248"/>
      <c r="AF298" s="250"/>
      <c r="AG298" s="250"/>
      <c r="AH298" s="250"/>
      <c r="AI298" s="250"/>
      <c r="AJ298" s="250"/>
      <c r="AK298" s="250"/>
      <c r="AL298" s="66"/>
      <c r="AN298" s="250"/>
      <c r="AO298" s="46"/>
      <c r="AP298" s="47"/>
      <c r="AR298" s="45"/>
      <c r="AS298" s="250"/>
      <c r="AT298" s="250"/>
      <c r="AU298" s="250"/>
      <c r="AV298" s="250"/>
      <c r="AW298" s="250"/>
      <c r="AX298" s="250"/>
      <c r="AY298" s="250"/>
      <c r="AZ298" s="33"/>
      <c r="BA298" s="250"/>
      <c r="BB298" s="250"/>
      <c r="BC298" s="250"/>
      <c r="BD298" s="47"/>
      <c r="BF298" s="45"/>
      <c r="BG298" s="250"/>
      <c r="BH298" s="250"/>
      <c r="BJ298" s="250"/>
      <c r="BK298" s="250"/>
      <c r="BL298" s="250"/>
      <c r="BM298" s="250"/>
      <c r="BN298" s="250"/>
      <c r="BO298" s="250"/>
      <c r="BP298" s="250"/>
      <c r="BQ298" s="47"/>
      <c r="BS298" s="1"/>
      <c r="BT298" s="45"/>
      <c r="BU298" s="250"/>
      <c r="BV298" s="250"/>
      <c r="BW298" s="250"/>
      <c r="BX298" s="250"/>
      <c r="BY298" s="250"/>
      <c r="BZ298" s="250"/>
      <c r="CA298" s="250"/>
      <c r="CB298" s="250"/>
      <c r="CC298" s="250"/>
      <c r="CD298" s="250"/>
      <c r="CE298" s="250"/>
      <c r="CF298" s="47"/>
      <c r="CH298" s="45"/>
      <c r="CI298" s="250"/>
      <c r="CJ298" s="250"/>
      <c r="CK298" s="250"/>
      <c r="CL298" s="250"/>
      <c r="CM298" s="250"/>
      <c r="CN298" s="250"/>
      <c r="CO298" s="250"/>
      <c r="CP298" s="250"/>
      <c r="CQ298" s="250"/>
      <c r="CR298" s="250"/>
      <c r="CS298" s="250"/>
      <c r="CT298" s="47"/>
      <c r="EM298" s="45"/>
      <c r="EN298" s="45"/>
      <c r="EO298" s="48" t="s">
        <v>71</v>
      </c>
      <c r="EP298" s="9">
        <f>EX284+FL284+HO285+FZ284+GN284+IB285</f>
        <v>16960</v>
      </c>
      <c r="EQ298" s="42">
        <f>EP298/EP296</f>
        <v>0.32552783109404992</v>
      </c>
      <c r="ER298" s="250"/>
      <c r="ES298" s="299" t="s">
        <v>80</v>
      </c>
      <c r="ET298" s="297"/>
      <c r="EU298" s="250"/>
      <c r="EV298" s="66"/>
      <c r="EX298" s="250"/>
      <c r="EY298" s="46"/>
      <c r="EZ298" s="47"/>
    </row>
    <row r="299" spans="1:156" ht="15" customHeight="1">
      <c r="A299" s="45"/>
      <c r="B299" s="45"/>
      <c r="C299" s="48" t="s">
        <v>73</v>
      </c>
      <c r="D299" s="9">
        <f>D297-D298</f>
        <v>728522</v>
      </c>
      <c r="E299" s="42">
        <f>D299/D296</f>
        <v>0.60248263314588157</v>
      </c>
      <c r="F299" s="250"/>
      <c r="G299" s="298" t="e">
        <f>L283+Z283+AN283+BB283+CE284+CS284</f>
        <v>#VALUE!</v>
      </c>
      <c r="H299" s="297"/>
      <c r="I299" s="250"/>
      <c r="J299" s="66"/>
      <c r="L299" s="250"/>
      <c r="M299" s="46"/>
      <c r="N299" s="47"/>
      <c r="P299" s="45"/>
      <c r="Q299" s="248"/>
      <c r="R299" s="250"/>
      <c r="S299" s="250"/>
      <c r="T299" s="250"/>
      <c r="U299" s="250"/>
      <c r="V299" s="250"/>
      <c r="W299" s="250"/>
      <c r="X299" s="66"/>
      <c r="Z299" s="250"/>
      <c r="AA299" s="46"/>
      <c r="AB299" s="47"/>
      <c r="AD299" s="45"/>
      <c r="AE299" s="248"/>
      <c r="AF299" s="250"/>
      <c r="AG299" s="250"/>
      <c r="AH299" s="250"/>
      <c r="AI299" s="250"/>
      <c r="AJ299" s="250"/>
      <c r="AK299" s="250"/>
      <c r="AL299" s="66"/>
      <c r="AN299" s="250"/>
      <c r="AO299" s="46"/>
      <c r="AP299" s="47"/>
      <c r="AR299" s="45"/>
      <c r="AS299" s="250"/>
      <c r="AT299" s="250"/>
      <c r="AU299" s="250"/>
      <c r="AV299" s="250"/>
      <c r="AW299" s="250"/>
      <c r="AX299" s="250"/>
      <c r="AY299" s="250"/>
      <c r="AZ299" s="33"/>
      <c r="BA299" s="250"/>
      <c r="BB299" s="250"/>
      <c r="BC299" s="250"/>
      <c r="BD299" s="47"/>
      <c r="BF299" s="45"/>
      <c r="BG299" s="250"/>
      <c r="BH299" s="250"/>
      <c r="BJ299" s="250"/>
      <c r="BK299" s="250"/>
      <c r="BL299" s="250"/>
      <c r="BM299" s="250"/>
      <c r="BN299" s="250"/>
      <c r="BO299" s="250"/>
      <c r="BP299" s="250"/>
      <c r="BQ299" s="47"/>
      <c r="BS299" s="1"/>
      <c r="BT299" s="45"/>
      <c r="BU299" s="250"/>
      <c r="BV299" s="250"/>
      <c r="BW299" s="250"/>
      <c r="BX299" s="250"/>
      <c r="BY299" s="250"/>
      <c r="BZ299" s="250"/>
      <c r="CA299" s="250"/>
      <c r="CB299" s="250"/>
      <c r="CC299" s="250"/>
      <c r="CD299" s="250"/>
      <c r="CE299" s="250"/>
      <c r="CF299" s="47"/>
      <c r="CH299" s="45"/>
      <c r="CI299" s="250"/>
      <c r="CJ299" s="250"/>
      <c r="CK299" s="250"/>
      <c r="CL299" s="250"/>
      <c r="CM299" s="250"/>
      <c r="CN299" s="250"/>
      <c r="CO299" s="250"/>
      <c r="CP299" s="250"/>
      <c r="CQ299" s="250"/>
      <c r="CR299" s="250"/>
      <c r="CS299" s="250"/>
      <c r="CT299" s="47"/>
      <c r="DJ299" s="250"/>
      <c r="DK299" s="250"/>
      <c r="DL299" s="250"/>
      <c r="DM299" s="250"/>
      <c r="DN299" s="13"/>
      <c r="DO299" s="250"/>
      <c r="EM299" s="45"/>
      <c r="EN299" s="45"/>
      <c r="EO299" s="48" t="s">
        <v>73</v>
      </c>
      <c r="EP299" s="9">
        <f>EP297-EP298</f>
        <v>22115</v>
      </c>
      <c r="EQ299" s="42">
        <f>EP299/EP296</f>
        <v>0.42447216890595008</v>
      </c>
      <c r="ER299" s="250"/>
      <c r="ES299" s="298" t="e">
        <f>EX283+FL283+FZ283+GN283+HP284+IC284</f>
        <v>#VALUE!</v>
      </c>
      <c r="ET299" s="297"/>
      <c r="EU299" s="250"/>
      <c r="EV299" s="66"/>
      <c r="EX299" s="250"/>
      <c r="EY299" s="46"/>
      <c r="EZ299" s="47"/>
    </row>
    <row r="300" spans="1:156" ht="15" customHeight="1">
      <c r="A300" s="45"/>
      <c r="B300" s="45"/>
      <c r="C300" s="105"/>
      <c r="D300" s="106"/>
      <c r="E300" s="46"/>
      <c r="F300" s="250"/>
      <c r="G300" s="250"/>
      <c r="H300" s="250"/>
      <c r="I300" s="250"/>
      <c r="J300" s="66"/>
      <c r="L300" s="250"/>
      <c r="M300" s="46"/>
      <c r="N300" s="47"/>
      <c r="P300" s="45"/>
      <c r="Q300" s="248"/>
      <c r="R300" s="250"/>
      <c r="S300" s="250"/>
      <c r="T300" s="250"/>
      <c r="U300" s="250"/>
      <c r="V300" s="250"/>
      <c r="W300" s="250"/>
      <c r="X300" s="66"/>
      <c r="Z300" s="250"/>
      <c r="AA300" s="46"/>
      <c r="AB300" s="47"/>
      <c r="AD300" s="45"/>
      <c r="AE300" s="248"/>
      <c r="AF300" s="250"/>
      <c r="AG300" s="250"/>
      <c r="AH300" s="250"/>
      <c r="AI300" s="250"/>
      <c r="AJ300" s="250"/>
      <c r="AK300" s="250"/>
      <c r="AL300" s="66"/>
      <c r="AN300" s="250"/>
      <c r="AO300" s="46"/>
      <c r="AP300" s="47"/>
      <c r="AR300" s="45"/>
      <c r="AS300" s="250"/>
      <c r="AT300" s="250"/>
      <c r="AU300" s="250"/>
      <c r="AV300" s="250"/>
      <c r="AW300" s="250"/>
      <c r="AX300" s="250"/>
      <c r="AY300" s="250"/>
      <c r="AZ300" s="33"/>
      <c r="BA300" s="250"/>
      <c r="BB300" s="250"/>
      <c r="BC300" s="250"/>
      <c r="BD300" s="47"/>
      <c r="BF300" s="45"/>
      <c r="BG300" s="250"/>
      <c r="BH300" s="250"/>
      <c r="BJ300" s="250"/>
      <c r="BK300" s="250"/>
      <c r="BL300" s="250"/>
      <c r="BM300" s="250"/>
      <c r="BN300" s="250"/>
      <c r="BO300" s="250"/>
      <c r="BP300" s="250"/>
      <c r="BQ300" s="47"/>
      <c r="BS300" s="1"/>
      <c r="BT300" s="45"/>
      <c r="BU300" s="250"/>
      <c r="BV300" s="250"/>
      <c r="BW300" s="250"/>
      <c r="BX300" s="250"/>
      <c r="BY300" s="250"/>
      <c r="BZ300" s="250"/>
      <c r="CA300" s="250"/>
      <c r="CB300" s="250"/>
      <c r="CC300" s="250"/>
      <c r="CD300" s="250"/>
      <c r="CE300" s="250"/>
      <c r="CF300" s="47"/>
      <c r="CH300" s="45"/>
      <c r="CI300" s="250"/>
      <c r="CJ300" s="250"/>
      <c r="CK300" s="250"/>
      <c r="CL300" s="250"/>
      <c r="CM300" s="250"/>
      <c r="CN300" s="250"/>
      <c r="CO300" s="250"/>
      <c r="CP300" s="250"/>
      <c r="CQ300" s="250"/>
      <c r="CR300" s="250"/>
      <c r="CS300" s="250"/>
      <c r="CT300" s="47"/>
      <c r="DJ300" s="250"/>
      <c r="DK300" s="250"/>
      <c r="DL300" s="250"/>
      <c r="DM300" s="250"/>
      <c r="DN300" s="13"/>
      <c r="DO300" s="250"/>
      <c r="EM300" s="45"/>
      <c r="EN300" s="45"/>
      <c r="EO300" s="105"/>
      <c r="EP300" s="106"/>
      <c r="EQ300" s="46"/>
      <c r="ER300" s="250"/>
      <c r="ES300" s="250"/>
      <c r="ET300" s="250"/>
      <c r="EU300" s="250"/>
      <c r="EV300" s="66"/>
      <c r="EX300" s="250"/>
      <c r="EY300" s="46"/>
      <c r="EZ300" s="47"/>
    </row>
    <row r="301" spans="1:156" ht="16.5" customHeight="1">
      <c r="A301" s="302" t="s">
        <v>0</v>
      </c>
      <c r="B301" s="303"/>
      <c r="C301" s="303"/>
      <c r="D301" s="303"/>
      <c r="E301" s="154" t="s">
        <v>1</v>
      </c>
      <c r="F301" s="148"/>
      <c r="G301" s="148"/>
      <c r="H301" s="148"/>
      <c r="I301" s="148"/>
      <c r="J301" s="155"/>
      <c r="K301" s="148"/>
      <c r="L301" s="148"/>
      <c r="M301" s="148"/>
      <c r="N301" s="156"/>
      <c r="O301" s="148"/>
      <c r="P301" s="302" t="s">
        <v>0</v>
      </c>
      <c r="Q301" s="303"/>
      <c r="R301" s="303"/>
      <c r="S301" s="154" t="s">
        <v>2</v>
      </c>
      <c r="T301" s="148"/>
      <c r="U301" s="148"/>
      <c r="V301" s="148"/>
      <c r="W301" s="148"/>
      <c r="X301" s="155"/>
      <c r="Y301" s="148"/>
      <c r="Z301" s="148"/>
      <c r="AA301" s="148"/>
      <c r="AB301" s="156"/>
      <c r="AC301" s="182"/>
      <c r="AD301" s="302" t="s">
        <v>0</v>
      </c>
      <c r="AE301" s="303"/>
      <c r="AF301" s="303"/>
      <c r="AG301" s="154" t="s">
        <v>3</v>
      </c>
      <c r="AH301" s="148"/>
      <c r="AI301" s="148"/>
      <c r="AJ301" s="148"/>
      <c r="AK301" s="148"/>
      <c r="AL301" s="155"/>
      <c r="AM301" s="148"/>
      <c r="AN301" s="148"/>
      <c r="AO301" s="148"/>
      <c r="AP301" s="156"/>
      <c r="AQ301" s="148"/>
      <c r="AR301" s="302" t="s">
        <v>0</v>
      </c>
      <c r="AS301" s="303"/>
      <c r="AT301" s="303"/>
      <c r="AU301" s="304" t="s">
        <v>4</v>
      </c>
      <c r="AV301" s="303"/>
      <c r="AW301" s="303"/>
      <c r="AX301" s="149"/>
      <c r="AY301" s="149"/>
      <c r="AZ301" s="157"/>
      <c r="BA301" s="149"/>
      <c r="BB301" s="149"/>
      <c r="BC301" s="149"/>
      <c r="BD301" s="158"/>
      <c r="BE301" s="148"/>
      <c r="BF301" s="302" t="s">
        <v>0</v>
      </c>
      <c r="BG301" s="303"/>
      <c r="BH301" s="303"/>
      <c r="BI301" s="186" t="s">
        <v>5</v>
      </c>
      <c r="BJ301" s="148"/>
      <c r="BK301" s="148"/>
      <c r="BL301" s="148"/>
      <c r="BM301" s="148"/>
      <c r="BN301" s="155"/>
      <c r="BO301" s="148"/>
      <c r="BP301" s="148"/>
      <c r="BQ301" s="148"/>
      <c r="BR301" s="156"/>
      <c r="BS301" s="148"/>
      <c r="BT301" s="148"/>
      <c r="BU301" s="302" t="s">
        <v>0</v>
      </c>
      <c r="BV301" s="303"/>
      <c r="BW301" s="303"/>
      <c r="BX301" s="304" t="s">
        <v>6</v>
      </c>
      <c r="BY301" s="303"/>
      <c r="BZ301" s="303"/>
      <c r="CA301" s="149"/>
      <c r="CB301" s="149"/>
      <c r="CC301" s="149"/>
      <c r="CD301" s="149"/>
      <c r="CE301" s="149"/>
      <c r="CF301" s="149"/>
      <c r="CG301" s="158"/>
      <c r="CH301" s="148"/>
      <c r="CI301" s="302" t="s">
        <v>0</v>
      </c>
      <c r="CJ301" s="303"/>
      <c r="CK301" s="303"/>
      <c r="CL301" s="304" t="s">
        <v>7</v>
      </c>
      <c r="CM301" s="303"/>
      <c r="CN301" s="303"/>
      <c r="CO301" s="149"/>
      <c r="CP301" s="149"/>
      <c r="CQ301" s="149"/>
      <c r="CR301" s="149"/>
      <c r="CS301" s="149"/>
      <c r="CT301" s="149"/>
      <c r="CU301" s="158"/>
      <c r="CV301" s="148"/>
      <c r="CW301" s="302" t="s">
        <v>0</v>
      </c>
      <c r="CX301" s="303"/>
      <c r="CY301" s="303"/>
      <c r="CZ301" s="305" t="s">
        <v>8</v>
      </c>
      <c r="DA301" s="306"/>
      <c r="DB301" s="306"/>
      <c r="DC301" s="149"/>
      <c r="DD301" s="149"/>
      <c r="DE301" s="149"/>
      <c r="DF301" s="149"/>
      <c r="DG301" s="149"/>
      <c r="DH301" s="149"/>
      <c r="DI301" s="158"/>
      <c r="DJ301" s="148"/>
      <c r="DK301" s="302" t="s">
        <v>0</v>
      </c>
      <c r="DL301" s="303"/>
      <c r="DM301" s="303"/>
      <c r="DN301" s="305" t="s">
        <v>9</v>
      </c>
      <c r="DO301" s="306"/>
      <c r="DP301" s="306"/>
      <c r="DQ301" s="149"/>
      <c r="DR301" s="149"/>
      <c r="DS301" s="149"/>
      <c r="DT301" s="149"/>
      <c r="DU301" s="149"/>
      <c r="DV301" s="149"/>
      <c r="DW301" s="149"/>
      <c r="DX301" s="149"/>
      <c r="DY301" s="149"/>
      <c r="DZ301" s="149"/>
      <c r="EA301" s="149"/>
      <c r="EB301" s="149"/>
      <c r="EC301" s="149"/>
      <c r="ED301" s="149"/>
      <c r="EE301" s="149"/>
      <c r="EF301" s="149"/>
      <c r="EG301" s="149"/>
      <c r="EH301" s="149"/>
      <c r="EI301" s="149"/>
      <c r="EJ301" s="149"/>
      <c r="EK301" s="149"/>
      <c r="EM301" s="307" t="s">
        <v>10</v>
      </c>
      <c r="EN301" s="308"/>
      <c r="EO301" s="308"/>
      <c r="EP301" s="308"/>
      <c r="EQ301" s="236" t="s">
        <v>1</v>
      </c>
      <c r="ER301" s="225"/>
      <c r="ES301" s="225"/>
      <c r="ET301" s="225"/>
      <c r="EU301" s="225"/>
      <c r="EV301" s="237"/>
      <c r="EW301" s="225"/>
      <c r="EX301" s="225"/>
      <c r="EY301" s="225"/>
      <c r="EZ301" s="226"/>
    </row>
    <row r="302" spans="1:156" ht="15" customHeight="1">
      <c r="A302" s="2" t="s">
        <v>11</v>
      </c>
      <c r="B302" s="2"/>
      <c r="C302" s="3" t="s">
        <v>12</v>
      </c>
      <c r="D302" s="3" t="s">
        <v>13</v>
      </c>
      <c r="E302" s="4" t="s">
        <v>14</v>
      </c>
      <c r="F302" s="3" t="s">
        <v>13</v>
      </c>
      <c r="G302" s="3" t="s">
        <v>15</v>
      </c>
      <c r="H302" s="3" t="s">
        <v>16</v>
      </c>
      <c r="I302" s="3" t="s">
        <v>17</v>
      </c>
      <c r="J302" s="4" t="s">
        <v>18</v>
      </c>
      <c r="K302" s="3" t="s">
        <v>19</v>
      </c>
      <c r="L302" s="3" t="s">
        <v>16</v>
      </c>
      <c r="M302" s="3" t="s">
        <v>20</v>
      </c>
      <c r="N302" s="3" t="s">
        <v>21</v>
      </c>
      <c r="P302" s="2" t="s">
        <v>11</v>
      </c>
      <c r="Q302" s="3" t="s">
        <v>12</v>
      </c>
      <c r="R302" s="3" t="s">
        <v>13</v>
      </c>
      <c r="S302" s="4" t="s">
        <v>14</v>
      </c>
      <c r="T302" s="3" t="s">
        <v>13</v>
      </c>
      <c r="U302" s="3" t="s">
        <v>15</v>
      </c>
      <c r="V302" s="3" t="s">
        <v>16</v>
      </c>
      <c r="W302" s="3" t="s">
        <v>17</v>
      </c>
      <c r="X302" s="4" t="s">
        <v>18</v>
      </c>
      <c r="Y302" s="3" t="s">
        <v>19</v>
      </c>
      <c r="Z302" s="3" t="s">
        <v>16</v>
      </c>
      <c r="AA302" s="3" t="s">
        <v>20</v>
      </c>
      <c r="AB302" s="3" t="s">
        <v>21</v>
      </c>
      <c r="AD302" s="2" t="s">
        <v>11</v>
      </c>
      <c r="AE302" s="3" t="s">
        <v>12</v>
      </c>
      <c r="AF302" s="3" t="s">
        <v>13</v>
      </c>
      <c r="AG302" s="4" t="s">
        <v>14</v>
      </c>
      <c r="AH302" s="3" t="s">
        <v>13</v>
      </c>
      <c r="AI302" s="3" t="s">
        <v>15</v>
      </c>
      <c r="AJ302" s="3" t="s">
        <v>16</v>
      </c>
      <c r="AK302" s="3" t="s">
        <v>17</v>
      </c>
      <c r="AL302" s="4" t="s">
        <v>18</v>
      </c>
      <c r="AM302" s="3" t="s">
        <v>19</v>
      </c>
      <c r="AN302" s="3" t="s">
        <v>16</v>
      </c>
      <c r="AO302" s="3" t="s">
        <v>20</v>
      </c>
      <c r="AP302" s="3" t="s">
        <v>21</v>
      </c>
      <c r="AR302" s="2" t="s">
        <v>11</v>
      </c>
      <c r="AS302" s="3" t="s">
        <v>12</v>
      </c>
      <c r="AT302" s="3" t="s">
        <v>13</v>
      </c>
      <c r="AU302" s="3" t="s">
        <v>14</v>
      </c>
      <c r="AV302" s="3" t="s">
        <v>13</v>
      </c>
      <c r="AW302" s="3" t="s">
        <v>15</v>
      </c>
      <c r="AX302" s="3" t="s">
        <v>16</v>
      </c>
      <c r="AY302" s="3" t="s">
        <v>17</v>
      </c>
      <c r="AZ302" s="4" t="s">
        <v>22</v>
      </c>
      <c r="BA302" s="3" t="s">
        <v>19</v>
      </c>
      <c r="BB302" s="3" t="s">
        <v>23</v>
      </c>
      <c r="BC302" s="3" t="s">
        <v>24</v>
      </c>
      <c r="BD302" s="3" t="s">
        <v>21</v>
      </c>
      <c r="BF302" s="2" t="s">
        <v>11</v>
      </c>
      <c r="BG302" s="3" t="s">
        <v>12</v>
      </c>
      <c r="BH302" s="3" t="s">
        <v>13</v>
      </c>
      <c r="BI302" s="187" t="s">
        <v>14</v>
      </c>
      <c r="BJ302" s="3" t="s">
        <v>13</v>
      </c>
      <c r="BK302" s="3" t="s">
        <v>15</v>
      </c>
      <c r="BL302" s="3" t="s">
        <v>16</v>
      </c>
      <c r="BM302" s="3" t="s">
        <v>17</v>
      </c>
      <c r="BN302" s="4" t="s">
        <v>18</v>
      </c>
      <c r="BO302" s="3" t="s">
        <v>19</v>
      </c>
      <c r="BP302" s="3" t="s">
        <v>16</v>
      </c>
      <c r="BQ302" s="3" t="s">
        <v>20</v>
      </c>
      <c r="BR302" s="3" t="s">
        <v>21</v>
      </c>
      <c r="BS302" s="1"/>
      <c r="BT302" s="2" t="s">
        <v>11</v>
      </c>
      <c r="BU302" s="3" t="s">
        <v>12</v>
      </c>
      <c r="BV302" s="3" t="s">
        <v>13</v>
      </c>
      <c r="BW302" s="163" t="s">
        <v>14</v>
      </c>
      <c r="BX302" s="3" t="s">
        <v>13</v>
      </c>
      <c r="BY302" s="3" t="s">
        <v>15</v>
      </c>
      <c r="BZ302" s="3" t="s">
        <v>16</v>
      </c>
      <c r="CA302" s="3" t="s">
        <v>17</v>
      </c>
      <c r="CB302" s="3"/>
      <c r="CC302" s="3" t="s">
        <v>19</v>
      </c>
      <c r="CD302" s="3" t="s">
        <v>25</v>
      </c>
      <c r="CE302" s="3" t="s">
        <v>26</v>
      </c>
      <c r="CF302" s="3" t="s">
        <v>21</v>
      </c>
      <c r="CH302" s="2" t="s">
        <v>11</v>
      </c>
      <c r="CI302" s="3" t="s">
        <v>12</v>
      </c>
      <c r="CJ302" s="3" t="s">
        <v>13</v>
      </c>
      <c r="CK302" s="3" t="s">
        <v>14</v>
      </c>
      <c r="CL302" s="3" t="s">
        <v>13</v>
      </c>
      <c r="CM302" s="3" t="s">
        <v>15</v>
      </c>
      <c r="CN302" s="3" t="s">
        <v>16</v>
      </c>
      <c r="CO302" s="3" t="s">
        <v>17</v>
      </c>
      <c r="CP302" s="3"/>
      <c r="CQ302" s="3" t="s">
        <v>19</v>
      </c>
      <c r="CR302" s="3" t="s">
        <v>25</v>
      </c>
      <c r="CS302" s="3" t="s">
        <v>26</v>
      </c>
      <c r="CT302" s="3" t="s">
        <v>21</v>
      </c>
      <c r="CV302" s="2" t="s">
        <v>11</v>
      </c>
      <c r="CW302" s="3" t="s">
        <v>12</v>
      </c>
      <c r="CX302" s="3" t="s">
        <v>13</v>
      </c>
      <c r="CY302" s="3" t="s">
        <v>14</v>
      </c>
      <c r="CZ302" s="3" t="s">
        <v>13</v>
      </c>
      <c r="DA302" s="3" t="s">
        <v>15</v>
      </c>
      <c r="DB302" s="3" t="s">
        <v>16</v>
      </c>
      <c r="DC302" s="3" t="s">
        <v>17</v>
      </c>
      <c r="DD302" s="3"/>
      <c r="DE302" s="3" t="s">
        <v>19</v>
      </c>
      <c r="DF302" s="3" t="s">
        <v>25</v>
      </c>
      <c r="DG302" s="3" t="s">
        <v>26</v>
      </c>
      <c r="DH302" s="3" t="s">
        <v>21</v>
      </c>
      <c r="DJ302" s="2" t="s">
        <v>11</v>
      </c>
      <c r="DK302" s="3" t="s">
        <v>12</v>
      </c>
      <c r="DL302" s="3" t="s">
        <v>13</v>
      </c>
      <c r="DM302" s="3" t="s">
        <v>14</v>
      </c>
      <c r="DN302" s="3" t="s">
        <v>13</v>
      </c>
      <c r="DO302" s="3" t="s">
        <v>15</v>
      </c>
      <c r="DP302" s="3" t="s">
        <v>16</v>
      </c>
      <c r="DQ302" s="3" t="s">
        <v>17</v>
      </c>
      <c r="DR302" s="3"/>
      <c r="DS302" s="3" t="s">
        <v>19</v>
      </c>
      <c r="DT302" s="3" t="s">
        <v>25</v>
      </c>
      <c r="DU302" s="3" t="s">
        <v>26</v>
      </c>
      <c r="DV302" s="3" t="s">
        <v>21</v>
      </c>
      <c r="DW302" s="274"/>
      <c r="DX302" s="2" t="s">
        <v>11</v>
      </c>
      <c r="DY302" s="3" t="s">
        <v>12</v>
      </c>
      <c r="DZ302" s="3" t="s">
        <v>13</v>
      </c>
      <c r="EA302" s="3" t="s">
        <v>14</v>
      </c>
      <c r="EB302" s="3" t="s">
        <v>13</v>
      </c>
      <c r="EC302" s="3" t="s">
        <v>15</v>
      </c>
      <c r="ED302" s="3" t="s">
        <v>16</v>
      </c>
      <c r="EE302" s="3" t="s">
        <v>17</v>
      </c>
      <c r="EF302" s="3"/>
      <c r="EG302" s="3" t="s">
        <v>19</v>
      </c>
      <c r="EH302" s="3" t="s">
        <v>25</v>
      </c>
      <c r="EI302" s="3" t="s">
        <v>26</v>
      </c>
      <c r="EJ302" s="3" t="s">
        <v>21</v>
      </c>
      <c r="EK302" s="274"/>
      <c r="EL302" s="238"/>
      <c r="EM302" s="2" t="s">
        <v>11</v>
      </c>
      <c r="EN302" s="2"/>
      <c r="EO302" s="3" t="s">
        <v>12</v>
      </c>
      <c r="EP302" s="3" t="s">
        <v>13</v>
      </c>
      <c r="EQ302" s="4" t="s">
        <v>14</v>
      </c>
      <c r="ER302" s="3" t="s">
        <v>13</v>
      </c>
      <c r="ES302" s="3" t="s">
        <v>15</v>
      </c>
      <c r="ET302" s="3" t="s">
        <v>16</v>
      </c>
      <c r="EU302" s="3" t="s">
        <v>17</v>
      </c>
      <c r="EV302" s="4" t="s">
        <v>18</v>
      </c>
      <c r="EW302" s="3" t="s">
        <v>19</v>
      </c>
      <c r="EX302" s="3" t="s">
        <v>16</v>
      </c>
      <c r="EY302" s="3" t="s">
        <v>20</v>
      </c>
      <c r="EZ302" s="3" t="s">
        <v>21</v>
      </c>
    </row>
    <row r="303" spans="1:156" ht="15" customHeight="1">
      <c r="A303" s="89">
        <v>46023</v>
      </c>
      <c r="B303" s="6">
        <v>2071</v>
      </c>
      <c r="C303" s="78">
        <v>11228</v>
      </c>
      <c r="D303" s="78">
        <v>124</v>
      </c>
      <c r="E303" s="78">
        <v>364</v>
      </c>
      <c r="F303" s="78">
        <v>1</v>
      </c>
      <c r="G303" s="78">
        <v>12</v>
      </c>
      <c r="H303" s="78">
        <v>1</v>
      </c>
      <c r="I303" s="78">
        <v>0</v>
      </c>
      <c r="J303" s="90" t="s">
        <v>615</v>
      </c>
      <c r="K303" s="91">
        <v>682</v>
      </c>
      <c r="L303" s="78">
        <v>682</v>
      </c>
      <c r="M303" s="92">
        <v>5.5E-2</v>
      </c>
      <c r="N303" s="12"/>
      <c r="P303" s="89">
        <v>46023</v>
      </c>
      <c r="Q303" s="78">
        <v>8969</v>
      </c>
      <c r="R303" s="78">
        <v>52</v>
      </c>
      <c r="S303" s="78">
        <v>233</v>
      </c>
      <c r="T303" s="78">
        <v>3</v>
      </c>
      <c r="U303" s="78">
        <v>30</v>
      </c>
      <c r="V303" s="78">
        <v>4</v>
      </c>
      <c r="W303" s="78">
        <v>0</v>
      </c>
      <c r="X303" s="90" t="s">
        <v>28</v>
      </c>
      <c r="Y303" s="91">
        <v>400</v>
      </c>
      <c r="Z303" s="78">
        <v>1600</v>
      </c>
      <c r="AA303" s="92">
        <v>0.30769230769230771</v>
      </c>
      <c r="AB303" s="93"/>
      <c r="AD303" s="89">
        <v>46023</v>
      </c>
      <c r="AE303" s="78">
        <v>5559</v>
      </c>
      <c r="AF303" s="78">
        <v>66</v>
      </c>
      <c r="AG303" s="78">
        <v>167</v>
      </c>
      <c r="AH303" s="78">
        <v>1</v>
      </c>
      <c r="AI303" s="78">
        <v>29</v>
      </c>
      <c r="AJ303" s="78">
        <v>1</v>
      </c>
      <c r="AK303" s="78">
        <v>0</v>
      </c>
      <c r="AL303" s="90" t="s">
        <v>29</v>
      </c>
      <c r="AM303" s="91">
        <v>880</v>
      </c>
      <c r="AN303" s="78">
        <v>880</v>
      </c>
      <c r="AO303" s="92">
        <v>0.13333333333333333</v>
      </c>
      <c r="AP303" s="93"/>
      <c r="AR303" s="89">
        <v>46023</v>
      </c>
      <c r="AS303" s="8">
        <v>8775</v>
      </c>
      <c r="AT303" s="144">
        <v>163</v>
      </c>
      <c r="AU303" s="9">
        <v>356</v>
      </c>
      <c r="AV303" s="9">
        <v>8</v>
      </c>
      <c r="AW303" s="9">
        <v>17</v>
      </c>
      <c r="AX303" s="9">
        <v>8</v>
      </c>
      <c r="AY303" s="9">
        <v>4</v>
      </c>
      <c r="AZ303" s="90" t="s">
        <v>30</v>
      </c>
      <c r="BA303" s="78">
        <v>800</v>
      </c>
      <c r="BB303" s="9">
        <v>6400</v>
      </c>
      <c r="BC303" s="10">
        <v>0.39263803680981596</v>
      </c>
      <c r="BD303" s="7"/>
      <c r="BF303" s="89">
        <v>46023</v>
      </c>
      <c r="BG303" s="78">
        <v>4210</v>
      </c>
      <c r="BH303" s="78">
        <v>72</v>
      </c>
      <c r="BI303" s="188">
        <v>218</v>
      </c>
      <c r="BJ303" s="78">
        <v>3</v>
      </c>
      <c r="BK303" s="78">
        <v>24</v>
      </c>
      <c r="BL303" s="78">
        <v>3</v>
      </c>
      <c r="BM303" s="78">
        <v>0</v>
      </c>
      <c r="BN303" s="90" t="s">
        <v>280</v>
      </c>
      <c r="BO303" s="91">
        <v>1100</v>
      </c>
      <c r="BP303" s="78">
        <v>3300</v>
      </c>
      <c r="BQ303" s="92">
        <v>0.45833333333333331</v>
      </c>
      <c r="BR303" s="93"/>
      <c r="BS303" s="1"/>
      <c r="BT303" s="89">
        <v>46023</v>
      </c>
      <c r="BU303" s="8">
        <v>14500</v>
      </c>
      <c r="BV303" s="9">
        <v>222</v>
      </c>
      <c r="BW303" s="9">
        <v>370</v>
      </c>
      <c r="BX303" s="9">
        <v>2</v>
      </c>
      <c r="BY303" s="9">
        <v>44</v>
      </c>
      <c r="BZ303" s="9">
        <v>2</v>
      </c>
      <c r="CA303" s="9">
        <v>6</v>
      </c>
      <c r="CB303" s="78"/>
      <c r="CC303" s="78">
        <v>880</v>
      </c>
      <c r="CD303" s="9">
        <v>1760</v>
      </c>
      <c r="CE303" s="10">
        <v>7.9279279279279274E-2</v>
      </c>
      <c r="CF303" s="223" t="s">
        <v>647</v>
      </c>
      <c r="CH303" s="89">
        <v>46023</v>
      </c>
      <c r="CI303" s="8">
        <v>14500</v>
      </c>
      <c r="CJ303" s="9">
        <v>160</v>
      </c>
      <c r="CK303" s="9">
        <v>320</v>
      </c>
      <c r="CL303" s="9">
        <v>3</v>
      </c>
      <c r="CM303" s="9">
        <v>7</v>
      </c>
      <c r="CN303" s="9">
        <v>3</v>
      </c>
      <c r="CO303" s="9">
        <v>6</v>
      </c>
      <c r="CP303" s="78"/>
      <c r="CQ303" s="78">
        <v>715</v>
      </c>
      <c r="CR303" s="9">
        <v>2145</v>
      </c>
      <c r="CS303" s="10">
        <v>0.1340625</v>
      </c>
      <c r="CT303" s="234"/>
      <c r="CV303" s="89">
        <v>46023</v>
      </c>
      <c r="CW303" s="8">
        <v>6011</v>
      </c>
      <c r="CX303" s="9">
        <v>91</v>
      </c>
      <c r="CY303" s="9">
        <v>504</v>
      </c>
      <c r="CZ303" s="9">
        <v>4</v>
      </c>
      <c r="DA303" s="9">
        <v>11</v>
      </c>
      <c r="DB303" s="9">
        <v>5</v>
      </c>
      <c r="DC303" s="9">
        <v>8</v>
      </c>
      <c r="DD303" s="78"/>
      <c r="DE303" s="78">
        <v>550</v>
      </c>
      <c r="DF303" s="9">
        <v>2750</v>
      </c>
      <c r="DG303" s="10">
        <v>0.30219780219780218</v>
      </c>
      <c r="DH303" s="216"/>
      <c r="DJ303" s="89">
        <v>46023</v>
      </c>
      <c r="DK303" s="8">
        <v>1785</v>
      </c>
      <c r="DL303" s="9">
        <v>121</v>
      </c>
      <c r="DM303" s="9">
        <v>297</v>
      </c>
      <c r="DN303" s="9">
        <v>0</v>
      </c>
      <c r="DO303" s="9">
        <v>37</v>
      </c>
      <c r="DP303" s="9">
        <v>0</v>
      </c>
      <c r="DQ303" s="9">
        <v>-7</v>
      </c>
      <c r="DR303" s="78"/>
      <c r="DS303" s="78">
        <v>500</v>
      </c>
      <c r="DT303" s="9">
        <v>0</v>
      </c>
      <c r="DU303" s="10">
        <v>0</v>
      </c>
      <c r="DV303" s="216" t="s">
        <v>644</v>
      </c>
      <c r="DW303" s="275"/>
      <c r="DX303" s="89">
        <v>46023</v>
      </c>
      <c r="DY303" s="8"/>
      <c r="DZ303" s="9"/>
      <c r="EA303" s="9"/>
      <c r="EB303" s="9"/>
      <c r="EC303" s="9"/>
      <c r="ED303" s="9"/>
      <c r="EE303" s="9"/>
      <c r="EF303" s="78"/>
      <c r="EG303" s="78"/>
      <c r="EH303" s="9"/>
      <c r="EI303" s="10"/>
      <c r="EJ303" s="216"/>
      <c r="EK303" s="275"/>
      <c r="EL303" s="239"/>
      <c r="EM303" s="89">
        <v>45999</v>
      </c>
      <c r="EN303" s="6">
        <v>128</v>
      </c>
      <c r="EO303" s="78">
        <v>7813</v>
      </c>
      <c r="EP303" s="78">
        <v>45</v>
      </c>
      <c r="EQ303" s="78">
        <v>266</v>
      </c>
      <c r="ER303" s="78">
        <v>2</v>
      </c>
      <c r="ES303" s="78">
        <v>53</v>
      </c>
      <c r="ET303" s="78">
        <v>2</v>
      </c>
      <c r="EU303" s="78">
        <v>0</v>
      </c>
      <c r="EV303" s="90" t="s">
        <v>560</v>
      </c>
      <c r="EW303" s="91">
        <v>682</v>
      </c>
      <c r="EX303" s="78">
        <v>1364</v>
      </c>
      <c r="EY303" s="92">
        <v>0.30311111111111111</v>
      </c>
      <c r="EZ303" s="12"/>
    </row>
    <row r="304" spans="1:156" ht="15" customHeight="1">
      <c r="A304" s="15"/>
      <c r="B304" s="15"/>
      <c r="C304" s="9">
        <v>13010</v>
      </c>
      <c r="D304" s="9">
        <v>67</v>
      </c>
      <c r="E304" s="9">
        <v>382</v>
      </c>
      <c r="F304" s="9">
        <v>1</v>
      </c>
      <c r="G304" s="9">
        <v>11</v>
      </c>
      <c r="H304" s="9">
        <v>1</v>
      </c>
      <c r="I304" s="9">
        <v>3</v>
      </c>
      <c r="J304" s="90" t="s">
        <v>33</v>
      </c>
      <c r="K304" s="78">
        <v>800</v>
      </c>
      <c r="L304" s="9">
        <v>800</v>
      </c>
      <c r="M304" s="10">
        <v>0.11940298507462686</v>
      </c>
      <c r="N304" s="7"/>
      <c r="P304" s="15"/>
      <c r="Q304" s="9">
        <v>9647</v>
      </c>
      <c r="R304" s="9">
        <v>96</v>
      </c>
      <c r="S304" s="9">
        <v>390</v>
      </c>
      <c r="T304" s="9">
        <v>1</v>
      </c>
      <c r="U304" s="9">
        <v>25</v>
      </c>
      <c r="V304" s="9">
        <v>3</v>
      </c>
      <c r="W304" s="9">
        <v>0</v>
      </c>
      <c r="X304" s="90" t="s">
        <v>34</v>
      </c>
      <c r="Y304" s="78">
        <v>500</v>
      </c>
      <c r="Z304" s="9">
        <v>1500</v>
      </c>
      <c r="AA304" s="10">
        <v>0.15625</v>
      </c>
      <c r="AB304" s="7"/>
      <c r="AD304" s="15"/>
      <c r="AE304" s="9">
        <v>5511</v>
      </c>
      <c r="AF304" s="9">
        <v>33</v>
      </c>
      <c r="AG304" s="9">
        <v>288</v>
      </c>
      <c r="AH304" s="9">
        <v>1</v>
      </c>
      <c r="AI304" s="9">
        <v>10</v>
      </c>
      <c r="AJ304" s="9">
        <v>1</v>
      </c>
      <c r="AK304" s="9">
        <v>3</v>
      </c>
      <c r="AL304" s="90" t="s">
        <v>642</v>
      </c>
      <c r="AM304" s="78">
        <v>1100</v>
      </c>
      <c r="AN304" s="9">
        <v>1100</v>
      </c>
      <c r="AO304" s="10">
        <v>0.33333333333333331</v>
      </c>
      <c r="AP304" s="7"/>
      <c r="AR304" s="89"/>
      <c r="AS304" s="8">
        <v>5285</v>
      </c>
      <c r="AT304" s="144">
        <v>60</v>
      </c>
      <c r="AU304" s="9">
        <v>384</v>
      </c>
      <c r="AV304" s="9">
        <v>4</v>
      </c>
      <c r="AW304" s="9">
        <v>24</v>
      </c>
      <c r="AX304" s="9">
        <v>4</v>
      </c>
      <c r="AY304" s="9">
        <v>6</v>
      </c>
      <c r="AZ304" s="90" t="s">
        <v>36</v>
      </c>
      <c r="BA304" s="78">
        <v>250</v>
      </c>
      <c r="BB304" s="9">
        <v>1000</v>
      </c>
      <c r="BC304" s="10">
        <v>0.16666666666666666</v>
      </c>
      <c r="BD304" s="7"/>
      <c r="BF304" s="15"/>
      <c r="BG304" s="9">
        <v>5029</v>
      </c>
      <c r="BH304" s="9">
        <v>61</v>
      </c>
      <c r="BI304" s="73">
        <v>98</v>
      </c>
      <c r="BJ304" s="9">
        <v>3</v>
      </c>
      <c r="BK304" s="9">
        <v>14</v>
      </c>
      <c r="BL304" s="9">
        <v>3</v>
      </c>
      <c r="BM304" s="9">
        <v>0</v>
      </c>
      <c r="BN304" s="90" t="s">
        <v>37</v>
      </c>
      <c r="BO304" s="78">
        <v>722</v>
      </c>
      <c r="BP304" s="9">
        <v>2166</v>
      </c>
      <c r="BQ304" s="10">
        <v>0.35508196721311475</v>
      </c>
      <c r="BR304" s="93"/>
      <c r="BS304" s="1"/>
      <c r="BT304" s="15">
        <f>IF(A307="","",A307)</f>
        <v>46028</v>
      </c>
      <c r="BU304" s="9">
        <v>14757</v>
      </c>
      <c r="BV304" s="9">
        <f t="shared" ref="BV304:BV318" si="608">IF(BU304="","",BU304-BU303)</f>
        <v>257</v>
      </c>
      <c r="BW304" s="9">
        <v>373</v>
      </c>
      <c r="BX304" s="9">
        <f t="shared" ref="BX304:BX318" si="609">IF(BW304="","",BW304-BW303)</f>
        <v>3</v>
      </c>
      <c r="BY304" s="9">
        <v>47</v>
      </c>
      <c r="BZ304" s="9">
        <f t="shared" ref="BZ304:BZ318" si="610">IF(BY304="","",BY303+CA303-BY304)</f>
        <v>3</v>
      </c>
      <c r="CA304" s="9">
        <v>6</v>
      </c>
      <c r="CB304" s="78"/>
      <c r="CC304" s="78">
        <f t="shared" ref="CC304:CC318" si="611">IF(BU304="","",CC303)</f>
        <v>880</v>
      </c>
      <c r="CD304" s="9">
        <f t="shared" ref="CD304:CD335" si="612">IF(CC304="","",BZ304*CC304)</f>
        <v>2640</v>
      </c>
      <c r="CE304" s="10">
        <f t="shared" ref="CE304:CE335" si="613">IF(CD304="","",CD304/(BV304*100))</f>
        <v>0.10272373540856031</v>
      </c>
      <c r="CF304" s="7"/>
      <c r="CH304" s="89">
        <f>IF(A307="","",A307)</f>
        <v>46028</v>
      </c>
      <c r="CI304" s="9">
        <v>14646</v>
      </c>
      <c r="CJ304" s="9">
        <f t="shared" ref="CJ304:CJ318" si="614">IF(CI304="","",CI304-CI303)</f>
        <v>146</v>
      </c>
      <c r="CK304" s="9">
        <v>323</v>
      </c>
      <c r="CL304" s="9">
        <f t="shared" ref="CL304:CL318" si="615">IF(CK304="","",CK304-CK303)</f>
        <v>3</v>
      </c>
      <c r="CM304" s="9">
        <v>9</v>
      </c>
      <c r="CN304" s="9">
        <f t="shared" ref="CN304:CN318" si="616">IF(CM304="","",CM303+CO303-CM304)</f>
        <v>4</v>
      </c>
      <c r="CO304" s="9">
        <v>3</v>
      </c>
      <c r="CP304" s="78"/>
      <c r="CQ304" s="78">
        <f>IF(CI304="","",CQ303)</f>
        <v>715</v>
      </c>
      <c r="CR304" s="9">
        <f t="shared" ref="CR304:CR335" si="617">IF(CQ304="","",CN304*CQ304)</f>
        <v>2860</v>
      </c>
      <c r="CS304" s="10">
        <f t="shared" ref="CS304:CS335" si="618">IF(CR304="","",CR304/(CJ304*100))</f>
        <v>0.19589041095890411</v>
      </c>
      <c r="CT304" s="7"/>
      <c r="CV304" s="89">
        <f>IF(A307="","",A307)</f>
        <v>46028</v>
      </c>
      <c r="CW304" s="9">
        <v>6172</v>
      </c>
      <c r="CX304" s="9">
        <f t="shared" ref="CX304:CX318" si="619">IF(CW304="","",CW304-CW303)</f>
        <v>161</v>
      </c>
      <c r="CY304" s="9">
        <v>512</v>
      </c>
      <c r="CZ304" s="9">
        <f t="shared" ref="CZ304:CZ318" si="620">IF(CY304="","",CY304-CY303)</f>
        <v>8</v>
      </c>
      <c r="DA304" s="9">
        <v>10</v>
      </c>
      <c r="DB304" s="9">
        <f t="shared" ref="DB304:DB318" si="621">IF(DA304="","",DA303+DC303-DA304)</f>
        <v>9</v>
      </c>
      <c r="DC304" s="9">
        <v>12</v>
      </c>
      <c r="DD304" s="78"/>
      <c r="DE304" s="78">
        <f t="shared" ref="DE304:DE318" si="622">IF(CW304="","",DE303)</f>
        <v>550</v>
      </c>
      <c r="DF304" s="9">
        <f t="shared" ref="DF304:DF335" si="623">IF(DE304="","",DB304*DE304)</f>
        <v>4950</v>
      </c>
      <c r="DG304" s="10">
        <f t="shared" ref="DG304:DG335" si="624">IF(DF304="","",DF304/(CX304*100))</f>
        <v>0.30745341614906835</v>
      </c>
      <c r="DH304" s="7"/>
      <c r="DJ304" s="89">
        <f>IF(A307="","",A307)</f>
        <v>46028</v>
      </c>
      <c r="DK304" s="9">
        <v>1979</v>
      </c>
      <c r="DL304" s="9">
        <f t="shared" ref="DL304:DL318" si="625">IF(DK304="","",DK304-DK303)</f>
        <v>194</v>
      </c>
      <c r="DM304" s="9">
        <v>300</v>
      </c>
      <c r="DN304" s="9">
        <f t="shared" ref="DN304:DN318" si="626">IF(DM304="","",DM304-DM303)</f>
        <v>3</v>
      </c>
      <c r="DO304" s="9">
        <v>27</v>
      </c>
      <c r="DP304" s="9">
        <f t="shared" ref="DP304:DP318" si="627">IF(DO304="","",DO303+DQ303-DO304)</f>
        <v>3</v>
      </c>
      <c r="DQ304" s="9">
        <v>7</v>
      </c>
      <c r="DR304" s="78"/>
      <c r="DS304" s="78">
        <f t="shared" ref="DS304:DS318" si="628">IF(DK304="","",DS303)</f>
        <v>500</v>
      </c>
      <c r="DT304" s="9">
        <f t="shared" ref="DT304:DT335" si="629">IF(DS304="","",DP304*DS304)</f>
        <v>1500</v>
      </c>
      <c r="DU304" s="10">
        <f t="shared" ref="DU304:DU335" si="630">IF(DT304="","",DT304/(DL304*100))</f>
        <v>7.7319587628865982E-2</v>
      </c>
      <c r="DV304" s="7" t="s">
        <v>646</v>
      </c>
      <c r="DW304" s="276"/>
      <c r="DX304" s="89">
        <f>IF(A307="","",A307)</f>
        <v>46028</v>
      </c>
      <c r="DY304" s="9"/>
      <c r="DZ304" s="9"/>
      <c r="EA304" s="9"/>
      <c r="EB304" s="9"/>
      <c r="EC304" s="9"/>
      <c r="ED304" s="9"/>
      <c r="EE304" s="9"/>
      <c r="EF304" s="78"/>
      <c r="EG304" s="78"/>
      <c r="EH304" s="9"/>
      <c r="EI304" s="10"/>
      <c r="EJ304" s="7"/>
      <c r="EK304" s="276"/>
      <c r="EL304" s="239"/>
      <c r="EM304" s="15"/>
      <c r="EN304" s="15"/>
      <c r="EO304" s="9">
        <v>8501</v>
      </c>
      <c r="EP304" s="9">
        <v>15</v>
      </c>
      <c r="EQ304" s="9">
        <v>406</v>
      </c>
      <c r="ER304" s="9">
        <v>0</v>
      </c>
      <c r="ES304" s="9">
        <v>16</v>
      </c>
      <c r="ET304" s="9">
        <v>0</v>
      </c>
      <c r="EU304" s="9">
        <v>5</v>
      </c>
      <c r="EV304" s="90" t="s">
        <v>28</v>
      </c>
      <c r="EW304" s="78">
        <v>400</v>
      </c>
      <c r="EX304" s="9">
        <v>0</v>
      </c>
      <c r="EY304" s="10">
        <v>0</v>
      </c>
      <c r="EZ304" s="7" t="s">
        <v>621</v>
      </c>
    </row>
    <row r="305" spans="1:156" ht="15" customHeight="1">
      <c r="A305" s="15"/>
      <c r="B305" s="15"/>
      <c r="C305" s="9">
        <v>8949</v>
      </c>
      <c r="D305" s="9">
        <v>51</v>
      </c>
      <c r="E305" s="9">
        <v>547</v>
      </c>
      <c r="F305" s="9">
        <v>2</v>
      </c>
      <c r="G305" s="9">
        <v>7</v>
      </c>
      <c r="H305" s="9">
        <v>2</v>
      </c>
      <c r="I305" s="9">
        <v>3</v>
      </c>
      <c r="J305" s="62" t="s">
        <v>40</v>
      </c>
      <c r="K305" s="95">
        <v>308</v>
      </c>
      <c r="L305" s="9">
        <v>616</v>
      </c>
      <c r="M305" s="10">
        <v>0.1207843137254902</v>
      </c>
      <c r="N305" s="7"/>
      <c r="P305" s="15"/>
      <c r="Q305" s="9">
        <v>9749</v>
      </c>
      <c r="R305" s="9">
        <v>58</v>
      </c>
      <c r="S305" s="9">
        <v>239</v>
      </c>
      <c r="T305" s="9">
        <v>5</v>
      </c>
      <c r="U305" s="9">
        <v>11</v>
      </c>
      <c r="V305" s="9">
        <v>5</v>
      </c>
      <c r="W305" s="9">
        <v>0</v>
      </c>
      <c r="X305" s="62" t="s">
        <v>91</v>
      </c>
      <c r="Y305" s="95">
        <v>0</v>
      </c>
      <c r="Z305" s="9">
        <v>0</v>
      </c>
      <c r="AA305" s="10">
        <v>0</v>
      </c>
      <c r="AB305" s="7" t="s">
        <v>476</v>
      </c>
      <c r="AD305" s="15"/>
      <c r="AE305" s="9">
        <v>6795</v>
      </c>
      <c r="AF305" s="9">
        <v>99</v>
      </c>
      <c r="AG305" s="9">
        <v>284</v>
      </c>
      <c r="AH305" s="9">
        <v>5</v>
      </c>
      <c r="AI305" s="9">
        <v>5</v>
      </c>
      <c r="AJ305" s="9">
        <v>6</v>
      </c>
      <c r="AK305" s="9">
        <v>5</v>
      </c>
      <c r="AL305" s="62" t="s">
        <v>42</v>
      </c>
      <c r="AM305" s="95">
        <v>418</v>
      </c>
      <c r="AN305" s="9">
        <v>2508</v>
      </c>
      <c r="AO305" s="10">
        <v>0.25333333333333335</v>
      </c>
      <c r="AP305" s="7"/>
      <c r="AR305" s="17"/>
      <c r="AS305" s="18">
        <v>5385</v>
      </c>
      <c r="AT305" s="269">
        <v>9</v>
      </c>
      <c r="AU305" s="19">
        <v>345</v>
      </c>
      <c r="AV305" s="19">
        <v>0</v>
      </c>
      <c r="AW305" s="19">
        <v>24</v>
      </c>
      <c r="AX305" s="19">
        <v>0</v>
      </c>
      <c r="AY305" s="19">
        <v>0</v>
      </c>
      <c r="AZ305" s="113" t="s">
        <v>643</v>
      </c>
      <c r="BA305" s="20"/>
      <c r="BB305" s="19">
        <v>0</v>
      </c>
      <c r="BC305" s="21">
        <v>0</v>
      </c>
      <c r="BD305" s="22" t="s">
        <v>645</v>
      </c>
      <c r="BF305" s="15"/>
      <c r="BG305" s="9">
        <v>5167</v>
      </c>
      <c r="BH305" s="9">
        <v>108</v>
      </c>
      <c r="BI305" s="73">
        <v>151</v>
      </c>
      <c r="BJ305" s="9">
        <v>4</v>
      </c>
      <c r="BK305" s="9">
        <v>12</v>
      </c>
      <c r="BL305" s="9">
        <v>3</v>
      </c>
      <c r="BM305" s="9">
        <v>0</v>
      </c>
      <c r="BN305" s="62" t="s">
        <v>44</v>
      </c>
      <c r="BO305" s="95">
        <v>670</v>
      </c>
      <c r="BP305" s="9">
        <v>2010</v>
      </c>
      <c r="BQ305" s="10">
        <v>0.18611111111111112</v>
      </c>
      <c r="BR305" s="93"/>
      <c r="BS305" s="1"/>
      <c r="BT305" s="15">
        <f>IF(A311="","",A311)</f>
        <v>46038</v>
      </c>
      <c r="BU305" s="9">
        <v>15017</v>
      </c>
      <c r="BV305" s="9">
        <f t="shared" si="608"/>
        <v>260</v>
      </c>
      <c r="BW305" s="9">
        <v>376</v>
      </c>
      <c r="BX305" s="9">
        <f t="shared" si="609"/>
        <v>3</v>
      </c>
      <c r="BY305" s="9">
        <v>50</v>
      </c>
      <c r="BZ305" s="9">
        <f t="shared" si="610"/>
        <v>3</v>
      </c>
      <c r="CA305" s="9">
        <v>6</v>
      </c>
      <c r="CB305" s="78"/>
      <c r="CC305" s="78">
        <f t="shared" si="611"/>
        <v>880</v>
      </c>
      <c r="CD305" s="9">
        <f t="shared" si="612"/>
        <v>2640</v>
      </c>
      <c r="CE305" s="10">
        <f t="shared" si="613"/>
        <v>0.10153846153846154</v>
      </c>
      <c r="CF305" s="7"/>
      <c r="CH305" s="89">
        <f>IF(A311="","",A311)</f>
        <v>46038</v>
      </c>
      <c r="CI305" s="9">
        <v>14842</v>
      </c>
      <c r="CJ305" s="9">
        <f t="shared" si="614"/>
        <v>196</v>
      </c>
      <c r="CK305" s="9">
        <v>328</v>
      </c>
      <c r="CL305" s="9">
        <f t="shared" si="615"/>
        <v>5</v>
      </c>
      <c r="CM305" s="9">
        <v>10</v>
      </c>
      <c r="CN305" s="9">
        <f t="shared" si="616"/>
        <v>2</v>
      </c>
      <c r="CO305" s="9">
        <v>3</v>
      </c>
      <c r="CP305" s="78"/>
      <c r="CQ305" s="78">
        <f>IF(CI305="","",CQ304)</f>
        <v>715</v>
      </c>
      <c r="CR305" s="9">
        <f t="shared" si="617"/>
        <v>1430</v>
      </c>
      <c r="CS305" s="10">
        <f t="shared" si="618"/>
        <v>7.2959183673469388E-2</v>
      </c>
      <c r="CT305" s="7"/>
      <c r="CV305" s="89">
        <f>IF(A311="","",A311)</f>
        <v>46038</v>
      </c>
      <c r="CW305" s="9">
        <v>6439</v>
      </c>
      <c r="CX305" s="9">
        <f t="shared" si="619"/>
        <v>267</v>
      </c>
      <c r="CY305" s="9">
        <v>527</v>
      </c>
      <c r="CZ305" s="9">
        <f t="shared" si="620"/>
        <v>15</v>
      </c>
      <c r="DA305" s="9">
        <v>6</v>
      </c>
      <c r="DB305" s="9">
        <f t="shared" si="621"/>
        <v>16</v>
      </c>
      <c r="DC305" s="9">
        <v>10</v>
      </c>
      <c r="DD305" s="78"/>
      <c r="DE305" s="78">
        <f t="shared" si="622"/>
        <v>550</v>
      </c>
      <c r="DF305" s="9">
        <f t="shared" si="623"/>
        <v>8800</v>
      </c>
      <c r="DG305" s="10">
        <f t="shared" si="624"/>
        <v>0.32958801498127338</v>
      </c>
      <c r="DH305" s="7"/>
      <c r="DJ305" s="89">
        <f>IF(A311="","",A311)</f>
        <v>46038</v>
      </c>
      <c r="DK305" s="9">
        <v>2135</v>
      </c>
      <c r="DL305" s="9">
        <f t="shared" si="625"/>
        <v>156</v>
      </c>
      <c r="DM305" s="9">
        <v>302</v>
      </c>
      <c r="DN305" s="9">
        <f t="shared" si="626"/>
        <v>2</v>
      </c>
      <c r="DO305" s="9">
        <v>32</v>
      </c>
      <c r="DP305" s="9">
        <f t="shared" si="627"/>
        <v>2</v>
      </c>
      <c r="DQ305" s="9">
        <v>8</v>
      </c>
      <c r="DR305" s="78"/>
      <c r="DS305" s="78">
        <f t="shared" si="628"/>
        <v>500</v>
      </c>
      <c r="DT305" s="9">
        <f t="shared" si="629"/>
        <v>1000</v>
      </c>
      <c r="DU305" s="10">
        <f t="shared" si="630"/>
        <v>6.4102564102564097E-2</v>
      </c>
      <c r="DV305" s="7"/>
      <c r="DW305" s="276"/>
      <c r="DX305" s="89">
        <f>IF(A311="","",A311)</f>
        <v>46038</v>
      </c>
      <c r="DY305" s="9"/>
      <c r="DZ305" s="9"/>
      <c r="EA305" s="9"/>
      <c r="EB305" s="9"/>
      <c r="EC305" s="9"/>
      <c r="ED305" s="9"/>
      <c r="EE305" s="9"/>
      <c r="EF305" s="78"/>
      <c r="EG305" s="78"/>
      <c r="EH305" s="9"/>
      <c r="EI305" s="10"/>
      <c r="EJ305" s="7"/>
      <c r="EK305" s="276"/>
      <c r="EL305" s="239"/>
      <c r="EM305" s="15"/>
      <c r="EN305" s="15"/>
      <c r="EO305" s="9">
        <v>7228</v>
      </c>
      <c r="EP305" s="9">
        <v>39</v>
      </c>
      <c r="EQ305" s="9">
        <v>485</v>
      </c>
      <c r="ER305" s="9">
        <v>2</v>
      </c>
      <c r="ES305" s="9">
        <v>62</v>
      </c>
      <c r="ET305" s="9">
        <v>5</v>
      </c>
      <c r="EU305" s="9">
        <v>0</v>
      </c>
      <c r="EV305" s="62" t="s">
        <v>51</v>
      </c>
      <c r="EW305" s="95">
        <v>200</v>
      </c>
      <c r="EX305" s="9">
        <v>1000</v>
      </c>
      <c r="EY305" s="10">
        <v>0.25641025641025639</v>
      </c>
      <c r="EZ305" s="7"/>
    </row>
    <row r="306" spans="1:156" ht="15" customHeight="1" thickBot="1">
      <c r="A306" s="23"/>
      <c r="B306" s="23"/>
      <c r="C306" s="24">
        <v>9511</v>
      </c>
      <c r="D306" s="24">
        <v>41</v>
      </c>
      <c r="E306" s="24">
        <v>432</v>
      </c>
      <c r="F306" s="24">
        <v>4</v>
      </c>
      <c r="G306" s="24">
        <v>5</v>
      </c>
      <c r="H306" s="24">
        <v>4</v>
      </c>
      <c r="I306" s="24">
        <v>12</v>
      </c>
      <c r="J306" s="63" t="s">
        <v>636</v>
      </c>
      <c r="K306" s="24">
        <v>660</v>
      </c>
      <c r="L306" s="24">
        <v>2640</v>
      </c>
      <c r="M306" s="26">
        <v>0.64390243902439026</v>
      </c>
      <c r="N306" s="7"/>
      <c r="P306" s="23"/>
      <c r="Q306" s="24">
        <v>6954</v>
      </c>
      <c r="R306" s="24">
        <v>105</v>
      </c>
      <c r="S306" s="24">
        <v>385</v>
      </c>
      <c r="T306" s="24">
        <v>3</v>
      </c>
      <c r="U306" s="24">
        <v>20</v>
      </c>
      <c r="V306" s="24">
        <v>3</v>
      </c>
      <c r="W306" s="24">
        <v>0</v>
      </c>
      <c r="X306" s="63" t="s">
        <v>48</v>
      </c>
      <c r="Y306" s="24">
        <v>608</v>
      </c>
      <c r="Z306" s="24">
        <v>1824</v>
      </c>
      <c r="AA306" s="26">
        <v>0.17371428571428571</v>
      </c>
      <c r="AB306" s="7"/>
      <c r="AD306" s="23"/>
      <c r="AE306" s="24">
        <v>6368</v>
      </c>
      <c r="AF306" s="24">
        <v>76</v>
      </c>
      <c r="AG306" s="24">
        <v>467</v>
      </c>
      <c r="AH306" s="24">
        <v>5</v>
      </c>
      <c r="AI306" s="24">
        <v>55</v>
      </c>
      <c r="AJ306" s="24">
        <v>5</v>
      </c>
      <c r="AK306" s="24">
        <v>0</v>
      </c>
      <c r="AL306" s="63" t="s">
        <v>49</v>
      </c>
      <c r="AM306" s="24">
        <v>450</v>
      </c>
      <c r="AN306" s="24">
        <v>2250</v>
      </c>
      <c r="AO306" s="26">
        <v>0.29605263157894735</v>
      </c>
      <c r="AP306" s="7"/>
      <c r="AR306" s="23"/>
      <c r="AS306" s="27">
        <v>5673</v>
      </c>
      <c r="AT306" s="24">
        <v>70</v>
      </c>
      <c r="AU306" s="24">
        <v>239</v>
      </c>
      <c r="AV306" s="24">
        <v>0</v>
      </c>
      <c r="AW306" s="24">
        <v>2</v>
      </c>
      <c r="AX306" s="24">
        <v>2</v>
      </c>
      <c r="AY306" s="24">
        <v>2</v>
      </c>
      <c r="AZ306" s="63" t="s">
        <v>64</v>
      </c>
      <c r="BA306" s="24">
        <v>1100</v>
      </c>
      <c r="BB306" s="24">
        <v>2200</v>
      </c>
      <c r="BC306" s="26">
        <v>0.31428571428571428</v>
      </c>
      <c r="BD306" s="22"/>
      <c r="BF306" s="23"/>
      <c r="BG306" s="24">
        <v>5527</v>
      </c>
      <c r="BH306" s="24">
        <v>66</v>
      </c>
      <c r="BI306" s="189">
        <v>228</v>
      </c>
      <c r="BJ306" s="24">
        <v>0</v>
      </c>
      <c r="BK306" s="24">
        <v>100</v>
      </c>
      <c r="BL306" s="24">
        <v>2</v>
      </c>
      <c r="BM306" s="24">
        <v>0</v>
      </c>
      <c r="BN306" s="63" t="s">
        <v>51</v>
      </c>
      <c r="BO306" s="24">
        <v>200</v>
      </c>
      <c r="BP306" s="24">
        <v>400</v>
      </c>
      <c r="BQ306" s="26">
        <v>6.0606060606060608E-2</v>
      </c>
      <c r="BR306" s="93"/>
      <c r="BS306" s="1"/>
      <c r="BT306" s="15">
        <f>IF(A315="","",A315)</f>
        <v>46043</v>
      </c>
      <c r="BU306" s="9">
        <v>15284</v>
      </c>
      <c r="BV306" s="9">
        <f t="shared" si="608"/>
        <v>267</v>
      </c>
      <c r="BW306" s="9">
        <v>381</v>
      </c>
      <c r="BX306" s="9">
        <f t="shared" si="609"/>
        <v>5</v>
      </c>
      <c r="BY306" s="9">
        <v>50</v>
      </c>
      <c r="BZ306" s="9">
        <f t="shared" si="610"/>
        <v>6</v>
      </c>
      <c r="CA306" s="9">
        <v>7</v>
      </c>
      <c r="CB306" s="78"/>
      <c r="CC306" s="78">
        <f t="shared" si="611"/>
        <v>880</v>
      </c>
      <c r="CD306" s="9">
        <f t="shared" si="612"/>
        <v>5280</v>
      </c>
      <c r="CE306" s="10">
        <f t="shared" si="613"/>
        <v>0.19775280898876405</v>
      </c>
      <c r="CF306" s="7" t="s">
        <v>658</v>
      </c>
      <c r="CH306" s="89">
        <f>IF(A315="","",A315)</f>
        <v>46043</v>
      </c>
      <c r="CI306" s="9">
        <v>14907</v>
      </c>
      <c r="CJ306" s="9">
        <f t="shared" si="614"/>
        <v>65</v>
      </c>
      <c r="CK306" s="9">
        <v>328</v>
      </c>
      <c r="CL306" s="9">
        <f t="shared" si="615"/>
        <v>0</v>
      </c>
      <c r="CM306" s="9">
        <v>12</v>
      </c>
      <c r="CN306" s="9">
        <f t="shared" si="616"/>
        <v>1</v>
      </c>
      <c r="CO306" s="9">
        <v>28</v>
      </c>
      <c r="CP306" s="78"/>
      <c r="CQ306" s="78">
        <f>IF(CI306="","",CQ305)</f>
        <v>715</v>
      </c>
      <c r="CR306" s="9">
        <f t="shared" si="617"/>
        <v>715</v>
      </c>
      <c r="CS306" s="10">
        <f t="shared" si="618"/>
        <v>0.11</v>
      </c>
      <c r="CT306" s="7" t="s">
        <v>657</v>
      </c>
      <c r="CV306" s="89">
        <f>IF(A315="","",A315)</f>
        <v>46043</v>
      </c>
      <c r="CW306" s="9">
        <v>6553</v>
      </c>
      <c r="CX306" s="9">
        <f t="shared" si="619"/>
        <v>114</v>
      </c>
      <c r="CY306" s="9">
        <v>530</v>
      </c>
      <c r="CZ306" s="9">
        <f t="shared" si="620"/>
        <v>3</v>
      </c>
      <c r="DA306" s="9">
        <v>13</v>
      </c>
      <c r="DB306" s="9">
        <f t="shared" si="621"/>
        <v>3</v>
      </c>
      <c r="DC306" s="9">
        <v>6</v>
      </c>
      <c r="DD306" s="78"/>
      <c r="DE306" s="78">
        <f t="shared" si="622"/>
        <v>550</v>
      </c>
      <c r="DF306" s="9">
        <f t="shared" si="623"/>
        <v>1650</v>
      </c>
      <c r="DG306" s="10">
        <f t="shared" si="624"/>
        <v>0.14473684210526316</v>
      </c>
      <c r="DH306" s="7"/>
      <c r="DJ306" s="89">
        <f>IF(A315="","",A315)</f>
        <v>46043</v>
      </c>
      <c r="DK306" s="9">
        <v>2222</v>
      </c>
      <c r="DL306" s="9">
        <f t="shared" si="625"/>
        <v>87</v>
      </c>
      <c r="DM306" s="9">
        <v>302</v>
      </c>
      <c r="DN306" s="9">
        <f t="shared" si="626"/>
        <v>0</v>
      </c>
      <c r="DO306" s="9">
        <v>40</v>
      </c>
      <c r="DP306" s="9">
        <f t="shared" si="627"/>
        <v>0</v>
      </c>
      <c r="DQ306" s="9">
        <v>7</v>
      </c>
      <c r="DR306" s="78"/>
      <c r="DS306" s="78">
        <f t="shared" si="628"/>
        <v>500</v>
      </c>
      <c r="DT306" s="9">
        <f t="shared" si="629"/>
        <v>0</v>
      </c>
      <c r="DU306" s="10">
        <f t="shared" si="630"/>
        <v>0</v>
      </c>
      <c r="DV306" s="7" t="s">
        <v>655</v>
      </c>
      <c r="DW306" s="276"/>
      <c r="DX306" s="89">
        <f>IF(A315="","",A315)</f>
        <v>46043</v>
      </c>
      <c r="DY306" s="9">
        <v>0</v>
      </c>
      <c r="DZ306" s="9">
        <f t="shared" ref="DZ306:DZ318" si="631">IF(DY306="","",DY306-DY305)</f>
        <v>0</v>
      </c>
      <c r="EA306" s="9">
        <v>0</v>
      </c>
      <c r="EB306" s="9">
        <f t="shared" ref="EB306:EB318" si="632">IF(EA306="","",EA306-EA305)</f>
        <v>0</v>
      </c>
      <c r="EC306" s="9">
        <v>0</v>
      </c>
      <c r="ED306" s="9">
        <f t="shared" ref="ED306:ED318" si="633">IF(EC306="","",EC305+EE305-EC306)</f>
        <v>0</v>
      </c>
      <c r="EE306" s="9">
        <v>12</v>
      </c>
      <c r="EF306" s="78"/>
      <c r="EG306" s="78">
        <v>1050</v>
      </c>
      <c r="EH306" s="9">
        <f t="shared" ref="EH306:EH337" si="634">IF(EG306="","",ED306*EG306)</f>
        <v>0</v>
      </c>
      <c r="EI306" s="10" t="e">
        <f t="shared" ref="EI306:EI337" si="635">IF(EH306="","",EH306/(DZ306*100))</f>
        <v>#DIV/0!</v>
      </c>
      <c r="EJ306" s="7" t="s">
        <v>655</v>
      </c>
      <c r="EK306" s="276"/>
      <c r="EL306" s="239"/>
      <c r="EM306" s="23"/>
      <c r="EN306" s="23"/>
      <c r="EO306" s="24">
        <v>8251</v>
      </c>
      <c r="EP306" s="24">
        <v>29</v>
      </c>
      <c r="EQ306" s="24">
        <v>579</v>
      </c>
      <c r="ER306" s="24">
        <v>0</v>
      </c>
      <c r="ES306" s="24">
        <v>14</v>
      </c>
      <c r="ET306" s="24">
        <v>0</v>
      </c>
      <c r="EU306" s="24">
        <v>0</v>
      </c>
      <c r="EV306" s="63" t="s">
        <v>49</v>
      </c>
      <c r="EW306" s="24">
        <v>500</v>
      </c>
      <c r="EX306" s="24">
        <v>0</v>
      </c>
      <c r="EY306" s="26">
        <v>0</v>
      </c>
      <c r="EZ306" s="7"/>
    </row>
    <row r="307" spans="1:156" ht="15" customHeight="1" thickTop="1">
      <c r="A307" s="89">
        <v>46028</v>
      </c>
      <c r="B307" s="6">
        <f>IF(A307="","",SUM(D307:D310)+SUM(R307:R310)+SUM(BV304,CJ304,DL304,CX304,DZ304)+SUM(AF307:AF310)+SUM(AT307:AT310)+SUM(BH307:BH310))</f>
        <v>2555</v>
      </c>
      <c r="C307" s="78">
        <v>11305</v>
      </c>
      <c r="D307" s="78">
        <f t="shared" ref="D307:D354" si="636">IF(C307="","",C307-C303)</f>
        <v>77</v>
      </c>
      <c r="E307" s="78">
        <v>364</v>
      </c>
      <c r="F307" s="28">
        <f t="shared" ref="F307:F354" si="637">IF(E307="","",E307-E303)</f>
        <v>0</v>
      </c>
      <c r="G307" s="78">
        <v>12</v>
      </c>
      <c r="H307" s="78">
        <f t="shared" ref="H307:H354" si="638">IF(G307="","",G303+I303-G307)</f>
        <v>0</v>
      </c>
      <c r="I307" s="78">
        <v>3</v>
      </c>
      <c r="J307" s="90" t="str">
        <f t="shared" ref="J307:J354" si="639">IF(C307="","",J303)</f>
        <v>サンリオファーキーケース</v>
      </c>
      <c r="K307" s="91">
        <f t="shared" ref="K307:K354" si="640">IF(D307="","",K303)</f>
        <v>682</v>
      </c>
      <c r="L307" s="28">
        <f t="shared" ref="L307:L354" si="641">IF(G307="","",H307*K307)</f>
        <v>0</v>
      </c>
      <c r="M307" s="29">
        <f t="shared" ref="M307:M354" si="642">IF(H307="","",L307/(D307*100))</f>
        <v>0</v>
      </c>
      <c r="N307" s="7"/>
      <c r="O307" s="168"/>
      <c r="P307" s="89">
        <f>IF(A307="","",A307)</f>
        <v>46028</v>
      </c>
      <c r="Q307" s="78">
        <v>9073</v>
      </c>
      <c r="R307" s="78">
        <f t="shared" ref="R307:R354" si="643">IF(Q307="","",Q307-Q303)</f>
        <v>104</v>
      </c>
      <c r="S307" s="78">
        <v>236</v>
      </c>
      <c r="T307" s="28">
        <f t="shared" ref="T307:T354" si="644">IF(S307="","",S307-S303)</f>
        <v>3</v>
      </c>
      <c r="U307" s="78">
        <v>26</v>
      </c>
      <c r="V307" s="78">
        <f t="shared" ref="V307:V354" si="645">IF(U307="","",U303+W303-U307)</f>
        <v>4</v>
      </c>
      <c r="W307" s="78">
        <v>4</v>
      </c>
      <c r="X307" s="90" t="str">
        <f t="shared" ref="X307:X354" si="646">IF(Q307="","",X303)</f>
        <v>ラブブマスコット</v>
      </c>
      <c r="Y307" s="91">
        <f t="shared" ref="Y307:Y354" si="647">IF(R307="","",Y303)</f>
        <v>400</v>
      </c>
      <c r="Z307" s="28">
        <f t="shared" ref="Z307:Z354" si="648">IF(U307="","",V307*Y307)</f>
        <v>1600</v>
      </c>
      <c r="AA307" s="29">
        <f t="shared" ref="AA307:AA354" si="649">IF(V307="","",Z307/(R307*100))</f>
        <v>0.15384615384615385</v>
      </c>
      <c r="AB307" s="7"/>
      <c r="AC307" s="168"/>
      <c r="AD307" s="89">
        <f>IF(A307="","",A307)</f>
        <v>46028</v>
      </c>
      <c r="AE307" s="78">
        <v>5567</v>
      </c>
      <c r="AF307" s="166">
        <f t="shared" ref="AF307:AF354" si="650">IF(AE307="","",AE307-AE303)</f>
        <v>8</v>
      </c>
      <c r="AG307" s="78">
        <v>167</v>
      </c>
      <c r="AH307" s="28">
        <f t="shared" ref="AH307:AH354" si="651">IF(AG307="","",AG307-AG303)</f>
        <v>0</v>
      </c>
      <c r="AI307" s="78">
        <v>29</v>
      </c>
      <c r="AJ307" s="78">
        <f t="shared" ref="AJ307:AJ354" si="652">IF(AI307="","",AI303+AK303-AI307)</f>
        <v>0</v>
      </c>
      <c r="AK307" s="78">
        <v>0</v>
      </c>
      <c r="AL307" s="90" t="str">
        <f t="shared" ref="AL307:AL320" si="653">IF(AE307="","",AL303)</f>
        <v>サンリオアニマルがま口</v>
      </c>
      <c r="AM307" s="91">
        <f t="shared" ref="AM307:AM320" si="654">IF(AF307="","",AM303)</f>
        <v>880</v>
      </c>
      <c r="AN307" s="28">
        <f t="shared" ref="AN307:AN354" si="655">IF(AI307="","",AJ307*AM307)</f>
        <v>0</v>
      </c>
      <c r="AO307" s="29">
        <f t="shared" ref="AO307:AO354" si="656">IF(AJ307="","",AN307/(AF307*100))</f>
        <v>0</v>
      </c>
      <c r="AP307" s="7" t="s">
        <v>650</v>
      </c>
      <c r="AQ307" s="168"/>
      <c r="AR307" s="89">
        <f>IF(A307="","",A307)</f>
        <v>46028</v>
      </c>
      <c r="AS307" s="78">
        <v>8924</v>
      </c>
      <c r="AT307" s="78">
        <f t="shared" ref="AT307:AT354" si="657">IF(AS307="","",AS307-AS303)</f>
        <v>149</v>
      </c>
      <c r="AU307" s="78">
        <v>362</v>
      </c>
      <c r="AV307" s="28">
        <f t="shared" ref="AV307:AV354" si="658">IF(AU307="","",AU307-AU303)</f>
        <v>6</v>
      </c>
      <c r="AW307" s="78">
        <v>15</v>
      </c>
      <c r="AX307" s="78">
        <f t="shared" ref="AX307:AX354" si="659">IF(AW307="","",AW303+AY303-AW307)</f>
        <v>6</v>
      </c>
      <c r="AY307" s="78">
        <v>10</v>
      </c>
      <c r="AZ307" s="90" t="str">
        <f t="shared" ref="AZ307:BA312" si="660">IF(AS307="","",AZ303)</f>
        <v>テラスタルフェス</v>
      </c>
      <c r="BA307" s="91">
        <f t="shared" si="660"/>
        <v>800</v>
      </c>
      <c r="BB307" s="28">
        <f t="shared" ref="BB307:BB354" si="661">IF(AW307="","",AX307*BA307)</f>
        <v>4800</v>
      </c>
      <c r="BC307" s="29">
        <f t="shared" ref="BC307:BC354" si="662">IF(AX307="","",BB307/(AT307*100))</f>
        <v>0.32214765100671139</v>
      </c>
      <c r="BD307" s="7"/>
      <c r="BE307" s="168"/>
      <c r="BF307" s="89">
        <f>IF(A307="","",A307)</f>
        <v>46028</v>
      </c>
      <c r="BG307" s="78">
        <v>4393</v>
      </c>
      <c r="BH307" s="78">
        <f t="shared" ref="BH307:BH354" si="663">IF(BG307="","",BG307-BG303)</f>
        <v>183</v>
      </c>
      <c r="BI307" s="78">
        <v>223</v>
      </c>
      <c r="BJ307" s="28">
        <f t="shared" ref="BJ307:BJ354" si="664">IF(BI307="","",BI307-BI303)</f>
        <v>5</v>
      </c>
      <c r="BK307" s="78">
        <v>20</v>
      </c>
      <c r="BL307" s="78">
        <f t="shared" ref="BL307:BL354" si="665">IF(BK307="","",BK303+BM303-BK307)</f>
        <v>4</v>
      </c>
      <c r="BM307" s="78">
        <v>0</v>
      </c>
      <c r="BN307" s="90" t="str">
        <f t="shared" ref="BN307:BN354" si="666">IF(BG307="","",BN303)</f>
        <v>ゲーム機柄イヤホン</v>
      </c>
      <c r="BO307" s="91">
        <f t="shared" ref="BO307:BO354" si="667">IF(BH307="","",BO303)</f>
        <v>1100</v>
      </c>
      <c r="BP307" s="28">
        <f t="shared" ref="BP307:BP354" si="668">IF(BK307="","",BL307*BO307)</f>
        <v>4400</v>
      </c>
      <c r="BQ307" s="29">
        <f t="shared" ref="BQ307:BQ354" si="669">IF(BL307="","",BP307/(BH307*100))</f>
        <v>0.24043715846994534</v>
      </c>
      <c r="BR307" s="7"/>
      <c r="BS307" s="168"/>
      <c r="BT307" s="15">
        <f>IF(A319="","",A319)</f>
        <v>46052</v>
      </c>
      <c r="BU307" s="9">
        <v>15459</v>
      </c>
      <c r="BV307" s="9">
        <f t="shared" si="608"/>
        <v>175</v>
      </c>
      <c r="BW307" s="9">
        <v>385</v>
      </c>
      <c r="BX307" s="9">
        <f t="shared" si="609"/>
        <v>4</v>
      </c>
      <c r="BY307" s="9">
        <v>53</v>
      </c>
      <c r="BZ307" s="9">
        <f t="shared" si="610"/>
        <v>4</v>
      </c>
      <c r="CA307" s="9">
        <v>7</v>
      </c>
      <c r="CB307" s="78"/>
      <c r="CC307" s="78">
        <f t="shared" si="611"/>
        <v>880</v>
      </c>
      <c r="CD307" s="9">
        <f t="shared" si="612"/>
        <v>3520</v>
      </c>
      <c r="CE307" s="10">
        <f t="shared" si="613"/>
        <v>0.20114285714285715</v>
      </c>
      <c r="CF307" s="7"/>
      <c r="CH307" s="89">
        <f>IF(A319="","",A319)</f>
        <v>46052</v>
      </c>
      <c r="CI307" s="9">
        <v>15085</v>
      </c>
      <c r="CJ307" s="9">
        <f t="shared" si="614"/>
        <v>178</v>
      </c>
      <c r="CK307" s="9">
        <v>336</v>
      </c>
      <c r="CL307" s="9">
        <f t="shared" si="615"/>
        <v>8</v>
      </c>
      <c r="CM307" s="9">
        <v>32</v>
      </c>
      <c r="CN307" s="9">
        <f t="shared" si="616"/>
        <v>8</v>
      </c>
      <c r="CO307" s="9">
        <v>4</v>
      </c>
      <c r="CP307" s="78"/>
      <c r="CQ307" s="78">
        <v>1030</v>
      </c>
      <c r="CR307" s="9">
        <f t="shared" si="617"/>
        <v>8240</v>
      </c>
      <c r="CS307" s="10">
        <f t="shared" si="618"/>
        <v>0.46292134831460674</v>
      </c>
      <c r="CT307" s="7" t="s">
        <v>661</v>
      </c>
      <c r="CV307" s="89">
        <f>IF(A319="","",A319)</f>
        <v>46052</v>
      </c>
      <c r="CW307" s="9">
        <v>6655</v>
      </c>
      <c r="CX307" s="9">
        <f t="shared" si="619"/>
        <v>102</v>
      </c>
      <c r="CY307" s="9">
        <v>535</v>
      </c>
      <c r="CZ307" s="9">
        <f t="shared" si="620"/>
        <v>5</v>
      </c>
      <c r="DA307" s="9">
        <v>14</v>
      </c>
      <c r="DB307" s="9">
        <f t="shared" si="621"/>
        <v>5</v>
      </c>
      <c r="DC307" s="9">
        <v>4</v>
      </c>
      <c r="DD307" s="78"/>
      <c r="DE307" s="78">
        <f t="shared" si="622"/>
        <v>550</v>
      </c>
      <c r="DF307" s="9">
        <f t="shared" si="623"/>
        <v>2750</v>
      </c>
      <c r="DG307" s="10">
        <f t="shared" si="624"/>
        <v>0.26960784313725489</v>
      </c>
      <c r="DH307" s="7"/>
      <c r="DJ307" s="89">
        <f>IF(A319="","",A319)</f>
        <v>46052</v>
      </c>
      <c r="DK307" s="9">
        <v>2372</v>
      </c>
      <c r="DL307" s="9">
        <f t="shared" si="625"/>
        <v>150</v>
      </c>
      <c r="DM307" s="9">
        <v>303</v>
      </c>
      <c r="DN307" s="9">
        <f t="shared" si="626"/>
        <v>1</v>
      </c>
      <c r="DO307" s="9">
        <v>46</v>
      </c>
      <c r="DP307" s="9">
        <f t="shared" si="627"/>
        <v>1</v>
      </c>
      <c r="DQ307" s="9">
        <v>0</v>
      </c>
      <c r="DR307" s="78"/>
      <c r="DS307" s="78">
        <f t="shared" si="628"/>
        <v>500</v>
      </c>
      <c r="DT307" s="9">
        <f t="shared" si="629"/>
        <v>500</v>
      </c>
      <c r="DU307" s="10">
        <f t="shared" si="630"/>
        <v>3.3333333333333333E-2</v>
      </c>
      <c r="DV307" s="7"/>
      <c r="DW307" s="276"/>
      <c r="DX307" s="89">
        <f>IF(A319="","",A319)</f>
        <v>46052</v>
      </c>
      <c r="DY307" s="9">
        <v>27</v>
      </c>
      <c r="DZ307" s="9">
        <f t="shared" si="631"/>
        <v>27</v>
      </c>
      <c r="EA307" s="9">
        <v>0</v>
      </c>
      <c r="EB307" s="9">
        <f t="shared" si="632"/>
        <v>0</v>
      </c>
      <c r="EC307" s="9">
        <v>12</v>
      </c>
      <c r="ED307" s="9">
        <f t="shared" si="633"/>
        <v>0</v>
      </c>
      <c r="EE307" s="9">
        <v>0</v>
      </c>
      <c r="EF307" s="78"/>
      <c r="EG307" s="78">
        <f t="shared" ref="EG307:EG318" si="670">IF(DY307="","",EG306)</f>
        <v>1050</v>
      </c>
      <c r="EH307" s="9">
        <f t="shared" si="634"/>
        <v>0</v>
      </c>
      <c r="EI307" s="10">
        <f t="shared" si="635"/>
        <v>0</v>
      </c>
      <c r="EJ307" s="7" t="s">
        <v>663</v>
      </c>
      <c r="EK307" s="276"/>
      <c r="EL307" s="239"/>
      <c r="EM307" s="89">
        <v>46006</v>
      </c>
      <c r="EN307" s="6" t="e">
        <f>IF(EM307="","",SUM(EP307:EP310)+SUM(FD307:FD310)+SUM(#REF!)+SUM(#REF!)+SUM(#REF!)+SUM(FR307:FR310)+SUM(GF307:GF310)+SUM(GT307:GT310))</f>
        <v>#REF!</v>
      </c>
      <c r="EO307" s="78">
        <v>7814</v>
      </c>
      <c r="EP307" s="78">
        <f t="shared" ref="EP307:EP354" si="671">IF(EO307="","",EO307-EO303)</f>
        <v>1</v>
      </c>
      <c r="EQ307" s="78">
        <v>266</v>
      </c>
      <c r="ER307" s="28">
        <f t="shared" ref="ER307:ER354" si="672">IF(EQ307="","",EQ307-EQ303)</f>
        <v>0</v>
      </c>
      <c r="ES307" s="78">
        <v>53</v>
      </c>
      <c r="ET307" s="78">
        <f t="shared" ref="ET307:ET354" si="673">IF(ES307="","",ES303+EU303-ES307)</f>
        <v>0</v>
      </c>
      <c r="EU307" s="78">
        <v>0</v>
      </c>
      <c r="EV307" s="90" t="str">
        <f t="shared" ref="EV307:EV316" si="674">IF(EO307="","",EV303)</f>
        <v>NICI</v>
      </c>
      <c r="EW307" s="91">
        <f t="shared" ref="EW307:EW316" si="675">IF(EP307="","",EW303)</f>
        <v>682</v>
      </c>
      <c r="EX307" s="28">
        <f t="shared" ref="EX307:EX354" si="676">IF(ES307="","",ET307*EW307)</f>
        <v>0</v>
      </c>
      <c r="EY307" s="29">
        <f t="shared" ref="EY307:EY354" si="677">IF(ET307="","",EX307/(EP307*100))</f>
        <v>0</v>
      </c>
      <c r="EZ307" s="7"/>
    </row>
    <row r="308" spans="1:156" ht="15" customHeight="1">
      <c r="A308" s="221"/>
      <c r="B308" s="15"/>
      <c r="C308" s="9">
        <v>13100</v>
      </c>
      <c r="D308" s="9">
        <f t="shared" si="636"/>
        <v>90</v>
      </c>
      <c r="E308" s="9">
        <v>386</v>
      </c>
      <c r="F308" s="9">
        <f t="shared" si="637"/>
        <v>4</v>
      </c>
      <c r="G308" s="9">
        <v>10</v>
      </c>
      <c r="H308" s="9">
        <f t="shared" si="638"/>
        <v>4</v>
      </c>
      <c r="I308" s="9">
        <v>7</v>
      </c>
      <c r="J308" s="62" t="str">
        <f t="shared" si="639"/>
        <v>ピクミンマスコット</v>
      </c>
      <c r="K308" s="95">
        <f t="shared" si="640"/>
        <v>800</v>
      </c>
      <c r="L308" s="9">
        <f t="shared" si="641"/>
        <v>3200</v>
      </c>
      <c r="M308" s="10">
        <f t="shared" si="642"/>
        <v>0.35555555555555557</v>
      </c>
      <c r="N308" s="7"/>
      <c r="O308" s="168"/>
      <c r="P308" s="15"/>
      <c r="Q308" s="9">
        <v>9754</v>
      </c>
      <c r="R308" s="9">
        <f t="shared" si="643"/>
        <v>107</v>
      </c>
      <c r="S308" s="9">
        <v>393</v>
      </c>
      <c r="T308" s="9">
        <f t="shared" si="644"/>
        <v>3</v>
      </c>
      <c r="U308" s="9">
        <v>22</v>
      </c>
      <c r="V308" s="9">
        <f t="shared" si="645"/>
        <v>3</v>
      </c>
      <c r="W308" s="9">
        <v>0</v>
      </c>
      <c r="X308" s="62" t="str">
        <f t="shared" si="646"/>
        <v>ラブブキーホルダーおおきめ</v>
      </c>
      <c r="Y308" s="95">
        <f t="shared" si="647"/>
        <v>500</v>
      </c>
      <c r="Z308" s="9">
        <f t="shared" si="648"/>
        <v>1500</v>
      </c>
      <c r="AA308" s="10">
        <f t="shared" si="649"/>
        <v>0.14018691588785046</v>
      </c>
      <c r="AB308" s="7"/>
      <c r="AC308" s="168"/>
      <c r="AD308" s="15"/>
      <c r="AE308" s="9">
        <v>5638</v>
      </c>
      <c r="AF308" s="9">
        <f t="shared" si="650"/>
        <v>127</v>
      </c>
      <c r="AG308" s="9">
        <v>295</v>
      </c>
      <c r="AH308" s="9">
        <f t="shared" si="651"/>
        <v>7</v>
      </c>
      <c r="AI308" s="9">
        <v>7</v>
      </c>
      <c r="AJ308" s="9">
        <f t="shared" si="652"/>
        <v>6</v>
      </c>
      <c r="AK308" s="9">
        <v>2</v>
      </c>
      <c r="AL308" s="62" t="str">
        <f t="shared" si="653"/>
        <v>キティボアバンスクリップ</v>
      </c>
      <c r="AM308" s="95">
        <f t="shared" si="654"/>
        <v>1100</v>
      </c>
      <c r="AN308" s="9">
        <f t="shared" si="655"/>
        <v>6600</v>
      </c>
      <c r="AO308" s="10">
        <f t="shared" si="656"/>
        <v>0.51968503937007871</v>
      </c>
      <c r="AP308" s="7"/>
      <c r="AQ308" s="168"/>
      <c r="AR308" s="15"/>
      <c r="AS308" s="9">
        <v>5358</v>
      </c>
      <c r="AT308" s="9">
        <f t="shared" si="657"/>
        <v>73</v>
      </c>
      <c r="AU308" s="9">
        <v>390</v>
      </c>
      <c r="AV308" s="9">
        <f t="shared" si="658"/>
        <v>6</v>
      </c>
      <c r="AW308" s="9">
        <v>20</v>
      </c>
      <c r="AX308" s="9">
        <f t="shared" si="659"/>
        <v>10</v>
      </c>
      <c r="AY308" s="9">
        <v>0</v>
      </c>
      <c r="AZ308" s="62" t="str">
        <f t="shared" si="660"/>
        <v>ブラックホワイトポケカ</v>
      </c>
      <c r="BA308" s="95">
        <f t="shared" si="660"/>
        <v>250</v>
      </c>
      <c r="BB308" s="9">
        <f t="shared" si="661"/>
        <v>2500</v>
      </c>
      <c r="BC308" s="10">
        <f t="shared" si="662"/>
        <v>0.34246575342465752</v>
      </c>
      <c r="BD308" s="7"/>
      <c r="BE308" s="168"/>
      <c r="BF308" s="15"/>
      <c r="BG308" s="9">
        <v>5144</v>
      </c>
      <c r="BH308" s="9">
        <f t="shared" si="663"/>
        <v>115</v>
      </c>
      <c r="BI308" s="9">
        <v>98</v>
      </c>
      <c r="BJ308" s="9">
        <f t="shared" si="664"/>
        <v>0</v>
      </c>
      <c r="BK308" s="9">
        <v>12</v>
      </c>
      <c r="BL308" s="9">
        <f t="shared" si="665"/>
        <v>2</v>
      </c>
      <c r="BM308" s="9">
        <v>4</v>
      </c>
      <c r="BN308" s="62" t="str">
        <f t="shared" si="666"/>
        <v>デジタルミニカメラ</v>
      </c>
      <c r="BO308" s="95">
        <f t="shared" si="667"/>
        <v>722</v>
      </c>
      <c r="BP308" s="9">
        <f t="shared" si="668"/>
        <v>1444</v>
      </c>
      <c r="BQ308" s="10">
        <f t="shared" si="669"/>
        <v>0.12556521739130436</v>
      </c>
      <c r="BR308" s="7"/>
      <c r="BS308" s="168"/>
      <c r="BT308" s="169" t="str">
        <f>IF(A323="","",A323)</f>
        <v/>
      </c>
      <c r="BU308" s="9"/>
      <c r="BV308" s="9"/>
      <c r="BW308" s="9"/>
      <c r="BX308" s="9"/>
      <c r="BY308" s="9"/>
      <c r="BZ308" s="9"/>
      <c r="CA308" s="9"/>
      <c r="CB308" s="78"/>
      <c r="CC308" s="78"/>
      <c r="CD308" s="9"/>
      <c r="CE308" s="10"/>
      <c r="CF308" s="7"/>
      <c r="CH308" s="89"/>
      <c r="CI308" s="9"/>
      <c r="CJ308" s="9"/>
      <c r="CK308" s="9"/>
      <c r="CL308" s="9"/>
      <c r="CM308" s="9"/>
      <c r="CN308" s="9"/>
      <c r="CO308" s="9"/>
      <c r="CP308" s="78"/>
      <c r="CQ308" s="78"/>
      <c r="CR308" s="9"/>
      <c r="CS308" s="10"/>
      <c r="CT308" s="7"/>
      <c r="CV308" s="89"/>
      <c r="CW308" s="9"/>
      <c r="CX308" s="9"/>
      <c r="CY308" s="9"/>
      <c r="CZ308" s="9"/>
      <c r="DA308" s="9"/>
      <c r="DB308" s="9"/>
      <c r="DC308" s="9"/>
      <c r="DD308" s="78"/>
      <c r="DE308" s="78"/>
      <c r="DF308" s="9"/>
      <c r="DG308" s="10"/>
      <c r="DH308" s="7"/>
      <c r="DJ308" s="89"/>
      <c r="DK308" s="9"/>
      <c r="DL308" s="9"/>
      <c r="DM308" s="9"/>
      <c r="DN308" s="9"/>
      <c r="DO308" s="9"/>
      <c r="DP308" s="9"/>
      <c r="DQ308" s="9"/>
      <c r="DR308" s="78"/>
      <c r="DS308" s="78"/>
      <c r="DT308" s="9"/>
      <c r="DU308" s="10"/>
      <c r="DV308" s="7"/>
      <c r="DW308" s="276"/>
      <c r="DX308" s="89"/>
      <c r="DY308" s="9"/>
      <c r="DZ308" s="9"/>
      <c r="EA308" s="9"/>
      <c r="EB308" s="9"/>
      <c r="EC308" s="9"/>
      <c r="ED308" s="9"/>
      <c r="EE308" s="9"/>
      <c r="EF308" s="78"/>
      <c r="EG308" s="78"/>
      <c r="EH308" s="9"/>
      <c r="EI308" s="10"/>
      <c r="EJ308" s="7"/>
      <c r="EK308" s="276"/>
      <c r="EL308" s="239"/>
      <c r="EM308" s="15"/>
      <c r="EN308" s="15"/>
      <c r="EO308" s="9">
        <v>8508</v>
      </c>
      <c r="EP308" s="9">
        <f t="shared" si="671"/>
        <v>7</v>
      </c>
      <c r="EQ308" s="9">
        <v>406</v>
      </c>
      <c r="ER308" s="9">
        <f t="shared" si="672"/>
        <v>0</v>
      </c>
      <c r="ES308" s="9">
        <v>21</v>
      </c>
      <c r="ET308" s="9">
        <f t="shared" si="673"/>
        <v>0</v>
      </c>
      <c r="EU308" s="9">
        <v>4</v>
      </c>
      <c r="EV308" s="62" t="str">
        <f t="shared" si="674"/>
        <v>ラブブマスコット</v>
      </c>
      <c r="EW308" s="95">
        <f t="shared" si="675"/>
        <v>400</v>
      </c>
      <c r="EX308" s="9">
        <f t="shared" si="676"/>
        <v>0</v>
      </c>
      <c r="EY308" s="10">
        <f t="shared" si="677"/>
        <v>0</v>
      </c>
      <c r="EZ308" s="7"/>
    </row>
    <row r="309" spans="1:156">
      <c r="A309" s="224"/>
      <c r="B309" s="15"/>
      <c r="C309" s="9">
        <v>9048</v>
      </c>
      <c r="D309" s="9">
        <f t="shared" si="636"/>
        <v>99</v>
      </c>
      <c r="E309" s="9">
        <v>550</v>
      </c>
      <c r="F309" s="9">
        <f t="shared" si="637"/>
        <v>3</v>
      </c>
      <c r="G309" s="9">
        <v>7</v>
      </c>
      <c r="H309" s="9">
        <f t="shared" si="638"/>
        <v>3</v>
      </c>
      <c r="I309" s="9">
        <v>4</v>
      </c>
      <c r="J309" s="62" t="str">
        <f t="shared" si="639"/>
        <v>がま口カエル</v>
      </c>
      <c r="K309" s="9">
        <f t="shared" si="640"/>
        <v>308</v>
      </c>
      <c r="L309" s="9">
        <f t="shared" si="641"/>
        <v>924</v>
      </c>
      <c r="M309" s="10">
        <f t="shared" si="642"/>
        <v>9.3333333333333338E-2</v>
      </c>
      <c r="N309" s="7"/>
      <c r="O309" s="168"/>
      <c r="P309" s="15"/>
      <c r="Q309" s="9">
        <v>9803</v>
      </c>
      <c r="R309" s="9">
        <f t="shared" si="643"/>
        <v>54</v>
      </c>
      <c r="S309" s="9">
        <v>239</v>
      </c>
      <c r="T309" s="9">
        <f t="shared" si="644"/>
        <v>0</v>
      </c>
      <c r="U309" s="9">
        <v>11</v>
      </c>
      <c r="V309" s="9">
        <f t="shared" si="645"/>
        <v>0</v>
      </c>
      <c r="W309" s="9">
        <v>2</v>
      </c>
      <c r="X309" s="62" t="str">
        <f t="shared" si="646"/>
        <v>モンチッチマスコット</v>
      </c>
      <c r="Y309" s="9">
        <f t="shared" si="647"/>
        <v>0</v>
      </c>
      <c r="Z309" s="9">
        <f t="shared" si="648"/>
        <v>0</v>
      </c>
      <c r="AA309" s="10">
        <f t="shared" si="649"/>
        <v>0</v>
      </c>
      <c r="AB309" s="7" t="s">
        <v>649</v>
      </c>
      <c r="AC309" s="168"/>
      <c r="AD309" s="15"/>
      <c r="AE309" s="9">
        <v>6842</v>
      </c>
      <c r="AF309" s="9">
        <f t="shared" si="650"/>
        <v>47</v>
      </c>
      <c r="AG309" s="9">
        <v>284</v>
      </c>
      <c r="AH309" s="9">
        <f t="shared" si="651"/>
        <v>0</v>
      </c>
      <c r="AI309" s="9">
        <v>10</v>
      </c>
      <c r="AJ309" s="9">
        <f t="shared" si="652"/>
        <v>0</v>
      </c>
      <c r="AK309" s="9">
        <v>4</v>
      </c>
      <c r="AL309" s="62" t="str">
        <f t="shared" si="653"/>
        <v>ＡＩマスコット</v>
      </c>
      <c r="AM309" s="9">
        <f t="shared" si="654"/>
        <v>418</v>
      </c>
      <c r="AN309" s="9">
        <f t="shared" si="655"/>
        <v>0</v>
      </c>
      <c r="AO309" s="10">
        <f t="shared" si="656"/>
        <v>0</v>
      </c>
      <c r="AP309" s="7" t="s">
        <v>648</v>
      </c>
      <c r="AQ309" s="168"/>
      <c r="AR309" s="17"/>
      <c r="AS309" s="9">
        <v>5423</v>
      </c>
      <c r="AT309" s="9">
        <f t="shared" si="657"/>
        <v>38</v>
      </c>
      <c r="AU309" s="9">
        <v>347</v>
      </c>
      <c r="AV309" s="9">
        <f t="shared" si="658"/>
        <v>2</v>
      </c>
      <c r="AW309" s="9">
        <v>22</v>
      </c>
      <c r="AX309" s="9">
        <f t="shared" si="659"/>
        <v>2</v>
      </c>
      <c r="AY309" s="9">
        <v>-10</v>
      </c>
      <c r="AZ309" s="62" t="str">
        <f t="shared" si="660"/>
        <v>クレしんマスコット</v>
      </c>
      <c r="BA309" s="9">
        <f t="shared" si="660"/>
        <v>0</v>
      </c>
      <c r="BB309" s="9">
        <f t="shared" si="661"/>
        <v>0</v>
      </c>
      <c r="BC309" s="10">
        <f t="shared" si="662"/>
        <v>0</v>
      </c>
      <c r="BD309" s="7" t="s">
        <v>651</v>
      </c>
      <c r="BE309" s="168"/>
      <c r="BF309" s="17"/>
      <c r="BG309" s="9">
        <v>5257</v>
      </c>
      <c r="BH309" s="9">
        <f t="shared" si="663"/>
        <v>90</v>
      </c>
      <c r="BI309" s="9">
        <v>152</v>
      </c>
      <c r="BJ309" s="9">
        <f t="shared" si="664"/>
        <v>1</v>
      </c>
      <c r="BK309" s="9">
        <v>12</v>
      </c>
      <c r="BL309" s="9">
        <f t="shared" si="665"/>
        <v>0</v>
      </c>
      <c r="BM309" s="9">
        <v>6</v>
      </c>
      <c r="BN309" s="62" t="str">
        <f t="shared" si="666"/>
        <v>ゲームアーク</v>
      </c>
      <c r="BO309" s="9">
        <f t="shared" si="667"/>
        <v>670</v>
      </c>
      <c r="BP309" s="9">
        <f t="shared" si="668"/>
        <v>0</v>
      </c>
      <c r="BQ309" s="10">
        <f t="shared" si="669"/>
        <v>0</v>
      </c>
      <c r="BR309" s="7"/>
      <c r="BS309" s="168"/>
      <c r="BT309" s="169" t="str">
        <f>IF(A327="","",A327)</f>
        <v/>
      </c>
      <c r="BU309" s="9"/>
      <c r="BV309" s="9" t="str">
        <f t="shared" si="608"/>
        <v/>
      </c>
      <c r="BW309" s="9"/>
      <c r="BX309" s="9" t="str">
        <f t="shared" si="609"/>
        <v/>
      </c>
      <c r="BY309" s="9"/>
      <c r="BZ309" s="9" t="str">
        <f t="shared" si="610"/>
        <v/>
      </c>
      <c r="CA309" s="9"/>
      <c r="CB309" s="78"/>
      <c r="CC309" s="78" t="str">
        <f t="shared" si="611"/>
        <v/>
      </c>
      <c r="CD309" s="9" t="str">
        <f t="shared" si="612"/>
        <v/>
      </c>
      <c r="CE309" s="10" t="str">
        <f t="shared" si="613"/>
        <v/>
      </c>
      <c r="CF309" s="7"/>
      <c r="CH309" s="89" t="str">
        <f>IF(A327="","",A327)</f>
        <v/>
      </c>
      <c r="CI309" s="9"/>
      <c r="CJ309" s="9" t="str">
        <f t="shared" si="614"/>
        <v/>
      </c>
      <c r="CK309" s="9"/>
      <c r="CL309" s="9" t="str">
        <f t="shared" si="615"/>
        <v/>
      </c>
      <c r="CM309" s="9"/>
      <c r="CN309" s="9" t="str">
        <f t="shared" si="616"/>
        <v/>
      </c>
      <c r="CO309" s="9"/>
      <c r="CP309" s="78"/>
      <c r="CQ309" s="78" t="str">
        <f t="shared" ref="CQ309:CQ318" si="678">IF(CI309="","",CQ308)</f>
        <v/>
      </c>
      <c r="CR309" s="9" t="str">
        <f t="shared" si="617"/>
        <v/>
      </c>
      <c r="CS309" s="10" t="str">
        <f t="shared" si="618"/>
        <v/>
      </c>
      <c r="CT309" s="7"/>
      <c r="CV309" s="89" t="str">
        <f>IF(A327="","",A327)</f>
        <v/>
      </c>
      <c r="CW309" s="9"/>
      <c r="CX309" s="9" t="str">
        <f t="shared" si="619"/>
        <v/>
      </c>
      <c r="CY309" s="9"/>
      <c r="CZ309" s="9" t="str">
        <f t="shared" si="620"/>
        <v/>
      </c>
      <c r="DA309" s="9"/>
      <c r="DB309" s="9" t="str">
        <f t="shared" si="621"/>
        <v/>
      </c>
      <c r="DC309" s="9"/>
      <c r="DD309" s="78"/>
      <c r="DE309" s="78" t="str">
        <f t="shared" si="622"/>
        <v/>
      </c>
      <c r="DF309" s="9" t="str">
        <f t="shared" si="623"/>
        <v/>
      </c>
      <c r="DG309" s="10" t="str">
        <f t="shared" si="624"/>
        <v/>
      </c>
      <c r="DH309" s="7"/>
      <c r="DJ309" s="89" t="str">
        <f>IF(A327="","",A327)</f>
        <v/>
      </c>
      <c r="DK309" s="9"/>
      <c r="DL309" s="9" t="str">
        <f t="shared" si="625"/>
        <v/>
      </c>
      <c r="DM309" s="9"/>
      <c r="DN309" s="9" t="str">
        <f t="shared" si="626"/>
        <v/>
      </c>
      <c r="DO309" s="9"/>
      <c r="DP309" s="9" t="str">
        <f t="shared" si="627"/>
        <v/>
      </c>
      <c r="DQ309" s="9"/>
      <c r="DR309" s="78"/>
      <c r="DS309" s="78" t="str">
        <f t="shared" si="628"/>
        <v/>
      </c>
      <c r="DT309" s="9" t="str">
        <f t="shared" si="629"/>
        <v/>
      </c>
      <c r="DU309" s="10" t="str">
        <f t="shared" si="630"/>
        <v/>
      </c>
      <c r="DV309" s="7"/>
      <c r="DW309" s="276"/>
      <c r="DX309" s="89" t="str">
        <f>IF(N327="","",N327)</f>
        <v/>
      </c>
      <c r="DY309" s="9"/>
      <c r="DZ309" s="9" t="str">
        <f t="shared" si="631"/>
        <v/>
      </c>
      <c r="EA309" s="9"/>
      <c r="EB309" s="9" t="str">
        <f t="shared" si="632"/>
        <v/>
      </c>
      <c r="EC309" s="9"/>
      <c r="ED309" s="9" t="str">
        <f t="shared" si="633"/>
        <v/>
      </c>
      <c r="EE309" s="9"/>
      <c r="EF309" s="78"/>
      <c r="EG309" s="78" t="str">
        <f t="shared" si="670"/>
        <v/>
      </c>
      <c r="EH309" s="9" t="str">
        <f t="shared" si="634"/>
        <v/>
      </c>
      <c r="EI309" s="10" t="str">
        <f t="shared" si="635"/>
        <v/>
      </c>
      <c r="EJ309" s="7"/>
      <c r="EK309" s="276"/>
      <c r="EL309" s="239"/>
      <c r="EM309" s="15"/>
      <c r="EN309" s="15"/>
      <c r="EO309" s="9">
        <v>7254</v>
      </c>
      <c r="EP309" s="9">
        <f t="shared" si="671"/>
        <v>26</v>
      </c>
      <c r="EQ309" s="9">
        <v>485</v>
      </c>
      <c r="ER309" s="9">
        <f t="shared" si="672"/>
        <v>0</v>
      </c>
      <c r="ES309" s="9">
        <v>60</v>
      </c>
      <c r="ET309" s="9">
        <f t="shared" si="673"/>
        <v>2</v>
      </c>
      <c r="EU309" s="9">
        <v>5</v>
      </c>
      <c r="EV309" s="62" t="str">
        <f t="shared" si="674"/>
        <v>AIモンスターラバー</v>
      </c>
      <c r="EW309" s="9">
        <f t="shared" si="675"/>
        <v>200</v>
      </c>
      <c r="EX309" s="9">
        <f t="shared" si="676"/>
        <v>400</v>
      </c>
      <c r="EY309" s="10">
        <f t="shared" si="677"/>
        <v>0.15384615384615385</v>
      </c>
      <c r="EZ309" s="7"/>
    </row>
    <row r="310" spans="1:156" ht="15" customHeight="1" thickBot="1">
      <c r="A310" s="23"/>
      <c r="B310" s="23"/>
      <c r="C310" s="24">
        <v>9588</v>
      </c>
      <c r="D310" s="24">
        <f t="shared" si="636"/>
        <v>77</v>
      </c>
      <c r="E310" s="24">
        <v>434</v>
      </c>
      <c r="F310" s="24">
        <f t="shared" si="637"/>
        <v>2</v>
      </c>
      <c r="G310" s="24">
        <v>15</v>
      </c>
      <c r="H310" s="24">
        <f t="shared" si="638"/>
        <v>2</v>
      </c>
      <c r="I310" s="24">
        <v>0</v>
      </c>
      <c r="J310" s="63" t="str">
        <f t="shared" si="639"/>
        <v>サンリオホワイトマスコット</v>
      </c>
      <c r="K310" s="96">
        <f t="shared" si="640"/>
        <v>660</v>
      </c>
      <c r="L310" s="24">
        <f t="shared" si="641"/>
        <v>1320</v>
      </c>
      <c r="M310" s="26">
        <f t="shared" si="642"/>
        <v>0.17142857142857143</v>
      </c>
      <c r="N310" s="7"/>
      <c r="O310" s="168"/>
      <c r="P310" s="23"/>
      <c r="Q310" s="24">
        <v>6997</v>
      </c>
      <c r="R310" s="24">
        <f t="shared" si="643"/>
        <v>43</v>
      </c>
      <c r="S310" s="24">
        <v>387</v>
      </c>
      <c r="T310" s="24">
        <f t="shared" si="644"/>
        <v>2</v>
      </c>
      <c r="U310" s="24">
        <v>19</v>
      </c>
      <c r="V310" s="24">
        <f t="shared" si="645"/>
        <v>1</v>
      </c>
      <c r="W310" s="24">
        <v>0</v>
      </c>
      <c r="X310" s="63" t="str">
        <f t="shared" si="646"/>
        <v>アンパンマンマスコット</v>
      </c>
      <c r="Y310" s="96">
        <f t="shared" si="647"/>
        <v>608</v>
      </c>
      <c r="Z310" s="24">
        <f t="shared" si="648"/>
        <v>608</v>
      </c>
      <c r="AA310" s="26">
        <f t="shared" si="649"/>
        <v>0.14139534883720931</v>
      </c>
      <c r="AB310" s="7"/>
      <c r="AC310" s="168"/>
      <c r="AD310" s="23"/>
      <c r="AE310" s="24">
        <v>6504</v>
      </c>
      <c r="AF310" s="24">
        <f t="shared" si="650"/>
        <v>136</v>
      </c>
      <c r="AG310" s="24">
        <v>467</v>
      </c>
      <c r="AH310" s="24">
        <f t="shared" si="651"/>
        <v>0</v>
      </c>
      <c r="AI310" s="24">
        <v>52</v>
      </c>
      <c r="AJ310" s="24">
        <f t="shared" si="652"/>
        <v>3</v>
      </c>
      <c r="AK310" s="24">
        <v>20</v>
      </c>
      <c r="AL310" s="63" t="str">
        <f t="shared" si="653"/>
        <v>ラブブキーホルダー</v>
      </c>
      <c r="AM310" s="96">
        <f t="shared" si="654"/>
        <v>450</v>
      </c>
      <c r="AN310" s="24">
        <f t="shared" si="655"/>
        <v>1350</v>
      </c>
      <c r="AO310" s="26">
        <f t="shared" si="656"/>
        <v>9.9264705882352935E-2</v>
      </c>
      <c r="AP310" s="7"/>
      <c r="AQ310" s="168"/>
      <c r="AR310" s="23"/>
      <c r="AS310" s="24">
        <v>5732</v>
      </c>
      <c r="AT310" s="24">
        <f t="shared" si="657"/>
        <v>59</v>
      </c>
      <c r="AU310" s="24">
        <v>239</v>
      </c>
      <c r="AV310" s="24">
        <f t="shared" si="658"/>
        <v>0</v>
      </c>
      <c r="AW310" s="24">
        <v>2</v>
      </c>
      <c r="AX310" s="24">
        <f t="shared" si="659"/>
        <v>2</v>
      </c>
      <c r="AY310" s="24">
        <v>20</v>
      </c>
      <c r="AZ310" s="63" t="str">
        <f t="shared" si="660"/>
        <v>スンスンクリップ</v>
      </c>
      <c r="BA310" s="96">
        <f t="shared" si="660"/>
        <v>1100</v>
      </c>
      <c r="BB310" s="24">
        <f t="shared" si="661"/>
        <v>2200</v>
      </c>
      <c r="BC310" s="26">
        <f t="shared" si="662"/>
        <v>0.3728813559322034</v>
      </c>
      <c r="BD310" s="7" t="s">
        <v>652</v>
      </c>
      <c r="BE310" s="168"/>
      <c r="BF310" s="23"/>
      <c r="BG310" s="24">
        <v>5648</v>
      </c>
      <c r="BH310" s="24">
        <f t="shared" si="663"/>
        <v>121</v>
      </c>
      <c r="BI310" s="24">
        <v>228</v>
      </c>
      <c r="BJ310" s="24">
        <f t="shared" si="664"/>
        <v>0</v>
      </c>
      <c r="BK310" s="24">
        <v>90</v>
      </c>
      <c r="BL310" s="24">
        <f t="shared" si="665"/>
        <v>10</v>
      </c>
      <c r="BM310" s="24">
        <v>0</v>
      </c>
      <c r="BN310" s="63" t="str">
        <f t="shared" si="666"/>
        <v>AIモンスターラバー</v>
      </c>
      <c r="BO310" s="96">
        <f t="shared" si="667"/>
        <v>200</v>
      </c>
      <c r="BP310" s="24">
        <f t="shared" si="668"/>
        <v>2000</v>
      </c>
      <c r="BQ310" s="26">
        <f t="shared" si="669"/>
        <v>0.16528925619834711</v>
      </c>
      <c r="BR310" s="7"/>
      <c r="BS310" s="168"/>
      <c r="BT310" s="170" t="str">
        <f>IF(A331="","",A331)</f>
        <v/>
      </c>
      <c r="BU310" s="9"/>
      <c r="BV310" s="9" t="str">
        <f t="shared" si="608"/>
        <v/>
      </c>
      <c r="BW310" s="9"/>
      <c r="BX310" s="9" t="str">
        <f t="shared" si="609"/>
        <v/>
      </c>
      <c r="BY310" s="9"/>
      <c r="BZ310" s="9" t="str">
        <f t="shared" si="610"/>
        <v/>
      </c>
      <c r="CA310" s="9"/>
      <c r="CB310" s="78"/>
      <c r="CC310" s="78" t="str">
        <f t="shared" si="611"/>
        <v/>
      </c>
      <c r="CD310" s="9" t="str">
        <f t="shared" si="612"/>
        <v/>
      </c>
      <c r="CE310" s="10" t="str">
        <f t="shared" si="613"/>
        <v/>
      </c>
      <c r="CF310" s="7"/>
      <c r="CH310" s="89" t="str">
        <f>IF(A331="","",A331)</f>
        <v/>
      </c>
      <c r="CI310" s="9"/>
      <c r="CJ310" s="9" t="str">
        <f t="shared" si="614"/>
        <v/>
      </c>
      <c r="CK310" s="9"/>
      <c r="CL310" s="9" t="str">
        <f t="shared" si="615"/>
        <v/>
      </c>
      <c r="CM310" s="9"/>
      <c r="CN310" s="9" t="str">
        <f t="shared" si="616"/>
        <v/>
      </c>
      <c r="CO310" s="9"/>
      <c r="CP310" s="78"/>
      <c r="CQ310" s="78" t="str">
        <f t="shared" si="678"/>
        <v/>
      </c>
      <c r="CR310" s="9" t="str">
        <f t="shared" si="617"/>
        <v/>
      </c>
      <c r="CS310" s="10" t="str">
        <f t="shared" si="618"/>
        <v/>
      </c>
      <c r="CT310" s="7"/>
      <c r="CV310" s="89" t="str">
        <f>IF(A331="","",A331)</f>
        <v/>
      </c>
      <c r="CW310" s="9"/>
      <c r="CX310" s="9" t="str">
        <f t="shared" si="619"/>
        <v/>
      </c>
      <c r="CY310" s="9"/>
      <c r="CZ310" s="9" t="str">
        <f t="shared" si="620"/>
        <v/>
      </c>
      <c r="DA310" s="9"/>
      <c r="DB310" s="9" t="str">
        <f t="shared" si="621"/>
        <v/>
      </c>
      <c r="DC310" s="9"/>
      <c r="DD310" s="78"/>
      <c r="DE310" s="78" t="str">
        <f t="shared" si="622"/>
        <v/>
      </c>
      <c r="DF310" s="9" t="str">
        <f t="shared" si="623"/>
        <v/>
      </c>
      <c r="DG310" s="10" t="str">
        <f t="shared" si="624"/>
        <v/>
      </c>
      <c r="DH310" s="7"/>
      <c r="DJ310" s="89" t="str">
        <f>IF(A331="","",A331)</f>
        <v/>
      </c>
      <c r="DK310" s="9"/>
      <c r="DL310" s="9" t="str">
        <f t="shared" si="625"/>
        <v/>
      </c>
      <c r="DM310" s="9"/>
      <c r="DN310" s="9" t="str">
        <f t="shared" si="626"/>
        <v/>
      </c>
      <c r="DO310" s="9"/>
      <c r="DP310" s="9" t="str">
        <f t="shared" si="627"/>
        <v/>
      </c>
      <c r="DQ310" s="9"/>
      <c r="DR310" s="78"/>
      <c r="DS310" s="78" t="str">
        <f t="shared" si="628"/>
        <v/>
      </c>
      <c r="DT310" s="9" t="str">
        <f t="shared" si="629"/>
        <v/>
      </c>
      <c r="DU310" s="10" t="str">
        <f t="shared" si="630"/>
        <v/>
      </c>
      <c r="DV310" s="7"/>
      <c r="DW310" s="276"/>
      <c r="DX310" s="89" t="str">
        <f>IF(N331="","",N331)</f>
        <v/>
      </c>
      <c r="DY310" s="9"/>
      <c r="DZ310" s="9" t="str">
        <f t="shared" si="631"/>
        <v/>
      </c>
      <c r="EA310" s="9"/>
      <c r="EB310" s="9" t="str">
        <f t="shared" si="632"/>
        <v/>
      </c>
      <c r="EC310" s="9"/>
      <c r="ED310" s="9" t="str">
        <f t="shared" si="633"/>
        <v/>
      </c>
      <c r="EE310" s="9"/>
      <c r="EF310" s="78"/>
      <c r="EG310" s="78" t="str">
        <f t="shared" si="670"/>
        <v/>
      </c>
      <c r="EH310" s="9" t="str">
        <f t="shared" si="634"/>
        <v/>
      </c>
      <c r="EI310" s="10" t="str">
        <f t="shared" si="635"/>
        <v/>
      </c>
      <c r="EJ310" s="7"/>
      <c r="EK310" s="276"/>
      <c r="EL310" s="239"/>
      <c r="EM310" s="23"/>
      <c r="EN310" s="23"/>
      <c r="EO310" s="24">
        <v>8271</v>
      </c>
      <c r="EP310" s="24">
        <f t="shared" si="671"/>
        <v>20</v>
      </c>
      <c r="EQ310" s="24">
        <v>579</v>
      </c>
      <c r="ER310" s="24">
        <f t="shared" si="672"/>
        <v>0</v>
      </c>
      <c r="ES310" s="24">
        <v>14</v>
      </c>
      <c r="ET310" s="24">
        <f t="shared" si="673"/>
        <v>0</v>
      </c>
      <c r="EU310" s="24">
        <v>4</v>
      </c>
      <c r="EV310" s="63" t="str">
        <f t="shared" si="674"/>
        <v>ラブブキーホルダー</v>
      </c>
      <c r="EW310" s="96">
        <f t="shared" si="675"/>
        <v>500</v>
      </c>
      <c r="EX310" s="24">
        <f t="shared" si="676"/>
        <v>0</v>
      </c>
      <c r="EY310" s="26">
        <f t="shared" si="677"/>
        <v>0</v>
      </c>
      <c r="EZ310" s="7" t="s">
        <v>623</v>
      </c>
    </row>
    <row r="311" spans="1:156" ht="15" customHeight="1" thickTop="1">
      <c r="A311" s="89">
        <v>46038</v>
      </c>
      <c r="B311" s="6">
        <f>IF(A311="","",SUM(D311:D314)+SUM(R311:R314)+SUM(BV305,CJ305,CX305,DL305,DZ305)+SUM(AF311:AF314)+SUM(AT311:AT314)+SUM(BH311:BH314))</f>
        <v>3437</v>
      </c>
      <c r="C311" s="78">
        <v>11392</v>
      </c>
      <c r="D311" s="78">
        <f t="shared" si="636"/>
        <v>87</v>
      </c>
      <c r="E311" s="78">
        <v>365</v>
      </c>
      <c r="F311" s="28">
        <f t="shared" si="637"/>
        <v>1</v>
      </c>
      <c r="G311" s="78">
        <v>14</v>
      </c>
      <c r="H311" s="78">
        <f t="shared" si="638"/>
        <v>1</v>
      </c>
      <c r="I311" s="78">
        <v>0</v>
      </c>
      <c r="J311" s="90" t="str">
        <f t="shared" si="639"/>
        <v>サンリオファーキーケース</v>
      </c>
      <c r="K311" s="91">
        <f t="shared" si="640"/>
        <v>682</v>
      </c>
      <c r="L311" s="28">
        <f t="shared" si="641"/>
        <v>682</v>
      </c>
      <c r="M311" s="29">
        <f t="shared" si="642"/>
        <v>7.8390804597701147E-2</v>
      </c>
      <c r="N311" s="7"/>
      <c r="O311" s="168"/>
      <c r="P311" s="89">
        <f>IF(A311="","",A311)</f>
        <v>46038</v>
      </c>
      <c r="Q311" s="78">
        <v>9163</v>
      </c>
      <c r="R311" s="78">
        <f t="shared" si="643"/>
        <v>90</v>
      </c>
      <c r="S311" s="78">
        <v>242</v>
      </c>
      <c r="T311" s="28">
        <f t="shared" si="644"/>
        <v>6</v>
      </c>
      <c r="U311" s="78">
        <v>29</v>
      </c>
      <c r="V311" s="78">
        <f t="shared" si="645"/>
        <v>1</v>
      </c>
      <c r="W311" s="78">
        <v>0</v>
      </c>
      <c r="X311" s="90" t="str">
        <f t="shared" si="646"/>
        <v>ラブブマスコット</v>
      </c>
      <c r="Y311" s="91">
        <f t="shared" si="647"/>
        <v>400</v>
      </c>
      <c r="Z311" s="28">
        <f t="shared" si="648"/>
        <v>400</v>
      </c>
      <c r="AA311" s="29">
        <f t="shared" si="649"/>
        <v>4.4444444444444446E-2</v>
      </c>
      <c r="AB311" s="7"/>
      <c r="AC311" s="168"/>
      <c r="AD311" s="89">
        <f>IF(A311="","",A311)</f>
        <v>46038</v>
      </c>
      <c r="AE311" s="78">
        <v>5638</v>
      </c>
      <c r="AF311" s="78">
        <f t="shared" si="650"/>
        <v>71</v>
      </c>
      <c r="AG311" s="78">
        <v>171</v>
      </c>
      <c r="AH311" s="28">
        <f t="shared" si="651"/>
        <v>4</v>
      </c>
      <c r="AI311" s="78">
        <v>24</v>
      </c>
      <c r="AJ311" s="78">
        <f t="shared" si="652"/>
        <v>5</v>
      </c>
      <c r="AK311" s="78">
        <v>4</v>
      </c>
      <c r="AL311" s="90" t="str">
        <f t="shared" si="653"/>
        <v>サンリオアニマルがま口</v>
      </c>
      <c r="AM311" s="91">
        <f t="shared" si="654"/>
        <v>880</v>
      </c>
      <c r="AN311" s="28">
        <f t="shared" si="655"/>
        <v>4400</v>
      </c>
      <c r="AO311" s="29">
        <f t="shared" si="656"/>
        <v>0.61971830985915488</v>
      </c>
      <c r="AP311" s="7"/>
      <c r="AQ311" s="168"/>
      <c r="AR311" s="89">
        <f>IF(A311="","",A311)</f>
        <v>46038</v>
      </c>
      <c r="AS311" s="78">
        <v>9034</v>
      </c>
      <c r="AT311" s="78">
        <f t="shared" si="657"/>
        <v>110</v>
      </c>
      <c r="AU311" s="78">
        <v>366</v>
      </c>
      <c r="AV311" s="28">
        <f t="shared" si="658"/>
        <v>4</v>
      </c>
      <c r="AW311" s="78">
        <v>20</v>
      </c>
      <c r="AX311" s="78">
        <f t="shared" si="659"/>
        <v>5</v>
      </c>
      <c r="AY311" s="78">
        <v>5</v>
      </c>
      <c r="AZ311" s="90" t="str">
        <f t="shared" si="660"/>
        <v>テラスタルフェス</v>
      </c>
      <c r="BA311" s="91">
        <f t="shared" si="660"/>
        <v>800</v>
      </c>
      <c r="BB311" s="28">
        <f t="shared" si="661"/>
        <v>4000</v>
      </c>
      <c r="BC311" s="29">
        <f t="shared" si="662"/>
        <v>0.36363636363636365</v>
      </c>
      <c r="BD311" s="7"/>
      <c r="BE311" s="168"/>
      <c r="BF311" s="89">
        <f>IF(A311="","",A311)</f>
        <v>46038</v>
      </c>
      <c r="BG311" s="78">
        <v>4523</v>
      </c>
      <c r="BH311" s="78">
        <f t="shared" si="663"/>
        <v>130</v>
      </c>
      <c r="BI311" s="78">
        <v>226</v>
      </c>
      <c r="BJ311" s="28">
        <f t="shared" si="664"/>
        <v>3</v>
      </c>
      <c r="BK311" s="78">
        <v>17</v>
      </c>
      <c r="BL311" s="78">
        <f t="shared" si="665"/>
        <v>3</v>
      </c>
      <c r="BM311" s="78">
        <v>0</v>
      </c>
      <c r="BN311" s="90" t="str">
        <f t="shared" si="666"/>
        <v>ゲーム機柄イヤホン</v>
      </c>
      <c r="BO311" s="91">
        <f t="shared" si="667"/>
        <v>1100</v>
      </c>
      <c r="BP311" s="28">
        <f t="shared" si="668"/>
        <v>3300</v>
      </c>
      <c r="BQ311" s="29">
        <f t="shared" si="669"/>
        <v>0.25384615384615383</v>
      </c>
      <c r="BR311" s="7"/>
      <c r="BS311" s="168"/>
      <c r="BT311" s="170" t="str">
        <f>IF(A335="","",A335)</f>
        <v/>
      </c>
      <c r="BU311" s="9"/>
      <c r="BV311" s="9" t="str">
        <f t="shared" si="608"/>
        <v/>
      </c>
      <c r="BW311" s="9"/>
      <c r="BX311" s="9" t="str">
        <f t="shared" si="609"/>
        <v/>
      </c>
      <c r="BY311" s="9"/>
      <c r="BZ311" s="9" t="str">
        <f t="shared" si="610"/>
        <v/>
      </c>
      <c r="CA311" s="9"/>
      <c r="CB311" s="78"/>
      <c r="CC311" s="78" t="str">
        <f t="shared" si="611"/>
        <v/>
      </c>
      <c r="CD311" s="9" t="str">
        <f t="shared" si="612"/>
        <v/>
      </c>
      <c r="CE311" s="10" t="str">
        <f t="shared" si="613"/>
        <v/>
      </c>
      <c r="CF311" s="7"/>
      <c r="CH311" s="89" t="str">
        <f>IF(A335="","",A335)</f>
        <v/>
      </c>
      <c r="CI311" s="9"/>
      <c r="CJ311" s="9" t="str">
        <f t="shared" si="614"/>
        <v/>
      </c>
      <c r="CK311" s="9"/>
      <c r="CL311" s="9" t="str">
        <f t="shared" si="615"/>
        <v/>
      </c>
      <c r="CM311" s="9"/>
      <c r="CN311" s="9" t="str">
        <f t="shared" si="616"/>
        <v/>
      </c>
      <c r="CO311" s="9"/>
      <c r="CP311" s="78"/>
      <c r="CQ311" s="78" t="str">
        <f t="shared" si="678"/>
        <v/>
      </c>
      <c r="CR311" s="9" t="str">
        <f t="shared" si="617"/>
        <v/>
      </c>
      <c r="CS311" s="10" t="str">
        <f t="shared" si="618"/>
        <v/>
      </c>
      <c r="CT311" s="7"/>
      <c r="CV311" s="89" t="str">
        <f>IF(A335="","",A335)</f>
        <v/>
      </c>
      <c r="CW311" s="9"/>
      <c r="CX311" s="9" t="str">
        <f t="shared" si="619"/>
        <v/>
      </c>
      <c r="CY311" s="9"/>
      <c r="CZ311" s="9" t="str">
        <f t="shared" si="620"/>
        <v/>
      </c>
      <c r="DA311" s="9"/>
      <c r="DB311" s="9" t="str">
        <f t="shared" si="621"/>
        <v/>
      </c>
      <c r="DC311" s="9"/>
      <c r="DD311" s="78"/>
      <c r="DE311" s="78" t="str">
        <f t="shared" si="622"/>
        <v/>
      </c>
      <c r="DF311" s="9" t="str">
        <f t="shared" si="623"/>
        <v/>
      </c>
      <c r="DG311" s="10" t="str">
        <f t="shared" si="624"/>
        <v/>
      </c>
      <c r="DH311" s="7"/>
      <c r="DJ311" s="89" t="str">
        <f>IF(A335="","",A335)</f>
        <v/>
      </c>
      <c r="DK311" s="9"/>
      <c r="DL311" s="9" t="str">
        <f t="shared" si="625"/>
        <v/>
      </c>
      <c r="DM311" s="9"/>
      <c r="DN311" s="9" t="str">
        <f t="shared" si="626"/>
        <v/>
      </c>
      <c r="DO311" s="9"/>
      <c r="DP311" s="9" t="str">
        <f t="shared" si="627"/>
        <v/>
      </c>
      <c r="DQ311" s="9"/>
      <c r="DR311" s="78"/>
      <c r="DS311" s="78" t="str">
        <f t="shared" si="628"/>
        <v/>
      </c>
      <c r="DT311" s="9" t="str">
        <f t="shared" si="629"/>
        <v/>
      </c>
      <c r="DU311" s="10" t="str">
        <f t="shared" si="630"/>
        <v/>
      </c>
      <c r="DV311" s="7"/>
      <c r="DW311" s="276"/>
      <c r="DX311" s="89" t="str">
        <f>IF(N335="","",N335)</f>
        <v/>
      </c>
      <c r="DY311" s="9"/>
      <c r="DZ311" s="9" t="str">
        <f t="shared" si="631"/>
        <v/>
      </c>
      <c r="EA311" s="9"/>
      <c r="EB311" s="9" t="str">
        <f t="shared" si="632"/>
        <v/>
      </c>
      <c r="EC311" s="9"/>
      <c r="ED311" s="9" t="str">
        <f t="shared" si="633"/>
        <v/>
      </c>
      <c r="EE311" s="9"/>
      <c r="EF311" s="78"/>
      <c r="EG311" s="78" t="str">
        <f t="shared" si="670"/>
        <v/>
      </c>
      <c r="EH311" s="9" t="str">
        <f t="shared" si="634"/>
        <v/>
      </c>
      <c r="EI311" s="10" t="str">
        <f t="shared" si="635"/>
        <v/>
      </c>
      <c r="EJ311" s="7"/>
      <c r="EK311" s="276"/>
      <c r="EL311" s="239"/>
      <c r="EM311" s="89">
        <v>46014</v>
      </c>
      <c r="EN311" s="6">
        <f>IF(EM311="","",SUM(EP311:EP314)+SUM(FD311:FD314)+SUM(HH305:HH305)+SUM(HU305:HU305)+SUM(IH305:IH305)+SUM(FR311:FR314)+SUM(GF311:GF314)+SUM(GT311:GT314))</f>
        <v>67</v>
      </c>
      <c r="EO311" s="78">
        <v>7822</v>
      </c>
      <c r="EP311" s="78">
        <f t="shared" si="671"/>
        <v>8</v>
      </c>
      <c r="EQ311" s="78">
        <v>266</v>
      </c>
      <c r="ER311" s="28">
        <f t="shared" si="672"/>
        <v>0</v>
      </c>
      <c r="ES311" s="78">
        <v>52</v>
      </c>
      <c r="ET311" s="78">
        <f t="shared" si="673"/>
        <v>1</v>
      </c>
      <c r="EU311" s="78">
        <v>-40</v>
      </c>
      <c r="EV311" s="90" t="str">
        <f t="shared" si="674"/>
        <v>NICI</v>
      </c>
      <c r="EW311" s="91">
        <f t="shared" si="675"/>
        <v>682</v>
      </c>
      <c r="EX311" s="28">
        <f t="shared" si="676"/>
        <v>682</v>
      </c>
      <c r="EY311" s="29">
        <f t="shared" si="677"/>
        <v>0.85250000000000004</v>
      </c>
      <c r="EZ311" s="7"/>
    </row>
    <row r="312" spans="1:156">
      <c r="A312" s="242"/>
      <c r="B312" s="15"/>
      <c r="C312" s="9">
        <v>13268</v>
      </c>
      <c r="D312" s="9">
        <f t="shared" si="636"/>
        <v>168</v>
      </c>
      <c r="E312" s="9">
        <v>393</v>
      </c>
      <c r="F312" s="9">
        <f t="shared" si="637"/>
        <v>7</v>
      </c>
      <c r="G312" s="9">
        <v>10</v>
      </c>
      <c r="H312" s="9">
        <f t="shared" si="638"/>
        <v>7</v>
      </c>
      <c r="I312" s="9">
        <v>6</v>
      </c>
      <c r="J312" s="62" t="str">
        <f t="shared" si="639"/>
        <v>ピクミンマスコット</v>
      </c>
      <c r="K312" s="95">
        <f t="shared" si="640"/>
        <v>800</v>
      </c>
      <c r="L312" s="9">
        <f t="shared" si="641"/>
        <v>5600</v>
      </c>
      <c r="M312" s="10">
        <f t="shared" si="642"/>
        <v>0.33333333333333331</v>
      </c>
      <c r="N312" s="7"/>
      <c r="O312" s="168"/>
      <c r="P312" s="15"/>
      <c r="Q312" s="9">
        <v>9902</v>
      </c>
      <c r="R312" s="9">
        <f t="shared" si="643"/>
        <v>148</v>
      </c>
      <c r="S312" s="9">
        <v>397</v>
      </c>
      <c r="T312" s="9">
        <f t="shared" si="644"/>
        <v>4</v>
      </c>
      <c r="U312" s="9">
        <v>28</v>
      </c>
      <c r="V312" s="9">
        <f t="shared" si="645"/>
        <v>-6</v>
      </c>
      <c r="W312" s="9">
        <v>0</v>
      </c>
      <c r="X312" s="62" t="str">
        <f t="shared" si="646"/>
        <v>ラブブキーホルダーおおきめ</v>
      </c>
      <c r="Y312" s="95">
        <f t="shared" si="647"/>
        <v>500</v>
      </c>
      <c r="Z312" s="9">
        <f t="shared" si="648"/>
        <v>-3000</v>
      </c>
      <c r="AA312" s="10">
        <f t="shared" si="649"/>
        <v>-0.20270270270270271</v>
      </c>
      <c r="AB312" s="7"/>
      <c r="AC312" s="168"/>
      <c r="AD312" s="15"/>
      <c r="AE312" s="9">
        <v>5788</v>
      </c>
      <c r="AF312" s="9">
        <f t="shared" si="650"/>
        <v>150</v>
      </c>
      <c r="AG312" s="9">
        <v>300</v>
      </c>
      <c r="AH312" s="9">
        <f t="shared" si="651"/>
        <v>5</v>
      </c>
      <c r="AI312" s="9">
        <v>5</v>
      </c>
      <c r="AJ312" s="9">
        <f t="shared" si="652"/>
        <v>4</v>
      </c>
      <c r="AK312" s="162">
        <v>0</v>
      </c>
      <c r="AL312" s="62" t="str">
        <f t="shared" si="653"/>
        <v>キティボアバンスクリップ</v>
      </c>
      <c r="AM312" s="95">
        <f t="shared" si="654"/>
        <v>1100</v>
      </c>
      <c r="AN312" s="9">
        <f t="shared" si="655"/>
        <v>4400</v>
      </c>
      <c r="AO312" s="10">
        <f t="shared" si="656"/>
        <v>0.29333333333333333</v>
      </c>
      <c r="AP312" s="7"/>
      <c r="AQ312" s="168"/>
      <c r="AR312" s="15"/>
      <c r="AS312" s="9">
        <v>5405</v>
      </c>
      <c r="AT312" s="9">
        <f t="shared" si="657"/>
        <v>47</v>
      </c>
      <c r="AU312" s="9">
        <v>394</v>
      </c>
      <c r="AV312" s="9">
        <f t="shared" si="658"/>
        <v>4</v>
      </c>
      <c r="AW312" s="9">
        <v>21</v>
      </c>
      <c r="AX312" s="9">
        <f t="shared" si="659"/>
        <v>-1</v>
      </c>
      <c r="AY312" s="9">
        <v>0</v>
      </c>
      <c r="AZ312" s="62" t="str">
        <f t="shared" si="660"/>
        <v>ブラックホワイトポケカ</v>
      </c>
      <c r="BA312" s="95">
        <f t="shared" si="660"/>
        <v>250</v>
      </c>
      <c r="BB312" s="9">
        <f t="shared" si="661"/>
        <v>-250</v>
      </c>
      <c r="BC312" s="10">
        <f t="shared" si="662"/>
        <v>-5.3191489361702128E-2</v>
      </c>
      <c r="BD312" s="7"/>
      <c r="BE312" s="168"/>
      <c r="BF312" s="15"/>
      <c r="BG312" s="9">
        <v>5291</v>
      </c>
      <c r="BH312" s="9">
        <f t="shared" si="663"/>
        <v>147</v>
      </c>
      <c r="BI312" s="9">
        <v>104</v>
      </c>
      <c r="BJ312" s="9">
        <f t="shared" si="664"/>
        <v>6</v>
      </c>
      <c r="BK312" s="9">
        <v>10</v>
      </c>
      <c r="BL312" s="9">
        <f t="shared" si="665"/>
        <v>6</v>
      </c>
      <c r="BM312" s="9">
        <v>4</v>
      </c>
      <c r="BN312" s="62" t="str">
        <f t="shared" si="666"/>
        <v>デジタルミニカメラ</v>
      </c>
      <c r="BO312" s="95">
        <f t="shared" si="667"/>
        <v>722</v>
      </c>
      <c r="BP312" s="9">
        <f t="shared" si="668"/>
        <v>4332</v>
      </c>
      <c r="BQ312" s="10">
        <f t="shared" si="669"/>
        <v>0.29469387755102039</v>
      </c>
      <c r="BR312" s="7"/>
      <c r="BS312" s="168"/>
      <c r="BT312" s="170" t="str">
        <f>IF(A336="","",A336)</f>
        <v/>
      </c>
      <c r="BU312" s="9"/>
      <c r="BV312" s="9" t="str">
        <f t="shared" si="608"/>
        <v/>
      </c>
      <c r="BW312" s="9"/>
      <c r="BX312" s="9" t="str">
        <f t="shared" si="609"/>
        <v/>
      </c>
      <c r="BY312" s="9"/>
      <c r="BZ312" s="9" t="str">
        <f t="shared" si="610"/>
        <v/>
      </c>
      <c r="CA312" s="9"/>
      <c r="CB312" s="78"/>
      <c r="CC312" s="78" t="str">
        <f t="shared" si="611"/>
        <v/>
      </c>
      <c r="CD312" s="9" t="str">
        <f t="shared" si="612"/>
        <v/>
      </c>
      <c r="CE312" s="10" t="str">
        <f t="shared" si="613"/>
        <v/>
      </c>
      <c r="CF312" s="7"/>
      <c r="CH312" s="89" t="str">
        <f>IF(A339="","",A339)</f>
        <v/>
      </c>
      <c r="CI312" s="9"/>
      <c r="CJ312" s="9" t="str">
        <f t="shared" si="614"/>
        <v/>
      </c>
      <c r="CK312" s="9"/>
      <c r="CL312" s="9" t="str">
        <f t="shared" si="615"/>
        <v/>
      </c>
      <c r="CM312" s="9"/>
      <c r="CN312" s="9" t="str">
        <f t="shared" si="616"/>
        <v/>
      </c>
      <c r="CO312" s="9"/>
      <c r="CP312" s="78"/>
      <c r="CQ312" s="78" t="str">
        <f t="shared" si="678"/>
        <v/>
      </c>
      <c r="CR312" s="9" t="str">
        <f t="shared" si="617"/>
        <v/>
      </c>
      <c r="CS312" s="10" t="str">
        <f t="shared" si="618"/>
        <v/>
      </c>
      <c r="CT312" s="7"/>
      <c r="CV312" s="89" t="str">
        <f>IF(A339="","",A339)</f>
        <v/>
      </c>
      <c r="CW312" s="9"/>
      <c r="CX312" s="9" t="str">
        <f t="shared" si="619"/>
        <v/>
      </c>
      <c r="CY312" s="9"/>
      <c r="CZ312" s="9" t="str">
        <f t="shared" si="620"/>
        <v/>
      </c>
      <c r="DA312" s="9"/>
      <c r="DB312" s="9" t="str">
        <f t="shared" si="621"/>
        <v/>
      </c>
      <c r="DC312" s="9"/>
      <c r="DD312" s="78"/>
      <c r="DE312" s="78" t="str">
        <f t="shared" si="622"/>
        <v/>
      </c>
      <c r="DF312" s="9" t="str">
        <f t="shared" si="623"/>
        <v/>
      </c>
      <c r="DG312" s="10" t="str">
        <f t="shared" si="624"/>
        <v/>
      </c>
      <c r="DH312" s="7"/>
      <c r="DJ312" s="15"/>
      <c r="DK312" s="9"/>
      <c r="DL312" s="9" t="str">
        <f t="shared" si="625"/>
        <v/>
      </c>
      <c r="DM312" s="9"/>
      <c r="DN312" s="9" t="str">
        <f t="shared" si="626"/>
        <v/>
      </c>
      <c r="DO312" s="9"/>
      <c r="DP312" s="9" t="str">
        <f t="shared" si="627"/>
        <v/>
      </c>
      <c r="DQ312" s="9"/>
      <c r="DR312" s="78"/>
      <c r="DS312" s="78" t="str">
        <f t="shared" si="628"/>
        <v/>
      </c>
      <c r="DT312" s="9" t="str">
        <f t="shared" si="629"/>
        <v/>
      </c>
      <c r="DU312" s="10" t="str">
        <f t="shared" si="630"/>
        <v/>
      </c>
      <c r="DV312" s="7"/>
      <c r="DW312" s="276"/>
      <c r="DX312" s="15"/>
      <c r="DY312" s="9"/>
      <c r="DZ312" s="9" t="str">
        <f t="shared" si="631"/>
        <v/>
      </c>
      <c r="EA312" s="9"/>
      <c r="EB312" s="9" t="str">
        <f t="shared" si="632"/>
        <v/>
      </c>
      <c r="EC312" s="9"/>
      <c r="ED312" s="9" t="str">
        <f t="shared" si="633"/>
        <v/>
      </c>
      <c r="EE312" s="9"/>
      <c r="EF312" s="78"/>
      <c r="EG312" s="78" t="str">
        <f t="shared" si="670"/>
        <v/>
      </c>
      <c r="EH312" s="9" t="str">
        <f t="shared" si="634"/>
        <v/>
      </c>
      <c r="EI312" s="10" t="str">
        <f t="shared" si="635"/>
        <v/>
      </c>
      <c r="EJ312" s="7"/>
      <c r="EK312" s="276"/>
      <c r="EL312" s="239"/>
      <c r="EM312" s="241"/>
      <c r="EN312" s="15"/>
      <c r="EO312" s="9">
        <v>8552</v>
      </c>
      <c r="EP312" s="78">
        <f t="shared" si="671"/>
        <v>44</v>
      </c>
      <c r="EQ312" s="9">
        <v>407</v>
      </c>
      <c r="ER312" s="9">
        <f t="shared" si="672"/>
        <v>1</v>
      </c>
      <c r="ES312" s="9">
        <v>24</v>
      </c>
      <c r="ET312" s="9">
        <f t="shared" si="673"/>
        <v>1</v>
      </c>
      <c r="EU312" s="9">
        <v>14</v>
      </c>
      <c r="EV312" s="62" t="str">
        <f t="shared" si="674"/>
        <v>ラブブマスコット</v>
      </c>
      <c r="EW312" s="95">
        <f t="shared" si="675"/>
        <v>400</v>
      </c>
      <c r="EX312" s="9">
        <f t="shared" si="676"/>
        <v>400</v>
      </c>
      <c r="EY312" s="10">
        <f t="shared" si="677"/>
        <v>9.0909090909090912E-2</v>
      </c>
      <c r="EZ312" s="7"/>
    </row>
    <row r="313" spans="1:156" ht="15" customHeight="1">
      <c r="A313" s="271" t="s">
        <v>54</v>
      </c>
      <c r="B313" s="169"/>
      <c r="C313" s="9">
        <v>9163</v>
      </c>
      <c r="D313" s="9">
        <f t="shared" si="636"/>
        <v>115</v>
      </c>
      <c r="E313" s="9">
        <v>555</v>
      </c>
      <c r="F313" s="9">
        <f t="shared" si="637"/>
        <v>5</v>
      </c>
      <c r="G313" s="9">
        <v>9</v>
      </c>
      <c r="H313" s="9">
        <f t="shared" si="638"/>
        <v>2</v>
      </c>
      <c r="I313" s="9">
        <v>1</v>
      </c>
      <c r="J313" s="62" t="str">
        <f t="shared" si="639"/>
        <v>がま口カエル</v>
      </c>
      <c r="K313" s="9">
        <f t="shared" si="640"/>
        <v>308</v>
      </c>
      <c r="L313" s="9">
        <f t="shared" si="641"/>
        <v>616</v>
      </c>
      <c r="M313" s="10">
        <f t="shared" si="642"/>
        <v>5.3565217391304348E-2</v>
      </c>
      <c r="N313" s="7"/>
      <c r="O313" s="168"/>
      <c r="P313" s="15"/>
      <c r="Q313" s="9">
        <v>9933</v>
      </c>
      <c r="R313" s="9">
        <f t="shared" si="643"/>
        <v>130</v>
      </c>
      <c r="S313" s="9">
        <v>244</v>
      </c>
      <c r="T313" s="9">
        <f t="shared" si="644"/>
        <v>5</v>
      </c>
      <c r="U313" s="9">
        <v>7</v>
      </c>
      <c r="V313" s="9">
        <f t="shared" si="645"/>
        <v>6</v>
      </c>
      <c r="W313" s="9">
        <v>6</v>
      </c>
      <c r="X313" s="62" t="str">
        <f t="shared" si="646"/>
        <v>モンチッチマスコット</v>
      </c>
      <c r="Y313" s="9">
        <f t="shared" si="647"/>
        <v>0</v>
      </c>
      <c r="Z313" s="9">
        <f t="shared" si="648"/>
        <v>0</v>
      </c>
      <c r="AA313" s="10">
        <f t="shared" si="649"/>
        <v>0</v>
      </c>
      <c r="AB313" s="7"/>
      <c r="AC313" s="168"/>
      <c r="AD313" s="15"/>
      <c r="AE313" s="9">
        <v>6989</v>
      </c>
      <c r="AF313" s="9">
        <f t="shared" si="650"/>
        <v>147</v>
      </c>
      <c r="AG313" s="9">
        <v>294</v>
      </c>
      <c r="AH313" s="9">
        <f t="shared" si="651"/>
        <v>10</v>
      </c>
      <c r="AI313" s="9">
        <v>3</v>
      </c>
      <c r="AJ313" s="9">
        <f t="shared" si="652"/>
        <v>11</v>
      </c>
      <c r="AK313" s="162">
        <v>0</v>
      </c>
      <c r="AL313" s="62" t="str">
        <f t="shared" si="653"/>
        <v>ＡＩマスコット</v>
      </c>
      <c r="AM313" s="9">
        <f t="shared" si="654"/>
        <v>418</v>
      </c>
      <c r="AN313" s="9">
        <f t="shared" si="655"/>
        <v>4598</v>
      </c>
      <c r="AO313" s="10">
        <f t="shared" si="656"/>
        <v>0.3127891156462585</v>
      </c>
      <c r="AP313" s="7"/>
      <c r="AQ313" s="168"/>
      <c r="AR313" s="17"/>
      <c r="AS313" s="9">
        <v>5486</v>
      </c>
      <c r="AT313" s="9">
        <f t="shared" si="657"/>
        <v>63</v>
      </c>
      <c r="AU313" s="9">
        <v>348</v>
      </c>
      <c r="AV313" s="9">
        <f t="shared" si="658"/>
        <v>1</v>
      </c>
      <c r="AW313" s="9">
        <v>11</v>
      </c>
      <c r="AX313" s="9">
        <f t="shared" si="659"/>
        <v>1</v>
      </c>
      <c r="AY313" s="9">
        <v>7</v>
      </c>
      <c r="AZ313" s="62" t="s">
        <v>653</v>
      </c>
      <c r="BA313" s="9">
        <f>IF(AT313="","",BA309)</f>
        <v>0</v>
      </c>
      <c r="BB313" s="9">
        <f t="shared" si="661"/>
        <v>0</v>
      </c>
      <c r="BC313" s="10">
        <f t="shared" si="662"/>
        <v>0</v>
      </c>
      <c r="BD313" s="7"/>
      <c r="BE313" s="168"/>
      <c r="BF313" s="17"/>
      <c r="BG313" s="9">
        <v>5378</v>
      </c>
      <c r="BH313" s="9">
        <f t="shared" si="663"/>
        <v>121</v>
      </c>
      <c r="BI313" s="9">
        <v>154</v>
      </c>
      <c r="BJ313" s="9">
        <f t="shared" si="664"/>
        <v>2</v>
      </c>
      <c r="BK313" s="9">
        <v>12</v>
      </c>
      <c r="BL313" s="9">
        <f t="shared" si="665"/>
        <v>6</v>
      </c>
      <c r="BM313" s="9">
        <v>3</v>
      </c>
      <c r="BN313" s="62" t="str">
        <f t="shared" si="666"/>
        <v>ゲームアーク</v>
      </c>
      <c r="BO313" s="9">
        <f t="shared" si="667"/>
        <v>670</v>
      </c>
      <c r="BP313" s="9">
        <f t="shared" si="668"/>
        <v>4020</v>
      </c>
      <c r="BQ313" s="10">
        <f t="shared" si="669"/>
        <v>0.3322314049586777</v>
      </c>
      <c r="BR313" s="7"/>
      <c r="BS313" s="168"/>
      <c r="BT313" s="170"/>
      <c r="BU313" s="9"/>
      <c r="BV313" s="9" t="str">
        <f t="shared" si="608"/>
        <v/>
      </c>
      <c r="BW313" s="9"/>
      <c r="BX313" s="9" t="str">
        <f t="shared" si="609"/>
        <v/>
      </c>
      <c r="BY313" s="9"/>
      <c r="BZ313" s="9" t="str">
        <f t="shared" si="610"/>
        <v/>
      </c>
      <c r="CA313" s="9"/>
      <c r="CB313" s="78"/>
      <c r="CC313" s="78" t="str">
        <f t="shared" si="611"/>
        <v/>
      </c>
      <c r="CD313" s="9" t="str">
        <f t="shared" si="612"/>
        <v/>
      </c>
      <c r="CE313" s="10" t="str">
        <f t="shared" si="613"/>
        <v/>
      </c>
      <c r="CF313" s="7"/>
      <c r="CH313" s="89"/>
      <c r="CI313" s="9"/>
      <c r="CJ313" s="9" t="str">
        <f t="shared" si="614"/>
        <v/>
      </c>
      <c r="CK313" s="9"/>
      <c r="CL313" s="9" t="str">
        <f t="shared" si="615"/>
        <v/>
      </c>
      <c r="CM313" s="9"/>
      <c r="CN313" s="9" t="str">
        <f t="shared" si="616"/>
        <v/>
      </c>
      <c r="CO313" s="9"/>
      <c r="CP313" s="78"/>
      <c r="CQ313" s="78" t="str">
        <f t="shared" si="678"/>
        <v/>
      </c>
      <c r="CR313" s="9" t="str">
        <f t="shared" si="617"/>
        <v/>
      </c>
      <c r="CS313" s="10" t="str">
        <f t="shared" si="618"/>
        <v/>
      </c>
      <c r="CT313" s="7"/>
      <c r="CV313" s="89"/>
      <c r="CW313" s="9"/>
      <c r="CX313" s="9" t="str">
        <f t="shared" si="619"/>
        <v/>
      </c>
      <c r="CY313" s="9"/>
      <c r="CZ313" s="9" t="str">
        <f t="shared" si="620"/>
        <v/>
      </c>
      <c r="DA313" s="9"/>
      <c r="DB313" s="9" t="str">
        <f t="shared" si="621"/>
        <v/>
      </c>
      <c r="DC313" s="9"/>
      <c r="DD313" s="78"/>
      <c r="DE313" s="78" t="str">
        <f t="shared" si="622"/>
        <v/>
      </c>
      <c r="DF313" s="9" t="str">
        <f t="shared" si="623"/>
        <v/>
      </c>
      <c r="DG313" s="10" t="str">
        <f t="shared" si="624"/>
        <v/>
      </c>
      <c r="DH313" s="7"/>
      <c r="DJ313" s="89"/>
      <c r="DK313" s="9"/>
      <c r="DL313" s="9" t="str">
        <f t="shared" si="625"/>
        <v/>
      </c>
      <c r="DM313" s="9"/>
      <c r="DN313" s="9" t="str">
        <f t="shared" si="626"/>
        <v/>
      </c>
      <c r="DO313" s="9"/>
      <c r="DP313" s="9" t="str">
        <f t="shared" si="627"/>
        <v/>
      </c>
      <c r="DQ313" s="9"/>
      <c r="DR313" s="78"/>
      <c r="DS313" s="78" t="str">
        <f t="shared" si="628"/>
        <v/>
      </c>
      <c r="DT313" s="9" t="str">
        <f t="shared" si="629"/>
        <v/>
      </c>
      <c r="DU313" s="10" t="str">
        <f t="shared" si="630"/>
        <v/>
      </c>
      <c r="DV313" s="7"/>
      <c r="DW313" s="276"/>
      <c r="DX313" s="89"/>
      <c r="DY313" s="9"/>
      <c r="DZ313" s="9" t="str">
        <f t="shared" si="631"/>
        <v/>
      </c>
      <c r="EA313" s="9"/>
      <c r="EB313" s="9" t="str">
        <f t="shared" si="632"/>
        <v/>
      </c>
      <c r="EC313" s="9"/>
      <c r="ED313" s="9" t="str">
        <f t="shared" si="633"/>
        <v/>
      </c>
      <c r="EE313" s="9"/>
      <c r="EF313" s="78"/>
      <c r="EG313" s="78" t="str">
        <f t="shared" si="670"/>
        <v/>
      </c>
      <c r="EH313" s="9" t="str">
        <f t="shared" si="634"/>
        <v/>
      </c>
      <c r="EI313" s="10" t="str">
        <f t="shared" si="635"/>
        <v/>
      </c>
      <c r="EJ313" s="7"/>
      <c r="EK313" s="276"/>
      <c r="EL313" s="239"/>
      <c r="EM313" s="140"/>
      <c r="EN313" s="169"/>
      <c r="EO313" s="9">
        <v>7264</v>
      </c>
      <c r="EP313" s="20">
        <f t="shared" si="671"/>
        <v>10</v>
      </c>
      <c r="EQ313" s="9">
        <v>488</v>
      </c>
      <c r="ER313" s="9">
        <f t="shared" si="672"/>
        <v>3</v>
      </c>
      <c r="ES313" s="9">
        <v>46</v>
      </c>
      <c r="ET313" s="9">
        <f t="shared" si="673"/>
        <v>19</v>
      </c>
      <c r="EU313" s="9">
        <v>-38</v>
      </c>
      <c r="EV313" s="62" t="str">
        <f t="shared" si="674"/>
        <v>AIモンスターラバー</v>
      </c>
      <c r="EW313" s="9">
        <f t="shared" si="675"/>
        <v>200</v>
      </c>
      <c r="EX313" s="9">
        <f t="shared" si="676"/>
        <v>3800</v>
      </c>
      <c r="EY313" s="10">
        <f t="shared" si="677"/>
        <v>3.8</v>
      </c>
      <c r="EZ313" s="7" t="s">
        <v>634</v>
      </c>
    </row>
    <row r="314" spans="1:156" ht="15" customHeight="1" thickBot="1">
      <c r="A314" s="272">
        <v>815700</v>
      </c>
      <c r="B314" s="23"/>
      <c r="C314" s="24">
        <v>9708</v>
      </c>
      <c r="D314" s="24">
        <f t="shared" si="636"/>
        <v>120</v>
      </c>
      <c r="E314" s="24">
        <v>441</v>
      </c>
      <c r="F314" s="24">
        <f t="shared" si="637"/>
        <v>7</v>
      </c>
      <c r="G314" s="24">
        <v>7</v>
      </c>
      <c r="H314" s="24">
        <f t="shared" si="638"/>
        <v>8</v>
      </c>
      <c r="I314" s="24">
        <v>6</v>
      </c>
      <c r="J314" s="63" t="str">
        <f t="shared" si="639"/>
        <v>サンリオホワイトマスコット</v>
      </c>
      <c r="K314" s="96">
        <f t="shared" si="640"/>
        <v>660</v>
      </c>
      <c r="L314" s="24">
        <f t="shared" si="641"/>
        <v>5280</v>
      </c>
      <c r="M314" s="26">
        <f t="shared" si="642"/>
        <v>0.44</v>
      </c>
      <c r="N314" s="7"/>
      <c r="O314" s="168"/>
      <c r="P314" s="23"/>
      <c r="Q314" s="24">
        <v>7258</v>
      </c>
      <c r="R314" s="24">
        <f t="shared" si="643"/>
        <v>261</v>
      </c>
      <c r="S314" s="24">
        <v>393</v>
      </c>
      <c r="T314" s="24">
        <f t="shared" si="644"/>
        <v>6</v>
      </c>
      <c r="U314" s="24">
        <v>12</v>
      </c>
      <c r="V314" s="24">
        <f t="shared" si="645"/>
        <v>7</v>
      </c>
      <c r="W314" s="24">
        <v>7</v>
      </c>
      <c r="X314" s="63" t="str">
        <f t="shared" si="646"/>
        <v>アンパンマンマスコット</v>
      </c>
      <c r="Y314" s="96">
        <f t="shared" si="647"/>
        <v>608</v>
      </c>
      <c r="Z314" s="24">
        <f t="shared" si="648"/>
        <v>4256</v>
      </c>
      <c r="AA314" s="26">
        <f t="shared" si="649"/>
        <v>0.16306513409961687</v>
      </c>
      <c r="AB314" s="7"/>
      <c r="AC314" s="168"/>
      <c r="AD314" s="23"/>
      <c r="AE314" s="24">
        <v>6750</v>
      </c>
      <c r="AF314" s="24">
        <f t="shared" si="650"/>
        <v>246</v>
      </c>
      <c r="AG314" s="24">
        <v>471</v>
      </c>
      <c r="AH314" s="24">
        <f t="shared" si="651"/>
        <v>4</v>
      </c>
      <c r="AI314" s="24">
        <v>65</v>
      </c>
      <c r="AJ314" s="24">
        <f t="shared" si="652"/>
        <v>7</v>
      </c>
      <c r="AK314" s="24">
        <v>0</v>
      </c>
      <c r="AL314" s="63" t="str">
        <f t="shared" si="653"/>
        <v>ラブブキーホルダー</v>
      </c>
      <c r="AM314" s="96">
        <f t="shared" si="654"/>
        <v>450</v>
      </c>
      <c r="AN314" s="24">
        <f t="shared" si="655"/>
        <v>3150</v>
      </c>
      <c r="AO314" s="26">
        <f t="shared" si="656"/>
        <v>0.12804878048780488</v>
      </c>
      <c r="AP314" s="7"/>
      <c r="AQ314" s="168"/>
      <c r="AR314" s="23"/>
      <c r="AS314" s="24">
        <v>5801</v>
      </c>
      <c r="AT314" s="24">
        <f t="shared" si="657"/>
        <v>69</v>
      </c>
      <c r="AU314" s="24">
        <v>239</v>
      </c>
      <c r="AV314" s="24">
        <f t="shared" si="658"/>
        <v>0</v>
      </c>
      <c r="AW314" s="24">
        <v>17</v>
      </c>
      <c r="AX314" s="24">
        <f t="shared" si="659"/>
        <v>5</v>
      </c>
      <c r="AY314" s="24">
        <v>24</v>
      </c>
      <c r="AZ314" s="63" t="s">
        <v>643</v>
      </c>
      <c r="BA314" s="96"/>
      <c r="BB314" s="24">
        <f t="shared" si="661"/>
        <v>0</v>
      </c>
      <c r="BC314" s="26">
        <f t="shared" si="662"/>
        <v>0</v>
      </c>
      <c r="BD314" s="7"/>
      <c r="BE314" s="168"/>
      <c r="BF314" s="23"/>
      <c r="BG314" s="24">
        <v>5786</v>
      </c>
      <c r="BH314" s="24">
        <f t="shared" si="663"/>
        <v>138</v>
      </c>
      <c r="BI314" s="24">
        <v>228</v>
      </c>
      <c r="BJ314" s="24">
        <f t="shared" si="664"/>
        <v>0</v>
      </c>
      <c r="BK314" s="24">
        <v>70</v>
      </c>
      <c r="BL314" s="24">
        <f t="shared" si="665"/>
        <v>20</v>
      </c>
      <c r="BM314" s="24">
        <v>40</v>
      </c>
      <c r="BN314" s="63" t="str">
        <f t="shared" si="666"/>
        <v>AIモンスターラバー</v>
      </c>
      <c r="BO314" s="96">
        <f t="shared" si="667"/>
        <v>200</v>
      </c>
      <c r="BP314" s="24">
        <f t="shared" si="668"/>
        <v>4000</v>
      </c>
      <c r="BQ314" s="26">
        <f t="shared" si="669"/>
        <v>0.28985507246376813</v>
      </c>
      <c r="BR314" s="7"/>
      <c r="BS314" s="168"/>
      <c r="BT314" s="169"/>
      <c r="BU314" s="9"/>
      <c r="BV314" s="9" t="str">
        <f t="shared" si="608"/>
        <v/>
      </c>
      <c r="BW314" s="9"/>
      <c r="BX314" s="9" t="str">
        <f t="shared" si="609"/>
        <v/>
      </c>
      <c r="BY314" s="9"/>
      <c r="BZ314" s="9" t="str">
        <f t="shared" si="610"/>
        <v/>
      </c>
      <c r="CA314" s="9"/>
      <c r="CB314" s="78"/>
      <c r="CC314" s="78" t="str">
        <f t="shared" si="611"/>
        <v/>
      </c>
      <c r="CD314" s="9" t="str">
        <f t="shared" si="612"/>
        <v/>
      </c>
      <c r="CE314" s="10" t="str">
        <f t="shared" si="613"/>
        <v/>
      </c>
      <c r="CF314" s="7"/>
      <c r="CH314" s="15"/>
      <c r="CI314" s="9"/>
      <c r="CJ314" s="9" t="str">
        <f t="shared" si="614"/>
        <v/>
      </c>
      <c r="CK314" s="9"/>
      <c r="CL314" s="9" t="str">
        <f t="shared" si="615"/>
        <v/>
      </c>
      <c r="CM314" s="9"/>
      <c r="CN314" s="9" t="str">
        <f t="shared" si="616"/>
        <v/>
      </c>
      <c r="CO314" s="9"/>
      <c r="CP314" s="78"/>
      <c r="CQ314" s="78" t="str">
        <f t="shared" si="678"/>
        <v/>
      </c>
      <c r="CR314" s="9" t="str">
        <f t="shared" si="617"/>
        <v/>
      </c>
      <c r="CS314" s="10" t="str">
        <f t="shared" si="618"/>
        <v/>
      </c>
      <c r="CT314" s="7"/>
      <c r="CV314" s="15"/>
      <c r="CW314" s="9"/>
      <c r="CX314" s="9" t="str">
        <f t="shared" si="619"/>
        <v/>
      </c>
      <c r="CY314" s="9"/>
      <c r="CZ314" s="9" t="str">
        <f t="shared" si="620"/>
        <v/>
      </c>
      <c r="DA314" s="9"/>
      <c r="DB314" s="9" t="str">
        <f t="shared" si="621"/>
        <v/>
      </c>
      <c r="DC314" s="9"/>
      <c r="DD314" s="78"/>
      <c r="DE314" s="78" t="str">
        <f t="shared" si="622"/>
        <v/>
      </c>
      <c r="DF314" s="9" t="str">
        <f t="shared" si="623"/>
        <v/>
      </c>
      <c r="DG314" s="10" t="str">
        <f t="shared" si="624"/>
        <v/>
      </c>
      <c r="DH314" s="7"/>
      <c r="DJ314" s="15"/>
      <c r="DK314" s="9"/>
      <c r="DL314" s="9" t="str">
        <f t="shared" si="625"/>
        <v/>
      </c>
      <c r="DM314" s="9"/>
      <c r="DN314" s="9" t="str">
        <f t="shared" si="626"/>
        <v/>
      </c>
      <c r="DO314" s="9"/>
      <c r="DP314" s="9" t="str">
        <f t="shared" si="627"/>
        <v/>
      </c>
      <c r="DQ314" s="9"/>
      <c r="DR314" s="78"/>
      <c r="DS314" s="78" t="str">
        <f t="shared" si="628"/>
        <v/>
      </c>
      <c r="DT314" s="9" t="str">
        <f t="shared" si="629"/>
        <v/>
      </c>
      <c r="DU314" s="10" t="str">
        <f t="shared" si="630"/>
        <v/>
      </c>
      <c r="DV314" s="7"/>
      <c r="DW314" s="276"/>
      <c r="DX314" s="15"/>
      <c r="DY314" s="9"/>
      <c r="DZ314" s="9" t="str">
        <f t="shared" si="631"/>
        <v/>
      </c>
      <c r="EA314" s="9"/>
      <c r="EB314" s="9" t="str">
        <f t="shared" si="632"/>
        <v/>
      </c>
      <c r="EC314" s="9"/>
      <c r="ED314" s="9" t="str">
        <f t="shared" si="633"/>
        <v/>
      </c>
      <c r="EE314" s="9"/>
      <c r="EF314" s="78"/>
      <c r="EG314" s="78" t="str">
        <f t="shared" si="670"/>
        <v/>
      </c>
      <c r="EH314" s="9" t="str">
        <f t="shared" si="634"/>
        <v/>
      </c>
      <c r="EI314" s="10" t="str">
        <f t="shared" si="635"/>
        <v/>
      </c>
      <c r="EJ314" s="7"/>
      <c r="EK314" s="276"/>
      <c r="EL314" s="239"/>
      <c r="EM314" s="134"/>
      <c r="EN314" s="23"/>
      <c r="EO314" s="24">
        <v>8276</v>
      </c>
      <c r="EP314" s="104">
        <f t="shared" si="671"/>
        <v>5</v>
      </c>
      <c r="EQ314" s="24">
        <v>579</v>
      </c>
      <c r="ER314" s="24">
        <f t="shared" si="672"/>
        <v>0</v>
      </c>
      <c r="ES314" s="24">
        <v>18</v>
      </c>
      <c r="ET314" s="24">
        <f t="shared" si="673"/>
        <v>0</v>
      </c>
      <c r="EU314" s="24">
        <v>28</v>
      </c>
      <c r="EV314" s="63" t="str">
        <f t="shared" si="674"/>
        <v>ラブブキーホルダー</v>
      </c>
      <c r="EW314" s="96">
        <f t="shared" si="675"/>
        <v>500</v>
      </c>
      <c r="EX314" s="24">
        <f t="shared" si="676"/>
        <v>0</v>
      </c>
      <c r="EY314" s="26">
        <f t="shared" si="677"/>
        <v>0</v>
      </c>
      <c r="EZ314" s="7" t="s">
        <v>633</v>
      </c>
    </row>
    <row r="315" spans="1:156" ht="15" customHeight="1" thickTop="1">
      <c r="A315" s="89">
        <v>46043</v>
      </c>
      <c r="B315" s="6">
        <f>IF(A315="","",SUM(D315:D318)+SUM(R315:R318)+SUM(BV306)+SUM(CJ306)+SUM(CX306,DL306,DZ306)+SUM(AF315:AF318)+SUM(AT315:AT318)+SUM(BH315:BH318))</f>
        <v>1984</v>
      </c>
      <c r="C315" s="78">
        <v>11555</v>
      </c>
      <c r="D315" s="78">
        <f t="shared" si="636"/>
        <v>163</v>
      </c>
      <c r="E315" s="78">
        <v>366</v>
      </c>
      <c r="F315" s="28">
        <f t="shared" si="637"/>
        <v>1</v>
      </c>
      <c r="G315" s="78">
        <v>13</v>
      </c>
      <c r="H315" s="78">
        <f t="shared" si="638"/>
        <v>1</v>
      </c>
      <c r="I315" s="78">
        <v>6</v>
      </c>
      <c r="J315" s="90" t="str">
        <f t="shared" si="639"/>
        <v>サンリオファーキーケース</v>
      </c>
      <c r="K315" s="91">
        <f t="shared" si="640"/>
        <v>682</v>
      </c>
      <c r="L315" s="28">
        <f t="shared" si="641"/>
        <v>682</v>
      </c>
      <c r="M315" s="29">
        <f t="shared" si="642"/>
        <v>4.1840490797546009E-2</v>
      </c>
      <c r="N315" s="7"/>
      <c r="O315" s="168"/>
      <c r="P315" s="89">
        <f>IF(A315="","",A315)</f>
        <v>46043</v>
      </c>
      <c r="Q315" s="78">
        <v>9217</v>
      </c>
      <c r="R315" s="78">
        <f t="shared" si="643"/>
        <v>54</v>
      </c>
      <c r="S315" s="78">
        <v>248</v>
      </c>
      <c r="T315" s="28">
        <f t="shared" si="644"/>
        <v>6</v>
      </c>
      <c r="U315" s="78">
        <v>23</v>
      </c>
      <c r="V315" s="78">
        <f t="shared" si="645"/>
        <v>6</v>
      </c>
      <c r="W315" s="78"/>
      <c r="X315" s="90" t="str">
        <f t="shared" si="646"/>
        <v>ラブブマスコット</v>
      </c>
      <c r="Y315" s="91">
        <f t="shared" si="647"/>
        <v>400</v>
      </c>
      <c r="Z315" s="28">
        <f t="shared" si="648"/>
        <v>2400</v>
      </c>
      <c r="AA315" s="29">
        <f t="shared" si="649"/>
        <v>0.44444444444444442</v>
      </c>
      <c r="AB315" s="7"/>
      <c r="AC315" s="168"/>
      <c r="AD315" s="89">
        <f>IF(A315="","",A315)</f>
        <v>46043</v>
      </c>
      <c r="AE315" s="78">
        <v>5681</v>
      </c>
      <c r="AF315" s="78">
        <f t="shared" si="650"/>
        <v>43</v>
      </c>
      <c r="AG315" s="78">
        <v>175</v>
      </c>
      <c r="AH315" s="28">
        <f t="shared" si="651"/>
        <v>4</v>
      </c>
      <c r="AI315" s="78">
        <v>26</v>
      </c>
      <c r="AJ315" s="78">
        <f t="shared" si="652"/>
        <v>2</v>
      </c>
      <c r="AK315" s="78">
        <v>6</v>
      </c>
      <c r="AL315" s="90" t="str">
        <f t="shared" si="653"/>
        <v>サンリオアニマルがま口</v>
      </c>
      <c r="AM315" s="91">
        <f t="shared" si="654"/>
        <v>880</v>
      </c>
      <c r="AN315" s="28">
        <f t="shared" si="655"/>
        <v>1760</v>
      </c>
      <c r="AO315" s="29">
        <f t="shared" si="656"/>
        <v>0.40930232558139534</v>
      </c>
      <c r="AP315" s="7"/>
      <c r="AQ315" s="168"/>
      <c r="AR315" s="89">
        <f>IF(A315="","",A315)</f>
        <v>46043</v>
      </c>
      <c r="AS315" s="78">
        <v>9149</v>
      </c>
      <c r="AT315" s="78">
        <f t="shared" si="657"/>
        <v>115</v>
      </c>
      <c r="AU315" s="78">
        <v>367</v>
      </c>
      <c r="AV315" s="28">
        <f t="shared" si="658"/>
        <v>1</v>
      </c>
      <c r="AW315" s="78">
        <v>25</v>
      </c>
      <c r="AX315" s="78">
        <f t="shared" si="659"/>
        <v>0</v>
      </c>
      <c r="AY315" s="78">
        <v>0</v>
      </c>
      <c r="AZ315" s="90" t="str">
        <f t="shared" ref="AZ315:BA320" si="679">IF(AS315="","",AZ311)</f>
        <v>テラスタルフェス</v>
      </c>
      <c r="BA315" s="91">
        <f t="shared" si="679"/>
        <v>800</v>
      </c>
      <c r="BB315" s="28">
        <f t="shared" si="661"/>
        <v>0</v>
      </c>
      <c r="BC315" s="29">
        <f t="shared" si="662"/>
        <v>0</v>
      </c>
      <c r="BD315" s="7"/>
      <c r="BE315" s="168"/>
      <c r="BF315" s="89">
        <f>IF(A315="","",A315)</f>
        <v>46043</v>
      </c>
      <c r="BG315" s="78">
        <v>4562</v>
      </c>
      <c r="BH315" s="78">
        <f t="shared" si="663"/>
        <v>39</v>
      </c>
      <c r="BI315" s="78">
        <v>226</v>
      </c>
      <c r="BJ315" s="28">
        <f t="shared" si="664"/>
        <v>0</v>
      </c>
      <c r="BK315" s="78">
        <v>17</v>
      </c>
      <c r="BL315" s="78">
        <f t="shared" si="665"/>
        <v>0</v>
      </c>
      <c r="BM315" s="78">
        <v>0</v>
      </c>
      <c r="BN315" s="90" t="str">
        <f t="shared" si="666"/>
        <v>ゲーム機柄イヤホン</v>
      </c>
      <c r="BO315" s="91">
        <f t="shared" si="667"/>
        <v>1100</v>
      </c>
      <c r="BP315" s="28">
        <f t="shared" si="668"/>
        <v>0</v>
      </c>
      <c r="BQ315" s="29">
        <f t="shared" si="669"/>
        <v>0</v>
      </c>
      <c r="BR315" s="7"/>
      <c r="BS315" s="168"/>
      <c r="BT315" s="169"/>
      <c r="BU315" s="9"/>
      <c r="BV315" s="9" t="str">
        <f t="shared" si="608"/>
        <v/>
      </c>
      <c r="BW315" s="9"/>
      <c r="BX315" s="9" t="str">
        <f t="shared" si="609"/>
        <v/>
      </c>
      <c r="BY315" s="9"/>
      <c r="BZ315" s="9" t="str">
        <f t="shared" si="610"/>
        <v/>
      </c>
      <c r="CA315" s="9"/>
      <c r="CB315" s="78"/>
      <c r="CC315" s="78" t="str">
        <f t="shared" si="611"/>
        <v/>
      </c>
      <c r="CD315" s="9" t="str">
        <f t="shared" si="612"/>
        <v/>
      </c>
      <c r="CE315" s="10" t="str">
        <f t="shared" si="613"/>
        <v/>
      </c>
      <c r="CF315" s="7"/>
      <c r="CH315" s="15"/>
      <c r="CI315" s="9"/>
      <c r="CJ315" s="9" t="str">
        <f t="shared" si="614"/>
        <v/>
      </c>
      <c r="CK315" s="9"/>
      <c r="CL315" s="9" t="str">
        <f t="shared" si="615"/>
        <v/>
      </c>
      <c r="CM315" s="9"/>
      <c r="CN315" s="9" t="str">
        <f t="shared" si="616"/>
        <v/>
      </c>
      <c r="CO315" s="9"/>
      <c r="CP315" s="78"/>
      <c r="CQ315" s="78" t="str">
        <f t="shared" si="678"/>
        <v/>
      </c>
      <c r="CR315" s="9" t="str">
        <f t="shared" si="617"/>
        <v/>
      </c>
      <c r="CS315" s="10" t="str">
        <f t="shared" si="618"/>
        <v/>
      </c>
      <c r="CT315" s="7"/>
      <c r="CV315" s="15"/>
      <c r="CW315" s="9"/>
      <c r="CX315" s="9" t="str">
        <f t="shared" si="619"/>
        <v/>
      </c>
      <c r="CY315" s="9"/>
      <c r="CZ315" s="9" t="str">
        <f t="shared" si="620"/>
        <v/>
      </c>
      <c r="DA315" s="9"/>
      <c r="DB315" s="9" t="str">
        <f t="shared" si="621"/>
        <v/>
      </c>
      <c r="DC315" s="9"/>
      <c r="DD315" s="78"/>
      <c r="DE315" s="78" t="str">
        <f t="shared" si="622"/>
        <v/>
      </c>
      <c r="DF315" s="9" t="str">
        <f t="shared" si="623"/>
        <v/>
      </c>
      <c r="DG315" s="10" t="str">
        <f t="shared" si="624"/>
        <v/>
      </c>
      <c r="DH315" s="7"/>
      <c r="DJ315" s="15"/>
      <c r="DK315" s="9"/>
      <c r="DL315" s="9" t="str">
        <f t="shared" si="625"/>
        <v/>
      </c>
      <c r="DM315" s="9"/>
      <c r="DN315" s="9" t="str">
        <f t="shared" si="626"/>
        <v/>
      </c>
      <c r="DO315" s="9"/>
      <c r="DP315" s="9" t="str">
        <f t="shared" si="627"/>
        <v/>
      </c>
      <c r="DQ315" s="9"/>
      <c r="DR315" s="78"/>
      <c r="DS315" s="78" t="str">
        <f t="shared" si="628"/>
        <v/>
      </c>
      <c r="DT315" s="9" t="str">
        <f t="shared" si="629"/>
        <v/>
      </c>
      <c r="DU315" s="10" t="str">
        <f t="shared" si="630"/>
        <v/>
      </c>
      <c r="DV315" s="7"/>
      <c r="DW315" s="276"/>
      <c r="DX315" s="15"/>
      <c r="DY315" s="9"/>
      <c r="DZ315" s="9" t="str">
        <f t="shared" si="631"/>
        <v/>
      </c>
      <c r="EA315" s="9"/>
      <c r="EB315" s="9" t="str">
        <f t="shared" si="632"/>
        <v/>
      </c>
      <c r="EC315" s="9"/>
      <c r="ED315" s="9" t="str">
        <f t="shared" si="633"/>
        <v/>
      </c>
      <c r="EE315" s="9"/>
      <c r="EF315" s="78"/>
      <c r="EG315" s="78" t="str">
        <f t="shared" si="670"/>
        <v/>
      </c>
      <c r="EH315" s="9" t="str">
        <f t="shared" si="634"/>
        <v/>
      </c>
      <c r="EI315" s="10" t="str">
        <f t="shared" si="635"/>
        <v/>
      </c>
      <c r="EJ315" s="7"/>
      <c r="EK315" s="276"/>
      <c r="EL315" s="239"/>
      <c r="EM315" s="89">
        <v>46021</v>
      </c>
      <c r="EN315" s="6">
        <f>IF(EM315="","",SUM(EP315:EP318)+SUM(FD315:FD318)+SUM(HH306)+SUM(HU306)+SUM(IH306)+SUM(FR315:FR318)+SUM(GF315:GF318)+SUM(GT315:GT318))</f>
        <v>250</v>
      </c>
      <c r="EO315" s="78">
        <v>7828</v>
      </c>
      <c r="EP315" s="78">
        <f t="shared" si="671"/>
        <v>6</v>
      </c>
      <c r="EQ315" s="78">
        <v>266</v>
      </c>
      <c r="ER315" s="28">
        <f t="shared" si="672"/>
        <v>0</v>
      </c>
      <c r="ES315" s="78">
        <v>11</v>
      </c>
      <c r="ET315" s="78">
        <f t="shared" si="673"/>
        <v>1</v>
      </c>
      <c r="EU315" s="78">
        <v>13</v>
      </c>
      <c r="EV315" s="90" t="str">
        <f t="shared" si="674"/>
        <v>NICI</v>
      </c>
      <c r="EW315" s="91">
        <f t="shared" si="675"/>
        <v>682</v>
      </c>
      <c r="EX315" s="28">
        <f t="shared" si="676"/>
        <v>682</v>
      </c>
      <c r="EY315" s="29">
        <f t="shared" si="677"/>
        <v>1.1366666666666667</v>
      </c>
      <c r="EZ315" s="7" t="s">
        <v>641</v>
      </c>
    </row>
    <row r="316" spans="1:156" ht="15" customHeight="1">
      <c r="A316" s="221"/>
      <c r="B316" s="6"/>
      <c r="C316" s="9">
        <v>13347</v>
      </c>
      <c r="D316" s="9">
        <f t="shared" si="636"/>
        <v>79</v>
      </c>
      <c r="E316" s="9">
        <v>395</v>
      </c>
      <c r="F316" s="9">
        <f t="shared" si="637"/>
        <v>2</v>
      </c>
      <c r="G316" s="9">
        <v>14</v>
      </c>
      <c r="H316" s="9">
        <f t="shared" si="638"/>
        <v>2</v>
      </c>
      <c r="I316" s="9">
        <v>3</v>
      </c>
      <c r="J316" s="62" t="str">
        <f t="shared" si="639"/>
        <v>ピクミンマスコット</v>
      </c>
      <c r="K316" s="95">
        <f t="shared" si="640"/>
        <v>800</v>
      </c>
      <c r="L316" s="9">
        <f t="shared" si="641"/>
        <v>1600</v>
      </c>
      <c r="M316" s="10">
        <f t="shared" si="642"/>
        <v>0.20253164556962025</v>
      </c>
      <c r="N316" s="7"/>
      <c r="O316" s="168"/>
      <c r="P316" s="15"/>
      <c r="Q316" s="9">
        <v>9941</v>
      </c>
      <c r="R316" s="9">
        <f t="shared" si="643"/>
        <v>39</v>
      </c>
      <c r="S316" s="9">
        <v>400</v>
      </c>
      <c r="T316" s="9">
        <f t="shared" si="644"/>
        <v>3</v>
      </c>
      <c r="U316" s="9">
        <v>16</v>
      </c>
      <c r="V316" s="9">
        <f t="shared" si="645"/>
        <v>12</v>
      </c>
      <c r="W316" s="9">
        <v>3</v>
      </c>
      <c r="X316" s="62" t="str">
        <f t="shared" si="646"/>
        <v>ラブブキーホルダーおおきめ</v>
      </c>
      <c r="Y316" s="95">
        <f t="shared" si="647"/>
        <v>500</v>
      </c>
      <c r="Z316" s="9">
        <f t="shared" si="648"/>
        <v>6000</v>
      </c>
      <c r="AA316" s="10">
        <f t="shared" si="649"/>
        <v>1.5384615384615385</v>
      </c>
      <c r="AB316" s="7"/>
      <c r="AC316" s="168"/>
      <c r="AD316" s="15"/>
      <c r="AE316" s="9">
        <v>5848</v>
      </c>
      <c r="AF316" s="9">
        <f t="shared" si="650"/>
        <v>60</v>
      </c>
      <c r="AG316" s="9">
        <v>305</v>
      </c>
      <c r="AH316" s="9">
        <f t="shared" si="651"/>
        <v>5</v>
      </c>
      <c r="AI316" s="9">
        <v>1</v>
      </c>
      <c r="AJ316" s="9">
        <f t="shared" si="652"/>
        <v>4</v>
      </c>
      <c r="AK316" s="9">
        <v>9</v>
      </c>
      <c r="AL316" s="62" t="str">
        <f t="shared" si="653"/>
        <v>キティボアバンスクリップ</v>
      </c>
      <c r="AM316" s="95">
        <f t="shared" si="654"/>
        <v>1100</v>
      </c>
      <c r="AN316" s="9">
        <f t="shared" si="655"/>
        <v>4400</v>
      </c>
      <c r="AO316" s="10">
        <f t="shared" si="656"/>
        <v>0.73333333333333328</v>
      </c>
      <c r="AP316" s="7"/>
      <c r="AQ316" s="168"/>
      <c r="AR316" s="15"/>
      <c r="AS316" s="9">
        <v>5476</v>
      </c>
      <c r="AT316" s="9">
        <f t="shared" si="657"/>
        <v>71</v>
      </c>
      <c r="AU316" s="9">
        <v>400</v>
      </c>
      <c r="AV316" s="9">
        <f t="shared" si="658"/>
        <v>6</v>
      </c>
      <c r="AW316" s="9">
        <v>16</v>
      </c>
      <c r="AX316" s="9">
        <f t="shared" si="659"/>
        <v>5</v>
      </c>
      <c r="AY316" s="9">
        <v>6</v>
      </c>
      <c r="AZ316" s="62" t="str">
        <f t="shared" si="679"/>
        <v>ブラックホワイトポケカ</v>
      </c>
      <c r="BA316" s="95">
        <f t="shared" si="679"/>
        <v>250</v>
      </c>
      <c r="BB316" s="9">
        <f t="shared" si="661"/>
        <v>1250</v>
      </c>
      <c r="BC316" s="10">
        <f t="shared" si="662"/>
        <v>0.176056338028169</v>
      </c>
      <c r="BD316" s="7"/>
      <c r="BE316" s="168"/>
      <c r="BF316" s="15"/>
      <c r="BG316" s="9">
        <v>5429</v>
      </c>
      <c r="BH316" s="9">
        <f t="shared" si="663"/>
        <v>138</v>
      </c>
      <c r="BI316" s="9">
        <v>107</v>
      </c>
      <c r="BJ316" s="9">
        <f t="shared" si="664"/>
        <v>3</v>
      </c>
      <c r="BK316" s="9">
        <v>12</v>
      </c>
      <c r="BL316" s="9">
        <f t="shared" si="665"/>
        <v>2</v>
      </c>
      <c r="BM316" s="9">
        <v>5</v>
      </c>
      <c r="BN316" s="62" t="str">
        <f t="shared" si="666"/>
        <v>デジタルミニカメラ</v>
      </c>
      <c r="BO316" s="95">
        <f t="shared" si="667"/>
        <v>722</v>
      </c>
      <c r="BP316" s="9">
        <f t="shared" si="668"/>
        <v>1444</v>
      </c>
      <c r="BQ316" s="10">
        <f t="shared" si="669"/>
        <v>0.10463768115942029</v>
      </c>
      <c r="BR316" s="7"/>
      <c r="BS316" s="168"/>
      <c r="BT316" s="169"/>
      <c r="BU316" s="9"/>
      <c r="BV316" s="9" t="str">
        <f t="shared" si="608"/>
        <v/>
      </c>
      <c r="BW316" s="9"/>
      <c r="BX316" s="9" t="str">
        <f t="shared" si="609"/>
        <v/>
      </c>
      <c r="BY316" s="9"/>
      <c r="BZ316" s="9" t="str">
        <f t="shared" si="610"/>
        <v/>
      </c>
      <c r="CA316" s="9"/>
      <c r="CB316" s="78"/>
      <c r="CC316" s="78" t="str">
        <f t="shared" si="611"/>
        <v/>
      </c>
      <c r="CD316" s="9" t="str">
        <f t="shared" si="612"/>
        <v/>
      </c>
      <c r="CE316" s="10" t="str">
        <f t="shared" si="613"/>
        <v/>
      </c>
      <c r="CF316" s="7"/>
      <c r="CH316" s="15"/>
      <c r="CI316" s="9"/>
      <c r="CJ316" s="9" t="str">
        <f t="shared" si="614"/>
        <v/>
      </c>
      <c r="CK316" s="9"/>
      <c r="CL316" s="9" t="str">
        <f t="shared" si="615"/>
        <v/>
      </c>
      <c r="CM316" s="9"/>
      <c r="CN316" s="9" t="str">
        <f t="shared" si="616"/>
        <v/>
      </c>
      <c r="CO316" s="9"/>
      <c r="CP316" s="78"/>
      <c r="CQ316" s="78" t="str">
        <f t="shared" si="678"/>
        <v/>
      </c>
      <c r="CR316" s="9" t="str">
        <f t="shared" si="617"/>
        <v/>
      </c>
      <c r="CS316" s="10" t="str">
        <f t="shared" si="618"/>
        <v/>
      </c>
      <c r="CT316" s="7"/>
      <c r="CV316" s="15"/>
      <c r="CW316" s="9"/>
      <c r="CX316" s="9" t="str">
        <f t="shared" si="619"/>
        <v/>
      </c>
      <c r="CY316" s="9"/>
      <c r="CZ316" s="9" t="str">
        <f t="shared" si="620"/>
        <v/>
      </c>
      <c r="DA316" s="9"/>
      <c r="DB316" s="9" t="str">
        <f t="shared" si="621"/>
        <v/>
      </c>
      <c r="DC316" s="9"/>
      <c r="DD316" s="78"/>
      <c r="DE316" s="78" t="str">
        <f t="shared" si="622"/>
        <v/>
      </c>
      <c r="DF316" s="9" t="str">
        <f t="shared" si="623"/>
        <v/>
      </c>
      <c r="DG316" s="10" t="str">
        <f t="shared" si="624"/>
        <v/>
      </c>
      <c r="DH316" s="7"/>
      <c r="DJ316" s="15"/>
      <c r="DK316" s="9"/>
      <c r="DL316" s="9" t="str">
        <f t="shared" si="625"/>
        <v/>
      </c>
      <c r="DM316" s="9"/>
      <c r="DN316" s="9" t="str">
        <f t="shared" si="626"/>
        <v/>
      </c>
      <c r="DO316" s="9"/>
      <c r="DP316" s="9" t="str">
        <f t="shared" si="627"/>
        <v/>
      </c>
      <c r="DQ316" s="9"/>
      <c r="DR316" s="78"/>
      <c r="DS316" s="78" t="str">
        <f t="shared" si="628"/>
        <v/>
      </c>
      <c r="DT316" s="9" t="str">
        <f t="shared" si="629"/>
        <v/>
      </c>
      <c r="DU316" s="10" t="str">
        <f t="shared" si="630"/>
        <v/>
      </c>
      <c r="DV316" s="7"/>
      <c r="DW316" s="276"/>
      <c r="DX316" s="15"/>
      <c r="DY316" s="9"/>
      <c r="DZ316" s="9" t="str">
        <f t="shared" si="631"/>
        <v/>
      </c>
      <c r="EA316" s="9"/>
      <c r="EB316" s="9" t="str">
        <f t="shared" si="632"/>
        <v/>
      </c>
      <c r="EC316" s="9"/>
      <c r="ED316" s="9" t="str">
        <f t="shared" si="633"/>
        <v/>
      </c>
      <c r="EE316" s="9"/>
      <c r="EF316" s="78"/>
      <c r="EG316" s="78" t="str">
        <f t="shared" si="670"/>
        <v/>
      </c>
      <c r="EH316" s="9" t="str">
        <f t="shared" si="634"/>
        <v/>
      </c>
      <c r="EI316" s="10" t="str">
        <f t="shared" si="635"/>
        <v/>
      </c>
      <c r="EJ316" s="7"/>
      <c r="EK316" s="276"/>
      <c r="EL316" s="239"/>
      <c r="EM316" s="221"/>
      <c r="EN316" s="6"/>
      <c r="EO316" s="9">
        <v>8688</v>
      </c>
      <c r="EP316" s="9">
        <f t="shared" si="671"/>
        <v>136</v>
      </c>
      <c r="EQ316" s="9">
        <v>416</v>
      </c>
      <c r="ER316" s="9">
        <f t="shared" si="672"/>
        <v>9</v>
      </c>
      <c r="ES316" s="9">
        <v>30</v>
      </c>
      <c r="ET316" s="9">
        <f t="shared" si="673"/>
        <v>8</v>
      </c>
      <c r="EU316" s="9">
        <v>22</v>
      </c>
      <c r="EV316" s="62" t="str">
        <f t="shared" si="674"/>
        <v>ラブブマスコット</v>
      </c>
      <c r="EW316" s="95">
        <f t="shared" si="675"/>
        <v>400</v>
      </c>
      <c r="EX316" s="9">
        <f t="shared" si="676"/>
        <v>3200</v>
      </c>
      <c r="EY316" s="10">
        <f t="shared" si="677"/>
        <v>0.23529411764705882</v>
      </c>
      <c r="EZ316" s="7"/>
    </row>
    <row r="317" spans="1:156">
      <c r="A317" s="222"/>
      <c r="B317" s="6"/>
      <c r="C317" s="9">
        <v>9233</v>
      </c>
      <c r="D317" s="9">
        <f t="shared" si="636"/>
        <v>70</v>
      </c>
      <c r="E317" s="9">
        <v>558</v>
      </c>
      <c r="F317" s="9">
        <f t="shared" si="637"/>
        <v>3</v>
      </c>
      <c r="G317" s="9">
        <v>8</v>
      </c>
      <c r="H317" s="9">
        <f t="shared" si="638"/>
        <v>2</v>
      </c>
      <c r="I317" s="9">
        <v>2</v>
      </c>
      <c r="J317" s="62" t="str">
        <f t="shared" si="639"/>
        <v>がま口カエル</v>
      </c>
      <c r="K317" s="9">
        <f t="shared" si="640"/>
        <v>308</v>
      </c>
      <c r="L317" s="9">
        <f t="shared" si="641"/>
        <v>616</v>
      </c>
      <c r="M317" s="10">
        <f t="shared" si="642"/>
        <v>8.7999999999999995E-2</v>
      </c>
      <c r="N317" s="7"/>
      <c r="O317" s="168"/>
      <c r="P317" s="15"/>
      <c r="Q317" s="9">
        <v>9974</v>
      </c>
      <c r="R317" s="9">
        <f t="shared" si="643"/>
        <v>41</v>
      </c>
      <c r="S317" s="9">
        <v>249</v>
      </c>
      <c r="T317" s="9">
        <f t="shared" si="644"/>
        <v>5</v>
      </c>
      <c r="U317" s="9">
        <v>6</v>
      </c>
      <c r="V317" s="9">
        <f t="shared" si="645"/>
        <v>7</v>
      </c>
      <c r="W317" s="9"/>
      <c r="X317" s="62" t="str">
        <f t="shared" si="646"/>
        <v>モンチッチマスコット</v>
      </c>
      <c r="Y317" s="9">
        <f t="shared" si="647"/>
        <v>0</v>
      </c>
      <c r="Z317" s="9">
        <f t="shared" si="648"/>
        <v>0</v>
      </c>
      <c r="AA317" s="10">
        <f t="shared" si="649"/>
        <v>0</v>
      </c>
      <c r="AB317" s="7" t="s">
        <v>656</v>
      </c>
      <c r="AC317" s="168"/>
      <c r="AD317" s="15"/>
      <c r="AE317" s="9">
        <v>7014</v>
      </c>
      <c r="AF317" s="9">
        <f t="shared" si="650"/>
        <v>25</v>
      </c>
      <c r="AG317" s="9">
        <v>296</v>
      </c>
      <c r="AH317" s="9">
        <f t="shared" si="651"/>
        <v>2</v>
      </c>
      <c r="AI317" s="9">
        <v>3</v>
      </c>
      <c r="AJ317" s="9">
        <f t="shared" si="652"/>
        <v>0</v>
      </c>
      <c r="AK317" s="9">
        <v>27</v>
      </c>
      <c r="AL317" s="62" t="str">
        <f t="shared" si="653"/>
        <v>ＡＩマスコット</v>
      </c>
      <c r="AM317" s="9">
        <f t="shared" si="654"/>
        <v>418</v>
      </c>
      <c r="AN317" s="9">
        <f t="shared" si="655"/>
        <v>0</v>
      </c>
      <c r="AO317" s="10">
        <f t="shared" si="656"/>
        <v>0</v>
      </c>
      <c r="AP317" s="7" t="s">
        <v>659</v>
      </c>
      <c r="AQ317" s="168"/>
      <c r="AR317" s="17"/>
      <c r="AS317" s="9">
        <v>5537</v>
      </c>
      <c r="AT317" s="9">
        <f t="shared" si="657"/>
        <v>51</v>
      </c>
      <c r="AU317" s="9">
        <v>349</v>
      </c>
      <c r="AV317" s="9">
        <f t="shared" si="658"/>
        <v>1</v>
      </c>
      <c r="AW317" s="9">
        <v>17</v>
      </c>
      <c r="AX317" s="9">
        <f t="shared" si="659"/>
        <v>1</v>
      </c>
      <c r="AY317" s="9">
        <v>-5</v>
      </c>
      <c r="AZ317" s="62" t="str">
        <f t="shared" si="679"/>
        <v>サンリオ千鳥柄ポーチ</v>
      </c>
      <c r="BA317" s="9">
        <f t="shared" si="679"/>
        <v>0</v>
      </c>
      <c r="BB317" s="9">
        <f t="shared" si="661"/>
        <v>0</v>
      </c>
      <c r="BC317" s="10">
        <f t="shared" si="662"/>
        <v>0</v>
      </c>
      <c r="BD317" s="7" t="s">
        <v>660</v>
      </c>
      <c r="BE317" s="168"/>
      <c r="BF317" s="17"/>
      <c r="BG317" s="9">
        <v>5520</v>
      </c>
      <c r="BH317" s="9">
        <f t="shared" si="663"/>
        <v>142</v>
      </c>
      <c r="BI317" s="9">
        <v>157</v>
      </c>
      <c r="BJ317" s="9">
        <f t="shared" si="664"/>
        <v>3</v>
      </c>
      <c r="BK317" s="9">
        <v>12</v>
      </c>
      <c r="BL317" s="9">
        <f t="shared" si="665"/>
        <v>3</v>
      </c>
      <c r="BM317" s="9">
        <v>10</v>
      </c>
      <c r="BN317" s="62" t="str">
        <f t="shared" si="666"/>
        <v>ゲームアーク</v>
      </c>
      <c r="BO317" s="9">
        <f t="shared" si="667"/>
        <v>670</v>
      </c>
      <c r="BP317" s="9">
        <f t="shared" si="668"/>
        <v>2010</v>
      </c>
      <c r="BQ317" s="10">
        <f t="shared" si="669"/>
        <v>0.14154929577464789</v>
      </c>
      <c r="BR317" s="7"/>
      <c r="BS317" s="168"/>
      <c r="BT317" s="169"/>
      <c r="BU317" s="9"/>
      <c r="BV317" s="9" t="str">
        <f t="shared" si="608"/>
        <v/>
      </c>
      <c r="BW317" s="9"/>
      <c r="BX317" s="9" t="str">
        <f t="shared" si="609"/>
        <v/>
      </c>
      <c r="BY317" s="9"/>
      <c r="BZ317" s="9" t="str">
        <f t="shared" si="610"/>
        <v/>
      </c>
      <c r="CA317" s="9"/>
      <c r="CB317" s="78"/>
      <c r="CC317" s="78" t="str">
        <f t="shared" si="611"/>
        <v/>
      </c>
      <c r="CD317" s="9" t="str">
        <f t="shared" si="612"/>
        <v/>
      </c>
      <c r="CE317" s="10" t="str">
        <f t="shared" si="613"/>
        <v/>
      </c>
      <c r="CF317" s="7"/>
      <c r="CH317" s="15"/>
      <c r="CI317" s="9"/>
      <c r="CJ317" s="9" t="str">
        <f t="shared" si="614"/>
        <v/>
      </c>
      <c r="CK317" s="9"/>
      <c r="CL317" s="9" t="str">
        <f t="shared" si="615"/>
        <v/>
      </c>
      <c r="CM317" s="9"/>
      <c r="CN317" s="9" t="str">
        <f t="shared" si="616"/>
        <v/>
      </c>
      <c r="CO317" s="9"/>
      <c r="CP317" s="78"/>
      <c r="CQ317" s="78" t="str">
        <f t="shared" si="678"/>
        <v/>
      </c>
      <c r="CR317" s="9" t="str">
        <f t="shared" si="617"/>
        <v/>
      </c>
      <c r="CS317" s="10" t="str">
        <f t="shared" si="618"/>
        <v/>
      </c>
      <c r="CT317" s="7"/>
      <c r="CV317" s="15"/>
      <c r="CW317" s="9"/>
      <c r="CX317" s="9" t="str">
        <f t="shared" si="619"/>
        <v/>
      </c>
      <c r="CY317" s="9"/>
      <c r="CZ317" s="9" t="str">
        <f t="shared" si="620"/>
        <v/>
      </c>
      <c r="DA317" s="9"/>
      <c r="DB317" s="9" t="str">
        <f t="shared" si="621"/>
        <v/>
      </c>
      <c r="DC317" s="9"/>
      <c r="DD317" s="78"/>
      <c r="DE317" s="78" t="str">
        <f t="shared" si="622"/>
        <v/>
      </c>
      <c r="DF317" s="9" t="str">
        <f t="shared" si="623"/>
        <v/>
      </c>
      <c r="DG317" s="10" t="str">
        <f t="shared" si="624"/>
        <v/>
      </c>
      <c r="DH317" s="7"/>
      <c r="DJ317" s="15"/>
      <c r="DK317" s="9"/>
      <c r="DL317" s="9" t="str">
        <f t="shared" si="625"/>
        <v/>
      </c>
      <c r="DM317" s="9"/>
      <c r="DN317" s="9" t="str">
        <f t="shared" si="626"/>
        <v/>
      </c>
      <c r="DO317" s="9"/>
      <c r="DP317" s="9" t="str">
        <f t="shared" si="627"/>
        <v/>
      </c>
      <c r="DQ317" s="9"/>
      <c r="DR317" s="78"/>
      <c r="DS317" s="78" t="str">
        <f t="shared" si="628"/>
        <v/>
      </c>
      <c r="DT317" s="9" t="str">
        <f t="shared" si="629"/>
        <v/>
      </c>
      <c r="DU317" s="10" t="str">
        <f t="shared" si="630"/>
        <v/>
      </c>
      <c r="DV317" s="7"/>
      <c r="DW317" s="276"/>
      <c r="DX317" s="15"/>
      <c r="DY317" s="9"/>
      <c r="DZ317" s="9" t="str">
        <f t="shared" si="631"/>
        <v/>
      </c>
      <c r="EA317" s="9"/>
      <c r="EB317" s="9" t="str">
        <f t="shared" si="632"/>
        <v/>
      </c>
      <c r="EC317" s="9"/>
      <c r="ED317" s="9" t="str">
        <f t="shared" si="633"/>
        <v/>
      </c>
      <c r="EE317" s="9"/>
      <c r="EF317" s="78"/>
      <c r="EG317" s="78" t="str">
        <f t="shared" si="670"/>
        <v/>
      </c>
      <c r="EH317" s="9" t="str">
        <f t="shared" si="634"/>
        <v/>
      </c>
      <c r="EI317" s="10" t="str">
        <f t="shared" si="635"/>
        <v/>
      </c>
      <c r="EJ317" s="7"/>
      <c r="EK317" s="276"/>
      <c r="EL317" s="239"/>
      <c r="EM317" s="221"/>
      <c r="EN317" s="6" t="str">
        <f>IF(EM317="","",SUM(EP317:EP320)+SUM(FD317:FD320)+SUM(FR317:FR320)+SUM(GF317:GF320)+SUM(HH308,HU308,#REF!))</f>
        <v/>
      </c>
      <c r="EO317" s="9">
        <v>7302</v>
      </c>
      <c r="EP317" s="9">
        <f t="shared" si="671"/>
        <v>38</v>
      </c>
      <c r="EQ317" s="9">
        <v>488</v>
      </c>
      <c r="ER317" s="9">
        <f t="shared" si="672"/>
        <v>0</v>
      </c>
      <c r="ES317" s="9">
        <v>8</v>
      </c>
      <c r="ET317" s="9">
        <f t="shared" si="673"/>
        <v>0</v>
      </c>
      <c r="EU317" s="9">
        <v>2</v>
      </c>
      <c r="EV317" s="62" t="s">
        <v>640</v>
      </c>
      <c r="EW317" s="9">
        <v>660</v>
      </c>
      <c r="EX317" s="9">
        <f t="shared" si="676"/>
        <v>0</v>
      </c>
      <c r="EY317" s="10">
        <f t="shared" si="677"/>
        <v>0</v>
      </c>
      <c r="EZ317" s="7"/>
    </row>
    <row r="318" spans="1:156" ht="15" customHeight="1" thickBot="1">
      <c r="A318" s="23"/>
      <c r="B318" s="126" t="str">
        <f>IF(A318="","",SUM(D318:D321)+SUM(R318:R321)+SUM(AF318:AF321)+SUM(AT318:AT321)+SUM(BV309,CJ309,#REF!))</f>
        <v/>
      </c>
      <c r="C318" s="24">
        <v>9785</v>
      </c>
      <c r="D318" s="24">
        <f t="shared" si="636"/>
        <v>77</v>
      </c>
      <c r="E318" s="24">
        <v>446</v>
      </c>
      <c r="F318" s="24">
        <f t="shared" si="637"/>
        <v>5</v>
      </c>
      <c r="G318" s="24">
        <v>8</v>
      </c>
      <c r="H318" s="24">
        <f t="shared" si="638"/>
        <v>5</v>
      </c>
      <c r="I318" s="24">
        <v>0</v>
      </c>
      <c r="J318" s="63" t="str">
        <f t="shared" si="639"/>
        <v>サンリオホワイトマスコット</v>
      </c>
      <c r="K318" s="96">
        <f t="shared" si="640"/>
        <v>660</v>
      </c>
      <c r="L318" s="24">
        <f t="shared" si="641"/>
        <v>3300</v>
      </c>
      <c r="M318" s="26">
        <f t="shared" si="642"/>
        <v>0.42857142857142855</v>
      </c>
      <c r="N318" s="7"/>
      <c r="O318" s="168"/>
      <c r="P318" s="23"/>
      <c r="Q318" s="24">
        <v>7311</v>
      </c>
      <c r="R318" s="24">
        <f t="shared" si="643"/>
        <v>53</v>
      </c>
      <c r="S318" s="24">
        <v>396</v>
      </c>
      <c r="T318" s="24">
        <f t="shared" si="644"/>
        <v>3</v>
      </c>
      <c r="U318" s="24">
        <v>16</v>
      </c>
      <c r="V318" s="24">
        <f t="shared" si="645"/>
        <v>3</v>
      </c>
      <c r="W318" s="24">
        <v>10</v>
      </c>
      <c r="X318" s="63" t="str">
        <f t="shared" si="646"/>
        <v>アンパンマンマスコット</v>
      </c>
      <c r="Y318" s="96">
        <f t="shared" si="647"/>
        <v>608</v>
      </c>
      <c r="Z318" s="24">
        <f t="shared" si="648"/>
        <v>1824</v>
      </c>
      <c r="AA318" s="26">
        <f t="shared" si="649"/>
        <v>0.34415094339622643</v>
      </c>
      <c r="AB318" s="7"/>
      <c r="AC318" s="168"/>
      <c r="AD318" s="23"/>
      <c r="AE318" s="24">
        <v>6836</v>
      </c>
      <c r="AF318" s="24">
        <f t="shared" si="650"/>
        <v>86</v>
      </c>
      <c r="AG318" s="24">
        <v>473</v>
      </c>
      <c r="AH318" s="24">
        <f t="shared" si="651"/>
        <v>2</v>
      </c>
      <c r="AI318" s="24">
        <v>63</v>
      </c>
      <c r="AJ318" s="24">
        <f t="shared" si="652"/>
        <v>2</v>
      </c>
      <c r="AK318" s="24">
        <v>3</v>
      </c>
      <c r="AL318" s="63" t="str">
        <f t="shared" si="653"/>
        <v>ラブブキーホルダー</v>
      </c>
      <c r="AM318" s="96">
        <f t="shared" si="654"/>
        <v>450</v>
      </c>
      <c r="AN318" s="24">
        <f t="shared" si="655"/>
        <v>900</v>
      </c>
      <c r="AO318" s="26">
        <f t="shared" si="656"/>
        <v>0.10465116279069768</v>
      </c>
      <c r="AP318" s="7"/>
      <c r="AQ318" s="168"/>
      <c r="AR318" s="23"/>
      <c r="AS318" s="24">
        <v>5855</v>
      </c>
      <c r="AT318" s="24">
        <f t="shared" si="657"/>
        <v>54</v>
      </c>
      <c r="AU318" s="24">
        <v>239</v>
      </c>
      <c r="AV318" s="24">
        <f t="shared" si="658"/>
        <v>0</v>
      </c>
      <c r="AW318" s="24">
        <v>35</v>
      </c>
      <c r="AX318" s="24">
        <f t="shared" si="659"/>
        <v>6</v>
      </c>
      <c r="AY318" s="24">
        <v>0</v>
      </c>
      <c r="AZ318" s="63" t="str">
        <f t="shared" si="679"/>
        <v>クレしんマスコット</v>
      </c>
      <c r="BA318" s="96">
        <f t="shared" si="679"/>
        <v>0</v>
      </c>
      <c r="BB318" s="24">
        <f t="shared" si="661"/>
        <v>0</v>
      </c>
      <c r="BC318" s="26">
        <f t="shared" si="662"/>
        <v>0</v>
      </c>
      <c r="BD318" s="7"/>
      <c r="BE318" s="168"/>
      <c r="BF318" s="23"/>
      <c r="BG318" s="24">
        <v>5837</v>
      </c>
      <c r="BH318" s="24">
        <f t="shared" si="663"/>
        <v>51</v>
      </c>
      <c r="BI318" s="24">
        <v>228</v>
      </c>
      <c r="BJ318" s="24">
        <f t="shared" si="664"/>
        <v>0</v>
      </c>
      <c r="BK318" s="24">
        <v>110</v>
      </c>
      <c r="BL318" s="24">
        <f t="shared" si="665"/>
        <v>0</v>
      </c>
      <c r="BM318" s="24">
        <v>2</v>
      </c>
      <c r="BN318" s="63" t="str">
        <f t="shared" si="666"/>
        <v>AIモンスターラバー</v>
      </c>
      <c r="BO318" s="96">
        <f t="shared" si="667"/>
        <v>200</v>
      </c>
      <c r="BP318" s="24">
        <f t="shared" si="668"/>
        <v>0</v>
      </c>
      <c r="BQ318" s="26">
        <f t="shared" si="669"/>
        <v>0</v>
      </c>
      <c r="BR318" s="7"/>
      <c r="BS318" s="168"/>
      <c r="BT318" s="169"/>
      <c r="BU318" s="9"/>
      <c r="BV318" s="9" t="str">
        <f t="shared" si="608"/>
        <v/>
      </c>
      <c r="BW318" s="9"/>
      <c r="BX318" s="9" t="str">
        <f t="shared" si="609"/>
        <v/>
      </c>
      <c r="BY318" s="9"/>
      <c r="BZ318" s="9" t="str">
        <f t="shared" si="610"/>
        <v/>
      </c>
      <c r="CA318" s="9"/>
      <c r="CB318" s="78"/>
      <c r="CC318" s="78" t="str">
        <f t="shared" si="611"/>
        <v/>
      </c>
      <c r="CD318" s="9" t="str">
        <f t="shared" si="612"/>
        <v/>
      </c>
      <c r="CE318" s="10" t="str">
        <f t="shared" si="613"/>
        <v/>
      </c>
      <c r="CF318" s="7"/>
      <c r="CH318" s="15"/>
      <c r="CI318" s="9"/>
      <c r="CJ318" s="9" t="str">
        <f t="shared" si="614"/>
        <v/>
      </c>
      <c r="CK318" s="9"/>
      <c r="CL318" s="9" t="str">
        <f t="shared" si="615"/>
        <v/>
      </c>
      <c r="CM318" s="9"/>
      <c r="CN318" s="9" t="str">
        <f t="shared" si="616"/>
        <v/>
      </c>
      <c r="CO318" s="9"/>
      <c r="CP318" s="78"/>
      <c r="CQ318" s="78" t="str">
        <f t="shared" si="678"/>
        <v/>
      </c>
      <c r="CR318" s="9" t="str">
        <f t="shared" si="617"/>
        <v/>
      </c>
      <c r="CS318" s="10" t="str">
        <f t="shared" si="618"/>
        <v/>
      </c>
      <c r="CT318" s="7"/>
      <c r="CV318" s="15"/>
      <c r="CW318" s="9"/>
      <c r="CX318" s="9" t="str">
        <f t="shared" si="619"/>
        <v/>
      </c>
      <c r="CY318" s="9"/>
      <c r="CZ318" s="9" t="str">
        <f t="shared" si="620"/>
        <v/>
      </c>
      <c r="DA318" s="9"/>
      <c r="DB318" s="9" t="str">
        <f t="shared" si="621"/>
        <v/>
      </c>
      <c r="DC318" s="9"/>
      <c r="DD318" s="78"/>
      <c r="DE318" s="78" t="str">
        <f t="shared" si="622"/>
        <v/>
      </c>
      <c r="DF318" s="9" t="str">
        <f t="shared" si="623"/>
        <v/>
      </c>
      <c r="DG318" s="10" t="str">
        <f t="shared" si="624"/>
        <v/>
      </c>
      <c r="DH318" s="7"/>
      <c r="DJ318" s="15"/>
      <c r="DK318" s="9"/>
      <c r="DL318" s="9" t="str">
        <f t="shared" si="625"/>
        <v/>
      </c>
      <c r="DM318" s="9"/>
      <c r="DN318" s="9" t="str">
        <f t="shared" si="626"/>
        <v/>
      </c>
      <c r="DO318" s="9"/>
      <c r="DP318" s="9" t="str">
        <f t="shared" si="627"/>
        <v/>
      </c>
      <c r="DQ318" s="9"/>
      <c r="DR318" s="78"/>
      <c r="DS318" s="78" t="str">
        <f t="shared" si="628"/>
        <v/>
      </c>
      <c r="DT318" s="9" t="str">
        <f t="shared" si="629"/>
        <v/>
      </c>
      <c r="DU318" s="10" t="str">
        <f t="shared" si="630"/>
        <v/>
      </c>
      <c r="DV318" s="7"/>
      <c r="DW318" s="276"/>
      <c r="DX318" s="15"/>
      <c r="DY318" s="9"/>
      <c r="DZ318" s="9" t="str">
        <f t="shared" si="631"/>
        <v/>
      </c>
      <c r="EA318" s="9"/>
      <c r="EB318" s="9" t="str">
        <f t="shared" si="632"/>
        <v/>
      </c>
      <c r="EC318" s="9"/>
      <c r="ED318" s="9" t="str">
        <f t="shared" si="633"/>
        <v/>
      </c>
      <c r="EE318" s="9"/>
      <c r="EF318" s="78"/>
      <c r="EG318" s="78" t="str">
        <f t="shared" si="670"/>
        <v/>
      </c>
      <c r="EH318" s="9" t="str">
        <f t="shared" si="634"/>
        <v/>
      </c>
      <c r="EI318" s="10" t="str">
        <f t="shared" si="635"/>
        <v/>
      </c>
      <c r="EJ318" s="7"/>
      <c r="EK318" s="276"/>
      <c r="EL318" s="239"/>
      <c r="EM318" s="23"/>
      <c r="EN318" s="126" t="str">
        <f>IF(EM318="","",SUM(EP318:EP321)+SUM(FD318:FD321)+SUM(FR318:FR321)+SUM(GF318:GF321)+SUM(HH309,HU309,#REF!))</f>
        <v/>
      </c>
      <c r="EO318" s="24">
        <v>8346</v>
      </c>
      <c r="EP318" s="24">
        <f t="shared" si="671"/>
        <v>70</v>
      </c>
      <c r="EQ318" s="24">
        <v>584</v>
      </c>
      <c r="ER318" s="24">
        <f t="shared" si="672"/>
        <v>5</v>
      </c>
      <c r="ES318" s="24">
        <v>40</v>
      </c>
      <c r="ET318" s="24">
        <f t="shared" si="673"/>
        <v>6</v>
      </c>
      <c r="EU318" s="24">
        <v>24</v>
      </c>
      <c r="EV318" s="63" t="s">
        <v>51</v>
      </c>
      <c r="EW318" s="96">
        <v>250</v>
      </c>
      <c r="EX318" s="24">
        <f t="shared" si="676"/>
        <v>1500</v>
      </c>
      <c r="EY318" s="26">
        <f t="shared" si="677"/>
        <v>0.21428571428571427</v>
      </c>
      <c r="EZ318" s="7"/>
    </row>
    <row r="319" spans="1:156" ht="15" customHeight="1" thickTop="1">
      <c r="A319" s="89">
        <v>46052</v>
      </c>
      <c r="B319" s="6">
        <f>IF(A319="","",SUM(D319:D322)+SUM(R319:R322)+SUM(BV307,CJ307,CX307,DL307,DZ307)+SUM(AF319:AF322)+SUM(AT319:AT322)+SUM(BH319:BH322))</f>
        <v>2358</v>
      </c>
      <c r="C319" s="78">
        <v>11739</v>
      </c>
      <c r="D319" s="78">
        <f t="shared" si="636"/>
        <v>184</v>
      </c>
      <c r="E319" s="78">
        <v>370</v>
      </c>
      <c r="F319" s="28">
        <f t="shared" si="637"/>
        <v>4</v>
      </c>
      <c r="G319" s="78">
        <v>15</v>
      </c>
      <c r="H319" s="78">
        <f t="shared" si="638"/>
        <v>4</v>
      </c>
      <c r="I319" s="78">
        <v>0</v>
      </c>
      <c r="J319" s="90" t="str">
        <f t="shared" si="639"/>
        <v>サンリオファーキーケース</v>
      </c>
      <c r="K319" s="91">
        <f t="shared" si="640"/>
        <v>682</v>
      </c>
      <c r="L319" s="28">
        <f t="shared" si="641"/>
        <v>2728</v>
      </c>
      <c r="M319" s="29">
        <f t="shared" si="642"/>
        <v>0.14826086956521739</v>
      </c>
      <c r="N319" s="7"/>
      <c r="O319" s="168"/>
      <c r="P319" s="89">
        <f>IF(A319="","",A319)</f>
        <v>46052</v>
      </c>
      <c r="Q319" s="78">
        <v>9281</v>
      </c>
      <c r="R319" s="78">
        <f t="shared" si="643"/>
        <v>64</v>
      </c>
      <c r="S319" s="78">
        <v>249</v>
      </c>
      <c r="T319" s="28">
        <f t="shared" si="644"/>
        <v>1</v>
      </c>
      <c r="U319" s="78">
        <v>22</v>
      </c>
      <c r="V319" s="78">
        <f t="shared" si="645"/>
        <v>1</v>
      </c>
      <c r="W319" s="78">
        <v>13</v>
      </c>
      <c r="X319" s="90" t="str">
        <f t="shared" si="646"/>
        <v>ラブブマスコット</v>
      </c>
      <c r="Y319" s="91">
        <f t="shared" si="647"/>
        <v>400</v>
      </c>
      <c r="Z319" s="28">
        <f t="shared" si="648"/>
        <v>400</v>
      </c>
      <c r="AA319" s="29">
        <f t="shared" si="649"/>
        <v>6.25E-2</v>
      </c>
      <c r="AB319" s="7"/>
      <c r="AC319" s="168"/>
      <c r="AD319" s="89">
        <f>IF(A319="","",A319)</f>
        <v>46052</v>
      </c>
      <c r="AE319" s="78">
        <v>5689</v>
      </c>
      <c r="AF319" s="78">
        <f t="shared" si="650"/>
        <v>8</v>
      </c>
      <c r="AG319" s="78">
        <v>177</v>
      </c>
      <c r="AH319" s="28">
        <f t="shared" si="651"/>
        <v>2</v>
      </c>
      <c r="AI319" s="78">
        <v>30</v>
      </c>
      <c r="AJ319" s="78">
        <f t="shared" si="652"/>
        <v>2</v>
      </c>
      <c r="AK319" s="78">
        <v>5</v>
      </c>
      <c r="AL319" s="90" t="str">
        <f t="shared" si="653"/>
        <v>サンリオアニマルがま口</v>
      </c>
      <c r="AM319" s="91">
        <f t="shared" si="654"/>
        <v>880</v>
      </c>
      <c r="AN319" s="28">
        <f t="shared" si="655"/>
        <v>1760</v>
      </c>
      <c r="AO319" s="29">
        <f t="shared" si="656"/>
        <v>2.2000000000000002</v>
      </c>
      <c r="AP319" s="7" t="s">
        <v>675</v>
      </c>
      <c r="AQ319" s="168"/>
      <c r="AR319" s="89">
        <f>IF(A319="","",A319)</f>
        <v>46052</v>
      </c>
      <c r="AS319" s="78">
        <v>9231</v>
      </c>
      <c r="AT319" s="78">
        <f t="shared" si="657"/>
        <v>82</v>
      </c>
      <c r="AU319" s="78">
        <v>371</v>
      </c>
      <c r="AV319" s="28">
        <f t="shared" si="658"/>
        <v>4</v>
      </c>
      <c r="AW319" s="78">
        <v>20</v>
      </c>
      <c r="AX319" s="78">
        <f t="shared" si="659"/>
        <v>5</v>
      </c>
      <c r="AY319" s="78">
        <v>0</v>
      </c>
      <c r="AZ319" s="90" t="str">
        <f t="shared" si="679"/>
        <v>テラスタルフェス</v>
      </c>
      <c r="BA319" s="91">
        <f t="shared" si="679"/>
        <v>800</v>
      </c>
      <c r="BB319" s="28">
        <f t="shared" si="661"/>
        <v>4000</v>
      </c>
      <c r="BC319" s="29">
        <f t="shared" si="662"/>
        <v>0.48780487804878048</v>
      </c>
      <c r="BD319" s="7"/>
      <c r="BE319" s="168"/>
      <c r="BF319" s="89">
        <f>IF(A319="","",A319)</f>
        <v>46052</v>
      </c>
      <c r="BG319" s="78">
        <v>4626</v>
      </c>
      <c r="BH319" s="78">
        <f t="shared" si="663"/>
        <v>64</v>
      </c>
      <c r="BI319" s="78">
        <v>228</v>
      </c>
      <c r="BJ319" s="28">
        <f t="shared" si="664"/>
        <v>2</v>
      </c>
      <c r="BK319" s="78">
        <v>15</v>
      </c>
      <c r="BL319" s="78">
        <f t="shared" si="665"/>
        <v>2</v>
      </c>
      <c r="BM319" s="78"/>
      <c r="BN319" s="90" t="str">
        <f t="shared" si="666"/>
        <v>ゲーム機柄イヤホン</v>
      </c>
      <c r="BO319" s="91">
        <f t="shared" si="667"/>
        <v>1100</v>
      </c>
      <c r="BP319" s="28">
        <f t="shared" si="668"/>
        <v>2200</v>
      </c>
      <c r="BQ319" s="29">
        <f t="shared" si="669"/>
        <v>0.34375</v>
      </c>
      <c r="BR319" s="7"/>
      <c r="BS319" s="168"/>
      <c r="BT319" s="169"/>
      <c r="BU319" s="9"/>
      <c r="BV319" s="9" t="str">
        <f>IF(BU319="","",BU319-#REF!)</f>
        <v/>
      </c>
      <c r="BW319" s="9"/>
      <c r="BX319" s="9" t="str">
        <f>IF(BW319="","",BW319-#REF!)</f>
        <v/>
      </c>
      <c r="BY319" s="9"/>
      <c r="BZ319" s="9" t="str">
        <f>IF(BY319="","",#REF!+#REF!-BY319)</f>
        <v/>
      </c>
      <c r="CA319" s="9"/>
      <c r="CB319" s="78"/>
      <c r="CC319" s="78" t="str">
        <f>IF(BU319="","",#REF!)</f>
        <v/>
      </c>
      <c r="CD319" s="9" t="str">
        <f t="shared" si="612"/>
        <v/>
      </c>
      <c r="CE319" s="10" t="str">
        <f t="shared" si="613"/>
        <v/>
      </c>
      <c r="CF319" s="7"/>
      <c r="CH319" s="15"/>
      <c r="CI319" s="9"/>
      <c r="CJ319" s="9" t="str">
        <f>IF(CI319="","",CI319-#REF!)</f>
        <v/>
      </c>
      <c r="CK319" s="9"/>
      <c r="CL319" s="9" t="str">
        <f>IF(CK319="","",CK319-#REF!)</f>
        <v/>
      </c>
      <c r="CM319" s="9"/>
      <c r="CN319" s="9" t="str">
        <f>IF(CM319="","",#REF!+#REF!-CM319)</f>
        <v/>
      </c>
      <c r="CO319" s="9"/>
      <c r="CP319" s="78"/>
      <c r="CQ319" s="78" t="str">
        <f>IF(CI319="","",#REF!)</f>
        <v/>
      </c>
      <c r="CR319" s="9" t="str">
        <f t="shared" si="617"/>
        <v/>
      </c>
      <c r="CS319" s="10" t="str">
        <f t="shared" si="618"/>
        <v/>
      </c>
      <c r="CT319" s="7"/>
      <c r="CV319" s="15"/>
      <c r="CW319" s="9"/>
      <c r="CX319" s="9" t="str">
        <f>IF(CW319="","",CW319-#REF!)</f>
        <v/>
      </c>
      <c r="CY319" s="9"/>
      <c r="CZ319" s="9" t="str">
        <f>IF(CY319="","",CY319-#REF!)</f>
        <v/>
      </c>
      <c r="DA319" s="9"/>
      <c r="DB319" s="9" t="str">
        <f>IF(DA319="","",#REF!+#REF!-DA319)</f>
        <v/>
      </c>
      <c r="DC319" s="9"/>
      <c r="DD319" s="78"/>
      <c r="DE319" s="78" t="str">
        <f>IF(CW319="","",#REF!)</f>
        <v/>
      </c>
      <c r="DF319" s="9" t="str">
        <f t="shared" si="623"/>
        <v/>
      </c>
      <c r="DG319" s="10" t="str">
        <f t="shared" si="624"/>
        <v/>
      </c>
      <c r="DH319" s="7"/>
      <c r="DJ319" s="15"/>
      <c r="DK319" s="9"/>
      <c r="DL319" s="9" t="str">
        <f>IF(DK319="","",DK319-#REF!)</f>
        <v/>
      </c>
      <c r="DM319" s="9"/>
      <c r="DN319" s="9" t="str">
        <f>IF(DM319="","",DM319-#REF!)</f>
        <v/>
      </c>
      <c r="DO319" s="9"/>
      <c r="DP319" s="9" t="str">
        <f>IF(DO319="","",#REF!+#REF!-DO319)</f>
        <v/>
      </c>
      <c r="DQ319" s="9"/>
      <c r="DR319" s="78"/>
      <c r="DS319" s="78" t="str">
        <f>IF(DK319="","",#REF!)</f>
        <v/>
      </c>
      <c r="DT319" s="9" t="str">
        <f t="shared" si="629"/>
        <v/>
      </c>
      <c r="DU319" s="10" t="str">
        <f t="shared" si="630"/>
        <v/>
      </c>
      <c r="DV319" s="7"/>
      <c r="DW319" s="276"/>
      <c r="DX319" s="15"/>
      <c r="DY319" s="9"/>
      <c r="DZ319" s="9" t="str">
        <f>IF(DY319="","",DY319-#REF!)</f>
        <v/>
      </c>
      <c r="EA319" s="9"/>
      <c r="EB319" s="9" t="str">
        <f>IF(EA319="","",EA319-#REF!)</f>
        <v/>
      </c>
      <c r="EC319" s="9"/>
      <c r="ED319" s="9" t="str">
        <f>IF(EC319="","",#REF!+#REF!-EC319)</f>
        <v/>
      </c>
      <c r="EE319" s="9"/>
      <c r="EF319" s="78"/>
      <c r="EG319" s="78" t="str">
        <f>IF(DY319="","",#REF!)</f>
        <v/>
      </c>
      <c r="EH319" s="9" t="str">
        <f t="shared" si="634"/>
        <v/>
      </c>
      <c r="EI319" s="10" t="str">
        <f t="shared" si="635"/>
        <v/>
      </c>
      <c r="EJ319" s="7"/>
      <c r="EK319" s="276"/>
      <c r="EL319" s="239"/>
      <c r="EM319" s="89">
        <v>46028</v>
      </c>
      <c r="EN319" s="6">
        <f>IF(EM319="","",SUM(EP319:EP322)+SUM(FD319:FD322)+SUM(HH310)+SUM(HU310)+SUM(IH310)+SUM(FR319:FR322)+SUM(GF319:GF322)+SUM(GT319:GT322))</f>
        <v>242</v>
      </c>
      <c r="EO319" s="78">
        <v>7885</v>
      </c>
      <c r="EP319" s="78">
        <f t="shared" si="671"/>
        <v>57</v>
      </c>
      <c r="EQ319" s="78">
        <v>273</v>
      </c>
      <c r="ER319" s="28">
        <f t="shared" si="672"/>
        <v>7</v>
      </c>
      <c r="ES319" s="143">
        <v>20</v>
      </c>
      <c r="ET319" s="78">
        <f t="shared" si="673"/>
        <v>4</v>
      </c>
      <c r="EU319" s="78">
        <v>0</v>
      </c>
      <c r="EV319" s="90" t="s">
        <v>654</v>
      </c>
      <c r="EW319" s="91">
        <v>1000</v>
      </c>
      <c r="EX319" s="28">
        <f t="shared" si="676"/>
        <v>4000</v>
      </c>
      <c r="EY319" s="29">
        <f t="shared" si="677"/>
        <v>0.70175438596491224</v>
      </c>
      <c r="EZ319" s="7"/>
    </row>
    <row r="320" spans="1:156" ht="15" customHeight="1">
      <c r="A320" s="218"/>
      <c r="B320" s="15"/>
      <c r="C320" s="9">
        <v>13472</v>
      </c>
      <c r="D320" s="9">
        <f t="shared" si="636"/>
        <v>125</v>
      </c>
      <c r="E320" s="9">
        <v>400</v>
      </c>
      <c r="F320" s="9">
        <f t="shared" si="637"/>
        <v>5</v>
      </c>
      <c r="G320" s="9">
        <v>12</v>
      </c>
      <c r="H320" s="9">
        <f t="shared" si="638"/>
        <v>5</v>
      </c>
      <c r="I320" s="9">
        <v>3</v>
      </c>
      <c r="J320" s="62" t="str">
        <f t="shared" si="639"/>
        <v>ピクミンマスコット</v>
      </c>
      <c r="K320" s="95">
        <f t="shared" si="640"/>
        <v>800</v>
      </c>
      <c r="L320" s="9">
        <f t="shared" si="641"/>
        <v>4000</v>
      </c>
      <c r="M320" s="10">
        <f t="shared" si="642"/>
        <v>0.32</v>
      </c>
      <c r="N320" s="7"/>
      <c r="O320" s="168"/>
      <c r="P320" s="15"/>
      <c r="Q320" s="9">
        <v>9988</v>
      </c>
      <c r="R320" s="9">
        <f t="shared" si="643"/>
        <v>47</v>
      </c>
      <c r="S320" s="9">
        <v>400</v>
      </c>
      <c r="T320" s="9">
        <f t="shared" si="644"/>
        <v>0</v>
      </c>
      <c r="U320" s="9">
        <v>19</v>
      </c>
      <c r="V320" s="9">
        <f t="shared" si="645"/>
        <v>0</v>
      </c>
      <c r="W320" s="9">
        <v>0</v>
      </c>
      <c r="X320" s="62" t="str">
        <f t="shared" si="646"/>
        <v>ラブブキーホルダーおおきめ</v>
      </c>
      <c r="Y320" s="95">
        <f t="shared" si="647"/>
        <v>500</v>
      </c>
      <c r="Z320" s="9">
        <f t="shared" si="648"/>
        <v>0</v>
      </c>
      <c r="AA320" s="10">
        <f t="shared" si="649"/>
        <v>0</v>
      </c>
      <c r="AB320" s="7"/>
      <c r="AC320" s="168"/>
      <c r="AD320" s="15"/>
      <c r="AE320" s="9">
        <v>5900</v>
      </c>
      <c r="AF320" s="9">
        <f t="shared" si="650"/>
        <v>52</v>
      </c>
      <c r="AG320" s="9">
        <v>306</v>
      </c>
      <c r="AH320" s="9">
        <f t="shared" si="651"/>
        <v>1</v>
      </c>
      <c r="AI320" s="9">
        <v>8</v>
      </c>
      <c r="AJ320" s="9">
        <f t="shared" si="652"/>
        <v>2</v>
      </c>
      <c r="AK320" s="9">
        <v>2</v>
      </c>
      <c r="AL320" s="62" t="str">
        <f t="shared" si="653"/>
        <v>キティボアバンスクリップ</v>
      </c>
      <c r="AM320" s="95">
        <f t="shared" si="654"/>
        <v>1100</v>
      </c>
      <c r="AN320" s="9">
        <f t="shared" si="655"/>
        <v>2200</v>
      </c>
      <c r="AO320" s="10">
        <f t="shared" si="656"/>
        <v>0.42307692307692307</v>
      </c>
      <c r="AP320" s="7"/>
      <c r="AQ320" s="168"/>
      <c r="AR320" s="15"/>
      <c r="AS320" s="9">
        <v>5507</v>
      </c>
      <c r="AT320" s="9">
        <f t="shared" si="657"/>
        <v>31</v>
      </c>
      <c r="AU320" s="9">
        <v>403</v>
      </c>
      <c r="AV320" s="9">
        <f t="shared" si="658"/>
        <v>3</v>
      </c>
      <c r="AW320" s="9">
        <v>19</v>
      </c>
      <c r="AX320" s="9">
        <f t="shared" si="659"/>
        <v>3</v>
      </c>
      <c r="AY320" s="9">
        <v>0</v>
      </c>
      <c r="AZ320" s="62" t="str">
        <f t="shared" si="679"/>
        <v>ブラックホワイトポケカ</v>
      </c>
      <c r="BA320" s="95">
        <f t="shared" si="679"/>
        <v>250</v>
      </c>
      <c r="BB320" s="9">
        <f t="shared" si="661"/>
        <v>750</v>
      </c>
      <c r="BC320" s="10">
        <f t="shared" si="662"/>
        <v>0.24193548387096775</v>
      </c>
      <c r="BD320" s="7"/>
      <c r="BE320" s="168"/>
      <c r="BF320" s="15"/>
      <c r="BG320" s="9">
        <v>5508</v>
      </c>
      <c r="BH320" s="9">
        <f t="shared" si="663"/>
        <v>79</v>
      </c>
      <c r="BI320" s="9">
        <v>109</v>
      </c>
      <c r="BJ320" s="9">
        <f t="shared" si="664"/>
        <v>2</v>
      </c>
      <c r="BK320" s="9">
        <v>16</v>
      </c>
      <c r="BL320" s="9">
        <f t="shared" si="665"/>
        <v>1</v>
      </c>
      <c r="BM320" s="9">
        <v>3</v>
      </c>
      <c r="BN320" s="62" t="str">
        <f t="shared" si="666"/>
        <v>デジタルミニカメラ</v>
      </c>
      <c r="BO320" s="95">
        <f t="shared" si="667"/>
        <v>722</v>
      </c>
      <c r="BP320" s="9">
        <f t="shared" si="668"/>
        <v>722</v>
      </c>
      <c r="BQ320" s="10">
        <f t="shared" si="669"/>
        <v>9.1392405063291146E-2</v>
      </c>
      <c r="BR320" s="7"/>
      <c r="BS320" s="168"/>
      <c r="BT320" s="169"/>
      <c r="BU320" s="9"/>
      <c r="BV320" s="9" t="str">
        <f>IF(BU320="","",BU320-BU338)</f>
        <v/>
      </c>
      <c r="BW320" s="9"/>
      <c r="BX320" s="9" t="str">
        <f>IF(BW320="","",BW320-BW338)</f>
        <v/>
      </c>
      <c r="BY320" s="9"/>
      <c r="BZ320" s="9" t="str">
        <f>IF(BY320="","",BY338+CA338-BY320)</f>
        <v/>
      </c>
      <c r="CA320" s="9"/>
      <c r="CB320" s="9"/>
      <c r="CC320" s="9"/>
      <c r="CD320" s="9" t="str">
        <f t="shared" si="612"/>
        <v/>
      </c>
      <c r="CE320" s="10" t="str">
        <f t="shared" si="613"/>
        <v/>
      </c>
      <c r="CF320" s="7"/>
      <c r="CH320" s="15"/>
      <c r="CI320" s="9"/>
      <c r="CJ320" s="9" t="str">
        <f>IF(CI320="","",CI320-CI338)</f>
        <v/>
      </c>
      <c r="CK320" s="9"/>
      <c r="CL320" s="9" t="str">
        <f>IF(CK320="","",CK320-CK338)</f>
        <v/>
      </c>
      <c r="CM320" s="9"/>
      <c r="CN320" s="9" t="str">
        <f>IF(CM320="","",CM338+CO338-CM320)</f>
        <v/>
      </c>
      <c r="CO320" s="9"/>
      <c r="CP320" s="9"/>
      <c r="CQ320" s="9"/>
      <c r="CR320" s="9" t="str">
        <f t="shared" si="617"/>
        <v/>
      </c>
      <c r="CS320" s="10" t="str">
        <f t="shared" si="618"/>
        <v/>
      </c>
      <c r="CT320" s="7"/>
      <c r="CV320" s="15"/>
      <c r="CW320" s="9"/>
      <c r="CX320" s="9" t="str">
        <f>IF(CW320="","",CW320-CW338)</f>
        <v/>
      </c>
      <c r="CY320" s="9"/>
      <c r="CZ320" s="9" t="str">
        <f>IF(CY320="","",CY320-CY338)</f>
        <v/>
      </c>
      <c r="DA320" s="9"/>
      <c r="DB320" s="9" t="str">
        <f>IF(DA320="","",DA338+DC338-DA320)</f>
        <v/>
      </c>
      <c r="DC320" s="9"/>
      <c r="DD320" s="9"/>
      <c r="DE320" s="9"/>
      <c r="DF320" s="9" t="str">
        <f t="shared" si="623"/>
        <v/>
      </c>
      <c r="DG320" s="10" t="str">
        <f t="shared" si="624"/>
        <v/>
      </c>
      <c r="DH320" s="7"/>
      <c r="DJ320" s="15"/>
      <c r="DK320" s="9"/>
      <c r="DL320" s="9" t="str">
        <f>IF(DK320="","",DK320-DK338)</f>
        <v/>
      </c>
      <c r="DM320" s="9"/>
      <c r="DN320" s="9" t="str">
        <f>IF(DM320="","",DM320-DM338)</f>
        <v/>
      </c>
      <c r="DO320" s="9"/>
      <c r="DP320" s="9" t="str">
        <f>IF(DO320="","",DO338+DQ338-DO320)</f>
        <v/>
      </c>
      <c r="DQ320" s="9"/>
      <c r="DR320" s="9"/>
      <c r="DS320" s="9"/>
      <c r="DT320" s="9" t="str">
        <f t="shared" si="629"/>
        <v/>
      </c>
      <c r="DU320" s="10" t="str">
        <f t="shared" si="630"/>
        <v/>
      </c>
      <c r="DV320" s="7"/>
      <c r="DW320" s="276"/>
      <c r="DX320" s="15"/>
      <c r="DY320" s="9"/>
      <c r="DZ320" s="9" t="str">
        <f>IF(DY320="","",DY320-DY338)</f>
        <v/>
      </c>
      <c r="EA320" s="9"/>
      <c r="EB320" s="9" t="str">
        <f>IF(EA320="","",EA320-EA338)</f>
        <v/>
      </c>
      <c r="EC320" s="9"/>
      <c r="ED320" s="9" t="str">
        <f>IF(EC320="","",EC338+EE338-EC320)</f>
        <v/>
      </c>
      <c r="EE320" s="9"/>
      <c r="EF320" s="9"/>
      <c r="EG320" s="9"/>
      <c r="EH320" s="9" t="str">
        <f t="shared" si="634"/>
        <v/>
      </c>
      <c r="EI320" s="10" t="str">
        <f t="shared" si="635"/>
        <v/>
      </c>
      <c r="EJ320" s="7"/>
      <c r="EK320" s="276"/>
      <c r="EL320" s="239"/>
      <c r="EM320" s="270"/>
      <c r="EN320" s="15"/>
      <c r="EO320" s="9">
        <v>8755</v>
      </c>
      <c r="EP320" s="9">
        <f t="shared" si="671"/>
        <v>67</v>
      </c>
      <c r="EQ320" s="9">
        <v>422</v>
      </c>
      <c r="ER320" s="9">
        <f t="shared" si="672"/>
        <v>6</v>
      </c>
      <c r="ES320" s="9">
        <v>43</v>
      </c>
      <c r="ET320" s="9">
        <f t="shared" si="673"/>
        <v>9</v>
      </c>
      <c r="EU320" s="9">
        <v>0</v>
      </c>
      <c r="EV320" s="62" t="str">
        <f t="shared" ref="EV320:EW322" si="680">IF(EO320="","",EV316)</f>
        <v>ラブブマスコット</v>
      </c>
      <c r="EW320" s="95">
        <f t="shared" si="680"/>
        <v>400</v>
      </c>
      <c r="EX320" s="9">
        <f t="shared" si="676"/>
        <v>3600</v>
      </c>
      <c r="EY320" s="10">
        <f t="shared" si="677"/>
        <v>0.53731343283582089</v>
      </c>
      <c r="EZ320" s="7"/>
    </row>
    <row r="321" spans="1:156">
      <c r="A321" s="271" t="s">
        <v>54</v>
      </c>
      <c r="B321" s="15"/>
      <c r="C321" s="9">
        <v>9337</v>
      </c>
      <c r="D321" s="9">
        <f t="shared" si="636"/>
        <v>104</v>
      </c>
      <c r="E321" s="9">
        <v>562</v>
      </c>
      <c r="F321" s="9">
        <f t="shared" si="637"/>
        <v>4</v>
      </c>
      <c r="G321" s="9">
        <v>4</v>
      </c>
      <c r="H321" s="9">
        <f t="shared" si="638"/>
        <v>6</v>
      </c>
      <c r="I321" s="9">
        <v>8</v>
      </c>
      <c r="J321" s="62" t="str">
        <f t="shared" si="639"/>
        <v>がま口カエル</v>
      </c>
      <c r="K321" s="9">
        <f t="shared" si="640"/>
        <v>308</v>
      </c>
      <c r="L321" s="9">
        <f t="shared" si="641"/>
        <v>1848</v>
      </c>
      <c r="M321" s="10">
        <f t="shared" si="642"/>
        <v>0.1776923076923077</v>
      </c>
      <c r="N321" s="7"/>
      <c r="O321" s="168"/>
      <c r="P321" s="15"/>
      <c r="Q321" s="9">
        <v>10026</v>
      </c>
      <c r="R321" s="9">
        <f t="shared" si="643"/>
        <v>52</v>
      </c>
      <c r="S321" s="9">
        <v>252</v>
      </c>
      <c r="T321" s="9">
        <f t="shared" si="644"/>
        <v>3</v>
      </c>
      <c r="U321" s="9">
        <v>3</v>
      </c>
      <c r="V321" s="9">
        <f t="shared" si="645"/>
        <v>3</v>
      </c>
      <c r="W321" s="9">
        <v>6</v>
      </c>
      <c r="X321" s="62" t="str">
        <f t="shared" si="646"/>
        <v>モンチッチマスコット</v>
      </c>
      <c r="Y321" s="9">
        <f t="shared" si="647"/>
        <v>0</v>
      </c>
      <c r="Z321" s="9">
        <f t="shared" si="648"/>
        <v>0</v>
      </c>
      <c r="AA321" s="10">
        <f t="shared" si="649"/>
        <v>0</v>
      </c>
      <c r="AB321" s="7"/>
      <c r="AC321" s="168"/>
      <c r="AD321" s="15"/>
      <c r="AE321" s="9">
        <v>7126</v>
      </c>
      <c r="AF321" s="9">
        <f t="shared" si="650"/>
        <v>112</v>
      </c>
      <c r="AG321" s="9">
        <v>306</v>
      </c>
      <c r="AH321" s="9">
        <f t="shared" si="651"/>
        <v>10</v>
      </c>
      <c r="AI321" s="9">
        <v>19</v>
      </c>
      <c r="AJ321" s="9">
        <f t="shared" si="652"/>
        <v>11</v>
      </c>
      <c r="AK321" s="9">
        <v>24</v>
      </c>
      <c r="AL321" s="62" t="s">
        <v>665</v>
      </c>
      <c r="AM321" s="9">
        <v>100</v>
      </c>
      <c r="AN321" s="9">
        <f t="shared" si="655"/>
        <v>1100</v>
      </c>
      <c r="AO321" s="10">
        <f t="shared" si="656"/>
        <v>9.8214285714285712E-2</v>
      </c>
      <c r="AP321" s="7"/>
      <c r="AQ321" s="168"/>
      <c r="AR321" s="17"/>
      <c r="AS321" s="9">
        <v>5716</v>
      </c>
      <c r="AT321" s="9">
        <f t="shared" si="657"/>
        <v>179</v>
      </c>
      <c r="AU321" s="9">
        <v>357</v>
      </c>
      <c r="AV321" s="9">
        <f t="shared" si="658"/>
        <v>8</v>
      </c>
      <c r="AW321" s="9">
        <v>3</v>
      </c>
      <c r="AX321" s="9">
        <f t="shared" si="659"/>
        <v>9</v>
      </c>
      <c r="AY321" s="9">
        <v>26</v>
      </c>
      <c r="AZ321" s="62" t="s">
        <v>664</v>
      </c>
      <c r="BA321" s="9">
        <v>300</v>
      </c>
      <c r="BB321" s="9">
        <f t="shared" si="661"/>
        <v>2700</v>
      </c>
      <c r="BC321" s="10">
        <f t="shared" si="662"/>
        <v>0.15083798882681565</v>
      </c>
      <c r="BD321" s="7"/>
      <c r="BE321" s="168"/>
      <c r="BF321" s="17"/>
      <c r="BG321" s="9">
        <v>5638</v>
      </c>
      <c r="BH321" s="9">
        <f t="shared" si="663"/>
        <v>118</v>
      </c>
      <c r="BI321" s="9">
        <v>161</v>
      </c>
      <c r="BJ321" s="9">
        <f t="shared" si="664"/>
        <v>4</v>
      </c>
      <c r="BK321" s="9">
        <v>11</v>
      </c>
      <c r="BL321" s="9">
        <f t="shared" si="665"/>
        <v>11</v>
      </c>
      <c r="BM321" s="9">
        <v>6</v>
      </c>
      <c r="BN321" s="62" t="str">
        <f t="shared" si="666"/>
        <v>ゲームアーク</v>
      </c>
      <c r="BO321" s="9">
        <f t="shared" si="667"/>
        <v>670</v>
      </c>
      <c r="BP321" s="9">
        <f t="shared" si="668"/>
        <v>7370</v>
      </c>
      <c r="BQ321" s="10">
        <f t="shared" si="669"/>
        <v>0.62457627118644066</v>
      </c>
      <c r="BR321" s="7"/>
      <c r="BS321" s="168"/>
      <c r="BT321" s="169"/>
      <c r="BU321" s="9"/>
      <c r="BV321" s="9" t="str">
        <f t="shared" ref="BV321:BV333" si="681">IF(BU321="","",BU321-BU320)</f>
        <v/>
      </c>
      <c r="BW321" s="9"/>
      <c r="BX321" s="9" t="str">
        <f t="shared" ref="BX321:BX333" si="682">IF(BW321="","",BW321-BW320)</f>
        <v/>
      </c>
      <c r="BY321" s="9"/>
      <c r="BZ321" s="9" t="str">
        <f t="shared" ref="BZ321:BZ333" si="683">IF(BY321="","",BY320+CA320-BY321)</f>
        <v/>
      </c>
      <c r="CA321" s="9"/>
      <c r="CB321" s="9"/>
      <c r="CC321" s="9"/>
      <c r="CD321" s="9" t="str">
        <f t="shared" si="612"/>
        <v/>
      </c>
      <c r="CE321" s="10" t="str">
        <f t="shared" si="613"/>
        <v/>
      </c>
      <c r="CF321" s="7"/>
      <c r="CH321" s="15"/>
      <c r="CI321" s="9"/>
      <c r="CJ321" s="9" t="str">
        <f t="shared" ref="CJ321:CJ333" si="684">IF(CI321="","",CI321-CI320)</f>
        <v/>
      </c>
      <c r="CK321" s="9"/>
      <c r="CL321" s="9" t="str">
        <f t="shared" ref="CL321:CL333" si="685">IF(CK321="","",CK321-CK320)</f>
        <v/>
      </c>
      <c r="CM321" s="9"/>
      <c r="CN321" s="9" t="str">
        <f t="shared" ref="CN321:CN333" si="686">IF(CM321="","",CM320+CO320-CM321)</f>
        <v/>
      </c>
      <c r="CO321" s="9"/>
      <c r="CP321" s="9"/>
      <c r="CQ321" s="9"/>
      <c r="CR321" s="9" t="str">
        <f t="shared" si="617"/>
        <v/>
      </c>
      <c r="CS321" s="10" t="str">
        <f t="shared" si="618"/>
        <v/>
      </c>
      <c r="CT321" s="7"/>
      <c r="CV321" s="15"/>
      <c r="CW321" s="9"/>
      <c r="CX321" s="9" t="str">
        <f t="shared" ref="CX321:CX333" si="687">IF(CW321="","",CW321-CW320)</f>
        <v/>
      </c>
      <c r="CY321" s="9"/>
      <c r="CZ321" s="9" t="str">
        <f t="shared" ref="CZ321:CZ333" si="688">IF(CY321="","",CY321-CY320)</f>
        <v/>
      </c>
      <c r="DA321" s="9"/>
      <c r="DB321" s="9" t="str">
        <f t="shared" ref="DB321:DB333" si="689">IF(DA321="","",DA320+DC320-DA321)</f>
        <v/>
      </c>
      <c r="DC321" s="9"/>
      <c r="DD321" s="9"/>
      <c r="DE321" s="9"/>
      <c r="DF321" s="9" t="str">
        <f t="shared" si="623"/>
        <v/>
      </c>
      <c r="DG321" s="10" t="str">
        <f t="shared" si="624"/>
        <v/>
      </c>
      <c r="DH321" s="7"/>
      <c r="DJ321" s="15"/>
      <c r="DK321" s="9"/>
      <c r="DL321" s="9" t="str">
        <f t="shared" ref="DL321:DL333" si="690">IF(DK321="","",DK321-DK320)</f>
        <v/>
      </c>
      <c r="DM321" s="9"/>
      <c r="DN321" s="9" t="str">
        <f t="shared" ref="DN321:DN333" si="691">IF(DM321="","",DM321-DM320)</f>
        <v/>
      </c>
      <c r="DO321" s="9"/>
      <c r="DP321" s="9" t="str">
        <f t="shared" ref="DP321:DP333" si="692">IF(DO321="","",DO320+DQ320-DO321)</f>
        <v/>
      </c>
      <c r="DQ321" s="9"/>
      <c r="DR321" s="9"/>
      <c r="DS321" s="9"/>
      <c r="DT321" s="9" t="str">
        <f t="shared" si="629"/>
        <v/>
      </c>
      <c r="DU321" s="10" t="str">
        <f t="shared" si="630"/>
        <v/>
      </c>
      <c r="DV321" s="7"/>
      <c r="DW321" s="276"/>
      <c r="DX321" s="15"/>
      <c r="DY321" s="9"/>
      <c r="DZ321" s="9" t="str">
        <f t="shared" ref="DZ321:DZ333" si="693">IF(DY321="","",DY321-DY320)</f>
        <v/>
      </c>
      <c r="EA321" s="9"/>
      <c r="EB321" s="9" t="str">
        <f t="shared" ref="EB321:EB333" si="694">IF(EA321="","",EA321-EA320)</f>
        <v/>
      </c>
      <c r="EC321" s="9"/>
      <c r="ED321" s="9" t="str">
        <f t="shared" ref="ED321:ED333" si="695">IF(EC321="","",EC320+EE320-EC321)</f>
        <v/>
      </c>
      <c r="EE321" s="9"/>
      <c r="EF321" s="9"/>
      <c r="EG321" s="9"/>
      <c r="EH321" s="9" t="str">
        <f t="shared" si="634"/>
        <v/>
      </c>
      <c r="EI321" s="10" t="str">
        <f t="shared" si="635"/>
        <v/>
      </c>
      <c r="EJ321" s="7"/>
      <c r="EK321" s="276"/>
      <c r="EL321" s="239"/>
      <c r="EM321" s="224"/>
      <c r="EN321" s="15"/>
      <c r="EO321" s="9">
        <v>7364</v>
      </c>
      <c r="EP321" s="9">
        <f t="shared" si="671"/>
        <v>62</v>
      </c>
      <c r="EQ321" s="9">
        <v>489</v>
      </c>
      <c r="ER321" s="9">
        <f t="shared" si="672"/>
        <v>1</v>
      </c>
      <c r="ES321" s="9">
        <v>9</v>
      </c>
      <c r="ET321" s="9">
        <f t="shared" si="673"/>
        <v>1</v>
      </c>
      <c r="EU321" s="9">
        <v>0</v>
      </c>
      <c r="EV321" s="62" t="str">
        <f t="shared" si="680"/>
        <v>サンリオヒョウ柄フェイス</v>
      </c>
      <c r="EW321" s="9">
        <f t="shared" si="680"/>
        <v>660</v>
      </c>
      <c r="EX321" s="9">
        <f t="shared" si="676"/>
        <v>660</v>
      </c>
      <c r="EY321" s="10">
        <f t="shared" si="677"/>
        <v>0.1064516129032258</v>
      </c>
      <c r="EZ321" s="7"/>
    </row>
    <row r="322" spans="1:156" ht="15" customHeight="1" thickBot="1">
      <c r="A322" s="278">
        <v>447000</v>
      </c>
      <c r="B322" s="23"/>
      <c r="C322" s="24">
        <v>9850</v>
      </c>
      <c r="D322" s="24">
        <f t="shared" si="636"/>
        <v>65</v>
      </c>
      <c r="E322" s="24">
        <v>453</v>
      </c>
      <c r="F322" s="24">
        <f t="shared" si="637"/>
        <v>7</v>
      </c>
      <c r="G322" s="24">
        <v>1</v>
      </c>
      <c r="H322" s="24">
        <f t="shared" si="638"/>
        <v>7</v>
      </c>
      <c r="I322" s="24">
        <v>8</v>
      </c>
      <c r="J322" s="63" t="str">
        <f t="shared" si="639"/>
        <v>サンリオホワイトマスコット</v>
      </c>
      <c r="K322" s="96">
        <f t="shared" si="640"/>
        <v>660</v>
      </c>
      <c r="L322" s="24">
        <f t="shared" si="641"/>
        <v>4620</v>
      </c>
      <c r="M322" s="26">
        <f t="shared" si="642"/>
        <v>0.71076923076923082</v>
      </c>
      <c r="N322" s="7"/>
      <c r="O322" s="168"/>
      <c r="P322" s="23"/>
      <c r="Q322" s="24">
        <v>7412</v>
      </c>
      <c r="R322" s="24">
        <f t="shared" si="643"/>
        <v>101</v>
      </c>
      <c r="S322" s="24">
        <v>399</v>
      </c>
      <c r="T322" s="24">
        <f t="shared" si="644"/>
        <v>3</v>
      </c>
      <c r="U322" s="24">
        <v>22</v>
      </c>
      <c r="V322" s="24">
        <f t="shared" si="645"/>
        <v>4</v>
      </c>
      <c r="W322" s="24">
        <v>0</v>
      </c>
      <c r="X322" s="63" t="str">
        <f t="shared" si="646"/>
        <v>アンパンマンマスコット</v>
      </c>
      <c r="Y322" s="96">
        <f t="shared" si="647"/>
        <v>608</v>
      </c>
      <c r="Z322" s="24">
        <f t="shared" si="648"/>
        <v>2432</v>
      </c>
      <c r="AA322" s="26">
        <f t="shared" si="649"/>
        <v>0.24079207920792078</v>
      </c>
      <c r="AB322" s="7"/>
      <c r="AC322" s="168"/>
      <c r="AD322" s="23"/>
      <c r="AE322" s="24">
        <v>6948</v>
      </c>
      <c r="AF322" s="24">
        <f t="shared" si="650"/>
        <v>112</v>
      </c>
      <c r="AG322" s="24">
        <v>475</v>
      </c>
      <c r="AH322" s="24">
        <f t="shared" si="651"/>
        <v>2</v>
      </c>
      <c r="AI322" s="24">
        <v>60</v>
      </c>
      <c r="AJ322" s="24">
        <f t="shared" si="652"/>
        <v>6</v>
      </c>
      <c r="AK322" s="24">
        <v>0</v>
      </c>
      <c r="AL322" s="63" t="str">
        <f t="shared" ref="AL322:AL354" si="696">IF(AE322="","",AL318)</f>
        <v>ラブブキーホルダー</v>
      </c>
      <c r="AM322" s="96">
        <f t="shared" ref="AM322:AM354" si="697">IF(AF322="","",AM318)</f>
        <v>450</v>
      </c>
      <c r="AN322" s="24">
        <f t="shared" si="655"/>
        <v>2700</v>
      </c>
      <c r="AO322" s="26">
        <f t="shared" si="656"/>
        <v>0.24107142857142858</v>
      </c>
      <c r="AP322" s="7"/>
      <c r="AQ322" s="168"/>
      <c r="AR322" s="23"/>
      <c r="AS322" s="24">
        <v>5909</v>
      </c>
      <c r="AT322" s="24">
        <f t="shared" si="657"/>
        <v>54</v>
      </c>
      <c r="AU322" s="24">
        <v>239</v>
      </c>
      <c r="AV322" s="24">
        <f t="shared" si="658"/>
        <v>0</v>
      </c>
      <c r="AW322" s="24">
        <v>31</v>
      </c>
      <c r="AX322" s="24">
        <f t="shared" si="659"/>
        <v>4</v>
      </c>
      <c r="AY322" s="24">
        <v>8</v>
      </c>
      <c r="AZ322" s="63" t="str">
        <f t="shared" ref="AZ322:AZ354" si="698">IF(AS322="","",AZ318)</f>
        <v>クレしんマスコット</v>
      </c>
      <c r="BA322" s="96">
        <f t="shared" ref="BA322:BA354" si="699">IF(AT322="","",BA318)</f>
        <v>0</v>
      </c>
      <c r="BB322" s="24">
        <f t="shared" si="661"/>
        <v>0</v>
      </c>
      <c r="BC322" s="26">
        <f t="shared" si="662"/>
        <v>0</v>
      </c>
      <c r="BD322" s="7"/>
      <c r="BE322" s="168"/>
      <c r="BF322" s="23"/>
      <c r="BG322" s="24">
        <v>5930</v>
      </c>
      <c r="BH322" s="24">
        <f t="shared" si="663"/>
        <v>93</v>
      </c>
      <c r="BI322" s="24">
        <v>228</v>
      </c>
      <c r="BJ322" s="24">
        <f t="shared" si="664"/>
        <v>0</v>
      </c>
      <c r="BK322" s="24">
        <v>100</v>
      </c>
      <c r="BL322" s="24">
        <f t="shared" si="665"/>
        <v>12</v>
      </c>
      <c r="BM322" s="24">
        <v>17</v>
      </c>
      <c r="BN322" s="63" t="str">
        <f t="shared" si="666"/>
        <v>AIモンスターラバー</v>
      </c>
      <c r="BO322" s="96">
        <f t="shared" si="667"/>
        <v>200</v>
      </c>
      <c r="BP322" s="24">
        <f t="shared" si="668"/>
        <v>2400</v>
      </c>
      <c r="BQ322" s="26">
        <f t="shared" si="669"/>
        <v>0.25806451612903225</v>
      </c>
      <c r="BR322" s="7"/>
      <c r="BS322" s="168"/>
      <c r="BT322" s="169"/>
      <c r="BU322" s="9"/>
      <c r="BV322" s="9" t="str">
        <f t="shared" si="681"/>
        <v/>
      </c>
      <c r="BW322" s="9"/>
      <c r="BX322" s="9" t="str">
        <f t="shared" si="682"/>
        <v/>
      </c>
      <c r="BY322" s="9"/>
      <c r="BZ322" s="9" t="str">
        <f t="shared" si="683"/>
        <v/>
      </c>
      <c r="CA322" s="9"/>
      <c r="CB322" s="9"/>
      <c r="CC322" s="9"/>
      <c r="CD322" s="9" t="str">
        <f t="shared" si="612"/>
        <v/>
      </c>
      <c r="CE322" s="10" t="str">
        <f t="shared" si="613"/>
        <v/>
      </c>
      <c r="CF322" s="7"/>
      <c r="CH322" s="15"/>
      <c r="CI322" s="9"/>
      <c r="CJ322" s="9" t="str">
        <f t="shared" si="684"/>
        <v/>
      </c>
      <c r="CK322" s="9"/>
      <c r="CL322" s="9" t="str">
        <f t="shared" si="685"/>
        <v/>
      </c>
      <c r="CM322" s="9"/>
      <c r="CN322" s="9" t="str">
        <f t="shared" si="686"/>
        <v/>
      </c>
      <c r="CO322" s="9"/>
      <c r="CP322" s="9"/>
      <c r="CQ322" s="9"/>
      <c r="CR322" s="9" t="str">
        <f t="shared" si="617"/>
        <v/>
      </c>
      <c r="CS322" s="10" t="str">
        <f t="shared" si="618"/>
        <v/>
      </c>
      <c r="CT322" s="7"/>
      <c r="CV322" s="15"/>
      <c r="CW322" s="9"/>
      <c r="CX322" s="9" t="str">
        <f t="shared" si="687"/>
        <v/>
      </c>
      <c r="CY322" s="9"/>
      <c r="CZ322" s="9" t="str">
        <f t="shared" si="688"/>
        <v/>
      </c>
      <c r="DA322" s="9"/>
      <c r="DB322" s="9" t="str">
        <f t="shared" si="689"/>
        <v/>
      </c>
      <c r="DC322" s="9"/>
      <c r="DD322" s="9"/>
      <c r="DE322" s="9"/>
      <c r="DF322" s="9" t="str">
        <f t="shared" si="623"/>
        <v/>
      </c>
      <c r="DG322" s="10" t="str">
        <f t="shared" si="624"/>
        <v/>
      </c>
      <c r="DH322" s="7"/>
      <c r="DJ322" s="15"/>
      <c r="DK322" s="9"/>
      <c r="DL322" s="9" t="str">
        <f t="shared" si="690"/>
        <v/>
      </c>
      <c r="DM322" s="9"/>
      <c r="DN322" s="9" t="str">
        <f t="shared" si="691"/>
        <v/>
      </c>
      <c r="DO322" s="9"/>
      <c r="DP322" s="9" t="str">
        <f t="shared" si="692"/>
        <v/>
      </c>
      <c r="DQ322" s="9"/>
      <c r="DR322" s="9"/>
      <c r="DS322" s="9"/>
      <c r="DT322" s="9" t="str">
        <f t="shared" si="629"/>
        <v/>
      </c>
      <c r="DU322" s="10" t="str">
        <f t="shared" si="630"/>
        <v/>
      </c>
      <c r="DV322" s="7"/>
      <c r="DW322" s="276"/>
      <c r="DX322" s="15"/>
      <c r="DY322" s="9"/>
      <c r="DZ322" s="9" t="str">
        <f t="shared" si="693"/>
        <v/>
      </c>
      <c r="EA322" s="9"/>
      <c r="EB322" s="9" t="str">
        <f t="shared" si="694"/>
        <v/>
      </c>
      <c r="EC322" s="9"/>
      <c r="ED322" s="9" t="str">
        <f t="shared" si="695"/>
        <v/>
      </c>
      <c r="EE322" s="9"/>
      <c r="EF322" s="9"/>
      <c r="EG322" s="9"/>
      <c r="EH322" s="9" t="str">
        <f t="shared" si="634"/>
        <v/>
      </c>
      <c r="EI322" s="10" t="str">
        <f t="shared" si="635"/>
        <v/>
      </c>
      <c r="EJ322" s="7"/>
      <c r="EK322" s="276"/>
      <c r="EL322" s="239"/>
      <c r="EM322" s="189"/>
      <c r="EN322" s="23"/>
      <c r="EO322" s="24">
        <v>8402</v>
      </c>
      <c r="EP322" s="24">
        <f t="shared" si="671"/>
        <v>56</v>
      </c>
      <c r="EQ322" s="24">
        <v>590</v>
      </c>
      <c r="ER322" s="24">
        <f t="shared" si="672"/>
        <v>6</v>
      </c>
      <c r="ES322" s="24">
        <v>60</v>
      </c>
      <c r="ET322" s="24">
        <f t="shared" si="673"/>
        <v>4</v>
      </c>
      <c r="EU322" s="24">
        <v>-1</v>
      </c>
      <c r="EV322" s="63" t="str">
        <f t="shared" si="680"/>
        <v>AIモンスターラバー</v>
      </c>
      <c r="EW322" s="96">
        <f t="shared" si="680"/>
        <v>250</v>
      </c>
      <c r="EX322" s="24">
        <f t="shared" si="676"/>
        <v>1000</v>
      </c>
      <c r="EY322" s="26">
        <f t="shared" si="677"/>
        <v>0.17857142857142858</v>
      </c>
      <c r="EZ322" s="7"/>
    </row>
    <row r="323" spans="1:156" ht="15.75" thickTop="1">
      <c r="A323" s="89"/>
      <c r="B323" s="6"/>
      <c r="C323" s="78"/>
      <c r="D323" s="78"/>
      <c r="E323" s="78"/>
      <c r="F323" s="28"/>
      <c r="G323" s="78"/>
      <c r="H323" s="78"/>
      <c r="I323" s="78"/>
      <c r="J323" s="90"/>
      <c r="K323" s="91"/>
      <c r="L323" s="28"/>
      <c r="M323" s="29"/>
      <c r="N323" s="7"/>
      <c r="O323" s="168"/>
      <c r="P323" s="89"/>
      <c r="Q323" s="78"/>
      <c r="R323" s="78"/>
      <c r="S323" s="78"/>
      <c r="T323" s="28"/>
      <c r="U323" s="78"/>
      <c r="V323" s="78"/>
      <c r="W323" s="78"/>
      <c r="X323" s="90"/>
      <c r="Y323" s="91"/>
      <c r="Z323" s="28"/>
      <c r="AA323" s="29"/>
      <c r="AB323" s="7"/>
      <c r="AC323" s="168"/>
      <c r="AD323" s="89"/>
      <c r="AE323" s="78"/>
      <c r="AF323" s="78"/>
      <c r="AG323" s="78"/>
      <c r="AH323" s="28"/>
      <c r="AI323" s="78"/>
      <c r="AJ323" s="78"/>
      <c r="AK323" s="78"/>
      <c r="AL323" s="90"/>
      <c r="AM323" s="91"/>
      <c r="AN323" s="28"/>
      <c r="AO323" s="29"/>
      <c r="AP323" s="279"/>
      <c r="AQ323" s="168"/>
      <c r="AR323" s="89"/>
      <c r="AS323" s="78"/>
      <c r="AT323" s="78"/>
      <c r="AU323" s="78"/>
      <c r="AV323" s="28"/>
      <c r="AW323" s="78"/>
      <c r="AX323" s="78"/>
      <c r="AY323" s="78"/>
      <c r="AZ323" s="90"/>
      <c r="BA323" s="91"/>
      <c r="BB323" s="28"/>
      <c r="BC323" s="29"/>
      <c r="BD323" s="7"/>
      <c r="BE323" s="168"/>
      <c r="BF323" s="89"/>
      <c r="BG323" s="78"/>
      <c r="BH323" s="78"/>
      <c r="BI323" s="78"/>
      <c r="BJ323" s="28"/>
      <c r="BK323" s="78"/>
      <c r="BL323" s="78"/>
      <c r="BM323" s="78"/>
      <c r="BN323" s="90"/>
      <c r="BO323" s="91"/>
      <c r="BP323" s="28"/>
      <c r="BQ323" s="29"/>
      <c r="BR323" s="7"/>
      <c r="BS323" s="168"/>
      <c r="BT323" s="169"/>
      <c r="BU323" s="9"/>
      <c r="BV323" s="9" t="str">
        <f t="shared" si="681"/>
        <v/>
      </c>
      <c r="BW323" s="9"/>
      <c r="BX323" s="9" t="str">
        <f t="shared" si="682"/>
        <v/>
      </c>
      <c r="BY323" s="9"/>
      <c r="BZ323" s="9" t="str">
        <f t="shared" si="683"/>
        <v/>
      </c>
      <c r="CA323" s="9"/>
      <c r="CB323" s="9"/>
      <c r="CC323" s="9"/>
      <c r="CD323" s="9" t="str">
        <f t="shared" si="612"/>
        <v/>
      </c>
      <c r="CE323" s="10" t="str">
        <f t="shared" si="613"/>
        <v/>
      </c>
      <c r="CF323" s="7"/>
      <c r="CH323" s="15"/>
      <c r="CI323" s="9"/>
      <c r="CJ323" s="9" t="str">
        <f t="shared" si="684"/>
        <v/>
      </c>
      <c r="CK323" s="9"/>
      <c r="CL323" s="9" t="str">
        <f t="shared" si="685"/>
        <v/>
      </c>
      <c r="CM323" s="9"/>
      <c r="CN323" s="9" t="str">
        <f t="shared" si="686"/>
        <v/>
      </c>
      <c r="CO323" s="9"/>
      <c r="CP323" s="9"/>
      <c r="CQ323" s="9"/>
      <c r="CR323" s="9" t="str">
        <f t="shared" si="617"/>
        <v/>
      </c>
      <c r="CS323" s="10" t="str">
        <f t="shared" si="618"/>
        <v/>
      </c>
      <c r="CT323" s="7"/>
      <c r="CV323" s="15"/>
      <c r="CW323" s="9"/>
      <c r="CX323" s="9" t="str">
        <f t="shared" si="687"/>
        <v/>
      </c>
      <c r="CY323" s="9"/>
      <c r="CZ323" s="9" t="str">
        <f t="shared" si="688"/>
        <v/>
      </c>
      <c r="DA323" s="9"/>
      <c r="DB323" s="9" t="str">
        <f t="shared" si="689"/>
        <v/>
      </c>
      <c r="DC323" s="9"/>
      <c r="DD323" s="9"/>
      <c r="DE323" s="9"/>
      <c r="DF323" s="9" t="str">
        <f t="shared" si="623"/>
        <v/>
      </c>
      <c r="DG323" s="10" t="str">
        <f t="shared" si="624"/>
        <v/>
      </c>
      <c r="DH323" s="7"/>
      <c r="DJ323" s="15"/>
      <c r="DK323" s="9"/>
      <c r="DL323" s="9" t="str">
        <f t="shared" si="690"/>
        <v/>
      </c>
      <c r="DM323" s="9"/>
      <c r="DN323" s="9" t="str">
        <f t="shared" si="691"/>
        <v/>
      </c>
      <c r="DO323" s="9"/>
      <c r="DP323" s="9" t="str">
        <f t="shared" si="692"/>
        <v/>
      </c>
      <c r="DQ323" s="9"/>
      <c r="DR323" s="9"/>
      <c r="DS323" s="9"/>
      <c r="DT323" s="9" t="str">
        <f t="shared" si="629"/>
        <v/>
      </c>
      <c r="DU323" s="10" t="str">
        <f t="shared" si="630"/>
        <v/>
      </c>
      <c r="DV323" s="7"/>
      <c r="DW323" s="276"/>
      <c r="DX323" s="15"/>
      <c r="DY323" s="9"/>
      <c r="DZ323" s="9" t="str">
        <f t="shared" si="693"/>
        <v/>
      </c>
      <c r="EA323" s="9"/>
      <c r="EB323" s="9" t="str">
        <f t="shared" si="694"/>
        <v/>
      </c>
      <c r="EC323" s="9"/>
      <c r="ED323" s="9" t="str">
        <f t="shared" si="695"/>
        <v/>
      </c>
      <c r="EE323" s="9"/>
      <c r="EF323" s="9"/>
      <c r="EG323" s="9"/>
      <c r="EH323" s="9" t="str">
        <f t="shared" si="634"/>
        <v/>
      </c>
      <c r="EI323" s="10" t="str">
        <f t="shared" si="635"/>
        <v/>
      </c>
      <c r="EJ323" s="7"/>
      <c r="EK323" s="276"/>
      <c r="EL323" s="239"/>
      <c r="EM323" s="89">
        <v>46038</v>
      </c>
      <c r="EN323" s="6">
        <f>IF(EM323="","",SUM(EP323:EP326)+SUM(FD323:FD326)+SUM(FR323:FR326)+SUM(GF323:GF326)+SUM(HH308,HU308)+SUM(GT323:GT326))</f>
        <v>131</v>
      </c>
      <c r="EO323" s="78">
        <v>7907</v>
      </c>
      <c r="EP323" s="78">
        <f t="shared" si="671"/>
        <v>22</v>
      </c>
      <c r="EQ323" s="78">
        <v>273</v>
      </c>
      <c r="ER323" s="28">
        <f t="shared" si="672"/>
        <v>0</v>
      </c>
      <c r="ES323" s="78">
        <v>20</v>
      </c>
      <c r="ET323" s="78">
        <f t="shared" si="673"/>
        <v>0</v>
      </c>
      <c r="EU323" s="78">
        <v>0</v>
      </c>
      <c r="EV323" s="90" t="s">
        <v>654</v>
      </c>
      <c r="EW323" s="91">
        <v>1000</v>
      </c>
      <c r="EX323" s="28">
        <f t="shared" si="676"/>
        <v>0</v>
      </c>
      <c r="EY323" s="29">
        <f t="shared" si="677"/>
        <v>0</v>
      </c>
      <c r="EZ323" s="7"/>
    </row>
    <row r="324" spans="1:156" ht="15" customHeight="1">
      <c r="A324" s="242"/>
      <c r="B324" s="15"/>
      <c r="C324" s="9"/>
      <c r="D324" s="9"/>
      <c r="E324" s="9"/>
      <c r="F324" s="9"/>
      <c r="G324" s="9"/>
      <c r="H324" s="9"/>
      <c r="I324" s="9"/>
      <c r="J324" s="62"/>
      <c r="K324" s="95"/>
      <c r="L324" s="9"/>
      <c r="M324" s="10"/>
      <c r="N324" s="7"/>
      <c r="O324" s="168"/>
      <c r="P324" s="15"/>
      <c r="Q324" s="9"/>
      <c r="R324" s="9"/>
      <c r="S324" s="9"/>
      <c r="T324" s="9"/>
      <c r="U324" s="9"/>
      <c r="V324" s="9"/>
      <c r="W324" s="9"/>
      <c r="X324" s="62"/>
      <c r="Y324" s="95"/>
      <c r="Z324" s="9"/>
      <c r="AA324" s="10"/>
      <c r="AB324" s="7"/>
      <c r="AC324" s="168"/>
      <c r="AD324" s="15"/>
      <c r="AE324" s="9"/>
      <c r="AF324" s="9"/>
      <c r="AG324" s="9"/>
      <c r="AH324" s="9"/>
      <c r="AI324" s="9"/>
      <c r="AJ324" s="9"/>
      <c r="AK324" s="9"/>
      <c r="AL324" s="62"/>
      <c r="AM324" s="95"/>
      <c r="AN324" s="9"/>
      <c r="AO324" s="10"/>
      <c r="AP324" s="7"/>
      <c r="AQ324" s="168"/>
      <c r="AR324" s="17"/>
      <c r="AS324" s="9"/>
      <c r="AT324" s="110"/>
      <c r="AU324" s="9"/>
      <c r="AV324" s="9"/>
      <c r="AW324" s="9"/>
      <c r="AX324" s="9"/>
      <c r="AY324" s="9"/>
      <c r="AZ324" s="62"/>
      <c r="BA324" s="95"/>
      <c r="BB324" s="9"/>
      <c r="BC324" s="10"/>
      <c r="BD324" s="7"/>
      <c r="BE324" s="168"/>
      <c r="BF324" s="15"/>
      <c r="BG324" s="9"/>
      <c r="BH324" s="9"/>
      <c r="BI324" s="9"/>
      <c r="BJ324" s="9"/>
      <c r="BK324" s="9"/>
      <c r="BL324" s="9"/>
      <c r="BM324" s="9"/>
      <c r="BN324" s="62"/>
      <c r="BO324" s="95"/>
      <c r="BP324" s="9"/>
      <c r="BQ324" s="10"/>
      <c r="BR324" s="7"/>
      <c r="BS324" s="168"/>
      <c r="BT324" s="169"/>
      <c r="BU324" s="9"/>
      <c r="BV324" s="9" t="str">
        <f t="shared" si="681"/>
        <v/>
      </c>
      <c r="BW324" s="9"/>
      <c r="BX324" s="9" t="str">
        <f t="shared" si="682"/>
        <v/>
      </c>
      <c r="BY324" s="9"/>
      <c r="BZ324" s="9" t="str">
        <f t="shared" si="683"/>
        <v/>
      </c>
      <c r="CA324" s="9"/>
      <c r="CB324" s="9"/>
      <c r="CC324" s="9"/>
      <c r="CD324" s="9" t="str">
        <f t="shared" si="612"/>
        <v/>
      </c>
      <c r="CE324" s="10" t="str">
        <f t="shared" si="613"/>
        <v/>
      </c>
      <c r="CF324" s="7"/>
      <c r="CH324" s="15"/>
      <c r="CI324" s="9"/>
      <c r="CJ324" s="9" t="str">
        <f t="shared" si="684"/>
        <v/>
      </c>
      <c r="CK324" s="9"/>
      <c r="CL324" s="9" t="str">
        <f t="shared" si="685"/>
        <v/>
      </c>
      <c r="CM324" s="9"/>
      <c r="CN324" s="9" t="str">
        <f t="shared" si="686"/>
        <v/>
      </c>
      <c r="CO324" s="9"/>
      <c r="CP324" s="9"/>
      <c r="CQ324" s="9"/>
      <c r="CR324" s="9" t="str">
        <f t="shared" si="617"/>
        <v/>
      </c>
      <c r="CS324" s="10" t="str">
        <f t="shared" si="618"/>
        <v/>
      </c>
      <c r="CT324" s="7"/>
      <c r="CV324" s="15"/>
      <c r="CW324" s="9"/>
      <c r="CX324" s="9" t="str">
        <f t="shared" si="687"/>
        <v/>
      </c>
      <c r="CY324" s="9"/>
      <c r="CZ324" s="9" t="str">
        <f t="shared" si="688"/>
        <v/>
      </c>
      <c r="DA324" s="9"/>
      <c r="DB324" s="9" t="str">
        <f t="shared" si="689"/>
        <v/>
      </c>
      <c r="DC324" s="9"/>
      <c r="DD324" s="9"/>
      <c r="DE324" s="9"/>
      <c r="DF324" s="9" t="str">
        <f t="shared" si="623"/>
        <v/>
      </c>
      <c r="DG324" s="10" t="str">
        <f t="shared" si="624"/>
        <v/>
      </c>
      <c r="DH324" s="7"/>
      <c r="DJ324" s="15"/>
      <c r="DK324" s="9"/>
      <c r="DL324" s="9" t="str">
        <f t="shared" si="690"/>
        <v/>
      </c>
      <c r="DM324" s="9"/>
      <c r="DN324" s="9" t="str">
        <f t="shared" si="691"/>
        <v/>
      </c>
      <c r="DO324" s="9"/>
      <c r="DP324" s="9" t="str">
        <f t="shared" si="692"/>
        <v/>
      </c>
      <c r="DQ324" s="9"/>
      <c r="DR324" s="9"/>
      <c r="DS324" s="9"/>
      <c r="DT324" s="9" t="str">
        <f t="shared" si="629"/>
        <v/>
      </c>
      <c r="DU324" s="10" t="str">
        <f t="shared" si="630"/>
        <v/>
      </c>
      <c r="DV324" s="7"/>
      <c r="DW324" s="276"/>
      <c r="DX324" s="15"/>
      <c r="DY324" s="9"/>
      <c r="DZ324" s="9" t="str">
        <f t="shared" si="693"/>
        <v/>
      </c>
      <c r="EA324" s="9"/>
      <c r="EB324" s="9" t="str">
        <f t="shared" si="694"/>
        <v/>
      </c>
      <c r="EC324" s="9"/>
      <c r="ED324" s="9" t="str">
        <f t="shared" si="695"/>
        <v/>
      </c>
      <c r="EE324" s="9"/>
      <c r="EF324" s="9"/>
      <c r="EG324" s="9"/>
      <c r="EH324" s="9" t="str">
        <f t="shared" si="634"/>
        <v/>
      </c>
      <c r="EI324" s="10" t="str">
        <f t="shared" si="635"/>
        <v/>
      </c>
      <c r="EJ324" s="7"/>
      <c r="EK324" s="276"/>
      <c r="EL324" s="239"/>
      <c r="EM324" s="73"/>
      <c r="EN324" s="15"/>
      <c r="EO324" s="9">
        <v>8818</v>
      </c>
      <c r="EP324" s="9">
        <f t="shared" si="671"/>
        <v>63</v>
      </c>
      <c r="EQ324" s="9">
        <v>424</v>
      </c>
      <c r="ER324" s="9">
        <f t="shared" si="672"/>
        <v>2</v>
      </c>
      <c r="ES324" s="9">
        <v>41</v>
      </c>
      <c r="ET324" s="9">
        <f t="shared" si="673"/>
        <v>2</v>
      </c>
      <c r="EU324" s="9">
        <v>0</v>
      </c>
      <c r="EV324" s="62" t="str">
        <f t="shared" ref="EV324:EV354" si="700">IF(EO324="","",EV320)</f>
        <v>ラブブマスコット</v>
      </c>
      <c r="EW324" s="95">
        <f t="shared" ref="EW324:EW354" si="701">IF(EP324="","",EW320)</f>
        <v>400</v>
      </c>
      <c r="EX324" s="9">
        <f t="shared" si="676"/>
        <v>800</v>
      </c>
      <c r="EY324" s="10">
        <f t="shared" si="677"/>
        <v>0.12698412698412698</v>
      </c>
      <c r="EZ324" s="7"/>
    </row>
    <row r="325" spans="1:156" ht="15" customHeight="1">
      <c r="A325" s="266"/>
      <c r="B325" s="169"/>
      <c r="C325" s="9"/>
      <c r="D325" s="9"/>
      <c r="E325" s="9"/>
      <c r="F325" s="9"/>
      <c r="G325" s="9"/>
      <c r="H325" s="9"/>
      <c r="I325" s="9"/>
      <c r="J325" s="62"/>
      <c r="K325" s="9"/>
      <c r="L325" s="9"/>
      <c r="M325" s="10"/>
      <c r="N325" s="7"/>
      <c r="O325" s="168"/>
      <c r="P325" s="15"/>
      <c r="Q325" s="9"/>
      <c r="R325" s="9"/>
      <c r="S325" s="9"/>
      <c r="T325" s="9"/>
      <c r="U325" s="9"/>
      <c r="V325" s="9"/>
      <c r="W325" s="9"/>
      <c r="X325" s="62"/>
      <c r="Y325" s="9"/>
      <c r="Z325" s="9"/>
      <c r="AA325" s="10"/>
      <c r="AB325" s="7"/>
      <c r="AC325" s="168"/>
      <c r="AD325" s="15"/>
      <c r="AE325" s="9"/>
      <c r="AF325" s="9"/>
      <c r="AG325" s="9"/>
      <c r="AH325" s="9"/>
      <c r="AI325" s="9"/>
      <c r="AJ325" s="9"/>
      <c r="AK325" s="9"/>
      <c r="AL325" s="62"/>
      <c r="AM325" s="9"/>
      <c r="AN325" s="9"/>
      <c r="AO325" s="10"/>
      <c r="AP325" s="7"/>
      <c r="AQ325" s="168"/>
      <c r="AR325" s="140"/>
      <c r="AS325" s="9"/>
      <c r="AT325" s="9"/>
      <c r="AU325" s="9"/>
      <c r="AV325" s="9"/>
      <c r="AW325" s="9"/>
      <c r="AX325" s="9"/>
      <c r="AY325" s="9"/>
      <c r="AZ325" s="62"/>
      <c r="BA325" s="9"/>
      <c r="BB325" s="9"/>
      <c r="BC325" s="10"/>
      <c r="BD325" s="7"/>
      <c r="BE325" s="168"/>
      <c r="BF325" s="17"/>
      <c r="BG325" s="9"/>
      <c r="BH325" s="9"/>
      <c r="BI325" s="9"/>
      <c r="BJ325" s="9"/>
      <c r="BK325" s="9"/>
      <c r="BL325" s="9"/>
      <c r="BM325" s="9"/>
      <c r="BN325" s="62"/>
      <c r="BO325" s="9"/>
      <c r="BP325" s="9"/>
      <c r="BQ325" s="10"/>
      <c r="BR325" s="7"/>
      <c r="BS325" s="168"/>
      <c r="BT325" s="183"/>
      <c r="BU325" s="9"/>
      <c r="BV325" s="9" t="str">
        <f t="shared" si="681"/>
        <v/>
      </c>
      <c r="BW325" s="9"/>
      <c r="BX325" s="9" t="str">
        <f t="shared" si="682"/>
        <v/>
      </c>
      <c r="BY325" s="9"/>
      <c r="BZ325" s="9" t="str">
        <f t="shared" si="683"/>
        <v/>
      </c>
      <c r="CA325" s="9"/>
      <c r="CB325" s="9"/>
      <c r="CC325" s="9"/>
      <c r="CD325" s="9" t="str">
        <f t="shared" si="612"/>
        <v/>
      </c>
      <c r="CE325" s="10" t="str">
        <f t="shared" si="613"/>
        <v/>
      </c>
      <c r="CF325" s="7"/>
      <c r="CH325" s="15"/>
      <c r="CI325" s="9"/>
      <c r="CJ325" s="9" t="str">
        <f t="shared" si="684"/>
        <v/>
      </c>
      <c r="CK325" s="9"/>
      <c r="CL325" s="9" t="str">
        <f t="shared" si="685"/>
        <v/>
      </c>
      <c r="CM325" s="9"/>
      <c r="CN325" s="9" t="str">
        <f t="shared" si="686"/>
        <v/>
      </c>
      <c r="CO325" s="9"/>
      <c r="CP325" s="9"/>
      <c r="CQ325" s="9"/>
      <c r="CR325" s="9" t="str">
        <f t="shared" si="617"/>
        <v/>
      </c>
      <c r="CS325" s="10" t="str">
        <f t="shared" si="618"/>
        <v/>
      </c>
      <c r="CT325" s="7"/>
      <c r="CV325" s="15"/>
      <c r="CW325" s="9"/>
      <c r="CX325" s="9" t="str">
        <f t="shared" si="687"/>
        <v/>
      </c>
      <c r="CY325" s="9"/>
      <c r="CZ325" s="9" t="str">
        <f t="shared" si="688"/>
        <v/>
      </c>
      <c r="DA325" s="9"/>
      <c r="DB325" s="9" t="str">
        <f t="shared" si="689"/>
        <v/>
      </c>
      <c r="DC325" s="9"/>
      <c r="DD325" s="9"/>
      <c r="DE325" s="9"/>
      <c r="DF325" s="9" t="str">
        <f t="shared" si="623"/>
        <v/>
      </c>
      <c r="DG325" s="10" t="str">
        <f t="shared" si="624"/>
        <v/>
      </c>
      <c r="DH325" s="7"/>
      <c r="DJ325" s="15"/>
      <c r="DK325" s="9"/>
      <c r="DL325" s="9" t="str">
        <f t="shared" si="690"/>
        <v/>
      </c>
      <c r="DM325" s="9"/>
      <c r="DN325" s="9" t="str">
        <f t="shared" si="691"/>
        <v/>
      </c>
      <c r="DO325" s="9"/>
      <c r="DP325" s="9" t="str">
        <f t="shared" si="692"/>
        <v/>
      </c>
      <c r="DQ325" s="9"/>
      <c r="DR325" s="9"/>
      <c r="DS325" s="9"/>
      <c r="DT325" s="9" t="str">
        <f t="shared" si="629"/>
        <v/>
      </c>
      <c r="DU325" s="10" t="str">
        <f t="shared" si="630"/>
        <v/>
      </c>
      <c r="DV325" s="7"/>
      <c r="DW325" s="276"/>
      <c r="DX325" s="15"/>
      <c r="DY325" s="9"/>
      <c r="DZ325" s="9" t="str">
        <f t="shared" si="693"/>
        <v/>
      </c>
      <c r="EA325" s="9"/>
      <c r="EB325" s="9" t="str">
        <f t="shared" si="694"/>
        <v/>
      </c>
      <c r="EC325" s="9"/>
      <c r="ED325" s="9" t="str">
        <f t="shared" si="695"/>
        <v/>
      </c>
      <c r="EE325" s="9"/>
      <c r="EF325" s="9"/>
      <c r="EG325" s="9"/>
      <c r="EH325" s="9" t="str">
        <f t="shared" si="634"/>
        <v/>
      </c>
      <c r="EI325" s="10" t="str">
        <f t="shared" si="635"/>
        <v/>
      </c>
      <c r="EJ325" s="7"/>
      <c r="EK325" s="276"/>
      <c r="EL325" s="239"/>
      <c r="EM325" s="73"/>
      <c r="EN325" s="15"/>
      <c r="EO325" s="9">
        <v>7378</v>
      </c>
      <c r="EP325" s="9">
        <f t="shared" si="671"/>
        <v>14</v>
      </c>
      <c r="EQ325" s="9">
        <v>489</v>
      </c>
      <c r="ER325" s="9">
        <f t="shared" si="672"/>
        <v>0</v>
      </c>
      <c r="ES325" s="9">
        <v>9</v>
      </c>
      <c r="ET325" s="9">
        <f t="shared" si="673"/>
        <v>0</v>
      </c>
      <c r="EU325" s="9">
        <v>0</v>
      </c>
      <c r="EV325" s="62" t="str">
        <f t="shared" si="700"/>
        <v>サンリオヒョウ柄フェイス</v>
      </c>
      <c r="EW325" s="9">
        <f t="shared" si="701"/>
        <v>660</v>
      </c>
      <c r="EX325" s="9">
        <f t="shared" si="676"/>
        <v>0</v>
      </c>
      <c r="EY325" s="10">
        <f t="shared" si="677"/>
        <v>0</v>
      </c>
      <c r="EZ325" s="7"/>
    </row>
    <row r="326" spans="1:156" ht="15" customHeight="1" thickBot="1">
      <c r="A326" s="235"/>
      <c r="B326" s="23"/>
      <c r="C326" s="24"/>
      <c r="D326" s="159"/>
      <c r="E326" s="24"/>
      <c r="F326" s="24"/>
      <c r="G326" s="24"/>
      <c r="H326" s="24"/>
      <c r="I326" s="24"/>
      <c r="J326" s="63"/>
      <c r="K326" s="96"/>
      <c r="L326" s="24"/>
      <c r="M326" s="26"/>
      <c r="N326" s="7"/>
      <c r="O326" s="168"/>
      <c r="P326" s="23"/>
      <c r="Q326" s="24"/>
      <c r="R326" s="24"/>
      <c r="S326" s="24"/>
      <c r="T326" s="24"/>
      <c r="U326" s="24"/>
      <c r="V326" s="24"/>
      <c r="W326" s="24"/>
      <c r="X326" s="63"/>
      <c r="Y326" s="96"/>
      <c r="Z326" s="24"/>
      <c r="AA326" s="26"/>
      <c r="AB326" s="7"/>
      <c r="AC326" s="168"/>
      <c r="AD326" s="23"/>
      <c r="AE326" s="24"/>
      <c r="AF326" s="24"/>
      <c r="AG326" s="24"/>
      <c r="AH326" s="24"/>
      <c r="AI326" s="24"/>
      <c r="AJ326" s="24"/>
      <c r="AK326" s="24"/>
      <c r="AL326" s="63"/>
      <c r="AM326" s="96"/>
      <c r="AN326" s="24"/>
      <c r="AO326" s="26"/>
      <c r="AP326" s="7"/>
      <c r="AQ326" s="168"/>
      <c r="AR326" s="165"/>
      <c r="AS326" s="24"/>
      <c r="AT326" s="24"/>
      <c r="AU326" s="24"/>
      <c r="AV326" s="24"/>
      <c r="AW326" s="24"/>
      <c r="AX326" s="24"/>
      <c r="AY326" s="24"/>
      <c r="AZ326" s="63"/>
      <c r="BA326" s="96"/>
      <c r="BB326" s="24"/>
      <c r="BC326" s="26"/>
      <c r="BD326" s="7"/>
      <c r="BE326" s="168"/>
      <c r="BF326" s="23"/>
      <c r="BG326" s="24"/>
      <c r="BH326" s="159"/>
      <c r="BI326" s="24"/>
      <c r="BJ326" s="24"/>
      <c r="BK326" s="24"/>
      <c r="BL326" s="24"/>
      <c r="BM326" s="24"/>
      <c r="BN326" s="63"/>
      <c r="BO326" s="96"/>
      <c r="BP326" s="24"/>
      <c r="BQ326" s="26"/>
      <c r="BR326" s="7"/>
      <c r="BS326" s="168"/>
      <c r="BT326" s="184"/>
      <c r="BU326" s="9"/>
      <c r="BV326" s="9" t="str">
        <f t="shared" si="681"/>
        <v/>
      </c>
      <c r="BW326" s="9"/>
      <c r="BX326" s="9" t="str">
        <f t="shared" si="682"/>
        <v/>
      </c>
      <c r="BY326" s="9"/>
      <c r="BZ326" s="9" t="str">
        <f t="shared" si="683"/>
        <v/>
      </c>
      <c r="CA326" s="9"/>
      <c r="CB326" s="9"/>
      <c r="CC326" s="9"/>
      <c r="CD326" s="9" t="str">
        <f t="shared" si="612"/>
        <v/>
      </c>
      <c r="CE326" s="10" t="str">
        <f t="shared" si="613"/>
        <v/>
      </c>
      <c r="CF326" s="7"/>
      <c r="CH326" s="15"/>
      <c r="CI326" s="9"/>
      <c r="CJ326" s="9" t="str">
        <f t="shared" si="684"/>
        <v/>
      </c>
      <c r="CK326" s="9"/>
      <c r="CL326" s="9" t="str">
        <f t="shared" si="685"/>
        <v/>
      </c>
      <c r="CM326" s="9"/>
      <c r="CN326" s="9" t="str">
        <f t="shared" si="686"/>
        <v/>
      </c>
      <c r="CO326" s="9"/>
      <c r="CP326" s="9"/>
      <c r="CQ326" s="9"/>
      <c r="CR326" s="9" t="str">
        <f t="shared" si="617"/>
        <v/>
      </c>
      <c r="CS326" s="10" t="str">
        <f t="shared" si="618"/>
        <v/>
      </c>
      <c r="CT326" s="7"/>
      <c r="CV326" s="15"/>
      <c r="CW326" s="9"/>
      <c r="CX326" s="9" t="str">
        <f t="shared" si="687"/>
        <v/>
      </c>
      <c r="CY326" s="9"/>
      <c r="CZ326" s="9" t="str">
        <f t="shared" si="688"/>
        <v/>
      </c>
      <c r="DA326" s="9"/>
      <c r="DB326" s="9" t="str">
        <f t="shared" si="689"/>
        <v/>
      </c>
      <c r="DC326" s="9"/>
      <c r="DD326" s="9"/>
      <c r="DE326" s="9"/>
      <c r="DF326" s="9" t="str">
        <f t="shared" si="623"/>
        <v/>
      </c>
      <c r="DG326" s="10" t="str">
        <f t="shared" si="624"/>
        <v/>
      </c>
      <c r="DH326" s="7"/>
      <c r="DJ326" s="15"/>
      <c r="DK326" s="9"/>
      <c r="DL326" s="9" t="str">
        <f t="shared" si="690"/>
        <v/>
      </c>
      <c r="DM326" s="9"/>
      <c r="DN326" s="9" t="str">
        <f t="shared" si="691"/>
        <v/>
      </c>
      <c r="DO326" s="9"/>
      <c r="DP326" s="9" t="str">
        <f t="shared" si="692"/>
        <v/>
      </c>
      <c r="DQ326" s="9"/>
      <c r="DR326" s="9"/>
      <c r="DS326" s="9"/>
      <c r="DT326" s="9" t="str">
        <f t="shared" si="629"/>
        <v/>
      </c>
      <c r="DU326" s="10" t="str">
        <f t="shared" si="630"/>
        <v/>
      </c>
      <c r="DV326" s="7"/>
      <c r="DW326" s="276"/>
      <c r="DX326" s="15"/>
      <c r="DY326" s="9"/>
      <c r="DZ326" s="9" t="str">
        <f t="shared" si="693"/>
        <v/>
      </c>
      <c r="EA326" s="9"/>
      <c r="EB326" s="9" t="str">
        <f t="shared" si="694"/>
        <v/>
      </c>
      <c r="EC326" s="9"/>
      <c r="ED326" s="9" t="str">
        <f t="shared" si="695"/>
        <v/>
      </c>
      <c r="EE326" s="9"/>
      <c r="EF326" s="9"/>
      <c r="EG326" s="9"/>
      <c r="EH326" s="9" t="str">
        <f t="shared" si="634"/>
        <v/>
      </c>
      <c r="EI326" s="10" t="str">
        <f t="shared" si="635"/>
        <v/>
      </c>
      <c r="EJ326" s="7"/>
      <c r="EK326" s="276"/>
      <c r="EL326" s="239"/>
      <c r="EM326" s="125"/>
      <c r="EN326" s="23"/>
      <c r="EO326" s="24">
        <v>8434</v>
      </c>
      <c r="EP326" s="24">
        <f t="shared" si="671"/>
        <v>32</v>
      </c>
      <c r="EQ326" s="24">
        <v>595</v>
      </c>
      <c r="ER326" s="24">
        <f t="shared" si="672"/>
        <v>5</v>
      </c>
      <c r="ES326" s="24">
        <v>50</v>
      </c>
      <c r="ET326" s="24">
        <f t="shared" si="673"/>
        <v>9</v>
      </c>
      <c r="EU326" s="24">
        <v>21</v>
      </c>
      <c r="EV326" s="63" t="str">
        <f t="shared" si="700"/>
        <v>AIモンスターラバー</v>
      </c>
      <c r="EW326" s="96">
        <f t="shared" si="701"/>
        <v>250</v>
      </c>
      <c r="EX326" s="24">
        <f t="shared" si="676"/>
        <v>2250</v>
      </c>
      <c r="EY326" s="26">
        <f t="shared" si="677"/>
        <v>0.703125</v>
      </c>
      <c r="EZ326" s="7"/>
    </row>
    <row r="327" spans="1:156" ht="15" customHeight="1" thickTop="1">
      <c r="A327" s="89"/>
      <c r="B327" s="6" t="str">
        <f>IF(A327="","",SUM(D327:D330)+SUM(R327:R330)+SUM(AF327:AF330)+SUM(AT327:AT330)+SUM(BV309,CJ309,CX309,DL309)+SUM(BH327:BH330))</f>
        <v/>
      </c>
      <c r="C327" s="78"/>
      <c r="D327" s="78" t="str">
        <f t="shared" si="636"/>
        <v/>
      </c>
      <c r="E327" s="78"/>
      <c r="F327" s="28" t="str">
        <f t="shared" si="637"/>
        <v/>
      </c>
      <c r="G327" s="78"/>
      <c r="H327" s="78" t="str">
        <f t="shared" si="638"/>
        <v/>
      </c>
      <c r="I327" s="78"/>
      <c r="J327" s="90" t="str">
        <f t="shared" si="639"/>
        <v/>
      </c>
      <c r="K327" s="91" t="str">
        <f t="shared" si="640"/>
        <v/>
      </c>
      <c r="L327" s="28" t="str">
        <f t="shared" si="641"/>
        <v/>
      </c>
      <c r="M327" s="29" t="str">
        <f t="shared" si="642"/>
        <v/>
      </c>
      <c r="N327" s="7"/>
      <c r="O327" s="168"/>
      <c r="P327" s="89" t="str">
        <f>IF(A327="","",A327)</f>
        <v/>
      </c>
      <c r="Q327" s="78"/>
      <c r="R327" s="78" t="str">
        <f t="shared" si="643"/>
        <v/>
      </c>
      <c r="S327" s="78"/>
      <c r="T327" s="28" t="str">
        <f t="shared" si="644"/>
        <v/>
      </c>
      <c r="U327" s="78"/>
      <c r="V327" s="78" t="str">
        <f t="shared" si="645"/>
        <v/>
      </c>
      <c r="W327" s="78"/>
      <c r="X327" s="90" t="str">
        <f t="shared" si="646"/>
        <v/>
      </c>
      <c r="Y327" s="91" t="str">
        <f t="shared" si="647"/>
        <v/>
      </c>
      <c r="Z327" s="28" t="str">
        <f t="shared" si="648"/>
        <v/>
      </c>
      <c r="AA327" s="29" t="str">
        <f t="shared" si="649"/>
        <v/>
      </c>
      <c r="AB327" s="7"/>
      <c r="AC327" s="168"/>
      <c r="AD327" s="89" t="str">
        <f>IF(A327="","",A327)</f>
        <v/>
      </c>
      <c r="AE327" s="78"/>
      <c r="AF327" s="78" t="str">
        <f t="shared" si="650"/>
        <v/>
      </c>
      <c r="AG327" s="78"/>
      <c r="AH327" s="28" t="str">
        <f t="shared" si="651"/>
        <v/>
      </c>
      <c r="AI327" s="78"/>
      <c r="AJ327" s="78" t="str">
        <f t="shared" si="652"/>
        <v/>
      </c>
      <c r="AK327" s="78"/>
      <c r="AL327" s="90" t="str">
        <f t="shared" si="696"/>
        <v/>
      </c>
      <c r="AM327" s="91" t="str">
        <f t="shared" si="697"/>
        <v/>
      </c>
      <c r="AN327" s="28" t="str">
        <f t="shared" si="655"/>
        <v/>
      </c>
      <c r="AO327" s="29" t="str">
        <f t="shared" si="656"/>
        <v/>
      </c>
      <c r="AP327" s="7"/>
      <c r="AQ327" s="168"/>
      <c r="AR327" s="89" t="str">
        <f>IF(A327="","",A327)</f>
        <v/>
      </c>
      <c r="AS327" s="78"/>
      <c r="AT327" s="78" t="str">
        <f t="shared" si="657"/>
        <v/>
      </c>
      <c r="AU327" s="78"/>
      <c r="AV327" s="28" t="str">
        <f t="shared" si="658"/>
        <v/>
      </c>
      <c r="AW327" s="78"/>
      <c r="AX327" s="78" t="str">
        <f t="shared" si="659"/>
        <v/>
      </c>
      <c r="AY327" s="78"/>
      <c r="AZ327" s="90" t="str">
        <f t="shared" si="698"/>
        <v/>
      </c>
      <c r="BA327" s="91" t="str">
        <f t="shared" si="699"/>
        <v/>
      </c>
      <c r="BB327" s="28" t="str">
        <f t="shared" si="661"/>
        <v/>
      </c>
      <c r="BC327" s="29" t="str">
        <f t="shared" si="662"/>
        <v/>
      </c>
      <c r="BD327" s="7"/>
      <c r="BE327" s="168"/>
      <c r="BF327" s="89" t="str">
        <f>IF(A327="","",A327)</f>
        <v/>
      </c>
      <c r="BG327" s="78"/>
      <c r="BH327" s="78" t="str">
        <f t="shared" si="663"/>
        <v/>
      </c>
      <c r="BI327" s="78"/>
      <c r="BJ327" s="28" t="str">
        <f t="shared" si="664"/>
        <v/>
      </c>
      <c r="BK327" s="78"/>
      <c r="BL327" s="78" t="str">
        <f t="shared" si="665"/>
        <v/>
      </c>
      <c r="BM327" s="78"/>
      <c r="BN327" s="90" t="str">
        <f t="shared" si="666"/>
        <v/>
      </c>
      <c r="BO327" s="91" t="str">
        <f t="shared" si="667"/>
        <v/>
      </c>
      <c r="BP327" s="28" t="str">
        <f t="shared" si="668"/>
        <v/>
      </c>
      <c r="BQ327" s="29" t="str">
        <f t="shared" si="669"/>
        <v/>
      </c>
      <c r="BR327" s="7"/>
      <c r="BS327" s="168"/>
      <c r="BT327" s="170"/>
      <c r="BU327" s="9"/>
      <c r="BV327" s="9" t="str">
        <f t="shared" si="681"/>
        <v/>
      </c>
      <c r="BW327" s="9"/>
      <c r="BX327" s="9" t="str">
        <f t="shared" si="682"/>
        <v/>
      </c>
      <c r="BY327" s="9"/>
      <c r="BZ327" s="9" t="str">
        <f t="shared" si="683"/>
        <v/>
      </c>
      <c r="CA327" s="9"/>
      <c r="CB327" s="9"/>
      <c r="CC327" s="9"/>
      <c r="CD327" s="9" t="str">
        <f t="shared" si="612"/>
        <v/>
      </c>
      <c r="CE327" s="10" t="str">
        <f t="shared" si="613"/>
        <v/>
      </c>
      <c r="CF327" s="7"/>
      <c r="CH327" s="15"/>
      <c r="CI327" s="9"/>
      <c r="CJ327" s="9" t="str">
        <f t="shared" si="684"/>
        <v/>
      </c>
      <c r="CK327" s="9"/>
      <c r="CL327" s="9" t="str">
        <f t="shared" si="685"/>
        <v/>
      </c>
      <c r="CM327" s="9"/>
      <c r="CN327" s="9" t="str">
        <f t="shared" si="686"/>
        <v/>
      </c>
      <c r="CO327" s="9"/>
      <c r="CP327" s="9"/>
      <c r="CQ327" s="9"/>
      <c r="CR327" s="9" t="str">
        <f t="shared" si="617"/>
        <v/>
      </c>
      <c r="CS327" s="10" t="str">
        <f t="shared" si="618"/>
        <v/>
      </c>
      <c r="CT327" s="7"/>
      <c r="CV327" s="15"/>
      <c r="CW327" s="9"/>
      <c r="CX327" s="9" t="str">
        <f t="shared" si="687"/>
        <v/>
      </c>
      <c r="CY327" s="9"/>
      <c r="CZ327" s="9" t="str">
        <f t="shared" si="688"/>
        <v/>
      </c>
      <c r="DA327" s="9"/>
      <c r="DB327" s="9" t="str">
        <f t="shared" si="689"/>
        <v/>
      </c>
      <c r="DC327" s="9"/>
      <c r="DD327" s="9"/>
      <c r="DE327" s="9"/>
      <c r="DF327" s="9" t="str">
        <f t="shared" si="623"/>
        <v/>
      </c>
      <c r="DG327" s="10" t="str">
        <f t="shared" si="624"/>
        <v/>
      </c>
      <c r="DH327" s="7"/>
      <c r="DJ327" s="15"/>
      <c r="DK327" s="9"/>
      <c r="DL327" s="9" t="str">
        <f t="shared" si="690"/>
        <v/>
      </c>
      <c r="DM327" s="9"/>
      <c r="DN327" s="9" t="str">
        <f t="shared" si="691"/>
        <v/>
      </c>
      <c r="DO327" s="9"/>
      <c r="DP327" s="9" t="str">
        <f t="shared" si="692"/>
        <v/>
      </c>
      <c r="DQ327" s="9"/>
      <c r="DR327" s="9"/>
      <c r="DS327" s="9"/>
      <c r="DT327" s="9" t="str">
        <f t="shared" si="629"/>
        <v/>
      </c>
      <c r="DU327" s="10" t="str">
        <f t="shared" si="630"/>
        <v/>
      </c>
      <c r="DV327" s="7"/>
      <c r="DW327" s="276"/>
      <c r="DX327" s="15"/>
      <c r="DY327" s="9"/>
      <c r="DZ327" s="9" t="str">
        <f t="shared" si="693"/>
        <v/>
      </c>
      <c r="EA327" s="9"/>
      <c r="EB327" s="9" t="str">
        <f t="shared" si="694"/>
        <v/>
      </c>
      <c r="EC327" s="9"/>
      <c r="ED327" s="9" t="str">
        <f t="shared" si="695"/>
        <v/>
      </c>
      <c r="EE327" s="9"/>
      <c r="EF327" s="9"/>
      <c r="EG327" s="9"/>
      <c r="EH327" s="9" t="str">
        <f t="shared" si="634"/>
        <v/>
      </c>
      <c r="EI327" s="10" t="str">
        <f t="shared" si="635"/>
        <v/>
      </c>
      <c r="EJ327" s="7"/>
      <c r="EK327" s="276"/>
      <c r="EL327" s="239"/>
      <c r="EM327" s="89">
        <v>46043</v>
      </c>
      <c r="EN327" s="6">
        <f>IF(EM327="","",SUM(EP327:EP330)+SUM(FD327:FD330)+SUM(FR327:FR330)+SUM(GF327:GF330)+SUM(HH309,HU309)+SUM(GT327:GT330))</f>
        <v>57</v>
      </c>
      <c r="EO327" s="78">
        <v>7915</v>
      </c>
      <c r="EP327" s="166">
        <f t="shared" si="671"/>
        <v>8</v>
      </c>
      <c r="EQ327" s="78">
        <v>273</v>
      </c>
      <c r="ER327" s="28">
        <f t="shared" si="672"/>
        <v>0</v>
      </c>
      <c r="ES327" s="78">
        <v>20</v>
      </c>
      <c r="ET327" s="78">
        <f t="shared" si="673"/>
        <v>0</v>
      </c>
      <c r="EU327" s="78"/>
      <c r="EV327" s="90" t="str">
        <f t="shared" si="700"/>
        <v>ピュレグミイヤホン</v>
      </c>
      <c r="EW327" s="91">
        <f t="shared" si="701"/>
        <v>1000</v>
      </c>
      <c r="EX327" s="28">
        <f t="shared" si="676"/>
        <v>0</v>
      </c>
      <c r="EY327" s="29">
        <f t="shared" si="677"/>
        <v>0</v>
      </c>
      <c r="EZ327" s="7"/>
    </row>
    <row r="328" spans="1:156" ht="15" customHeight="1">
      <c r="A328" s="267"/>
      <c r="B328" s="15"/>
      <c r="C328" s="9"/>
      <c r="D328" s="9" t="str">
        <f t="shared" si="636"/>
        <v/>
      </c>
      <c r="E328" s="9"/>
      <c r="F328" s="9" t="str">
        <f t="shared" si="637"/>
        <v/>
      </c>
      <c r="G328" s="9"/>
      <c r="H328" s="9" t="str">
        <f t="shared" si="638"/>
        <v/>
      </c>
      <c r="I328" s="9"/>
      <c r="J328" s="62" t="str">
        <f t="shared" si="639"/>
        <v/>
      </c>
      <c r="K328" s="95" t="str">
        <f t="shared" si="640"/>
        <v/>
      </c>
      <c r="L328" s="9" t="str">
        <f t="shared" si="641"/>
        <v/>
      </c>
      <c r="M328" s="10" t="str">
        <f t="shared" si="642"/>
        <v/>
      </c>
      <c r="N328" s="7"/>
      <c r="O328" s="168"/>
      <c r="P328" s="15"/>
      <c r="Q328" s="9"/>
      <c r="R328" s="9" t="str">
        <f t="shared" si="643"/>
        <v/>
      </c>
      <c r="S328" s="9"/>
      <c r="T328" s="9" t="str">
        <f t="shared" si="644"/>
        <v/>
      </c>
      <c r="U328" s="9"/>
      <c r="V328" s="9" t="str">
        <f t="shared" si="645"/>
        <v/>
      </c>
      <c r="W328" s="9"/>
      <c r="X328" s="62" t="str">
        <f t="shared" si="646"/>
        <v/>
      </c>
      <c r="Y328" s="95" t="str">
        <f t="shared" si="647"/>
        <v/>
      </c>
      <c r="Z328" s="9" t="str">
        <f t="shared" si="648"/>
        <v/>
      </c>
      <c r="AA328" s="10" t="str">
        <f t="shared" si="649"/>
        <v/>
      </c>
      <c r="AB328" s="7"/>
      <c r="AC328" s="168"/>
      <c r="AD328" s="15"/>
      <c r="AE328" s="9"/>
      <c r="AF328" s="9" t="str">
        <f t="shared" si="650"/>
        <v/>
      </c>
      <c r="AG328" s="9"/>
      <c r="AH328" s="9" t="str">
        <f t="shared" si="651"/>
        <v/>
      </c>
      <c r="AI328" s="9"/>
      <c r="AJ328" s="9" t="str">
        <f t="shared" si="652"/>
        <v/>
      </c>
      <c r="AK328" s="9"/>
      <c r="AL328" s="62" t="str">
        <f t="shared" si="696"/>
        <v/>
      </c>
      <c r="AM328" s="95" t="str">
        <f t="shared" si="697"/>
        <v/>
      </c>
      <c r="AN328" s="9" t="str">
        <f t="shared" si="655"/>
        <v/>
      </c>
      <c r="AO328" s="10" t="str">
        <f t="shared" si="656"/>
        <v/>
      </c>
      <c r="AP328" s="7"/>
      <c r="AQ328" s="168"/>
      <c r="AR328" s="17"/>
      <c r="AS328" s="9"/>
      <c r="AT328" s="9" t="str">
        <f t="shared" si="657"/>
        <v/>
      </c>
      <c r="AU328" s="9"/>
      <c r="AV328" s="9" t="str">
        <f t="shared" si="658"/>
        <v/>
      </c>
      <c r="AW328" s="9"/>
      <c r="AX328" s="9" t="str">
        <f t="shared" si="659"/>
        <v/>
      </c>
      <c r="AY328" s="9"/>
      <c r="AZ328" s="62" t="str">
        <f t="shared" si="698"/>
        <v/>
      </c>
      <c r="BA328" s="95" t="str">
        <f t="shared" si="699"/>
        <v/>
      </c>
      <c r="BB328" s="9" t="str">
        <f t="shared" si="661"/>
        <v/>
      </c>
      <c r="BC328" s="10" t="str">
        <f t="shared" si="662"/>
        <v/>
      </c>
      <c r="BD328" s="7"/>
      <c r="BE328" s="168"/>
      <c r="BF328" s="17"/>
      <c r="BG328" s="9"/>
      <c r="BH328" s="9" t="str">
        <f t="shared" si="663"/>
        <v/>
      </c>
      <c r="BI328" s="9"/>
      <c r="BJ328" s="9" t="str">
        <f t="shared" si="664"/>
        <v/>
      </c>
      <c r="BK328" s="9"/>
      <c r="BL328" s="9" t="str">
        <f t="shared" si="665"/>
        <v/>
      </c>
      <c r="BM328" s="9"/>
      <c r="BN328" s="62" t="str">
        <f t="shared" si="666"/>
        <v/>
      </c>
      <c r="BO328" s="95" t="str">
        <f t="shared" si="667"/>
        <v/>
      </c>
      <c r="BP328" s="9" t="str">
        <f t="shared" si="668"/>
        <v/>
      </c>
      <c r="BQ328" s="10" t="str">
        <f t="shared" si="669"/>
        <v/>
      </c>
      <c r="BR328" s="7"/>
      <c r="BS328" s="168"/>
      <c r="BT328" s="169"/>
      <c r="BU328" s="9"/>
      <c r="BV328" s="9" t="str">
        <f t="shared" si="681"/>
        <v/>
      </c>
      <c r="BW328" s="9"/>
      <c r="BX328" s="9" t="str">
        <f t="shared" si="682"/>
        <v/>
      </c>
      <c r="BY328" s="9"/>
      <c r="BZ328" s="9" t="str">
        <f t="shared" si="683"/>
        <v/>
      </c>
      <c r="CA328" s="9"/>
      <c r="CB328" s="9"/>
      <c r="CC328" s="9"/>
      <c r="CD328" s="9" t="str">
        <f t="shared" si="612"/>
        <v/>
      </c>
      <c r="CE328" s="10" t="str">
        <f t="shared" si="613"/>
        <v/>
      </c>
      <c r="CF328" s="7"/>
      <c r="CH328" s="15"/>
      <c r="CI328" s="9"/>
      <c r="CJ328" s="9" t="str">
        <f t="shared" si="684"/>
        <v/>
      </c>
      <c r="CK328" s="9"/>
      <c r="CL328" s="9" t="str">
        <f t="shared" si="685"/>
        <v/>
      </c>
      <c r="CM328" s="9"/>
      <c r="CN328" s="9" t="str">
        <f t="shared" si="686"/>
        <v/>
      </c>
      <c r="CO328" s="9"/>
      <c r="CP328" s="9"/>
      <c r="CQ328" s="9"/>
      <c r="CR328" s="9" t="str">
        <f t="shared" si="617"/>
        <v/>
      </c>
      <c r="CS328" s="10" t="str">
        <f t="shared" si="618"/>
        <v/>
      </c>
      <c r="CT328" s="7"/>
      <c r="CV328" s="15"/>
      <c r="CW328" s="9"/>
      <c r="CX328" s="9" t="str">
        <f t="shared" si="687"/>
        <v/>
      </c>
      <c r="CY328" s="9"/>
      <c r="CZ328" s="9" t="str">
        <f t="shared" si="688"/>
        <v/>
      </c>
      <c r="DA328" s="9"/>
      <c r="DB328" s="9" t="str">
        <f t="shared" si="689"/>
        <v/>
      </c>
      <c r="DC328" s="9"/>
      <c r="DD328" s="9"/>
      <c r="DE328" s="9"/>
      <c r="DF328" s="9" t="str">
        <f t="shared" si="623"/>
        <v/>
      </c>
      <c r="DG328" s="10" t="str">
        <f t="shared" si="624"/>
        <v/>
      </c>
      <c r="DH328" s="7"/>
      <c r="DJ328" s="15"/>
      <c r="DK328" s="9"/>
      <c r="DL328" s="9" t="str">
        <f t="shared" si="690"/>
        <v/>
      </c>
      <c r="DM328" s="9"/>
      <c r="DN328" s="9" t="str">
        <f t="shared" si="691"/>
        <v/>
      </c>
      <c r="DO328" s="9"/>
      <c r="DP328" s="9" t="str">
        <f t="shared" si="692"/>
        <v/>
      </c>
      <c r="DQ328" s="9"/>
      <c r="DR328" s="9"/>
      <c r="DS328" s="9"/>
      <c r="DT328" s="9" t="str">
        <f t="shared" si="629"/>
        <v/>
      </c>
      <c r="DU328" s="10" t="str">
        <f t="shared" si="630"/>
        <v/>
      </c>
      <c r="DV328" s="7"/>
      <c r="DW328" s="276"/>
      <c r="DX328" s="15"/>
      <c r="DY328" s="9"/>
      <c r="DZ328" s="9" t="str">
        <f t="shared" si="693"/>
        <v/>
      </c>
      <c r="EA328" s="9"/>
      <c r="EB328" s="9" t="str">
        <f t="shared" si="694"/>
        <v/>
      </c>
      <c r="EC328" s="9"/>
      <c r="ED328" s="9" t="str">
        <f t="shared" si="695"/>
        <v/>
      </c>
      <c r="EE328" s="9"/>
      <c r="EF328" s="9"/>
      <c r="EG328" s="9"/>
      <c r="EH328" s="9" t="str">
        <f t="shared" si="634"/>
        <v/>
      </c>
      <c r="EI328" s="10" t="str">
        <f t="shared" si="635"/>
        <v/>
      </c>
      <c r="EJ328" s="7"/>
      <c r="EK328" s="276"/>
      <c r="EL328" s="239"/>
      <c r="EM328" s="30"/>
      <c r="EN328" s="15"/>
      <c r="EO328" s="9">
        <v>8856</v>
      </c>
      <c r="EP328" s="9">
        <f t="shared" si="671"/>
        <v>38</v>
      </c>
      <c r="EQ328" s="9">
        <v>428</v>
      </c>
      <c r="ER328" s="9">
        <f t="shared" si="672"/>
        <v>4</v>
      </c>
      <c r="ES328" s="9">
        <v>36</v>
      </c>
      <c r="ET328" s="9">
        <f t="shared" si="673"/>
        <v>5</v>
      </c>
      <c r="EU328" s="9"/>
      <c r="EV328" s="62" t="str">
        <f t="shared" si="700"/>
        <v>ラブブマスコット</v>
      </c>
      <c r="EW328" s="95">
        <f t="shared" si="701"/>
        <v>400</v>
      </c>
      <c r="EX328" s="9">
        <f t="shared" si="676"/>
        <v>2000</v>
      </c>
      <c r="EY328" s="10">
        <f t="shared" si="677"/>
        <v>0.52631578947368418</v>
      </c>
      <c r="EZ328" s="7"/>
    </row>
    <row r="329" spans="1:156">
      <c r="A329" s="268"/>
      <c r="B329" s="169"/>
      <c r="C329" s="9"/>
      <c r="D329" s="9" t="str">
        <f t="shared" si="636"/>
        <v/>
      </c>
      <c r="E329" s="9"/>
      <c r="F329" s="9" t="str">
        <f t="shared" si="637"/>
        <v/>
      </c>
      <c r="G329" s="9"/>
      <c r="H329" s="9" t="str">
        <f t="shared" si="638"/>
        <v/>
      </c>
      <c r="I329" s="9"/>
      <c r="J329" s="62" t="str">
        <f t="shared" si="639"/>
        <v/>
      </c>
      <c r="K329" s="9" t="str">
        <f t="shared" si="640"/>
        <v/>
      </c>
      <c r="L329" s="9" t="str">
        <f t="shared" si="641"/>
        <v/>
      </c>
      <c r="M329" s="10" t="str">
        <f t="shared" si="642"/>
        <v/>
      </c>
      <c r="N329" s="7"/>
      <c r="O329" s="168"/>
      <c r="P329" s="117"/>
      <c r="Q329" s="9"/>
      <c r="R329" s="9" t="str">
        <f t="shared" si="643"/>
        <v/>
      </c>
      <c r="S329" s="9"/>
      <c r="T329" s="9" t="str">
        <f t="shared" si="644"/>
        <v/>
      </c>
      <c r="U329" s="9"/>
      <c r="V329" s="9" t="str">
        <f t="shared" si="645"/>
        <v/>
      </c>
      <c r="W329" s="9"/>
      <c r="X329" s="62" t="str">
        <f t="shared" si="646"/>
        <v/>
      </c>
      <c r="Y329" s="9" t="str">
        <f t="shared" si="647"/>
        <v/>
      </c>
      <c r="Z329" s="9" t="str">
        <f t="shared" si="648"/>
        <v/>
      </c>
      <c r="AA329" s="10" t="str">
        <f t="shared" si="649"/>
        <v/>
      </c>
      <c r="AB329" s="7"/>
      <c r="AC329" s="168"/>
      <c r="AD329" s="117"/>
      <c r="AE329" s="9"/>
      <c r="AF329" s="9" t="str">
        <f t="shared" si="650"/>
        <v/>
      </c>
      <c r="AG329" s="9"/>
      <c r="AH329" s="9" t="str">
        <f t="shared" si="651"/>
        <v/>
      </c>
      <c r="AI329" s="9"/>
      <c r="AJ329" s="9" t="str">
        <f t="shared" si="652"/>
        <v/>
      </c>
      <c r="AK329" s="9"/>
      <c r="AL329" s="62" t="str">
        <f t="shared" si="696"/>
        <v/>
      </c>
      <c r="AM329" s="9" t="str">
        <f t="shared" si="697"/>
        <v/>
      </c>
      <c r="AN329" s="9" t="str">
        <f t="shared" si="655"/>
        <v/>
      </c>
      <c r="AO329" s="10" t="str">
        <f t="shared" si="656"/>
        <v/>
      </c>
      <c r="AP329" s="7"/>
      <c r="AQ329" s="168"/>
      <c r="AR329" s="117"/>
      <c r="AS329" s="9"/>
      <c r="AT329" s="9" t="str">
        <f t="shared" si="657"/>
        <v/>
      </c>
      <c r="AU329" s="9"/>
      <c r="AV329" s="9" t="str">
        <f t="shared" si="658"/>
        <v/>
      </c>
      <c r="AW329" s="9"/>
      <c r="AX329" s="9" t="str">
        <f t="shared" si="659"/>
        <v/>
      </c>
      <c r="AY329" s="9"/>
      <c r="AZ329" s="62" t="str">
        <f t="shared" si="698"/>
        <v/>
      </c>
      <c r="BA329" s="9" t="str">
        <f t="shared" si="699"/>
        <v/>
      </c>
      <c r="BB329" s="9" t="str">
        <f t="shared" si="661"/>
        <v/>
      </c>
      <c r="BC329" s="10" t="str">
        <f t="shared" si="662"/>
        <v/>
      </c>
      <c r="BD329" s="7"/>
      <c r="BE329" s="168"/>
      <c r="BF329" s="117"/>
      <c r="BG329" s="9"/>
      <c r="BH329" s="9" t="str">
        <f t="shared" si="663"/>
        <v/>
      </c>
      <c r="BI329" s="9"/>
      <c r="BJ329" s="9" t="str">
        <f t="shared" si="664"/>
        <v/>
      </c>
      <c r="BK329" s="9"/>
      <c r="BL329" s="9" t="str">
        <f t="shared" si="665"/>
        <v/>
      </c>
      <c r="BM329" s="9"/>
      <c r="BN329" s="62" t="str">
        <f t="shared" si="666"/>
        <v/>
      </c>
      <c r="BO329" s="9" t="str">
        <f t="shared" si="667"/>
        <v/>
      </c>
      <c r="BP329" s="9" t="str">
        <f t="shared" si="668"/>
        <v/>
      </c>
      <c r="BQ329" s="10" t="str">
        <f t="shared" si="669"/>
        <v/>
      </c>
      <c r="BR329" s="7"/>
      <c r="BS329" s="168"/>
      <c r="BT329" s="169"/>
      <c r="BU329" s="9"/>
      <c r="BV329" s="9" t="str">
        <f t="shared" si="681"/>
        <v/>
      </c>
      <c r="BW329" s="9"/>
      <c r="BX329" s="9" t="str">
        <f t="shared" si="682"/>
        <v/>
      </c>
      <c r="BY329" s="9"/>
      <c r="BZ329" s="9" t="str">
        <f t="shared" si="683"/>
        <v/>
      </c>
      <c r="CA329" s="9"/>
      <c r="CB329" s="9"/>
      <c r="CC329" s="9"/>
      <c r="CD329" s="9" t="str">
        <f t="shared" si="612"/>
        <v/>
      </c>
      <c r="CE329" s="10" t="str">
        <f t="shared" si="613"/>
        <v/>
      </c>
      <c r="CF329" s="7"/>
      <c r="CH329" s="15"/>
      <c r="CI329" s="9"/>
      <c r="CJ329" s="9" t="str">
        <f t="shared" si="684"/>
        <v/>
      </c>
      <c r="CK329" s="9"/>
      <c r="CL329" s="9" t="str">
        <f t="shared" si="685"/>
        <v/>
      </c>
      <c r="CM329" s="9"/>
      <c r="CN329" s="9" t="str">
        <f t="shared" si="686"/>
        <v/>
      </c>
      <c r="CO329" s="9"/>
      <c r="CP329" s="9"/>
      <c r="CQ329" s="9"/>
      <c r="CR329" s="9" t="str">
        <f t="shared" si="617"/>
        <v/>
      </c>
      <c r="CS329" s="10" t="str">
        <f t="shared" si="618"/>
        <v/>
      </c>
      <c r="CT329" s="7"/>
      <c r="CV329" s="15"/>
      <c r="CW329" s="9"/>
      <c r="CX329" s="9" t="str">
        <f t="shared" si="687"/>
        <v/>
      </c>
      <c r="CY329" s="9"/>
      <c r="CZ329" s="9" t="str">
        <f t="shared" si="688"/>
        <v/>
      </c>
      <c r="DA329" s="9"/>
      <c r="DB329" s="9" t="str">
        <f t="shared" si="689"/>
        <v/>
      </c>
      <c r="DC329" s="9"/>
      <c r="DD329" s="9"/>
      <c r="DE329" s="9"/>
      <c r="DF329" s="9" t="str">
        <f t="shared" si="623"/>
        <v/>
      </c>
      <c r="DG329" s="10" t="str">
        <f t="shared" si="624"/>
        <v/>
      </c>
      <c r="DH329" s="7"/>
      <c r="DJ329" s="15"/>
      <c r="DK329" s="9"/>
      <c r="DL329" s="9" t="str">
        <f t="shared" si="690"/>
        <v/>
      </c>
      <c r="DM329" s="9"/>
      <c r="DN329" s="9" t="str">
        <f t="shared" si="691"/>
        <v/>
      </c>
      <c r="DO329" s="9"/>
      <c r="DP329" s="9" t="str">
        <f t="shared" si="692"/>
        <v/>
      </c>
      <c r="DQ329" s="9"/>
      <c r="DR329" s="9"/>
      <c r="DS329" s="9"/>
      <c r="DT329" s="9" t="str">
        <f t="shared" si="629"/>
        <v/>
      </c>
      <c r="DU329" s="10" t="str">
        <f t="shared" si="630"/>
        <v/>
      </c>
      <c r="DV329" s="7"/>
      <c r="DW329" s="276"/>
      <c r="DX329" s="15"/>
      <c r="DY329" s="9"/>
      <c r="DZ329" s="9" t="str">
        <f t="shared" si="693"/>
        <v/>
      </c>
      <c r="EA329" s="9"/>
      <c r="EB329" s="9" t="str">
        <f t="shared" si="694"/>
        <v/>
      </c>
      <c r="EC329" s="9"/>
      <c r="ED329" s="9" t="str">
        <f t="shared" si="695"/>
        <v/>
      </c>
      <c r="EE329" s="9"/>
      <c r="EF329" s="9"/>
      <c r="EG329" s="9"/>
      <c r="EH329" s="9" t="str">
        <f t="shared" si="634"/>
        <v/>
      </c>
      <c r="EI329" s="10" t="str">
        <f t="shared" si="635"/>
        <v/>
      </c>
      <c r="EJ329" s="7"/>
      <c r="EK329" s="276"/>
      <c r="EL329" s="239"/>
      <c r="EM329" s="73"/>
      <c r="EN329" s="15"/>
      <c r="EO329" s="9">
        <v>7385</v>
      </c>
      <c r="EP329" s="110">
        <f t="shared" si="671"/>
        <v>7</v>
      </c>
      <c r="EQ329" s="9">
        <v>489</v>
      </c>
      <c r="ER329" s="9">
        <f t="shared" si="672"/>
        <v>0</v>
      </c>
      <c r="ES329" s="9">
        <v>9</v>
      </c>
      <c r="ET329" s="9">
        <f t="shared" si="673"/>
        <v>0</v>
      </c>
      <c r="EU329" s="9"/>
      <c r="EV329" s="62" t="str">
        <f t="shared" si="700"/>
        <v>サンリオヒョウ柄フェイス</v>
      </c>
      <c r="EW329" s="9">
        <f t="shared" si="701"/>
        <v>660</v>
      </c>
      <c r="EX329" s="9">
        <f t="shared" si="676"/>
        <v>0</v>
      </c>
      <c r="EY329" s="10">
        <f t="shared" si="677"/>
        <v>0</v>
      </c>
      <c r="EZ329" s="7"/>
    </row>
    <row r="330" spans="1:156" ht="15" customHeight="1" thickBot="1">
      <c r="A330" s="134"/>
      <c r="B330" s="23"/>
      <c r="C330" s="24"/>
      <c r="D330" s="24" t="str">
        <f t="shared" si="636"/>
        <v/>
      </c>
      <c r="E330" s="24"/>
      <c r="F330" s="24" t="str">
        <f t="shared" si="637"/>
        <v/>
      </c>
      <c r="G330" s="24"/>
      <c r="H330" s="24" t="str">
        <f t="shared" si="638"/>
        <v/>
      </c>
      <c r="I330" s="24"/>
      <c r="J330" s="63" t="str">
        <f t="shared" si="639"/>
        <v/>
      </c>
      <c r="K330" s="96" t="str">
        <f t="shared" si="640"/>
        <v/>
      </c>
      <c r="L330" s="24" t="str">
        <f t="shared" si="641"/>
        <v/>
      </c>
      <c r="M330" s="26" t="str">
        <f t="shared" si="642"/>
        <v/>
      </c>
      <c r="N330" s="7"/>
      <c r="O330" s="168"/>
      <c r="P330" s="134"/>
      <c r="Q330" s="24"/>
      <c r="R330" s="24" t="str">
        <f t="shared" si="643"/>
        <v/>
      </c>
      <c r="S330" s="24"/>
      <c r="T330" s="24" t="str">
        <f t="shared" si="644"/>
        <v/>
      </c>
      <c r="U330" s="24"/>
      <c r="V330" s="24" t="str">
        <f t="shared" si="645"/>
        <v/>
      </c>
      <c r="W330" s="24"/>
      <c r="X330" s="63" t="str">
        <f t="shared" si="646"/>
        <v/>
      </c>
      <c r="Y330" s="96" t="str">
        <f t="shared" si="647"/>
        <v/>
      </c>
      <c r="Z330" s="24" t="str">
        <f t="shared" si="648"/>
        <v/>
      </c>
      <c r="AA330" s="26" t="str">
        <f t="shared" si="649"/>
        <v/>
      </c>
      <c r="AB330" s="7"/>
      <c r="AC330" s="168"/>
      <c r="AD330" s="134"/>
      <c r="AE330" s="24"/>
      <c r="AF330" s="24" t="str">
        <f t="shared" si="650"/>
        <v/>
      </c>
      <c r="AG330" s="24"/>
      <c r="AH330" s="24" t="str">
        <f t="shared" si="651"/>
        <v/>
      </c>
      <c r="AI330" s="24"/>
      <c r="AJ330" s="24" t="str">
        <f t="shared" si="652"/>
        <v/>
      </c>
      <c r="AK330" s="24"/>
      <c r="AL330" s="63" t="str">
        <f t="shared" si="696"/>
        <v/>
      </c>
      <c r="AM330" s="96" t="str">
        <f t="shared" si="697"/>
        <v/>
      </c>
      <c r="AN330" s="24" t="str">
        <f t="shared" si="655"/>
        <v/>
      </c>
      <c r="AO330" s="26" t="str">
        <f t="shared" si="656"/>
        <v/>
      </c>
      <c r="AP330" s="7"/>
      <c r="AQ330" s="168"/>
      <c r="AR330" s="134"/>
      <c r="AS330" s="24"/>
      <c r="AT330" s="24" t="str">
        <f t="shared" si="657"/>
        <v/>
      </c>
      <c r="AU330" s="24"/>
      <c r="AV330" s="24" t="str">
        <f t="shared" si="658"/>
        <v/>
      </c>
      <c r="AW330" s="24"/>
      <c r="AX330" s="24" t="str">
        <f t="shared" si="659"/>
        <v/>
      </c>
      <c r="AY330" s="24"/>
      <c r="AZ330" s="63" t="str">
        <f t="shared" si="698"/>
        <v/>
      </c>
      <c r="BA330" s="96" t="str">
        <f t="shared" si="699"/>
        <v/>
      </c>
      <c r="BB330" s="24" t="str">
        <f t="shared" si="661"/>
        <v/>
      </c>
      <c r="BC330" s="26" t="str">
        <f t="shared" si="662"/>
        <v/>
      </c>
      <c r="BD330" s="7"/>
      <c r="BE330" s="168"/>
      <c r="BF330" s="134"/>
      <c r="BG330" s="24"/>
      <c r="BH330" s="24" t="str">
        <f t="shared" si="663"/>
        <v/>
      </c>
      <c r="BI330" s="24"/>
      <c r="BJ330" s="24" t="str">
        <f t="shared" si="664"/>
        <v/>
      </c>
      <c r="BK330" s="24"/>
      <c r="BL330" s="24" t="str">
        <f t="shared" si="665"/>
        <v/>
      </c>
      <c r="BM330" s="24"/>
      <c r="BN330" s="63" t="str">
        <f t="shared" si="666"/>
        <v/>
      </c>
      <c r="BO330" s="96" t="str">
        <f t="shared" si="667"/>
        <v/>
      </c>
      <c r="BP330" s="24" t="str">
        <f t="shared" si="668"/>
        <v/>
      </c>
      <c r="BQ330" s="26" t="str">
        <f t="shared" si="669"/>
        <v/>
      </c>
      <c r="BR330" s="7"/>
      <c r="BS330" s="168"/>
      <c r="BT330" s="169"/>
      <c r="BU330" s="9"/>
      <c r="BV330" s="9" t="str">
        <f t="shared" si="681"/>
        <v/>
      </c>
      <c r="BW330" s="9"/>
      <c r="BX330" s="9" t="str">
        <f t="shared" si="682"/>
        <v/>
      </c>
      <c r="BY330" s="9"/>
      <c r="BZ330" s="9" t="str">
        <f t="shared" si="683"/>
        <v/>
      </c>
      <c r="CA330" s="9"/>
      <c r="CB330" s="9"/>
      <c r="CC330" s="9"/>
      <c r="CD330" s="9" t="str">
        <f t="shared" si="612"/>
        <v/>
      </c>
      <c r="CE330" s="10" t="str">
        <f t="shared" si="613"/>
        <v/>
      </c>
      <c r="CF330" s="7"/>
      <c r="CH330" s="15"/>
      <c r="CI330" s="9"/>
      <c r="CJ330" s="9" t="str">
        <f t="shared" si="684"/>
        <v/>
      </c>
      <c r="CK330" s="9"/>
      <c r="CL330" s="9" t="str">
        <f t="shared" si="685"/>
        <v/>
      </c>
      <c r="CM330" s="9"/>
      <c r="CN330" s="9" t="str">
        <f t="shared" si="686"/>
        <v/>
      </c>
      <c r="CO330" s="9"/>
      <c r="CP330" s="9"/>
      <c r="CQ330" s="9"/>
      <c r="CR330" s="9" t="str">
        <f t="shared" si="617"/>
        <v/>
      </c>
      <c r="CS330" s="10" t="str">
        <f t="shared" si="618"/>
        <v/>
      </c>
      <c r="CT330" s="7"/>
      <c r="CV330" s="15"/>
      <c r="CW330" s="9"/>
      <c r="CX330" s="9" t="str">
        <f t="shared" si="687"/>
        <v/>
      </c>
      <c r="CY330" s="9"/>
      <c r="CZ330" s="9" t="str">
        <f t="shared" si="688"/>
        <v/>
      </c>
      <c r="DA330" s="9"/>
      <c r="DB330" s="9" t="str">
        <f t="shared" si="689"/>
        <v/>
      </c>
      <c r="DC330" s="9"/>
      <c r="DD330" s="9"/>
      <c r="DE330" s="9"/>
      <c r="DF330" s="9" t="str">
        <f t="shared" si="623"/>
        <v/>
      </c>
      <c r="DG330" s="10" t="str">
        <f t="shared" si="624"/>
        <v/>
      </c>
      <c r="DH330" s="7"/>
      <c r="DJ330" s="15"/>
      <c r="DK330" s="9"/>
      <c r="DL330" s="9" t="str">
        <f t="shared" si="690"/>
        <v/>
      </c>
      <c r="DM330" s="9"/>
      <c r="DN330" s="9" t="str">
        <f t="shared" si="691"/>
        <v/>
      </c>
      <c r="DO330" s="9"/>
      <c r="DP330" s="9" t="str">
        <f t="shared" si="692"/>
        <v/>
      </c>
      <c r="DQ330" s="9"/>
      <c r="DR330" s="9"/>
      <c r="DS330" s="9"/>
      <c r="DT330" s="9" t="str">
        <f t="shared" si="629"/>
        <v/>
      </c>
      <c r="DU330" s="10" t="str">
        <f t="shared" si="630"/>
        <v/>
      </c>
      <c r="DV330" s="7"/>
      <c r="DW330" s="276"/>
      <c r="DX330" s="15"/>
      <c r="DY330" s="9"/>
      <c r="DZ330" s="9" t="str">
        <f t="shared" si="693"/>
        <v/>
      </c>
      <c r="EA330" s="9"/>
      <c r="EB330" s="9" t="str">
        <f t="shared" si="694"/>
        <v/>
      </c>
      <c r="EC330" s="9"/>
      <c r="ED330" s="9" t="str">
        <f t="shared" si="695"/>
        <v/>
      </c>
      <c r="EE330" s="9"/>
      <c r="EF330" s="9"/>
      <c r="EG330" s="9"/>
      <c r="EH330" s="9" t="str">
        <f t="shared" si="634"/>
        <v/>
      </c>
      <c r="EI330" s="10" t="str">
        <f t="shared" si="635"/>
        <v/>
      </c>
      <c r="EJ330" s="7"/>
      <c r="EK330" s="276"/>
      <c r="EL330" s="239"/>
      <c r="EM330" s="134"/>
      <c r="EN330" s="23"/>
      <c r="EO330" s="24">
        <v>8438</v>
      </c>
      <c r="EP330" s="159">
        <f t="shared" si="671"/>
        <v>4</v>
      </c>
      <c r="EQ330" s="24">
        <v>595</v>
      </c>
      <c r="ER330" s="24">
        <f t="shared" si="672"/>
        <v>0</v>
      </c>
      <c r="ES330" s="24">
        <v>70</v>
      </c>
      <c r="ET330" s="24">
        <f t="shared" si="673"/>
        <v>1</v>
      </c>
      <c r="EU330" s="24"/>
      <c r="EV330" s="63" t="str">
        <f t="shared" si="700"/>
        <v>AIモンスターラバー</v>
      </c>
      <c r="EW330" s="96">
        <f t="shared" si="701"/>
        <v>250</v>
      </c>
      <c r="EX330" s="24">
        <f t="shared" si="676"/>
        <v>250</v>
      </c>
      <c r="EY330" s="26">
        <f t="shared" si="677"/>
        <v>0.625</v>
      </c>
      <c r="EZ330" s="7"/>
    </row>
    <row r="331" spans="1:156" ht="15" customHeight="1" thickTop="1">
      <c r="A331" s="89"/>
      <c r="B331" s="6" t="str">
        <f>IF(A331="","",SUM(D331:D334)+SUM(R331:R334)+SUM(AF331:AF334)+SUM(AT331:AT334)+SUM(BV310,CJ310,CX310,DL310)+SUM(BH331:BH334))</f>
        <v/>
      </c>
      <c r="C331" s="78"/>
      <c r="D331" s="78" t="str">
        <f t="shared" si="636"/>
        <v/>
      </c>
      <c r="E331" s="78"/>
      <c r="F331" s="28" t="str">
        <f t="shared" si="637"/>
        <v/>
      </c>
      <c r="G331" s="78"/>
      <c r="H331" s="78" t="str">
        <f t="shared" si="638"/>
        <v/>
      </c>
      <c r="I331" s="78"/>
      <c r="J331" s="90" t="str">
        <f t="shared" si="639"/>
        <v/>
      </c>
      <c r="K331" s="91" t="str">
        <f t="shared" si="640"/>
        <v/>
      </c>
      <c r="L331" s="28" t="str">
        <f t="shared" si="641"/>
        <v/>
      </c>
      <c r="M331" s="29" t="str">
        <f t="shared" si="642"/>
        <v/>
      </c>
      <c r="N331" s="7"/>
      <c r="O331" s="168"/>
      <c r="P331" s="89" t="str">
        <f>IF(A331="","",A331)</f>
        <v/>
      </c>
      <c r="Q331" s="78"/>
      <c r="R331" s="78" t="str">
        <f t="shared" si="643"/>
        <v/>
      </c>
      <c r="S331" s="78"/>
      <c r="T331" s="28" t="str">
        <f t="shared" si="644"/>
        <v/>
      </c>
      <c r="U331" s="78"/>
      <c r="V331" s="78" t="str">
        <f t="shared" si="645"/>
        <v/>
      </c>
      <c r="W331" s="78"/>
      <c r="X331" s="90" t="str">
        <f t="shared" si="646"/>
        <v/>
      </c>
      <c r="Y331" s="91" t="str">
        <f t="shared" si="647"/>
        <v/>
      </c>
      <c r="Z331" s="28" t="str">
        <f t="shared" si="648"/>
        <v/>
      </c>
      <c r="AA331" s="29" t="str">
        <f t="shared" si="649"/>
        <v/>
      </c>
      <c r="AB331" s="7"/>
      <c r="AC331" s="168"/>
      <c r="AD331" s="89" t="str">
        <f>IF(A331="","",A331)</f>
        <v/>
      </c>
      <c r="AE331" s="78"/>
      <c r="AF331" s="78" t="str">
        <f t="shared" si="650"/>
        <v/>
      </c>
      <c r="AG331" s="78"/>
      <c r="AH331" s="28" t="str">
        <f t="shared" si="651"/>
        <v/>
      </c>
      <c r="AI331" s="78"/>
      <c r="AJ331" s="78" t="str">
        <f t="shared" si="652"/>
        <v/>
      </c>
      <c r="AK331" s="78"/>
      <c r="AL331" s="90" t="str">
        <f t="shared" si="696"/>
        <v/>
      </c>
      <c r="AM331" s="91" t="str">
        <f t="shared" si="697"/>
        <v/>
      </c>
      <c r="AN331" s="28" t="str">
        <f t="shared" si="655"/>
        <v/>
      </c>
      <c r="AO331" s="29" t="str">
        <f t="shared" si="656"/>
        <v/>
      </c>
      <c r="AP331" s="7"/>
      <c r="AQ331" s="168"/>
      <c r="AR331" s="89" t="str">
        <f>IF(A331="","",A331)</f>
        <v/>
      </c>
      <c r="AS331" s="78"/>
      <c r="AT331" s="78" t="str">
        <f t="shared" si="657"/>
        <v/>
      </c>
      <c r="AU331" s="78"/>
      <c r="AV331" s="28" t="str">
        <f t="shared" si="658"/>
        <v/>
      </c>
      <c r="AW331" s="78"/>
      <c r="AX331" s="78" t="str">
        <f t="shared" si="659"/>
        <v/>
      </c>
      <c r="AY331" s="78"/>
      <c r="AZ331" s="90" t="str">
        <f t="shared" si="698"/>
        <v/>
      </c>
      <c r="BA331" s="91" t="str">
        <f t="shared" si="699"/>
        <v/>
      </c>
      <c r="BB331" s="28" t="str">
        <f t="shared" si="661"/>
        <v/>
      </c>
      <c r="BC331" s="29" t="str">
        <f t="shared" si="662"/>
        <v/>
      </c>
      <c r="BD331" s="7"/>
      <c r="BE331" s="168"/>
      <c r="BF331" s="89" t="str">
        <f>IF(A331="","",A331)</f>
        <v/>
      </c>
      <c r="BG331" s="78"/>
      <c r="BH331" s="78" t="str">
        <f t="shared" si="663"/>
        <v/>
      </c>
      <c r="BI331" s="78"/>
      <c r="BJ331" s="28" t="str">
        <f t="shared" si="664"/>
        <v/>
      </c>
      <c r="BK331" s="78"/>
      <c r="BL331" s="78" t="str">
        <f t="shared" si="665"/>
        <v/>
      </c>
      <c r="BM331" s="78"/>
      <c r="BN331" s="90" t="str">
        <f t="shared" si="666"/>
        <v/>
      </c>
      <c r="BO331" s="91" t="str">
        <f t="shared" si="667"/>
        <v/>
      </c>
      <c r="BP331" s="28" t="str">
        <f t="shared" si="668"/>
        <v/>
      </c>
      <c r="BQ331" s="29" t="str">
        <f t="shared" si="669"/>
        <v/>
      </c>
      <c r="BR331" s="7"/>
      <c r="BS331" s="168"/>
      <c r="BT331" s="169"/>
      <c r="BU331" s="9"/>
      <c r="BV331" s="9" t="str">
        <f t="shared" si="681"/>
        <v/>
      </c>
      <c r="BW331" s="9"/>
      <c r="BX331" s="9" t="str">
        <f t="shared" si="682"/>
        <v/>
      </c>
      <c r="BY331" s="9"/>
      <c r="BZ331" s="9" t="str">
        <f t="shared" si="683"/>
        <v/>
      </c>
      <c r="CA331" s="9"/>
      <c r="CB331" s="9"/>
      <c r="CC331" s="9"/>
      <c r="CD331" s="9" t="str">
        <f t="shared" si="612"/>
        <v/>
      </c>
      <c r="CE331" s="10" t="str">
        <f t="shared" si="613"/>
        <v/>
      </c>
      <c r="CF331" s="7"/>
      <c r="CH331" s="15"/>
      <c r="CI331" s="9"/>
      <c r="CJ331" s="9" t="str">
        <f t="shared" si="684"/>
        <v/>
      </c>
      <c r="CK331" s="9"/>
      <c r="CL331" s="9" t="str">
        <f t="shared" si="685"/>
        <v/>
      </c>
      <c r="CM331" s="9"/>
      <c r="CN331" s="9" t="str">
        <f t="shared" si="686"/>
        <v/>
      </c>
      <c r="CO331" s="9"/>
      <c r="CP331" s="9"/>
      <c r="CQ331" s="9"/>
      <c r="CR331" s="9" t="str">
        <f t="shared" si="617"/>
        <v/>
      </c>
      <c r="CS331" s="10" t="str">
        <f t="shared" si="618"/>
        <v/>
      </c>
      <c r="CT331" s="7"/>
      <c r="CV331" s="15"/>
      <c r="CW331" s="9"/>
      <c r="CX331" s="9" t="str">
        <f t="shared" si="687"/>
        <v/>
      </c>
      <c r="CY331" s="9"/>
      <c r="CZ331" s="9" t="str">
        <f t="shared" si="688"/>
        <v/>
      </c>
      <c r="DA331" s="9"/>
      <c r="DB331" s="9" t="str">
        <f t="shared" si="689"/>
        <v/>
      </c>
      <c r="DC331" s="9"/>
      <c r="DD331" s="9"/>
      <c r="DE331" s="9"/>
      <c r="DF331" s="9" t="str">
        <f t="shared" si="623"/>
        <v/>
      </c>
      <c r="DG331" s="10" t="str">
        <f t="shared" si="624"/>
        <v/>
      </c>
      <c r="DH331" s="7"/>
      <c r="DJ331" s="15"/>
      <c r="DK331" s="9"/>
      <c r="DL331" s="9" t="str">
        <f t="shared" si="690"/>
        <v/>
      </c>
      <c r="DM331" s="9"/>
      <c r="DN331" s="9" t="str">
        <f t="shared" si="691"/>
        <v/>
      </c>
      <c r="DO331" s="9"/>
      <c r="DP331" s="9" t="str">
        <f t="shared" si="692"/>
        <v/>
      </c>
      <c r="DQ331" s="9"/>
      <c r="DR331" s="9"/>
      <c r="DS331" s="9"/>
      <c r="DT331" s="9" t="str">
        <f t="shared" si="629"/>
        <v/>
      </c>
      <c r="DU331" s="10" t="str">
        <f t="shared" si="630"/>
        <v/>
      </c>
      <c r="DV331" s="7"/>
      <c r="DW331" s="276"/>
      <c r="DX331" s="15"/>
      <c r="DY331" s="9"/>
      <c r="DZ331" s="9" t="str">
        <f t="shared" si="693"/>
        <v/>
      </c>
      <c r="EA331" s="9"/>
      <c r="EB331" s="9" t="str">
        <f t="shared" si="694"/>
        <v/>
      </c>
      <c r="EC331" s="9"/>
      <c r="ED331" s="9" t="str">
        <f t="shared" si="695"/>
        <v/>
      </c>
      <c r="EE331" s="9"/>
      <c r="EF331" s="9"/>
      <c r="EG331" s="9"/>
      <c r="EH331" s="9" t="str">
        <f t="shared" si="634"/>
        <v/>
      </c>
      <c r="EI331" s="10" t="str">
        <f t="shared" si="635"/>
        <v/>
      </c>
      <c r="EJ331" s="7"/>
      <c r="EK331" s="276"/>
      <c r="EL331" s="239"/>
      <c r="EM331" s="89">
        <v>46052</v>
      </c>
      <c r="EN331" s="6">
        <f>IF(EM331="","",SUM(EP331:EP334)+SUM(FD331:FD334)+SUM(FR331:FR334)+SUM(GF331:GF334)+SUM(HH313,HU313)+SUM(GT331:GT334))</f>
        <v>75</v>
      </c>
      <c r="EO331" s="78">
        <v>7929</v>
      </c>
      <c r="EP331" s="78">
        <f t="shared" si="671"/>
        <v>14</v>
      </c>
      <c r="EQ331" s="78">
        <v>275</v>
      </c>
      <c r="ER331" s="28">
        <f t="shared" si="672"/>
        <v>2</v>
      </c>
      <c r="ES331" s="78">
        <v>18</v>
      </c>
      <c r="ET331" s="78">
        <f t="shared" si="673"/>
        <v>2</v>
      </c>
      <c r="EU331" s="78">
        <v>0</v>
      </c>
      <c r="EV331" s="90" t="str">
        <f t="shared" si="700"/>
        <v>ピュレグミイヤホン</v>
      </c>
      <c r="EW331" s="91">
        <f t="shared" si="701"/>
        <v>1000</v>
      </c>
      <c r="EX331" s="28">
        <f t="shared" si="676"/>
        <v>2000</v>
      </c>
      <c r="EY331" s="29">
        <f t="shared" si="677"/>
        <v>1.4285714285714286</v>
      </c>
      <c r="EZ331" s="7"/>
    </row>
    <row r="332" spans="1:156" ht="15" customHeight="1">
      <c r="A332" s="221"/>
      <c r="B332" s="15"/>
      <c r="C332" s="9"/>
      <c r="D332" s="9" t="str">
        <f t="shared" si="636"/>
        <v/>
      </c>
      <c r="E332" s="9"/>
      <c r="F332" s="9" t="str">
        <f t="shared" si="637"/>
        <v/>
      </c>
      <c r="G332" s="9"/>
      <c r="H332" s="9" t="str">
        <f t="shared" si="638"/>
        <v/>
      </c>
      <c r="I332" s="9"/>
      <c r="J332" s="62" t="str">
        <f t="shared" si="639"/>
        <v/>
      </c>
      <c r="K332" s="95" t="str">
        <f t="shared" si="640"/>
        <v/>
      </c>
      <c r="L332" s="9" t="str">
        <f t="shared" si="641"/>
        <v/>
      </c>
      <c r="M332" s="10" t="str">
        <f t="shared" si="642"/>
        <v/>
      </c>
      <c r="N332" s="7"/>
      <c r="O332" s="168"/>
      <c r="P332" s="15"/>
      <c r="Q332" s="9"/>
      <c r="R332" s="9" t="str">
        <f t="shared" si="643"/>
        <v/>
      </c>
      <c r="S332" s="9"/>
      <c r="T332" s="9" t="str">
        <f t="shared" si="644"/>
        <v/>
      </c>
      <c r="U332" s="9"/>
      <c r="V332" s="9" t="str">
        <f t="shared" si="645"/>
        <v/>
      </c>
      <c r="W332" s="9"/>
      <c r="X332" s="62" t="str">
        <f t="shared" si="646"/>
        <v/>
      </c>
      <c r="Y332" s="95" t="str">
        <f t="shared" si="647"/>
        <v/>
      </c>
      <c r="Z332" s="9" t="str">
        <f t="shared" si="648"/>
        <v/>
      </c>
      <c r="AA332" s="10" t="str">
        <f t="shared" si="649"/>
        <v/>
      </c>
      <c r="AB332" s="7"/>
      <c r="AC332" s="168"/>
      <c r="AD332" s="15"/>
      <c r="AE332" s="9"/>
      <c r="AF332" s="9" t="str">
        <f t="shared" si="650"/>
        <v/>
      </c>
      <c r="AG332" s="9"/>
      <c r="AH332" s="9" t="str">
        <f t="shared" si="651"/>
        <v/>
      </c>
      <c r="AI332" s="9"/>
      <c r="AJ332" s="9" t="str">
        <f t="shared" si="652"/>
        <v/>
      </c>
      <c r="AK332" s="9"/>
      <c r="AL332" s="62" t="str">
        <f t="shared" si="696"/>
        <v/>
      </c>
      <c r="AM332" s="95" t="str">
        <f t="shared" si="697"/>
        <v/>
      </c>
      <c r="AN332" s="9" t="str">
        <f t="shared" si="655"/>
        <v/>
      </c>
      <c r="AO332" s="10" t="str">
        <f t="shared" si="656"/>
        <v/>
      </c>
      <c r="AP332" s="7"/>
      <c r="AQ332" s="168"/>
      <c r="AR332" s="15"/>
      <c r="AS332" s="9"/>
      <c r="AT332" s="9" t="str">
        <f t="shared" si="657"/>
        <v/>
      </c>
      <c r="AU332" s="9"/>
      <c r="AV332" s="9" t="str">
        <f t="shared" si="658"/>
        <v/>
      </c>
      <c r="AW332" s="9"/>
      <c r="AX332" s="9" t="str">
        <f t="shared" si="659"/>
        <v/>
      </c>
      <c r="AY332" s="9"/>
      <c r="AZ332" s="62" t="str">
        <f t="shared" si="698"/>
        <v/>
      </c>
      <c r="BA332" s="95" t="str">
        <f t="shared" si="699"/>
        <v/>
      </c>
      <c r="BB332" s="9" t="str">
        <f t="shared" si="661"/>
        <v/>
      </c>
      <c r="BC332" s="10" t="str">
        <f t="shared" si="662"/>
        <v/>
      </c>
      <c r="BD332" s="7"/>
      <c r="BE332" s="168"/>
      <c r="BF332" s="15"/>
      <c r="BG332" s="9"/>
      <c r="BH332" s="9" t="str">
        <f t="shared" si="663"/>
        <v/>
      </c>
      <c r="BI332" s="9"/>
      <c r="BJ332" s="9" t="str">
        <f t="shared" si="664"/>
        <v/>
      </c>
      <c r="BK332" s="9"/>
      <c r="BL332" s="9" t="str">
        <f t="shared" si="665"/>
        <v/>
      </c>
      <c r="BM332" s="9"/>
      <c r="BN332" s="62" t="str">
        <f t="shared" si="666"/>
        <v/>
      </c>
      <c r="BO332" s="95" t="str">
        <f t="shared" si="667"/>
        <v/>
      </c>
      <c r="BP332" s="9" t="str">
        <f t="shared" si="668"/>
        <v/>
      </c>
      <c r="BQ332" s="10" t="str">
        <f t="shared" si="669"/>
        <v/>
      </c>
      <c r="BR332" s="7"/>
      <c r="BS332" s="168"/>
      <c r="BT332" s="169"/>
      <c r="BU332" s="9"/>
      <c r="BV332" s="9" t="str">
        <f t="shared" si="681"/>
        <v/>
      </c>
      <c r="BW332" s="9"/>
      <c r="BX332" s="9" t="str">
        <f t="shared" si="682"/>
        <v/>
      </c>
      <c r="BY332" s="9"/>
      <c r="BZ332" s="9" t="str">
        <f t="shared" si="683"/>
        <v/>
      </c>
      <c r="CA332" s="9"/>
      <c r="CB332" s="9"/>
      <c r="CC332" s="9"/>
      <c r="CD332" s="9" t="str">
        <f t="shared" si="612"/>
        <v/>
      </c>
      <c r="CE332" s="10" t="str">
        <f t="shared" si="613"/>
        <v/>
      </c>
      <c r="CF332" s="7"/>
      <c r="CH332" s="15"/>
      <c r="CI332" s="9"/>
      <c r="CJ332" s="9" t="str">
        <f t="shared" si="684"/>
        <v/>
      </c>
      <c r="CK332" s="9"/>
      <c r="CL332" s="9" t="str">
        <f t="shared" si="685"/>
        <v/>
      </c>
      <c r="CM332" s="9"/>
      <c r="CN332" s="9" t="str">
        <f t="shared" si="686"/>
        <v/>
      </c>
      <c r="CO332" s="9"/>
      <c r="CP332" s="9"/>
      <c r="CQ332" s="9"/>
      <c r="CR332" s="9" t="str">
        <f t="shared" si="617"/>
        <v/>
      </c>
      <c r="CS332" s="10" t="str">
        <f t="shared" si="618"/>
        <v/>
      </c>
      <c r="CT332" s="7"/>
      <c r="CV332" s="15"/>
      <c r="CW332" s="9"/>
      <c r="CX332" s="9" t="str">
        <f t="shared" si="687"/>
        <v/>
      </c>
      <c r="CY332" s="9"/>
      <c r="CZ332" s="9" t="str">
        <f t="shared" si="688"/>
        <v/>
      </c>
      <c r="DA332" s="9"/>
      <c r="DB332" s="9" t="str">
        <f t="shared" si="689"/>
        <v/>
      </c>
      <c r="DC332" s="9"/>
      <c r="DD332" s="9"/>
      <c r="DE332" s="9"/>
      <c r="DF332" s="9" t="str">
        <f t="shared" si="623"/>
        <v/>
      </c>
      <c r="DG332" s="10" t="str">
        <f t="shared" si="624"/>
        <v/>
      </c>
      <c r="DH332" s="7"/>
      <c r="DJ332" s="15"/>
      <c r="DK332" s="9"/>
      <c r="DL332" s="9" t="str">
        <f t="shared" si="690"/>
        <v/>
      </c>
      <c r="DM332" s="9"/>
      <c r="DN332" s="9" t="str">
        <f t="shared" si="691"/>
        <v/>
      </c>
      <c r="DO332" s="9"/>
      <c r="DP332" s="9" t="str">
        <f t="shared" si="692"/>
        <v/>
      </c>
      <c r="DQ332" s="9"/>
      <c r="DR332" s="9"/>
      <c r="DS332" s="9"/>
      <c r="DT332" s="9" t="str">
        <f t="shared" si="629"/>
        <v/>
      </c>
      <c r="DU332" s="10" t="str">
        <f t="shared" si="630"/>
        <v/>
      </c>
      <c r="DV332" s="7"/>
      <c r="DW332" s="276"/>
      <c r="DX332" s="15"/>
      <c r="DY332" s="9"/>
      <c r="DZ332" s="9" t="str">
        <f t="shared" si="693"/>
        <v/>
      </c>
      <c r="EA332" s="9"/>
      <c r="EB332" s="9" t="str">
        <f t="shared" si="694"/>
        <v/>
      </c>
      <c r="EC332" s="9"/>
      <c r="ED332" s="9" t="str">
        <f t="shared" si="695"/>
        <v/>
      </c>
      <c r="EE332" s="9"/>
      <c r="EF332" s="9"/>
      <c r="EG332" s="9"/>
      <c r="EH332" s="9" t="str">
        <f t="shared" si="634"/>
        <v/>
      </c>
      <c r="EI332" s="10" t="str">
        <f t="shared" si="635"/>
        <v/>
      </c>
      <c r="EJ332" s="7"/>
      <c r="EK332" s="276"/>
      <c r="EL332" s="239"/>
      <c r="EM332" s="15"/>
      <c r="EN332" s="15"/>
      <c r="EO332" s="9">
        <v>8874</v>
      </c>
      <c r="EP332" s="9">
        <f t="shared" si="671"/>
        <v>18</v>
      </c>
      <c r="EQ332" s="9">
        <v>430</v>
      </c>
      <c r="ER332" s="9">
        <f t="shared" si="672"/>
        <v>2</v>
      </c>
      <c r="ES332" s="9">
        <v>34</v>
      </c>
      <c r="ET332" s="9">
        <f t="shared" si="673"/>
        <v>2</v>
      </c>
      <c r="EU332" s="9">
        <v>2</v>
      </c>
      <c r="EV332" s="62" t="str">
        <f t="shared" si="700"/>
        <v>ラブブマスコット</v>
      </c>
      <c r="EW332" s="95">
        <f t="shared" si="701"/>
        <v>400</v>
      </c>
      <c r="EX332" s="9">
        <f t="shared" si="676"/>
        <v>800</v>
      </c>
      <c r="EY332" s="10">
        <f t="shared" si="677"/>
        <v>0.44444444444444442</v>
      </c>
      <c r="EZ332" s="7"/>
    </row>
    <row r="333" spans="1:156" ht="15" customHeight="1">
      <c r="A333" s="222"/>
      <c r="B333" s="15"/>
      <c r="C333" s="9"/>
      <c r="D333" s="9" t="str">
        <f t="shared" si="636"/>
        <v/>
      </c>
      <c r="E333" s="9"/>
      <c r="F333" s="9" t="str">
        <f t="shared" si="637"/>
        <v/>
      </c>
      <c r="G333" s="9"/>
      <c r="H333" s="9" t="str">
        <f t="shared" si="638"/>
        <v/>
      </c>
      <c r="I333" s="9"/>
      <c r="J333" s="62" t="str">
        <f t="shared" si="639"/>
        <v/>
      </c>
      <c r="K333" s="9" t="str">
        <f t="shared" si="640"/>
        <v/>
      </c>
      <c r="L333" s="9" t="str">
        <f t="shared" si="641"/>
        <v/>
      </c>
      <c r="M333" s="10" t="str">
        <f t="shared" si="642"/>
        <v/>
      </c>
      <c r="N333" s="7"/>
      <c r="O333" s="168"/>
      <c r="P333" s="15"/>
      <c r="Q333" s="9"/>
      <c r="R333" s="9" t="str">
        <f t="shared" si="643"/>
        <v/>
      </c>
      <c r="S333" s="9"/>
      <c r="T333" s="9" t="str">
        <f t="shared" si="644"/>
        <v/>
      </c>
      <c r="U333" s="9"/>
      <c r="V333" s="9" t="str">
        <f t="shared" si="645"/>
        <v/>
      </c>
      <c r="W333" s="9"/>
      <c r="X333" s="62" t="str">
        <f t="shared" si="646"/>
        <v/>
      </c>
      <c r="Y333" s="9" t="str">
        <f t="shared" si="647"/>
        <v/>
      </c>
      <c r="Z333" s="9" t="str">
        <f t="shared" si="648"/>
        <v/>
      </c>
      <c r="AA333" s="10" t="str">
        <f t="shared" si="649"/>
        <v/>
      </c>
      <c r="AB333" s="7"/>
      <c r="AC333" s="168"/>
      <c r="AD333" s="15"/>
      <c r="AE333" s="9"/>
      <c r="AF333" s="9" t="str">
        <f t="shared" si="650"/>
        <v/>
      </c>
      <c r="AG333" s="9"/>
      <c r="AH333" s="9" t="str">
        <f t="shared" si="651"/>
        <v/>
      </c>
      <c r="AI333" s="9"/>
      <c r="AJ333" s="9" t="str">
        <f t="shared" si="652"/>
        <v/>
      </c>
      <c r="AK333" s="9"/>
      <c r="AL333" s="62" t="str">
        <f t="shared" si="696"/>
        <v/>
      </c>
      <c r="AM333" s="9" t="str">
        <f t="shared" si="697"/>
        <v/>
      </c>
      <c r="AN333" s="9" t="str">
        <f t="shared" si="655"/>
        <v/>
      </c>
      <c r="AO333" s="10" t="str">
        <f t="shared" si="656"/>
        <v/>
      </c>
      <c r="AP333" s="7"/>
      <c r="AQ333" s="168"/>
      <c r="AR333" s="17"/>
      <c r="AS333" s="9"/>
      <c r="AT333" s="9" t="str">
        <f t="shared" si="657"/>
        <v/>
      </c>
      <c r="AU333" s="9"/>
      <c r="AV333" s="9" t="str">
        <f t="shared" si="658"/>
        <v/>
      </c>
      <c r="AW333" s="9"/>
      <c r="AX333" s="9" t="str">
        <f t="shared" si="659"/>
        <v/>
      </c>
      <c r="AY333" s="9"/>
      <c r="AZ333" s="62" t="str">
        <f t="shared" si="698"/>
        <v/>
      </c>
      <c r="BA333" s="9" t="str">
        <f t="shared" si="699"/>
        <v/>
      </c>
      <c r="BB333" s="9" t="str">
        <f t="shared" si="661"/>
        <v/>
      </c>
      <c r="BC333" s="10" t="str">
        <f t="shared" si="662"/>
        <v/>
      </c>
      <c r="BD333" s="7"/>
      <c r="BE333" s="168"/>
      <c r="BF333" s="15"/>
      <c r="BG333" s="9"/>
      <c r="BH333" s="9" t="str">
        <f t="shared" si="663"/>
        <v/>
      </c>
      <c r="BI333" s="9"/>
      <c r="BJ333" s="9" t="str">
        <f t="shared" si="664"/>
        <v/>
      </c>
      <c r="BK333" s="9"/>
      <c r="BL333" s="9" t="str">
        <f t="shared" si="665"/>
        <v/>
      </c>
      <c r="BM333" s="9"/>
      <c r="BN333" s="62" t="str">
        <f t="shared" si="666"/>
        <v/>
      </c>
      <c r="BO333" s="9" t="str">
        <f t="shared" si="667"/>
        <v/>
      </c>
      <c r="BP333" s="9" t="str">
        <f t="shared" si="668"/>
        <v/>
      </c>
      <c r="BQ333" s="10" t="str">
        <f t="shared" si="669"/>
        <v/>
      </c>
      <c r="BR333" s="7"/>
      <c r="BS333" s="168"/>
      <c r="BT333" s="169"/>
      <c r="BU333" s="9"/>
      <c r="BV333" s="9" t="str">
        <f t="shared" si="681"/>
        <v/>
      </c>
      <c r="BW333" s="9"/>
      <c r="BX333" s="9" t="str">
        <f t="shared" si="682"/>
        <v/>
      </c>
      <c r="BY333" s="9"/>
      <c r="BZ333" s="9" t="str">
        <f t="shared" si="683"/>
        <v/>
      </c>
      <c r="CA333" s="9"/>
      <c r="CB333" s="9"/>
      <c r="CC333" s="9"/>
      <c r="CD333" s="9" t="str">
        <f t="shared" si="612"/>
        <v/>
      </c>
      <c r="CE333" s="10" t="str">
        <f t="shared" si="613"/>
        <v/>
      </c>
      <c r="CF333" s="7"/>
      <c r="CH333" s="15"/>
      <c r="CI333" s="9"/>
      <c r="CJ333" s="9" t="str">
        <f t="shared" si="684"/>
        <v/>
      </c>
      <c r="CK333" s="9"/>
      <c r="CL333" s="9" t="str">
        <f t="shared" si="685"/>
        <v/>
      </c>
      <c r="CM333" s="9"/>
      <c r="CN333" s="9" t="str">
        <f t="shared" si="686"/>
        <v/>
      </c>
      <c r="CO333" s="9"/>
      <c r="CP333" s="9"/>
      <c r="CQ333" s="9"/>
      <c r="CR333" s="9" t="str">
        <f t="shared" si="617"/>
        <v/>
      </c>
      <c r="CS333" s="10" t="str">
        <f t="shared" si="618"/>
        <v/>
      </c>
      <c r="CT333" s="7"/>
      <c r="CV333" s="15"/>
      <c r="CW333" s="9"/>
      <c r="CX333" s="9" t="str">
        <f t="shared" si="687"/>
        <v/>
      </c>
      <c r="CY333" s="9"/>
      <c r="CZ333" s="9" t="str">
        <f t="shared" si="688"/>
        <v/>
      </c>
      <c r="DA333" s="9"/>
      <c r="DB333" s="9" t="str">
        <f t="shared" si="689"/>
        <v/>
      </c>
      <c r="DC333" s="9"/>
      <c r="DD333" s="9"/>
      <c r="DE333" s="9"/>
      <c r="DF333" s="9" t="str">
        <f t="shared" si="623"/>
        <v/>
      </c>
      <c r="DG333" s="10" t="str">
        <f t="shared" si="624"/>
        <v/>
      </c>
      <c r="DH333" s="7"/>
      <c r="DJ333" s="15"/>
      <c r="DK333" s="9"/>
      <c r="DL333" s="9" t="str">
        <f t="shared" si="690"/>
        <v/>
      </c>
      <c r="DM333" s="9"/>
      <c r="DN333" s="9" t="str">
        <f t="shared" si="691"/>
        <v/>
      </c>
      <c r="DO333" s="9"/>
      <c r="DP333" s="9" t="str">
        <f t="shared" si="692"/>
        <v/>
      </c>
      <c r="DQ333" s="9"/>
      <c r="DR333" s="9"/>
      <c r="DS333" s="9"/>
      <c r="DT333" s="9" t="str">
        <f t="shared" si="629"/>
        <v/>
      </c>
      <c r="DU333" s="10" t="str">
        <f t="shared" si="630"/>
        <v/>
      </c>
      <c r="DV333" s="7"/>
      <c r="DW333" s="276"/>
      <c r="DX333" s="15"/>
      <c r="DY333" s="9"/>
      <c r="DZ333" s="9" t="str">
        <f t="shared" si="693"/>
        <v/>
      </c>
      <c r="EA333" s="9"/>
      <c r="EB333" s="9" t="str">
        <f t="shared" si="694"/>
        <v/>
      </c>
      <c r="EC333" s="9"/>
      <c r="ED333" s="9" t="str">
        <f t="shared" si="695"/>
        <v/>
      </c>
      <c r="EE333" s="9"/>
      <c r="EF333" s="9"/>
      <c r="EG333" s="9"/>
      <c r="EH333" s="9" t="str">
        <f t="shared" si="634"/>
        <v/>
      </c>
      <c r="EI333" s="10" t="str">
        <f t="shared" si="635"/>
        <v/>
      </c>
      <c r="EJ333" s="7"/>
      <c r="EK333" s="276"/>
      <c r="EL333" s="239"/>
      <c r="EM333" s="15"/>
      <c r="EN333" s="15"/>
      <c r="EO333" s="9">
        <v>7391</v>
      </c>
      <c r="EP333" s="9">
        <f t="shared" si="671"/>
        <v>6</v>
      </c>
      <c r="EQ333" s="9">
        <v>489</v>
      </c>
      <c r="ER333" s="9">
        <f t="shared" si="672"/>
        <v>0</v>
      </c>
      <c r="ES333" s="9">
        <v>9</v>
      </c>
      <c r="ET333" s="9">
        <f t="shared" si="673"/>
        <v>0</v>
      </c>
      <c r="EU333" s="9">
        <v>7</v>
      </c>
      <c r="EV333" s="62" t="str">
        <f t="shared" si="700"/>
        <v>サンリオヒョウ柄フェイス</v>
      </c>
      <c r="EW333" s="9">
        <f t="shared" si="701"/>
        <v>660</v>
      </c>
      <c r="EX333" s="9">
        <f t="shared" si="676"/>
        <v>0</v>
      </c>
      <c r="EY333" s="10">
        <f t="shared" si="677"/>
        <v>0</v>
      </c>
      <c r="EZ333" s="7" t="s">
        <v>666</v>
      </c>
    </row>
    <row r="334" spans="1:156" ht="15" customHeight="1" thickBot="1">
      <c r="A334" s="23"/>
      <c r="B334" s="23"/>
      <c r="C334" s="24"/>
      <c r="D334" s="24" t="str">
        <f t="shared" si="636"/>
        <v/>
      </c>
      <c r="E334" s="24"/>
      <c r="F334" s="24" t="str">
        <f t="shared" si="637"/>
        <v/>
      </c>
      <c r="G334" s="24"/>
      <c r="H334" s="24" t="str">
        <f t="shared" si="638"/>
        <v/>
      </c>
      <c r="I334" s="24"/>
      <c r="J334" s="63" t="str">
        <f t="shared" si="639"/>
        <v/>
      </c>
      <c r="K334" s="96" t="str">
        <f t="shared" si="640"/>
        <v/>
      </c>
      <c r="L334" s="24" t="str">
        <f t="shared" si="641"/>
        <v/>
      </c>
      <c r="M334" s="26" t="str">
        <f t="shared" si="642"/>
        <v/>
      </c>
      <c r="N334" s="7"/>
      <c r="O334" s="168"/>
      <c r="P334" s="23"/>
      <c r="Q334" s="24"/>
      <c r="R334" s="24" t="str">
        <f t="shared" si="643"/>
        <v/>
      </c>
      <c r="S334" s="24"/>
      <c r="T334" s="24" t="str">
        <f t="shared" si="644"/>
        <v/>
      </c>
      <c r="U334" s="24"/>
      <c r="V334" s="24" t="str">
        <f t="shared" si="645"/>
        <v/>
      </c>
      <c r="W334" s="24"/>
      <c r="X334" s="63" t="str">
        <f t="shared" si="646"/>
        <v/>
      </c>
      <c r="Y334" s="96" t="str">
        <f t="shared" si="647"/>
        <v/>
      </c>
      <c r="Z334" s="24" t="str">
        <f t="shared" si="648"/>
        <v/>
      </c>
      <c r="AA334" s="26" t="str">
        <f t="shared" si="649"/>
        <v/>
      </c>
      <c r="AB334" s="7"/>
      <c r="AC334" s="168"/>
      <c r="AD334" s="23"/>
      <c r="AE334" s="24"/>
      <c r="AF334" s="24" t="str">
        <f t="shared" si="650"/>
        <v/>
      </c>
      <c r="AG334" s="24"/>
      <c r="AH334" s="24" t="str">
        <f t="shared" si="651"/>
        <v/>
      </c>
      <c r="AI334" s="24"/>
      <c r="AJ334" s="24" t="str">
        <f t="shared" si="652"/>
        <v/>
      </c>
      <c r="AK334" s="24"/>
      <c r="AL334" s="63" t="str">
        <f t="shared" si="696"/>
        <v/>
      </c>
      <c r="AM334" s="96" t="str">
        <f t="shared" si="697"/>
        <v/>
      </c>
      <c r="AN334" s="24" t="str">
        <f t="shared" si="655"/>
        <v/>
      </c>
      <c r="AO334" s="26" t="str">
        <f t="shared" si="656"/>
        <v/>
      </c>
      <c r="AP334" s="7"/>
      <c r="AQ334" s="168"/>
      <c r="AR334" s="23"/>
      <c r="AS334" s="24"/>
      <c r="AT334" s="24" t="str">
        <f t="shared" si="657"/>
        <v/>
      </c>
      <c r="AU334" s="24"/>
      <c r="AV334" s="24" t="str">
        <f t="shared" si="658"/>
        <v/>
      </c>
      <c r="AW334" s="24"/>
      <c r="AX334" s="24" t="str">
        <f t="shared" si="659"/>
        <v/>
      </c>
      <c r="AY334" s="24"/>
      <c r="AZ334" s="63" t="str">
        <f t="shared" si="698"/>
        <v/>
      </c>
      <c r="BA334" s="96" t="str">
        <f t="shared" si="699"/>
        <v/>
      </c>
      <c r="BB334" s="24" t="str">
        <f t="shared" si="661"/>
        <v/>
      </c>
      <c r="BC334" s="26" t="str">
        <f t="shared" si="662"/>
        <v/>
      </c>
      <c r="BD334" s="7"/>
      <c r="BE334" s="168"/>
      <c r="BF334" s="23"/>
      <c r="BG334" s="24"/>
      <c r="BH334" s="24" t="str">
        <f t="shared" si="663"/>
        <v/>
      </c>
      <c r="BI334" s="24"/>
      <c r="BJ334" s="24" t="str">
        <f t="shared" si="664"/>
        <v/>
      </c>
      <c r="BK334" s="24"/>
      <c r="BL334" s="24" t="str">
        <f t="shared" si="665"/>
        <v/>
      </c>
      <c r="BM334" s="24"/>
      <c r="BN334" s="63" t="str">
        <f t="shared" si="666"/>
        <v/>
      </c>
      <c r="BO334" s="96" t="str">
        <f t="shared" si="667"/>
        <v/>
      </c>
      <c r="BP334" s="24" t="str">
        <f t="shared" si="668"/>
        <v/>
      </c>
      <c r="BQ334" s="26" t="str">
        <f t="shared" si="669"/>
        <v/>
      </c>
      <c r="BR334" s="7"/>
      <c r="BS334" s="168"/>
      <c r="BT334" s="169"/>
      <c r="BU334" s="9"/>
      <c r="BV334" s="9" t="str">
        <f>IF(BU334="","",BU334-BU325)</f>
        <v/>
      </c>
      <c r="BW334" s="9"/>
      <c r="BX334" s="9" t="str">
        <f>IF(BW334="","",BW334-BW325)</f>
        <v/>
      </c>
      <c r="BY334" s="9"/>
      <c r="BZ334" s="9" t="str">
        <f>IF(BY334="","",BY325+CA325-BY334)</f>
        <v/>
      </c>
      <c r="CA334" s="9"/>
      <c r="CB334" s="9"/>
      <c r="CC334" s="9"/>
      <c r="CD334" s="9" t="str">
        <f t="shared" si="612"/>
        <v/>
      </c>
      <c r="CE334" s="10" t="str">
        <f t="shared" si="613"/>
        <v/>
      </c>
      <c r="CF334" s="7"/>
      <c r="CH334" s="15"/>
      <c r="CI334" s="9"/>
      <c r="CJ334" s="9" t="str">
        <f>IF(CI334="","",CI334-CI325)</f>
        <v/>
      </c>
      <c r="CK334" s="9"/>
      <c r="CL334" s="9" t="str">
        <f>IF(CK334="","",CK334-CK325)</f>
        <v/>
      </c>
      <c r="CM334" s="9"/>
      <c r="CN334" s="9" t="str">
        <f>IF(CM334="","",CM325+CO325-CM334)</f>
        <v/>
      </c>
      <c r="CO334" s="9"/>
      <c r="CP334" s="9"/>
      <c r="CQ334" s="9"/>
      <c r="CR334" s="9" t="str">
        <f t="shared" si="617"/>
        <v/>
      </c>
      <c r="CS334" s="10" t="str">
        <f t="shared" si="618"/>
        <v/>
      </c>
      <c r="CT334" s="7"/>
      <c r="CV334" s="15"/>
      <c r="CW334" s="9"/>
      <c r="CX334" s="9" t="str">
        <f>IF(CW334="","",CW334-CW325)</f>
        <v/>
      </c>
      <c r="CY334" s="9"/>
      <c r="CZ334" s="9" t="str">
        <f>IF(CY334="","",CY334-CY325)</f>
        <v/>
      </c>
      <c r="DA334" s="9"/>
      <c r="DB334" s="9" t="str">
        <f>IF(DA334="","",DA325+DC325-DA334)</f>
        <v/>
      </c>
      <c r="DC334" s="9"/>
      <c r="DD334" s="9"/>
      <c r="DE334" s="9"/>
      <c r="DF334" s="9" t="str">
        <f t="shared" si="623"/>
        <v/>
      </c>
      <c r="DG334" s="10" t="str">
        <f t="shared" si="624"/>
        <v/>
      </c>
      <c r="DH334" s="7"/>
      <c r="DJ334" s="15"/>
      <c r="DK334" s="9"/>
      <c r="DL334" s="9" t="str">
        <f>IF(DK334="","",DK334-DK325)</f>
        <v/>
      </c>
      <c r="DM334" s="9"/>
      <c r="DN334" s="9" t="str">
        <f>IF(DM334="","",DM334-DM325)</f>
        <v/>
      </c>
      <c r="DO334" s="9"/>
      <c r="DP334" s="9" t="str">
        <f>IF(DO334="","",DO325+DQ325-DO334)</f>
        <v/>
      </c>
      <c r="DQ334" s="9"/>
      <c r="DR334" s="9"/>
      <c r="DS334" s="9"/>
      <c r="DT334" s="9" t="str">
        <f t="shared" si="629"/>
        <v/>
      </c>
      <c r="DU334" s="10" t="str">
        <f t="shared" si="630"/>
        <v/>
      </c>
      <c r="DV334" s="7"/>
      <c r="DW334" s="276"/>
      <c r="DX334" s="15"/>
      <c r="DY334" s="9"/>
      <c r="DZ334" s="9" t="str">
        <f>IF(DY334="","",DY334-DY325)</f>
        <v/>
      </c>
      <c r="EA334" s="9"/>
      <c r="EB334" s="9" t="str">
        <f>IF(EA334="","",EA334-EA325)</f>
        <v/>
      </c>
      <c r="EC334" s="9"/>
      <c r="ED334" s="9" t="str">
        <f>IF(EC334="","",EC325+EE325-EC334)</f>
        <v/>
      </c>
      <c r="EE334" s="9"/>
      <c r="EF334" s="9"/>
      <c r="EG334" s="9"/>
      <c r="EH334" s="9" t="str">
        <f t="shared" si="634"/>
        <v/>
      </c>
      <c r="EI334" s="10" t="str">
        <f t="shared" si="635"/>
        <v/>
      </c>
      <c r="EJ334" s="7"/>
      <c r="EK334" s="276"/>
      <c r="EL334" s="239"/>
      <c r="EM334" s="23"/>
      <c r="EN334" s="23"/>
      <c r="EO334" s="24">
        <v>8475</v>
      </c>
      <c r="EP334" s="24">
        <f t="shared" si="671"/>
        <v>37</v>
      </c>
      <c r="EQ334" s="24">
        <v>600</v>
      </c>
      <c r="ER334" s="24">
        <f t="shared" si="672"/>
        <v>5</v>
      </c>
      <c r="ES334" s="24">
        <v>65</v>
      </c>
      <c r="ET334" s="24">
        <f t="shared" si="673"/>
        <v>5</v>
      </c>
      <c r="EU334" s="24">
        <v>20</v>
      </c>
      <c r="EV334" s="63" t="str">
        <f t="shared" si="700"/>
        <v>AIモンスターラバー</v>
      </c>
      <c r="EW334" s="96">
        <f t="shared" si="701"/>
        <v>250</v>
      </c>
      <c r="EX334" s="24">
        <f t="shared" si="676"/>
        <v>1250</v>
      </c>
      <c r="EY334" s="26">
        <f t="shared" si="677"/>
        <v>0.33783783783783783</v>
      </c>
      <c r="EZ334" s="7"/>
    </row>
    <row r="335" spans="1:156" ht="15" customHeight="1" thickTop="1">
      <c r="A335" s="89"/>
      <c r="B335" s="6" t="str">
        <f>IF(A335="","",SUM(D335:D338)+SUM(R335:R338)+SUM(AF335:AF338)+SUM(AT335:AT338)+SUM(BV311,CJ311,CX311,DL311)+SUM(BH335:BH338))</f>
        <v/>
      </c>
      <c r="C335" s="78"/>
      <c r="D335" s="78" t="str">
        <f t="shared" si="636"/>
        <v/>
      </c>
      <c r="E335" s="78"/>
      <c r="F335" s="28" t="str">
        <f t="shared" si="637"/>
        <v/>
      </c>
      <c r="G335" s="78"/>
      <c r="H335" s="78" t="str">
        <f t="shared" si="638"/>
        <v/>
      </c>
      <c r="I335" s="78"/>
      <c r="J335" s="90" t="str">
        <f t="shared" si="639"/>
        <v/>
      </c>
      <c r="K335" s="91" t="str">
        <f t="shared" si="640"/>
        <v/>
      </c>
      <c r="L335" s="28" t="str">
        <f t="shared" si="641"/>
        <v/>
      </c>
      <c r="M335" s="29" t="str">
        <f t="shared" si="642"/>
        <v/>
      </c>
      <c r="N335" s="7"/>
      <c r="O335" s="168"/>
      <c r="P335" s="89" t="str">
        <f>IF(A335="","",A335)</f>
        <v/>
      </c>
      <c r="Q335" s="78"/>
      <c r="R335" s="78" t="str">
        <f t="shared" si="643"/>
        <v/>
      </c>
      <c r="S335" s="78"/>
      <c r="T335" s="28" t="str">
        <f t="shared" si="644"/>
        <v/>
      </c>
      <c r="U335" s="78"/>
      <c r="V335" s="78" t="str">
        <f t="shared" si="645"/>
        <v/>
      </c>
      <c r="W335" s="78"/>
      <c r="X335" s="90" t="str">
        <f t="shared" si="646"/>
        <v/>
      </c>
      <c r="Y335" s="91" t="str">
        <f t="shared" si="647"/>
        <v/>
      </c>
      <c r="Z335" s="28" t="str">
        <f t="shared" si="648"/>
        <v/>
      </c>
      <c r="AA335" s="29" t="str">
        <f t="shared" si="649"/>
        <v/>
      </c>
      <c r="AB335" s="7"/>
      <c r="AC335" s="168"/>
      <c r="AD335" s="89" t="str">
        <f>IF(A335="","",A335)</f>
        <v/>
      </c>
      <c r="AE335" s="78"/>
      <c r="AF335" s="78" t="str">
        <f t="shared" si="650"/>
        <v/>
      </c>
      <c r="AG335" s="78"/>
      <c r="AH335" s="28" t="str">
        <f t="shared" si="651"/>
        <v/>
      </c>
      <c r="AI335" s="78"/>
      <c r="AJ335" s="78" t="str">
        <f t="shared" si="652"/>
        <v/>
      </c>
      <c r="AK335" s="78"/>
      <c r="AL335" s="90" t="str">
        <f t="shared" si="696"/>
        <v/>
      </c>
      <c r="AM335" s="91" t="str">
        <f t="shared" si="697"/>
        <v/>
      </c>
      <c r="AN335" s="28" t="str">
        <f t="shared" si="655"/>
        <v/>
      </c>
      <c r="AO335" s="29" t="str">
        <f t="shared" si="656"/>
        <v/>
      </c>
      <c r="AP335" s="7"/>
      <c r="AQ335" s="168"/>
      <c r="AR335" s="89" t="str">
        <f>IF(A335="","",A335)</f>
        <v/>
      </c>
      <c r="AS335" s="78"/>
      <c r="AT335" s="78" t="str">
        <f t="shared" si="657"/>
        <v/>
      </c>
      <c r="AU335" s="78"/>
      <c r="AV335" s="28" t="str">
        <f t="shared" si="658"/>
        <v/>
      </c>
      <c r="AW335" s="78"/>
      <c r="AX335" s="78" t="str">
        <f t="shared" si="659"/>
        <v/>
      </c>
      <c r="AY335" s="78"/>
      <c r="AZ335" s="90" t="str">
        <f t="shared" si="698"/>
        <v/>
      </c>
      <c r="BA335" s="91" t="str">
        <f t="shared" si="699"/>
        <v/>
      </c>
      <c r="BB335" s="28" t="str">
        <f t="shared" si="661"/>
        <v/>
      </c>
      <c r="BC335" s="29" t="str">
        <f t="shared" si="662"/>
        <v/>
      </c>
      <c r="BD335" s="7"/>
      <c r="BE335" s="168"/>
      <c r="BF335" s="89" t="str">
        <f>IF(A335="","",A335)</f>
        <v/>
      </c>
      <c r="BG335" s="78"/>
      <c r="BH335" s="78" t="str">
        <f t="shared" si="663"/>
        <v/>
      </c>
      <c r="BI335" s="78"/>
      <c r="BJ335" s="28" t="str">
        <f t="shared" si="664"/>
        <v/>
      </c>
      <c r="BK335" s="78"/>
      <c r="BL335" s="78" t="str">
        <f t="shared" si="665"/>
        <v/>
      </c>
      <c r="BM335" s="78"/>
      <c r="BN335" s="90" t="str">
        <f t="shared" si="666"/>
        <v/>
      </c>
      <c r="BO335" s="91" t="str">
        <f t="shared" si="667"/>
        <v/>
      </c>
      <c r="BP335" s="28" t="str">
        <f t="shared" si="668"/>
        <v/>
      </c>
      <c r="BQ335" s="29" t="str">
        <f t="shared" si="669"/>
        <v/>
      </c>
      <c r="BR335" s="7"/>
      <c r="BS335" s="168"/>
      <c r="BT335" s="15"/>
      <c r="BU335" s="9"/>
      <c r="BV335" s="9" t="str">
        <f>IF(BU335="","",BU335-BU333)</f>
        <v/>
      </c>
      <c r="BW335" s="9"/>
      <c r="BX335" s="9" t="str">
        <f>IF(BW335="","",BW335-BW333)</f>
        <v/>
      </c>
      <c r="BY335" s="9"/>
      <c r="BZ335" s="9" t="str">
        <f>IF(BY335="","",BY333+CA333-BY335)</f>
        <v/>
      </c>
      <c r="CA335" s="9"/>
      <c r="CB335" s="9"/>
      <c r="CC335" s="9"/>
      <c r="CD335" s="9" t="str">
        <f t="shared" si="612"/>
        <v/>
      </c>
      <c r="CE335" s="10" t="str">
        <f t="shared" si="613"/>
        <v/>
      </c>
      <c r="CF335" s="7"/>
      <c r="CH335" s="15"/>
      <c r="CI335" s="9"/>
      <c r="CJ335" s="9" t="str">
        <f>IF(CI335="","",CI335-CI333)</f>
        <v/>
      </c>
      <c r="CK335" s="9"/>
      <c r="CL335" s="9" t="str">
        <f>IF(CK335="","",CK335-CK333)</f>
        <v/>
      </c>
      <c r="CM335" s="9"/>
      <c r="CN335" s="9" t="str">
        <f>IF(CM335="","",CM333+CO333-CM335)</f>
        <v/>
      </c>
      <c r="CO335" s="9"/>
      <c r="CP335" s="9"/>
      <c r="CQ335" s="9"/>
      <c r="CR335" s="9" t="str">
        <f t="shared" si="617"/>
        <v/>
      </c>
      <c r="CS335" s="10" t="str">
        <f t="shared" si="618"/>
        <v/>
      </c>
      <c r="CT335" s="7"/>
      <c r="CV335" s="15"/>
      <c r="CW335" s="9"/>
      <c r="CX335" s="9" t="str">
        <f>IF(CW335="","",CW335-CW333)</f>
        <v/>
      </c>
      <c r="CY335" s="9"/>
      <c r="CZ335" s="9" t="str">
        <f>IF(CY335="","",CY335-CY333)</f>
        <v/>
      </c>
      <c r="DA335" s="9"/>
      <c r="DB335" s="9" t="str">
        <f>IF(DA335="","",DA333+DC333-DA335)</f>
        <v/>
      </c>
      <c r="DC335" s="9"/>
      <c r="DD335" s="9"/>
      <c r="DE335" s="9"/>
      <c r="DF335" s="9" t="str">
        <f t="shared" si="623"/>
        <v/>
      </c>
      <c r="DG335" s="10" t="str">
        <f t="shared" si="624"/>
        <v/>
      </c>
      <c r="DH335" s="7"/>
      <c r="DJ335" s="15"/>
      <c r="DK335" s="9"/>
      <c r="DL335" s="9" t="str">
        <f>IF(DK335="","",DK335-DK333)</f>
        <v/>
      </c>
      <c r="DM335" s="9"/>
      <c r="DN335" s="9" t="str">
        <f>IF(DM335="","",DM335-DM333)</f>
        <v/>
      </c>
      <c r="DO335" s="9"/>
      <c r="DP335" s="9" t="str">
        <f>IF(DO335="","",DO333+DQ333-DO335)</f>
        <v/>
      </c>
      <c r="DQ335" s="9"/>
      <c r="DR335" s="9"/>
      <c r="DS335" s="9"/>
      <c r="DT335" s="9" t="str">
        <f t="shared" si="629"/>
        <v/>
      </c>
      <c r="DU335" s="10" t="str">
        <f t="shared" si="630"/>
        <v/>
      </c>
      <c r="DV335" s="7"/>
      <c r="DW335" s="276"/>
      <c r="DX335" s="15"/>
      <c r="DY335" s="9"/>
      <c r="DZ335" s="9" t="str">
        <f>IF(DY335="","",DY335-DY333)</f>
        <v/>
      </c>
      <c r="EA335" s="9"/>
      <c r="EB335" s="9" t="str">
        <f>IF(EA335="","",EA335-EA333)</f>
        <v/>
      </c>
      <c r="EC335" s="9"/>
      <c r="ED335" s="9" t="str">
        <f>IF(EC335="","",EC333+EE333-EC335)</f>
        <v/>
      </c>
      <c r="EE335" s="9"/>
      <c r="EF335" s="9"/>
      <c r="EG335" s="9"/>
      <c r="EH335" s="9" t="str">
        <f t="shared" si="634"/>
        <v/>
      </c>
      <c r="EI335" s="10" t="str">
        <f t="shared" si="635"/>
        <v/>
      </c>
      <c r="EJ335" s="7"/>
      <c r="EK335" s="276"/>
      <c r="EL335" s="239"/>
      <c r="EM335" s="89"/>
      <c r="EN335" s="6"/>
      <c r="EO335" s="78"/>
      <c r="EP335" s="78"/>
      <c r="EQ335" s="78"/>
      <c r="ER335" s="28"/>
      <c r="ES335" s="78"/>
      <c r="ET335" s="78"/>
      <c r="EU335" s="78"/>
      <c r="EV335" s="90"/>
      <c r="EW335" s="91"/>
      <c r="EX335" s="28"/>
      <c r="EY335" s="29"/>
      <c r="EZ335" s="7"/>
    </row>
    <row r="336" spans="1:156" ht="15" customHeight="1">
      <c r="A336" s="15"/>
      <c r="B336" s="15"/>
      <c r="C336" s="9"/>
      <c r="D336" s="9" t="str">
        <f t="shared" si="636"/>
        <v/>
      </c>
      <c r="E336" s="9"/>
      <c r="F336" s="9" t="str">
        <f t="shared" si="637"/>
        <v/>
      </c>
      <c r="G336" s="9"/>
      <c r="H336" s="9" t="str">
        <f t="shared" si="638"/>
        <v/>
      </c>
      <c r="I336" s="9"/>
      <c r="J336" s="62" t="str">
        <f t="shared" si="639"/>
        <v/>
      </c>
      <c r="K336" s="95" t="str">
        <f t="shared" si="640"/>
        <v/>
      </c>
      <c r="L336" s="9" t="str">
        <f t="shared" si="641"/>
        <v/>
      </c>
      <c r="M336" s="10" t="str">
        <f t="shared" si="642"/>
        <v/>
      </c>
      <c r="N336" s="7"/>
      <c r="O336" s="168"/>
      <c r="P336" s="15"/>
      <c r="Q336" s="9"/>
      <c r="R336" s="9" t="str">
        <f t="shared" si="643"/>
        <v/>
      </c>
      <c r="S336" s="9"/>
      <c r="T336" s="9" t="str">
        <f t="shared" si="644"/>
        <v/>
      </c>
      <c r="U336" s="9"/>
      <c r="V336" s="9" t="str">
        <f t="shared" si="645"/>
        <v/>
      </c>
      <c r="W336" s="9"/>
      <c r="X336" s="62" t="str">
        <f t="shared" si="646"/>
        <v/>
      </c>
      <c r="Y336" s="95" t="str">
        <f t="shared" si="647"/>
        <v/>
      </c>
      <c r="Z336" s="9" t="str">
        <f t="shared" si="648"/>
        <v/>
      </c>
      <c r="AA336" s="10" t="str">
        <f t="shared" si="649"/>
        <v/>
      </c>
      <c r="AB336" s="7"/>
      <c r="AC336" s="168"/>
      <c r="AD336" s="15"/>
      <c r="AE336" s="9"/>
      <c r="AF336" s="9" t="str">
        <f t="shared" si="650"/>
        <v/>
      </c>
      <c r="AG336" s="9"/>
      <c r="AH336" s="9" t="str">
        <f t="shared" si="651"/>
        <v/>
      </c>
      <c r="AI336" s="9"/>
      <c r="AJ336" s="9" t="str">
        <f t="shared" si="652"/>
        <v/>
      </c>
      <c r="AK336" s="9"/>
      <c r="AL336" s="62" t="str">
        <f t="shared" si="696"/>
        <v/>
      </c>
      <c r="AM336" s="95" t="str">
        <f t="shared" si="697"/>
        <v/>
      </c>
      <c r="AN336" s="9" t="str">
        <f t="shared" si="655"/>
        <v/>
      </c>
      <c r="AO336" s="10" t="str">
        <f t="shared" si="656"/>
        <v/>
      </c>
      <c r="AP336" s="7"/>
      <c r="AQ336" s="168"/>
      <c r="AR336" s="15"/>
      <c r="AS336" s="9"/>
      <c r="AT336" s="9" t="str">
        <f t="shared" si="657"/>
        <v/>
      </c>
      <c r="AU336" s="9"/>
      <c r="AV336" s="9" t="str">
        <f t="shared" si="658"/>
        <v/>
      </c>
      <c r="AW336" s="9"/>
      <c r="AX336" s="9" t="str">
        <f t="shared" si="659"/>
        <v/>
      </c>
      <c r="AY336" s="9"/>
      <c r="AZ336" s="62" t="str">
        <f t="shared" si="698"/>
        <v/>
      </c>
      <c r="BA336" s="95" t="str">
        <f t="shared" si="699"/>
        <v/>
      </c>
      <c r="BB336" s="9" t="str">
        <f t="shared" si="661"/>
        <v/>
      </c>
      <c r="BC336" s="10" t="str">
        <f t="shared" si="662"/>
        <v/>
      </c>
      <c r="BD336" s="7"/>
      <c r="BE336" s="168"/>
      <c r="BF336" s="15"/>
      <c r="BG336" s="9"/>
      <c r="BH336" s="9" t="str">
        <f t="shared" si="663"/>
        <v/>
      </c>
      <c r="BI336" s="9"/>
      <c r="BJ336" s="9" t="str">
        <f t="shared" si="664"/>
        <v/>
      </c>
      <c r="BK336" s="9"/>
      <c r="BL336" s="9" t="str">
        <f t="shared" si="665"/>
        <v/>
      </c>
      <c r="BM336" s="9"/>
      <c r="BN336" s="62" t="str">
        <f t="shared" si="666"/>
        <v/>
      </c>
      <c r="BO336" s="95" t="str">
        <f t="shared" si="667"/>
        <v/>
      </c>
      <c r="BP336" s="9" t="str">
        <f t="shared" si="668"/>
        <v/>
      </c>
      <c r="BQ336" s="10" t="str">
        <f t="shared" si="669"/>
        <v/>
      </c>
      <c r="BR336" s="7"/>
      <c r="BS336" s="168"/>
      <c r="BT336" s="15"/>
      <c r="BU336" s="9"/>
      <c r="BV336" s="9" t="str">
        <f>IF(BU336="","",BU336-BU335)</f>
        <v/>
      </c>
      <c r="BW336" s="9"/>
      <c r="BX336" s="9" t="str">
        <f>IF(BW336="","",BW336-BW335)</f>
        <v/>
      </c>
      <c r="BY336" s="9"/>
      <c r="BZ336" s="9" t="str">
        <f>IF(BY336="","",BY335+CA335-BY336)</f>
        <v/>
      </c>
      <c r="CA336" s="9"/>
      <c r="CB336" s="9"/>
      <c r="CC336" s="9"/>
      <c r="CD336" s="9" t="str">
        <f t="shared" ref="CD336:CD355" si="702">IF(CC336="","",BZ336*CC336)</f>
        <v/>
      </c>
      <c r="CE336" s="10" t="str">
        <f t="shared" ref="CE336:CE355" si="703">IF(CD336="","",CD336/(BV336*100))</f>
        <v/>
      </c>
      <c r="CF336" s="7"/>
      <c r="CH336" s="15"/>
      <c r="CI336" s="9"/>
      <c r="CJ336" s="9" t="str">
        <f>IF(CI336="","",CI336-CI335)</f>
        <v/>
      </c>
      <c r="CK336" s="9"/>
      <c r="CL336" s="9" t="str">
        <f>IF(CK336="","",CK336-CK335)</f>
        <v/>
      </c>
      <c r="CM336" s="9"/>
      <c r="CN336" s="9" t="str">
        <f>IF(CM336="","",CM335+CO335-CM336)</f>
        <v/>
      </c>
      <c r="CO336" s="9"/>
      <c r="CP336" s="9"/>
      <c r="CQ336" s="9"/>
      <c r="CR336" s="9" t="str">
        <f t="shared" ref="CR336:CR355" si="704">IF(CQ336="","",CN336*CQ336)</f>
        <v/>
      </c>
      <c r="CS336" s="10" t="str">
        <f t="shared" ref="CS336:CS355" si="705">IF(CR336="","",CR336/(CJ336*100))</f>
        <v/>
      </c>
      <c r="CT336" s="7"/>
      <c r="CV336" s="15"/>
      <c r="CW336" s="9"/>
      <c r="CX336" s="9" t="str">
        <f>IF(CW336="","",CW336-CW335)</f>
        <v/>
      </c>
      <c r="CY336" s="9"/>
      <c r="CZ336" s="9" t="str">
        <f>IF(CY336="","",CY336-CY335)</f>
        <v/>
      </c>
      <c r="DA336" s="9"/>
      <c r="DB336" s="9" t="str">
        <f>IF(DA336="","",DA335+DC335-DA336)</f>
        <v/>
      </c>
      <c r="DC336" s="9"/>
      <c r="DD336" s="9"/>
      <c r="DE336" s="9"/>
      <c r="DF336" s="9" t="str">
        <f t="shared" ref="DF336:DF355" si="706">IF(DE336="","",DB336*DE336)</f>
        <v/>
      </c>
      <c r="DG336" s="10" t="str">
        <f t="shared" ref="DG336:DG355" si="707">IF(DF336="","",DF336/(CX336*100))</f>
        <v/>
      </c>
      <c r="DH336" s="7"/>
      <c r="DJ336" s="15"/>
      <c r="DK336" s="9"/>
      <c r="DL336" s="9" t="str">
        <f>IF(DK336="","",DK336-DK335)</f>
        <v/>
      </c>
      <c r="DM336" s="9"/>
      <c r="DN336" s="9" t="str">
        <f>IF(DM336="","",DM336-DM335)</f>
        <v/>
      </c>
      <c r="DO336" s="9"/>
      <c r="DP336" s="9" t="str">
        <f>IF(DO336="","",DO335+DQ335-DO336)</f>
        <v/>
      </c>
      <c r="DQ336" s="9"/>
      <c r="DR336" s="9"/>
      <c r="DS336" s="9"/>
      <c r="DT336" s="9" t="str">
        <f t="shared" ref="DT336:DT355" si="708">IF(DS336="","",DP336*DS336)</f>
        <v/>
      </c>
      <c r="DU336" s="10" t="str">
        <f t="shared" ref="DU336:DU355" si="709">IF(DT336="","",DT336/(DL336*100))</f>
        <v/>
      </c>
      <c r="DV336" s="7"/>
      <c r="DW336" s="276"/>
      <c r="DX336" s="15"/>
      <c r="DY336" s="9"/>
      <c r="DZ336" s="9" t="str">
        <f>IF(DY336="","",DY336-DY335)</f>
        <v/>
      </c>
      <c r="EA336" s="9"/>
      <c r="EB336" s="9" t="str">
        <f>IF(EA336="","",EA336-EA335)</f>
        <v/>
      </c>
      <c r="EC336" s="9"/>
      <c r="ED336" s="9" t="str">
        <f>IF(EC336="","",EC335+EE335-EC336)</f>
        <v/>
      </c>
      <c r="EE336" s="9"/>
      <c r="EF336" s="9"/>
      <c r="EG336" s="9"/>
      <c r="EH336" s="9" t="str">
        <f t="shared" si="634"/>
        <v/>
      </c>
      <c r="EI336" s="10" t="str">
        <f t="shared" si="635"/>
        <v/>
      </c>
      <c r="EJ336" s="7"/>
      <c r="EK336" s="276"/>
      <c r="EL336" s="239"/>
      <c r="EM336" s="15"/>
      <c r="EN336" s="15"/>
      <c r="EO336" s="9"/>
      <c r="EP336" s="9"/>
      <c r="EQ336" s="9"/>
      <c r="ER336" s="9"/>
      <c r="ES336" s="9"/>
      <c r="ET336" s="9"/>
      <c r="EU336" s="9"/>
      <c r="EV336" s="62"/>
      <c r="EW336" s="95"/>
      <c r="EX336" s="9"/>
      <c r="EY336" s="10"/>
      <c r="EZ336" s="7"/>
    </row>
    <row r="337" spans="1:156" ht="15" customHeight="1">
      <c r="A337" s="242"/>
      <c r="B337" s="17"/>
      <c r="C337" s="9"/>
      <c r="D337" s="9" t="str">
        <f t="shared" si="636"/>
        <v/>
      </c>
      <c r="E337" s="9"/>
      <c r="F337" s="9" t="str">
        <f t="shared" si="637"/>
        <v/>
      </c>
      <c r="G337" s="9"/>
      <c r="H337" s="9" t="str">
        <f t="shared" si="638"/>
        <v/>
      </c>
      <c r="I337" s="9"/>
      <c r="J337" s="62" t="str">
        <f t="shared" si="639"/>
        <v/>
      </c>
      <c r="K337" s="9" t="str">
        <f t="shared" si="640"/>
        <v/>
      </c>
      <c r="L337" s="9" t="str">
        <f t="shared" si="641"/>
        <v/>
      </c>
      <c r="M337" s="10" t="str">
        <f t="shared" si="642"/>
        <v/>
      </c>
      <c r="N337" s="7"/>
      <c r="O337" s="168"/>
      <c r="P337" s="15"/>
      <c r="Q337" s="9"/>
      <c r="R337" s="9" t="str">
        <f t="shared" si="643"/>
        <v/>
      </c>
      <c r="S337" s="9"/>
      <c r="T337" s="9" t="str">
        <f t="shared" si="644"/>
        <v/>
      </c>
      <c r="U337" s="9"/>
      <c r="V337" s="9" t="str">
        <f t="shared" si="645"/>
        <v/>
      </c>
      <c r="W337" s="9"/>
      <c r="X337" s="62" t="str">
        <f t="shared" si="646"/>
        <v/>
      </c>
      <c r="Y337" s="9" t="str">
        <f t="shared" si="647"/>
        <v/>
      </c>
      <c r="Z337" s="9" t="str">
        <f t="shared" si="648"/>
        <v/>
      </c>
      <c r="AA337" s="10" t="str">
        <f t="shared" si="649"/>
        <v/>
      </c>
      <c r="AB337" s="7"/>
      <c r="AC337" s="168"/>
      <c r="AD337" s="15"/>
      <c r="AE337" s="9"/>
      <c r="AF337" s="9" t="str">
        <f t="shared" si="650"/>
        <v/>
      </c>
      <c r="AG337" s="9"/>
      <c r="AH337" s="9" t="str">
        <f t="shared" si="651"/>
        <v/>
      </c>
      <c r="AI337" s="9"/>
      <c r="AJ337" s="9" t="str">
        <f t="shared" si="652"/>
        <v/>
      </c>
      <c r="AK337" s="9"/>
      <c r="AL337" s="62" t="str">
        <f t="shared" si="696"/>
        <v/>
      </c>
      <c r="AM337" s="9" t="str">
        <f t="shared" si="697"/>
        <v/>
      </c>
      <c r="AN337" s="9" t="str">
        <f t="shared" si="655"/>
        <v/>
      </c>
      <c r="AO337" s="10" t="str">
        <f t="shared" si="656"/>
        <v/>
      </c>
      <c r="AP337" s="7"/>
      <c r="AQ337" s="168"/>
      <c r="AR337" s="17"/>
      <c r="AS337" s="9"/>
      <c r="AT337" s="9" t="str">
        <f t="shared" si="657"/>
        <v/>
      </c>
      <c r="AU337" s="9"/>
      <c r="AV337" s="9" t="str">
        <f t="shared" si="658"/>
        <v/>
      </c>
      <c r="AW337" s="9"/>
      <c r="AX337" s="9" t="str">
        <f t="shared" si="659"/>
        <v/>
      </c>
      <c r="AY337" s="9"/>
      <c r="AZ337" s="62" t="str">
        <f t="shared" si="698"/>
        <v/>
      </c>
      <c r="BA337" s="9" t="str">
        <f t="shared" si="699"/>
        <v/>
      </c>
      <c r="BB337" s="9" t="str">
        <f t="shared" si="661"/>
        <v/>
      </c>
      <c r="BC337" s="10" t="str">
        <f t="shared" si="662"/>
        <v/>
      </c>
      <c r="BD337" s="7"/>
      <c r="BE337" s="168"/>
      <c r="BF337" s="17"/>
      <c r="BG337" s="9"/>
      <c r="BH337" s="9" t="str">
        <f t="shared" si="663"/>
        <v/>
      </c>
      <c r="BI337" s="9"/>
      <c r="BJ337" s="9" t="str">
        <f t="shared" si="664"/>
        <v/>
      </c>
      <c r="BK337" s="9"/>
      <c r="BL337" s="9" t="str">
        <f t="shared" si="665"/>
        <v/>
      </c>
      <c r="BM337" s="9"/>
      <c r="BN337" s="62" t="str">
        <f t="shared" si="666"/>
        <v/>
      </c>
      <c r="BO337" s="9" t="str">
        <f t="shared" si="667"/>
        <v/>
      </c>
      <c r="BP337" s="9" t="str">
        <f t="shared" si="668"/>
        <v/>
      </c>
      <c r="BQ337" s="10" t="str">
        <f t="shared" si="669"/>
        <v/>
      </c>
      <c r="BR337" s="7"/>
      <c r="BS337" s="168"/>
      <c r="BT337" s="15"/>
      <c r="BU337" s="9"/>
      <c r="BV337" s="9" t="str">
        <f>IF(BU337="","",BU337-BU336)</f>
        <v/>
      </c>
      <c r="BW337" s="9"/>
      <c r="BX337" s="9" t="str">
        <f>IF(BW337="","",BW337-BW336)</f>
        <v/>
      </c>
      <c r="BY337" s="9"/>
      <c r="BZ337" s="9" t="str">
        <f>IF(BY337="","",BY336+CA336-BY337)</f>
        <v/>
      </c>
      <c r="CA337" s="9"/>
      <c r="CB337" s="9"/>
      <c r="CC337" s="9"/>
      <c r="CD337" s="9" t="str">
        <f t="shared" si="702"/>
        <v/>
      </c>
      <c r="CE337" s="10" t="str">
        <f t="shared" si="703"/>
        <v/>
      </c>
      <c r="CF337" s="7"/>
      <c r="CH337" s="15"/>
      <c r="CI337" s="9"/>
      <c r="CJ337" s="9" t="str">
        <f>IF(CI337="","",CI337-CI336)</f>
        <v/>
      </c>
      <c r="CK337" s="9"/>
      <c r="CL337" s="9" t="str">
        <f>IF(CK337="","",CK337-CK336)</f>
        <v/>
      </c>
      <c r="CM337" s="9"/>
      <c r="CN337" s="9" t="str">
        <f>IF(CM337="","",CM336+CO336-CM337)</f>
        <v/>
      </c>
      <c r="CO337" s="9"/>
      <c r="CP337" s="9"/>
      <c r="CQ337" s="9"/>
      <c r="CR337" s="9" t="str">
        <f t="shared" si="704"/>
        <v/>
      </c>
      <c r="CS337" s="10" t="str">
        <f t="shared" si="705"/>
        <v/>
      </c>
      <c r="CT337" s="7"/>
      <c r="CV337" s="15"/>
      <c r="CW337" s="9"/>
      <c r="CX337" s="9" t="str">
        <f>IF(CW337="","",CW337-CW336)</f>
        <v/>
      </c>
      <c r="CY337" s="9"/>
      <c r="CZ337" s="9" t="str">
        <f>IF(CY337="","",CY337-CY336)</f>
        <v/>
      </c>
      <c r="DA337" s="9"/>
      <c r="DB337" s="9" t="str">
        <f>IF(DA337="","",DA336+DC336-DA337)</f>
        <v/>
      </c>
      <c r="DC337" s="9"/>
      <c r="DD337" s="9"/>
      <c r="DE337" s="9"/>
      <c r="DF337" s="9" t="str">
        <f t="shared" si="706"/>
        <v/>
      </c>
      <c r="DG337" s="10" t="str">
        <f t="shared" si="707"/>
        <v/>
      </c>
      <c r="DH337" s="7"/>
      <c r="DJ337" s="15"/>
      <c r="DK337" s="9"/>
      <c r="DL337" s="9" t="str">
        <f>IF(DK337="","",DK337-DK336)</f>
        <v/>
      </c>
      <c r="DM337" s="9"/>
      <c r="DN337" s="9" t="str">
        <f>IF(DM337="","",DM337-DM336)</f>
        <v/>
      </c>
      <c r="DO337" s="9"/>
      <c r="DP337" s="9" t="str">
        <f>IF(DO337="","",DO336+DQ336-DO337)</f>
        <v/>
      </c>
      <c r="DQ337" s="9"/>
      <c r="DR337" s="9"/>
      <c r="DS337" s="9"/>
      <c r="DT337" s="9" t="str">
        <f t="shared" si="708"/>
        <v/>
      </c>
      <c r="DU337" s="10" t="str">
        <f t="shared" si="709"/>
        <v/>
      </c>
      <c r="DV337" s="7"/>
      <c r="DW337" s="276"/>
      <c r="DX337" s="15"/>
      <c r="DY337" s="9"/>
      <c r="DZ337" s="9" t="str">
        <f>IF(DY337="","",DY337-DY336)</f>
        <v/>
      </c>
      <c r="EA337" s="9"/>
      <c r="EB337" s="9" t="str">
        <f>IF(EA337="","",EA337-EA336)</f>
        <v/>
      </c>
      <c r="EC337" s="9"/>
      <c r="ED337" s="9" t="str">
        <f>IF(EC337="","",EC336+EE336-EC337)</f>
        <v/>
      </c>
      <c r="EE337" s="9"/>
      <c r="EF337" s="9"/>
      <c r="EG337" s="9"/>
      <c r="EH337" s="9" t="str">
        <f t="shared" si="634"/>
        <v/>
      </c>
      <c r="EI337" s="10" t="str">
        <f t="shared" si="635"/>
        <v/>
      </c>
      <c r="EJ337" s="7"/>
      <c r="EK337" s="276"/>
      <c r="EL337" s="239"/>
      <c r="EM337" s="15"/>
      <c r="EN337" s="15"/>
      <c r="EO337" s="9"/>
      <c r="EP337" s="9"/>
      <c r="EQ337" s="9"/>
      <c r="ER337" s="9"/>
      <c r="ES337" s="9"/>
      <c r="ET337" s="9"/>
      <c r="EU337" s="9"/>
      <c r="EV337" s="62"/>
      <c r="EW337" s="9"/>
      <c r="EX337" s="9"/>
      <c r="EY337" s="10"/>
      <c r="EZ337" s="7"/>
    </row>
    <row r="338" spans="1:156" ht="15" customHeight="1" thickBot="1">
      <c r="A338" s="273"/>
      <c r="B338" s="126" t="str">
        <f>IF(A338="","",SUM(D320:D322)+SUM(R320:R322)+SUM(BV307)+SUM(CJ307)+SUM(CX307,DL307)+SUM(AF320:AF322)+SUM(AT320:AT322)+SUM(BH320:BH322))</f>
        <v/>
      </c>
      <c r="C338" s="96"/>
      <c r="D338" s="24" t="str">
        <f t="shared" si="636"/>
        <v/>
      </c>
      <c r="E338" s="24"/>
      <c r="F338" s="24" t="str">
        <f t="shared" si="637"/>
        <v/>
      </c>
      <c r="G338" s="24"/>
      <c r="H338" s="24" t="str">
        <f t="shared" si="638"/>
        <v/>
      </c>
      <c r="I338" s="24"/>
      <c r="J338" s="63" t="str">
        <f t="shared" si="639"/>
        <v/>
      </c>
      <c r="K338" s="96" t="str">
        <f t="shared" si="640"/>
        <v/>
      </c>
      <c r="L338" s="24" t="str">
        <f t="shared" si="641"/>
        <v/>
      </c>
      <c r="M338" s="26" t="str">
        <f t="shared" si="642"/>
        <v/>
      </c>
      <c r="N338" s="7"/>
      <c r="O338" s="168"/>
      <c r="P338" s="23"/>
      <c r="Q338" s="24"/>
      <c r="R338" s="24" t="str">
        <f t="shared" si="643"/>
        <v/>
      </c>
      <c r="S338" s="24"/>
      <c r="T338" s="24" t="str">
        <f t="shared" si="644"/>
        <v/>
      </c>
      <c r="U338" s="24"/>
      <c r="V338" s="24" t="str">
        <f t="shared" si="645"/>
        <v/>
      </c>
      <c r="W338" s="24"/>
      <c r="X338" s="63" t="str">
        <f t="shared" si="646"/>
        <v/>
      </c>
      <c r="Y338" s="96" t="str">
        <f t="shared" si="647"/>
        <v/>
      </c>
      <c r="Z338" s="24" t="str">
        <f t="shared" si="648"/>
        <v/>
      </c>
      <c r="AA338" s="26" t="str">
        <f t="shared" si="649"/>
        <v/>
      </c>
      <c r="AB338" s="7"/>
      <c r="AC338" s="168"/>
      <c r="AD338" s="23"/>
      <c r="AE338" s="24"/>
      <c r="AF338" s="24" t="str">
        <f t="shared" si="650"/>
        <v/>
      </c>
      <c r="AG338" s="24"/>
      <c r="AH338" s="24" t="str">
        <f t="shared" si="651"/>
        <v/>
      </c>
      <c r="AI338" s="24"/>
      <c r="AJ338" s="24" t="str">
        <f t="shared" si="652"/>
        <v/>
      </c>
      <c r="AK338" s="24"/>
      <c r="AL338" s="63" t="str">
        <f t="shared" si="696"/>
        <v/>
      </c>
      <c r="AM338" s="96" t="str">
        <f t="shared" si="697"/>
        <v/>
      </c>
      <c r="AN338" s="24" t="str">
        <f t="shared" si="655"/>
        <v/>
      </c>
      <c r="AO338" s="26" t="str">
        <f t="shared" si="656"/>
        <v/>
      </c>
      <c r="AP338" s="7"/>
      <c r="AQ338" s="168"/>
      <c r="AR338" s="23"/>
      <c r="AS338" s="24"/>
      <c r="AT338" s="24" t="str">
        <f t="shared" si="657"/>
        <v/>
      </c>
      <c r="AU338" s="24"/>
      <c r="AV338" s="24" t="str">
        <f t="shared" si="658"/>
        <v/>
      </c>
      <c r="AW338" s="24"/>
      <c r="AX338" s="24" t="str">
        <f t="shared" si="659"/>
        <v/>
      </c>
      <c r="AY338" s="24"/>
      <c r="AZ338" s="63" t="str">
        <f t="shared" si="698"/>
        <v/>
      </c>
      <c r="BA338" s="96" t="str">
        <f t="shared" si="699"/>
        <v/>
      </c>
      <c r="BB338" s="24" t="str">
        <f t="shared" si="661"/>
        <v/>
      </c>
      <c r="BC338" s="26" t="str">
        <f t="shared" si="662"/>
        <v/>
      </c>
      <c r="BD338" s="7"/>
      <c r="BE338" s="168"/>
      <c r="BF338" s="23"/>
      <c r="BG338" s="24"/>
      <c r="BH338" s="24" t="str">
        <f t="shared" si="663"/>
        <v/>
      </c>
      <c r="BI338" s="24"/>
      <c r="BJ338" s="24" t="str">
        <f t="shared" si="664"/>
        <v/>
      </c>
      <c r="BK338" s="24"/>
      <c r="BL338" s="24" t="str">
        <f t="shared" si="665"/>
        <v/>
      </c>
      <c r="BM338" s="24"/>
      <c r="BN338" s="63" t="str">
        <f t="shared" si="666"/>
        <v/>
      </c>
      <c r="BO338" s="96" t="str">
        <f t="shared" si="667"/>
        <v/>
      </c>
      <c r="BP338" s="24" t="str">
        <f t="shared" si="668"/>
        <v/>
      </c>
      <c r="BQ338" s="26" t="str">
        <f t="shared" si="669"/>
        <v/>
      </c>
      <c r="BR338" s="7"/>
      <c r="BS338" s="168"/>
      <c r="BT338" s="169"/>
      <c r="BU338" s="9"/>
      <c r="BV338" s="9" t="str">
        <f>IF(BU338="","",BU338-BU318)</f>
        <v/>
      </c>
      <c r="BW338" s="9"/>
      <c r="BX338" s="9" t="str">
        <f>IF(BW338="","",BW338-BW318)</f>
        <v/>
      </c>
      <c r="BY338" s="9"/>
      <c r="BZ338" s="9" t="str">
        <f>IF(BY338="","",BY318+CA318-BY338)</f>
        <v/>
      </c>
      <c r="CA338" s="9"/>
      <c r="CB338" s="78"/>
      <c r="CC338" s="78" t="str">
        <f>IF(BU338="","",CC318)</f>
        <v/>
      </c>
      <c r="CD338" s="9" t="str">
        <f t="shared" si="702"/>
        <v/>
      </c>
      <c r="CE338" s="10" t="str">
        <f t="shared" si="703"/>
        <v/>
      </c>
      <c r="CF338" s="7"/>
      <c r="CH338" s="15"/>
      <c r="CI338" s="9"/>
      <c r="CJ338" s="9" t="str">
        <f>IF(CI338="","",CI338-CI318)</f>
        <v/>
      </c>
      <c r="CK338" s="9"/>
      <c r="CL338" s="9" t="str">
        <f>IF(CK338="","",CK338-CK318)</f>
        <v/>
      </c>
      <c r="CM338" s="9"/>
      <c r="CN338" s="9" t="str">
        <f>IF(CM338="","",CM318+CO318-CM338)</f>
        <v/>
      </c>
      <c r="CO338" s="9"/>
      <c r="CP338" s="78"/>
      <c r="CQ338" s="78" t="str">
        <f>IF(CI338="","",CQ318)</f>
        <v/>
      </c>
      <c r="CR338" s="9" t="str">
        <f t="shared" si="704"/>
        <v/>
      </c>
      <c r="CS338" s="10" t="str">
        <f t="shared" si="705"/>
        <v/>
      </c>
      <c r="CT338" s="7"/>
      <c r="CV338" s="15"/>
      <c r="CW338" s="9"/>
      <c r="CX338" s="9" t="str">
        <f>IF(CW338="","",CW338-CW318)</f>
        <v/>
      </c>
      <c r="CY338" s="9"/>
      <c r="CZ338" s="9" t="str">
        <f>IF(CY338="","",CY338-CY318)</f>
        <v/>
      </c>
      <c r="DA338" s="9"/>
      <c r="DB338" s="9" t="str">
        <f>IF(DA338="","",DA318+DC318-DA338)</f>
        <v/>
      </c>
      <c r="DC338" s="9"/>
      <c r="DD338" s="78"/>
      <c r="DE338" s="78" t="str">
        <f>IF(CW338="","",DE318)</f>
        <v/>
      </c>
      <c r="DF338" s="9" t="str">
        <f t="shared" si="706"/>
        <v/>
      </c>
      <c r="DG338" s="10" t="str">
        <f t="shared" si="707"/>
        <v/>
      </c>
      <c r="DH338" s="7"/>
      <c r="DJ338" s="15"/>
      <c r="DK338" s="9"/>
      <c r="DL338" s="9" t="str">
        <f>IF(DK338="","",DK338-DK318)</f>
        <v/>
      </c>
      <c r="DM338" s="9"/>
      <c r="DN338" s="9" t="str">
        <f>IF(DM338="","",DM338-DM318)</f>
        <v/>
      </c>
      <c r="DO338" s="9"/>
      <c r="DP338" s="9" t="str">
        <f>IF(DO338="","",DO318+DQ318-DO338)</f>
        <v/>
      </c>
      <c r="DQ338" s="9"/>
      <c r="DR338" s="78"/>
      <c r="DS338" s="78" t="str">
        <f>IF(DK338="","",DS318)</f>
        <v/>
      </c>
      <c r="DT338" s="9" t="str">
        <f t="shared" si="708"/>
        <v/>
      </c>
      <c r="DU338" s="10" t="str">
        <f t="shared" si="709"/>
        <v/>
      </c>
      <c r="DV338" s="7"/>
      <c r="DW338" s="276"/>
      <c r="DX338" s="15"/>
      <c r="DY338" s="9"/>
      <c r="DZ338" s="9" t="str">
        <f>IF(DY338="","",DY338-DY318)</f>
        <v/>
      </c>
      <c r="EA338" s="9"/>
      <c r="EB338" s="9" t="str">
        <f>IF(EA338="","",EA338-EA318)</f>
        <v/>
      </c>
      <c r="EC338" s="9"/>
      <c r="ED338" s="9" t="str">
        <f>IF(EC338="","",EC318+EE318-EC338)</f>
        <v/>
      </c>
      <c r="EE338" s="9"/>
      <c r="EF338" s="78"/>
      <c r="EG338" s="78" t="str">
        <f>IF(DY338="","",EG318)</f>
        <v/>
      </c>
      <c r="EH338" s="9" t="str">
        <f t="shared" ref="EH338:EH355" si="710">IF(EG338="","",ED338*EG338)</f>
        <v/>
      </c>
      <c r="EI338" s="10" t="str">
        <f t="shared" ref="EI338:EI355" si="711">IF(EH338="","",EH338/(DZ338*100))</f>
        <v/>
      </c>
      <c r="EJ338" s="7"/>
      <c r="EK338" s="276"/>
      <c r="EL338" s="239"/>
      <c r="EM338" s="23"/>
      <c r="EN338" s="23"/>
      <c r="EO338" s="24"/>
      <c r="EP338" s="24"/>
      <c r="EQ338" s="24"/>
      <c r="ER338" s="24"/>
      <c r="ES338" s="24"/>
      <c r="ET338" s="24"/>
      <c r="EU338" s="24"/>
      <c r="EV338" s="63"/>
      <c r="EW338" s="96"/>
      <c r="EX338" s="24"/>
      <c r="EY338" s="26"/>
      <c r="EZ338" s="7"/>
    </row>
    <row r="339" spans="1:156" ht="15" customHeight="1" thickTop="1">
      <c r="A339" s="89"/>
      <c r="B339" s="116" t="str">
        <f>IF(A339="","",SUM(D339:D342)+SUM(R339:R342)+SUM(AF339:AF342)+SUM(AT339:AT342)+SUM(BV312,CJ312,CX312,DL312)+SUM(BH339:BH342))</f>
        <v/>
      </c>
      <c r="C339" s="78"/>
      <c r="D339" s="78" t="str">
        <f t="shared" si="636"/>
        <v/>
      </c>
      <c r="E339" s="78"/>
      <c r="F339" s="28" t="str">
        <f t="shared" si="637"/>
        <v/>
      </c>
      <c r="G339" s="78"/>
      <c r="H339" s="78" t="str">
        <f t="shared" si="638"/>
        <v/>
      </c>
      <c r="I339" s="78"/>
      <c r="J339" s="90" t="str">
        <f t="shared" si="639"/>
        <v/>
      </c>
      <c r="K339" s="91" t="str">
        <f t="shared" si="640"/>
        <v/>
      </c>
      <c r="L339" s="28" t="str">
        <f t="shared" si="641"/>
        <v/>
      </c>
      <c r="M339" s="29" t="str">
        <f t="shared" si="642"/>
        <v/>
      </c>
      <c r="N339" s="7"/>
      <c r="O339" s="168"/>
      <c r="P339" s="89" t="str">
        <f>IF(A339="","",A339)</f>
        <v/>
      </c>
      <c r="Q339" s="78"/>
      <c r="R339" s="78" t="str">
        <f t="shared" si="643"/>
        <v/>
      </c>
      <c r="S339" s="78"/>
      <c r="T339" s="28" t="str">
        <f t="shared" si="644"/>
        <v/>
      </c>
      <c r="U339" s="78"/>
      <c r="V339" s="78" t="str">
        <f t="shared" si="645"/>
        <v/>
      </c>
      <c r="W339" s="78"/>
      <c r="X339" s="90" t="str">
        <f t="shared" si="646"/>
        <v/>
      </c>
      <c r="Y339" s="91" t="str">
        <f t="shared" si="647"/>
        <v/>
      </c>
      <c r="Z339" s="28" t="str">
        <f t="shared" si="648"/>
        <v/>
      </c>
      <c r="AA339" s="29" t="str">
        <f t="shared" si="649"/>
        <v/>
      </c>
      <c r="AB339" s="7"/>
      <c r="AC339" s="168"/>
      <c r="AD339" s="89" t="str">
        <f>IF(A339="","",A339)</f>
        <v/>
      </c>
      <c r="AE339" s="78"/>
      <c r="AF339" s="78" t="str">
        <f t="shared" si="650"/>
        <v/>
      </c>
      <c r="AG339" s="78"/>
      <c r="AH339" s="28" t="str">
        <f t="shared" si="651"/>
        <v/>
      </c>
      <c r="AI339" s="78"/>
      <c r="AJ339" s="78" t="str">
        <f t="shared" si="652"/>
        <v/>
      </c>
      <c r="AK339" s="78"/>
      <c r="AL339" s="90" t="str">
        <f t="shared" si="696"/>
        <v/>
      </c>
      <c r="AM339" s="91" t="str">
        <f t="shared" si="697"/>
        <v/>
      </c>
      <c r="AN339" s="28" t="str">
        <f t="shared" si="655"/>
        <v/>
      </c>
      <c r="AO339" s="29" t="str">
        <f t="shared" si="656"/>
        <v/>
      </c>
      <c r="AP339" s="7"/>
      <c r="AQ339" s="168"/>
      <c r="AR339" s="89" t="str">
        <f>IF(A339="","",A339)</f>
        <v/>
      </c>
      <c r="AS339" s="78"/>
      <c r="AT339" s="78" t="str">
        <f t="shared" si="657"/>
        <v/>
      </c>
      <c r="AU339" s="78"/>
      <c r="AV339" s="28" t="str">
        <f t="shared" si="658"/>
        <v/>
      </c>
      <c r="AW339" s="78"/>
      <c r="AX339" s="78" t="str">
        <f t="shared" si="659"/>
        <v/>
      </c>
      <c r="AY339" s="78"/>
      <c r="AZ339" s="90" t="str">
        <f t="shared" si="698"/>
        <v/>
      </c>
      <c r="BA339" s="91" t="str">
        <f t="shared" si="699"/>
        <v/>
      </c>
      <c r="BB339" s="28" t="str">
        <f t="shared" si="661"/>
        <v/>
      </c>
      <c r="BC339" s="29" t="str">
        <f t="shared" si="662"/>
        <v/>
      </c>
      <c r="BD339" s="7"/>
      <c r="BE339" s="168"/>
      <c r="BF339" s="89" t="str">
        <f>IF(A339="","",A339)</f>
        <v/>
      </c>
      <c r="BG339" s="78"/>
      <c r="BH339" s="78" t="str">
        <f t="shared" si="663"/>
        <v/>
      </c>
      <c r="BI339" s="78"/>
      <c r="BJ339" s="28" t="str">
        <f t="shared" si="664"/>
        <v/>
      </c>
      <c r="BK339" s="78"/>
      <c r="BL339" s="78" t="str">
        <f t="shared" si="665"/>
        <v/>
      </c>
      <c r="BM339" s="78"/>
      <c r="BN339" s="90" t="str">
        <f t="shared" si="666"/>
        <v/>
      </c>
      <c r="BO339" s="91" t="str">
        <f t="shared" si="667"/>
        <v/>
      </c>
      <c r="BP339" s="28" t="str">
        <f t="shared" si="668"/>
        <v/>
      </c>
      <c r="BQ339" s="29" t="str">
        <f t="shared" si="669"/>
        <v/>
      </c>
      <c r="BR339" s="7"/>
      <c r="BS339" s="168"/>
      <c r="BT339" s="15"/>
      <c r="BU339" s="9"/>
      <c r="BV339" s="9" t="str">
        <f>IF(BU339="","",BU339-#REF!)</f>
        <v/>
      </c>
      <c r="BW339" s="9"/>
      <c r="BX339" s="9" t="str">
        <f>IF(BW339="","",BW339-#REF!)</f>
        <v/>
      </c>
      <c r="BY339" s="9"/>
      <c r="BZ339" s="9" t="str">
        <f>IF(BY339="","",#REF!+#REF!-BY339)</f>
        <v/>
      </c>
      <c r="CA339" s="9"/>
      <c r="CB339" s="9"/>
      <c r="CC339" s="9"/>
      <c r="CD339" s="9" t="str">
        <f t="shared" si="702"/>
        <v/>
      </c>
      <c r="CE339" s="10" t="str">
        <f t="shared" si="703"/>
        <v/>
      </c>
      <c r="CF339" s="7"/>
      <c r="CH339" s="15"/>
      <c r="CI339" s="9"/>
      <c r="CJ339" s="9" t="str">
        <f>IF(CI339="","",CI339-#REF!)</f>
        <v/>
      </c>
      <c r="CK339" s="9"/>
      <c r="CL339" s="9" t="str">
        <f>IF(CK339="","",CK339-#REF!)</f>
        <v/>
      </c>
      <c r="CM339" s="9"/>
      <c r="CN339" s="9" t="str">
        <f>IF(CM339="","",#REF!+#REF!-CM339)</f>
        <v/>
      </c>
      <c r="CO339" s="9"/>
      <c r="CP339" s="9"/>
      <c r="CQ339" s="9"/>
      <c r="CR339" s="9" t="str">
        <f t="shared" si="704"/>
        <v/>
      </c>
      <c r="CS339" s="10" t="str">
        <f t="shared" si="705"/>
        <v/>
      </c>
      <c r="CT339" s="7"/>
      <c r="CV339" s="15"/>
      <c r="CW339" s="9"/>
      <c r="CX339" s="9" t="str">
        <f>IF(CW339="","",CW339-#REF!)</f>
        <v/>
      </c>
      <c r="CY339" s="9"/>
      <c r="CZ339" s="9" t="str">
        <f>IF(CY339="","",CY339-#REF!)</f>
        <v/>
      </c>
      <c r="DA339" s="9"/>
      <c r="DB339" s="9" t="str">
        <f>IF(DA339="","",#REF!+#REF!-DA339)</f>
        <v/>
      </c>
      <c r="DC339" s="9"/>
      <c r="DD339" s="9"/>
      <c r="DE339" s="9"/>
      <c r="DF339" s="9" t="str">
        <f t="shared" si="706"/>
        <v/>
      </c>
      <c r="DG339" s="10" t="str">
        <f t="shared" si="707"/>
        <v/>
      </c>
      <c r="DH339" s="7"/>
      <c r="DJ339" s="15"/>
      <c r="DK339" s="9"/>
      <c r="DL339" s="9" t="str">
        <f>IF(DK339="","",DK339-#REF!)</f>
        <v/>
      </c>
      <c r="DM339" s="9"/>
      <c r="DN339" s="9" t="str">
        <f>IF(DM339="","",DM339-#REF!)</f>
        <v/>
      </c>
      <c r="DO339" s="9"/>
      <c r="DP339" s="9" t="str">
        <f>IF(DO339="","",#REF!+#REF!-DO339)</f>
        <v/>
      </c>
      <c r="DQ339" s="9"/>
      <c r="DR339" s="9"/>
      <c r="DS339" s="9"/>
      <c r="DT339" s="9" t="str">
        <f t="shared" si="708"/>
        <v/>
      </c>
      <c r="DU339" s="10" t="str">
        <f t="shared" si="709"/>
        <v/>
      </c>
      <c r="DV339" s="7"/>
      <c r="DW339" s="276"/>
      <c r="DX339" s="15"/>
      <c r="DY339" s="9"/>
      <c r="DZ339" s="9" t="str">
        <f>IF(DY339="","",DY339-#REF!)</f>
        <v/>
      </c>
      <c r="EA339" s="9"/>
      <c r="EB339" s="9" t="str">
        <f>IF(EA339="","",EA339-#REF!)</f>
        <v/>
      </c>
      <c r="EC339" s="9"/>
      <c r="ED339" s="9" t="str">
        <f>IF(EC339="","",#REF!+#REF!-EC339)</f>
        <v/>
      </c>
      <c r="EE339" s="9"/>
      <c r="EF339" s="9"/>
      <c r="EG339" s="9"/>
      <c r="EH339" s="9" t="str">
        <f t="shared" si="710"/>
        <v/>
      </c>
      <c r="EI339" s="10" t="str">
        <f t="shared" si="711"/>
        <v/>
      </c>
      <c r="EJ339" s="7"/>
      <c r="EK339" s="276"/>
      <c r="EL339" s="239"/>
      <c r="EM339" s="89"/>
      <c r="EN339" s="89"/>
      <c r="EO339" s="78"/>
      <c r="EP339" s="78" t="str">
        <f t="shared" si="671"/>
        <v/>
      </c>
      <c r="EQ339" s="78"/>
      <c r="ER339" s="28" t="str">
        <f t="shared" si="672"/>
        <v/>
      </c>
      <c r="ES339" s="78"/>
      <c r="ET339" s="78" t="str">
        <f t="shared" si="673"/>
        <v/>
      </c>
      <c r="EU339" s="78"/>
      <c r="EV339" s="90" t="str">
        <f t="shared" si="700"/>
        <v/>
      </c>
      <c r="EW339" s="91" t="str">
        <f t="shared" si="701"/>
        <v/>
      </c>
      <c r="EX339" s="28" t="str">
        <f t="shared" si="676"/>
        <v/>
      </c>
      <c r="EY339" s="29" t="str">
        <f t="shared" si="677"/>
        <v/>
      </c>
      <c r="EZ339" s="7"/>
    </row>
    <row r="340" spans="1:156" ht="15" customHeight="1">
      <c r="A340" s="15"/>
      <c r="B340" s="15"/>
      <c r="C340" s="9"/>
      <c r="D340" s="9" t="str">
        <f t="shared" si="636"/>
        <v/>
      </c>
      <c r="E340" s="9"/>
      <c r="F340" s="9" t="str">
        <f t="shared" si="637"/>
        <v/>
      </c>
      <c r="G340" s="9"/>
      <c r="H340" s="9" t="str">
        <f t="shared" si="638"/>
        <v/>
      </c>
      <c r="I340" s="9"/>
      <c r="J340" s="62" t="str">
        <f t="shared" si="639"/>
        <v/>
      </c>
      <c r="K340" s="95" t="str">
        <f t="shared" si="640"/>
        <v/>
      </c>
      <c r="L340" s="9" t="str">
        <f t="shared" si="641"/>
        <v/>
      </c>
      <c r="M340" s="10" t="str">
        <f t="shared" si="642"/>
        <v/>
      </c>
      <c r="N340" s="7"/>
      <c r="O340" s="168"/>
      <c r="P340" s="15"/>
      <c r="Q340" s="9"/>
      <c r="R340" s="9" t="str">
        <f t="shared" si="643"/>
        <v/>
      </c>
      <c r="S340" s="9"/>
      <c r="T340" s="9" t="str">
        <f t="shared" si="644"/>
        <v/>
      </c>
      <c r="U340" s="9"/>
      <c r="V340" s="9" t="str">
        <f t="shared" si="645"/>
        <v/>
      </c>
      <c r="W340" s="9"/>
      <c r="X340" s="62" t="str">
        <f t="shared" si="646"/>
        <v/>
      </c>
      <c r="Y340" s="95" t="str">
        <f t="shared" si="647"/>
        <v/>
      </c>
      <c r="Z340" s="9" t="str">
        <f t="shared" si="648"/>
        <v/>
      </c>
      <c r="AA340" s="10" t="str">
        <f t="shared" si="649"/>
        <v/>
      </c>
      <c r="AB340" s="7"/>
      <c r="AC340" s="168"/>
      <c r="AD340" s="15"/>
      <c r="AE340" s="9"/>
      <c r="AF340" s="9" t="str">
        <f t="shared" si="650"/>
        <v/>
      </c>
      <c r="AG340" s="9"/>
      <c r="AH340" s="9" t="str">
        <f t="shared" si="651"/>
        <v/>
      </c>
      <c r="AI340" s="9"/>
      <c r="AJ340" s="9" t="str">
        <f t="shared" si="652"/>
        <v/>
      </c>
      <c r="AK340" s="9"/>
      <c r="AL340" s="62" t="str">
        <f t="shared" si="696"/>
        <v/>
      </c>
      <c r="AM340" s="95" t="str">
        <f t="shared" si="697"/>
        <v/>
      </c>
      <c r="AN340" s="9" t="str">
        <f t="shared" si="655"/>
        <v/>
      </c>
      <c r="AO340" s="10" t="str">
        <f t="shared" si="656"/>
        <v/>
      </c>
      <c r="AP340" s="7"/>
      <c r="AQ340" s="168"/>
      <c r="AR340" s="15"/>
      <c r="AS340" s="9"/>
      <c r="AT340" s="9" t="str">
        <f t="shared" si="657"/>
        <v/>
      </c>
      <c r="AU340" s="9"/>
      <c r="AV340" s="9" t="str">
        <f t="shared" si="658"/>
        <v/>
      </c>
      <c r="AW340" s="9"/>
      <c r="AX340" s="9" t="str">
        <f t="shared" si="659"/>
        <v/>
      </c>
      <c r="AY340" s="9"/>
      <c r="AZ340" s="62" t="str">
        <f t="shared" si="698"/>
        <v/>
      </c>
      <c r="BA340" s="95" t="str">
        <f t="shared" si="699"/>
        <v/>
      </c>
      <c r="BB340" s="9" t="str">
        <f t="shared" si="661"/>
        <v/>
      </c>
      <c r="BC340" s="10" t="str">
        <f t="shared" si="662"/>
        <v/>
      </c>
      <c r="BD340" s="7"/>
      <c r="BE340" s="168"/>
      <c r="BF340" s="15"/>
      <c r="BG340" s="9"/>
      <c r="BH340" s="9" t="str">
        <f t="shared" si="663"/>
        <v/>
      </c>
      <c r="BI340" s="9"/>
      <c r="BJ340" s="9" t="str">
        <f t="shared" si="664"/>
        <v/>
      </c>
      <c r="BK340" s="9"/>
      <c r="BL340" s="9" t="str">
        <f t="shared" si="665"/>
        <v/>
      </c>
      <c r="BM340" s="9"/>
      <c r="BN340" s="62" t="str">
        <f t="shared" si="666"/>
        <v/>
      </c>
      <c r="BO340" s="95" t="str">
        <f t="shared" si="667"/>
        <v/>
      </c>
      <c r="BP340" s="9" t="str">
        <f t="shared" si="668"/>
        <v/>
      </c>
      <c r="BQ340" s="10" t="str">
        <f t="shared" si="669"/>
        <v/>
      </c>
      <c r="BR340" s="7"/>
      <c r="BS340" s="168"/>
      <c r="BT340" s="15"/>
      <c r="BU340" s="9"/>
      <c r="BV340" s="9" t="str">
        <f t="shared" ref="BV340:BV354" si="712">IF(BU340="","",BU340-BU339)</f>
        <v/>
      </c>
      <c r="BW340" s="9"/>
      <c r="BX340" s="9" t="str">
        <f t="shared" ref="BX340:BX355" si="713">IF(BW340="","",BW340-BW339)</f>
        <v/>
      </c>
      <c r="BY340" s="9"/>
      <c r="BZ340" s="9" t="str">
        <f t="shared" ref="BZ340:BZ355" si="714">IF(BY340="","",BY339+CA339-BY340)</f>
        <v/>
      </c>
      <c r="CA340" s="9"/>
      <c r="CB340" s="9"/>
      <c r="CC340" s="9"/>
      <c r="CD340" s="9" t="str">
        <f t="shared" si="702"/>
        <v/>
      </c>
      <c r="CE340" s="10" t="str">
        <f t="shared" si="703"/>
        <v/>
      </c>
      <c r="CF340" s="7"/>
      <c r="CH340" s="15"/>
      <c r="CI340" s="9"/>
      <c r="CJ340" s="9" t="str">
        <f t="shared" ref="CJ340:CJ354" si="715">IF(CI340="","",CI340-CI339)</f>
        <v/>
      </c>
      <c r="CK340" s="9"/>
      <c r="CL340" s="9" t="str">
        <f t="shared" ref="CL340:CL355" si="716">IF(CK340="","",CK340-CK339)</f>
        <v/>
      </c>
      <c r="CM340" s="9"/>
      <c r="CN340" s="9" t="str">
        <f t="shared" ref="CN340:CN355" si="717">IF(CM340="","",CM339+CO339-CM340)</f>
        <v/>
      </c>
      <c r="CO340" s="9"/>
      <c r="CP340" s="9"/>
      <c r="CQ340" s="9"/>
      <c r="CR340" s="9" t="str">
        <f t="shared" si="704"/>
        <v/>
      </c>
      <c r="CS340" s="10" t="str">
        <f t="shared" si="705"/>
        <v/>
      </c>
      <c r="CT340" s="7"/>
      <c r="CV340" s="15"/>
      <c r="CW340" s="9"/>
      <c r="CX340" s="9" t="str">
        <f t="shared" ref="CX340:CX354" si="718">IF(CW340="","",CW340-CW339)</f>
        <v/>
      </c>
      <c r="CY340" s="9"/>
      <c r="CZ340" s="9" t="str">
        <f t="shared" ref="CZ340:CZ355" si="719">IF(CY340="","",CY340-CY339)</f>
        <v/>
      </c>
      <c r="DA340" s="9"/>
      <c r="DB340" s="9" t="str">
        <f t="shared" ref="DB340:DB355" si="720">IF(DA340="","",DA339+DC339-DA340)</f>
        <v/>
      </c>
      <c r="DC340" s="9"/>
      <c r="DD340" s="9"/>
      <c r="DE340" s="9"/>
      <c r="DF340" s="9" t="str">
        <f t="shared" si="706"/>
        <v/>
      </c>
      <c r="DG340" s="10" t="str">
        <f t="shared" si="707"/>
        <v/>
      </c>
      <c r="DH340" s="7"/>
      <c r="DJ340" s="15"/>
      <c r="DK340" s="9"/>
      <c r="DL340" s="9" t="str">
        <f t="shared" ref="DL340:DL354" si="721">IF(DK340="","",DK340-DK339)</f>
        <v/>
      </c>
      <c r="DM340" s="9"/>
      <c r="DN340" s="9" t="str">
        <f t="shared" ref="DN340:DN355" si="722">IF(DM340="","",DM340-DM339)</f>
        <v/>
      </c>
      <c r="DO340" s="9"/>
      <c r="DP340" s="9" t="str">
        <f t="shared" ref="DP340:DP355" si="723">IF(DO340="","",DO339+DQ339-DO340)</f>
        <v/>
      </c>
      <c r="DQ340" s="9"/>
      <c r="DR340" s="9"/>
      <c r="DS340" s="9"/>
      <c r="DT340" s="9" t="str">
        <f t="shared" si="708"/>
        <v/>
      </c>
      <c r="DU340" s="10" t="str">
        <f t="shared" si="709"/>
        <v/>
      </c>
      <c r="DV340" s="7"/>
      <c r="DW340" s="276"/>
      <c r="DX340" s="15"/>
      <c r="DY340" s="9"/>
      <c r="DZ340" s="9" t="str">
        <f t="shared" ref="DZ340:DZ354" si="724">IF(DY340="","",DY340-DY339)</f>
        <v/>
      </c>
      <c r="EA340" s="9"/>
      <c r="EB340" s="9" t="str">
        <f t="shared" ref="EB340:EB355" si="725">IF(EA340="","",EA340-EA339)</f>
        <v/>
      </c>
      <c r="EC340" s="9"/>
      <c r="ED340" s="9" t="str">
        <f t="shared" ref="ED340:ED355" si="726">IF(EC340="","",EC339+EE339-EC340)</f>
        <v/>
      </c>
      <c r="EE340" s="9"/>
      <c r="EF340" s="9"/>
      <c r="EG340" s="9"/>
      <c r="EH340" s="9" t="str">
        <f t="shared" si="710"/>
        <v/>
      </c>
      <c r="EI340" s="10" t="str">
        <f t="shared" si="711"/>
        <v/>
      </c>
      <c r="EJ340" s="7"/>
      <c r="EK340" s="276"/>
      <c r="EL340" s="239"/>
      <c r="EM340" s="15"/>
      <c r="EN340" s="15"/>
      <c r="EO340" s="9"/>
      <c r="EP340" s="9" t="str">
        <f t="shared" si="671"/>
        <v/>
      </c>
      <c r="EQ340" s="9"/>
      <c r="ER340" s="9" t="str">
        <f t="shared" si="672"/>
        <v/>
      </c>
      <c r="ES340" s="9"/>
      <c r="ET340" s="9" t="str">
        <f t="shared" si="673"/>
        <v/>
      </c>
      <c r="EU340" s="9"/>
      <c r="EV340" s="62" t="str">
        <f t="shared" si="700"/>
        <v/>
      </c>
      <c r="EW340" s="95" t="str">
        <f t="shared" si="701"/>
        <v/>
      </c>
      <c r="EX340" s="9" t="str">
        <f t="shared" si="676"/>
        <v/>
      </c>
      <c r="EY340" s="10" t="str">
        <f t="shared" si="677"/>
        <v/>
      </c>
      <c r="EZ340" s="7"/>
    </row>
    <row r="341" spans="1:156">
      <c r="A341" s="15"/>
      <c r="B341" s="15"/>
      <c r="C341" s="9"/>
      <c r="D341" s="9" t="str">
        <f t="shared" si="636"/>
        <v/>
      </c>
      <c r="E341" s="9"/>
      <c r="F341" s="9" t="str">
        <f t="shared" si="637"/>
        <v/>
      </c>
      <c r="G341" s="9"/>
      <c r="H341" s="9" t="str">
        <f t="shared" si="638"/>
        <v/>
      </c>
      <c r="I341" s="9"/>
      <c r="J341" s="62" t="str">
        <f t="shared" si="639"/>
        <v/>
      </c>
      <c r="K341" s="9" t="str">
        <f t="shared" si="640"/>
        <v/>
      </c>
      <c r="L341" s="9" t="str">
        <f t="shared" si="641"/>
        <v/>
      </c>
      <c r="M341" s="10" t="str">
        <f t="shared" si="642"/>
        <v/>
      </c>
      <c r="N341" s="7"/>
      <c r="O341" s="168"/>
      <c r="P341" s="15"/>
      <c r="Q341" s="9"/>
      <c r="R341" s="9" t="str">
        <f t="shared" si="643"/>
        <v/>
      </c>
      <c r="S341" s="9"/>
      <c r="T341" s="9" t="str">
        <f t="shared" si="644"/>
        <v/>
      </c>
      <c r="U341" s="9"/>
      <c r="V341" s="9" t="str">
        <f t="shared" si="645"/>
        <v/>
      </c>
      <c r="W341" s="9"/>
      <c r="X341" s="62" t="str">
        <f t="shared" si="646"/>
        <v/>
      </c>
      <c r="Y341" s="9" t="str">
        <f t="shared" si="647"/>
        <v/>
      </c>
      <c r="Z341" s="9" t="str">
        <f t="shared" si="648"/>
        <v/>
      </c>
      <c r="AA341" s="10" t="str">
        <f t="shared" si="649"/>
        <v/>
      </c>
      <c r="AB341" s="7"/>
      <c r="AC341" s="168"/>
      <c r="AD341" s="15"/>
      <c r="AE341" s="9"/>
      <c r="AF341" s="9" t="str">
        <f t="shared" si="650"/>
        <v/>
      </c>
      <c r="AG341" s="9"/>
      <c r="AH341" s="9" t="str">
        <f t="shared" si="651"/>
        <v/>
      </c>
      <c r="AI341" s="9"/>
      <c r="AJ341" s="9" t="str">
        <f t="shared" si="652"/>
        <v/>
      </c>
      <c r="AK341" s="9"/>
      <c r="AL341" s="62" t="str">
        <f t="shared" si="696"/>
        <v/>
      </c>
      <c r="AM341" s="9" t="str">
        <f t="shared" si="697"/>
        <v/>
      </c>
      <c r="AN341" s="9" t="str">
        <f t="shared" si="655"/>
        <v/>
      </c>
      <c r="AO341" s="10" t="str">
        <f t="shared" si="656"/>
        <v/>
      </c>
      <c r="AP341" s="7"/>
      <c r="AQ341" s="168"/>
      <c r="AR341" s="17"/>
      <c r="AS341" s="9"/>
      <c r="AT341" s="9" t="str">
        <f t="shared" si="657"/>
        <v/>
      </c>
      <c r="AU341" s="9"/>
      <c r="AV341" s="9" t="str">
        <f t="shared" si="658"/>
        <v/>
      </c>
      <c r="AW341" s="9"/>
      <c r="AX341" s="9" t="str">
        <f t="shared" si="659"/>
        <v/>
      </c>
      <c r="AY341" s="9"/>
      <c r="AZ341" s="62" t="str">
        <f t="shared" si="698"/>
        <v/>
      </c>
      <c r="BA341" s="9" t="str">
        <f t="shared" si="699"/>
        <v/>
      </c>
      <c r="BB341" s="9" t="str">
        <f t="shared" si="661"/>
        <v/>
      </c>
      <c r="BC341" s="10" t="str">
        <f t="shared" si="662"/>
        <v/>
      </c>
      <c r="BD341" s="7"/>
      <c r="BE341" s="168"/>
      <c r="BF341" s="17"/>
      <c r="BG341" s="9"/>
      <c r="BH341" s="9" t="str">
        <f t="shared" si="663"/>
        <v/>
      </c>
      <c r="BI341" s="9"/>
      <c r="BJ341" s="9" t="str">
        <f t="shared" si="664"/>
        <v/>
      </c>
      <c r="BK341" s="9"/>
      <c r="BL341" s="9" t="str">
        <f t="shared" si="665"/>
        <v/>
      </c>
      <c r="BM341" s="9"/>
      <c r="BN341" s="62" t="str">
        <f t="shared" si="666"/>
        <v/>
      </c>
      <c r="BO341" s="9" t="str">
        <f t="shared" si="667"/>
        <v/>
      </c>
      <c r="BP341" s="9" t="str">
        <f t="shared" si="668"/>
        <v/>
      </c>
      <c r="BQ341" s="10" t="str">
        <f t="shared" si="669"/>
        <v/>
      </c>
      <c r="BR341" s="7"/>
      <c r="BS341" s="168"/>
      <c r="BT341" s="15"/>
      <c r="BU341" s="9"/>
      <c r="BV341" s="9" t="str">
        <f t="shared" si="712"/>
        <v/>
      </c>
      <c r="BW341" s="9"/>
      <c r="BX341" s="9" t="str">
        <f t="shared" si="713"/>
        <v/>
      </c>
      <c r="BY341" s="9"/>
      <c r="BZ341" s="9" t="str">
        <f t="shared" si="714"/>
        <v/>
      </c>
      <c r="CA341" s="9"/>
      <c r="CB341" s="9"/>
      <c r="CC341" s="9"/>
      <c r="CD341" s="9" t="str">
        <f t="shared" si="702"/>
        <v/>
      </c>
      <c r="CE341" s="10" t="str">
        <f t="shared" si="703"/>
        <v/>
      </c>
      <c r="CF341" s="7"/>
      <c r="CH341" s="15"/>
      <c r="CI341" s="9"/>
      <c r="CJ341" s="9" t="str">
        <f t="shared" si="715"/>
        <v/>
      </c>
      <c r="CK341" s="9"/>
      <c r="CL341" s="9" t="str">
        <f t="shared" si="716"/>
        <v/>
      </c>
      <c r="CM341" s="9"/>
      <c r="CN341" s="9" t="str">
        <f t="shared" si="717"/>
        <v/>
      </c>
      <c r="CO341" s="9"/>
      <c r="CP341" s="9"/>
      <c r="CQ341" s="9"/>
      <c r="CR341" s="9" t="str">
        <f t="shared" si="704"/>
        <v/>
      </c>
      <c r="CS341" s="10" t="str">
        <f t="shared" si="705"/>
        <v/>
      </c>
      <c r="CT341" s="7"/>
      <c r="CV341" s="15"/>
      <c r="CW341" s="9"/>
      <c r="CX341" s="9" t="str">
        <f t="shared" si="718"/>
        <v/>
      </c>
      <c r="CY341" s="9"/>
      <c r="CZ341" s="9" t="str">
        <f t="shared" si="719"/>
        <v/>
      </c>
      <c r="DA341" s="9"/>
      <c r="DB341" s="9" t="str">
        <f t="shared" si="720"/>
        <v/>
      </c>
      <c r="DC341" s="9"/>
      <c r="DD341" s="9"/>
      <c r="DE341" s="9"/>
      <c r="DF341" s="9" t="str">
        <f t="shared" si="706"/>
        <v/>
      </c>
      <c r="DG341" s="10" t="str">
        <f t="shared" si="707"/>
        <v/>
      </c>
      <c r="DH341" s="7"/>
      <c r="DJ341" s="15"/>
      <c r="DK341" s="9"/>
      <c r="DL341" s="9" t="str">
        <f t="shared" si="721"/>
        <v/>
      </c>
      <c r="DM341" s="9"/>
      <c r="DN341" s="9" t="str">
        <f t="shared" si="722"/>
        <v/>
      </c>
      <c r="DO341" s="9"/>
      <c r="DP341" s="9" t="str">
        <f t="shared" si="723"/>
        <v/>
      </c>
      <c r="DQ341" s="9"/>
      <c r="DR341" s="9"/>
      <c r="DS341" s="9"/>
      <c r="DT341" s="9" t="str">
        <f t="shared" si="708"/>
        <v/>
      </c>
      <c r="DU341" s="10" t="str">
        <f t="shared" si="709"/>
        <v/>
      </c>
      <c r="DV341" s="7"/>
      <c r="DW341" s="276"/>
      <c r="DX341" s="15"/>
      <c r="DY341" s="9"/>
      <c r="DZ341" s="9" t="str">
        <f t="shared" si="724"/>
        <v/>
      </c>
      <c r="EA341" s="9"/>
      <c r="EB341" s="9" t="str">
        <f t="shared" si="725"/>
        <v/>
      </c>
      <c r="EC341" s="9"/>
      <c r="ED341" s="9" t="str">
        <f t="shared" si="726"/>
        <v/>
      </c>
      <c r="EE341" s="9"/>
      <c r="EF341" s="9"/>
      <c r="EG341" s="9"/>
      <c r="EH341" s="9" t="str">
        <f t="shared" si="710"/>
        <v/>
      </c>
      <c r="EI341" s="10" t="str">
        <f t="shared" si="711"/>
        <v/>
      </c>
      <c r="EJ341" s="7"/>
      <c r="EK341" s="276"/>
      <c r="EL341" s="239"/>
      <c r="EM341" s="15"/>
      <c r="EN341" s="15"/>
      <c r="EO341" s="9"/>
      <c r="EP341" s="9" t="str">
        <f t="shared" si="671"/>
        <v/>
      </c>
      <c r="EQ341" s="9"/>
      <c r="ER341" s="9" t="str">
        <f t="shared" si="672"/>
        <v/>
      </c>
      <c r="ES341" s="9"/>
      <c r="ET341" s="9" t="str">
        <f t="shared" si="673"/>
        <v/>
      </c>
      <c r="EU341" s="9"/>
      <c r="EV341" s="62" t="str">
        <f t="shared" si="700"/>
        <v/>
      </c>
      <c r="EW341" s="9" t="str">
        <f t="shared" si="701"/>
        <v/>
      </c>
      <c r="EX341" s="9" t="str">
        <f t="shared" si="676"/>
        <v/>
      </c>
      <c r="EY341" s="10" t="str">
        <f t="shared" si="677"/>
        <v/>
      </c>
      <c r="EZ341" s="7"/>
    </row>
    <row r="342" spans="1:156" ht="15" customHeight="1" thickBot="1">
      <c r="A342" s="23"/>
      <c r="B342" s="23"/>
      <c r="C342" s="24"/>
      <c r="D342" s="24" t="str">
        <f t="shared" si="636"/>
        <v/>
      </c>
      <c r="E342" s="24"/>
      <c r="F342" s="24" t="str">
        <f t="shared" si="637"/>
        <v/>
      </c>
      <c r="G342" s="24"/>
      <c r="H342" s="24" t="str">
        <f t="shared" si="638"/>
        <v/>
      </c>
      <c r="I342" s="24"/>
      <c r="J342" s="63" t="str">
        <f t="shared" si="639"/>
        <v/>
      </c>
      <c r="K342" s="96" t="str">
        <f t="shared" si="640"/>
        <v/>
      </c>
      <c r="L342" s="24" t="str">
        <f t="shared" si="641"/>
        <v/>
      </c>
      <c r="M342" s="26" t="str">
        <f t="shared" si="642"/>
        <v/>
      </c>
      <c r="N342" s="7"/>
      <c r="O342" s="168"/>
      <c r="P342" s="23"/>
      <c r="Q342" s="24"/>
      <c r="R342" s="24" t="str">
        <f t="shared" si="643"/>
        <v/>
      </c>
      <c r="S342" s="24"/>
      <c r="T342" s="24" t="str">
        <f t="shared" si="644"/>
        <v/>
      </c>
      <c r="U342" s="24"/>
      <c r="V342" s="24" t="str">
        <f t="shared" si="645"/>
        <v/>
      </c>
      <c r="W342" s="24"/>
      <c r="X342" s="63" t="str">
        <f t="shared" si="646"/>
        <v/>
      </c>
      <c r="Y342" s="96" t="str">
        <f t="shared" si="647"/>
        <v/>
      </c>
      <c r="Z342" s="24" t="str">
        <f t="shared" si="648"/>
        <v/>
      </c>
      <c r="AA342" s="26" t="str">
        <f t="shared" si="649"/>
        <v/>
      </c>
      <c r="AB342" s="7"/>
      <c r="AC342" s="168"/>
      <c r="AD342" s="23"/>
      <c r="AE342" s="24"/>
      <c r="AF342" s="24" t="str">
        <f t="shared" si="650"/>
        <v/>
      </c>
      <c r="AG342" s="24"/>
      <c r="AH342" s="24" t="str">
        <f t="shared" si="651"/>
        <v/>
      </c>
      <c r="AI342" s="24"/>
      <c r="AJ342" s="24" t="str">
        <f t="shared" si="652"/>
        <v/>
      </c>
      <c r="AK342" s="24"/>
      <c r="AL342" s="63" t="str">
        <f t="shared" si="696"/>
        <v/>
      </c>
      <c r="AM342" s="96" t="str">
        <f t="shared" si="697"/>
        <v/>
      </c>
      <c r="AN342" s="24" t="str">
        <f t="shared" si="655"/>
        <v/>
      </c>
      <c r="AO342" s="26" t="str">
        <f t="shared" si="656"/>
        <v/>
      </c>
      <c r="AP342" s="7"/>
      <c r="AQ342" s="168"/>
      <c r="AR342" s="23"/>
      <c r="AS342" s="24"/>
      <c r="AT342" s="24" t="str">
        <f t="shared" si="657"/>
        <v/>
      </c>
      <c r="AU342" s="24"/>
      <c r="AV342" s="24" t="str">
        <f t="shared" si="658"/>
        <v/>
      </c>
      <c r="AW342" s="24"/>
      <c r="AX342" s="24" t="str">
        <f t="shared" si="659"/>
        <v/>
      </c>
      <c r="AY342" s="24"/>
      <c r="AZ342" s="63" t="str">
        <f t="shared" si="698"/>
        <v/>
      </c>
      <c r="BA342" s="96" t="str">
        <f t="shared" si="699"/>
        <v/>
      </c>
      <c r="BB342" s="24" t="str">
        <f t="shared" si="661"/>
        <v/>
      </c>
      <c r="BC342" s="26" t="str">
        <f t="shared" si="662"/>
        <v/>
      </c>
      <c r="BD342" s="7"/>
      <c r="BE342" s="168"/>
      <c r="BF342" s="23"/>
      <c r="BG342" s="24"/>
      <c r="BH342" s="24" t="str">
        <f t="shared" si="663"/>
        <v/>
      </c>
      <c r="BI342" s="24"/>
      <c r="BJ342" s="24" t="str">
        <f t="shared" si="664"/>
        <v/>
      </c>
      <c r="BK342" s="24"/>
      <c r="BL342" s="24" t="str">
        <f t="shared" si="665"/>
        <v/>
      </c>
      <c r="BM342" s="24"/>
      <c r="BN342" s="63" t="str">
        <f t="shared" si="666"/>
        <v/>
      </c>
      <c r="BO342" s="96" t="str">
        <f t="shared" si="667"/>
        <v/>
      </c>
      <c r="BP342" s="24" t="str">
        <f t="shared" si="668"/>
        <v/>
      </c>
      <c r="BQ342" s="26" t="str">
        <f t="shared" si="669"/>
        <v/>
      </c>
      <c r="BR342" s="7"/>
      <c r="BS342" s="168"/>
      <c r="BT342" s="15"/>
      <c r="BU342" s="9"/>
      <c r="BV342" s="9" t="str">
        <f t="shared" si="712"/>
        <v/>
      </c>
      <c r="BW342" s="9"/>
      <c r="BX342" s="9" t="str">
        <f t="shared" si="713"/>
        <v/>
      </c>
      <c r="BY342" s="9"/>
      <c r="BZ342" s="9" t="str">
        <f t="shared" si="714"/>
        <v/>
      </c>
      <c r="CA342" s="9"/>
      <c r="CB342" s="9"/>
      <c r="CC342" s="9"/>
      <c r="CD342" s="9" t="str">
        <f t="shared" si="702"/>
        <v/>
      </c>
      <c r="CE342" s="10" t="str">
        <f t="shared" si="703"/>
        <v/>
      </c>
      <c r="CF342" s="7"/>
      <c r="CH342" s="15"/>
      <c r="CI342" s="9"/>
      <c r="CJ342" s="9" t="str">
        <f t="shared" si="715"/>
        <v/>
      </c>
      <c r="CK342" s="9"/>
      <c r="CL342" s="9" t="str">
        <f t="shared" si="716"/>
        <v/>
      </c>
      <c r="CM342" s="9"/>
      <c r="CN342" s="9" t="str">
        <f t="shared" si="717"/>
        <v/>
      </c>
      <c r="CO342" s="9"/>
      <c r="CP342" s="9"/>
      <c r="CQ342" s="9"/>
      <c r="CR342" s="9" t="str">
        <f t="shared" si="704"/>
        <v/>
      </c>
      <c r="CS342" s="10" t="str">
        <f t="shared" si="705"/>
        <v/>
      </c>
      <c r="CT342" s="7"/>
      <c r="CV342" s="15"/>
      <c r="CW342" s="9"/>
      <c r="CX342" s="9" t="str">
        <f t="shared" si="718"/>
        <v/>
      </c>
      <c r="CY342" s="9"/>
      <c r="CZ342" s="9" t="str">
        <f t="shared" si="719"/>
        <v/>
      </c>
      <c r="DA342" s="9"/>
      <c r="DB342" s="9" t="str">
        <f t="shared" si="720"/>
        <v/>
      </c>
      <c r="DC342" s="9"/>
      <c r="DD342" s="9"/>
      <c r="DE342" s="9"/>
      <c r="DF342" s="9" t="str">
        <f t="shared" si="706"/>
        <v/>
      </c>
      <c r="DG342" s="10" t="str">
        <f t="shared" si="707"/>
        <v/>
      </c>
      <c r="DH342" s="7"/>
      <c r="DJ342" s="15"/>
      <c r="DK342" s="9"/>
      <c r="DL342" s="9" t="str">
        <f t="shared" si="721"/>
        <v/>
      </c>
      <c r="DM342" s="9"/>
      <c r="DN342" s="9" t="str">
        <f t="shared" si="722"/>
        <v/>
      </c>
      <c r="DO342" s="9"/>
      <c r="DP342" s="9" t="str">
        <f t="shared" si="723"/>
        <v/>
      </c>
      <c r="DQ342" s="9"/>
      <c r="DR342" s="9"/>
      <c r="DS342" s="9"/>
      <c r="DT342" s="9" t="str">
        <f t="shared" si="708"/>
        <v/>
      </c>
      <c r="DU342" s="10" t="str">
        <f t="shared" si="709"/>
        <v/>
      </c>
      <c r="DV342" s="7"/>
      <c r="DW342" s="276"/>
      <c r="DX342" s="15"/>
      <c r="DY342" s="9"/>
      <c r="DZ342" s="9" t="str">
        <f t="shared" si="724"/>
        <v/>
      </c>
      <c r="EA342" s="9"/>
      <c r="EB342" s="9" t="str">
        <f t="shared" si="725"/>
        <v/>
      </c>
      <c r="EC342" s="9"/>
      <c r="ED342" s="9" t="str">
        <f t="shared" si="726"/>
        <v/>
      </c>
      <c r="EE342" s="9"/>
      <c r="EF342" s="9"/>
      <c r="EG342" s="9"/>
      <c r="EH342" s="9" t="str">
        <f t="shared" si="710"/>
        <v/>
      </c>
      <c r="EI342" s="10" t="str">
        <f t="shared" si="711"/>
        <v/>
      </c>
      <c r="EJ342" s="7"/>
      <c r="EK342" s="276"/>
      <c r="EL342" s="239"/>
      <c r="EM342" s="23"/>
      <c r="EN342" s="23"/>
      <c r="EO342" s="24"/>
      <c r="EP342" s="24" t="str">
        <f t="shared" si="671"/>
        <v/>
      </c>
      <c r="EQ342" s="24"/>
      <c r="ER342" s="24" t="str">
        <f t="shared" si="672"/>
        <v/>
      </c>
      <c r="ES342" s="24"/>
      <c r="ET342" s="24" t="str">
        <f t="shared" si="673"/>
        <v/>
      </c>
      <c r="EU342" s="24"/>
      <c r="EV342" s="63" t="str">
        <f t="shared" si="700"/>
        <v/>
      </c>
      <c r="EW342" s="96" t="str">
        <f t="shared" si="701"/>
        <v/>
      </c>
      <c r="EX342" s="24" t="str">
        <f t="shared" si="676"/>
        <v/>
      </c>
      <c r="EY342" s="26" t="str">
        <f t="shared" si="677"/>
        <v/>
      </c>
      <c r="EZ342" s="7"/>
    </row>
    <row r="343" spans="1:156" ht="15" customHeight="1" thickTop="1">
      <c r="A343" s="89"/>
      <c r="B343" s="89"/>
      <c r="C343" s="78"/>
      <c r="D343" s="78" t="str">
        <f t="shared" si="636"/>
        <v/>
      </c>
      <c r="E343" s="78"/>
      <c r="F343" s="28" t="str">
        <f t="shared" si="637"/>
        <v/>
      </c>
      <c r="G343" s="78"/>
      <c r="H343" s="78" t="str">
        <f t="shared" si="638"/>
        <v/>
      </c>
      <c r="I343" s="78"/>
      <c r="J343" s="90" t="str">
        <f t="shared" si="639"/>
        <v/>
      </c>
      <c r="K343" s="91" t="str">
        <f t="shared" si="640"/>
        <v/>
      </c>
      <c r="L343" s="28" t="str">
        <f t="shared" si="641"/>
        <v/>
      </c>
      <c r="M343" s="29" t="str">
        <f t="shared" si="642"/>
        <v/>
      </c>
      <c r="N343" s="7"/>
      <c r="O343" s="168"/>
      <c r="P343" s="89" t="str">
        <f>IF(A343="","",A343)</f>
        <v/>
      </c>
      <c r="Q343" s="78"/>
      <c r="R343" s="78" t="str">
        <f t="shared" si="643"/>
        <v/>
      </c>
      <c r="S343" s="78"/>
      <c r="T343" s="28" t="str">
        <f t="shared" si="644"/>
        <v/>
      </c>
      <c r="U343" s="78"/>
      <c r="V343" s="78" t="str">
        <f t="shared" si="645"/>
        <v/>
      </c>
      <c r="W343" s="78"/>
      <c r="X343" s="90" t="str">
        <f t="shared" si="646"/>
        <v/>
      </c>
      <c r="Y343" s="91" t="str">
        <f t="shared" si="647"/>
        <v/>
      </c>
      <c r="Z343" s="28" t="str">
        <f t="shared" si="648"/>
        <v/>
      </c>
      <c r="AA343" s="29" t="str">
        <f t="shared" si="649"/>
        <v/>
      </c>
      <c r="AB343" s="7"/>
      <c r="AC343" s="168"/>
      <c r="AD343" s="89" t="str">
        <f>IF(A343="","",A343)</f>
        <v/>
      </c>
      <c r="AE343" s="78"/>
      <c r="AF343" s="78" t="str">
        <f t="shared" si="650"/>
        <v/>
      </c>
      <c r="AG343" s="78"/>
      <c r="AH343" s="28" t="str">
        <f t="shared" si="651"/>
        <v/>
      </c>
      <c r="AI343" s="78"/>
      <c r="AJ343" s="78" t="str">
        <f t="shared" si="652"/>
        <v/>
      </c>
      <c r="AK343" s="78"/>
      <c r="AL343" s="90" t="str">
        <f t="shared" si="696"/>
        <v/>
      </c>
      <c r="AM343" s="91" t="str">
        <f t="shared" si="697"/>
        <v/>
      </c>
      <c r="AN343" s="28" t="str">
        <f t="shared" si="655"/>
        <v/>
      </c>
      <c r="AO343" s="29" t="str">
        <f t="shared" si="656"/>
        <v/>
      </c>
      <c r="AP343" s="7"/>
      <c r="AQ343" s="168"/>
      <c r="AR343" s="89" t="str">
        <f>IF(A343="","",A343)</f>
        <v/>
      </c>
      <c r="AS343" s="78"/>
      <c r="AT343" s="78" t="str">
        <f t="shared" si="657"/>
        <v/>
      </c>
      <c r="AU343" s="78"/>
      <c r="AV343" s="28" t="str">
        <f t="shared" si="658"/>
        <v/>
      </c>
      <c r="AW343" s="78"/>
      <c r="AX343" s="78" t="str">
        <f t="shared" si="659"/>
        <v/>
      </c>
      <c r="AY343" s="78"/>
      <c r="AZ343" s="90" t="str">
        <f t="shared" si="698"/>
        <v/>
      </c>
      <c r="BA343" s="91" t="str">
        <f t="shared" si="699"/>
        <v/>
      </c>
      <c r="BB343" s="28" t="str">
        <f t="shared" si="661"/>
        <v/>
      </c>
      <c r="BC343" s="29" t="str">
        <f t="shared" si="662"/>
        <v/>
      </c>
      <c r="BD343" s="7"/>
      <c r="BE343" s="168"/>
      <c r="BF343" s="89" t="str">
        <f>IF(A343="","",A343)</f>
        <v/>
      </c>
      <c r="BG343" s="78"/>
      <c r="BH343" s="78" t="str">
        <f t="shared" si="663"/>
        <v/>
      </c>
      <c r="BI343" s="78"/>
      <c r="BJ343" s="28" t="str">
        <f t="shared" si="664"/>
        <v/>
      </c>
      <c r="BK343" s="78"/>
      <c r="BL343" s="78" t="str">
        <f t="shared" si="665"/>
        <v/>
      </c>
      <c r="BM343" s="78"/>
      <c r="BN343" s="90" t="str">
        <f t="shared" si="666"/>
        <v/>
      </c>
      <c r="BO343" s="91" t="str">
        <f t="shared" si="667"/>
        <v/>
      </c>
      <c r="BP343" s="28" t="str">
        <f t="shared" si="668"/>
        <v/>
      </c>
      <c r="BQ343" s="29" t="str">
        <f t="shared" si="669"/>
        <v/>
      </c>
      <c r="BR343" s="7"/>
      <c r="BS343" s="168"/>
      <c r="BT343" s="15"/>
      <c r="BU343" s="9"/>
      <c r="BV343" s="9" t="str">
        <f t="shared" si="712"/>
        <v/>
      </c>
      <c r="BW343" s="9"/>
      <c r="BX343" s="9" t="str">
        <f t="shared" si="713"/>
        <v/>
      </c>
      <c r="BY343" s="9"/>
      <c r="BZ343" s="9" t="str">
        <f t="shared" si="714"/>
        <v/>
      </c>
      <c r="CA343" s="9"/>
      <c r="CB343" s="9"/>
      <c r="CC343" s="9"/>
      <c r="CD343" s="9" t="str">
        <f t="shared" si="702"/>
        <v/>
      </c>
      <c r="CE343" s="10" t="str">
        <f t="shared" si="703"/>
        <v/>
      </c>
      <c r="CF343" s="7"/>
      <c r="CH343" s="15"/>
      <c r="CI343" s="9"/>
      <c r="CJ343" s="9" t="str">
        <f t="shared" si="715"/>
        <v/>
      </c>
      <c r="CK343" s="9"/>
      <c r="CL343" s="9" t="str">
        <f t="shared" si="716"/>
        <v/>
      </c>
      <c r="CM343" s="9"/>
      <c r="CN343" s="9" t="str">
        <f t="shared" si="717"/>
        <v/>
      </c>
      <c r="CO343" s="9"/>
      <c r="CP343" s="9"/>
      <c r="CQ343" s="9"/>
      <c r="CR343" s="9" t="str">
        <f t="shared" si="704"/>
        <v/>
      </c>
      <c r="CS343" s="10" t="str">
        <f t="shared" si="705"/>
        <v/>
      </c>
      <c r="CT343" s="7"/>
      <c r="CV343" s="15"/>
      <c r="CW343" s="9"/>
      <c r="CX343" s="9" t="str">
        <f t="shared" si="718"/>
        <v/>
      </c>
      <c r="CY343" s="9"/>
      <c r="CZ343" s="9" t="str">
        <f t="shared" si="719"/>
        <v/>
      </c>
      <c r="DA343" s="9"/>
      <c r="DB343" s="9" t="str">
        <f t="shared" si="720"/>
        <v/>
      </c>
      <c r="DC343" s="9"/>
      <c r="DD343" s="9"/>
      <c r="DE343" s="9"/>
      <c r="DF343" s="9" t="str">
        <f t="shared" si="706"/>
        <v/>
      </c>
      <c r="DG343" s="10" t="str">
        <f t="shared" si="707"/>
        <v/>
      </c>
      <c r="DH343" s="7"/>
      <c r="DJ343" s="15"/>
      <c r="DK343" s="9"/>
      <c r="DL343" s="9" t="str">
        <f t="shared" si="721"/>
        <v/>
      </c>
      <c r="DM343" s="9"/>
      <c r="DN343" s="9" t="str">
        <f t="shared" si="722"/>
        <v/>
      </c>
      <c r="DO343" s="9"/>
      <c r="DP343" s="9" t="str">
        <f t="shared" si="723"/>
        <v/>
      </c>
      <c r="DQ343" s="9"/>
      <c r="DR343" s="9"/>
      <c r="DS343" s="9"/>
      <c r="DT343" s="9" t="str">
        <f t="shared" si="708"/>
        <v/>
      </c>
      <c r="DU343" s="10" t="str">
        <f t="shared" si="709"/>
        <v/>
      </c>
      <c r="DV343" s="7"/>
      <c r="DW343" s="276"/>
      <c r="DX343" s="15"/>
      <c r="DY343" s="9"/>
      <c r="DZ343" s="9" t="str">
        <f t="shared" si="724"/>
        <v/>
      </c>
      <c r="EA343" s="9"/>
      <c r="EB343" s="9" t="str">
        <f t="shared" si="725"/>
        <v/>
      </c>
      <c r="EC343" s="9"/>
      <c r="ED343" s="9" t="str">
        <f t="shared" si="726"/>
        <v/>
      </c>
      <c r="EE343" s="9"/>
      <c r="EF343" s="9"/>
      <c r="EG343" s="9"/>
      <c r="EH343" s="9" t="str">
        <f t="shared" si="710"/>
        <v/>
      </c>
      <c r="EI343" s="10" t="str">
        <f t="shared" si="711"/>
        <v/>
      </c>
      <c r="EJ343" s="7"/>
      <c r="EK343" s="276"/>
      <c r="EL343" s="239"/>
      <c r="EM343" s="89"/>
      <c r="EN343" s="89"/>
      <c r="EO343" s="78"/>
      <c r="EP343" s="78" t="str">
        <f t="shared" si="671"/>
        <v/>
      </c>
      <c r="EQ343" s="78"/>
      <c r="ER343" s="28" t="str">
        <f t="shared" si="672"/>
        <v/>
      </c>
      <c r="ES343" s="78"/>
      <c r="ET343" s="78" t="str">
        <f t="shared" si="673"/>
        <v/>
      </c>
      <c r="EU343" s="78"/>
      <c r="EV343" s="90" t="str">
        <f t="shared" si="700"/>
        <v/>
      </c>
      <c r="EW343" s="91" t="str">
        <f t="shared" si="701"/>
        <v/>
      </c>
      <c r="EX343" s="28" t="str">
        <f t="shared" si="676"/>
        <v/>
      </c>
      <c r="EY343" s="29" t="str">
        <f t="shared" si="677"/>
        <v/>
      </c>
      <c r="EZ343" s="7"/>
    </row>
    <row r="344" spans="1:156" ht="15" customHeight="1">
      <c r="A344" s="15"/>
      <c r="B344" s="15"/>
      <c r="C344" s="9"/>
      <c r="D344" s="9" t="str">
        <f t="shared" si="636"/>
        <v/>
      </c>
      <c r="E344" s="9"/>
      <c r="F344" s="9" t="str">
        <f t="shared" si="637"/>
        <v/>
      </c>
      <c r="G344" s="9"/>
      <c r="H344" s="9" t="str">
        <f t="shared" si="638"/>
        <v/>
      </c>
      <c r="I344" s="9"/>
      <c r="J344" s="62" t="str">
        <f t="shared" si="639"/>
        <v/>
      </c>
      <c r="K344" s="95" t="str">
        <f t="shared" si="640"/>
        <v/>
      </c>
      <c r="L344" s="9" t="str">
        <f t="shared" si="641"/>
        <v/>
      </c>
      <c r="M344" s="10" t="str">
        <f t="shared" si="642"/>
        <v/>
      </c>
      <c r="N344" s="7"/>
      <c r="O344" s="168"/>
      <c r="P344" s="15"/>
      <c r="Q344" s="9"/>
      <c r="R344" s="9" t="str">
        <f t="shared" si="643"/>
        <v/>
      </c>
      <c r="S344" s="9"/>
      <c r="T344" s="9" t="str">
        <f t="shared" si="644"/>
        <v/>
      </c>
      <c r="U344" s="9"/>
      <c r="V344" s="9" t="str">
        <f t="shared" si="645"/>
        <v/>
      </c>
      <c r="W344" s="9"/>
      <c r="X344" s="62" t="str">
        <f t="shared" si="646"/>
        <v/>
      </c>
      <c r="Y344" s="95" t="str">
        <f t="shared" si="647"/>
        <v/>
      </c>
      <c r="Z344" s="9" t="str">
        <f t="shared" si="648"/>
        <v/>
      </c>
      <c r="AA344" s="10" t="str">
        <f t="shared" si="649"/>
        <v/>
      </c>
      <c r="AB344" s="7"/>
      <c r="AC344" s="168"/>
      <c r="AD344" s="15"/>
      <c r="AE344" s="9"/>
      <c r="AF344" s="9" t="str">
        <f t="shared" si="650"/>
        <v/>
      </c>
      <c r="AG344" s="9"/>
      <c r="AH344" s="9" t="str">
        <f t="shared" si="651"/>
        <v/>
      </c>
      <c r="AI344" s="9"/>
      <c r="AJ344" s="9" t="str">
        <f t="shared" si="652"/>
        <v/>
      </c>
      <c r="AK344" s="9"/>
      <c r="AL344" s="62" t="str">
        <f t="shared" si="696"/>
        <v/>
      </c>
      <c r="AM344" s="95" t="str">
        <f t="shared" si="697"/>
        <v/>
      </c>
      <c r="AN344" s="9" t="str">
        <f t="shared" si="655"/>
        <v/>
      </c>
      <c r="AO344" s="10" t="str">
        <f t="shared" si="656"/>
        <v/>
      </c>
      <c r="AP344" s="7"/>
      <c r="AQ344" s="168"/>
      <c r="AR344" s="17"/>
      <c r="AS344" s="9"/>
      <c r="AT344" s="9" t="str">
        <f t="shared" si="657"/>
        <v/>
      </c>
      <c r="AU344" s="9"/>
      <c r="AV344" s="9" t="str">
        <f t="shared" si="658"/>
        <v/>
      </c>
      <c r="AW344" s="9"/>
      <c r="AX344" s="9" t="str">
        <f t="shared" si="659"/>
        <v/>
      </c>
      <c r="AY344" s="9"/>
      <c r="AZ344" s="62" t="str">
        <f t="shared" si="698"/>
        <v/>
      </c>
      <c r="BA344" s="95" t="str">
        <f t="shared" si="699"/>
        <v/>
      </c>
      <c r="BB344" s="9" t="str">
        <f t="shared" si="661"/>
        <v/>
      </c>
      <c r="BC344" s="10" t="str">
        <f t="shared" si="662"/>
        <v/>
      </c>
      <c r="BD344" s="7"/>
      <c r="BE344" s="168"/>
      <c r="BF344" s="15"/>
      <c r="BG344" s="9"/>
      <c r="BH344" s="9" t="str">
        <f t="shared" si="663"/>
        <v/>
      </c>
      <c r="BI344" s="9"/>
      <c r="BJ344" s="9" t="str">
        <f t="shared" si="664"/>
        <v/>
      </c>
      <c r="BK344" s="9"/>
      <c r="BL344" s="9" t="str">
        <f t="shared" si="665"/>
        <v/>
      </c>
      <c r="BM344" s="9"/>
      <c r="BN344" s="62" t="str">
        <f t="shared" si="666"/>
        <v/>
      </c>
      <c r="BO344" s="95" t="str">
        <f t="shared" si="667"/>
        <v/>
      </c>
      <c r="BP344" s="9" t="str">
        <f t="shared" si="668"/>
        <v/>
      </c>
      <c r="BQ344" s="10" t="str">
        <f t="shared" si="669"/>
        <v/>
      </c>
      <c r="BR344" s="7"/>
      <c r="BS344" s="168"/>
      <c r="BT344" s="15"/>
      <c r="BU344" s="9"/>
      <c r="BV344" s="9" t="str">
        <f t="shared" si="712"/>
        <v/>
      </c>
      <c r="BW344" s="9"/>
      <c r="BX344" s="9" t="str">
        <f t="shared" si="713"/>
        <v/>
      </c>
      <c r="BY344" s="9"/>
      <c r="BZ344" s="9" t="str">
        <f t="shared" si="714"/>
        <v/>
      </c>
      <c r="CA344" s="9"/>
      <c r="CB344" s="9"/>
      <c r="CC344" s="9"/>
      <c r="CD344" s="9" t="str">
        <f t="shared" si="702"/>
        <v/>
      </c>
      <c r="CE344" s="10" t="str">
        <f t="shared" si="703"/>
        <v/>
      </c>
      <c r="CF344" s="7"/>
      <c r="CH344" s="15"/>
      <c r="CI344" s="9"/>
      <c r="CJ344" s="9" t="str">
        <f t="shared" si="715"/>
        <v/>
      </c>
      <c r="CK344" s="9"/>
      <c r="CL344" s="9" t="str">
        <f t="shared" si="716"/>
        <v/>
      </c>
      <c r="CM344" s="9"/>
      <c r="CN344" s="9" t="str">
        <f t="shared" si="717"/>
        <v/>
      </c>
      <c r="CO344" s="9"/>
      <c r="CP344" s="9"/>
      <c r="CQ344" s="9"/>
      <c r="CR344" s="9" t="str">
        <f t="shared" si="704"/>
        <v/>
      </c>
      <c r="CS344" s="10" t="str">
        <f t="shared" si="705"/>
        <v/>
      </c>
      <c r="CT344" s="7"/>
      <c r="CV344" s="15"/>
      <c r="CW344" s="9"/>
      <c r="CX344" s="9" t="str">
        <f t="shared" si="718"/>
        <v/>
      </c>
      <c r="CY344" s="9"/>
      <c r="CZ344" s="9" t="str">
        <f t="shared" si="719"/>
        <v/>
      </c>
      <c r="DA344" s="9"/>
      <c r="DB344" s="9" t="str">
        <f t="shared" si="720"/>
        <v/>
      </c>
      <c r="DC344" s="9"/>
      <c r="DD344" s="9"/>
      <c r="DE344" s="9"/>
      <c r="DF344" s="9" t="str">
        <f t="shared" si="706"/>
        <v/>
      </c>
      <c r="DG344" s="10" t="str">
        <f t="shared" si="707"/>
        <v/>
      </c>
      <c r="DH344" s="7"/>
      <c r="DJ344" s="15"/>
      <c r="DK344" s="9"/>
      <c r="DL344" s="9" t="str">
        <f t="shared" si="721"/>
        <v/>
      </c>
      <c r="DM344" s="9"/>
      <c r="DN344" s="9" t="str">
        <f t="shared" si="722"/>
        <v/>
      </c>
      <c r="DO344" s="9"/>
      <c r="DP344" s="9" t="str">
        <f t="shared" si="723"/>
        <v/>
      </c>
      <c r="DQ344" s="9"/>
      <c r="DR344" s="9"/>
      <c r="DS344" s="9"/>
      <c r="DT344" s="9" t="str">
        <f t="shared" si="708"/>
        <v/>
      </c>
      <c r="DU344" s="10" t="str">
        <f t="shared" si="709"/>
        <v/>
      </c>
      <c r="DV344" s="7"/>
      <c r="DW344" s="276"/>
      <c r="DX344" s="15"/>
      <c r="DY344" s="9"/>
      <c r="DZ344" s="9" t="str">
        <f t="shared" si="724"/>
        <v/>
      </c>
      <c r="EA344" s="9"/>
      <c r="EB344" s="9" t="str">
        <f t="shared" si="725"/>
        <v/>
      </c>
      <c r="EC344" s="9"/>
      <c r="ED344" s="9" t="str">
        <f t="shared" si="726"/>
        <v/>
      </c>
      <c r="EE344" s="9"/>
      <c r="EF344" s="9"/>
      <c r="EG344" s="9"/>
      <c r="EH344" s="9" t="str">
        <f t="shared" si="710"/>
        <v/>
      </c>
      <c r="EI344" s="10" t="str">
        <f t="shared" si="711"/>
        <v/>
      </c>
      <c r="EJ344" s="7"/>
      <c r="EK344" s="276"/>
      <c r="EL344" s="239"/>
      <c r="EM344" s="15"/>
      <c r="EN344" s="15"/>
      <c r="EO344" s="9"/>
      <c r="EP344" s="9" t="str">
        <f t="shared" si="671"/>
        <v/>
      </c>
      <c r="EQ344" s="9"/>
      <c r="ER344" s="9" t="str">
        <f t="shared" si="672"/>
        <v/>
      </c>
      <c r="ES344" s="9"/>
      <c r="ET344" s="9" t="str">
        <f t="shared" si="673"/>
        <v/>
      </c>
      <c r="EU344" s="9"/>
      <c r="EV344" s="62" t="str">
        <f t="shared" si="700"/>
        <v/>
      </c>
      <c r="EW344" s="95" t="str">
        <f t="shared" si="701"/>
        <v/>
      </c>
      <c r="EX344" s="9" t="str">
        <f t="shared" si="676"/>
        <v/>
      </c>
      <c r="EY344" s="10" t="str">
        <f t="shared" si="677"/>
        <v/>
      </c>
      <c r="EZ344" s="7"/>
    </row>
    <row r="345" spans="1:156" ht="15" customHeight="1">
      <c r="A345" s="15"/>
      <c r="B345" s="15"/>
      <c r="C345" s="9"/>
      <c r="D345" s="9" t="str">
        <f t="shared" si="636"/>
        <v/>
      </c>
      <c r="E345" s="9"/>
      <c r="F345" s="9" t="str">
        <f t="shared" si="637"/>
        <v/>
      </c>
      <c r="G345" s="9"/>
      <c r="H345" s="9" t="str">
        <f t="shared" si="638"/>
        <v/>
      </c>
      <c r="I345" s="9"/>
      <c r="J345" s="62" t="str">
        <f t="shared" si="639"/>
        <v/>
      </c>
      <c r="K345" s="9" t="str">
        <f t="shared" si="640"/>
        <v/>
      </c>
      <c r="L345" s="9" t="str">
        <f t="shared" si="641"/>
        <v/>
      </c>
      <c r="M345" s="10" t="str">
        <f t="shared" si="642"/>
        <v/>
      </c>
      <c r="N345" s="7"/>
      <c r="O345" s="168"/>
      <c r="P345" s="15"/>
      <c r="Q345" s="9"/>
      <c r="R345" s="9" t="str">
        <f t="shared" si="643"/>
        <v/>
      </c>
      <c r="S345" s="9"/>
      <c r="T345" s="9" t="str">
        <f t="shared" si="644"/>
        <v/>
      </c>
      <c r="U345" s="9"/>
      <c r="V345" s="9" t="str">
        <f t="shared" si="645"/>
        <v/>
      </c>
      <c r="W345" s="9"/>
      <c r="X345" s="62" t="str">
        <f t="shared" si="646"/>
        <v/>
      </c>
      <c r="Y345" s="9" t="str">
        <f t="shared" si="647"/>
        <v/>
      </c>
      <c r="Z345" s="9" t="str">
        <f t="shared" si="648"/>
        <v/>
      </c>
      <c r="AA345" s="10" t="str">
        <f t="shared" si="649"/>
        <v/>
      </c>
      <c r="AB345" s="7"/>
      <c r="AC345" s="168"/>
      <c r="AD345" s="15"/>
      <c r="AE345" s="9"/>
      <c r="AF345" s="9" t="str">
        <f t="shared" si="650"/>
        <v/>
      </c>
      <c r="AG345" s="9"/>
      <c r="AH345" s="9" t="str">
        <f t="shared" si="651"/>
        <v/>
      </c>
      <c r="AI345" s="9"/>
      <c r="AJ345" s="9" t="str">
        <f t="shared" si="652"/>
        <v/>
      </c>
      <c r="AK345" s="9"/>
      <c r="AL345" s="62" t="str">
        <f t="shared" si="696"/>
        <v/>
      </c>
      <c r="AM345" s="9" t="str">
        <f t="shared" si="697"/>
        <v/>
      </c>
      <c r="AN345" s="9" t="str">
        <f t="shared" si="655"/>
        <v/>
      </c>
      <c r="AO345" s="10" t="str">
        <f t="shared" si="656"/>
        <v/>
      </c>
      <c r="AP345" s="7"/>
      <c r="AQ345" s="168"/>
      <c r="AR345" s="140"/>
      <c r="AS345" s="9"/>
      <c r="AT345" s="9" t="str">
        <f t="shared" si="657"/>
        <v/>
      </c>
      <c r="AU345" s="9"/>
      <c r="AV345" s="9" t="str">
        <f t="shared" si="658"/>
        <v/>
      </c>
      <c r="AW345" s="9"/>
      <c r="AX345" s="9" t="str">
        <f t="shared" si="659"/>
        <v/>
      </c>
      <c r="AY345" s="9"/>
      <c r="AZ345" s="62" t="str">
        <f t="shared" si="698"/>
        <v/>
      </c>
      <c r="BA345" s="9" t="str">
        <f t="shared" si="699"/>
        <v/>
      </c>
      <c r="BB345" s="9" t="str">
        <f t="shared" si="661"/>
        <v/>
      </c>
      <c r="BC345" s="10" t="str">
        <f t="shared" si="662"/>
        <v/>
      </c>
      <c r="BD345" s="7"/>
      <c r="BE345" s="168"/>
      <c r="BF345" s="17"/>
      <c r="BG345" s="9"/>
      <c r="BH345" s="9" t="str">
        <f t="shared" si="663"/>
        <v/>
      </c>
      <c r="BI345" s="9"/>
      <c r="BJ345" s="9" t="str">
        <f t="shared" si="664"/>
        <v/>
      </c>
      <c r="BK345" s="9"/>
      <c r="BL345" s="9" t="str">
        <f t="shared" si="665"/>
        <v/>
      </c>
      <c r="BM345" s="9"/>
      <c r="BN345" s="62" t="str">
        <f t="shared" si="666"/>
        <v/>
      </c>
      <c r="BO345" s="9" t="str">
        <f t="shared" si="667"/>
        <v/>
      </c>
      <c r="BP345" s="9" t="str">
        <f t="shared" si="668"/>
        <v/>
      </c>
      <c r="BQ345" s="10" t="str">
        <f t="shared" si="669"/>
        <v/>
      </c>
      <c r="BR345" s="7"/>
      <c r="BS345" s="168"/>
      <c r="BT345" s="15"/>
      <c r="BU345" s="9"/>
      <c r="BV345" s="9" t="str">
        <f t="shared" si="712"/>
        <v/>
      </c>
      <c r="BW345" s="9"/>
      <c r="BX345" s="9" t="str">
        <f t="shared" si="713"/>
        <v/>
      </c>
      <c r="BY345" s="9"/>
      <c r="BZ345" s="9" t="str">
        <f t="shared" si="714"/>
        <v/>
      </c>
      <c r="CA345" s="9"/>
      <c r="CB345" s="9"/>
      <c r="CC345" s="9"/>
      <c r="CD345" s="9" t="str">
        <f t="shared" si="702"/>
        <v/>
      </c>
      <c r="CE345" s="10" t="str">
        <f t="shared" si="703"/>
        <v/>
      </c>
      <c r="CF345" s="7"/>
      <c r="CH345" s="15"/>
      <c r="CI345" s="9"/>
      <c r="CJ345" s="9" t="str">
        <f t="shared" si="715"/>
        <v/>
      </c>
      <c r="CK345" s="9"/>
      <c r="CL345" s="9" t="str">
        <f t="shared" si="716"/>
        <v/>
      </c>
      <c r="CM345" s="9"/>
      <c r="CN345" s="9" t="str">
        <f t="shared" si="717"/>
        <v/>
      </c>
      <c r="CO345" s="9"/>
      <c r="CP345" s="9"/>
      <c r="CQ345" s="9"/>
      <c r="CR345" s="9" t="str">
        <f t="shared" si="704"/>
        <v/>
      </c>
      <c r="CS345" s="10" t="str">
        <f t="shared" si="705"/>
        <v/>
      </c>
      <c r="CT345" s="7"/>
      <c r="CV345" s="15"/>
      <c r="CW345" s="9"/>
      <c r="CX345" s="9" t="str">
        <f t="shared" si="718"/>
        <v/>
      </c>
      <c r="CY345" s="9"/>
      <c r="CZ345" s="9" t="str">
        <f t="shared" si="719"/>
        <v/>
      </c>
      <c r="DA345" s="9"/>
      <c r="DB345" s="9" t="str">
        <f t="shared" si="720"/>
        <v/>
      </c>
      <c r="DC345" s="9"/>
      <c r="DD345" s="9"/>
      <c r="DE345" s="9"/>
      <c r="DF345" s="9" t="str">
        <f t="shared" si="706"/>
        <v/>
      </c>
      <c r="DG345" s="10" t="str">
        <f t="shared" si="707"/>
        <v/>
      </c>
      <c r="DH345" s="7"/>
      <c r="DJ345" s="15"/>
      <c r="DK345" s="9"/>
      <c r="DL345" s="9" t="str">
        <f t="shared" si="721"/>
        <v/>
      </c>
      <c r="DM345" s="9"/>
      <c r="DN345" s="9" t="str">
        <f t="shared" si="722"/>
        <v/>
      </c>
      <c r="DO345" s="9"/>
      <c r="DP345" s="9" t="str">
        <f t="shared" si="723"/>
        <v/>
      </c>
      <c r="DQ345" s="9"/>
      <c r="DR345" s="9"/>
      <c r="DS345" s="9"/>
      <c r="DT345" s="9" t="str">
        <f t="shared" si="708"/>
        <v/>
      </c>
      <c r="DU345" s="10" t="str">
        <f t="shared" si="709"/>
        <v/>
      </c>
      <c r="DV345" s="7"/>
      <c r="DW345" s="276"/>
      <c r="DX345" s="15"/>
      <c r="DY345" s="9"/>
      <c r="DZ345" s="9" t="str">
        <f t="shared" si="724"/>
        <v/>
      </c>
      <c r="EA345" s="9"/>
      <c r="EB345" s="9" t="str">
        <f t="shared" si="725"/>
        <v/>
      </c>
      <c r="EC345" s="9"/>
      <c r="ED345" s="9" t="str">
        <f t="shared" si="726"/>
        <v/>
      </c>
      <c r="EE345" s="9"/>
      <c r="EF345" s="9"/>
      <c r="EG345" s="9"/>
      <c r="EH345" s="9" t="str">
        <f t="shared" si="710"/>
        <v/>
      </c>
      <c r="EI345" s="10" t="str">
        <f t="shared" si="711"/>
        <v/>
      </c>
      <c r="EJ345" s="7"/>
      <c r="EK345" s="276"/>
      <c r="EL345" s="239"/>
      <c r="EM345" s="15"/>
      <c r="EN345" s="15"/>
      <c r="EO345" s="9"/>
      <c r="EP345" s="9" t="str">
        <f t="shared" si="671"/>
        <v/>
      </c>
      <c r="EQ345" s="9"/>
      <c r="ER345" s="9" t="str">
        <f t="shared" si="672"/>
        <v/>
      </c>
      <c r="ES345" s="9"/>
      <c r="ET345" s="9" t="str">
        <f t="shared" si="673"/>
        <v/>
      </c>
      <c r="EU345" s="9"/>
      <c r="EV345" s="62" t="str">
        <f t="shared" si="700"/>
        <v/>
      </c>
      <c r="EW345" s="9" t="str">
        <f t="shared" si="701"/>
        <v/>
      </c>
      <c r="EX345" s="9" t="str">
        <f t="shared" si="676"/>
        <v/>
      </c>
      <c r="EY345" s="10" t="str">
        <f t="shared" si="677"/>
        <v/>
      </c>
      <c r="EZ345" s="7"/>
    </row>
    <row r="346" spans="1:156" ht="15" customHeight="1" thickBot="1">
      <c r="A346" s="23"/>
      <c r="B346" s="23"/>
      <c r="C346" s="24"/>
      <c r="D346" s="24" t="str">
        <f t="shared" si="636"/>
        <v/>
      </c>
      <c r="E346" s="24"/>
      <c r="F346" s="24" t="str">
        <f t="shared" si="637"/>
        <v/>
      </c>
      <c r="G346" s="24"/>
      <c r="H346" s="24" t="str">
        <f t="shared" si="638"/>
        <v/>
      </c>
      <c r="I346" s="24"/>
      <c r="J346" s="63" t="str">
        <f t="shared" si="639"/>
        <v/>
      </c>
      <c r="K346" s="96" t="str">
        <f t="shared" si="640"/>
        <v/>
      </c>
      <c r="L346" s="24" t="str">
        <f t="shared" si="641"/>
        <v/>
      </c>
      <c r="M346" s="26" t="str">
        <f t="shared" si="642"/>
        <v/>
      </c>
      <c r="N346" s="7"/>
      <c r="O346" s="168"/>
      <c r="P346" s="23"/>
      <c r="Q346" s="24"/>
      <c r="R346" s="24" t="str">
        <f t="shared" si="643"/>
        <v/>
      </c>
      <c r="S346" s="24"/>
      <c r="T346" s="24" t="str">
        <f t="shared" si="644"/>
        <v/>
      </c>
      <c r="U346" s="24"/>
      <c r="V346" s="24" t="str">
        <f t="shared" si="645"/>
        <v/>
      </c>
      <c r="W346" s="24"/>
      <c r="X346" s="63" t="str">
        <f t="shared" si="646"/>
        <v/>
      </c>
      <c r="Y346" s="96" t="str">
        <f t="shared" si="647"/>
        <v/>
      </c>
      <c r="Z346" s="24" t="str">
        <f t="shared" si="648"/>
        <v/>
      </c>
      <c r="AA346" s="26" t="str">
        <f t="shared" si="649"/>
        <v/>
      </c>
      <c r="AB346" s="7"/>
      <c r="AC346" s="168"/>
      <c r="AD346" s="23"/>
      <c r="AE346" s="24"/>
      <c r="AF346" s="24" t="str">
        <f t="shared" si="650"/>
        <v/>
      </c>
      <c r="AG346" s="24"/>
      <c r="AH346" s="24" t="str">
        <f t="shared" si="651"/>
        <v/>
      </c>
      <c r="AI346" s="24"/>
      <c r="AJ346" s="24" t="str">
        <f t="shared" si="652"/>
        <v/>
      </c>
      <c r="AK346" s="24"/>
      <c r="AL346" s="63" t="str">
        <f t="shared" si="696"/>
        <v/>
      </c>
      <c r="AM346" s="96" t="str">
        <f t="shared" si="697"/>
        <v/>
      </c>
      <c r="AN346" s="24" t="str">
        <f t="shared" si="655"/>
        <v/>
      </c>
      <c r="AO346" s="26" t="str">
        <f t="shared" si="656"/>
        <v/>
      </c>
      <c r="AP346" s="7"/>
      <c r="AQ346" s="168"/>
      <c r="AR346" s="165" t="str">
        <f>IF(A346="","",A346)</f>
        <v/>
      </c>
      <c r="AS346" s="24"/>
      <c r="AT346" s="24" t="str">
        <f t="shared" si="657"/>
        <v/>
      </c>
      <c r="AU346" s="24"/>
      <c r="AV346" s="24" t="str">
        <f t="shared" si="658"/>
        <v/>
      </c>
      <c r="AW346" s="24"/>
      <c r="AX346" s="24" t="str">
        <f t="shared" si="659"/>
        <v/>
      </c>
      <c r="AY346" s="24"/>
      <c r="AZ346" s="63" t="str">
        <f t="shared" si="698"/>
        <v/>
      </c>
      <c r="BA346" s="96" t="str">
        <f t="shared" si="699"/>
        <v/>
      </c>
      <c r="BB346" s="24" t="str">
        <f t="shared" si="661"/>
        <v/>
      </c>
      <c r="BC346" s="26" t="str">
        <f t="shared" si="662"/>
        <v/>
      </c>
      <c r="BD346" s="7"/>
      <c r="BE346" s="168"/>
      <c r="BF346" s="23"/>
      <c r="BG346" s="24"/>
      <c r="BH346" s="24" t="str">
        <f t="shared" si="663"/>
        <v/>
      </c>
      <c r="BI346" s="24"/>
      <c r="BJ346" s="24" t="str">
        <f t="shared" si="664"/>
        <v/>
      </c>
      <c r="BK346" s="24"/>
      <c r="BL346" s="24" t="str">
        <f t="shared" si="665"/>
        <v/>
      </c>
      <c r="BM346" s="24"/>
      <c r="BN346" s="63" t="str">
        <f t="shared" si="666"/>
        <v/>
      </c>
      <c r="BO346" s="96" t="str">
        <f t="shared" si="667"/>
        <v/>
      </c>
      <c r="BP346" s="24" t="str">
        <f t="shared" si="668"/>
        <v/>
      </c>
      <c r="BQ346" s="26" t="str">
        <f t="shared" si="669"/>
        <v/>
      </c>
      <c r="BR346" s="7"/>
      <c r="BS346" s="168"/>
      <c r="BT346" s="15"/>
      <c r="BU346" s="9"/>
      <c r="BV346" s="9" t="str">
        <f t="shared" si="712"/>
        <v/>
      </c>
      <c r="BW346" s="9"/>
      <c r="BX346" s="9" t="str">
        <f t="shared" si="713"/>
        <v/>
      </c>
      <c r="BY346" s="9"/>
      <c r="BZ346" s="9" t="str">
        <f t="shared" si="714"/>
        <v/>
      </c>
      <c r="CA346" s="9"/>
      <c r="CB346" s="9"/>
      <c r="CC346" s="9"/>
      <c r="CD346" s="9" t="str">
        <f t="shared" si="702"/>
        <v/>
      </c>
      <c r="CE346" s="10" t="str">
        <f t="shared" si="703"/>
        <v/>
      </c>
      <c r="CF346" s="7"/>
      <c r="CH346" s="15"/>
      <c r="CI346" s="9"/>
      <c r="CJ346" s="9" t="str">
        <f t="shared" si="715"/>
        <v/>
      </c>
      <c r="CK346" s="9"/>
      <c r="CL346" s="9" t="str">
        <f t="shared" si="716"/>
        <v/>
      </c>
      <c r="CM346" s="9"/>
      <c r="CN346" s="9" t="str">
        <f t="shared" si="717"/>
        <v/>
      </c>
      <c r="CO346" s="9"/>
      <c r="CP346" s="9"/>
      <c r="CQ346" s="9"/>
      <c r="CR346" s="9" t="str">
        <f t="shared" si="704"/>
        <v/>
      </c>
      <c r="CS346" s="10" t="str">
        <f t="shared" si="705"/>
        <v/>
      </c>
      <c r="CT346" s="7"/>
      <c r="CV346" s="15"/>
      <c r="CW346" s="9"/>
      <c r="CX346" s="9" t="str">
        <f t="shared" si="718"/>
        <v/>
      </c>
      <c r="CY346" s="9"/>
      <c r="CZ346" s="9" t="str">
        <f t="shared" si="719"/>
        <v/>
      </c>
      <c r="DA346" s="9"/>
      <c r="DB346" s="9" t="str">
        <f t="shared" si="720"/>
        <v/>
      </c>
      <c r="DC346" s="9"/>
      <c r="DD346" s="9"/>
      <c r="DE346" s="9"/>
      <c r="DF346" s="9" t="str">
        <f t="shared" si="706"/>
        <v/>
      </c>
      <c r="DG346" s="10" t="str">
        <f t="shared" si="707"/>
        <v/>
      </c>
      <c r="DH346" s="7"/>
      <c r="DJ346" s="15"/>
      <c r="DK346" s="9"/>
      <c r="DL346" s="9" t="str">
        <f t="shared" si="721"/>
        <v/>
      </c>
      <c r="DM346" s="9"/>
      <c r="DN346" s="9" t="str">
        <f t="shared" si="722"/>
        <v/>
      </c>
      <c r="DO346" s="9"/>
      <c r="DP346" s="9" t="str">
        <f t="shared" si="723"/>
        <v/>
      </c>
      <c r="DQ346" s="9"/>
      <c r="DR346" s="9"/>
      <c r="DS346" s="9"/>
      <c r="DT346" s="9" t="str">
        <f t="shared" si="708"/>
        <v/>
      </c>
      <c r="DU346" s="10" t="str">
        <f t="shared" si="709"/>
        <v/>
      </c>
      <c r="DV346" s="7"/>
      <c r="DW346" s="276"/>
      <c r="DX346" s="15"/>
      <c r="DY346" s="9"/>
      <c r="DZ346" s="9" t="str">
        <f t="shared" si="724"/>
        <v/>
      </c>
      <c r="EA346" s="9"/>
      <c r="EB346" s="9" t="str">
        <f t="shared" si="725"/>
        <v/>
      </c>
      <c r="EC346" s="9"/>
      <c r="ED346" s="9" t="str">
        <f t="shared" si="726"/>
        <v/>
      </c>
      <c r="EE346" s="9"/>
      <c r="EF346" s="9"/>
      <c r="EG346" s="9"/>
      <c r="EH346" s="9" t="str">
        <f t="shared" si="710"/>
        <v/>
      </c>
      <c r="EI346" s="10" t="str">
        <f t="shared" si="711"/>
        <v/>
      </c>
      <c r="EJ346" s="7"/>
      <c r="EK346" s="276"/>
      <c r="EL346" s="239"/>
      <c r="EM346" s="23"/>
      <c r="EN346" s="23"/>
      <c r="EO346" s="24"/>
      <c r="EP346" s="24" t="str">
        <f t="shared" si="671"/>
        <v/>
      </c>
      <c r="EQ346" s="24"/>
      <c r="ER346" s="24" t="str">
        <f t="shared" si="672"/>
        <v/>
      </c>
      <c r="ES346" s="24"/>
      <c r="ET346" s="24" t="str">
        <f t="shared" si="673"/>
        <v/>
      </c>
      <c r="EU346" s="24"/>
      <c r="EV346" s="63" t="str">
        <f t="shared" si="700"/>
        <v/>
      </c>
      <c r="EW346" s="96" t="str">
        <f t="shared" si="701"/>
        <v/>
      </c>
      <c r="EX346" s="24" t="str">
        <f t="shared" si="676"/>
        <v/>
      </c>
      <c r="EY346" s="26" t="str">
        <f t="shared" si="677"/>
        <v/>
      </c>
      <c r="EZ346" s="7"/>
    </row>
    <row r="347" spans="1:156" ht="15" customHeight="1" thickTop="1">
      <c r="A347" s="89"/>
      <c r="B347" s="89"/>
      <c r="C347" s="78"/>
      <c r="D347" s="78" t="str">
        <f t="shared" si="636"/>
        <v/>
      </c>
      <c r="E347" s="78"/>
      <c r="F347" s="28" t="str">
        <f t="shared" si="637"/>
        <v/>
      </c>
      <c r="G347" s="78"/>
      <c r="H347" s="78" t="str">
        <f t="shared" si="638"/>
        <v/>
      </c>
      <c r="I347" s="78"/>
      <c r="J347" s="90" t="str">
        <f t="shared" si="639"/>
        <v/>
      </c>
      <c r="K347" s="91" t="str">
        <f t="shared" si="640"/>
        <v/>
      </c>
      <c r="L347" s="28" t="str">
        <f t="shared" si="641"/>
        <v/>
      </c>
      <c r="M347" s="29" t="str">
        <f t="shared" si="642"/>
        <v/>
      </c>
      <c r="N347" s="7"/>
      <c r="O347" s="168"/>
      <c r="P347" s="89" t="str">
        <f>IF(A347="","",A347)</f>
        <v/>
      </c>
      <c r="Q347" s="78"/>
      <c r="R347" s="78" t="str">
        <f t="shared" si="643"/>
        <v/>
      </c>
      <c r="S347" s="78"/>
      <c r="T347" s="28" t="str">
        <f t="shared" si="644"/>
        <v/>
      </c>
      <c r="U347" s="78"/>
      <c r="V347" s="78" t="str">
        <f t="shared" si="645"/>
        <v/>
      </c>
      <c r="W347" s="78"/>
      <c r="X347" s="90" t="str">
        <f t="shared" si="646"/>
        <v/>
      </c>
      <c r="Y347" s="91" t="str">
        <f t="shared" si="647"/>
        <v/>
      </c>
      <c r="Z347" s="28" t="str">
        <f t="shared" si="648"/>
        <v/>
      </c>
      <c r="AA347" s="29" t="str">
        <f t="shared" si="649"/>
        <v/>
      </c>
      <c r="AB347" s="7"/>
      <c r="AC347" s="168"/>
      <c r="AD347" s="89" t="str">
        <f>IF(A347="","",A347)</f>
        <v/>
      </c>
      <c r="AE347" s="78"/>
      <c r="AF347" s="78" t="str">
        <f t="shared" si="650"/>
        <v/>
      </c>
      <c r="AG347" s="78"/>
      <c r="AH347" s="28" t="str">
        <f t="shared" si="651"/>
        <v/>
      </c>
      <c r="AI347" s="78"/>
      <c r="AJ347" s="78" t="str">
        <f t="shared" si="652"/>
        <v/>
      </c>
      <c r="AK347" s="78"/>
      <c r="AL347" s="90" t="str">
        <f t="shared" si="696"/>
        <v/>
      </c>
      <c r="AM347" s="91" t="str">
        <f t="shared" si="697"/>
        <v/>
      </c>
      <c r="AN347" s="28" t="str">
        <f t="shared" si="655"/>
        <v/>
      </c>
      <c r="AO347" s="29" t="str">
        <f t="shared" si="656"/>
        <v/>
      </c>
      <c r="AP347" s="7"/>
      <c r="AQ347" s="168"/>
      <c r="AR347" s="89" t="str">
        <f>IF(A347="","",A347)</f>
        <v/>
      </c>
      <c r="AS347" s="78"/>
      <c r="AT347" s="78" t="str">
        <f t="shared" si="657"/>
        <v/>
      </c>
      <c r="AU347" s="78"/>
      <c r="AV347" s="28" t="str">
        <f t="shared" si="658"/>
        <v/>
      </c>
      <c r="AW347" s="78"/>
      <c r="AX347" s="78" t="str">
        <f t="shared" si="659"/>
        <v/>
      </c>
      <c r="AY347" s="78"/>
      <c r="AZ347" s="90" t="str">
        <f t="shared" si="698"/>
        <v/>
      </c>
      <c r="BA347" s="91" t="str">
        <f t="shared" si="699"/>
        <v/>
      </c>
      <c r="BB347" s="28" t="str">
        <f t="shared" si="661"/>
        <v/>
      </c>
      <c r="BC347" s="29" t="str">
        <f t="shared" si="662"/>
        <v/>
      </c>
      <c r="BD347" s="7"/>
      <c r="BE347" s="168"/>
      <c r="BF347" s="89" t="str">
        <f>IF(A347="","",A347)</f>
        <v/>
      </c>
      <c r="BG347" s="78"/>
      <c r="BH347" s="78" t="str">
        <f t="shared" si="663"/>
        <v/>
      </c>
      <c r="BI347" s="78"/>
      <c r="BJ347" s="28" t="str">
        <f t="shared" si="664"/>
        <v/>
      </c>
      <c r="BK347" s="78"/>
      <c r="BL347" s="78" t="str">
        <f t="shared" si="665"/>
        <v/>
      </c>
      <c r="BM347" s="78"/>
      <c r="BN347" s="90" t="str">
        <f t="shared" si="666"/>
        <v/>
      </c>
      <c r="BO347" s="91" t="str">
        <f t="shared" si="667"/>
        <v/>
      </c>
      <c r="BP347" s="28" t="str">
        <f t="shared" si="668"/>
        <v/>
      </c>
      <c r="BQ347" s="29" t="str">
        <f t="shared" si="669"/>
        <v/>
      </c>
      <c r="BR347" s="7"/>
      <c r="BS347" s="168"/>
      <c r="BT347" s="15"/>
      <c r="BU347" s="9"/>
      <c r="BV347" s="9" t="str">
        <f t="shared" si="712"/>
        <v/>
      </c>
      <c r="BW347" s="9"/>
      <c r="BX347" s="9" t="str">
        <f t="shared" si="713"/>
        <v/>
      </c>
      <c r="BY347" s="9"/>
      <c r="BZ347" s="9" t="str">
        <f t="shared" si="714"/>
        <v/>
      </c>
      <c r="CA347" s="9"/>
      <c r="CB347" s="9"/>
      <c r="CC347" s="9"/>
      <c r="CD347" s="9" t="str">
        <f t="shared" si="702"/>
        <v/>
      </c>
      <c r="CE347" s="10" t="str">
        <f t="shared" si="703"/>
        <v/>
      </c>
      <c r="CF347" s="7"/>
      <c r="CH347" s="15"/>
      <c r="CI347" s="9"/>
      <c r="CJ347" s="9" t="str">
        <f t="shared" si="715"/>
        <v/>
      </c>
      <c r="CK347" s="9"/>
      <c r="CL347" s="9" t="str">
        <f t="shared" si="716"/>
        <v/>
      </c>
      <c r="CM347" s="9"/>
      <c r="CN347" s="9" t="str">
        <f t="shared" si="717"/>
        <v/>
      </c>
      <c r="CO347" s="9"/>
      <c r="CP347" s="9"/>
      <c r="CQ347" s="9"/>
      <c r="CR347" s="9" t="str">
        <f t="shared" si="704"/>
        <v/>
      </c>
      <c r="CS347" s="10" t="str">
        <f t="shared" si="705"/>
        <v/>
      </c>
      <c r="CT347" s="7"/>
      <c r="CV347" s="15"/>
      <c r="CW347" s="9"/>
      <c r="CX347" s="9" t="str">
        <f t="shared" si="718"/>
        <v/>
      </c>
      <c r="CY347" s="9"/>
      <c r="CZ347" s="9" t="str">
        <f t="shared" si="719"/>
        <v/>
      </c>
      <c r="DA347" s="9"/>
      <c r="DB347" s="9" t="str">
        <f t="shared" si="720"/>
        <v/>
      </c>
      <c r="DC347" s="9"/>
      <c r="DD347" s="9"/>
      <c r="DE347" s="9"/>
      <c r="DF347" s="9" t="str">
        <f t="shared" si="706"/>
        <v/>
      </c>
      <c r="DG347" s="10" t="str">
        <f t="shared" si="707"/>
        <v/>
      </c>
      <c r="DH347" s="7"/>
      <c r="DJ347" s="15"/>
      <c r="DK347" s="9"/>
      <c r="DL347" s="9" t="str">
        <f t="shared" si="721"/>
        <v/>
      </c>
      <c r="DM347" s="9"/>
      <c r="DN347" s="9" t="str">
        <f t="shared" si="722"/>
        <v/>
      </c>
      <c r="DO347" s="9"/>
      <c r="DP347" s="9" t="str">
        <f t="shared" si="723"/>
        <v/>
      </c>
      <c r="DQ347" s="9"/>
      <c r="DR347" s="9"/>
      <c r="DS347" s="9"/>
      <c r="DT347" s="9" t="str">
        <f t="shared" si="708"/>
        <v/>
      </c>
      <c r="DU347" s="10" t="str">
        <f t="shared" si="709"/>
        <v/>
      </c>
      <c r="DV347" s="7"/>
      <c r="DW347" s="276"/>
      <c r="DX347" s="15"/>
      <c r="DY347" s="9"/>
      <c r="DZ347" s="9" t="str">
        <f t="shared" si="724"/>
        <v/>
      </c>
      <c r="EA347" s="9"/>
      <c r="EB347" s="9" t="str">
        <f t="shared" si="725"/>
        <v/>
      </c>
      <c r="EC347" s="9"/>
      <c r="ED347" s="9" t="str">
        <f t="shared" si="726"/>
        <v/>
      </c>
      <c r="EE347" s="9"/>
      <c r="EF347" s="9"/>
      <c r="EG347" s="9"/>
      <c r="EH347" s="9" t="str">
        <f t="shared" si="710"/>
        <v/>
      </c>
      <c r="EI347" s="10" t="str">
        <f t="shared" si="711"/>
        <v/>
      </c>
      <c r="EJ347" s="7"/>
      <c r="EK347" s="276"/>
      <c r="EL347" s="239"/>
      <c r="EM347" s="89"/>
      <c r="EN347" s="89"/>
      <c r="EO347" s="78"/>
      <c r="EP347" s="78" t="str">
        <f t="shared" si="671"/>
        <v/>
      </c>
      <c r="EQ347" s="78"/>
      <c r="ER347" s="28" t="str">
        <f t="shared" si="672"/>
        <v/>
      </c>
      <c r="ES347" s="78"/>
      <c r="ET347" s="78" t="str">
        <f t="shared" si="673"/>
        <v/>
      </c>
      <c r="EU347" s="78"/>
      <c r="EV347" s="90" t="str">
        <f t="shared" si="700"/>
        <v/>
      </c>
      <c r="EW347" s="91" t="str">
        <f t="shared" si="701"/>
        <v/>
      </c>
      <c r="EX347" s="28" t="str">
        <f t="shared" si="676"/>
        <v/>
      </c>
      <c r="EY347" s="29" t="str">
        <f t="shared" si="677"/>
        <v/>
      </c>
      <c r="EZ347" s="7"/>
    </row>
    <row r="348" spans="1:156" ht="15" customHeight="1">
      <c r="A348" s="15"/>
      <c r="B348" s="15"/>
      <c r="C348" s="9"/>
      <c r="D348" s="9" t="str">
        <f t="shared" si="636"/>
        <v/>
      </c>
      <c r="E348" s="9"/>
      <c r="F348" s="9" t="str">
        <f t="shared" si="637"/>
        <v/>
      </c>
      <c r="G348" s="9"/>
      <c r="H348" s="9" t="str">
        <f t="shared" si="638"/>
        <v/>
      </c>
      <c r="I348" s="9"/>
      <c r="J348" s="62" t="str">
        <f t="shared" si="639"/>
        <v/>
      </c>
      <c r="K348" s="95" t="str">
        <f t="shared" si="640"/>
        <v/>
      </c>
      <c r="L348" s="9" t="str">
        <f t="shared" si="641"/>
        <v/>
      </c>
      <c r="M348" s="10" t="str">
        <f t="shared" si="642"/>
        <v/>
      </c>
      <c r="N348" s="7"/>
      <c r="O348" s="168"/>
      <c r="P348" s="15"/>
      <c r="Q348" s="9"/>
      <c r="R348" s="9" t="str">
        <f t="shared" si="643"/>
        <v/>
      </c>
      <c r="S348" s="9"/>
      <c r="T348" s="9" t="str">
        <f t="shared" si="644"/>
        <v/>
      </c>
      <c r="U348" s="9"/>
      <c r="V348" s="9" t="str">
        <f t="shared" si="645"/>
        <v/>
      </c>
      <c r="W348" s="9"/>
      <c r="X348" s="62" t="str">
        <f t="shared" si="646"/>
        <v/>
      </c>
      <c r="Y348" s="95" t="str">
        <f t="shared" si="647"/>
        <v/>
      </c>
      <c r="Z348" s="9" t="str">
        <f t="shared" si="648"/>
        <v/>
      </c>
      <c r="AA348" s="10" t="str">
        <f t="shared" si="649"/>
        <v/>
      </c>
      <c r="AB348" s="7"/>
      <c r="AC348" s="168"/>
      <c r="AD348" s="15"/>
      <c r="AE348" s="9"/>
      <c r="AF348" s="9" t="str">
        <f t="shared" si="650"/>
        <v/>
      </c>
      <c r="AG348" s="9"/>
      <c r="AH348" s="9" t="str">
        <f t="shared" si="651"/>
        <v/>
      </c>
      <c r="AI348" s="9"/>
      <c r="AJ348" s="9" t="str">
        <f t="shared" si="652"/>
        <v/>
      </c>
      <c r="AK348" s="9"/>
      <c r="AL348" s="62" t="str">
        <f t="shared" si="696"/>
        <v/>
      </c>
      <c r="AM348" s="95" t="str">
        <f t="shared" si="697"/>
        <v/>
      </c>
      <c r="AN348" s="9" t="str">
        <f t="shared" si="655"/>
        <v/>
      </c>
      <c r="AO348" s="10" t="str">
        <f t="shared" si="656"/>
        <v/>
      </c>
      <c r="AP348" s="7"/>
      <c r="AQ348" s="168"/>
      <c r="AR348" s="17"/>
      <c r="AS348" s="9"/>
      <c r="AT348" s="9" t="str">
        <f t="shared" si="657"/>
        <v/>
      </c>
      <c r="AU348" s="9"/>
      <c r="AV348" s="9" t="str">
        <f t="shared" si="658"/>
        <v/>
      </c>
      <c r="AW348" s="9"/>
      <c r="AX348" s="9" t="str">
        <f t="shared" si="659"/>
        <v/>
      </c>
      <c r="AY348" s="9"/>
      <c r="AZ348" s="62" t="str">
        <f t="shared" si="698"/>
        <v/>
      </c>
      <c r="BA348" s="95" t="str">
        <f t="shared" si="699"/>
        <v/>
      </c>
      <c r="BB348" s="9" t="str">
        <f t="shared" si="661"/>
        <v/>
      </c>
      <c r="BC348" s="10" t="str">
        <f t="shared" si="662"/>
        <v/>
      </c>
      <c r="BD348" s="7"/>
      <c r="BE348" s="168"/>
      <c r="BF348" s="17"/>
      <c r="BG348" s="9"/>
      <c r="BH348" s="9" t="str">
        <f t="shared" si="663"/>
        <v/>
      </c>
      <c r="BI348" s="9"/>
      <c r="BJ348" s="9" t="str">
        <f t="shared" si="664"/>
        <v/>
      </c>
      <c r="BK348" s="9"/>
      <c r="BL348" s="9" t="str">
        <f t="shared" si="665"/>
        <v/>
      </c>
      <c r="BM348" s="9"/>
      <c r="BN348" s="62" t="str">
        <f t="shared" si="666"/>
        <v/>
      </c>
      <c r="BO348" s="95" t="str">
        <f t="shared" si="667"/>
        <v/>
      </c>
      <c r="BP348" s="9" t="str">
        <f t="shared" si="668"/>
        <v/>
      </c>
      <c r="BQ348" s="10" t="str">
        <f t="shared" si="669"/>
        <v/>
      </c>
      <c r="BR348" s="7"/>
      <c r="BS348" s="168"/>
      <c r="BT348" s="15"/>
      <c r="BU348" s="9"/>
      <c r="BV348" s="9" t="str">
        <f t="shared" si="712"/>
        <v/>
      </c>
      <c r="BW348" s="9"/>
      <c r="BX348" s="9" t="str">
        <f t="shared" si="713"/>
        <v/>
      </c>
      <c r="BY348" s="9"/>
      <c r="BZ348" s="9" t="str">
        <f t="shared" si="714"/>
        <v/>
      </c>
      <c r="CA348" s="9"/>
      <c r="CB348" s="9"/>
      <c r="CC348" s="9"/>
      <c r="CD348" s="9" t="str">
        <f t="shared" si="702"/>
        <v/>
      </c>
      <c r="CE348" s="10" t="str">
        <f t="shared" si="703"/>
        <v/>
      </c>
      <c r="CF348" s="7"/>
      <c r="CH348" s="15"/>
      <c r="CI348" s="9"/>
      <c r="CJ348" s="9" t="str">
        <f t="shared" si="715"/>
        <v/>
      </c>
      <c r="CK348" s="9"/>
      <c r="CL348" s="9" t="str">
        <f t="shared" si="716"/>
        <v/>
      </c>
      <c r="CM348" s="9"/>
      <c r="CN348" s="9" t="str">
        <f t="shared" si="717"/>
        <v/>
      </c>
      <c r="CO348" s="9"/>
      <c r="CP348" s="9"/>
      <c r="CQ348" s="9"/>
      <c r="CR348" s="9" t="str">
        <f t="shared" si="704"/>
        <v/>
      </c>
      <c r="CS348" s="10" t="str">
        <f t="shared" si="705"/>
        <v/>
      </c>
      <c r="CT348" s="7"/>
      <c r="CV348" s="15"/>
      <c r="CW348" s="9"/>
      <c r="CX348" s="9" t="str">
        <f t="shared" si="718"/>
        <v/>
      </c>
      <c r="CY348" s="9"/>
      <c r="CZ348" s="9" t="str">
        <f t="shared" si="719"/>
        <v/>
      </c>
      <c r="DA348" s="9"/>
      <c r="DB348" s="9" t="str">
        <f t="shared" si="720"/>
        <v/>
      </c>
      <c r="DC348" s="9"/>
      <c r="DD348" s="9"/>
      <c r="DE348" s="9"/>
      <c r="DF348" s="9" t="str">
        <f t="shared" si="706"/>
        <v/>
      </c>
      <c r="DG348" s="10" t="str">
        <f t="shared" si="707"/>
        <v/>
      </c>
      <c r="DH348" s="7"/>
      <c r="DJ348" s="15"/>
      <c r="DK348" s="9"/>
      <c r="DL348" s="9" t="str">
        <f t="shared" si="721"/>
        <v/>
      </c>
      <c r="DM348" s="9"/>
      <c r="DN348" s="9" t="str">
        <f t="shared" si="722"/>
        <v/>
      </c>
      <c r="DO348" s="9"/>
      <c r="DP348" s="9" t="str">
        <f t="shared" si="723"/>
        <v/>
      </c>
      <c r="DQ348" s="9"/>
      <c r="DR348" s="9"/>
      <c r="DS348" s="9"/>
      <c r="DT348" s="9" t="str">
        <f t="shared" si="708"/>
        <v/>
      </c>
      <c r="DU348" s="10" t="str">
        <f t="shared" si="709"/>
        <v/>
      </c>
      <c r="DV348" s="7"/>
      <c r="DW348" s="276"/>
      <c r="DX348" s="15"/>
      <c r="DY348" s="9"/>
      <c r="DZ348" s="9" t="str">
        <f t="shared" si="724"/>
        <v/>
      </c>
      <c r="EA348" s="9"/>
      <c r="EB348" s="9" t="str">
        <f t="shared" si="725"/>
        <v/>
      </c>
      <c r="EC348" s="9"/>
      <c r="ED348" s="9" t="str">
        <f t="shared" si="726"/>
        <v/>
      </c>
      <c r="EE348" s="9"/>
      <c r="EF348" s="9"/>
      <c r="EG348" s="9"/>
      <c r="EH348" s="9" t="str">
        <f t="shared" si="710"/>
        <v/>
      </c>
      <c r="EI348" s="10" t="str">
        <f t="shared" si="711"/>
        <v/>
      </c>
      <c r="EJ348" s="7"/>
      <c r="EK348" s="276"/>
      <c r="EL348" s="239"/>
      <c r="EM348" s="15"/>
      <c r="EN348" s="15"/>
      <c r="EO348" s="9"/>
      <c r="EP348" s="9" t="str">
        <f t="shared" si="671"/>
        <v/>
      </c>
      <c r="EQ348" s="9"/>
      <c r="ER348" s="9" t="str">
        <f t="shared" si="672"/>
        <v/>
      </c>
      <c r="ES348" s="9"/>
      <c r="ET348" s="9" t="str">
        <f t="shared" si="673"/>
        <v/>
      </c>
      <c r="EU348" s="9"/>
      <c r="EV348" s="62" t="str">
        <f t="shared" si="700"/>
        <v/>
      </c>
      <c r="EW348" s="95" t="str">
        <f t="shared" si="701"/>
        <v/>
      </c>
      <c r="EX348" s="9" t="str">
        <f t="shared" si="676"/>
        <v/>
      </c>
      <c r="EY348" s="10" t="str">
        <f t="shared" si="677"/>
        <v/>
      </c>
      <c r="EZ348" s="7"/>
    </row>
    <row r="349" spans="1:156" ht="15" customHeight="1">
      <c r="A349" s="15"/>
      <c r="B349" s="15"/>
      <c r="C349" s="9"/>
      <c r="D349" s="9" t="str">
        <f t="shared" si="636"/>
        <v/>
      </c>
      <c r="E349" s="9"/>
      <c r="F349" s="9" t="str">
        <f t="shared" si="637"/>
        <v/>
      </c>
      <c r="G349" s="9"/>
      <c r="H349" s="9" t="str">
        <f t="shared" si="638"/>
        <v/>
      </c>
      <c r="I349" s="9"/>
      <c r="J349" s="62" t="str">
        <f t="shared" si="639"/>
        <v/>
      </c>
      <c r="K349" s="9" t="str">
        <f t="shared" si="640"/>
        <v/>
      </c>
      <c r="L349" s="9" t="str">
        <f t="shared" si="641"/>
        <v/>
      </c>
      <c r="M349" s="10" t="str">
        <f t="shared" si="642"/>
        <v/>
      </c>
      <c r="N349" s="7"/>
      <c r="O349" s="168"/>
      <c r="P349" s="117"/>
      <c r="Q349" s="9"/>
      <c r="R349" s="9" t="str">
        <f t="shared" si="643"/>
        <v/>
      </c>
      <c r="S349" s="9"/>
      <c r="T349" s="9" t="str">
        <f t="shared" si="644"/>
        <v/>
      </c>
      <c r="U349" s="9"/>
      <c r="V349" s="9" t="str">
        <f t="shared" si="645"/>
        <v/>
      </c>
      <c r="W349" s="9"/>
      <c r="X349" s="62" t="str">
        <f t="shared" si="646"/>
        <v/>
      </c>
      <c r="Y349" s="9" t="str">
        <f t="shared" si="647"/>
        <v/>
      </c>
      <c r="Z349" s="9" t="str">
        <f t="shared" si="648"/>
        <v/>
      </c>
      <c r="AA349" s="10" t="str">
        <f t="shared" si="649"/>
        <v/>
      </c>
      <c r="AB349" s="7"/>
      <c r="AC349" s="168"/>
      <c r="AD349" s="117"/>
      <c r="AE349" s="9"/>
      <c r="AF349" s="9" t="str">
        <f t="shared" si="650"/>
        <v/>
      </c>
      <c r="AG349" s="9"/>
      <c r="AH349" s="9" t="str">
        <f t="shared" si="651"/>
        <v/>
      </c>
      <c r="AI349" s="9"/>
      <c r="AJ349" s="9" t="str">
        <f t="shared" si="652"/>
        <v/>
      </c>
      <c r="AK349" s="9"/>
      <c r="AL349" s="62" t="str">
        <f t="shared" si="696"/>
        <v/>
      </c>
      <c r="AM349" s="9" t="str">
        <f t="shared" si="697"/>
        <v/>
      </c>
      <c r="AN349" s="9" t="str">
        <f t="shared" si="655"/>
        <v/>
      </c>
      <c r="AO349" s="10" t="str">
        <f t="shared" si="656"/>
        <v/>
      </c>
      <c r="AP349" s="7"/>
      <c r="AQ349" s="168"/>
      <c r="AR349" s="117"/>
      <c r="AS349" s="9"/>
      <c r="AT349" s="9" t="str">
        <f t="shared" si="657"/>
        <v/>
      </c>
      <c r="AU349" s="9"/>
      <c r="AV349" s="9" t="str">
        <f t="shared" si="658"/>
        <v/>
      </c>
      <c r="AW349" s="9"/>
      <c r="AX349" s="9" t="str">
        <f t="shared" si="659"/>
        <v/>
      </c>
      <c r="AY349" s="9"/>
      <c r="AZ349" s="62" t="str">
        <f t="shared" si="698"/>
        <v/>
      </c>
      <c r="BA349" s="9" t="str">
        <f t="shared" si="699"/>
        <v/>
      </c>
      <c r="BB349" s="9" t="str">
        <f t="shared" si="661"/>
        <v/>
      </c>
      <c r="BC349" s="10" t="str">
        <f t="shared" si="662"/>
        <v/>
      </c>
      <c r="BD349" s="7"/>
      <c r="BE349" s="168"/>
      <c r="BF349" s="117"/>
      <c r="BG349" s="9"/>
      <c r="BH349" s="9" t="str">
        <f t="shared" si="663"/>
        <v/>
      </c>
      <c r="BI349" s="9"/>
      <c r="BJ349" s="9" t="str">
        <f t="shared" si="664"/>
        <v/>
      </c>
      <c r="BK349" s="9"/>
      <c r="BL349" s="9" t="str">
        <f t="shared" si="665"/>
        <v/>
      </c>
      <c r="BM349" s="9"/>
      <c r="BN349" s="62" t="str">
        <f t="shared" si="666"/>
        <v/>
      </c>
      <c r="BO349" s="9" t="str">
        <f t="shared" si="667"/>
        <v/>
      </c>
      <c r="BP349" s="9" t="str">
        <f t="shared" si="668"/>
        <v/>
      </c>
      <c r="BQ349" s="10" t="str">
        <f t="shared" si="669"/>
        <v/>
      </c>
      <c r="BR349" s="7"/>
      <c r="BS349" s="168"/>
      <c r="BT349" s="15"/>
      <c r="BU349" s="9"/>
      <c r="BV349" s="9" t="str">
        <f t="shared" si="712"/>
        <v/>
      </c>
      <c r="BW349" s="9"/>
      <c r="BX349" s="9" t="str">
        <f t="shared" si="713"/>
        <v/>
      </c>
      <c r="BY349" s="9"/>
      <c r="BZ349" s="9" t="str">
        <f t="shared" si="714"/>
        <v/>
      </c>
      <c r="CA349" s="9"/>
      <c r="CB349" s="9"/>
      <c r="CC349" s="9"/>
      <c r="CD349" s="9" t="str">
        <f t="shared" si="702"/>
        <v/>
      </c>
      <c r="CE349" s="10" t="str">
        <f t="shared" si="703"/>
        <v/>
      </c>
      <c r="CF349" s="7"/>
      <c r="CH349" s="15"/>
      <c r="CI349" s="9"/>
      <c r="CJ349" s="9" t="str">
        <f t="shared" si="715"/>
        <v/>
      </c>
      <c r="CK349" s="9"/>
      <c r="CL349" s="9" t="str">
        <f t="shared" si="716"/>
        <v/>
      </c>
      <c r="CM349" s="9"/>
      <c r="CN349" s="9" t="str">
        <f t="shared" si="717"/>
        <v/>
      </c>
      <c r="CO349" s="9"/>
      <c r="CP349" s="9"/>
      <c r="CQ349" s="9"/>
      <c r="CR349" s="9" t="str">
        <f t="shared" si="704"/>
        <v/>
      </c>
      <c r="CS349" s="10" t="str">
        <f t="shared" si="705"/>
        <v/>
      </c>
      <c r="CT349" s="7"/>
      <c r="CV349" s="15"/>
      <c r="CW349" s="9"/>
      <c r="CX349" s="9" t="str">
        <f t="shared" si="718"/>
        <v/>
      </c>
      <c r="CY349" s="9"/>
      <c r="CZ349" s="9" t="str">
        <f t="shared" si="719"/>
        <v/>
      </c>
      <c r="DA349" s="9"/>
      <c r="DB349" s="9" t="str">
        <f t="shared" si="720"/>
        <v/>
      </c>
      <c r="DC349" s="9"/>
      <c r="DD349" s="9"/>
      <c r="DE349" s="9"/>
      <c r="DF349" s="9" t="str">
        <f t="shared" si="706"/>
        <v/>
      </c>
      <c r="DG349" s="10" t="str">
        <f t="shared" si="707"/>
        <v/>
      </c>
      <c r="DH349" s="7"/>
      <c r="DJ349" s="15"/>
      <c r="DK349" s="9"/>
      <c r="DL349" s="9" t="str">
        <f t="shared" si="721"/>
        <v/>
      </c>
      <c r="DM349" s="9"/>
      <c r="DN349" s="9" t="str">
        <f t="shared" si="722"/>
        <v/>
      </c>
      <c r="DO349" s="9"/>
      <c r="DP349" s="9" t="str">
        <f t="shared" si="723"/>
        <v/>
      </c>
      <c r="DQ349" s="9"/>
      <c r="DR349" s="9"/>
      <c r="DS349" s="9"/>
      <c r="DT349" s="9" t="str">
        <f t="shared" si="708"/>
        <v/>
      </c>
      <c r="DU349" s="10" t="str">
        <f t="shared" si="709"/>
        <v/>
      </c>
      <c r="DV349" s="7"/>
      <c r="DW349" s="276"/>
      <c r="DX349" s="15"/>
      <c r="DY349" s="9"/>
      <c r="DZ349" s="9" t="str">
        <f t="shared" si="724"/>
        <v/>
      </c>
      <c r="EA349" s="9"/>
      <c r="EB349" s="9" t="str">
        <f t="shared" si="725"/>
        <v/>
      </c>
      <c r="EC349" s="9"/>
      <c r="ED349" s="9" t="str">
        <f t="shared" si="726"/>
        <v/>
      </c>
      <c r="EE349" s="9"/>
      <c r="EF349" s="9"/>
      <c r="EG349" s="9"/>
      <c r="EH349" s="9" t="str">
        <f t="shared" si="710"/>
        <v/>
      </c>
      <c r="EI349" s="10" t="str">
        <f t="shared" si="711"/>
        <v/>
      </c>
      <c r="EJ349" s="7"/>
      <c r="EK349" s="276"/>
      <c r="EL349" s="239"/>
      <c r="EM349" s="15"/>
      <c r="EN349" s="15"/>
      <c r="EO349" s="9"/>
      <c r="EP349" s="9" t="str">
        <f t="shared" si="671"/>
        <v/>
      </c>
      <c r="EQ349" s="9"/>
      <c r="ER349" s="9" t="str">
        <f t="shared" si="672"/>
        <v/>
      </c>
      <c r="ES349" s="9"/>
      <c r="ET349" s="9" t="str">
        <f t="shared" si="673"/>
        <v/>
      </c>
      <c r="EU349" s="9"/>
      <c r="EV349" s="62" t="str">
        <f t="shared" si="700"/>
        <v/>
      </c>
      <c r="EW349" s="9" t="str">
        <f t="shared" si="701"/>
        <v/>
      </c>
      <c r="EX349" s="9" t="str">
        <f t="shared" si="676"/>
        <v/>
      </c>
      <c r="EY349" s="10" t="str">
        <f t="shared" si="677"/>
        <v/>
      </c>
      <c r="EZ349" s="7"/>
    </row>
    <row r="350" spans="1:156" ht="15" customHeight="1" thickBot="1">
      <c r="A350" s="23"/>
      <c r="B350" s="23"/>
      <c r="C350" s="24"/>
      <c r="D350" s="24" t="str">
        <f t="shared" si="636"/>
        <v/>
      </c>
      <c r="E350" s="24"/>
      <c r="F350" s="24" t="str">
        <f t="shared" si="637"/>
        <v/>
      </c>
      <c r="G350" s="24"/>
      <c r="H350" s="24" t="str">
        <f t="shared" si="638"/>
        <v/>
      </c>
      <c r="I350" s="24"/>
      <c r="J350" s="63" t="str">
        <f t="shared" si="639"/>
        <v/>
      </c>
      <c r="K350" s="96" t="str">
        <f t="shared" si="640"/>
        <v/>
      </c>
      <c r="L350" s="24" t="str">
        <f t="shared" si="641"/>
        <v/>
      </c>
      <c r="M350" s="26" t="str">
        <f t="shared" si="642"/>
        <v/>
      </c>
      <c r="N350" s="7"/>
      <c r="O350" s="168"/>
      <c r="P350" s="134"/>
      <c r="Q350" s="24"/>
      <c r="R350" s="24" t="str">
        <f t="shared" si="643"/>
        <v/>
      </c>
      <c r="S350" s="24"/>
      <c r="T350" s="24" t="str">
        <f t="shared" si="644"/>
        <v/>
      </c>
      <c r="U350" s="24"/>
      <c r="V350" s="24" t="str">
        <f t="shared" si="645"/>
        <v/>
      </c>
      <c r="W350" s="24"/>
      <c r="X350" s="63" t="str">
        <f t="shared" si="646"/>
        <v/>
      </c>
      <c r="Y350" s="96" t="str">
        <f t="shared" si="647"/>
        <v/>
      </c>
      <c r="Z350" s="24" t="str">
        <f t="shared" si="648"/>
        <v/>
      </c>
      <c r="AA350" s="26" t="str">
        <f t="shared" si="649"/>
        <v/>
      </c>
      <c r="AB350" s="7"/>
      <c r="AC350" s="168"/>
      <c r="AD350" s="134"/>
      <c r="AE350" s="24"/>
      <c r="AF350" s="24" t="str">
        <f t="shared" si="650"/>
        <v/>
      </c>
      <c r="AG350" s="24"/>
      <c r="AH350" s="24" t="str">
        <f t="shared" si="651"/>
        <v/>
      </c>
      <c r="AI350" s="24"/>
      <c r="AJ350" s="24" t="str">
        <f t="shared" si="652"/>
        <v/>
      </c>
      <c r="AK350" s="24"/>
      <c r="AL350" s="63" t="str">
        <f t="shared" si="696"/>
        <v/>
      </c>
      <c r="AM350" s="96" t="str">
        <f t="shared" si="697"/>
        <v/>
      </c>
      <c r="AN350" s="24" t="str">
        <f t="shared" si="655"/>
        <v/>
      </c>
      <c r="AO350" s="26" t="str">
        <f t="shared" si="656"/>
        <v/>
      </c>
      <c r="AP350" s="7"/>
      <c r="AQ350" s="168"/>
      <c r="AR350" s="134"/>
      <c r="AS350" s="24"/>
      <c r="AT350" s="24" t="str">
        <f t="shared" si="657"/>
        <v/>
      </c>
      <c r="AU350" s="24"/>
      <c r="AV350" s="24" t="str">
        <f t="shared" si="658"/>
        <v/>
      </c>
      <c r="AW350" s="24"/>
      <c r="AX350" s="24" t="str">
        <f t="shared" si="659"/>
        <v/>
      </c>
      <c r="AY350" s="24"/>
      <c r="AZ350" s="63" t="str">
        <f t="shared" si="698"/>
        <v/>
      </c>
      <c r="BA350" s="96" t="str">
        <f t="shared" si="699"/>
        <v/>
      </c>
      <c r="BB350" s="24" t="str">
        <f t="shared" si="661"/>
        <v/>
      </c>
      <c r="BC350" s="26" t="str">
        <f t="shared" si="662"/>
        <v/>
      </c>
      <c r="BD350" s="7"/>
      <c r="BE350" s="168"/>
      <c r="BF350" s="134"/>
      <c r="BG350" s="24"/>
      <c r="BH350" s="24" t="str">
        <f t="shared" si="663"/>
        <v/>
      </c>
      <c r="BI350" s="24"/>
      <c r="BJ350" s="24" t="str">
        <f t="shared" si="664"/>
        <v/>
      </c>
      <c r="BK350" s="24"/>
      <c r="BL350" s="24" t="str">
        <f t="shared" si="665"/>
        <v/>
      </c>
      <c r="BM350" s="24"/>
      <c r="BN350" s="63" t="str">
        <f t="shared" si="666"/>
        <v/>
      </c>
      <c r="BO350" s="96" t="str">
        <f t="shared" si="667"/>
        <v/>
      </c>
      <c r="BP350" s="24" t="str">
        <f t="shared" si="668"/>
        <v/>
      </c>
      <c r="BQ350" s="26" t="str">
        <f t="shared" si="669"/>
        <v/>
      </c>
      <c r="BR350" s="7"/>
      <c r="BS350" s="168"/>
      <c r="BT350" s="15"/>
      <c r="BU350" s="9"/>
      <c r="BV350" s="9" t="str">
        <f t="shared" si="712"/>
        <v/>
      </c>
      <c r="BW350" s="9"/>
      <c r="BX350" s="9" t="str">
        <f t="shared" si="713"/>
        <v/>
      </c>
      <c r="BY350" s="9"/>
      <c r="BZ350" s="9" t="str">
        <f t="shared" si="714"/>
        <v/>
      </c>
      <c r="CA350" s="9"/>
      <c r="CB350" s="9"/>
      <c r="CC350" s="9"/>
      <c r="CD350" s="9" t="str">
        <f t="shared" si="702"/>
        <v/>
      </c>
      <c r="CE350" s="10" t="str">
        <f t="shared" si="703"/>
        <v/>
      </c>
      <c r="CF350" s="7"/>
      <c r="CH350" s="15"/>
      <c r="CI350" s="9"/>
      <c r="CJ350" s="9" t="str">
        <f t="shared" si="715"/>
        <v/>
      </c>
      <c r="CK350" s="9"/>
      <c r="CL350" s="9" t="str">
        <f t="shared" si="716"/>
        <v/>
      </c>
      <c r="CM350" s="9"/>
      <c r="CN350" s="9" t="str">
        <f t="shared" si="717"/>
        <v/>
      </c>
      <c r="CO350" s="9"/>
      <c r="CP350" s="9"/>
      <c r="CQ350" s="9"/>
      <c r="CR350" s="9" t="str">
        <f t="shared" si="704"/>
        <v/>
      </c>
      <c r="CS350" s="10" t="str">
        <f t="shared" si="705"/>
        <v/>
      </c>
      <c r="CT350" s="7"/>
      <c r="CV350" s="15"/>
      <c r="CW350" s="9"/>
      <c r="CX350" s="9" t="str">
        <f t="shared" si="718"/>
        <v/>
      </c>
      <c r="CY350" s="9"/>
      <c r="CZ350" s="9" t="str">
        <f t="shared" si="719"/>
        <v/>
      </c>
      <c r="DA350" s="9"/>
      <c r="DB350" s="9" t="str">
        <f t="shared" si="720"/>
        <v/>
      </c>
      <c r="DC350" s="9"/>
      <c r="DD350" s="9"/>
      <c r="DE350" s="9"/>
      <c r="DF350" s="9" t="str">
        <f t="shared" si="706"/>
        <v/>
      </c>
      <c r="DG350" s="10" t="str">
        <f t="shared" si="707"/>
        <v/>
      </c>
      <c r="DH350" s="7"/>
      <c r="DJ350" s="15"/>
      <c r="DK350" s="9"/>
      <c r="DL350" s="9" t="str">
        <f t="shared" si="721"/>
        <v/>
      </c>
      <c r="DM350" s="9"/>
      <c r="DN350" s="9" t="str">
        <f t="shared" si="722"/>
        <v/>
      </c>
      <c r="DO350" s="9"/>
      <c r="DP350" s="9" t="str">
        <f t="shared" si="723"/>
        <v/>
      </c>
      <c r="DQ350" s="9"/>
      <c r="DR350" s="9"/>
      <c r="DS350" s="9"/>
      <c r="DT350" s="9" t="str">
        <f t="shared" si="708"/>
        <v/>
      </c>
      <c r="DU350" s="10" t="str">
        <f t="shared" si="709"/>
        <v/>
      </c>
      <c r="DV350" s="7"/>
      <c r="DW350" s="276"/>
      <c r="DX350" s="15"/>
      <c r="DY350" s="9"/>
      <c r="DZ350" s="9" t="str">
        <f t="shared" si="724"/>
        <v/>
      </c>
      <c r="EA350" s="9"/>
      <c r="EB350" s="9" t="str">
        <f t="shared" si="725"/>
        <v/>
      </c>
      <c r="EC350" s="9"/>
      <c r="ED350" s="9" t="str">
        <f t="shared" si="726"/>
        <v/>
      </c>
      <c r="EE350" s="9"/>
      <c r="EF350" s="9"/>
      <c r="EG350" s="9"/>
      <c r="EH350" s="9" t="str">
        <f t="shared" si="710"/>
        <v/>
      </c>
      <c r="EI350" s="10" t="str">
        <f t="shared" si="711"/>
        <v/>
      </c>
      <c r="EJ350" s="7"/>
      <c r="EK350" s="276"/>
      <c r="EL350" s="239"/>
      <c r="EM350" s="23"/>
      <c r="EN350" s="23"/>
      <c r="EO350" s="24"/>
      <c r="EP350" s="24" t="str">
        <f t="shared" si="671"/>
        <v/>
      </c>
      <c r="EQ350" s="24"/>
      <c r="ER350" s="24" t="str">
        <f t="shared" si="672"/>
        <v/>
      </c>
      <c r="ES350" s="24"/>
      <c r="ET350" s="24" t="str">
        <f t="shared" si="673"/>
        <v/>
      </c>
      <c r="EU350" s="24"/>
      <c r="EV350" s="63" t="str">
        <f t="shared" si="700"/>
        <v/>
      </c>
      <c r="EW350" s="96" t="str">
        <f t="shared" si="701"/>
        <v/>
      </c>
      <c r="EX350" s="24" t="str">
        <f t="shared" si="676"/>
        <v/>
      </c>
      <c r="EY350" s="26" t="str">
        <f t="shared" si="677"/>
        <v/>
      </c>
      <c r="EZ350" s="7"/>
    </row>
    <row r="351" spans="1:156" ht="15" customHeight="1" thickTop="1">
      <c r="A351" s="89"/>
      <c r="B351" s="89"/>
      <c r="C351" s="78"/>
      <c r="D351" s="78" t="str">
        <f t="shared" si="636"/>
        <v/>
      </c>
      <c r="E351" s="78"/>
      <c r="F351" s="28" t="str">
        <f t="shared" si="637"/>
        <v/>
      </c>
      <c r="G351" s="78"/>
      <c r="H351" s="78" t="str">
        <f t="shared" si="638"/>
        <v/>
      </c>
      <c r="I351" s="78"/>
      <c r="J351" s="90" t="str">
        <f t="shared" si="639"/>
        <v/>
      </c>
      <c r="K351" s="91" t="str">
        <f t="shared" si="640"/>
        <v/>
      </c>
      <c r="L351" s="28" t="str">
        <f t="shared" si="641"/>
        <v/>
      </c>
      <c r="M351" s="29" t="str">
        <f t="shared" si="642"/>
        <v/>
      </c>
      <c r="N351" s="7"/>
      <c r="O351" s="168"/>
      <c r="P351" s="89" t="str">
        <f>IF(A351="","",A351)</f>
        <v/>
      </c>
      <c r="Q351" s="78"/>
      <c r="R351" s="78" t="str">
        <f t="shared" si="643"/>
        <v/>
      </c>
      <c r="S351" s="78"/>
      <c r="T351" s="28" t="str">
        <f t="shared" si="644"/>
        <v/>
      </c>
      <c r="U351" s="78"/>
      <c r="V351" s="78" t="str">
        <f t="shared" si="645"/>
        <v/>
      </c>
      <c r="W351" s="78"/>
      <c r="X351" s="90" t="str">
        <f t="shared" si="646"/>
        <v/>
      </c>
      <c r="Y351" s="91" t="str">
        <f t="shared" si="647"/>
        <v/>
      </c>
      <c r="Z351" s="28" t="str">
        <f t="shared" si="648"/>
        <v/>
      </c>
      <c r="AA351" s="29" t="str">
        <f t="shared" si="649"/>
        <v/>
      </c>
      <c r="AB351" s="7"/>
      <c r="AC351" s="168"/>
      <c r="AD351" s="89" t="str">
        <f>IF(A351="","",A351)</f>
        <v/>
      </c>
      <c r="AE351" s="78"/>
      <c r="AF351" s="78" t="str">
        <f t="shared" si="650"/>
        <v/>
      </c>
      <c r="AG351" s="78"/>
      <c r="AH351" s="28" t="str">
        <f t="shared" si="651"/>
        <v/>
      </c>
      <c r="AI351" s="78"/>
      <c r="AJ351" s="78" t="str">
        <f t="shared" si="652"/>
        <v/>
      </c>
      <c r="AK351" s="78"/>
      <c r="AL351" s="90" t="str">
        <f t="shared" si="696"/>
        <v/>
      </c>
      <c r="AM351" s="91" t="str">
        <f t="shared" si="697"/>
        <v/>
      </c>
      <c r="AN351" s="28" t="str">
        <f t="shared" si="655"/>
        <v/>
      </c>
      <c r="AO351" s="29" t="str">
        <f t="shared" si="656"/>
        <v/>
      </c>
      <c r="AP351" s="7"/>
      <c r="AQ351" s="168"/>
      <c r="AR351" s="89" t="str">
        <f>IF(A351="","",A351)</f>
        <v/>
      </c>
      <c r="AS351" s="78"/>
      <c r="AT351" s="78" t="str">
        <f t="shared" si="657"/>
        <v/>
      </c>
      <c r="AU351" s="78"/>
      <c r="AV351" s="28" t="str">
        <f t="shared" si="658"/>
        <v/>
      </c>
      <c r="AW351" s="78"/>
      <c r="AX351" s="78" t="str">
        <f t="shared" si="659"/>
        <v/>
      </c>
      <c r="AY351" s="78"/>
      <c r="AZ351" s="90" t="str">
        <f t="shared" si="698"/>
        <v/>
      </c>
      <c r="BA351" s="91" t="str">
        <f t="shared" si="699"/>
        <v/>
      </c>
      <c r="BB351" s="28" t="str">
        <f t="shared" si="661"/>
        <v/>
      </c>
      <c r="BC351" s="29" t="str">
        <f t="shared" si="662"/>
        <v/>
      </c>
      <c r="BD351" s="7"/>
      <c r="BE351" s="168"/>
      <c r="BF351" s="89" t="str">
        <f>IF(A351="","",A351)</f>
        <v/>
      </c>
      <c r="BG351" s="78"/>
      <c r="BH351" s="78" t="str">
        <f t="shared" si="663"/>
        <v/>
      </c>
      <c r="BI351" s="78"/>
      <c r="BJ351" s="28" t="str">
        <f t="shared" si="664"/>
        <v/>
      </c>
      <c r="BK351" s="78"/>
      <c r="BL351" s="78" t="str">
        <f t="shared" si="665"/>
        <v/>
      </c>
      <c r="BM351" s="78"/>
      <c r="BN351" s="90" t="str">
        <f t="shared" si="666"/>
        <v/>
      </c>
      <c r="BO351" s="91" t="str">
        <f t="shared" si="667"/>
        <v/>
      </c>
      <c r="BP351" s="28" t="str">
        <f t="shared" si="668"/>
        <v/>
      </c>
      <c r="BQ351" s="29" t="str">
        <f t="shared" si="669"/>
        <v/>
      </c>
      <c r="BR351" s="7"/>
      <c r="BS351" s="168"/>
      <c r="BT351" s="15"/>
      <c r="BU351" s="9"/>
      <c r="BV351" s="9" t="str">
        <f t="shared" si="712"/>
        <v/>
      </c>
      <c r="BW351" s="9"/>
      <c r="BX351" s="9" t="str">
        <f t="shared" si="713"/>
        <v/>
      </c>
      <c r="BY351" s="9"/>
      <c r="BZ351" s="9" t="str">
        <f t="shared" si="714"/>
        <v/>
      </c>
      <c r="CA351" s="9"/>
      <c r="CB351" s="9"/>
      <c r="CC351" s="9"/>
      <c r="CD351" s="9" t="str">
        <f t="shared" si="702"/>
        <v/>
      </c>
      <c r="CE351" s="10" t="str">
        <f t="shared" si="703"/>
        <v/>
      </c>
      <c r="CF351" s="7"/>
      <c r="CH351" s="15"/>
      <c r="CI351" s="9"/>
      <c r="CJ351" s="9" t="str">
        <f t="shared" si="715"/>
        <v/>
      </c>
      <c r="CK351" s="9"/>
      <c r="CL351" s="9" t="str">
        <f t="shared" si="716"/>
        <v/>
      </c>
      <c r="CM351" s="9"/>
      <c r="CN351" s="9" t="str">
        <f t="shared" si="717"/>
        <v/>
      </c>
      <c r="CO351" s="9"/>
      <c r="CP351" s="9"/>
      <c r="CQ351" s="9"/>
      <c r="CR351" s="9" t="str">
        <f t="shared" si="704"/>
        <v/>
      </c>
      <c r="CS351" s="10" t="str">
        <f t="shared" si="705"/>
        <v/>
      </c>
      <c r="CT351" s="7"/>
      <c r="CV351" s="15"/>
      <c r="CW351" s="9"/>
      <c r="CX351" s="9" t="str">
        <f t="shared" si="718"/>
        <v/>
      </c>
      <c r="CY351" s="9"/>
      <c r="CZ351" s="9" t="str">
        <f t="shared" si="719"/>
        <v/>
      </c>
      <c r="DA351" s="9"/>
      <c r="DB351" s="9" t="str">
        <f t="shared" si="720"/>
        <v/>
      </c>
      <c r="DC351" s="9"/>
      <c r="DD351" s="9"/>
      <c r="DE351" s="9"/>
      <c r="DF351" s="9" t="str">
        <f t="shared" si="706"/>
        <v/>
      </c>
      <c r="DG351" s="10" t="str">
        <f t="shared" si="707"/>
        <v/>
      </c>
      <c r="DH351" s="7"/>
      <c r="DJ351" s="15"/>
      <c r="DK351" s="9"/>
      <c r="DL351" s="9" t="str">
        <f t="shared" si="721"/>
        <v/>
      </c>
      <c r="DM351" s="9"/>
      <c r="DN351" s="9" t="str">
        <f t="shared" si="722"/>
        <v/>
      </c>
      <c r="DO351" s="9"/>
      <c r="DP351" s="9" t="str">
        <f t="shared" si="723"/>
        <v/>
      </c>
      <c r="DQ351" s="9"/>
      <c r="DR351" s="9"/>
      <c r="DS351" s="9"/>
      <c r="DT351" s="9" t="str">
        <f t="shared" si="708"/>
        <v/>
      </c>
      <c r="DU351" s="10" t="str">
        <f t="shared" si="709"/>
        <v/>
      </c>
      <c r="DV351" s="7"/>
      <c r="DW351" s="276"/>
      <c r="DX351" s="15"/>
      <c r="DY351" s="9"/>
      <c r="DZ351" s="9" t="str">
        <f t="shared" si="724"/>
        <v/>
      </c>
      <c r="EA351" s="9"/>
      <c r="EB351" s="9" t="str">
        <f t="shared" si="725"/>
        <v/>
      </c>
      <c r="EC351" s="9"/>
      <c r="ED351" s="9" t="str">
        <f t="shared" si="726"/>
        <v/>
      </c>
      <c r="EE351" s="9"/>
      <c r="EF351" s="9"/>
      <c r="EG351" s="9"/>
      <c r="EH351" s="9" t="str">
        <f t="shared" si="710"/>
        <v/>
      </c>
      <c r="EI351" s="10" t="str">
        <f t="shared" si="711"/>
        <v/>
      </c>
      <c r="EJ351" s="7"/>
      <c r="EK351" s="276"/>
      <c r="EL351" s="239"/>
      <c r="EM351" s="89"/>
      <c r="EN351" s="89"/>
      <c r="EO351" s="78"/>
      <c r="EP351" s="78" t="str">
        <f t="shared" si="671"/>
        <v/>
      </c>
      <c r="EQ351" s="78"/>
      <c r="ER351" s="28" t="str">
        <f t="shared" si="672"/>
        <v/>
      </c>
      <c r="ES351" s="78"/>
      <c r="ET351" s="78" t="str">
        <f t="shared" si="673"/>
        <v/>
      </c>
      <c r="EU351" s="78"/>
      <c r="EV351" s="90" t="str">
        <f t="shared" si="700"/>
        <v/>
      </c>
      <c r="EW351" s="91" t="str">
        <f t="shared" si="701"/>
        <v/>
      </c>
      <c r="EX351" s="28" t="str">
        <f t="shared" si="676"/>
        <v/>
      </c>
      <c r="EY351" s="29" t="str">
        <f t="shared" si="677"/>
        <v/>
      </c>
      <c r="EZ351" s="7"/>
    </row>
    <row r="352" spans="1:156" ht="15" customHeight="1">
      <c r="A352" s="15"/>
      <c r="B352" s="15"/>
      <c r="C352" s="9"/>
      <c r="D352" s="9" t="str">
        <f t="shared" si="636"/>
        <v/>
      </c>
      <c r="E352" s="9"/>
      <c r="F352" s="9" t="str">
        <f t="shared" si="637"/>
        <v/>
      </c>
      <c r="G352" s="9"/>
      <c r="H352" s="9" t="str">
        <f t="shared" si="638"/>
        <v/>
      </c>
      <c r="I352" s="9"/>
      <c r="J352" s="62" t="str">
        <f t="shared" si="639"/>
        <v/>
      </c>
      <c r="K352" s="95" t="str">
        <f t="shared" si="640"/>
        <v/>
      </c>
      <c r="L352" s="9" t="str">
        <f t="shared" si="641"/>
        <v/>
      </c>
      <c r="M352" s="10" t="str">
        <f t="shared" si="642"/>
        <v/>
      </c>
      <c r="N352" s="7"/>
      <c r="O352" s="168"/>
      <c r="P352" s="15"/>
      <c r="Q352" s="9"/>
      <c r="R352" s="9" t="str">
        <f t="shared" si="643"/>
        <v/>
      </c>
      <c r="S352" s="9"/>
      <c r="T352" s="9" t="str">
        <f t="shared" si="644"/>
        <v/>
      </c>
      <c r="U352" s="9"/>
      <c r="V352" s="9" t="str">
        <f t="shared" si="645"/>
        <v/>
      </c>
      <c r="W352" s="9"/>
      <c r="X352" s="62" t="str">
        <f t="shared" si="646"/>
        <v/>
      </c>
      <c r="Y352" s="95" t="str">
        <f t="shared" si="647"/>
        <v/>
      </c>
      <c r="Z352" s="9" t="str">
        <f t="shared" si="648"/>
        <v/>
      </c>
      <c r="AA352" s="10" t="str">
        <f t="shared" si="649"/>
        <v/>
      </c>
      <c r="AB352" s="7"/>
      <c r="AC352" s="168"/>
      <c r="AD352" s="15"/>
      <c r="AE352" s="9"/>
      <c r="AF352" s="9" t="str">
        <f t="shared" si="650"/>
        <v/>
      </c>
      <c r="AG352" s="9"/>
      <c r="AH352" s="9" t="str">
        <f t="shared" si="651"/>
        <v/>
      </c>
      <c r="AI352" s="9"/>
      <c r="AJ352" s="9" t="str">
        <f t="shared" si="652"/>
        <v/>
      </c>
      <c r="AK352" s="9"/>
      <c r="AL352" s="62" t="str">
        <f t="shared" si="696"/>
        <v/>
      </c>
      <c r="AM352" s="95" t="str">
        <f t="shared" si="697"/>
        <v/>
      </c>
      <c r="AN352" s="9" t="str">
        <f t="shared" si="655"/>
        <v/>
      </c>
      <c r="AO352" s="10" t="str">
        <f t="shared" si="656"/>
        <v/>
      </c>
      <c r="AP352" s="7"/>
      <c r="AQ352" s="168"/>
      <c r="AR352" s="15"/>
      <c r="AS352" s="9"/>
      <c r="AT352" s="9" t="str">
        <f t="shared" si="657"/>
        <v/>
      </c>
      <c r="AU352" s="9"/>
      <c r="AV352" s="9" t="str">
        <f t="shared" si="658"/>
        <v/>
      </c>
      <c r="AW352" s="9"/>
      <c r="AX352" s="9" t="str">
        <f t="shared" si="659"/>
        <v/>
      </c>
      <c r="AY352" s="9"/>
      <c r="AZ352" s="62" t="str">
        <f t="shared" si="698"/>
        <v/>
      </c>
      <c r="BA352" s="95" t="str">
        <f t="shared" si="699"/>
        <v/>
      </c>
      <c r="BB352" s="9" t="str">
        <f t="shared" si="661"/>
        <v/>
      </c>
      <c r="BC352" s="10" t="str">
        <f t="shared" si="662"/>
        <v/>
      </c>
      <c r="BD352" s="7"/>
      <c r="BE352" s="168"/>
      <c r="BF352" s="15"/>
      <c r="BG352" s="9"/>
      <c r="BH352" s="9" t="str">
        <f t="shared" si="663"/>
        <v/>
      </c>
      <c r="BI352" s="9"/>
      <c r="BJ352" s="9" t="str">
        <f t="shared" si="664"/>
        <v/>
      </c>
      <c r="BK352" s="9"/>
      <c r="BL352" s="9" t="str">
        <f t="shared" si="665"/>
        <v/>
      </c>
      <c r="BM352" s="9"/>
      <c r="BN352" s="62" t="str">
        <f t="shared" si="666"/>
        <v/>
      </c>
      <c r="BO352" s="95" t="str">
        <f t="shared" si="667"/>
        <v/>
      </c>
      <c r="BP352" s="9" t="str">
        <f t="shared" si="668"/>
        <v/>
      </c>
      <c r="BQ352" s="10" t="str">
        <f t="shared" si="669"/>
        <v/>
      </c>
      <c r="BR352" s="7"/>
      <c r="BS352" s="168"/>
      <c r="BT352" s="15"/>
      <c r="BU352" s="9"/>
      <c r="BV352" s="9" t="str">
        <f t="shared" si="712"/>
        <v/>
      </c>
      <c r="BW352" s="9"/>
      <c r="BX352" s="9" t="str">
        <f t="shared" si="713"/>
        <v/>
      </c>
      <c r="BY352" s="9"/>
      <c r="BZ352" s="9" t="str">
        <f t="shared" si="714"/>
        <v/>
      </c>
      <c r="CA352" s="9"/>
      <c r="CB352" s="9"/>
      <c r="CC352" s="9"/>
      <c r="CD352" s="9" t="str">
        <f t="shared" si="702"/>
        <v/>
      </c>
      <c r="CE352" s="10" t="str">
        <f t="shared" si="703"/>
        <v/>
      </c>
      <c r="CF352" s="7"/>
      <c r="CH352" s="15"/>
      <c r="CI352" s="9"/>
      <c r="CJ352" s="9" t="str">
        <f t="shared" si="715"/>
        <v/>
      </c>
      <c r="CK352" s="9"/>
      <c r="CL352" s="9" t="str">
        <f t="shared" si="716"/>
        <v/>
      </c>
      <c r="CM352" s="9"/>
      <c r="CN352" s="9" t="str">
        <f t="shared" si="717"/>
        <v/>
      </c>
      <c r="CO352" s="9"/>
      <c r="CP352" s="9"/>
      <c r="CQ352" s="9"/>
      <c r="CR352" s="9" t="str">
        <f t="shared" si="704"/>
        <v/>
      </c>
      <c r="CS352" s="10" t="str">
        <f t="shared" si="705"/>
        <v/>
      </c>
      <c r="CT352" s="7"/>
      <c r="CV352" s="15"/>
      <c r="CW352" s="9"/>
      <c r="CX352" s="9" t="str">
        <f t="shared" si="718"/>
        <v/>
      </c>
      <c r="CY352" s="9"/>
      <c r="CZ352" s="9" t="str">
        <f t="shared" si="719"/>
        <v/>
      </c>
      <c r="DA352" s="9"/>
      <c r="DB352" s="9" t="str">
        <f t="shared" si="720"/>
        <v/>
      </c>
      <c r="DC352" s="9"/>
      <c r="DD352" s="9"/>
      <c r="DE352" s="9"/>
      <c r="DF352" s="9" t="str">
        <f t="shared" si="706"/>
        <v/>
      </c>
      <c r="DG352" s="10" t="str">
        <f t="shared" si="707"/>
        <v/>
      </c>
      <c r="DH352" s="7"/>
      <c r="DJ352" s="15"/>
      <c r="DK352" s="9"/>
      <c r="DL352" s="9" t="str">
        <f t="shared" si="721"/>
        <v/>
      </c>
      <c r="DM352" s="9"/>
      <c r="DN352" s="9" t="str">
        <f t="shared" si="722"/>
        <v/>
      </c>
      <c r="DO352" s="9"/>
      <c r="DP352" s="9" t="str">
        <f t="shared" si="723"/>
        <v/>
      </c>
      <c r="DQ352" s="9"/>
      <c r="DR352" s="9"/>
      <c r="DS352" s="9"/>
      <c r="DT352" s="9" t="str">
        <f t="shared" si="708"/>
        <v/>
      </c>
      <c r="DU352" s="10" t="str">
        <f t="shared" si="709"/>
        <v/>
      </c>
      <c r="DV352" s="7"/>
      <c r="DW352" s="276"/>
      <c r="DX352" s="15"/>
      <c r="DY352" s="9"/>
      <c r="DZ352" s="9" t="str">
        <f t="shared" si="724"/>
        <v/>
      </c>
      <c r="EA352" s="9"/>
      <c r="EB352" s="9" t="str">
        <f t="shared" si="725"/>
        <v/>
      </c>
      <c r="EC352" s="9"/>
      <c r="ED352" s="9" t="str">
        <f t="shared" si="726"/>
        <v/>
      </c>
      <c r="EE352" s="9"/>
      <c r="EF352" s="9"/>
      <c r="EG352" s="9"/>
      <c r="EH352" s="9" t="str">
        <f t="shared" si="710"/>
        <v/>
      </c>
      <c r="EI352" s="10" t="str">
        <f t="shared" si="711"/>
        <v/>
      </c>
      <c r="EJ352" s="7"/>
      <c r="EK352" s="276"/>
      <c r="EL352" s="239"/>
      <c r="EM352" s="15"/>
      <c r="EN352" s="15"/>
      <c r="EO352" s="9"/>
      <c r="EP352" s="9" t="str">
        <f t="shared" si="671"/>
        <v/>
      </c>
      <c r="EQ352" s="9"/>
      <c r="ER352" s="9" t="str">
        <f t="shared" si="672"/>
        <v/>
      </c>
      <c r="ES352" s="9"/>
      <c r="ET352" s="9" t="str">
        <f t="shared" si="673"/>
        <v/>
      </c>
      <c r="EU352" s="9"/>
      <c r="EV352" s="62" t="str">
        <f t="shared" si="700"/>
        <v/>
      </c>
      <c r="EW352" s="95" t="str">
        <f t="shared" si="701"/>
        <v/>
      </c>
      <c r="EX352" s="9" t="str">
        <f t="shared" si="676"/>
        <v/>
      </c>
      <c r="EY352" s="10" t="str">
        <f t="shared" si="677"/>
        <v/>
      </c>
      <c r="EZ352" s="7"/>
    </row>
    <row r="353" spans="1:156" ht="15" customHeight="1">
      <c r="A353" s="15"/>
      <c r="B353" s="15"/>
      <c r="C353" s="9"/>
      <c r="D353" s="9" t="str">
        <f t="shared" si="636"/>
        <v/>
      </c>
      <c r="E353" s="9"/>
      <c r="F353" s="9" t="str">
        <f t="shared" si="637"/>
        <v/>
      </c>
      <c r="G353" s="9"/>
      <c r="H353" s="9" t="str">
        <f t="shared" si="638"/>
        <v/>
      </c>
      <c r="I353" s="9"/>
      <c r="J353" s="62" t="str">
        <f t="shared" si="639"/>
        <v/>
      </c>
      <c r="K353" s="9" t="str">
        <f t="shared" si="640"/>
        <v/>
      </c>
      <c r="L353" s="9" t="str">
        <f t="shared" si="641"/>
        <v/>
      </c>
      <c r="M353" s="10" t="str">
        <f t="shared" si="642"/>
        <v/>
      </c>
      <c r="N353" s="7"/>
      <c r="O353" s="168"/>
      <c r="P353" s="15"/>
      <c r="Q353" s="9"/>
      <c r="R353" s="9" t="str">
        <f t="shared" si="643"/>
        <v/>
      </c>
      <c r="S353" s="9"/>
      <c r="T353" s="9" t="str">
        <f t="shared" si="644"/>
        <v/>
      </c>
      <c r="U353" s="9"/>
      <c r="V353" s="9" t="str">
        <f t="shared" si="645"/>
        <v/>
      </c>
      <c r="W353" s="9"/>
      <c r="X353" s="62" t="str">
        <f t="shared" si="646"/>
        <v/>
      </c>
      <c r="Y353" s="9" t="str">
        <f t="shared" si="647"/>
        <v/>
      </c>
      <c r="Z353" s="9" t="str">
        <f t="shared" si="648"/>
        <v/>
      </c>
      <c r="AA353" s="10" t="str">
        <f t="shared" si="649"/>
        <v/>
      </c>
      <c r="AB353" s="7"/>
      <c r="AC353" s="168"/>
      <c r="AD353" s="15"/>
      <c r="AE353" s="9"/>
      <c r="AF353" s="9" t="str">
        <f t="shared" si="650"/>
        <v/>
      </c>
      <c r="AG353" s="9"/>
      <c r="AH353" s="9" t="str">
        <f t="shared" si="651"/>
        <v/>
      </c>
      <c r="AI353" s="9"/>
      <c r="AJ353" s="9" t="str">
        <f t="shared" si="652"/>
        <v/>
      </c>
      <c r="AK353" s="9"/>
      <c r="AL353" s="62" t="str">
        <f t="shared" si="696"/>
        <v/>
      </c>
      <c r="AM353" s="9" t="str">
        <f t="shared" si="697"/>
        <v/>
      </c>
      <c r="AN353" s="9" t="str">
        <f t="shared" si="655"/>
        <v/>
      </c>
      <c r="AO353" s="10" t="str">
        <f t="shared" si="656"/>
        <v/>
      </c>
      <c r="AP353" s="7"/>
      <c r="AQ353" s="168"/>
      <c r="AR353" s="17"/>
      <c r="AS353" s="9"/>
      <c r="AT353" s="9" t="str">
        <f t="shared" si="657"/>
        <v/>
      </c>
      <c r="AU353" s="9"/>
      <c r="AV353" s="9" t="str">
        <f t="shared" si="658"/>
        <v/>
      </c>
      <c r="AW353" s="9"/>
      <c r="AX353" s="9" t="str">
        <f t="shared" si="659"/>
        <v/>
      </c>
      <c r="AY353" s="9"/>
      <c r="AZ353" s="62" t="str">
        <f t="shared" si="698"/>
        <v/>
      </c>
      <c r="BA353" s="9" t="str">
        <f t="shared" si="699"/>
        <v/>
      </c>
      <c r="BB353" s="9" t="str">
        <f t="shared" si="661"/>
        <v/>
      </c>
      <c r="BC353" s="10" t="str">
        <f t="shared" si="662"/>
        <v/>
      </c>
      <c r="BD353" s="7"/>
      <c r="BE353" s="168"/>
      <c r="BF353" s="15"/>
      <c r="BG353" s="9"/>
      <c r="BH353" s="9" t="str">
        <f t="shared" si="663"/>
        <v/>
      </c>
      <c r="BI353" s="9"/>
      <c r="BJ353" s="9" t="str">
        <f t="shared" si="664"/>
        <v/>
      </c>
      <c r="BK353" s="9"/>
      <c r="BL353" s="9" t="str">
        <f t="shared" si="665"/>
        <v/>
      </c>
      <c r="BM353" s="9"/>
      <c r="BN353" s="62" t="str">
        <f t="shared" si="666"/>
        <v/>
      </c>
      <c r="BO353" s="9" t="str">
        <f t="shared" si="667"/>
        <v/>
      </c>
      <c r="BP353" s="9" t="str">
        <f t="shared" si="668"/>
        <v/>
      </c>
      <c r="BQ353" s="10" t="str">
        <f t="shared" si="669"/>
        <v/>
      </c>
      <c r="BR353" s="7"/>
      <c r="BS353" s="168"/>
      <c r="BT353" s="15"/>
      <c r="BU353" s="9"/>
      <c r="BV353" s="9" t="str">
        <f t="shared" si="712"/>
        <v/>
      </c>
      <c r="BW353" s="9"/>
      <c r="BX353" s="9" t="str">
        <f t="shared" si="713"/>
        <v/>
      </c>
      <c r="BY353" s="9"/>
      <c r="BZ353" s="9" t="str">
        <f t="shared" si="714"/>
        <v/>
      </c>
      <c r="CA353" s="9"/>
      <c r="CB353" s="9"/>
      <c r="CC353" s="9"/>
      <c r="CD353" s="9" t="str">
        <f t="shared" si="702"/>
        <v/>
      </c>
      <c r="CE353" s="10" t="str">
        <f t="shared" si="703"/>
        <v/>
      </c>
      <c r="CF353" s="7"/>
      <c r="CH353" s="15"/>
      <c r="CI353" s="9"/>
      <c r="CJ353" s="9" t="str">
        <f t="shared" si="715"/>
        <v/>
      </c>
      <c r="CK353" s="9"/>
      <c r="CL353" s="9" t="str">
        <f t="shared" si="716"/>
        <v/>
      </c>
      <c r="CM353" s="9"/>
      <c r="CN353" s="9" t="str">
        <f t="shared" si="717"/>
        <v/>
      </c>
      <c r="CO353" s="9"/>
      <c r="CP353" s="9"/>
      <c r="CQ353" s="9"/>
      <c r="CR353" s="9" t="str">
        <f t="shared" si="704"/>
        <v/>
      </c>
      <c r="CS353" s="10" t="str">
        <f t="shared" si="705"/>
        <v/>
      </c>
      <c r="CT353" s="7"/>
      <c r="CV353" s="15"/>
      <c r="CW353" s="9"/>
      <c r="CX353" s="9" t="str">
        <f t="shared" si="718"/>
        <v/>
      </c>
      <c r="CY353" s="9"/>
      <c r="CZ353" s="9" t="str">
        <f t="shared" si="719"/>
        <v/>
      </c>
      <c r="DA353" s="9"/>
      <c r="DB353" s="9" t="str">
        <f t="shared" si="720"/>
        <v/>
      </c>
      <c r="DC353" s="9"/>
      <c r="DD353" s="9"/>
      <c r="DE353" s="9"/>
      <c r="DF353" s="9" t="str">
        <f t="shared" si="706"/>
        <v/>
      </c>
      <c r="DG353" s="10" t="str">
        <f t="shared" si="707"/>
        <v/>
      </c>
      <c r="DH353" s="7"/>
      <c r="DJ353" s="15"/>
      <c r="DK353" s="9"/>
      <c r="DL353" s="9" t="str">
        <f t="shared" si="721"/>
        <v/>
      </c>
      <c r="DM353" s="9"/>
      <c r="DN353" s="9" t="str">
        <f t="shared" si="722"/>
        <v/>
      </c>
      <c r="DO353" s="9"/>
      <c r="DP353" s="9" t="str">
        <f t="shared" si="723"/>
        <v/>
      </c>
      <c r="DQ353" s="9"/>
      <c r="DR353" s="9"/>
      <c r="DS353" s="9"/>
      <c r="DT353" s="9" t="str">
        <f t="shared" si="708"/>
        <v/>
      </c>
      <c r="DU353" s="10" t="str">
        <f t="shared" si="709"/>
        <v/>
      </c>
      <c r="DV353" s="7"/>
      <c r="DW353" s="276"/>
      <c r="DX353" s="15"/>
      <c r="DY353" s="9"/>
      <c r="DZ353" s="9" t="str">
        <f t="shared" si="724"/>
        <v/>
      </c>
      <c r="EA353" s="9"/>
      <c r="EB353" s="9" t="str">
        <f t="shared" si="725"/>
        <v/>
      </c>
      <c r="EC353" s="9"/>
      <c r="ED353" s="9" t="str">
        <f t="shared" si="726"/>
        <v/>
      </c>
      <c r="EE353" s="9"/>
      <c r="EF353" s="9"/>
      <c r="EG353" s="9"/>
      <c r="EH353" s="9" t="str">
        <f t="shared" si="710"/>
        <v/>
      </c>
      <c r="EI353" s="10" t="str">
        <f t="shared" si="711"/>
        <v/>
      </c>
      <c r="EJ353" s="7"/>
      <c r="EK353" s="276"/>
      <c r="EL353" s="239"/>
      <c r="EM353" s="15"/>
      <c r="EN353" s="15"/>
      <c r="EO353" s="9"/>
      <c r="EP353" s="9" t="str">
        <f t="shared" si="671"/>
        <v/>
      </c>
      <c r="EQ353" s="9"/>
      <c r="ER353" s="9" t="str">
        <f t="shared" si="672"/>
        <v/>
      </c>
      <c r="ES353" s="9"/>
      <c r="ET353" s="9" t="str">
        <f t="shared" si="673"/>
        <v/>
      </c>
      <c r="EU353" s="9"/>
      <c r="EV353" s="62" t="str">
        <f t="shared" si="700"/>
        <v/>
      </c>
      <c r="EW353" s="9" t="str">
        <f t="shared" si="701"/>
        <v/>
      </c>
      <c r="EX353" s="9" t="str">
        <f t="shared" si="676"/>
        <v/>
      </c>
      <c r="EY353" s="10" t="str">
        <f t="shared" si="677"/>
        <v/>
      </c>
      <c r="EZ353" s="7"/>
    </row>
    <row r="354" spans="1:156" ht="15" customHeight="1" thickBot="1">
      <c r="A354" s="23"/>
      <c r="B354" s="23"/>
      <c r="C354" s="24"/>
      <c r="D354" s="24" t="str">
        <f t="shared" si="636"/>
        <v/>
      </c>
      <c r="E354" s="24"/>
      <c r="F354" s="24" t="str">
        <f t="shared" si="637"/>
        <v/>
      </c>
      <c r="G354" s="24"/>
      <c r="H354" s="24" t="str">
        <f t="shared" si="638"/>
        <v/>
      </c>
      <c r="I354" s="24"/>
      <c r="J354" s="63" t="str">
        <f t="shared" si="639"/>
        <v/>
      </c>
      <c r="K354" s="96" t="str">
        <f t="shared" si="640"/>
        <v/>
      </c>
      <c r="L354" s="24" t="str">
        <f t="shared" si="641"/>
        <v/>
      </c>
      <c r="M354" s="26" t="str">
        <f t="shared" si="642"/>
        <v/>
      </c>
      <c r="N354" s="7"/>
      <c r="O354" s="168"/>
      <c r="P354" s="23"/>
      <c r="Q354" s="24"/>
      <c r="R354" s="24" t="str">
        <f t="shared" si="643"/>
        <v/>
      </c>
      <c r="S354" s="24"/>
      <c r="T354" s="24" t="str">
        <f t="shared" si="644"/>
        <v/>
      </c>
      <c r="U354" s="24"/>
      <c r="V354" s="24" t="str">
        <f t="shared" si="645"/>
        <v/>
      </c>
      <c r="W354" s="24"/>
      <c r="X354" s="63" t="str">
        <f t="shared" si="646"/>
        <v/>
      </c>
      <c r="Y354" s="96" t="str">
        <f t="shared" si="647"/>
        <v/>
      </c>
      <c r="Z354" s="24" t="str">
        <f t="shared" si="648"/>
        <v/>
      </c>
      <c r="AA354" s="26" t="str">
        <f t="shared" si="649"/>
        <v/>
      </c>
      <c r="AB354" s="7"/>
      <c r="AC354" s="168"/>
      <c r="AD354" s="23"/>
      <c r="AE354" s="24"/>
      <c r="AF354" s="24" t="str">
        <f t="shared" si="650"/>
        <v/>
      </c>
      <c r="AG354" s="24"/>
      <c r="AH354" s="24" t="str">
        <f t="shared" si="651"/>
        <v/>
      </c>
      <c r="AI354" s="24"/>
      <c r="AJ354" s="24" t="str">
        <f t="shared" si="652"/>
        <v/>
      </c>
      <c r="AK354" s="24"/>
      <c r="AL354" s="63" t="str">
        <f t="shared" si="696"/>
        <v/>
      </c>
      <c r="AM354" s="96" t="str">
        <f t="shared" si="697"/>
        <v/>
      </c>
      <c r="AN354" s="24" t="str">
        <f t="shared" si="655"/>
        <v/>
      </c>
      <c r="AO354" s="26" t="str">
        <f t="shared" si="656"/>
        <v/>
      </c>
      <c r="AP354" s="7"/>
      <c r="AQ354" s="168"/>
      <c r="AR354" s="23"/>
      <c r="AS354" s="24"/>
      <c r="AT354" s="24" t="str">
        <f t="shared" si="657"/>
        <v/>
      </c>
      <c r="AU354" s="24"/>
      <c r="AV354" s="24" t="str">
        <f t="shared" si="658"/>
        <v/>
      </c>
      <c r="AW354" s="24"/>
      <c r="AX354" s="24" t="str">
        <f t="shared" si="659"/>
        <v/>
      </c>
      <c r="AY354" s="24"/>
      <c r="AZ354" s="63" t="str">
        <f t="shared" si="698"/>
        <v/>
      </c>
      <c r="BA354" s="96" t="str">
        <f t="shared" si="699"/>
        <v/>
      </c>
      <c r="BB354" s="24" t="str">
        <f t="shared" si="661"/>
        <v/>
      </c>
      <c r="BC354" s="26" t="str">
        <f t="shared" si="662"/>
        <v/>
      </c>
      <c r="BD354" s="7"/>
      <c r="BE354" s="168"/>
      <c r="BF354" s="23"/>
      <c r="BG354" s="24"/>
      <c r="BH354" s="24" t="str">
        <f t="shared" si="663"/>
        <v/>
      </c>
      <c r="BI354" s="24"/>
      <c r="BJ354" s="24" t="str">
        <f t="shared" si="664"/>
        <v/>
      </c>
      <c r="BK354" s="24"/>
      <c r="BL354" s="24" t="str">
        <f t="shared" si="665"/>
        <v/>
      </c>
      <c r="BM354" s="24"/>
      <c r="BN354" s="63" t="str">
        <f t="shared" si="666"/>
        <v/>
      </c>
      <c r="BO354" s="96" t="str">
        <f t="shared" si="667"/>
        <v/>
      </c>
      <c r="BP354" s="24" t="str">
        <f t="shared" si="668"/>
        <v/>
      </c>
      <c r="BQ354" s="26" t="str">
        <f t="shared" si="669"/>
        <v/>
      </c>
      <c r="BR354" s="7"/>
      <c r="BS354" s="168"/>
      <c r="BT354" s="15"/>
      <c r="BU354" s="9"/>
      <c r="BV354" s="9" t="str">
        <f t="shared" si="712"/>
        <v/>
      </c>
      <c r="BW354" s="9"/>
      <c r="BX354" s="9" t="str">
        <f t="shared" si="713"/>
        <v/>
      </c>
      <c r="BY354" s="9"/>
      <c r="BZ354" s="9" t="str">
        <f t="shared" si="714"/>
        <v/>
      </c>
      <c r="CA354" s="9"/>
      <c r="CB354" s="9"/>
      <c r="CC354" s="9"/>
      <c r="CD354" s="9" t="str">
        <f t="shared" si="702"/>
        <v/>
      </c>
      <c r="CE354" s="10" t="str">
        <f t="shared" si="703"/>
        <v/>
      </c>
      <c r="CF354" s="7"/>
      <c r="CH354" s="15"/>
      <c r="CI354" s="9"/>
      <c r="CJ354" s="9" t="str">
        <f t="shared" si="715"/>
        <v/>
      </c>
      <c r="CK354" s="9"/>
      <c r="CL354" s="9" t="str">
        <f t="shared" si="716"/>
        <v/>
      </c>
      <c r="CM354" s="9"/>
      <c r="CN354" s="9" t="str">
        <f t="shared" si="717"/>
        <v/>
      </c>
      <c r="CO354" s="9"/>
      <c r="CP354" s="9"/>
      <c r="CQ354" s="9"/>
      <c r="CR354" s="9" t="str">
        <f t="shared" si="704"/>
        <v/>
      </c>
      <c r="CS354" s="10" t="str">
        <f t="shared" si="705"/>
        <v/>
      </c>
      <c r="CT354" s="7"/>
      <c r="CV354" s="15"/>
      <c r="CW354" s="9"/>
      <c r="CX354" s="9" t="str">
        <f t="shared" si="718"/>
        <v/>
      </c>
      <c r="CY354" s="9"/>
      <c r="CZ354" s="9" t="str">
        <f t="shared" si="719"/>
        <v/>
      </c>
      <c r="DA354" s="9"/>
      <c r="DB354" s="9" t="str">
        <f t="shared" si="720"/>
        <v/>
      </c>
      <c r="DC354" s="9"/>
      <c r="DD354" s="9"/>
      <c r="DE354" s="9"/>
      <c r="DF354" s="9" t="str">
        <f t="shared" si="706"/>
        <v/>
      </c>
      <c r="DG354" s="10" t="str">
        <f t="shared" si="707"/>
        <v/>
      </c>
      <c r="DH354" s="7"/>
      <c r="DJ354" s="15"/>
      <c r="DK354" s="9"/>
      <c r="DL354" s="9" t="str">
        <f t="shared" si="721"/>
        <v/>
      </c>
      <c r="DM354" s="9"/>
      <c r="DN354" s="9" t="str">
        <f t="shared" si="722"/>
        <v/>
      </c>
      <c r="DO354" s="9"/>
      <c r="DP354" s="9" t="str">
        <f t="shared" si="723"/>
        <v/>
      </c>
      <c r="DQ354" s="9"/>
      <c r="DR354" s="9"/>
      <c r="DS354" s="9"/>
      <c r="DT354" s="9" t="str">
        <f t="shared" si="708"/>
        <v/>
      </c>
      <c r="DU354" s="10" t="str">
        <f t="shared" si="709"/>
        <v/>
      </c>
      <c r="DV354" s="7"/>
      <c r="DW354" s="276"/>
      <c r="DX354" s="15"/>
      <c r="DY354" s="9"/>
      <c r="DZ354" s="9" t="str">
        <f t="shared" si="724"/>
        <v/>
      </c>
      <c r="EA354" s="9"/>
      <c r="EB354" s="9" t="str">
        <f t="shared" si="725"/>
        <v/>
      </c>
      <c r="EC354" s="9"/>
      <c r="ED354" s="9" t="str">
        <f t="shared" si="726"/>
        <v/>
      </c>
      <c r="EE354" s="9"/>
      <c r="EF354" s="9"/>
      <c r="EG354" s="9"/>
      <c r="EH354" s="9" t="str">
        <f t="shared" si="710"/>
        <v/>
      </c>
      <c r="EI354" s="10" t="str">
        <f t="shared" si="711"/>
        <v/>
      </c>
      <c r="EJ354" s="7"/>
      <c r="EK354" s="276"/>
      <c r="EL354" s="239"/>
      <c r="EM354" s="23"/>
      <c r="EN354" s="23"/>
      <c r="EO354" s="24"/>
      <c r="EP354" s="24" t="str">
        <f t="shared" si="671"/>
        <v/>
      </c>
      <c r="EQ354" s="24"/>
      <c r="ER354" s="24" t="str">
        <f t="shared" si="672"/>
        <v/>
      </c>
      <c r="ES354" s="24"/>
      <c r="ET354" s="24" t="str">
        <f t="shared" si="673"/>
        <v/>
      </c>
      <c r="EU354" s="24"/>
      <c r="EV354" s="63" t="str">
        <f t="shared" si="700"/>
        <v/>
      </c>
      <c r="EW354" s="96" t="str">
        <f t="shared" si="701"/>
        <v/>
      </c>
      <c r="EX354" s="24" t="str">
        <f t="shared" si="676"/>
        <v/>
      </c>
      <c r="EY354" s="26" t="str">
        <f t="shared" si="677"/>
        <v/>
      </c>
      <c r="EZ354" s="7"/>
    </row>
    <row r="355" spans="1:156" ht="15" customHeight="1" thickTop="1">
      <c r="A355" s="89"/>
      <c r="B355" s="89"/>
      <c r="C355" s="78"/>
      <c r="D355" s="78"/>
      <c r="E355" s="78"/>
      <c r="F355" s="78"/>
      <c r="G355" s="78"/>
      <c r="H355" s="78"/>
      <c r="I355" s="78"/>
      <c r="J355" s="90"/>
      <c r="K355" s="78"/>
      <c r="L355" s="78"/>
      <c r="M355" s="78"/>
      <c r="N355" s="7"/>
      <c r="P355" s="89"/>
      <c r="Q355" s="78"/>
      <c r="R355" s="78"/>
      <c r="S355" s="78"/>
      <c r="T355" s="78"/>
      <c r="U355" s="78"/>
      <c r="V355" s="78"/>
      <c r="W355" s="78"/>
      <c r="X355" s="90"/>
      <c r="Y355" s="78"/>
      <c r="Z355" s="78"/>
      <c r="AA355" s="78"/>
      <c r="AB355" s="7"/>
      <c r="AD355" s="89"/>
      <c r="AE355" s="78"/>
      <c r="AF355" s="78"/>
      <c r="AG355" s="78"/>
      <c r="AH355" s="78"/>
      <c r="AI355" s="78"/>
      <c r="AJ355" s="78"/>
      <c r="AK355" s="78"/>
      <c r="AL355" s="90"/>
      <c r="AM355" s="78"/>
      <c r="AN355" s="78"/>
      <c r="AO355" s="78"/>
      <c r="AP355" s="7"/>
      <c r="AR355" s="89"/>
      <c r="AS355" s="78"/>
      <c r="AT355" s="78"/>
      <c r="AU355" s="78"/>
      <c r="AV355" s="78" t="str">
        <f>IF(AU355="","",AU355-AU354)</f>
        <v/>
      </c>
      <c r="AW355" s="78"/>
      <c r="AX355" s="78" t="str">
        <f>IF(AW355="","",AW354+AY354-AW355)</f>
        <v/>
      </c>
      <c r="AY355" s="78"/>
      <c r="AZ355" s="90"/>
      <c r="BA355" s="78"/>
      <c r="BB355" s="78" t="str">
        <f>IF(BA355="","",AX355*BA355)</f>
        <v/>
      </c>
      <c r="BC355" s="92" t="str">
        <f>IF(BB355="","",BB355/(AT355*100))</f>
        <v/>
      </c>
      <c r="BD355" s="22"/>
      <c r="BF355" s="89"/>
      <c r="BG355" s="78"/>
      <c r="BH355" s="78"/>
      <c r="BI355" s="188"/>
      <c r="BJ355" s="78"/>
      <c r="BK355" s="78"/>
      <c r="BL355" s="78"/>
      <c r="BM355" s="78"/>
      <c r="BN355" s="90"/>
      <c r="BO355" s="78"/>
      <c r="BP355" s="78"/>
      <c r="BQ355" s="78"/>
      <c r="BR355" s="7"/>
      <c r="BS355" s="1"/>
      <c r="BT355" s="15"/>
      <c r="BU355" s="9"/>
      <c r="BV355" s="9"/>
      <c r="BW355" s="9"/>
      <c r="BX355" s="9" t="str">
        <f t="shared" si="713"/>
        <v/>
      </c>
      <c r="BY355" s="9"/>
      <c r="BZ355" s="9" t="str">
        <f t="shared" si="714"/>
        <v/>
      </c>
      <c r="CA355" s="9"/>
      <c r="CB355" s="9"/>
      <c r="CC355" s="9"/>
      <c r="CD355" s="9" t="str">
        <f t="shared" si="702"/>
        <v/>
      </c>
      <c r="CE355" s="10" t="str">
        <f t="shared" si="703"/>
        <v/>
      </c>
      <c r="CF355" s="7"/>
      <c r="CH355" s="15"/>
      <c r="CI355" s="9"/>
      <c r="CJ355" s="9"/>
      <c r="CK355" s="9"/>
      <c r="CL355" s="9" t="str">
        <f t="shared" si="716"/>
        <v/>
      </c>
      <c r="CM355" s="9"/>
      <c r="CN355" s="9" t="str">
        <f t="shared" si="717"/>
        <v/>
      </c>
      <c r="CO355" s="9"/>
      <c r="CP355" s="9"/>
      <c r="CQ355" s="9"/>
      <c r="CR355" s="9" t="str">
        <f t="shared" si="704"/>
        <v/>
      </c>
      <c r="CS355" s="10" t="str">
        <f t="shared" si="705"/>
        <v/>
      </c>
      <c r="CT355" s="7"/>
      <c r="CV355" s="15"/>
      <c r="CW355" s="9"/>
      <c r="CX355" s="9"/>
      <c r="CY355" s="9"/>
      <c r="CZ355" s="9" t="str">
        <f t="shared" si="719"/>
        <v/>
      </c>
      <c r="DA355" s="9"/>
      <c r="DB355" s="9" t="str">
        <f t="shared" si="720"/>
        <v/>
      </c>
      <c r="DC355" s="9"/>
      <c r="DD355" s="9"/>
      <c r="DE355" s="9"/>
      <c r="DF355" s="9" t="str">
        <f t="shared" si="706"/>
        <v/>
      </c>
      <c r="DG355" s="10" t="str">
        <f t="shared" si="707"/>
        <v/>
      </c>
      <c r="DH355" s="7"/>
      <c r="DJ355" s="15"/>
      <c r="DK355" s="9"/>
      <c r="DL355" s="9"/>
      <c r="DM355" s="9"/>
      <c r="DN355" s="9" t="str">
        <f t="shared" si="722"/>
        <v/>
      </c>
      <c r="DO355" s="9"/>
      <c r="DP355" s="9" t="str">
        <f t="shared" si="723"/>
        <v/>
      </c>
      <c r="DQ355" s="9"/>
      <c r="DR355" s="9"/>
      <c r="DS355" s="9"/>
      <c r="DT355" s="9" t="str">
        <f t="shared" si="708"/>
        <v/>
      </c>
      <c r="DU355" s="10" t="str">
        <f t="shared" si="709"/>
        <v/>
      </c>
      <c r="DV355" s="7"/>
      <c r="DW355" s="276"/>
      <c r="DX355" s="15"/>
      <c r="DY355" s="9"/>
      <c r="DZ355" s="9"/>
      <c r="EA355" s="9"/>
      <c r="EB355" s="9" t="str">
        <f t="shared" si="725"/>
        <v/>
      </c>
      <c r="EC355" s="9"/>
      <c r="ED355" s="9" t="str">
        <f t="shared" si="726"/>
        <v/>
      </c>
      <c r="EE355" s="9"/>
      <c r="EF355" s="9"/>
      <c r="EG355" s="9"/>
      <c r="EH355" s="9" t="str">
        <f t="shared" si="710"/>
        <v/>
      </c>
      <c r="EI355" s="10" t="str">
        <f t="shared" si="711"/>
        <v/>
      </c>
      <c r="EJ355" s="7"/>
      <c r="EK355" s="276"/>
      <c r="EL355" s="239"/>
      <c r="EM355" s="89"/>
      <c r="EN355" s="89"/>
      <c r="EO355" s="78"/>
      <c r="EP355" s="78"/>
      <c r="EQ355" s="78"/>
      <c r="ER355" s="78"/>
      <c r="ES355" s="78"/>
      <c r="ET355" s="78"/>
      <c r="EU355" s="78"/>
      <c r="EV355" s="90"/>
      <c r="EW355" s="78"/>
      <c r="EX355" s="78"/>
      <c r="EY355" s="78"/>
      <c r="EZ355" s="7"/>
    </row>
    <row r="356" spans="1:156" ht="15" customHeight="1">
      <c r="A356" s="89"/>
      <c r="B356" s="89"/>
      <c r="C356" s="78"/>
      <c r="D356" s="78"/>
      <c r="E356" s="78"/>
      <c r="F356" s="78"/>
      <c r="G356" s="78"/>
      <c r="H356" s="78"/>
      <c r="I356" s="78"/>
      <c r="J356" s="90"/>
      <c r="K356" s="78"/>
      <c r="L356" s="78"/>
      <c r="M356" s="78"/>
      <c r="N356" s="7"/>
      <c r="P356" s="89"/>
      <c r="Q356" s="78"/>
      <c r="R356" s="78"/>
      <c r="S356" s="78"/>
      <c r="T356" s="78"/>
      <c r="U356" s="78"/>
      <c r="V356" s="78"/>
      <c r="W356" s="78"/>
      <c r="X356" s="90"/>
      <c r="Y356" s="78"/>
      <c r="Z356" s="78"/>
      <c r="AA356" s="78"/>
      <c r="AB356" s="7"/>
      <c r="AD356" s="89"/>
      <c r="AE356" s="78"/>
      <c r="AF356" s="78"/>
      <c r="AG356" s="78"/>
      <c r="AH356" s="78"/>
      <c r="AI356" s="78"/>
      <c r="AJ356" s="78"/>
      <c r="AK356" s="78"/>
      <c r="AL356" s="90"/>
      <c r="AM356" s="78"/>
      <c r="AN356" s="78"/>
      <c r="AO356" s="78"/>
      <c r="AP356" s="7"/>
      <c r="AR356" s="15"/>
      <c r="AS356" s="9"/>
      <c r="AT356" s="9"/>
      <c r="AU356" s="9"/>
      <c r="AV356" s="9"/>
      <c r="AW356" s="9"/>
      <c r="AX356" s="9"/>
      <c r="AY356" s="9"/>
      <c r="AZ356" s="62"/>
      <c r="BA356" s="9"/>
      <c r="BB356" s="9"/>
      <c r="BC356" s="10"/>
      <c r="BD356" s="7"/>
      <c r="BF356" s="89"/>
      <c r="BG356" s="78"/>
      <c r="BH356" s="78"/>
      <c r="BI356" s="188"/>
      <c r="BJ356" s="78"/>
      <c r="BK356" s="78"/>
      <c r="BL356" s="78"/>
      <c r="BM356" s="78"/>
      <c r="BN356" s="90"/>
      <c r="BO356" s="78"/>
      <c r="BP356" s="78"/>
      <c r="BQ356" s="78"/>
      <c r="BR356" s="7"/>
      <c r="BS356" s="1"/>
      <c r="BT356" s="15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10"/>
      <c r="CF356" s="7"/>
      <c r="CH356" s="15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10"/>
      <c r="CT356" s="7"/>
      <c r="CV356" s="15"/>
      <c r="CW356" s="9"/>
      <c r="CX356" s="9"/>
      <c r="CY356" s="9"/>
      <c r="CZ356" s="9"/>
      <c r="DA356" s="9"/>
      <c r="DB356" s="9"/>
      <c r="DC356" s="9"/>
      <c r="DD356" s="9"/>
      <c r="DE356" s="9"/>
      <c r="DF356" s="9"/>
      <c r="DG356" s="10"/>
      <c r="DH356" s="7"/>
      <c r="DJ356" s="15"/>
      <c r="DK356" s="9"/>
      <c r="DL356" s="9"/>
      <c r="DM356" s="9"/>
      <c r="DN356" s="9"/>
      <c r="DO356" s="9"/>
      <c r="DP356" s="9"/>
      <c r="DQ356" s="9"/>
      <c r="DR356" s="9"/>
      <c r="DS356" s="9"/>
      <c r="DT356" s="9"/>
      <c r="DU356" s="10"/>
      <c r="DV356" s="7"/>
      <c r="DW356" s="276"/>
      <c r="DX356" s="15"/>
      <c r="DY356" s="9"/>
      <c r="DZ356" s="9"/>
      <c r="EA356" s="9"/>
      <c r="EB356" s="9"/>
      <c r="EC356" s="9"/>
      <c r="ED356" s="9"/>
      <c r="EE356" s="9"/>
      <c r="EF356" s="9"/>
      <c r="EG356" s="9"/>
      <c r="EH356" s="9"/>
      <c r="EI356" s="10"/>
      <c r="EJ356" s="7"/>
      <c r="EK356" s="276"/>
      <c r="EL356" s="239"/>
      <c r="EM356" s="89"/>
      <c r="EN356" s="89"/>
      <c r="EO356" s="78"/>
      <c r="EP356" s="78"/>
      <c r="EQ356" s="78"/>
      <c r="ER356" s="78"/>
      <c r="ES356" s="78"/>
      <c r="ET356" s="78"/>
      <c r="EU356" s="78"/>
      <c r="EV356" s="90"/>
      <c r="EW356" s="78"/>
      <c r="EX356" s="78"/>
      <c r="EY356" s="78"/>
      <c r="EZ356" s="7"/>
    </row>
    <row r="357" spans="1:156" ht="15" customHeight="1">
      <c r="A357" s="89"/>
      <c r="B357" s="89"/>
      <c r="C357" s="78"/>
      <c r="D357" s="78"/>
      <c r="E357" s="78"/>
      <c r="F357" s="78"/>
      <c r="G357" s="78"/>
      <c r="H357" s="78"/>
      <c r="I357" s="78"/>
      <c r="J357" s="90"/>
      <c r="K357" s="78"/>
      <c r="L357" s="78"/>
      <c r="M357" s="78"/>
      <c r="N357" s="7"/>
      <c r="P357" s="89"/>
      <c r="Q357" s="78"/>
      <c r="R357" s="78"/>
      <c r="S357" s="78"/>
      <c r="T357" s="78"/>
      <c r="U357" s="78"/>
      <c r="V357" s="78"/>
      <c r="W357" s="78"/>
      <c r="X357" s="90"/>
      <c r="Y357" s="78"/>
      <c r="Z357" s="78"/>
      <c r="AA357" s="78"/>
      <c r="AB357" s="7"/>
      <c r="AD357" s="89"/>
      <c r="AE357" s="78"/>
      <c r="AF357" s="78"/>
      <c r="AG357" s="78"/>
      <c r="AH357" s="78"/>
      <c r="AI357" s="78"/>
      <c r="AJ357" s="78"/>
      <c r="AK357" s="78"/>
      <c r="AL357" s="90"/>
      <c r="AM357" s="78"/>
      <c r="AN357" s="78"/>
      <c r="AO357" s="78"/>
      <c r="AP357" s="7"/>
      <c r="AR357" s="15"/>
      <c r="AS357" s="9"/>
      <c r="AT357" s="9"/>
      <c r="AU357" s="9"/>
      <c r="AV357" s="9"/>
      <c r="AW357" s="9"/>
      <c r="AX357" s="9"/>
      <c r="AY357" s="9"/>
      <c r="AZ357" s="62"/>
      <c r="BA357" s="9"/>
      <c r="BB357" s="9"/>
      <c r="BC357" s="10"/>
      <c r="BD357" s="7"/>
      <c r="BF357" s="89"/>
      <c r="BG357" s="78"/>
      <c r="BH357" s="78"/>
      <c r="BI357" s="188"/>
      <c r="BJ357" s="78"/>
      <c r="BK357" s="78"/>
      <c r="BL357" s="78"/>
      <c r="BM357" s="78"/>
      <c r="BN357" s="90"/>
      <c r="BO357" s="78"/>
      <c r="BP357" s="78"/>
      <c r="BQ357" s="78"/>
      <c r="BR357" s="7"/>
      <c r="BS357" s="1"/>
      <c r="BT357" s="15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10"/>
      <c r="CF357" s="7"/>
      <c r="CH357" s="15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10"/>
      <c r="CT357" s="7"/>
      <c r="CV357" s="15"/>
      <c r="CW357" s="9"/>
      <c r="CX357" s="9"/>
      <c r="CY357" s="9"/>
      <c r="CZ357" s="9"/>
      <c r="DA357" s="9"/>
      <c r="DB357" s="9"/>
      <c r="DC357" s="9"/>
      <c r="DD357" s="9"/>
      <c r="DE357" s="9"/>
      <c r="DF357" s="9"/>
      <c r="DG357" s="10"/>
      <c r="DH357" s="7"/>
      <c r="DJ357" s="15"/>
      <c r="DK357" s="9"/>
      <c r="DL357" s="9"/>
      <c r="DM357" s="9"/>
      <c r="DN357" s="9"/>
      <c r="DO357" s="9"/>
      <c r="DP357" s="9"/>
      <c r="DQ357" s="9"/>
      <c r="DR357" s="9"/>
      <c r="DS357" s="9"/>
      <c r="DT357" s="9"/>
      <c r="DU357" s="10"/>
      <c r="DV357" s="7"/>
      <c r="DW357" s="276"/>
      <c r="DX357" s="15"/>
      <c r="DY357" s="9"/>
      <c r="DZ357" s="9"/>
      <c r="EA357" s="9"/>
      <c r="EB357" s="9"/>
      <c r="EC357" s="9"/>
      <c r="ED357" s="9"/>
      <c r="EE357" s="9"/>
      <c r="EF357" s="9"/>
      <c r="EG357" s="9"/>
      <c r="EH357" s="9"/>
      <c r="EI357" s="10"/>
      <c r="EJ357" s="7"/>
      <c r="EK357" s="276"/>
      <c r="EL357" s="239"/>
      <c r="EM357" s="89"/>
      <c r="EN357" s="89"/>
      <c r="EO357" s="78"/>
      <c r="EP357" s="78"/>
      <c r="EQ357" s="78"/>
      <c r="ER357" s="78"/>
      <c r="ES357" s="78"/>
      <c r="ET357" s="78"/>
      <c r="EU357" s="78"/>
      <c r="EV357" s="90"/>
      <c r="EW357" s="78"/>
      <c r="EX357" s="78"/>
      <c r="EY357" s="78"/>
      <c r="EZ357" s="7"/>
    </row>
    <row r="358" spans="1:156" ht="15" customHeight="1">
      <c r="A358" s="116">
        <v>31</v>
      </c>
      <c r="B358" s="89"/>
      <c r="C358" s="78"/>
      <c r="D358" s="78"/>
      <c r="E358" s="78"/>
      <c r="F358" s="78"/>
      <c r="G358" s="78"/>
      <c r="H358" s="78"/>
      <c r="I358" s="78"/>
      <c r="J358" s="298" t="s">
        <v>65</v>
      </c>
      <c r="K358" s="295"/>
      <c r="L358" s="78" t="e">
        <f>(G331+I331)*K331+(G332+I332)*K332+(G333+I333)*K333+(G334+I334)*K334</f>
        <v>#VALUE!</v>
      </c>
      <c r="M358" s="78"/>
      <c r="N358" s="9"/>
      <c r="P358" s="89"/>
      <c r="Q358" s="78"/>
      <c r="R358" s="78"/>
      <c r="S358" s="78"/>
      <c r="T358" s="78"/>
      <c r="U358" s="78"/>
      <c r="V358" s="78"/>
      <c r="W358" s="78"/>
      <c r="X358" s="298" t="s">
        <v>65</v>
      </c>
      <c r="Y358" s="295"/>
      <c r="Z358" s="78" t="e">
        <f>(U331+W331)*Y331+(U332+W332)*Y332+(U333+W333)*Y333+(U334+W334)*Y334</f>
        <v>#VALUE!</v>
      </c>
      <c r="AA358" s="78"/>
      <c r="AB358" s="9"/>
      <c r="AD358" s="89"/>
      <c r="AE358" s="78"/>
      <c r="AF358" s="78"/>
      <c r="AG358" s="78"/>
      <c r="AH358" s="78"/>
      <c r="AI358" s="78"/>
      <c r="AJ358" s="78"/>
      <c r="AK358" s="78"/>
      <c r="AL358" s="298" t="s">
        <v>65</v>
      </c>
      <c r="AM358" s="295"/>
      <c r="AN358" s="78" t="e">
        <f>(AI331+AK331)*AM331+(AI332+AK332)*AM332+(AI333+AK333)*AM333+(AI334+AK334)*AM334</f>
        <v>#VALUE!</v>
      </c>
      <c r="AO358" s="78"/>
      <c r="AP358" s="9"/>
      <c r="AR358" s="15"/>
      <c r="AS358" s="9"/>
      <c r="AT358" s="9"/>
      <c r="AU358" s="9"/>
      <c r="AV358" s="9"/>
      <c r="AW358" s="9"/>
      <c r="AX358" s="9"/>
      <c r="AY358" s="9"/>
      <c r="AZ358" s="298" t="s">
        <v>65</v>
      </c>
      <c r="BA358" s="295"/>
      <c r="BB358" s="78" t="e">
        <f>(AW331+AY331)*BA331+(AW332+AY332)*BA332+(AW333+AY333)*BA333+(AW334+AY334)*BA334</f>
        <v>#VALUE!</v>
      </c>
      <c r="BC358" s="10"/>
      <c r="BD358" s="9"/>
      <c r="BF358" s="89"/>
      <c r="BG358" s="78"/>
      <c r="BH358" s="78"/>
      <c r="BI358" s="188"/>
      <c r="BJ358" s="78"/>
      <c r="BK358" s="78"/>
      <c r="BL358" s="78"/>
      <c r="BM358" s="78"/>
      <c r="BN358" s="298" t="s">
        <v>65</v>
      </c>
      <c r="BO358" s="295"/>
      <c r="BP358" s="78" t="e">
        <f>(BK331+BM331)*BO331+(BK332+BM332)*BO332+(BK333+BM333)*BO333+(BK334+BM334)*BO334</f>
        <v>#VALUE!</v>
      </c>
      <c r="BQ358" s="78"/>
      <c r="BR358" s="9"/>
      <c r="BS358" s="1"/>
      <c r="BT358" s="15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10"/>
      <c r="CF358" s="9"/>
      <c r="CH358" s="15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10"/>
      <c r="CT358" s="9"/>
      <c r="CV358" s="15"/>
      <c r="CW358" s="9"/>
      <c r="CX358" s="9"/>
      <c r="CY358" s="9"/>
      <c r="CZ358" s="9"/>
      <c r="DA358" s="9"/>
      <c r="DB358" s="9"/>
      <c r="DC358" s="9"/>
      <c r="DD358" s="9"/>
      <c r="DE358" s="9"/>
      <c r="DF358" s="9"/>
      <c r="DG358" s="10"/>
      <c r="DH358" s="9"/>
      <c r="DJ358" s="15"/>
      <c r="DK358" s="9"/>
      <c r="DL358" s="9"/>
      <c r="DM358" s="9"/>
      <c r="DN358" s="9"/>
      <c r="DO358" s="9"/>
      <c r="DP358" s="9"/>
      <c r="DQ358" s="9"/>
      <c r="DR358" s="9"/>
      <c r="DS358" s="9"/>
      <c r="DT358" s="9"/>
      <c r="DU358" s="10"/>
      <c r="DV358" s="9"/>
      <c r="DW358" s="277"/>
      <c r="DX358" s="15"/>
      <c r="DY358" s="9"/>
      <c r="DZ358" s="9"/>
      <c r="EA358" s="9"/>
      <c r="EB358" s="9"/>
      <c r="EC358" s="9"/>
      <c r="ED358" s="9"/>
      <c r="EE358" s="9"/>
      <c r="EF358" s="9"/>
      <c r="EG358" s="9"/>
      <c r="EH358" s="9"/>
      <c r="EI358" s="10"/>
      <c r="EJ358" s="9"/>
      <c r="EK358" s="277"/>
      <c r="EL358" s="239"/>
      <c r="EM358" s="116">
        <v>30</v>
      </c>
      <c r="EN358" s="89"/>
      <c r="EO358" s="78"/>
      <c r="EP358" s="78"/>
      <c r="EQ358" s="78"/>
      <c r="ER358" s="78"/>
      <c r="ES358" s="78"/>
      <c r="ET358" s="78"/>
      <c r="EU358" s="78"/>
      <c r="EV358" s="298" t="s">
        <v>65</v>
      </c>
      <c r="EW358" s="295"/>
      <c r="EX358" s="78">
        <f>(ES338+EU338)*EW338+(ES320+EU320)*EW320+(ES321+EU321)*EW321+(ES322+EU322)*EW322</f>
        <v>37890</v>
      </c>
      <c r="EY358" s="78"/>
      <c r="EZ358" s="9"/>
    </row>
    <row r="359" spans="1:156" ht="15" customHeight="1">
      <c r="A359" s="15"/>
      <c r="B359" s="1">
        <f>SUMIF(B303:B355,"&gt;=0")</f>
        <v>12405</v>
      </c>
      <c r="C359" s="3" t="s">
        <v>66</v>
      </c>
      <c r="D359" s="9">
        <f>SUM(D303:D355)*100</f>
        <v>198300</v>
      </c>
      <c r="E359" s="9"/>
      <c r="F359" s="9">
        <f>SUM(F303:F355)</f>
        <v>68</v>
      </c>
      <c r="G359" s="3" t="s">
        <v>67</v>
      </c>
      <c r="H359" s="9">
        <f>SUM(H303:H355)</f>
        <v>67</v>
      </c>
      <c r="I359" s="9"/>
      <c r="J359" s="299" t="s">
        <v>68</v>
      </c>
      <c r="K359" s="295"/>
      <c r="L359" s="9">
        <f>SUM(L303:L355)</f>
        <v>41754</v>
      </c>
      <c r="M359" s="9"/>
      <c r="N359" s="7"/>
      <c r="P359" s="15"/>
      <c r="Q359" s="3" t="s">
        <v>66</v>
      </c>
      <c r="R359" s="9">
        <f>SUM(R303:R355)*100</f>
        <v>169900</v>
      </c>
      <c r="S359" s="9"/>
      <c r="T359" s="9">
        <f>SUM(T303:T355)</f>
        <v>65</v>
      </c>
      <c r="U359" s="3" t="s">
        <v>67</v>
      </c>
      <c r="V359" s="9">
        <f>SUM(V303:V355)</f>
        <v>67</v>
      </c>
      <c r="W359" s="9"/>
      <c r="X359" s="299" t="s">
        <v>68</v>
      </c>
      <c r="Y359" s="295"/>
      <c r="Z359" s="9">
        <f>SUM(Z303:Z355)</f>
        <v>23344</v>
      </c>
      <c r="AA359" s="9"/>
      <c r="AB359" s="7"/>
      <c r="AD359" s="15"/>
      <c r="AE359" s="3" t="s">
        <v>66</v>
      </c>
      <c r="AF359" s="9">
        <f>SUM(AF303:AF355)*100</f>
        <v>170400</v>
      </c>
      <c r="AG359" s="9"/>
      <c r="AH359" s="9">
        <f>SUM(AH303:AH355)</f>
        <v>70</v>
      </c>
      <c r="AI359" s="3" t="s">
        <v>67</v>
      </c>
      <c r="AJ359" s="9">
        <f>SUM(AJ303:AJ355)</f>
        <v>78</v>
      </c>
      <c r="AK359" s="9"/>
      <c r="AL359" s="299" t="s">
        <v>68</v>
      </c>
      <c r="AM359" s="295"/>
      <c r="AN359" s="9">
        <f>SUM(AN303:AN355)</f>
        <v>46056</v>
      </c>
      <c r="AO359" s="9"/>
      <c r="AP359" s="7"/>
      <c r="AR359" s="15"/>
      <c r="AS359" s="3" t="s">
        <v>66</v>
      </c>
      <c r="AT359" s="9">
        <f>SUM(AT303:AT355)*100</f>
        <v>154700</v>
      </c>
      <c r="AU359" s="9"/>
      <c r="AV359" s="9">
        <f>SUM(AV303:AV334)</f>
        <v>58</v>
      </c>
      <c r="AW359" s="3" t="s">
        <v>67</v>
      </c>
      <c r="AX359" s="9">
        <f>SUM(AX303:AX355)</f>
        <v>77</v>
      </c>
      <c r="AY359" s="9"/>
      <c r="AZ359" s="299" t="s">
        <v>68</v>
      </c>
      <c r="BA359" s="295"/>
      <c r="BB359" s="9">
        <f>SUM(BB303:BB355)</f>
        <v>31550</v>
      </c>
      <c r="BC359" s="9"/>
      <c r="BD359" s="7"/>
      <c r="BF359" s="15"/>
      <c r="BG359" s="3" t="s">
        <v>66</v>
      </c>
      <c r="BH359" s="9">
        <f>SUM(BH303:BH355)*100</f>
        <v>207600</v>
      </c>
      <c r="BI359" s="73"/>
      <c r="BJ359" s="9">
        <f>SUM(BJ303:BJ355)</f>
        <v>41</v>
      </c>
      <c r="BK359" s="3" t="s">
        <v>67</v>
      </c>
      <c r="BL359" s="9">
        <f>SUM(BL303:BL355)</f>
        <v>93</v>
      </c>
      <c r="BM359" s="9"/>
      <c r="BN359" s="299" t="s">
        <v>68</v>
      </c>
      <c r="BO359" s="295"/>
      <c r="BP359" s="9">
        <f>SUM(BP303:BP355)</f>
        <v>47518</v>
      </c>
      <c r="BQ359" s="9"/>
      <c r="BR359" s="7"/>
      <c r="BS359" s="1"/>
      <c r="BT359" s="15"/>
      <c r="BU359" s="3" t="s">
        <v>66</v>
      </c>
      <c r="BV359" s="9">
        <f>SUM(BV303:BV355)*100</f>
        <v>118100</v>
      </c>
      <c r="BW359" s="9"/>
      <c r="BX359" s="9">
        <f>SUM(BX303:BX334)</f>
        <v>17</v>
      </c>
      <c r="BY359" s="3" t="s">
        <v>67</v>
      </c>
      <c r="BZ359" s="9">
        <f>SUM(BZ303:BZ355)</f>
        <v>18</v>
      </c>
      <c r="CA359" s="9"/>
      <c r="CB359" s="247"/>
      <c r="CC359" s="298" t="s">
        <v>65</v>
      </c>
      <c r="CD359" s="295"/>
      <c r="CE359" s="9" t="e">
        <f>(BY310+CA310)*CC310</f>
        <v>#VALUE!</v>
      </c>
      <c r="CF359" s="7"/>
      <c r="CH359" s="15"/>
      <c r="CI359" s="3" t="s">
        <v>66</v>
      </c>
      <c r="CJ359" s="9">
        <f>SUM(CJ303:CJ355)*100</f>
        <v>74500</v>
      </c>
      <c r="CK359" s="9"/>
      <c r="CL359" s="9">
        <f>SUM(CL303:CL334)</f>
        <v>19</v>
      </c>
      <c r="CM359" s="3" t="s">
        <v>67</v>
      </c>
      <c r="CN359" s="9">
        <f>SUM(CN303:CN355)</f>
        <v>18</v>
      </c>
      <c r="CO359" s="9"/>
      <c r="CP359" s="247"/>
      <c r="CQ359" s="298" t="s">
        <v>65</v>
      </c>
      <c r="CR359" s="295"/>
      <c r="CS359" s="9" t="e">
        <f>(CM310+CO310)*CQ310</f>
        <v>#VALUE!</v>
      </c>
      <c r="CT359" s="7"/>
      <c r="CV359" s="15"/>
      <c r="CW359" s="3" t="s">
        <v>66</v>
      </c>
      <c r="CX359" s="9">
        <f>SUM(CX303:CX355)*100</f>
        <v>73500</v>
      </c>
      <c r="CY359" s="9"/>
      <c r="CZ359" s="9">
        <f>SUM(CZ303:CZ334)</f>
        <v>35</v>
      </c>
      <c r="DA359" s="3" t="s">
        <v>67</v>
      </c>
      <c r="DB359" s="9">
        <f>SUM(DB303:DB355)</f>
        <v>38</v>
      </c>
      <c r="DC359" s="9"/>
      <c r="DD359" s="247"/>
      <c r="DE359" s="298" t="s">
        <v>65</v>
      </c>
      <c r="DF359" s="295"/>
      <c r="DG359" s="9" t="e">
        <f>(DA310+DC310)*DE310</f>
        <v>#VALUE!</v>
      </c>
      <c r="DH359" s="7"/>
      <c r="DJ359" s="15"/>
      <c r="DK359" s="3" t="s">
        <v>66</v>
      </c>
      <c r="DL359" s="9">
        <f>SUM(DL303:DL355)*100</f>
        <v>70800</v>
      </c>
      <c r="DM359" s="9"/>
      <c r="DN359" s="9">
        <f>SUM(DN303:DN334)</f>
        <v>6</v>
      </c>
      <c r="DO359" s="3" t="s">
        <v>67</v>
      </c>
      <c r="DP359" s="9">
        <f>SUM(DP303:DP355)</f>
        <v>6</v>
      </c>
      <c r="DQ359" s="9"/>
      <c r="DR359" s="247"/>
      <c r="DS359" s="298" t="s">
        <v>65</v>
      </c>
      <c r="DT359" s="295"/>
      <c r="DU359" s="9" t="e">
        <f>(DO310+DQ310)*DS310</f>
        <v>#VALUE!</v>
      </c>
      <c r="DV359" s="7"/>
      <c r="DW359" s="276"/>
      <c r="DX359" s="15"/>
      <c r="DY359" s="3" t="s">
        <v>66</v>
      </c>
      <c r="DZ359" s="9">
        <f>SUM(DZ303:DZ355)*100</f>
        <v>2700</v>
      </c>
      <c r="EA359" s="9"/>
      <c r="EB359" s="9">
        <f>SUM(EB303:EB334)</f>
        <v>0</v>
      </c>
      <c r="EC359" s="3" t="s">
        <v>67</v>
      </c>
      <c r="ED359" s="9">
        <f>SUM(ED303:ED355)</f>
        <v>0</v>
      </c>
      <c r="EE359" s="9"/>
      <c r="EF359" s="247"/>
      <c r="EG359" s="298" t="s">
        <v>65</v>
      </c>
      <c r="EH359" s="295"/>
      <c r="EI359" s="9" t="e">
        <f>(EC310+EE310)*EG310</f>
        <v>#VALUE!</v>
      </c>
      <c r="EJ359" s="7"/>
      <c r="EK359" s="276"/>
      <c r="EL359" s="239"/>
      <c r="EM359" s="15"/>
      <c r="EN359" s="1">
        <f>SUMIF(EN303:EN355,"&gt;=0")</f>
        <v>950</v>
      </c>
      <c r="EO359" s="3" t="s">
        <v>66</v>
      </c>
      <c r="EP359" s="9">
        <f>SUM(EP303:EP355)*100</f>
        <v>100400</v>
      </c>
      <c r="EQ359" s="9"/>
      <c r="ER359" s="9">
        <f>SUM(ER303:ER355)</f>
        <v>62</v>
      </c>
      <c r="ES359" s="3" t="s">
        <v>67</v>
      </c>
      <c r="ET359" s="9">
        <f>SUM(ET303:ET355)</f>
        <v>89</v>
      </c>
      <c r="EU359" s="9"/>
      <c r="EV359" s="299" t="s">
        <v>68</v>
      </c>
      <c r="EW359" s="295"/>
      <c r="EX359" s="9">
        <f>SUM(EX303:EX355)</f>
        <v>31638</v>
      </c>
      <c r="EY359" s="9"/>
      <c r="EZ359" s="7"/>
    </row>
    <row r="360" spans="1:156" ht="15" customHeight="1">
      <c r="A360" s="201">
        <f>DATEDIF(A410,A319,"d")</f>
        <v>31</v>
      </c>
      <c r="B360" s="34">
        <f>B359/A360</f>
        <v>400.16129032258067</v>
      </c>
      <c r="C360" s="3" t="s">
        <v>69</v>
      </c>
      <c r="D360" s="9">
        <f>D359/A360</f>
        <v>6396.7741935483873</v>
      </c>
      <c r="E360" s="9">
        <f>A358*D360</f>
        <v>198300</v>
      </c>
      <c r="F360" s="9"/>
      <c r="G360" s="3"/>
      <c r="H360" s="9"/>
      <c r="I360" s="9"/>
      <c r="J360" s="299" t="s">
        <v>70</v>
      </c>
      <c r="K360" s="295"/>
      <c r="L360" s="9"/>
      <c r="M360" s="42">
        <f>L359/D359</f>
        <v>0.21055975794251133</v>
      </c>
      <c r="N360" s="7"/>
      <c r="P360" s="15"/>
      <c r="Q360" s="3" t="s">
        <v>69</v>
      </c>
      <c r="R360" s="9">
        <f>R359/A360</f>
        <v>5480.6451612903229</v>
      </c>
      <c r="S360" s="9">
        <f>R360*$A$658</f>
        <v>175380.64516129033</v>
      </c>
      <c r="T360" s="9"/>
      <c r="U360" s="3"/>
      <c r="V360" s="9"/>
      <c r="W360" s="9"/>
      <c r="X360" s="299" t="s">
        <v>70</v>
      </c>
      <c r="Y360" s="295"/>
      <c r="Z360" s="9"/>
      <c r="AA360" s="42">
        <f>Z359/R359</f>
        <v>0.13739846968805181</v>
      </c>
      <c r="AB360" s="7"/>
      <c r="AD360" s="15"/>
      <c r="AE360" s="3" t="s">
        <v>69</v>
      </c>
      <c r="AF360" s="9">
        <f>AF359/A360</f>
        <v>5496.7741935483873</v>
      </c>
      <c r="AG360" s="9">
        <f>AF360*$A$658</f>
        <v>175896.77419354839</v>
      </c>
      <c r="AH360" s="9"/>
      <c r="AI360" s="3"/>
      <c r="AJ360" s="9"/>
      <c r="AK360" s="9"/>
      <c r="AL360" s="299" t="s">
        <v>70</v>
      </c>
      <c r="AM360" s="295"/>
      <c r="AN360" s="9"/>
      <c r="AO360" s="42">
        <f>AN359/AF359</f>
        <v>0.27028169014084508</v>
      </c>
      <c r="AP360" s="7"/>
      <c r="AR360" s="15"/>
      <c r="AS360" s="3" t="s">
        <v>69</v>
      </c>
      <c r="AT360" s="9">
        <f>AT359/A360</f>
        <v>4990.322580645161</v>
      </c>
      <c r="AU360" s="9">
        <f>AT360*$A$658</f>
        <v>159690.32258064515</v>
      </c>
      <c r="AV360" s="9"/>
      <c r="AW360" s="3"/>
      <c r="AX360" s="9"/>
      <c r="AY360" s="9"/>
      <c r="AZ360" s="299" t="s">
        <v>70</v>
      </c>
      <c r="BA360" s="295"/>
      <c r="BB360" s="9"/>
      <c r="BC360" s="42">
        <f>BB359/AT359</f>
        <v>0.20394311570782159</v>
      </c>
      <c r="BD360" s="7"/>
      <c r="BF360" s="15"/>
      <c r="BG360" s="3" t="s">
        <v>69</v>
      </c>
      <c r="BH360" s="9">
        <f>BH359/A360</f>
        <v>6696.7741935483873</v>
      </c>
      <c r="BI360" s="9">
        <f>BH360*$A$658</f>
        <v>214296.77419354839</v>
      </c>
      <c r="BJ360" s="9"/>
      <c r="BK360" s="3"/>
      <c r="BL360" s="9"/>
      <c r="BM360" s="9"/>
      <c r="BN360" s="299" t="s">
        <v>70</v>
      </c>
      <c r="BO360" s="295"/>
      <c r="BP360" s="9"/>
      <c r="BQ360" s="42">
        <f>BP359/BH359</f>
        <v>0.22889210019267822</v>
      </c>
      <c r="BR360" s="7"/>
      <c r="BS360" s="1"/>
      <c r="BT360" s="15"/>
      <c r="BU360" s="3" t="s">
        <v>69</v>
      </c>
      <c r="BV360" s="9">
        <f>BV359/A360</f>
        <v>3809.6774193548385</v>
      </c>
      <c r="BW360" s="9">
        <f>BV360*$A$658</f>
        <v>121909.67741935483</v>
      </c>
      <c r="BX360" s="19"/>
      <c r="BY360" s="43"/>
      <c r="BZ360" s="19"/>
      <c r="CA360" s="19"/>
      <c r="CB360" s="19"/>
      <c r="CC360" s="3" t="s">
        <v>71</v>
      </c>
      <c r="CD360" s="9">
        <f>SUM(CD303:CD355)</f>
        <v>15840</v>
      </c>
      <c r="CE360" s="10">
        <f>CD360/BV359</f>
        <v>0.13412362404741746</v>
      </c>
      <c r="CF360" s="7"/>
      <c r="CH360" s="15"/>
      <c r="CI360" s="3" t="s">
        <v>69</v>
      </c>
      <c r="CJ360" s="9">
        <f>CJ359/A360</f>
        <v>2403.2258064516127</v>
      </c>
      <c r="CK360" s="9">
        <f>CJ360*$A$658</f>
        <v>76903.225806451606</v>
      </c>
      <c r="CL360" s="19"/>
      <c r="CM360" s="43"/>
      <c r="CN360" s="19"/>
      <c r="CO360" s="19"/>
      <c r="CP360" s="19"/>
      <c r="CQ360" s="3" t="s">
        <v>71</v>
      </c>
      <c r="CR360" s="9">
        <f>SUM(CR303:CR355)</f>
        <v>15390</v>
      </c>
      <c r="CS360" s="10">
        <f>CR360/CJ359</f>
        <v>0.20657718120805368</v>
      </c>
      <c r="CT360" s="7"/>
      <c r="CV360" s="15"/>
      <c r="CW360" s="3" t="s">
        <v>69</v>
      </c>
      <c r="CX360" s="9">
        <f>CX359/A360</f>
        <v>2370.9677419354839</v>
      </c>
      <c r="CY360" s="9">
        <f>CX360*$A$658</f>
        <v>75870.967741935485</v>
      </c>
      <c r="CZ360" s="19"/>
      <c r="DA360" s="43"/>
      <c r="DB360" s="19"/>
      <c r="DC360" s="19"/>
      <c r="DD360" s="19"/>
      <c r="DE360" s="3" t="s">
        <v>71</v>
      </c>
      <c r="DF360" s="9">
        <f>SUM(DF303:DF355)</f>
        <v>20900</v>
      </c>
      <c r="DG360" s="10">
        <f>DF360/CX359</f>
        <v>0.28435374149659864</v>
      </c>
      <c r="DH360" s="7"/>
      <c r="DJ360" s="15"/>
      <c r="DK360" s="3" t="s">
        <v>69</v>
      </c>
      <c r="DL360" s="9" t="e">
        <f>DL359/N360</f>
        <v>#DIV/0!</v>
      </c>
      <c r="DM360" s="9" t="e">
        <f>DL360*$A$658</f>
        <v>#DIV/0!</v>
      </c>
      <c r="DN360" s="19"/>
      <c r="DO360" s="43"/>
      <c r="DP360" s="19"/>
      <c r="DQ360" s="19"/>
      <c r="DR360" s="19"/>
      <c r="DS360" s="3" t="s">
        <v>71</v>
      </c>
      <c r="DT360" s="9">
        <f>SUM(DT303:DT355)</f>
        <v>3000</v>
      </c>
      <c r="DU360" s="10">
        <f>DT360/DL359</f>
        <v>4.2372881355932202E-2</v>
      </c>
      <c r="DV360" s="7"/>
      <c r="DW360" s="276"/>
      <c r="DX360" s="15"/>
      <c r="DY360" s="3" t="s">
        <v>69</v>
      </c>
      <c r="DZ360" s="9">
        <f>DZ359/A360</f>
        <v>87.096774193548384</v>
      </c>
      <c r="EA360" s="9">
        <f>DZ360*$A$658</f>
        <v>2787.0967741935483</v>
      </c>
      <c r="EB360" s="19"/>
      <c r="EC360" s="43"/>
      <c r="ED360" s="19"/>
      <c r="EE360" s="19"/>
      <c r="EF360" s="19"/>
      <c r="EG360" s="3" t="s">
        <v>71</v>
      </c>
      <c r="EH360" s="9">
        <f>SUM(EH303:EH355)</f>
        <v>0</v>
      </c>
      <c r="EI360" s="10">
        <f>EH360/DZ359</f>
        <v>0</v>
      </c>
      <c r="EJ360" s="7"/>
      <c r="EK360" s="276"/>
      <c r="EL360" s="239"/>
      <c r="EM360" s="201">
        <f>DATEDIF(EM497,EM311,"d")</f>
        <v>8</v>
      </c>
      <c r="EN360" s="34">
        <f>EN359/EM360</f>
        <v>118.75</v>
      </c>
      <c r="EO360" s="3" t="s">
        <v>69</v>
      </c>
      <c r="EP360" s="9">
        <f>EP359/EM360</f>
        <v>12550</v>
      </c>
      <c r="EQ360" s="9">
        <f>EP360*30</f>
        <v>376500</v>
      </c>
      <c r="ER360" s="9"/>
      <c r="ES360" s="3"/>
      <c r="ET360" s="9"/>
      <c r="EU360" s="9"/>
      <c r="EV360" s="299" t="s">
        <v>70</v>
      </c>
      <c r="EW360" s="295"/>
      <c r="EX360" s="9"/>
      <c r="EY360" s="42">
        <f>EX359/EP359</f>
        <v>0.3151195219123506</v>
      </c>
      <c r="EZ360" s="7"/>
    </row>
    <row r="361" spans="1:156" ht="15" customHeight="1">
      <c r="A361" s="15"/>
      <c r="B361" s="15"/>
      <c r="C361" s="3" t="s">
        <v>72</v>
      </c>
      <c r="D361" s="9">
        <f>D359*0.75</f>
        <v>148725</v>
      </c>
      <c r="E361" s="9"/>
      <c r="F361" s="9"/>
      <c r="G361" s="3"/>
      <c r="H361" s="9"/>
      <c r="I361" s="9"/>
      <c r="J361" s="299" t="s">
        <v>73</v>
      </c>
      <c r="K361" s="295"/>
      <c r="L361" s="9">
        <f>D361-L359</f>
        <v>106971</v>
      </c>
      <c r="M361" s="42">
        <f>L361/D359</f>
        <v>0.53944024205748864</v>
      </c>
      <c r="N361" s="7"/>
      <c r="P361" s="15"/>
      <c r="Q361" s="3" t="s">
        <v>72</v>
      </c>
      <c r="R361" s="9">
        <f>R359*0.75</f>
        <v>127425</v>
      </c>
      <c r="S361" s="9"/>
      <c r="T361" s="9"/>
      <c r="U361" s="3"/>
      <c r="V361" s="9"/>
      <c r="W361" s="9"/>
      <c r="X361" s="299" t="s">
        <v>73</v>
      </c>
      <c r="Y361" s="295"/>
      <c r="Z361" s="9">
        <f>R361-Z359</f>
        <v>104081</v>
      </c>
      <c r="AA361" s="42">
        <f>Z361/R359</f>
        <v>0.61260153031194819</v>
      </c>
      <c r="AB361" s="7"/>
      <c r="AD361" s="15"/>
      <c r="AE361" s="3" t="s">
        <v>72</v>
      </c>
      <c r="AF361" s="9">
        <f>AF359*0.75</f>
        <v>127800</v>
      </c>
      <c r="AG361" s="9"/>
      <c r="AH361" s="9"/>
      <c r="AI361" s="3"/>
      <c r="AJ361" s="9"/>
      <c r="AK361" s="9"/>
      <c r="AL361" s="299" t="s">
        <v>73</v>
      </c>
      <c r="AM361" s="295"/>
      <c r="AN361" s="9">
        <f>AF361-AN359</f>
        <v>81744</v>
      </c>
      <c r="AO361" s="42">
        <f>AN361/AF359</f>
        <v>0.47971830985915492</v>
      </c>
      <c r="AP361" s="7"/>
      <c r="AR361" s="15"/>
      <c r="AS361" s="3" t="s">
        <v>72</v>
      </c>
      <c r="AT361" s="9">
        <f>AT359*0.75</f>
        <v>116025</v>
      </c>
      <c r="AU361" s="9"/>
      <c r="AV361" s="9"/>
      <c r="AW361" s="3"/>
      <c r="AX361" s="9"/>
      <c r="AY361" s="9"/>
      <c r="AZ361" s="299" t="s">
        <v>73</v>
      </c>
      <c r="BA361" s="295"/>
      <c r="BB361" s="9">
        <f>AT361-BB359</f>
        <v>84475</v>
      </c>
      <c r="BC361" s="42">
        <f>BB361/AT359</f>
        <v>0.54605688429217836</v>
      </c>
      <c r="BD361" s="7"/>
      <c r="BF361" s="15"/>
      <c r="BG361" s="3" t="s">
        <v>72</v>
      </c>
      <c r="BH361" s="9">
        <f>BH359*0.75</f>
        <v>155700</v>
      </c>
      <c r="BI361" s="73"/>
      <c r="BJ361" s="9"/>
      <c r="BK361" s="3"/>
      <c r="BL361" s="9"/>
      <c r="BM361" s="9"/>
      <c r="BN361" s="299" t="s">
        <v>73</v>
      </c>
      <c r="BO361" s="295"/>
      <c r="BP361" s="9">
        <f>BH361-BP359</f>
        <v>108182</v>
      </c>
      <c r="BQ361" s="42">
        <f>BP361/BH359</f>
        <v>0.52110789980732175</v>
      </c>
      <c r="BR361" s="7"/>
      <c r="BS361" s="1"/>
      <c r="BT361" s="15"/>
      <c r="BU361" s="3" t="s">
        <v>72</v>
      </c>
      <c r="BV361" s="9">
        <f>BV359*0.75</f>
        <v>88575</v>
      </c>
      <c r="BW361" s="247"/>
      <c r="BX361" s="9"/>
      <c r="BY361" s="3"/>
      <c r="BZ361" s="9"/>
      <c r="CA361" s="9"/>
      <c r="CB361" s="19"/>
      <c r="CC361" s="43" t="s">
        <v>73</v>
      </c>
      <c r="CD361" s="9">
        <f>BV361-CD360</f>
        <v>72735</v>
      </c>
      <c r="CE361" s="10">
        <f>CD361/BV359</f>
        <v>0.6158763759525826</v>
      </c>
      <c r="CF361" s="7"/>
      <c r="CH361" s="15"/>
      <c r="CI361" s="3" t="s">
        <v>72</v>
      </c>
      <c r="CJ361" s="9">
        <f>CJ359*0.75</f>
        <v>55875</v>
      </c>
      <c r="CK361" s="247"/>
      <c r="CL361" s="9"/>
      <c r="CM361" s="3"/>
      <c r="CN361" s="9"/>
      <c r="CO361" s="9"/>
      <c r="CP361" s="19"/>
      <c r="CQ361" s="43" t="s">
        <v>73</v>
      </c>
      <c r="CR361" s="9">
        <f>CJ361-CR360</f>
        <v>40485</v>
      </c>
      <c r="CS361" s="10">
        <f>CR361/CJ359</f>
        <v>0.54342281879194632</v>
      </c>
      <c r="CT361" s="7"/>
      <c r="CV361" s="15"/>
      <c r="CW361" s="3" t="s">
        <v>72</v>
      </c>
      <c r="CX361" s="9">
        <f>CX359*0.75</f>
        <v>55125</v>
      </c>
      <c r="CY361" s="247"/>
      <c r="CZ361" s="9"/>
      <c r="DA361" s="3"/>
      <c r="DB361" s="9"/>
      <c r="DC361" s="9"/>
      <c r="DD361" s="19"/>
      <c r="DE361" s="43" t="s">
        <v>73</v>
      </c>
      <c r="DF361" s="9">
        <f>CX361-DF360</f>
        <v>34225</v>
      </c>
      <c r="DG361" s="10">
        <f>DF361/CX359</f>
        <v>0.46564625850340136</v>
      </c>
      <c r="DH361" s="7"/>
      <c r="DJ361" s="15"/>
      <c r="DK361" s="3" t="s">
        <v>72</v>
      </c>
      <c r="DL361" s="9">
        <f>DL359*0.75</f>
        <v>53100</v>
      </c>
      <c r="DM361" s="247"/>
      <c r="DN361" s="9"/>
      <c r="DO361" s="3"/>
      <c r="DP361" s="9"/>
      <c r="DQ361" s="9"/>
      <c r="DR361" s="19"/>
      <c r="DS361" s="43" t="s">
        <v>73</v>
      </c>
      <c r="DT361" s="9">
        <f>DL361-DT360</f>
        <v>50100</v>
      </c>
      <c r="DU361" s="10">
        <f>DT361/DL359</f>
        <v>0.7076271186440678</v>
      </c>
      <c r="DV361" s="7"/>
      <c r="DW361" s="276"/>
      <c r="DX361" s="15"/>
      <c r="DY361" s="3" t="s">
        <v>72</v>
      </c>
      <c r="DZ361" s="9">
        <f>DZ359*0.75</f>
        <v>2025</v>
      </c>
      <c r="EA361" s="247"/>
      <c r="EB361" s="9"/>
      <c r="EC361" s="3"/>
      <c r="ED361" s="9"/>
      <c r="EE361" s="9"/>
      <c r="EF361" s="19"/>
      <c r="EG361" s="43" t="s">
        <v>73</v>
      </c>
      <c r="EH361" s="9">
        <f>DZ361-EH360</f>
        <v>2025</v>
      </c>
      <c r="EI361" s="10">
        <f>EH361/DZ359</f>
        <v>0.75</v>
      </c>
      <c r="EJ361" s="7"/>
      <c r="EK361" s="276"/>
      <c r="EL361" s="239"/>
      <c r="EM361" s="15"/>
      <c r="EN361" s="15"/>
      <c r="EO361" s="3" t="s">
        <v>72</v>
      </c>
      <c r="EP361" s="9">
        <f>EP359*0.75</f>
        <v>75300</v>
      </c>
      <c r="EQ361" s="9"/>
      <c r="ER361" s="9"/>
      <c r="ES361" s="3"/>
      <c r="ET361" s="9"/>
      <c r="EU361" s="9"/>
      <c r="EV361" s="299" t="s">
        <v>73</v>
      </c>
      <c r="EW361" s="295"/>
      <c r="EX361" s="9">
        <f>EP361-EX359</f>
        <v>43662</v>
      </c>
      <c r="EY361" s="42">
        <f>EX361/EP359</f>
        <v>0.4348804780876494</v>
      </c>
      <c r="EZ361" s="7"/>
    </row>
    <row r="362" spans="1:156" ht="15" customHeight="1">
      <c r="A362" s="15"/>
      <c r="B362" s="15"/>
      <c r="C362" s="3" t="s">
        <v>74</v>
      </c>
      <c r="D362" s="9">
        <f>D434</f>
        <v>324900</v>
      </c>
      <c r="E362" s="9"/>
      <c r="F362" s="9"/>
      <c r="G362" s="3"/>
      <c r="H362" s="9"/>
      <c r="I362" s="247"/>
      <c r="J362" s="62"/>
      <c r="K362" s="9"/>
      <c r="L362" s="95"/>
      <c r="M362" s="10"/>
      <c r="N362" s="7"/>
      <c r="P362" s="15"/>
      <c r="Q362" s="3" t="s">
        <v>74</v>
      </c>
      <c r="R362" s="9">
        <f>R434</f>
        <v>322800</v>
      </c>
      <c r="S362" s="9"/>
      <c r="T362" s="9"/>
      <c r="U362" s="3"/>
      <c r="V362" s="9"/>
      <c r="W362" s="247"/>
      <c r="X362" s="62"/>
      <c r="Y362" s="9"/>
      <c r="Z362" s="95"/>
      <c r="AA362" s="10"/>
      <c r="AB362" s="7"/>
      <c r="AD362" s="15"/>
      <c r="AE362" s="3" t="s">
        <v>74</v>
      </c>
      <c r="AF362" s="9">
        <f>AF434</f>
        <v>267200</v>
      </c>
      <c r="AG362" s="9"/>
      <c r="AH362" s="9"/>
      <c r="AI362" s="3"/>
      <c r="AJ362" s="9"/>
      <c r="AK362" s="247"/>
      <c r="AL362" s="62"/>
      <c r="AM362" s="9"/>
      <c r="AN362" s="95"/>
      <c r="AO362" s="10"/>
      <c r="AP362" s="7"/>
      <c r="AR362" s="15"/>
      <c r="AS362" s="3" t="s">
        <v>74</v>
      </c>
      <c r="AT362" s="9">
        <f>AT432</f>
        <v>0</v>
      </c>
      <c r="AU362" s="9"/>
      <c r="AV362" s="9"/>
      <c r="AW362" s="3" t="s">
        <v>71</v>
      </c>
      <c r="AX362" s="9">
        <f>SUM(BB303:BB355)</f>
        <v>31550</v>
      </c>
      <c r="AY362" s="10">
        <f>AX362/AT359</f>
        <v>0.20394311570782159</v>
      </c>
      <c r="AZ362" s="115"/>
      <c r="BA362" s="10"/>
      <c r="BB362" s="10"/>
      <c r="BC362" s="10"/>
      <c r="BD362" s="7"/>
      <c r="BF362" s="15"/>
      <c r="BG362" s="3" t="s">
        <v>74</v>
      </c>
      <c r="BH362" s="9">
        <f>CX434</f>
        <v>133000</v>
      </c>
      <c r="BI362" s="73"/>
      <c r="BJ362" s="9"/>
      <c r="BK362" s="3"/>
      <c r="BL362" s="9"/>
      <c r="BM362" s="247"/>
      <c r="BN362" s="62"/>
      <c r="BO362" s="9"/>
      <c r="BP362" s="95"/>
      <c r="BQ362" s="10"/>
      <c r="BR362" s="7"/>
      <c r="BS362" s="1"/>
      <c r="BT362" s="15"/>
      <c r="BU362" s="3" t="s">
        <v>74</v>
      </c>
      <c r="BV362" s="9">
        <f>BH434</f>
        <v>344500</v>
      </c>
      <c r="BW362" s="247"/>
      <c r="BX362" s="9"/>
      <c r="BY362" s="31"/>
      <c r="BZ362" s="31"/>
      <c r="CA362" s="31"/>
      <c r="CB362" s="31"/>
      <c r="CC362" s="10"/>
      <c r="CD362" s="97"/>
      <c r="CE362" s="10"/>
      <c r="CF362" s="7"/>
      <c r="CH362" s="15"/>
      <c r="CI362" s="3" t="s">
        <v>74</v>
      </c>
      <c r="CJ362" s="9">
        <f>BV434</f>
        <v>171800</v>
      </c>
      <c r="CK362" s="247"/>
      <c r="CL362" s="9"/>
      <c r="CM362" s="31"/>
      <c r="CN362" s="31"/>
      <c r="CO362" s="31"/>
      <c r="CP362" s="31"/>
      <c r="CQ362" s="10"/>
      <c r="CR362" s="97"/>
      <c r="CS362" s="10"/>
      <c r="CT362" s="7"/>
      <c r="CV362" s="15"/>
      <c r="CW362" s="3" t="s">
        <v>74</v>
      </c>
      <c r="CX362" s="9">
        <f>CJ434</f>
        <v>121200</v>
      </c>
      <c r="CY362" s="247"/>
      <c r="CZ362" s="9"/>
      <c r="DA362" s="31"/>
      <c r="DB362" s="31"/>
      <c r="DC362" s="31"/>
      <c r="DD362" s="31"/>
      <c r="DE362" s="10"/>
      <c r="DF362" s="97"/>
      <c r="DG362" s="10"/>
      <c r="DH362" s="7"/>
      <c r="DJ362" s="15"/>
      <c r="DK362" s="3" t="s">
        <v>74</v>
      </c>
      <c r="DL362" s="9">
        <f>CX434</f>
        <v>133000</v>
      </c>
      <c r="DM362" s="247"/>
      <c r="DN362" s="9"/>
      <c r="DO362" s="31"/>
      <c r="DP362" s="31"/>
      <c r="DQ362" s="31"/>
      <c r="DR362" s="31"/>
      <c r="DS362" s="10"/>
      <c r="DT362" s="97"/>
      <c r="DU362" s="10"/>
      <c r="DV362" s="7"/>
      <c r="DW362" s="276"/>
      <c r="DX362" s="15"/>
      <c r="DY362" s="3" t="s">
        <v>74</v>
      </c>
      <c r="DZ362" s="9">
        <f>DL434</f>
        <v>143100</v>
      </c>
      <c r="EA362" s="247"/>
      <c r="EB362" s="9"/>
      <c r="EC362" s="31"/>
      <c r="ED362" s="31"/>
      <c r="EE362" s="31"/>
      <c r="EF362" s="31"/>
      <c r="EG362" s="10"/>
      <c r="EH362" s="97"/>
      <c r="EI362" s="10"/>
      <c r="EJ362" s="7"/>
      <c r="EK362" s="276"/>
      <c r="EL362" s="239"/>
      <c r="EM362" s="15"/>
      <c r="EN362" s="15"/>
      <c r="EO362" s="3" t="s">
        <v>74</v>
      </c>
      <c r="EP362" s="9">
        <f>EP434</f>
        <v>49900</v>
      </c>
      <c r="EQ362" s="9"/>
      <c r="ER362" s="9"/>
      <c r="ES362" s="3"/>
      <c r="ET362" s="9"/>
      <c r="EU362" s="247"/>
      <c r="EV362" s="62"/>
      <c r="EW362" s="9"/>
      <c r="EX362" s="95"/>
      <c r="EY362" s="10"/>
      <c r="EZ362" s="7"/>
    </row>
    <row r="363" spans="1:156" ht="15" customHeight="1">
      <c r="A363" s="15"/>
      <c r="B363" s="15"/>
      <c r="C363" s="9"/>
      <c r="D363" s="9"/>
      <c r="E363" s="9"/>
      <c r="F363" s="9"/>
      <c r="G363" s="3"/>
      <c r="H363" s="9"/>
      <c r="I363" s="247"/>
      <c r="J363" s="62"/>
      <c r="K363" s="91"/>
      <c r="L363" s="95"/>
      <c r="M363" s="10"/>
      <c r="N363" s="7"/>
      <c r="P363" s="15"/>
      <c r="Q363" s="9"/>
      <c r="R363" s="9"/>
      <c r="S363" s="9"/>
      <c r="T363" s="9"/>
      <c r="U363" s="3"/>
      <c r="V363" s="9"/>
      <c r="W363" s="247"/>
      <c r="X363" s="68"/>
      <c r="Y363" s="91"/>
      <c r="Z363" s="95"/>
      <c r="AA363" s="10"/>
      <c r="AB363" s="7"/>
      <c r="AD363" s="15"/>
      <c r="AE363" s="9"/>
      <c r="AF363" s="9"/>
      <c r="AG363" s="9"/>
      <c r="AH363" s="9"/>
      <c r="AI363" s="3"/>
      <c r="AJ363" s="9"/>
      <c r="AK363" s="247"/>
      <c r="AL363" s="68"/>
      <c r="AM363" s="91"/>
      <c r="AN363" s="95"/>
      <c r="AO363" s="10"/>
      <c r="AP363" s="7"/>
      <c r="AR363" s="15"/>
      <c r="AS363" s="9"/>
      <c r="AT363" s="9"/>
      <c r="AU363" s="9"/>
      <c r="AV363" s="9"/>
      <c r="AW363" s="3"/>
      <c r="AX363" s="9"/>
      <c r="AY363" s="10"/>
      <c r="AZ363" s="115"/>
      <c r="BA363" s="10"/>
      <c r="BB363" s="10"/>
      <c r="BC363" s="10"/>
      <c r="BD363" s="7"/>
      <c r="BF363" s="15"/>
      <c r="BG363" s="9"/>
      <c r="BH363" s="9"/>
      <c r="BI363" s="73"/>
      <c r="BJ363" s="9"/>
      <c r="BK363" s="3"/>
      <c r="BL363" s="9"/>
      <c r="BM363" s="247"/>
      <c r="BN363" s="68"/>
      <c r="BO363" s="91"/>
      <c r="BP363" s="95"/>
      <c r="BQ363" s="10"/>
      <c r="BR363" s="7"/>
      <c r="BS363" s="1"/>
      <c r="BT363" s="15"/>
      <c r="BU363" s="9"/>
      <c r="BV363" s="9"/>
      <c r="BW363" s="247"/>
      <c r="BX363" s="9"/>
      <c r="BY363" s="31"/>
      <c r="BZ363" s="31"/>
      <c r="CA363" s="31"/>
      <c r="CB363" s="31"/>
      <c r="CC363" s="10"/>
      <c r="CD363" s="97"/>
      <c r="CE363" s="10"/>
      <c r="CF363" s="7"/>
      <c r="CH363" s="15"/>
      <c r="CI363" s="9"/>
      <c r="CJ363" s="9"/>
      <c r="CK363" s="247"/>
      <c r="CL363" s="9"/>
      <c r="CM363" s="31"/>
      <c r="CN363" s="31"/>
      <c r="CO363" s="31"/>
      <c r="CP363" s="31"/>
      <c r="CQ363" s="10"/>
      <c r="CR363" s="97"/>
      <c r="CS363" s="10"/>
      <c r="CT363" s="7"/>
      <c r="CV363" s="15"/>
      <c r="CW363" s="9"/>
      <c r="CX363" s="9"/>
      <c r="CY363" s="247"/>
      <c r="CZ363" s="9"/>
      <c r="DA363" s="31"/>
      <c r="DB363" s="31"/>
      <c r="DC363" s="31"/>
      <c r="DD363" s="31"/>
      <c r="DE363" s="10"/>
      <c r="DF363" s="97"/>
      <c r="DG363" s="10"/>
      <c r="DH363" s="7"/>
      <c r="DJ363" s="15"/>
      <c r="DK363" s="9"/>
      <c r="DL363" s="9"/>
      <c r="DM363" s="247"/>
      <c r="DN363" s="9"/>
      <c r="DO363" s="31"/>
      <c r="DP363" s="31"/>
      <c r="DQ363" s="31"/>
      <c r="DR363" s="31"/>
      <c r="DS363" s="10"/>
      <c r="DT363" s="97"/>
      <c r="DU363" s="10"/>
      <c r="DV363" s="7"/>
      <c r="DW363" s="276"/>
      <c r="DX363" s="15"/>
      <c r="DY363" s="9"/>
      <c r="DZ363" s="9"/>
      <c r="EA363" s="247"/>
      <c r="EB363" s="9"/>
      <c r="EC363" s="31"/>
      <c r="ED363" s="31"/>
      <c r="EE363" s="31"/>
      <c r="EF363" s="31"/>
      <c r="EG363" s="10"/>
      <c r="EH363" s="97"/>
      <c r="EI363" s="10"/>
      <c r="EJ363" s="7"/>
      <c r="EK363" s="276"/>
      <c r="EL363" s="239"/>
      <c r="EM363" s="15"/>
      <c r="EN363" s="15"/>
      <c r="EO363" s="9"/>
      <c r="EP363" s="9"/>
      <c r="EQ363" s="9"/>
      <c r="ER363" s="9"/>
      <c r="ES363" s="3"/>
      <c r="ET363" s="9"/>
      <c r="EU363" s="247"/>
      <c r="EV363" s="62"/>
      <c r="EW363" s="91"/>
      <c r="EX363" s="95"/>
      <c r="EY363" s="10"/>
      <c r="EZ363" s="7"/>
    </row>
    <row r="364" spans="1:156" ht="15" customHeight="1">
      <c r="A364" s="15"/>
      <c r="B364" s="15"/>
      <c r="C364" s="9"/>
      <c r="D364" s="9"/>
      <c r="E364" s="9"/>
      <c r="F364" s="9"/>
      <c r="G364" s="3"/>
      <c r="H364" s="9"/>
      <c r="I364" s="9"/>
      <c r="J364" s="98"/>
      <c r="K364" s="99"/>
      <c r="L364" s="10"/>
      <c r="M364" s="10"/>
      <c r="N364" s="7"/>
      <c r="P364" s="15"/>
      <c r="Q364" s="9"/>
      <c r="R364" s="9"/>
      <c r="S364" s="9"/>
      <c r="T364" s="9"/>
      <c r="U364" s="3"/>
      <c r="V364" s="9"/>
      <c r="W364" s="9"/>
      <c r="X364" s="69"/>
      <c r="Y364" s="99"/>
      <c r="Z364" s="10"/>
      <c r="AA364" s="10"/>
      <c r="AB364" s="7"/>
      <c r="AD364" s="15"/>
      <c r="AE364" s="9"/>
      <c r="AF364" s="9"/>
      <c r="AG364" s="9"/>
      <c r="AH364" s="9"/>
      <c r="AI364" s="3"/>
      <c r="AJ364" s="9"/>
      <c r="AK364" s="9"/>
      <c r="AL364" s="69"/>
      <c r="AM364" s="99"/>
      <c r="AN364" s="10"/>
      <c r="AO364" s="10"/>
      <c r="AP364" s="7"/>
      <c r="AR364" s="15"/>
      <c r="AS364" s="9"/>
      <c r="AT364" s="9"/>
      <c r="AU364" s="9"/>
      <c r="AV364" s="9"/>
      <c r="AW364" s="3" t="s">
        <v>73</v>
      </c>
      <c r="AX364" s="9">
        <f>AT361-AX362</f>
        <v>84475</v>
      </c>
      <c r="AY364" s="10">
        <f>AX364/AT359</f>
        <v>0.54605688429217836</v>
      </c>
      <c r="AZ364" s="115"/>
      <c r="BA364" s="10"/>
      <c r="BB364" s="10"/>
      <c r="BC364" s="10"/>
      <c r="BD364" s="7"/>
      <c r="BF364" s="15"/>
      <c r="BG364" s="9"/>
      <c r="BH364" s="9"/>
      <c r="BI364" s="73"/>
      <c r="BJ364" s="9"/>
      <c r="BK364" s="3"/>
      <c r="BL364" s="9"/>
      <c r="BM364" s="9"/>
      <c r="BN364" s="69"/>
      <c r="BO364" s="99"/>
      <c r="BP364" s="10"/>
      <c r="BQ364" s="10"/>
      <c r="BR364" s="7"/>
      <c r="BS364" s="1"/>
      <c r="BT364" s="15"/>
      <c r="BU364" s="9"/>
      <c r="BV364" s="9"/>
      <c r="BW364" s="9"/>
      <c r="BX364" s="78"/>
      <c r="BY364" s="100"/>
      <c r="BZ364" s="78"/>
      <c r="CA364" s="92"/>
      <c r="CB364" s="92"/>
      <c r="CC364" s="92"/>
      <c r="CD364" s="10"/>
      <c r="CE364" s="10"/>
      <c r="CF364" s="7"/>
      <c r="CH364" s="15"/>
      <c r="CI364" s="9"/>
      <c r="CJ364" s="9"/>
      <c r="CK364" s="247"/>
      <c r="CL364" s="9"/>
      <c r="CM364" s="3"/>
      <c r="CN364" s="9"/>
      <c r="CO364" s="10"/>
      <c r="CP364" s="10"/>
      <c r="CQ364" s="10"/>
      <c r="CR364" s="97"/>
      <c r="CS364" s="10"/>
      <c r="CT364" s="7"/>
      <c r="CV364" s="15"/>
      <c r="CW364" s="9"/>
      <c r="CX364" s="9"/>
      <c r="CY364" s="247"/>
      <c r="CZ364" s="9"/>
      <c r="DA364" s="3"/>
      <c r="DB364" s="9"/>
      <c r="DC364" s="10"/>
      <c r="DD364" s="10"/>
      <c r="DE364" s="10"/>
      <c r="DF364" s="97"/>
      <c r="DG364" s="10"/>
      <c r="DH364" s="7"/>
      <c r="DJ364" s="15"/>
      <c r="DK364" s="9"/>
      <c r="DL364" s="9"/>
      <c r="DM364" s="247"/>
      <c r="DN364" s="9"/>
      <c r="DO364" s="3"/>
      <c r="DP364" s="9"/>
      <c r="DQ364" s="10"/>
      <c r="DR364" s="10"/>
      <c r="DS364" s="10"/>
      <c r="DT364" s="97"/>
      <c r="DU364" s="10"/>
      <c r="DV364" s="7"/>
      <c r="DW364" s="276"/>
      <c r="DX364" s="15"/>
      <c r="DY364" s="9"/>
      <c r="DZ364" s="9"/>
      <c r="EA364" s="247"/>
      <c r="EB364" s="9"/>
      <c r="EC364" s="3"/>
      <c r="ED364" s="9"/>
      <c r="EE364" s="10"/>
      <c r="EF364" s="10"/>
      <c r="EG364" s="10"/>
      <c r="EH364" s="97"/>
      <c r="EI364" s="10"/>
      <c r="EJ364" s="7"/>
      <c r="EK364" s="276"/>
      <c r="EL364" s="239"/>
      <c r="EM364" s="15"/>
      <c r="EN364" s="15"/>
      <c r="EO364" s="9"/>
      <c r="EP364" s="9"/>
      <c r="EQ364" s="9"/>
      <c r="ER364" s="9"/>
      <c r="ES364" s="3"/>
      <c r="ET364" s="9"/>
      <c r="EU364" s="9"/>
      <c r="EV364" s="98"/>
      <c r="EW364" s="99"/>
      <c r="EX364" s="10"/>
      <c r="EY364" s="10"/>
      <c r="EZ364" s="7"/>
    </row>
    <row r="365" spans="1:156" ht="15" customHeight="1">
      <c r="A365" s="300" t="s">
        <v>75</v>
      </c>
      <c r="B365" s="301"/>
      <c r="C365" s="295"/>
      <c r="D365" s="44">
        <f>SUM(D303,D307,D311,D315,D338,D323,D326,D331,D335,D339,D343,D347,D351)*100</f>
        <v>45100</v>
      </c>
      <c r="E365" s="95">
        <f>D365/A360</f>
        <v>1454.8387096774193</v>
      </c>
      <c r="F365" s="9"/>
      <c r="G365" s="3">
        <f>D365/H365</f>
        <v>15033.333333333334</v>
      </c>
      <c r="H365" s="44">
        <f>SUM(H303,H307,H311,H315,H338,H323,H326,H331,H335,H339,H343,H347,H351)</f>
        <v>3</v>
      </c>
      <c r="I365" s="9"/>
      <c r="J365" s="90" t="str">
        <f t="shared" ref="J365:K368" si="727">J303</f>
        <v>サンリオファーキーケース</v>
      </c>
      <c r="K365" s="91">
        <f t="shared" si="727"/>
        <v>682</v>
      </c>
      <c r="L365" s="44">
        <f>SUM(L303,L307,L311,L315,L338,L323,L326,L331,L335,L339,L343,L347,L351)</f>
        <v>2046</v>
      </c>
      <c r="M365" s="42">
        <f>L365/D365</f>
        <v>4.5365853658536584E-2</v>
      </c>
      <c r="N365" s="7"/>
      <c r="P365" s="300" t="s">
        <v>75</v>
      </c>
      <c r="Q365" s="295"/>
      <c r="R365" s="44">
        <f>SUM(R303,R307,R311,R315,R338,R323,R326,R331,R335,R339,R343,R347,R351)*100</f>
        <v>30000</v>
      </c>
      <c r="S365" s="95">
        <f>R365/A360</f>
        <v>967.74193548387098</v>
      </c>
      <c r="T365" s="9"/>
      <c r="U365" s="3">
        <f>R365/V365</f>
        <v>2000</v>
      </c>
      <c r="V365" s="44">
        <f>SUM(V303,V307,V311,V315,V338,V323,V326,V331,V335,V339,V343,V347,V351)</f>
        <v>15</v>
      </c>
      <c r="W365" s="9"/>
      <c r="X365" s="90" t="str">
        <f t="shared" ref="X365:Y368" si="728">X303</f>
        <v>ラブブマスコット</v>
      </c>
      <c r="Y365" s="91">
        <f t="shared" si="728"/>
        <v>400</v>
      </c>
      <c r="Z365" s="44">
        <f>SUM(Z303,Z307,Z311,Z315,Z338,Z323,Z326,Z331,Z335,Z339,Z343,Z347,Z351)</f>
        <v>6000</v>
      </c>
      <c r="AA365" s="42">
        <f>Z365/R365</f>
        <v>0.2</v>
      </c>
      <c r="AB365" s="7"/>
      <c r="AD365" s="300" t="s">
        <v>75</v>
      </c>
      <c r="AE365" s="295"/>
      <c r="AF365" s="44">
        <f>SUM(AF303,AF307,AF311,AF315,AF338,AF323,AF326,AF331,AF335,AF339,AF343,AF347,AF351)*100</f>
        <v>18800</v>
      </c>
      <c r="AG365" s="95">
        <f>AF365/$A360</f>
        <v>606.45161290322585</v>
      </c>
      <c r="AH365" s="9"/>
      <c r="AI365" s="3">
        <f>AF365/AJ365</f>
        <v>2350</v>
      </c>
      <c r="AJ365" s="44">
        <f>SUM(AJ303,AJ307,AJ311,AJ315,AJ338,AJ323,AJ326,AJ331,AJ335,AJ339,AJ343,AJ347,AJ351)</f>
        <v>8</v>
      </c>
      <c r="AK365" s="9"/>
      <c r="AL365" s="90" t="str">
        <f t="shared" ref="AL365:AM368" si="729">AL303</f>
        <v>サンリオアニマルがま口</v>
      </c>
      <c r="AM365" s="91">
        <f t="shared" si="729"/>
        <v>880</v>
      </c>
      <c r="AN365" s="44">
        <f>SUM(AN303,AN307,AN311,AN315,AN338,AN323,AN326,AN331,AN335,AN339,AN343,AN347,AN351)</f>
        <v>7040</v>
      </c>
      <c r="AO365" s="42">
        <f>AN365/AF365</f>
        <v>0.37446808510638296</v>
      </c>
      <c r="AP365" s="7"/>
      <c r="AR365" s="300" t="s">
        <v>75</v>
      </c>
      <c r="AS365" s="295"/>
      <c r="AT365" s="44">
        <f>SUM(AT303,AT307,AT311,AT315,AT338,AT323,AT326,AT331,AT335,AT339,AT343,AT347,AT351)*100</f>
        <v>53700</v>
      </c>
      <c r="AU365" s="95">
        <f>AT365/$A360</f>
        <v>1732.258064516129</v>
      </c>
      <c r="AV365" s="9"/>
      <c r="AW365" s="3">
        <f>AT365/AX365</f>
        <v>2826.3157894736842</v>
      </c>
      <c r="AX365" s="44">
        <f>SUM(AX303,AX307,AX311,AX315,AX338,AX323,AX326,AX331,AX335,AX339,AX343,AX347,AX351)</f>
        <v>19</v>
      </c>
      <c r="AY365" s="9"/>
      <c r="AZ365" s="90" t="str">
        <f t="shared" ref="AZ365:BA368" si="730">AZ303</f>
        <v>テラスタルフェス</v>
      </c>
      <c r="BA365" s="91">
        <f t="shared" si="730"/>
        <v>800</v>
      </c>
      <c r="BB365" s="44">
        <f>SUM(BB303,BB307,BB311,BB315,BB338,BB323,BB326,BB331,BB335,BB339,BB343,BB347,BB351)</f>
        <v>15200</v>
      </c>
      <c r="BC365" s="42">
        <f>BB365/AT365</f>
        <v>0.28305400372439476</v>
      </c>
      <c r="BD365" s="7"/>
      <c r="BF365" s="300" t="s">
        <v>75</v>
      </c>
      <c r="BG365" s="295"/>
      <c r="BH365" s="44">
        <f>SUM(BH303,BH307,BH311,BH315,BH338,BH323,BH326,BH331,BH335,BH339,BH343,BH347,BH351)*100</f>
        <v>42400</v>
      </c>
      <c r="BI365" s="195">
        <f>BH365/$A360</f>
        <v>1367.741935483871</v>
      </c>
      <c r="BJ365" s="9"/>
      <c r="BK365" s="3">
        <f>BH365/BL365</f>
        <v>4240</v>
      </c>
      <c r="BL365" s="44">
        <f>SUM(BL303,BL307,BL311,BL315,BL338,BL323,BL326,BL331,BL335,BL339,BL343,BL347,BL351)</f>
        <v>10</v>
      </c>
      <c r="BM365" s="9"/>
      <c r="BN365" s="90" t="str">
        <f t="shared" ref="BN365:BO368" si="731">BN303</f>
        <v>ゲーム機柄イヤホン</v>
      </c>
      <c r="BO365" s="91">
        <f t="shared" si="731"/>
        <v>1100</v>
      </c>
      <c r="BP365" s="44">
        <f>SUM(BP303,BP307,BP311,BP315,BP338,BP323,BP326,BP331,BP335,BP339,BP343,BP347,BP351)</f>
        <v>11000</v>
      </c>
      <c r="BQ365" s="42">
        <f>BP365/BH365</f>
        <v>0.25943396226415094</v>
      </c>
      <c r="BR365" s="7"/>
      <c r="BS365" s="1"/>
      <c r="BT365" s="15"/>
      <c r="BU365" s="9"/>
      <c r="BV365" s="9"/>
      <c r="BW365" s="9"/>
      <c r="BX365" s="9"/>
      <c r="BY365" s="3"/>
      <c r="BZ365" s="9"/>
      <c r="CA365" s="9"/>
      <c r="CB365" s="9"/>
      <c r="CC365" s="9"/>
      <c r="CD365" s="9"/>
      <c r="CE365" s="9"/>
      <c r="CF365" s="7"/>
      <c r="CH365" s="15"/>
      <c r="CI365" s="9"/>
      <c r="CJ365" s="9"/>
      <c r="CK365" s="9"/>
      <c r="CL365" s="78"/>
      <c r="CM365" s="100"/>
      <c r="CN365" s="78"/>
      <c r="CO365" s="78"/>
      <c r="CP365" s="78"/>
      <c r="CQ365" s="78"/>
      <c r="CR365" s="9"/>
      <c r="CS365" s="9"/>
      <c r="CT365" s="7"/>
      <c r="CV365" s="15"/>
      <c r="CW365" s="9"/>
      <c r="CX365" s="9"/>
      <c r="CY365" s="9"/>
      <c r="CZ365" s="78"/>
      <c r="DA365" s="100"/>
      <c r="DB365" s="78"/>
      <c r="DC365" s="78"/>
      <c r="DD365" s="78"/>
      <c r="DE365" s="78"/>
      <c r="DF365" s="9"/>
      <c r="DG365" s="9"/>
      <c r="DH365" s="7"/>
      <c r="DJ365" s="15"/>
      <c r="DK365" s="9"/>
      <c r="DL365" s="9"/>
      <c r="DM365" s="9"/>
      <c r="DN365" s="78"/>
      <c r="DO365" s="100"/>
      <c r="DP365" s="78"/>
      <c r="DQ365" s="78"/>
      <c r="DR365" s="78"/>
      <c r="DS365" s="78"/>
      <c r="DT365" s="9"/>
      <c r="DU365" s="9"/>
      <c r="DV365" s="7"/>
      <c r="DW365" s="276"/>
      <c r="DX365" s="15"/>
      <c r="DY365" s="9"/>
      <c r="DZ365" s="9"/>
      <c r="EA365" s="9"/>
      <c r="EB365" s="78"/>
      <c r="EC365" s="100"/>
      <c r="ED365" s="78"/>
      <c r="EE365" s="78"/>
      <c r="EF365" s="78"/>
      <c r="EG365" s="78"/>
      <c r="EH365" s="9"/>
      <c r="EI365" s="9"/>
      <c r="EJ365" s="7"/>
      <c r="EK365" s="276"/>
      <c r="EL365" s="239"/>
      <c r="EM365" s="300" t="s">
        <v>75</v>
      </c>
      <c r="EN365" s="301"/>
      <c r="EO365" s="295"/>
      <c r="EP365" s="44">
        <f>SUM(EP303,EP307,EP311,EP315,EP338,EP323,EP326,EP331,EP335,EP339,EP343,EP347,EP351)*100</f>
        <v>12800</v>
      </c>
      <c r="EQ365" s="95">
        <f>EP365/EM360</f>
        <v>1600</v>
      </c>
      <c r="ER365" s="9"/>
      <c r="ES365" s="3">
        <f>EP365/ET365</f>
        <v>853.33333333333337</v>
      </c>
      <c r="ET365" s="44">
        <f>SUM(ET303,ET307,ET311,ET315,ET338,ET323,ET326,ET331,ET335,ET339,ET343,ET347,ET351)</f>
        <v>15</v>
      </c>
      <c r="EU365" s="9"/>
      <c r="EV365" s="90" t="str">
        <f t="shared" ref="EV365:EW368" si="732">EV303</f>
        <v>NICI</v>
      </c>
      <c r="EW365" s="91">
        <f t="shared" si="732"/>
        <v>682</v>
      </c>
      <c r="EX365" s="44">
        <f>SUM(EX303,EX307,EX311,EX315,EX338,EX323,EX326,EX331,EX335,EX339,EX343,EX347,EX351)</f>
        <v>6978</v>
      </c>
      <c r="EY365" s="42">
        <f>EX365/EP365</f>
        <v>0.54515625000000001</v>
      </c>
      <c r="EZ365" s="7"/>
    </row>
    <row r="366" spans="1:156" ht="15" customHeight="1">
      <c r="A366" s="300" t="s">
        <v>75</v>
      </c>
      <c r="B366" s="301"/>
      <c r="C366" s="295"/>
      <c r="D366" s="44">
        <f>SUM(D304,D308,D312,D316,D320,D324,D327,D332,D336,D340,D344,D348,D352)*100</f>
        <v>52900</v>
      </c>
      <c r="E366" s="95">
        <f>D366/A360</f>
        <v>1706.4516129032259</v>
      </c>
      <c r="F366" s="9"/>
      <c r="G366" s="3">
        <f>D366/H366</f>
        <v>2784.2105263157896</v>
      </c>
      <c r="H366" s="44">
        <f>SUM(H304,H308,H312,H316,H320,H324,H327,H332,H336,H340,H344,H348,H352)</f>
        <v>19</v>
      </c>
      <c r="I366" s="9"/>
      <c r="J366" s="90" t="str">
        <f t="shared" si="727"/>
        <v>ピクミンマスコット</v>
      </c>
      <c r="K366" s="91">
        <f t="shared" si="727"/>
        <v>800</v>
      </c>
      <c r="L366" s="44">
        <f>SUM(L304,L308,L312,L316,L320,L324,L327,L332,L336,L340,L344,L348,L352)</f>
        <v>15200</v>
      </c>
      <c r="M366" s="42">
        <f>L366/D366</f>
        <v>0.28733459357277885</v>
      </c>
      <c r="N366" s="7"/>
      <c r="P366" s="300" t="s">
        <v>75</v>
      </c>
      <c r="Q366" s="295"/>
      <c r="R366" s="44">
        <f>SUM(R304,R308,R312,R316,R320,R324,R327,R332,R336,R340,R344,R348,R352)*100</f>
        <v>43700</v>
      </c>
      <c r="S366" s="95">
        <f>R366/A360</f>
        <v>1409.6774193548388</v>
      </c>
      <c r="T366" s="9"/>
      <c r="U366" s="3">
        <f>R366/V366</f>
        <v>3641.6666666666665</v>
      </c>
      <c r="V366" s="44">
        <f>SUM(V304,V308,V312,V316,V320,V324,V327,V332,V336,V340,V344,V348,V352)</f>
        <v>12</v>
      </c>
      <c r="W366" s="9"/>
      <c r="X366" s="90" t="str">
        <f t="shared" si="728"/>
        <v>ラブブキーホルダーおおきめ</v>
      </c>
      <c r="Y366" s="91">
        <f t="shared" si="728"/>
        <v>500</v>
      </c>
      <c r="Z366" s="44">
        <f>SUM(Z304,Z308,Z312,Z316,Z320,Z324,Z327,Z332,Z336,Z340,Z344,Z348,Z352)</f>
        <v>6000</v>
      </c>
      <c r="AA366" s="42">
        <f>Z366/R366</f>
        <v>0.13729977116704806</v>
      </c>
      <c r="AB366" s="7"/>
      <c r="AD366" s="300" t="s">
        <v>75</v>
      </c>
      <c r="AE366" s="295"/>
      <c r="AF366" s="44">
        <f>SUM(AF304,AF308,AF312,AF316,AF320,AF324,AF327,AF332,AF336,AF340,AF344,AF348,AF352)*100</f>
        <v>42200</v>
      </c>
      <c r="AG366" s="95">
        <f>AF366/$A360</f>
        <v>1361.2903225806451</v>
      </c>
      <c r="AH366" s="9"/>
      <c r="AI366" s="3">
        <f>AF366/AJ366</f>
        <v>2482.3529411764707</v>
      </c>
      <c r="AJ366" s="44">
        <f>SUM(AJ304,AJ308,AJ312,AJ316,AJ320,AJ324,AJ327,AJ332,AJ336,AJ340,AJ344,AJ348,AJ352)</f>
        <v>17</v>
      </c>
      <c r="AK366" s="9"/>
      <c r="AL366" s="90" t="str">
        <f t="shared" si="729"/>
        <v>キティボアバンスクリップ</v>
      </c>
      <c r="AM366" s="91">
        <f t="shared" si="729"/>
        <v>1100</v>
      </c>
      <c r="AN366" s="44">
        <f>SUM(AN304,AN308,AN312,AN316,AN320,AN324,AN327,AN332,AN336,AN340,AN344,AN348,AN352)</f>
        <v>18700</v>
      </c>
      <c r="AO366" s="42">
        <f>AN366/AF366</f>
        <v>0.44312796208530808</v>
      </c>
      <c r="AP366" s="7"/>
      <c r="AR366" s="300" t="s">
        <v>75</v>
      </c>
      <c r="AS366" s="295"/>
      <c r="AT366" s="44">
        <f>SUM(AT304,AT308,AT312,AT316,AT320,AT324,AT327,AT332,AT336,AT340,AT344,AT348,AT352)*100</f>
        <v>28200</v>
      </c>
      <c r="AU366" s="95">
        <f>AT366/$A360</f>
        <v>909.67741935483866</v>
      </c>
      <c r="AV366" s="9"/>
      <c r="AW366" s="3">
        <f>AT366/AX366</f>
        <v>1342.8571428571429</v>
      </c>
      <c r="AX366" s="44">
        <f>SUM(AX304,AX308,AX312,AX316,AX320,AX324,AX327,AX332,AX336,AX340,AX344,AX348,AX352)</f>
        <v>21</v>
      </c>
      <c r="AY366" s="9"/>
      <c r="AZ366" s="90" t="str">
        <f t="shared" si="730"/>
        <v>ブラックホワイトポケカ</v>
      </c>
      <c r="BA366" s="91">
        <f t="shared" si="730"/>
        <v>250</v>
      </c>
      <c r="BB366" s="44">
        <f>SUM(BB304,BB308,BB312,BB316,BB320,BB324,BB327,BB332,BB336,BB340,BB344,BB348,BB352)</f>
        <v>5250</v>
      </c>
      <c r="BC366" s="42">
        <f>BB366/AT366</f>
        <v>0.18617021276595744</v>
      </c>
      <c r="BD366" s="7"/>
      <c r="BF366" s="300" t="s">
        <v>75</v>
      </c>
      <c r="BG366" s="295"/>
      <c r="BH366" s="44">
        <f>SUM(BH304,BH308,BH312,BH316,BH320,BH324,BH327,BH332,BH336,BH340,BH344,BH348,BH352)*100</f>
        <v>54000</v>
      </c>
      <c r="BI366" s="195">
        <f>BH366/$A360</f>
        <v>1741.9354838709678</v>
      </c>
      <c r="BJ366" s="9"/>
      <c r="BK366" s="3">
        <f>BH366/BL366</f>
        <v>3857.1428571428573</v>
      </c>
      <c r="BL366" s="44">
        <f>SUM(BL304,BL308,BL312,BL316,BL320,BL324,BL327,BL332,BL336,BL340,BL344,BL348,BL352)</f>
        <v>14</v>
      </c>
      <c r="BM366" s="9"/>
      <c r="BN366" s="90" t="str">
        <f t="shared" si="731"/>
        <v>デジタルミニカメラ</v>
      </c>
      <c r="BO366" s="91">
        <f t="shared" si="731"/>
        <v>722</v>
      </c>
      <c r="BP366" s="44">
        <f>SUM(BP304,BP308,BP312,BP316,BP320,BP324,BP327,BP332,BP336,BP340,BP344,BP348,BP352)</f>
        <v>10108</v>
      </c>
      <c r="BQ366" s="42">
        <f>BP366/BH366</f>
        <v>0.18718518518518518</v>
      </c>
      <c r="BR366" s="7"/>
      <c r="BS366" s="1"/>
      <c r="BT366" s="15"/>
      <c r="BU366" s="9"/>
      <c r="BV366" s="9"/>
      <c r="BW366" s="9"/>
      <c r="BX366" s="9"/>
      <c r="BY366" s="3"/>
      <c r="BZ366" s="9"/>
      <c r="CA366" s="9"/>
      <c r="CB366" s="9"/>
      <c r="CC366" s="9"/>
      <c r="CD366" s="9"/>
      <c r="CE366" s="9"/>
      <c r="CF366" s="7"/>
      <c r="CH366" s="15"/>
      <c r="CI366" s="9"/>
      <c r="CJ366" s="9"/>
      <c r="CK366" s="9"/>
      <c r="CL366" s="9"/>
      <c r="CM366" s="3"/>
      <c r="CN366" s="9"/>
      <c r="CO366" s="9"/>
      <c r="CP366" s="9"/>
      <c r="CQ366" s="9"/>
      <c r="CR366" s="9"/>
      <c r="CS366" s="9"/>
      <c r="CT366" s="7"/>
      <c r="CV366" s="15"/>
      <c r="CW366" s="9"/>
      <c r="CX366" s="9"/>
      <c r="CY366" s="9"/>
      <c r="CZ366" s="9"/>
      <c r="DA366" s="3"/>
      <c r="DB366" s="9"/>
      <c r="DC366" s="9"/>
      <c r="DD366" s="9"/>
      <c r="DE366" s="9"/>
      <c r="DF366" s="9"/>
      <c r="DG366" s="9"/>
      <c r="DH366" s="7"/>
      <c r="DJ366" s="15"/>
      <c r="DK366" s="9"/>
      <c r="DL366" s="9"/>
      <c r="DM366" s="9"/>
      <c r="DN366" s="9"/>
      <c r="DO366" s="3"/>
      <c r="DP366" s="9"/>
      <c r="DQ366" s="9"/>
      <c r="DR366" s="9"/>
      <c r="DS366" s="9"/>
      <c r="DT366" s="9"/>
      <c r="DU366" s="9"/>
      <c r="DV366" s="7"/>
      <c r="DW366" s="276"/>
      <c r="DX366" s="15"/>
      <c r="DY366" s="9"/>
      <c r="DZ366" s="9"/>
      <c r="EA366" s="9"/>
      <c r="EB366" s="9"/>
      <c r="EC366" s="3"/>
      <c r="ED366" s="9"/>
      <c r="EE366" s="9"/>
      <c r="EF366" s="9"/>
      <c r="EG366" s="9"/>
      <c r="EH366" s="9"/>
      <c r="EI366" s="9"/>
      <c r="EJ366" s="7"/>
      <c r="EK366" s="276"/>
      <c r="EL366" s="239"/>
      <c r="EM366" s="300" t="s">
        <v>75</v>
      </c>
      <c r="EN366" s="301"/>
      <c r="EO366" s="295"/>
      <c r="EP366" s="44">
        <f>SUM(EP304,EP308,EP312,EP316,EP320,EP324,EP327,EP332,EP336,EP340,EP344,EP348,EP352)*100</f>
        <v>35800</v>
      </c>
      <c r="EQ366" s="95">
        <f>EP366/EM360</f>
        <v>4475</v>
      </c>
      <c r="ER366" s="9"/>
      <c r="ES366" s="3">
        <f>EP366/ET366</f>
        <v>1627.2727272727273</v>
      </c>
      <c r="ET366" s="44">
        <f>SUM(ET304,ET308,ET312,ET316,ET320,ET324,ET327,ET332,ET336,ET340,ET344,ET348,ET352)</f>
        <v>22</v>
      </c>
      <c r="EU366" s="9"/>
      <c r="EV366" s="90" t="str">
        <f t="shared" si="732"/>
        <v>ラブブマスコット</v>
      </c>
      <c r="EW366" s="91">
        <f t="shared" si="732"/>
        <v>400</v>
      </c>
      <c r="EX366" s="44">
        <f>SUM(EX304,EX308,EX312,EX316,EX320,EX324,EX327,EX332,EX336,EX340,EX344,EX348,EX352)</f>
        <v>8800</v>
      </c>
      <c r="EY366" s="42">
        <f>EX366/EP366</f>
        <v>0.24581005586592178</v>
      </c>
      <c r="EZ366" s="7"/>
    </row>
    <row r="367" spans="1:156" ht="15" customHeight="1">
      <c r="A367" s="300" t="s">
        <v>75</v>
      </c>
      <c r="B367" s="301"/>
      <c r="C367" s="295"/>
      <c r="D367" s="44">
        <f>SUM(D305,D309,D313,D317,D321,D325,D328,D333,D337,D341,D345,D349,D353)*100</f>
        <v>43900</v>
      </c>
      <c r="E367" s="95">
        <f>D367/A360</f>
        <v>1416.1290322580646</v>
      </c>
      <c r="F367" s="9"/>
      <c r="G367" s="3">
        <f>D367/H367</f>
        <v>2926.6666666666665</v>
      </c>
      <c r="H367" s="44">
        <f>SUM(H305,H309,H313,H317,H321,H325,H328,H333,H337,H341,H345,H349,H353)</f>
        <v>15</v>
      </c>
      <c r="I367" s="9"/>
      <c r="J367" s="90" t="str">
        <f t="shared" si="727"/>
        <v>がま口カエル</v>
      </c>
      <c r="K367" s="91">
        <f t="shared" si="727"/>
        <v>308</v>
      </c>
      <c r="L367" s="44">
        <f>SUM(L305,L309,L313,L317,L321,L325,L328,L333,L337,L341,L345,L349,L353)</f>
        <v>4620</v>
      </c>
      <c r="M367" s="42">
        <f>L367/D367</f>
        <v>0.10523917995444192</v>
      </c>
      <c r="N367" s="7"/>
      <c r="P367" s="300" t="s">
        <v>75</v>
      </c>
      <c r="Q367" s="295"/>
      <c r="R367" s="44">
        <f>SUM(R305,R309,R313,R317,R321,R325,R328,R333,R337,R341,R345,R349,R353)*100</f>
        <v>33500</v>
      </c>
      <c r="S367" s="95">
        <f>R367/A360</f>
        <v>1080.6451612903227</v>
      </c>
      <c r="T367" s="9"/>
      <c r="U367" s="3">
        <f>R367/V367</f>
        <v>1595.2380952380952</v>
      </c>
      <c r="V367" s="44">
        <f>SUM(V305,V309,V313,V317,V321,V325,V328,V333,V337,V341,V345,V349,V353)</f>
        <v>21</v>
      </c>
      <c r="W367" s="9"/>
      <c r="X367" s="90" t="str">
        <f t="shared" si="728"/>
        <v>モンチッチマスコット</v>
      </c>
      <c r="Y367" s="91">
        <f t="shared" si="728"/>
        <v>0</v>
      </c>
      <c r="Z367" s="44">
        <f>SUM(Z305,Z309,Z313,Z317,Z321,Z325,Z328,Z333,Z337,Z341,Z345,Z349,Z353)</f>
        <v>0</v>
      </c>
      <c r="AA367" s="42">
        <f>Z367/R367</f>
        <v>0</v>
      </c>
      <c r="AB367" s="7"/>
      <c r="AD367" s="300" t="s">
        <v>75</v>
      </c>
      <c r="AE367" s="295"/>
      <c r="AF367" s="44">
        <f>SUM(AF305,AF309,AF313,AF317,AF321,AF325,AF328,AF333,AF337,AF341,AF345,AF349,AF353)*100</f>
        <v>43000</v>
      </c>
      <c r="AG367" s="95">
        <f>AF367/$A360</f>
        <v>1387.0967741935483</v>
      </c>
      <c r="AH367" s="9"/>
      <c r="AI367" s="3">
        <f>AF367/AJ367</f>
        <v>1535.7142857142858</v>
      </c>
      <c r="AJ367" s="44">
        <f>SUM(AJ305,AJ309,AJ313,AJ317,AJ321,AJ325,AJ328,AJ333,AJ337,AJ341,AJ345,AJ349,AJ353)</f>
        <v>28</v>
      </c>
      <c r="AK367" s="9"/>
      <c r="AL367" s="90" t="str">
        <f t="shared" si="729"/>
        <v>ＡＩマスコット</v>
      </c>
      <c r="AM367" s="91">
        <f t="shared" si="729"/>
        <v>418</v>
      </c>
      <c r="AN367" s="44">
        <f>SUM(AN305,AN309,AN313,AN317,AN321,AN325,AN328,AN333,AN337,AN341,AN345,AN349,AN353)</f>
        <v>8206</v>
      </c>
      <c r="AO367" s="42">
        <f>AN367/AF367</f>
        <v>0.19083720930232559</v>
      </c>
      <c r="AP367" s="7"/>
      <c r="AR367" s="300" t="s">
        <v>75</v>
      </c>
      <c r="AS367" s="295"/>
      <c r="AT367" s="44">
        <f>SUM(AT305,AT309,AT313,AT317,AT321,AT325,AT328,AT333,AT337,AT341,AT345,AT349,AT353)*100</f>
        <v>34000</v>
      </c>
      <c r="AU367" s="95">
        <f>AT367/$A360</f>
        <v>1096.7741935483871</v>
      </c>
      <c r="AV367" s="9"/>
      <c r="AW367" s="3">
        <f>AT367/AX367</f>
        <v>2615.3846153846152</v>
      </c>
      <c r="AX367" s="44">
        <f>SUM(AX305,AX309,AX313,AX317,AX321,AX325,AX328,AX333,AX337,AX341,AX345,AX349,AX353)</f>
        <v>13</v>
      </c>
      <c r="AY367" s="9"/>
      <c r="AZ367" s="90" t="str">
        <f t="shared" si="730"/>
        <v>クレしんマスコット</v>
      </c>
      <c r="BA367" s="91">
        <f t="shared" si="730"/>
        <v>0</v>
      </c>
      <c r="BB367" s="44">
        <f>SUM(BB305,BB309,BB313,BB317,BB321,BB325,BB328,BB333,BB337,BB341,BB345,BB349,BB353)</f>
        <v>2700</v>
      </c>
      <c r="BC367" s="42">
        <f>BB367/AT367</f>
        <v>7.9411764705882348E-2</v>
      </c>
      <c r="BD367" s="7"/>
      <c r="BF367" s="300" t="s">
        <v>75</v>
      </c>
      <c r="BG367" s="295"/>
      <c r="BH367" s="44">
        <f>SUM(BH305,BH309,BH313,BH317,BH321,BH325,BH328,BH333,BH337,BH341,BH345,BH349,BH353)*100</f>
        <v>57900</v>
      </c>
      <c r="BI367" s="195">
        <f>BH367/$A360</f>
        <v>1867.741935483871</v>
      </c>
      <c r="BJ367" s="9"/>
      <c r="BK367" s="3">
        <f>BH367/BL367</f>
        <v>2517.391304347826</v>
      </c>
      <c r="BL367" s="44">
        <f>SUM(BL305,BL309,BL313,BL317,BL321,BL325,BL328,BL333,BL337,BL341,BL345,BL349,BL353)</f>
        <v>23</v>
      </c>
      <c r="BM367" s="9"/>
      <c r="BN367" s="90" t="str">
        <f t="shared" si="731"/>
        <v>ゲームアーク</v>
      </c>
      <c r="BO367" s="91">
        <f t="shared" si="731"/>
        <v>670</v>
      </c>
      <c r="BP367" s="44">
        <f>SUM(BP305,BP309,BP313,BP317,BP321,BP325,BP328,BP333,BP337,BP341,BP345,BP349,BP353)</f>
        <v>15410</v>
      </c>
      <c r="BQ367" s="42">
        <f>BP367/BH367</f>
        <v>0.26614853195164073</v>
      </c>
      <c r="BR367" s="7"/>
      <c r="BS367" s="1"/>
      <c r="BT367" s="15"/>
      <c r="BU367" s="9"/>
      <c r="BV367" s="9"/>
      <c r="BW367" s="9"/>
      <c r="BX367" s="9"/>
      <c r="BY367" s="3"/>
      <c r="BZ367" s="9"/>
      <c r="CA367" s="9"/>
      <c r="CB367" s="9"/>
      <c r="CC367" s="9"/>
      <c r="CD367" s="9"/>
      <c r="CE367" s="9"/>
      <c r="CF367" s="7"/>
      <c r="CH367" s="15"/>
      <c r="CI367" s="9"/>
      <c r="CJ367" s="9"/>
      <c r="CK367" s="9"/>
      <c r="CL367" s="9"/>
      <c r="CM367" s="3"/>
      <c r="CN367" s="9"/>
      <c r="CO367" s="9"/>
      <c r="CP367" s="9"/>
      <c r="CQ367" s="9"/>
      <c r="CR367" s="9"/>
      <c r="CS367" s="9"/>
      <c r="CT367" s="7"/>
      <c r="CV367" s="15"/>
      <c r="CW367" s="9"/>
      <c r="CX367" s="9"/>
      <c r="CY367" s="9"/>
      <c r="CZ367" s="9"/>
      <c r="DA367" s="3"/>
      <c r="DB367" s="9"/>
      <c r="DC367" s="9"/>
      <c r="DD367" s="9"/>
      <c r="DE367" s="9"/>
      <c r="DF367" s="9"/>
      <c r="DG367" s="9"/>
      <c r="DH367" s="7"/>
      <c r="DJ367" s="15"/>
      <c r="DK367" s="9"/>
      <c r="DL367" s="9"/>
      <c r="DM367" s="9"/>
      <c r="DN367" s="9"/>
      <c r="DO367" s="3"/>
      <c r="DP367" s="9"/>
      <c r="DQ367" s="9"/>
      <c r="DR367" s="9"/>
      <c r="DS367" s="9"/>
      <c r="DT367" s="9"/>
      <c r="DU367" s="9"/>
      <c r="DV367" s="7"/>
      <c r="DW367" s="276"/>
      <c r="DX367" s="15"/>
      <c r="DY367" s="9"/>
      <c r="DZ367" s="9"/>
      <c r="EA367" s="9"/>
      <c r="EB367" s="9"/>
      <c r="EC367" s="3"/>
      <c r="ED367" s="9"/>
      <c r="EE367" s="9"/>
      <c r="EF367" s="9"/>
      <c r="EG367" s="9"/>
      <c r="EH367" s="9"/>
      <c r="EI367" s="9"/>
      <c r="EJ367" s="7"/>
      <c r="EK367" s="276"/>
      <c r="EL367" s="239"/>
      <c r="EM367" s="300" t="s">
        <v>75</v>
      </c>
      <c r="EN367" s="301"/>
      <c r="EO367" s="295"/>
      <c r="EP367" s="44">
        <f>SUM(EP305,EP309,EP313,EP317,EP321,EP325,EP328,EP333,EP337,EP341,EP345,EP349,EP353)*100</f>
        <v>23300</v>
      </c>
      <c r="EQ367" s="95">
        <f>EP367/EM360</f>
        <v>2912.5</v>
      </c>
      <c r="ER367" s="9"/>
      <c r="ES367" s="3">
        <f>EP367/ET367</f>
        <v>728.125</v>
      </c>
      <c r="ET367" s="44">
        <f>SUM(ET305,ET309,ET313,ET317,ET321,ET325,ET328,ET333,ET337,ET341,ET345,ET349,ET353)</f>
        <v>32</v>
      </c>
      <c r="EU367" s="9"/>
      <c r="EV367" s="90" t="str">
        <f t="shared" si="732"/>
        <v>AIモンスターラバー</v>
      </c>
      <c r="EW367" s="91">
        <f t="shared" si="732"/>
        <v>200</v>
      </c>
      <c r="EX367" s="44">
        <f>SUM(EX305,EX309,EX313,EX317,EX321,EX325,EX328,EX333,EX337,EX341,EX345,EX349,EX353)</f>
        <v>7860</v>
      </c>
      <c r="EY367" s="42">
        <f>EX367/EP367</f>
        <v>0.33733905579399143</v>
      </c>
      <c r="EZ367" s="7"/>
    </row>
    <row r="368" spans="1:156" ht="15" customHeight="1">
      <c r="A368" s="300" t="s">
        <v>75</v>
      </c>
      <c r="B368" s="301"/>
      <c r="C368" s="295"/>
      <c r="D368" s="44">
        <f>SUM(D306,D310,D314,D318,D322,D338,D330,D326,D334,D342,D346,D350,D354)*100</f>
        <v>38000</v>
      </c>
      <c r="E368" s="95">
        <f>D368/A360</f>
        <v>1225.8064516129032</v>
      </c>
      <c r="F368" s="9"/>
      <c r="G368" s="3">
        <f>D368/H368</f>
        <v>1461.5384615384614</v>
      </c>
      <c r="H368" s="44">
        <f>SUM(H306,H310,H314,H318,H322,H330,H326,H334,H338,H342,H346,H350,H354)</f>
        <v>26</v>
      </c>
      <c r="I368" s="9"/>
      <c r="J368" s="90" t="str">
        <f t="shared" si="727"/>
        <v>サンリオホワイトマスコット</v>
      </c>
      <c r="K368" s="91">
        <f t="shared" si="727"/>
        <v>660</v>
      </c>
      <c r="L368" s="44" t="e">
        <f>SUM(L306,L310,L314,L318,L322,L330,L329,L334,#REF!,L342,L346,L350,L354)</f>
        <v>#REF!</v>
      </c>
      <c r="M368" s="42" t="e">
        <f>L368/D368</f>
        <v>#REF!</v>
      </c>
      <c r="N368" s="7"/>
      <c r="P368" s="300" t="s">
        <v>75</v>
      </c>
      <c r="Q368" s="295"/>
      <c r="R368" s="44" t="e">
        <f>SUM(R306,R310,R314,R318,R322,R330,R329,R334,#REF!,R342,R346,R350,R354)*100</f>
        <v>#REF!</v>
      </c>
      <c r="S368" s="95" t="e">
        <f>R368/A360</f>
        <v>#REF!</v>
      </c>
      <c r="T368" s="9"/>
      <c r="U368" s="3" t="e">
        <f>R368/V368</f>
        <v>#REF!</v>
      </c>
      <c r="V368" s="44" t="e">
        <f>SUM(V306,V310,V314,V318,V322,V330,V329,V334,#REF!,V342,V346,V350,V354)</f>
        <v>#REF!</v>
      </c>
      <c r="W368" s="9"/>
      <c r="X368" s="90" t="str">
        <f t="shared" si="728"/>
        <v>アンパンマンマスコット</v>
      </c>
      <c r="Y368" s="91">
        <f t="shared" si="728"/>
        <v>608</v>
      </c>
      <c r="Z368" s="44" t="e">
        <f>SUM(Z306,Z310,Z314,Z318,Z322,Z330,Z329,Z334,#REF!,Z342,Z346,Z350,Z354)</f>
        <v>#REF!</v>
      </c>
      <c r="AA368" s="42" t="e">
        <f>Z368/R368</f>
        <v>#REF!</v>
      </c>
      <c r="AB368" s="7"/>
      <c r="AD368" s="300" t="s">
        <v>75</v>
      </c>
      <c r="AE368" s="295"/>
      <c r="AF368" s="44" t="e">
        <f>SUM(AF306,AF310,AF314,AF318,AF322,AF330,AF329,AF334,#REF!,AF342,AF346,AF350,AF354)*100</f>
        <v>#REF!</v>
      </c>
      <c r="AG368" s="95" t="e">
        <f>AF368/$A360</f>
        <v>#REF!</v>
      </c>
      <c r="AH368" s="9"/>
      <c r="AI368" s="3" t="e">
        <f>AF368/AJ368</f>
        <v>#REF!</v>
      </c>
      <c r="AJ368" s="44" t="e">
        <f>SUM(AJ306,AJ310,AJ314,AJ318,AJ322,AJ330,AJ329,AJ334,#REF!,AJ342,AJ346,AJ350,AJ354)</f>
        <v>#REF!</v>
      </c>
      <c r="AK368" s="9"/>
      <c r="AL368" s="90" t="str">
        <f t="shared" si="729"/>
        <v>ラブブキーホルダー</v>
      </c>
      <c r="AM368" s="91">
        <f t="shared" si="729"/>
        <v>450</v>
      </c>
      <c r="AN368" s="44" t="e">
        <f>SUM(AN306,AN310,AN314,AN318,AN322,AN330,AN329,AN334,#REF!,AN342,AN346,AN350,AN354)</f>
        <v>#REF!</v>
      </c>
      <c r="AO368" s="42" t="e">
        <f>AN368/AF368</f>
        <v>#REF!</v>
      </c>
      <c r="AP368" s="7"/>
      <c r="AR368" s="300" t="s">
        <v>75</v>
      </c>
      <c r="AS368" s="295"/>
      <c r="AT368" s="44" t="e">
        <f>SUM(AT306,AT310,AT314,AT318,AT322,AT330,AT329,AT334,#REF!,AT342,AT346,AT350,AT354)*100</f>
        <v>#REF!</v>
      </c>
      <c r="AU368" s="95" t="e">
        <f>AT368/$A360</f>
        <v>#REF!</v>
      </c>
      <c r="AV368" s="9"/>
      <c r="AW368" s="3" t="e">
        <f>AT368/AX368</f>
        <v>#REF!</v>
      </c>
      <c r="AX368" s="44" t="e">
        <f>SUM(AX306,AX310,AX314,AX318,AX322,AX330,AX329,AX334,#REF!,AX342,AX346,AX350,AX354)</f>
        <v>#REF!</v>
      </c>
      <c r="AY368" s="9"/>
      <c r="AZ368" s="90" t="str">
        <f t="shared" si="730"/>
        <v>スンスンクリップ</v>
      </c>
      <c r="BA368" s="91">
        <f t="shared" si="730"/>
        <v>1100</v>
      </c>
      <c r="BB368" s="44" t="e">
        <f>SUM(BB306,BB310,BB314,BB318,BB322,BB330,BB329,BB334,#REF!,BB342,BB346,BB350,BB354)</f>
        <v>#REF!</v>
      </c>
      <c r="BC368" s="42" t="e">
        <f>BB368/AT368</f>
        <v>#REF!</v>
      </c>
      <c r="BD368" s="7"/>
      <c r="BF368" s="300" t="s">
        <v>75</v>
      </c>
      <c r="BG368" s="295"/>
      <c r="BH368" s="44" t="e">
        <f>SUM(BH306,BH310,BH314,BH318,BH322,BH330,BH329,BH334,#REF!,BH342,BH346,BH350,BH354)*100</f>
        <v>#REF!</v>
      </c>
      <c r="BI368" s="195" t="e">
        <f>BH368/$A360</f>
        <v>#REF!</v>
      </c>
      <c r="BJ368" s="9"/>
      <c r="BK368" s="3" t="e">
        <f>BH368/BL368</f>
        <v>#REF!</v>
      </c>
      <c r="BL368" s="44" t="e">
        <f>SUM(BL306,BL310,BL314,BL318,BL322,BL330,BL329,BL334,#REF!,BL342,BL346,BL350,BL354)</f>
        <v>#REF!</v>
      </c>
      <c r="BM368" s="9"/>
      <c r="BN368" s="90" t="str">
        <f t="shared" si="731"/>
        <v>AIモンスターラバー</v>
      </c>
      <c r="BO368" s="91">
        <f t="shared" si="731"/>
        <v>200</v>
      </c>
      <c r="BP368" s="44" t="e">
        <f>SUM(BP306,BP310,BP314,BP318,BP322,BP330,BP329,BP334,#REF!,BP342,BP346,BP350,BP354)</f>
        <v>#REF!</v>
      </c>
      <c r="BQ368" s="42" t="e">
        <f>BP368/BH368</f>
        <v>#REF!</v>
      </c>
      <c r="BR368" s="7"/>
      <c r="BS368" s="1"/>
      <c r="BT368" s="15"/>
      <c r="BU368" s="9"/>
      <c r="BV368" s="9"/>
      <c r="BW368" s="9"/>
      <c r="BX368" s="9"/>
      <c r="BY368" s="3"/>
      <c r="BZ368" s="9"/>
      <c r="CA368" s="9"/>
      <c r="CB368" s="9"/>
      <c r="CC368" s="9"/>
      <c r="CD368" s="9"/>
      <c r="CE368" s="9"/>
      <c r="CF368" s="7"/>
      <c r="CH368" s="15"/>
      <c r="CI368" s="9"/>
      <c r="CJ368" s="9"/>
      <c r="CK368" s="9"/>
      <c r="CL368" s="9"/>
      <c r="CM368" s="3"/>
      <c r="CN368" s="9"/>
      <c r="CO368" s="9"/>
      <c r="CP368" s="9"/>
      <c r="CQ368" s="9"/>
      <c r="CR368" s="9"/>
      <c r="CS368" s="9"/>
      <c r="CT368" s="7"/>
      <c r="CV368" s="15"/>
      <c r="CW368" s="9"/>
      <c r="CX368" s="9"/>
      <c r="CY368" s="9"/>
      <c r="CZ368" s="9"/>
      <c r="DA368" s="3"/>
      <c r="DB368" s="9"/>
      <c r="DC368" s="9"/>
      <c r="DD368" s="9"/>
      <c r="DE368" s="9"/>
      <c r="DF368" s="9"/>
      <c r="DG368" s="9"/>
      <c r="DH368" s="7"/>
      <c r="DJ368" s="15"/>
      <c r="DK368" s="9"/>
      <c r="DL368" s="9"/>
      <c r="DM368" s="9"/>
      <c r="DN368" s="9"/>
      <c r="DO368" s="3"/>
      <c r="DP368" s="9"/>
      <c r="DQ368" s="9"/>
      <c r="DR368" s="9"/>
      <c r="DS368" s="9"/>
      <c r="DT368" s="9"/>
      <c r="DU368" s="9"/>
      <c r="DV368" s="7"/>
      <c r="DW368" s="276"/>
      <c r="DX368" s="15"/>
      <c r="DY368" s="9"/>
      <c r="DZ368" s="9"/>
      <c r="EA368" s="9"/>
      <c r="EB368" s="9"/>
      <c r="EC368" s="3"/>
      <c r="ED368" s="9"/>
      <c r="EE368" s="9"/>
      <c r="EF368" s="9"/>
      <c r="EG368" s="9"/>
      <c r="EH368" s="9"/>
      <c r="EI368" s="9"/>
      <c r="EJ368" s="7"/>
      <c r="EK368" s="276"/>
      <c r="EL368" s="239"/>
      <c r="EM368" s="300" t="s">
        <v>75</v>
      </c>
      <c r="EN368" s="301"/>
      <c r="EO368" s="295"/>
      <c r="EP368" s="44" t="e">
        <f>SUM(EP306,EP310,EP314,EP318,EP322,EP330,EP329,EP334,#REF!,EP342,EP346,EP350,EP354)*100</f>
        <v>#REF!</v>
      </c>
      <c r="EQ368" s="95" t="e">
        <f>EP368/EM360</f>
        <v>#REF!</v>
      </c>
      <c r="ER368" s="9"/>
      <c r="ES368" s="3" t="e">
        <f>EP368/ET368</f>
        <v>#REF!</v>
      </c>
      <c r="ET368" s="44" t="e">
        <f>SUM(ET306,ET310,ET314,ET318,ET322,ET330,ET329,ET334,#REF!,ET342,ET346,ET350,ET354)</f>
        <v>#REF!</v>
      </c>
      <c r="EU368" s="9"/>
      <c r="EV368" s="90" t="str">
        <f t="shared" si="732"/>
        <v>ラブブキーホルダー</v>
      </c>
      <c r="EW368" s="91">
        <f t="shared" si="732"/>
        <v>500</v>
      </c>
      <c r="EX368" s="44" t="e">
        <f>SUM(EX306,EX310,EX314,EX318,EX322,EX330,EX329,EX334,#REF!,EX342,EX346,EX350,EX354)</f>
        <v>#REF!</v>
      </c>
      <c r="EY368" s="42" t="e">
        <f>EX368/EP368</f>
        <v>#REF!</v>
      </c>
      <c r="EZ368" s="7"/>
    </row>
    <row r="369" spans="1:156" ht="15" customHeight="1">
      <c r="A369" s="15"/>
      <c r="B369" s="15"/>
      <c r="C369" s="3" t="s">
        <v>66</v>
      </c>
      <c r="D369" s="9">
        <f>SUM(D365:D368)</f>
        <v>179900</v>
      </c>
      <c r="E369" s="9"/>
      <c r="F369" s="9"/>
      <c r="G369" s="9"/>
      <c r="H369" s="9">
        <f>SUM(H365:H368)</f>
        <v>63</v>
      </c>
      <c r="I369" s="9"/>
      <c r="J369" s="294" t="s">
        <v>76</v>
      </c>
      <c r="K369" s="295"/>
      <c r="L369" s="78" t="e">
        <f>SUM(L365:L368)</f>
        <v>#REF!</v>
      </c>
      <c r="M369" s="101" t="e">
        <f>L369/D369</f>
        <v>#REF!</v>
      </c>
      <c r="N369" s="93"/>
      <c r="P369" s="15"/>
      <c r="Q369" s="3" t="s">
        <v>66</v>
      </c>
      <c r="R369" s="9" t="e">
        <f>SUM(R365:R368)</f>
        <v>#REF!</v>
      </c>
      <c r="S369" s="9"/>
      <c r="T369" s="9"/>
      <c r="U369" s="9"/>
      <c r="V369" s="9" t="e">
        <f>SUM(V365:V368)</f>
        <v>#REF!</v>
      </c>
      <c r="W369" s="9"/>
      <c r="X369" s="294" t="s">
        <v>76</v>
      </c>
      <c r="Y369" s="295"/>
      <c r="Z369" s="78" t="e">
        <f>SUM(Z365:Z368)</f>
        <v>#REF!</v>
      </c>
      <c r="AA369" s="101" t="e">
        <f>Z369/R369</f>
        <v>#REF!</v>
      </c>
      <c r="AB369" s="93"/>
      <c r="AD369" s="15"/>
      <c r="AE369" s="3" t="s">
        <v>66</v>
      </c>
      <c r="AF369" s="9" t="e">
        <f>SUM(AF365:AF368)</f>
        <v>#REF!</v>
      </c>
      <c r="AG369" s="9"/>
      <c r="AH369" s="9"/>
      <c r="AI369" s="9"/>
      <c r="AJ369" s="9" t="e">
        <f>SUM(AJ365:AJ368)</f>
        <v>#REF!</v>
      </c>
      <c r="AK369" s="9"/>
      <c r="AL369" s="294" t="s">
        <v>76</v>
      </c>
      <c r="AM369" s="295"/>
      <c r="AN369" s="78" t="e">
        <f>SUM(AN365:AN368)</f>
        <v>#REF!</v>
      </c>
      <c r="AO369" s="101" t="e">
        <f>AN369/AF369</f>
        <v>#REF!</v>
      </c>
      <c r="AP369" s="93"/>
      <c r="AR369" s="15"/>
      <c r="AS369" s="3" t="s">
        <v>66</v>
      </c>
      <c r="AT369" s="9" t="e">
        <f>SUM(AT365:AT368)</f>
        <v>#REF!</v>
      </c>
      <c r="AU369" s="9"/>
      <c r="AV369" s="9"/>
      <c r="AW369" s="9"/>
      <c r="AX369" s="9" t="e">
        <f>SUM(AX365:AX368)</f>
        <v>#REF!</v>
      </c>
      <c r="AY369" s="9"/>
      <c r="AZ369" s="294" t="s">
        <v>76</v>
      </c>
      <c r="BA369" s="295"/>
      <c r="BB369" s="78" t="e">
        <f>SUM(BB365:BB368)</f>
        <v>#REF!</v>
      </c>
      <c r="BC369" s="101" t="e">
        <f>BB369/AT369</f>
        <v>#REF!</v>
      </c>
      <c r="BD369" s="7"/>
      <c r="BF369" s="15"/>
      <c r="BG369" s="3" t="s">
        <v>66</v>
      </c>
      <c r="BH369" s="9" t="e">
        <f>SUM(BH365:BH368)</f>
        <v>#REF!</v>
      </c>
      <c r="BI369" s="73"/>
      <c r="BJ369" s="9"/>
      <c r="BK369" s="9"/>
      <c r="BL369" s="9" t="e">
        <f>SUM(BL365:BL368)</f>
        <v>#REF!</v>
      </c>
      <c r="BM369" s="9"/>
      <c r="BN369" s="294" t="s">
        <v>76</v>
      </c>
      <c r="BO369" s="295"/>
      <c r="BP369" s="78" t="e">
        <f>SUM(BP365:BP368)</f>
        <v>#REF!</v>
      </c>
      <c r="BQ369" s="101" t="e">
        <f>BP369/BH369</f>
        <v>#REF!</v>
      </c>
      <c r="BR369" s="93"/>
      <c r="BS369" s="1"/>
      <c r="BT369" s="15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7"/>
      <c r="CH369" s="15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7"/>
      <c r="CV369" s="15"/>
      <c r="CW369" s="9"/>
      <c r="CX369" s="9"/>
      <c r="CY369" s="9"/>
      <c r="CZ369" s="9"/>
      <c r="DA369" s="9"/>
      <c r="DB369" s="9"/>
      <c r="DC369" s="9"/>
      <c r="DD369" s="9"/>
      <c r="DE369" s="9"/>
      <c r="DF369" s="9"/>
      <c r="DG369" s="9"/>
      <c r="DH369" s="7"/>
      <c r="DJ369" s="15"/>
      <c r="DK369" s="9"/>
      <c r="DL369" s="9"/>
      <c r="DM369" s="9"/>
      <c r="DN369" s="9"/>
      <c r="DO369" s="9"/>
      <c r="DP369" s="9"/>
      <c r="DQ369" s="9"/>
      <c r="DR369" s="9"/>
      <c r="DS369" s="9"/>
      <c r="DT369" s="9"/>
      <c r="DU369" s="9"/>
      <c r="DV369" s="7"/>
      <c r="DW369" s="276"/>
      <c r="DX369" s="15"/>
      <c r="DY369" s="9"/>
      <c r="DZ369" s="9"/>
      <c r="EA369" s="9"/>
      <c r="EB369" s="9"/>
      <c r="EC369" s="9"/>
      <c r="ED369" s="9"/>
      <c r="EE369" s="9"/>
      <c r="EF369" s="9"/>
      <c r="EG369" s="9"/>
      <c r="EH369" s="9"/>
      <c r="EI369" s="9"/>
      <c r="EJ369" s="7"/>
      <c r="EK369" s="276"/>
      <c r="EL369" s="239"/>
      <c r="EM369" s="15"/>
      <c r="EN369" s="15"/>
      <c r="EO369" s="3" t="s">
        <v>66</v>
      </c>
      <c r="EP369" s="9" t="e">
        <f>SUM(EP365:EP368)</f>
        <v>#REF!</v>
      </c>
      <c r="EQ369" s="9"/>
      <c r="ER369" s="9"/>
      <c r="ES369" s="9"/>
      <c r="ET369" s="9" t="e">
        <f>SUM(ET365:ET368)</f>
        <v>#REF!</v>
      </c>
      <c r="EU369" s="9"/>
      <c r="EV369" s="294" t="s">
        <v>76</v>
      </c>
      <c r="EW369" s="295"/>
      <c r="EX369" s="78" t="e">
        <f>SUM(EX365:EX368)</f>
        <v>#REF!</v>
      </c>
      <c r="EY369" s="101" t="e">
        <f>EX369/EP369</f>
        <v>#REF!</v>
      </c>
      <c r="EZ369" s="93"/>
    </row>
    <row r="370" spans="1:156" ht="15" customHeight="1">
      <c r="A370" s="45"/>
      <c r="B370" s="45"/>
      <c r="C370" s="248"/>
      <c r="D370" s="250"/>
      <c r="E370" s="250"/>
      <c r="F370" s="250"/>
      <c r="G370" s="250"/>
      <c r="H370" s="250"/>
      <c r="I370" s="250"/>
      <c r="J370" s="66"/>
      <c r="L370" s="250"/>
      <c r="M370" s="46"/>
      <c r="N370" s="47"/>
      <c r="P370" s="45"/>
      <c r="Q370" s="248"/>
      <c r="R370" s="250"/>
      <c r="S370" s="250"/>
      <c r="T370" s="250"/>
      <c r="U370" s="250"/>
      <c r="V370" s="250"/>
      <c r="W370" s="250"/>
      <c r="X370" s="66"/>
      <c r="Z370" s="250"/>
      <c r="AA370" s="46"/>
      <c r="AB370" s="47"/>
      <c r="AD370" s="45"/>
      <c r="AE370" s="248"/>
      <c r="AF370" s="250"/>
      <c r="AG370" s="250"/>
      <c r="AH370" s="250"/>
      <c r="AI370" s="250"/>
      <c r="AJ370" s="250"/>
      <c r="AK370" s="250"/>
      <c r="AL370" s="66"/>
      <c r="AN370" s="250"/>
      <c r="AO370" s="46"/>
      <c r="AP370" s="47"/>
      <c r="AR370" s="45"/>
      <c r="AS370" s="250"/>
      <c r="AT370" s="250"/>
      <c r="AU370" s="250"/>
      <c r="AV370" s="250"/>
      <c r="AW370" s="250"/>
      <c r="AX370" s="250"/>
      <c r="AY370" s="250"/>
      <c r="AZ370" s="33"/>
      <c r="BA370" s="250"/>
      <c r="BB370" s="250"/>
      <c r="BC370" s="250"/>
      <c r="BD370" s="47"/>
      <c r="BF370" s="45"/>
      <c r="BG370" s="250"/>
      <c r="BH370" s="250"/>
      <c r="BJ370" s="250"/>
      <c r="BK370" s="250"/>
      <c r="BL370" s="250"/>
      <c r="BM370" s="250"/>
      <c r="BN370" s="250"/>
      <c r="BO370" s="250"/>
      <c r="BP370" s="250"/>
      <c r="BQ370" s="47"/>
      <c r="BS370" s="1"/>
      <c r="BT370" s="45"/>
      <c r="BU370" s="250"/>
      <c r="BV370" s="250"/>
      <c r="BW370" s="250"/>
      <c r="BX370" s="250"/>
      <c r="BY370" s="250"/>
      <c r="BZ370" s="250"/>
      <c r="CA370" s="250"/>
      <c r="CB370" s="250"/>
      <c r="CC370" s="250"/>
      <c r="CD370" s="250"/>
      <c r="CE370" s="250"/>
      <c r="CF370" s="47"/>
      <c r="CH370" s="45"/>
      <c r="CI370" s="250"/>
      <c r="CJ370" s="250"/>
      <c r="CK370" s="250"/>
      <c r="CL370" s="250"/>
      <c r="CM370" s="250"/>
      <c r="CN370" s="250"/>
      <c r="CO370" s="250"/>
      <c r="CP370" s="250"/>
      <c r="CQ370" s="250"/>
      <c r="CR370" s="250"/>
      <c r="CS370" s="250"/>
      <c r="CT370" s="47"/>
      <c r="EM370" s="45"/>
      <c r="EN370" s="45"/>
      <c r="EO370" s="248"/>
      <c r="EP370" s="250"/>
      <c r="EQ370" s="250"/>
      <c r="ER370" s="250"/>
      <c r="ES370" s="250"/>
      <c r="ET370" s="250"/>
      <c r="EU370" s="250"/>
      <c r="EV370" s="66"/>
      <c r="EX370" s="250"/>
      <c r="EY370" s="46"/>
      <c r="EZ370" s="47"/>
    </row>
    <row r="371" spans="1:156" ht="15" customHeight="1">
      <c r="A371" s="45"/>
      <c r="B371" s="45"/>
      <c r="C371" s="48" t="s">
        <v>77</v>
      </c>
      <c r="D371" s="9">
        <f>D359+R359+BV359+CJ359+AF359+AT359+CX359+BH359+DL359</f>
        <v>1237800</v>
      </c>
      <c r="E371" s="9">
        <f>D371/A360</f>
        <v>39929.032258064515</v>
      </c>
      <c r="F371" s="250" t="s">
        <v>69</v>
      </c>
      <c r="G371" s="296" t="s">
        <v>78</v>
      </c>
      <c r="H371" s="297"/>
      <c r="I371" s="250"/>
      <c r="J371" s="66"/>
      <c r="L371" s="250"/>
      <c r="M371" s="46"/>
      <c r="N371" s="47"/>
      <c r="P371" s="45"/>
      <c r="Q371" s="248"/>
      <c r="R371" s="250"/>
      <c r="S371" s="250"/>
      <c r="T371" s="250"/>
      <c r="U371" s="250"/>
      <c r="V371" s="250"/>
      <c r="W371" s="250"/>
      <c r="X371" s="66"/>
      <c r="Z371" s="250"/>
      <c r="AA371" s="46"/>
      <c r="AB371" s="47"/>
      <c r="AD371" s="45"/>
      <c r="AE371" s="248"/>
      <c r="AF371" s="250"/>
      <c r="AG371" s="250"/>
      <c r="AH371" s="250"/>
      <c r="AI371" s="250"/>
      <c r="AJ371" s="250"/>
      <c r="AK371" s="250"/>
      <c r="AL371" s="66"/>
      <c r="AN371" s="250"/>
      <c r="AO371" s="46"/>
      <c r="AP371" s="47"/>
      <c r="AR371" s="45"/>
      <c r="AS371" s="250"/>
      <c r="AT371" s="250"/>
      <c r="AU371" s="250"/>
      <c r="AV371" s="250"/>
      <c r="AW371" s="250"/>
      <c r="AX371" s="250"/>
      <c r="AY371" s="250"/>
      <c r="AZ371" s="33"/>
      <c r="BA371" s="250"/>
      <c r="BB371" s="250"/>
      <c r="BC371" s="250"/>
      <c r="BD371" s="47"/>
      <c r="BF371" s="45"/>
      <c r="BG371" s="250"/>
      <c r="BH371" s="250"/>
      <c r="BJ371" s="250"/>
      <c r="BK371" s="250"/>
      <c r="BL371" s="250"/>
      <c r="BM371" s="250"/>
      <c r="BN371" s="250"/>
      <c r="BO371" s="250"/>
      <c r="BP371" s="250"/>
      <c r="BQ371" s="47"/>
      <c r="BS371" s="1"/>
      <c r="BT371" s="45"/>
      <c r="BU371" s="250"/>
      <c r="BV371" s="250"/>
      <c r="BW371" s="250"/>
      <c r="BX371" s="250"/>
      <c r="BY371" s="250"/>
      <c r="BZ371" s="250"/>
      <c r="CA371" s="250"/>
      <c r="CB371" s="250"/>
      <c r="CC371" s="250"/>
      <c r="CD371" s="250"/>
      <c r="CE371" s="250"/>
      <c r="CF371" s="47"/>
      <c r="CH371" s="45"/>
      <c r="CI371" s="250"/>
      <c r="CJ371" s="250"/>
      <c r="CK371" s="250"/>
      <c r="CL371" s="250"/>
      <c r="CM371" s="250"/>
      <c r="CN371" s="250"/>
      <c r="CO371" s="250"/>
      <c r="CP371" s="250"/>
      <c r="CQ371" s="250"/>
      <c r="CR371" s="250"/>
      <c r="CS371" s="250"/>
      <c r="CT371" s="47"/>
      <c r="EM371" s="45"/>
      <c r="EN371" s="45"/>
      <c r="EO371" s="48" t="s">
        <v>77</v>
      </c>
      <c r="EP371" s="9">
        <f>EP359+FD359+HH359+HU359+FR359+GF359+IH359</f>
        <v>100400</v>
      </c>
      <c r="EQ371" s="9">
        <f>EP371/EM360</f>
        <v>12550</v>
      </c>
      <c r="ER371" s="250" t="s">
        <v>69</v>
      </c>
      <c r="ES371" s="296" t="s">
        <v>78</v>
      </c>
      <c r="ET371" s="297"/>
      <c r="EU371" s="250"/>
      <c r="EV371" s="66"/>
      <c r="EX371" s="250"/>
      <c r="EY371" s="46"/>
      <c r="EZ371" s="47"/>
    </row>
    <row r="372" spans="1:156" ht="15" customHeight="1">
      <c r="A372" s="45"/>
      <c r="B372" s="45"/>
      <c r="C372" s="48" t="s">
        <v>79</v>
      </c>
      <c r="D372" s="9">
        <f>D371*0.75</f>
        <v>928350</v>
      </c>
      <c r="E372" s="42">
        <f>D372/D371</f>
        <v>0.75</v>
      </c>
      <c r="F372" s="250"/>
      <c r="G372" s="298">
        <f>E371*A358</f>
        <v>1237800</v>
      </c>
      <c r="H372" s="297"/>
      <c r="I372" s="250"/>
      <c r="J372" s="66"/>
      <c r="L372" s="250"/>
      <c r="M372" s="46"/>
      <c r="N372" s="47"/>
      <c r="P372" s="45"/>
      <c r="Q372" s="248"/>
      <c r="R372" s="250"/>
      <c r="S372" s="250"/>
      <c r="T372" s="250"/>
      <c r="U372" s="250"/>
      <c r="V372" s="250"/>
      <c r="W372" s="250"/>
      <c r="X372" s="66"/>
      <c r="Z372" s="250"/>
      <c r="AA372" s="46"/>
      <c r="AB372" s="47"/>
      <c r="AD372" s="45"/>
      <c r="AE372" s="248"/>
      <c r="AF372" s="250"/>
      <c r="AG372" s="250"/>
      <c r="AH372" s="250"/>
      <c r="AI372" s="250"/>
      <c r="AJ372" s="250"/>
      <c r="AK372" s="250"/>
      <c r="AL372" s="66"/>
      <c r="AN372" s="250"/>
      <c r="AO372" s="46"/>
      <c r="AP372" s="47"/>
      <c r="AR372" s="45"/>
      <c r="AS372" s="250"/>
      <c r="AT372" s="250"/>
      <c r="AU372" s="250"/>
      <c r="AV372" s="250"/>
      <c r="AW372" s="250"/>
      <c r="AX372" s="250"/>
      <c r="AY372" s="250"/>
      <c r="AZ372" s="33"/>
      <c r="BA372" s="250"/>
      <c r="BB372" s="250"/>
      <c r="BC372" s="250"/>
      <c r="BD372" s="47"/>
      <c r="BF372" s="45"/>
      <c r="BG372" s="250"/>
      <c r="BH372" s="250"/>
      <c r="BJ372" s="250"/>
      <c r="BK372" s="250"/>
      <c r="BL372" s="250"/>
      <c r="BM372" s="250"/>
      <c r="BN372" s="250"/>
      <c r="BO372" s="250"/>
      <c r="BP372" s="250"/>
      <c r="BQ372" s="47"/>
      <c r="BS372" s="1"/>
      <c r="BT372" s="45"/>
      <c r="BU372" s="250"/>
      <c r="BV372" s="250"/>
      <c r="BW372" s="250"/>
      <c r="BX372" s="250"/>
      <c r="BY372" s="250"/>
      <c r="BZ372" s="250"/>
      <c r="CA372" s="250"/>
      <c r="CB372" s="250"/>
      <c r="CC372" s="250"/>
      <c r="CD372" s="250"/>
      <c r="CE372" s="250"/>
      <c r="CF372" s="47"/>
      <c r="CH372" s="45"/>
      <c r="CI372" s="250"/>
      <c r="CJ372" s="250"/>
      <c r="CK372" s="250"/>
      <c r="CL372" s="250"/>
      <c r="CM372" s="250"/>
      <c r="CN372" s="250"/>
      <c r="CO372" s="250"/>
      <c r="CP372" s="250"/>
      <c r="CQ372" s="250"/>
      <c r="CR372" s="250"/>
      <c r="CS372" s="250"/>
      <c r="CT372" s="47"/>
      <c r="EM372" s="45"/>
      <c r="EN372" s="45"/>
      <c r="EO372" s="48" t="s">
        <v>79</v>
      </c>
      <c r="EP372" s="9">
        <f>EP371*0.75</f>
        <v>75300</v>
      </c>
      <c r="EQ372" s="42">
        <f>EP372/EP371</f>
        <v>0.75</v>
      </c>
      <c r="ER372" s="250"/>
      <c r="ES372" s="298">
        <f>EQ371*EM358</f>
        <v>376500</v>
      </c>
      <c r="ET372" s="297"/>
      <c r="EU372" s="250"/>
      <c r="EV372" s="66"/>
      <c r="EX372" s="250"/>
      <c r="EY372" s="46"/>
      <c r="EZ372" s="47"/>
    </row>
    <row r="373" spans="1:156" ht="15" customHeight="1">
      <c r="A373" s="45"/>
      <c r="B373" s="45"/>
      <c r="C373" s="48" t="s">
        <v>71</v>
      </c>
      <c r="D373" s="9">
        <f>L359+Z359+CD360+AN359+BB359+CR360</f>
        <v>173934</v>
      </c>
      <c r="E373" s="42">
        <f>D373/D371</f>
        <v>0.14051866214251091</v>
      </c>
      <c r="F373" s="250"/>
      <c r="G373" s="299" t="s">
        <v>80</v>
      </c>
      <c r="H373" s="297"/>
      <c r="I373" s="250"/>
      <c r="J373" s="66"/>
      <c r="L373" s="250"/>
      <c r="M373" s="46"/>
      <c r="N373" s="47"/>
      <c r="P373" s="45"/>
      <c r="Q373" s="248"/>
      <c r="R373" s="250"/>
      <c r="S373" s="250"/>
      <c r="T373" s="250"/>
      <c r="U373" s="250"/>
      <c r="V373" s="250"/>
      <c r="W373" s="250"/>
      <c r="X373" s="66"/>
      <c r="Z373" s="250"/>
      <c r="AA373" s="46"/>
      <c r="AB373" s="47"/>
      <c r="AD373" s="45"/>
      <c r="AE373" s="248"/>
      <c r="AF373" s="250"/>
      <c r="AG373" s="250"/>
      <c r="AH373" s="250"/>
      <c r="AI373" s="250"/>
      <c r="AJ373" s="250"/>
      <c r="AK373" s="250"/>
      <c r="AL373" s="66"/>
      <c r="AN373" s="250"/>
      <c r="AO373" s="46"/>
      <c r="AP373" s="47"/>
      <c r="AR373" s="45"/>
      <c r="AS373" s="250"/>
      <c r="AT373" s="250"/>
      <c r="AU373" s="250"/>
      <c r="AV373" s="250"/>
      <c r="AW373" s="250"/>
      <c r="AX373" s="250"/>
      <c r="AY373" s="250"/>
      <c r="AZ373" s="33"/>
      <c r="BA373" s="250"/>
      <c r="BB373" s="250"/>
      <c r="BC373" s="250"/>
      <c r="BD373" s="47"/>
      <c r="BF373" s="45"/>
      <c r="BG373" s="250"/>
      <c r="BH373" s="250"/>
      <c r="BJ373" s="250"/>
      <c r="BK373" s="250"/>
      <c r="BL373" s="250"/>
      <c r="BM373" s="250"/>
      <c r="BN373" s="250"/>
      <c r="BO373" s="250"/>
      <c r="BP373" s="250"/>
      <c r="BQ373" s="47"/>
      <c r="BS373" s="1"/>
      <c r="BT373" s="45"/>
      <c r="BU373" s="250"/>
      <c r="BV373" s="250"/>
      <c r="BW373" s="250"/>
      <c r="BX373" s="250"/>
      <c r="BY373" s="250"/>
      <c r="BZ373" s="250"/>
      <c r="CA373" s="250"/>
      <c r="CB373" s="250"/>
      <c r="CC373" s="250"/>
      <c r="CD373" s="250"/>
      <c r="CE373" s="250"/>
      <c r="CF373" s="47"/>
      <c r="CH373" s="45"/>
      <c r="CI373" s="250"/>
      <c r="CJ373" s="250"/>
      <c r="CK373" s="250"/>
      <c r="CL373" s="250"/>
      <c r="CM373" s="250"/>
      <c r="CN373" s="250"/>
      <c r="CO373" s="250"/>
      <c r="CP373" s="250"/>
      <c r="CQ373" s="250"/>
      <c r="CR373" s="250"/>
      <c r="CS373" s="250"/>
      <c r="CT373" s="47"/>
      <c r="EM373" s="45"/>
      <c r="EN373" s="45"/>
      <c r="EO373" s="48" t="s">
        <v>71</v>
      </c>
      <c r="EP373" s="9">
        <f>EX359+FL359+HO360+FZ359+GN359+IB360</f>
        <v>31638</v>
      </c>
      <c r="EQ373" s="42">
        <f>EP373/EP371</f>
        <v>0.3151195219123506</v>
      </c>
      <c r="ER373" s="250"/>
      <c r="ES373" s="299" t="s">
        <v>80</v>
      </c>
      <c r="ET373" s="297"/>
      <c r="EU373" s="250"/>
      <c r="EV373" s="66"/>
      <c r="EX373" s="250"/>
      <c r="EY373" s="46"/>
      <c r="EZ373" s="47"/>
    </row>
    <row r="374" spans="1:156" ht="15" customHeight="1">
      <c r="A374" s="45"/>
      <c r="B374" s="45"/>
      <c r="C374" s="48" t="s">
        <v>73</v>
      </c>
      <c r="D374" s="9">
        <f>D372-D373</f>
        <v>754416</v>
      </c>
      <c r="E374" s="42">
        <f>D374/D371</f>
        <v>0.60948133785748915</v>
      </c>
      <c r="F374" s="250"/>
      <c r="G374" s="298" t="e">
        <f>L358+Z358+AN358+BB358+CE359+CS359</f>
        <v>#VALUE!</v>
      </c>
      <c r="H374" s="297"/>
      <c r="I374" s="250"/>
      <c r="J374" s="66"/>
      <c r="L374" s="250"/>
      <c r="M374" s="46"/>
      <c r="N374" s="47"/>
      <c r="P374" s="45"/>
      <c r="Q374" s="248"/>
      <c r="R374" s="250"/>
      <c r="S374" s="250"/>
      <c r="T374" s="250"/>
      <c r="U374" s="250"/>
      <c r="V374" s="250"/>
      <c r="W374" s="250"/>
      <c r="X374" s="66"/>
      <c r="Z374" s="250"/>
      <c r="AA374" s="46"/>
      <c r="AB374" s="47"/>
      <c r="AD374" s="45"/>
      <c r="AE374" s="248"/>
      <c r="AF374" s="250"/>
      <c r="AG374" s="250"/>
      <c r="AH374" s="250"/>
      <c r="AI374" s="250"/>
      <c r="AJ374" s="250"/>
      <c r="AK374" s="250"/>
      <c r="AL374" s="66"/>
      <c r="AN374" s="250"/>
      <c r="AO374" s="46"/>
      <c r="AP374" s="47"/>
      <c r="AR374" s="45"/>
      <c r="AS374" s="250"/>
      <c r="AT374" s="250"/>
      <c r="AU374" s="250"/>
      <c r="AV374" s="250"/>
      <c r="AW374" s="250"/>
      <c r="AX374" s="250"/>
      <c r="AY374" s="250"/>
      <c r="AZ374" s="33"/>
      <c r="BA374" s="250"/>
      <c r="BB374" s="250"/>
      <c r="BC374" s="250"/>
      <c r="BD374" s="47"/>
      <c r="BF374" s="45"/>
      <c r="BG374" s="250"/>
      <c r="BH374" s="250"/>
      <c r="BJ374" s="250"/>
      <c r="BK374" s="250"/>
      <c r="BL374" s="250"/>
      <c r="BM374" s="250"/>
      <c r="BN374" s="250"/>
      <c r="BO374" s="250"/>
      <c r="BP374" s="250"/>
      <c r="BQ374" s="47"/>
      <c r="BS374" s="1"/>
      <c r="BT374" s="45"/>
      <c r="BU374" s="250"/>
      <c r="BV374" s="250"/>
      <c r="BW374" s="250"/>
      <c r="BX374" s="250"/>
      <c r="BY374" s="250"/>
      <c r="BZ374" s="250"/>
      <c r="CA374" s="250"/>
      <c r="CB374" s="250"/>
      <c r="CC374" s="250"/>
      <c r="CD374" s="250"/>
      <c r="CE374" s="250"/>
      <c r="CF374" s="47"/>
      <c r="CH374" s="45"/>
      <c r="CI374" s="250"/>
      <c r="CJ374" s="250"/>
      <c r="CK374" s="250"/>
      <c r="CL374" s="250"/>
      <c r="CM374" s="250"/>
      <c r="CN374" s="250"/>
      <c r="CO374" s="250"/>
      <c r="CP374" s="250"/>
      <c r="CQ374" s="250"/>
      <c r="CR374" s="250"/>
      <c r="CS374" s="250"/>
      <c r="CT374" s="47"/>
      <c r="DJ374" s="250"/>
      <c r="DK374" s="250"/>
      <c r="DL374" s="250"/>
      <c r="DM374" s="250"/>
      <c r="DN374" s="13"/>
      <c r="DO374" s="250"/>
      <c r="EM374" s="45"/>
      <c r="EN374" s="45"/>
      <c r="EO374" s="48" t="s">
        <v>73</v>
      </c>
      <c r="EP374" s="9">
        <f>EP372-EP373</f>
        <v>43662</v>
      </c>
      <c r="EQ374" s="42">
        <f>EP374/EP371</f>
        <v>0.4348804780876494</v>
      </c>
      <c r="ER374" s="250"/>
      <c r="ES374" s="298">
        <f>EX358+FL358+FZ358+GN358+HP359+IC359</f>
        <v>37890</v>
      </c>
      <c r="ET374" s="297"/>
      <c r="EU374" s="250"/>
      <c r="EV374" s="66"/>
      <c r="EX374" s="250"/>
      <c r="EY374" s="46"/>
      <c r="EZ374" s="47"/>
    </row>
    <row r="375" spans="1:156" ht="15" customHeight="1">
      <c r="A375" s="45"/>
      <c r="B375" s="45"/>
      <c r="C375" s="105"/>
      <c r="D375" s="106"/>
      <c r="E375" s="46"/>
      <c r="F375" s="250"/>
      <c r="G375" s="250"/>
      <c r="H375" s="250"/>
      <c r="I375" s="250"/>
      <c r="J375" s="66"/>
      <c r="L375" s="250"/>
      <c r="M375" s="46"/>
      <c r="N375" s="47"/>
      <c r="P375" s="45"/>
      <c r="Q375" s="248"/>
      <c r="R375" s="250"/>
      <c r="S375" s="250"/>
      <c r="T375" s="250"/>
      <c r="U375" s="250"/>
      <c r="V375" s="250"/>
      <c r="W375" s="250"/>
      <c r="X375" s="66"/>
      <c r="Z375" s="250"/>
      <c r="AA375" s="46"/>
      <c r="AB375" s="47"/>
      <c r="AD375" s="45"/>
      <c r="AE375" s="248"/>
      <c r="AF375" s="250"/>
      <c r="AG375" s="250"/>
      <c r="AH375" s="250"/>
      <c r="AI375" s="250"/>
      <c r="AJ375" s="250"/>
      <c r="AK375" s="250"/>
      <c r="AL375" s="66"/>
      <c r="AN375" s="250"/>
      <c r="AO375" s="46"/>
      <c r="AP375" s="47"/>
      <c r="AR375" s="45"/>
      <c r="AS375" s="250"/>
      <c r="AT375" s="250"/>
      <c r="AU375" s="250"/>
      <c r="AV375" s="250"/>
      <c r="AW375" s="250"/>
      <c r="AX375" s="250"/>
      <c r="AY375" s="250"/>
      <c r="AZ375" s="33"/>
      <c r="BA375" s="250"/>
      <c r="BB375" s="250"/>
      <c r="BC375" s="250"/>
      <c r="BD375" s="47"/>
      <c r="BF375" s="45"/>
      <c r="BG375" s="250"/>
      <c r="BH375" s="250"/>
      <c r="BJ375" s="250"/>
      <c r="BK375" s="250"/>
      <c r="BL375" s="250"/>
      <c r="BM375" s="250"/>
      <c r="BN375" s="250"/>
      <c r="BO375" s="250"/>
      <c r="BP375" s="250"/>
      <c r="BQ375" s="47"/>
      <c r="BS375" s="1"/>
      <c r="BT375" s="45"/>
      <c r="BU375" s="250"/>
      <c r="BV375" s="250"/>
      <c r="BW375" s="250"/>
      <c r="BX375" s="250"/>
      <c r="BY375" s="250"/>
      <c r="BZ375" s="250"/>
      <c r="CA375" s="250"/>
      <c r="CB375" s="250"/>
      <c r="CC375" s="250"/>
      <c r="CD375" s="250"/>
      <c r="CE375" s="250"/>
      <c r="CF375" s="47"/>
      <c r="CH375" s="45"/>
      <c r="CI375" s="250"/>
      <c r="CJ375" s="250"/>
      <c r="CK375" s="250"/>
      <c r="CL375" s="250"/>
      <c r="CM375" s="250"/>
      <c r="CN375" s="250"/>
      <c r="CO375" s="250"/>
      <c r="CP375" s="250"/>
      <c r="CQ375" s="250"/>
      <c r="CR375" s="250"/>
      <c r="CS375" s="250"/>
      <c r="CT375" s="47"/>
      <c r="DJ375" s="250"/>
      <c r="DK375" s="250"/>
      <c r="DL375" s="250"/>
      <c r="DM375" s="250"/>
      <c r="DN375" s="13"/>
      <c r="DO375" s="250"/>
      <c r="EM375" s="45"/>
      <c r="EN375" s="45"/>
      <c r="EO375" s="105"/>
      <c r="EP375" s="106"/>
      <c r="EQ375" s="46"/>
      <c r="ER375" s="250"/>
      <c r="ES375" s="250"/>
      <c r="ET375" s="250"/>
      <c r="EU375" s="250"/>
      <c r="EV375" s="66"/>
      <c r="EX375" s="250"/>
      <c r="EY375" s="46"/>
      <c r="EZ375" s="47"/>
    </row>
    <row r="376" spans="1:156" ht="16.5" customHeight="1">
      <c r="A376" s="302" t="s">
        <v>0</v>
      </c>
      <c r="B376" s="303"/>
      <c r="C376" s="303"/>
      <c r="D376" s="303"/>
      <c r="E376" s="154" t="s">
        <v>1</v>
      </c>
      <c r="F376" s="148"/>
      <c r="G376" s="148"/>
      <c r="H376" s="148"/>
      <c r="I376" s="148"/>
      <c r="J376" s="155"/>
      <c r="K376" s="148"/>
      <c r="L376" s="148"/>
      <c r="M376" s="148"/>
      <c r="N376" s="156"/>
      <c r="O376" s="148"/>
      <c r="P376" s="302" t="s">
        <v>0</v>
      </c>
      <c r="Q376" s="303"/>
      <c r="R376" s="303"/>
      <c r="S376" s="154" t="s">
        <v>2</v>
      </c>
      <c r="T376" s="148"/>
      <c r="U376" s="148"/>
      <c r="V376" s="148"/>
      <c r="W376" s="148"/>
      <c r="X376" s="155"/>
      <c r="Y376" s="148"/>
      <c r="Z376" s="148"/>
      <c r="AA376" s="148"/>
      <c r="AB376" s="156"/>
      <c r="AC376" s="182"/>
      <c r="AD376" s="302" t="s">
        <v>0</v>
      </c>
      <c r="AE376" s="303"/>
      <c r="AF376" s="303"/>
      <c r="AG376" s="154" t="s">
        <v>3</v>
      </c>
      <c r="AH376" s="148"/>
      <c r="AI376" s="148"/>
      <c r="AJ376" s="148"/>
      <c r="AK376" s="148"/>
      <c r="AL376" s="155"/>
      <c r="AM376" s="148"/>
      <c r="AN376" s="148"/>
      <c r="AO376" s="148"/>
      <c r="AP376" s="156"/>
      <c r="AQ376" s="148"/>
      <c r="AR376" s="302" t="s">
        <v>0</v>
      </c>
      <c r="AS376" s="303"/>
      <c r="AT376" s="303"/>
      <c r="AU376" s="304" t="s">
        <v>4</v>
      </c>
      <c r="AV376" s="303"/>
      <c r="AW376" s="303"/>
      <c r="AX376" s="149"/>
      <c r="AY376" s="149"/>
      <c r="AZ376" s="157"/>
      <c r="BA376" s="149"/>
      <c r="BB376" s="149"/>
      <c r="BC376" s="149"/>
      <c r="BD376" s="158"/>
      <c r="BE376" s="148"/>
      <c r="BF376" s="302" t="s">
        <v>0</v>
      </c>
      <c r="BG376" s="303"/>
      <c r="BH376" s="303"/>
      <c r="BI376" s="186" t="s">
        <v>5</v>
      </c>
      <c r="BJ376" s="148"/>
      <c r="BK376" s="148"/>
      <c r="BL376" s="148"/>
      <c r="BM376" s="148"/>
      <c r="BN376" s="155"/>
      <c r="BO376" s="148"/>
      <c r="BP376" s="148"/>
      <c r="BQ376" s="148"/>
      <c r="BR376" s="156"/>
      <c r="BS376" s="148"/>
      <c r="BT376" s="148"/>
      <c r="BU376" s="302" t="s">
        <v>0</v>
      </c>
      <c r="BV376" s="303"/>
      <c r="BW376" s="303"/>
      <c r="BX376" s="304" t="s">
        <v>6</v>
      </c>
      <c r="BY376" s="303"/>
      <c r="BZ376" s="303"/>
      <c r="CA376" s="149"/>
      <c r="CB376" s="149"/>
      <c r="CC376" s="149"/>
      <c r="CD376" s="149"/>
      <c r="CE376" s="149"/>
      <c r="CF376" s="149"/>
      <c r="CG376" s="158"/>
      <c r="CH376" s="148"/>
      <c r="CI376" s="302" t="s">
        <v>0</v>
      </c>
      <c r="CJ376" s="303"/>
      <c r="CK376" s="303"/>
      <c r="CL376" s="304" t="s">
        <v>7</v>
      </c>
      <c r="CM376" s="303"/>
      <c r="CN376" s="303"/>
      <c r="CO376" s="149"/>
      <c r="CP376" s="149"/>
      <c r="CQ376" s="149"/>
      <c r="CR376" s="149"/>
      <c r="CS376" s="149"/>
      <c r="CT376" s="149"/>
      <c r="CU376" s="158"/>
      <c r="CV376" s="148"/>
      <c r="CW376" s="302" t="s">
        <v>0</v>
      </c>
      <c r="CX376" s="303"/>
      <c r="CY376" s="303"/>
      <c r="CZ376" s="305" t="s">
        <v>8</v>
      </c>
      <c r="DA376" s="306"/>
      <c r="DB376" s="306"/>
      <c r="DC376" s="149"/>
      <c r="DD376" s="149"/>
      <c r="DE376" s="149"/>
      <c r="DF376" s="149"/>
      <c r="DG376" s="149"/>
      <c r="DH376" s="149"/>
      <c r="DI376" s="158"/>
      <c r="DJ376" s="148"/>
      <c r="DK376" s="302" t="s">
        <v>0</v>
      </c>
      <c r="DL376" s="303"/>
      <c r="DM376" s="303"/>
      <c r="DN376" s="305" t="s">
        <v>9</v>
      </c>
      <c r="DO376" s="306"/>
      <c r="DP376" s="306"/>
      <c r="DQ376" s="149"/>
      <c r="DR376" s="149"/>
      <c r="DS376" s="149"/>
      <c r="DT376" s="149"/>
      <c r="DU376" s="149"/>
      <c r="DV376" s="149"/>
      <c r="DW376" s="149"/>
      <c r="DX376" s="149"/>
      <c r="DY376" s="149"/>
      <c r="DZ376" s="149"/>
      <c r="EA376" s="149"/>
      <c r="EB376" s="149"/>
      <c r="EC376" s="149"/>
      <c r="ED376" s="149"/>
      <c r="EE376" s="149"/>
      <c r="EF376" s="149"/>
      <c r="EG376" s="149"/>
      <c r="EH376" s="149"/>
      <c r="EI376" s="149"/>
      <c r="EJ376" s="149"/>
      <c r="EK376" s="149"/>
      <c r="EM376" s="307" t="s">
        <v>10</v>
      </c>
      <c r="EN376" s="308"/>
      <c r="EO376" s="308"/>
      <c r="EP376" s="308"/>
      <c r="EQ376" s="236" t="s">
        <v>1</v>
      </c>
      <c r="ER376" s="225"/>
      <c r="ES376" s="225"/>
      <c r="ET376" s="225"/>
      <c r="EU376" s="225"/>
      <c r="EV376" s="237"/>
      <c r="EW376" s="225"/>
      <c r="EX376" s="225"/>
      <c r="EY376" s="225"/>
      <c r="EZ376" s="226"/>
    </row>
    <row r="377" spans="1:156" ht="15" customHeight="1">
      <c r="A377" s="2" t="s">
        <v>11</v>
      </c>
      <c r="B377" s="2"/>
      <c r="C377" s="3" t="s">
        <v>12</v>
      </c>
      <c r="D377" s="3" t="s">
        <v>13</v>
      </c>
      <c r="E377" s="4" t="s">
        <v>14</v>
      </c>
      <c r="F377" s="3" t="s">
        <v>13</v>
      </c>
      <c r="G377" s="3" t="s">
        <v>15</v>
      </c>
      <c r="H377" s="3" t="s">
        <v>16</v>
      </c>
      <c r="I377" s="3" t="s">
        <v>17</v>
      </c>
      <c r="J377" s="4" t="s">
        <v>18</v>
      </c>
      <c r="K377" s="3" t="s">
        <v>19</v>
      </c>
      <c r="L377" s="3" t="s">
        <v>16</v>
      </c>
      <c r="M377" s="3" t="s">
        <v>20</v>
      </c>
      <c r="N377" s="3" t="s">
        <v>21</v>
      </c>
      <c r="P377" s="2" t="s">
        <v>11</v>
      </c>
      <c r="Q377" s="3" t="s">
        <v>12</v>
      </c>
      <c r="R377" s="3" t="s">
        <v>13</v>
      </c>
      <c r="S377" s="4" t="s">
        <v>14</v>
      </c>
      <c r="T377" s="3" t="s">
        <v>13</v>
      </c>
      <c r="U377" s="3" t="s">
        <v>15</v>
      </c>
      <c r="V377" s="3" t="s">
        <v>16</v>
      </c>
      <c r="W377" s="3" t="s">
        <v>17</v>
      </c>
      <c r="X377" s="4" t="s">
        <v>18</v>
      </c>
      <c r="Y377" s="3" t="s">
        <v>19</v>
      </c>
      <c r="Z377" s="3" t="s">
        <v>16</v>
      </c>
      <c r="AA377" s="3" t="s">
        <v>20</v>
      </c>
      <c r="AB377" s="3" t="s">
        <v>21</v>
      </c>
      <c r="AD377" s="2" t="s">
        <v>11</v>
      </c>
      <c r="AE377" s="3" t="s">
        <v>12</v>
      </c>
      <c r="AF377" s="3" t="s">
        <v>13</v>
      </c>
      <c r="AG377" s="4" t="s">
        <v>14</v>
      </c>
      <c r="AH377" s="3" t="s">
        <v>13</v>
      </c>
      <c r="AI377" s="3" t="s">
        <v>15</v>
      </c>
      <c r="AJ377" s="3" t="s">
        <v>16</v>
      </c>
      <c r="AK377" s="3" t="s">
        <v>17</v>
      </c>
      <c r="AL377" s="4" t="s">
        <v>18</v>
      </c>
      <c r="AM377" s="3" t="s">
        <v>19</v>
      </c>
      <c r="AN377" s="3" t="s">
        <v>16</v>
      </c>
      <c r="AO377" s="3" t="s">
        <v>20</v>
      </c>
      <c r="AP377" s="3" t="s">
        <v>21</v>
      </c>
      <c r="AR377" s="2" t="s">
        <v>11</v>
      </c>
      <c r="AS377" s="3" t="s">
        <v>12</v>
      </c>
      <c r="AT377" s="3" t="s">
        <v>13</v>
      </c>
      <c r="AU377" s="3" t="s">
        <v>14</v>
      </c>
      <c r="AV377" s="3" t="s">
        <v>13</v>
      </c>
      <c r="AW377" s="3" t="s">
        <v>15</v>
      </c>
      <c r="AX377" s="3" t="s">
        <v>16</v>
      </c>
      <c r="AY377" s="3" t="s">
        <v>17</v>
      </c>
      <c r="AZ377" s="4" t="s">
        <v>22</v>
      </c>
      <c r="BA377" s="3" t="s">
        <v>19</v>
      </c>
      <c r="BB377" s="3" t="s">
        <v>23</v>
      </c>
      <c r="BC377" s="3" t="s">
        <v>24</v>
      </c>
      <c r="BD377" s="3" t="s">
        <v>21</v>
      </c>
      <c r="BF377" s="2" t="s">
        <v>11</v>
      </c>
      <c r="BG377" s="3" t="s">
        <v>12</v>
      </c>
      <c r="BH377" s="3" t="s">
        <v>13</v>
      </c>
      <c r="BI377" s="187" t="s">
        <v>14</v>
      </c>
      <c r="BJ377" s="3" t="s">
        <v>13</v>
      </c>
      <c r="BK377" s="3" t="s">
        <v>15</v>
      </c>
      <c r="BL377" s="3" t="s">
        <v>16</v>
      </c>
      <c r="BM377" s="3" t="s">
        <v>17</v>
      </c>
      <c r="BN377" s="4" t="s">
        <v>18</v>
      </c>
      <c r="BO377" s="3" t="s">
        <v>19</v>
      </c>
      <c r="BP377" s="3" t="s">
        <v>16</v>
      </c>
      <c r="BQ377" s="3" t="s">
        <v>20</v>
      </c>
      <c r="BR377" s="3" t="s">
        <v>21</v>
      </c>
      <c r="BS377" s="1"/>
      <c r="BT377" s="2" t="s">
        <v>11</v>
      </c>
      <c r="BU377" s="3" t="s">
        <v>12</v>
      </c>
      <c r="BV377" s="3" t="s">
        <v>13</v>
      </c>
      <c r="BW377" s="163" t="s">
        <v>14</v>
      </c>
      <c r="BX377" s="3" t="s">
        <v>13</v>
      </c>
      <c r="BY377" s="3" t="s">
        <v>15</v>
      </c>
      <c r="BZ377" s="3" t="s">
        <v>16</v>
      </c>
      <c r="CA377" s="3" t="s">
        <v>17</v>
      </c>
      <c r="CB377" s="3"/>
      <c r="CC377" s="3" t="s">
        <v>19</v>
      </c>
      <c r="CD377" s="3" t="s">
        <v>25</v>
      </c>
      <c r="CE377" s="3" t="s">
        <v>26</v>
      </c>
      <c r="CF377" s="3" t="s">
        <v>21</v>
      </c>
      <c r="CH377" s="2" t="s">
        <v>11</v>
      </c>
      <c r="CI377" s="3" t="s">
        <v>12</v>
      </c>
      <c r="CJ377" s="3" t="s">
        <v>13</v>
      </c>
      <c r="CK377" s="3" t="s">
        <v>14</v>
      </c>
      <c r="CL377" s="3" t="s">
        <v>13</v>
      </c>
      <c r="CM377" s="3" t="s">
        <v>15</v>
      </c>
      <c r="CN377" s="3" t="s">
        <v>16</v>
      </c>
      <c r="CO377" s="3" t="s">
        <v>17</v>
      </c>
      <c r="CP377" s="3"/>
      <c r="CQ377" s="3" t="s">
        <v>19</v>
      </c>
      <c r="CR377" s="3" t="s">
        <v>25</v>
      </c>
      <c r="CS377" s="3" t="s">
        <v>26</v>
      </c>
      <c r="CT377" s="3" t="s">
        <v>21</v>
      </c>
      <c r="CV377" s="2" t="s">
        <v>11</v>
      </c>
      <c r="CW377" s="3" t="s">
        <v>12</v>
      </c>
      <c r="CX377" s="3" t="s">
        <v>13</v>
      </c>
      <c r="CY377" s="3" t="s">
        <v>14</v>
      </c>
      <c r="CZ377" s="3" t="s">
        <v>13</v>
      </c>
      <c r="DA377" s="3" t="s">
        <v>15</v>
      </c>
      <c r="DB377" s="3" t="s">
        <v>16</v>
      </c>
      <c r="DC377" s="3" t="s">
        <v>17</v>
      </c>
      <c r="DD377" s="3"/>
      <c r="DE377" s="3" t="s">
        <v>19</v>
      </c>
      <c r="DF377" s="3" t="s">
        <v>25</v>
      </c>
      <c r="DG377" s="3" t="s">
        <v>26</v>
      </c>
      <c r="DH377" s="3" t="s">
        <v>21</v>
      </c>
      <c r="DJ377" s="2" t="s">
        <v>11</v>
      </c>
      <c r="DK377" s="3" t="s">
        <v>12</v>
      </c>
      <c r="DL377" s="3" t="s">
        <v>13</v>
      </c>
      <c r="DM377" s="3" t="s">
        <v>14</v>
      </c>
      <c r="DN377" s="3" t="s">
        <v>13</v>
      </c>
      <c r="DO377" s="3" t="s">
        <v>15</v>
      </c>
      <c r="DP377" s="3" t="s">
        <v>16</v>
      </c>
      <c r="DQ377" s="3" t="s">
        <v>17</v>
      </c>
      <c r="DR377" s="3"/>
      <c r="DS377" s="3" t="s">
        <v>19</v>
      </c>
      <c r="DT377" s="3" t="s">
        <v>25</v>
      </c>
      <c r="DU377" s="3" t="s">
        <v>26</v>
      </c>
      <c r="DV377" s="3" t="s">
        <v>21</v>
      </c>
      <c r="DW377" s="274"/>
      <c r="DX377" s="274"/>
      <c r="DY377" s="274"/>
      <c r="DZ377" s="274"/>
      <c r="EA377" s="274"/>
      <c r="EB377" s="274"/>
      <c r="EC377" s="274"/>
      <c r="ED377" s="274"/>
      <c r="EE377" s="274"/>
      <c r="EF377" s="274"/>
      <c r="EG377" s="274"/>
      <c r="EH377" s="274"/>
      <c r="EI377" s="274"/>
      <c r="EJ377" s="274"/>
      <c r="EK377" s="274"/>
      <c r="EL377" s="238"/>
      <c r="EM377" s="2" t="s">
        <v>11</v>
      </c>
      <c r="EN377" s="2"/>
      <c r="EO377" s="3" t="s">
        <v>12</v>
      </c>
      <c r="EP377" s="3" t="s">
        <v>13</v>
      </c>
      <c r="EQ377" s="4" t="s">
        <v>14</v>
      </c>
      <c r="ER377" s="3" t="s">
        <v>13</v>
      </c>
      <c r="ES377" s="3" t="s">
        <v>15</v>
      </c>
      <c r="ET377" s="3" t="s">
        <v>16</v>
      </c>
      <c r="EU377" s="3" t="s">
        <v>17</v>
      </c>
      <c r="EV377" s="4" t="s">
        <v>18</v>
      </c>
      <c r="EW377" s="3" t="s">
        <v>19</v>
      </c>
      <c r="EX377" s="3" t="s">
        <v>16</v>
      </c>
      <c r="EY377" s="3" t="s">
        <v>20</v>
      </c>
      <c r="EZ377" s="3" t="s">
        <v>21</v>
      </c>
    </row>
    <row r="378" spans="1:156" ht="15" customHeight="1">
      <c r="A378" s="89">
        <v>45967</v>
      </c>
      <c r="B378" s="6">
        <v>3002</v>
      </c>
      <c r="C378" s="78">
        <v>10218</v>
      </c>
      <c r="D378" s="78">
        <v>70</v>
      </c>
      <c r="E378" s="78">
        <v>350</v>
      </c>
      <c r="F378" s="78">
        <v>1</v>
      </c>
      <c r="G378" s="78">
        <v>28</v>
      </c>
      <c r="H378" s="78">
        <v>1</v>
      </c>
      <c r="I378" s="78"/>
      <c r="J378" s="90" t="s">
        <v>27</v>
      </c>
      <c r="K378" s="91">
        <v>682</v>
      </c>
      <c r="L378" s="78">
        <v>682</v>
      </c>
      <c r="M378" s="92">
        <v>9.7428571428571434E-2</v>
      </c>
      <c r="N378" s="12"/>
      <c r="P378" s="89">
        <v>45967</v>
      </c>
      <c r="Q378" s="78">
        <v>8070</v>
      </c>
      <c r="R378" s="78">
        <v>150</v>
      </c>
      <c r="S378" s="78">
        <v>194</v>
      </c>
      <c r="T378" s="78">
        <v>4</v>
      </c>
      <c r="U378" s="78">
        <v>12</v>
      </c>
      <c r="V378" s="78">
        <v>4</v>
      </c>
      <c r="W378" s="78"/>
      <c r="X378" s="90" t="s">
        <v>28</v>
      </c>
      <c r="Y378" s="91">
        <v>400</v>
      </c>
      <c r="Z378" s="78">
        <v>2000</v>
      </c>
      <c r="AA378" s="92">
        <v>0.13333333333333333</v>
      </c>
      <c r="AB378" s="93"/>
      <c r="AD378" s="89">
        <v>45967</v>
      </c>
      <c r="AE378" s="78">
        <v>5000</v>
      </c>
      <c r="AF378" s="78">
        <v>117</v>
      </c>
      <c r="AG378" s="78">
        <v>155</v>
      </c>
      <c r="AH378" s="78">
        <v>2</v>
      </c>
      <c r="AI378" s="78">
        <v>13</v>
      </c>
      <c r="AJ378" s="78">
        <v>1</v>
      </c>
      <c r="AK378" s="78">
        <v>1</v>
      </c>
      <c r="AL378" s="90" t="s">
        <v>29</v>
      </c>
      <c r="AM378" s="91">
        <v>880</v>
      </c>
      <c r="AN378" s="78">
        <v>0</v>
      </c>
      <c r="AO378" s="92">
        <v>0</v>
      </c>
      <c r="AP378" s="93"/>
      <c r="AR378" s="89">
        <v>45967</v>
      </c>
      <c r="AS378" s="8">
        <v>7711</v>
      </c>
      <c r="AT378" s="110">
        <v>56</v>
      </c>
      <c r="AU378" s="9">
        <v>319</v>
      </c>
      <c r="AV378" s="9">
        <v>3</v>
      </c>
      <c r="AW378" s="9">
        <v>13</v>
      </c>
      <c r="AX378" s="9">
        <v>3</v>
      </c>
      <c r="AY378" s="9"/>
      <c r="AZ378" s="90" t="s">
        <v>30</v>
      </c>
      <c r="BA378" s="78">
        <v>800</v>
      </c>
      <c r="BB378" s="9">
        <v>3000</v>
      </c>
      <c r="BC378" s="10">
        <v>0.5357142857142857</v>
      </c>
      <c r="BD378" s="7"/>
      <c r="BF378" s="89">
        <v>45967</v>
      </c>
      <c r="BG378" s="78">
        <v>3521</v>
      </c>
      <c r="BH378" s="78">
        <v>54</v>
      </c>
      <c r="BI378" s="188">
        <v>182</v>
      </c>
      <c r="BJ378" s="78">
        <v>5</v>
      </c>
      <c r="BK378" s="78">
        <v>17</v>
      </c>
      <c r="BL378" s="78">
        <v>5</v>
      </c>
      <c r="BM378" s="78"/>
      <c r="BN378" s="90" t="s">
        <v>31</v>
      </c>
      <c r="BO378" s="91">
        <v>800</v>
      </c>
      <c r="BP378" s="78">
        <v>4000</v>
      </c>
      <c r="BQ378" s="92">
        <v>0.7407407407407407</v>
      </c>
      <c r="BR378" s="93"/>
      <c r="BS378" s="1"/>
      <c r="BT378" s="89">
        <v>45967</v>
      </c>
      <c r="BU378" s="8">
        <v>12794</v>
      </c>
      <c r="BV378" s="9">
        <v>234</v>
      </c>
      <c r="BW378" s="9">
        <v>339</v>
      </c>
      <c r="BX378" s="9">
        <v>4</v>
      </c>
      <c r="BY378" s="9">
        <v>35</v>
      </c>
      <c r="BZ378" s="9">
        <v>4</v>
      </c>
      <c r="CA378" s="9">
        <v>6</v>
      </c>
      <c r="CB378" s="78"/>
      <c r="CC378" s="78">
        <v>880</v>
      </c>
      <c r="CD378" s="9">
        <v>3520</v>
      </c>
      <c r="CE378" s="10">
        <v>0.15042735042735042</v>
      </c>
      <c r="CF378" s="223"/>
      <c r="CH378" s="89">
        <v>45967</v>
      </c>
      <c r="CI378" s="8">
        <v>13494</v>
      </c>
      <c r="CJ378" s="9">
        <v>366</v>
      </c>
      <c r="CK378" s="9">
        <v>302</v>
      </c>
      <c r="CL378" s="9">
        <v>7</v>
      </c>
      <c r="CM378" s="9">
        <v>5</v>
      </c>
      <c r="CN378" s="9">
        <v>8</v>
      </c>
      <c r="CO378" s="9">
        <v>5</v>
      </c>
      <c r="CP378" s="78"/>
      <c r="CQ378" s="78">
        <v>715</v>
      </c>
      <c r="CR378" s="9">
        <v>5720</v>
      </c>
      <c r="CS378" s="10">
        <v>0.15628415300546447</v>
      </c>
      <c r="CT378" s="234"/>
      <c r="CV378" s="89">
        <v>45967</v>
      </c>
      <c r="CW378" s="8">
        <v>4820</v>
      </c>
      <c r="CX378" s="9">
        <v>230</v>
      </c>
      <c r="CY378" s="9">
        <v>477</v>
      </c>
      <c r="CZ378" s="9">
        <v>5</v>
      </c>
      <c r="DA378" s="9">
        <v>10</v>
      </c>
      <c r="DB378" s="9">
        <v>3</v>
      </c>
      <c r="DC378" s="9">
        <v>0</v>
      </c>
      <c r="DD378" s="78"/>
      <c r="DE378" s="78">
        <v>550</v>
      </c>
      <c r="DF378" s="9">
        <v>1155</v>
      </c>
      <c r="DG378" s="10">
        <v>5.0217391304347825E-2</v>
      </c>
      <c r="DH378" s="216"/>
      <c r="DJ378" s="89">
        <v>45967</v>
      </c>
      <c r="DK378" s="8">
        <v>233</v>
      </c>
      <c r="DL378" s="9">
        <v>0</v>
      </c>
      <c r="DM378" s="9">
        <v>231</v>
      </c>
      <c r="DN378" s="9">
        <v>0</v>
      </c>
      <c r="DO378" s="9"/>
      <c r="DP378" s="9"/>
      <c r="DQ378" s="9"/>
      <c r="DR378" s="78"/>
      <c r="DS378" s="78">
        <v>500</v>
      </c>
      <c r="DT378" s="9"/>
      <c r="DU378" s="10"/>
      <c r="DV378" s="216" t="s">
        <v>32</v>
      </c>
      <c r="DW378" s="275"/>
      <c r="DX378" s="275"/>
      <c r="DY378" s="275"/>
      <c r="DZ378" s="275"/>
      <c r="EA378" s="275"/>
      <c r="EB378" s="275"/>
      <c r="EC378" s="275"/>
      <c r="ED378" s="275"/>
      <c r="EE378" s="275"/>
      <c r="EF378" s="275"/>
      <c r="EG378" s="275"/>
      <c r="EH378" s="275"/>
      <c r="EI378" s="275"/>
      <c r="EJ378" s="275"/>
      <c r="EK378" s="275"/>
      <c r="EL378" s="239"/>
      <c r="EM378" s="89">
        <v>45999</v>
      </c>
      <c r="EN378" s="6">
        <v>128</v>
      </c>
      <c r="EO378" s="78">
        <v>7813</v>
      </c>
      <c r="EP378" s="78">
        <v>45</v>
      </c>
      <c r="EQ378" s="78">
        <v>266</v>
      </c>
      <c r="ER378" s="78">
        <v>2</v>
      </c>
      <c r="ES378" s="78">
        <v>53</v>
      </c>
      <c r="ET378" s="78">
        <v>2</v>
      </c>
      <c r="EU378" s="78">
        <v>0</v>
      </c>
      <c r="EV378" s="90" t="s">
        <v>560</v>
      </c>
      <c r="EW378" s="91">
        <v>682</v>
      </c>
      <c r="EX378" s="78">
        <v>1364</v>
      </c>
      <c r="EY378" s="92">
        <v>0.30311111111111111</v>
      </c>
      <c r="EZ378" s="12"/>
    </row>
    <row r="379" spans="1:156" ht="15" customHeight="1">
      <c r="A379" s="15"/>
      <c r="B379" s="15"/>
      <c r="C379" s="9">
        <v>12106</v>
      </c>
      <c r="D379" s="9">
        <v>91</v>
      </c>
      <c r="E379" s="9">
        <v>356</v>
      </c>
      <c r="F379" s="9">
        <v>6</v>
      </c>
      <c r="G379" s="9">
        <v>9</v>
      </c>
      <c r="H379" s="9">
        <v>3</v>
      </c>
      <c r="I379" s="9"/>
      <c r="J379" s="90" t="s">
        <v>33</v>
      </c>
      <c r="K379" s="78">
        <v>800</v>
      </c>
      <c r="L379" s="9">
        <v>2400</v>
      </c>
      <c r="M379" s="10">
        <v>0.26373626373626374</v>
      </c>
      <c r="N379" s="7"/>
      <c r="P379" s="15"/>
      <c r="Q379" s="9">
        <v>8656</v>
      </c>
      <c r="R379" s="9">
        <v>184</v>
      </c>
      <c r="S379" s="9">
        <v>375</v>
      </c>
      <c r="T379" s="9">
        <v>5</v>
      </c>
      <c r="U379" s="9">
        <v>18</v>
      </c>
      <c r="V379" s="9">
        <v>5</v>
      </c>
      <c r="W379" s="9"/>
      <c r="X379" s="90" t="s">
        <v>34</v>
      </c>
      <c r="Y379" s="78">
        <v>500</v>
      </c>
      <c r="Z379" s="9">
        <v>2500</v>
      </c>
      <c r="AA379" s="10">
        <v>0.1358695652173913</v>
      </c>
      <c r="AB379" s="7"/>
      <c r="AD379" s="15"/>
      <c r="AE379" s="9">
        <v>5050</v>
      </c>
      <c r="AF379" s="9">
        <v>98</v>
      </c>
      <c r="AG379" s="9">
        <v>273</v>
      </c>
      <c r="AH379" s="9">
        <v>8</v>
      </c>
      <c r="AI379" s="9">
        <v>5</v>
      </c>
      <c r="AJ379" s="9">
        <v>2</v>
      </c>
      <c r="AK379" s="9">
        <v>10</v>
      </c>
      <c r="AL379" s="90" t="s">
        <v>35</v>
      </c>
      <c r="AM379" s="78">
        <v>1100</v>
      </c>
      <c r="AN379" s="9">
        <v>2200</v>
      </c>
      <c r="AO379" s="10">
        <v>0.22448979591836735</v>
      </c>
      <c r="AP379" s="7"/>
      <c r="AR379" s="89"/>
      <c r="AS379" s="8">
        <v>4780</v>
      </c>
      <c r="AT379" s="110">
        <v>91</v>
      </c>
      <c r="AU379" s="9">
        <v>343</v>
      </c>
      <c r="AV379" s="9">
        <v>4</v>
      </c>
      <c r="AW379" s="9">
        <v>13</v>
      </c>
      <c r="AX379" s="9">
        <v>6</v>
      </c>
      <c r="AY379" s="9"/>
      <c r="AZ379" s="90" t="s">
        <v>36</v>
      </c>
      <c r="BA379" s="78">
        <v>250</v>
      </c>
      <c r="BB379" s="9">
        <v>6000</v>
      </c>
      <c r="BC379" s="10">
        <v>0.65934065934065933</v>
      </c>
      <c r="BD379" s="7"/>
      <c r="BF379" s="15"/>
      <c r="BG379" s="9">
        <v>4216</v>
      </c>
      <c r="BH379" s="9">
        <v>99</v>
      </c>
      <c r="BI379" s="73">
        <v>80</v>
      </c>
      <c r="BJ379" s="9">
        <v>1</v>
      </c>
      <c r="BK379" s="9">
        <v>16</v>
      </c>
      <c r="BL379" s="9">
        <v>0</v>
      </c>
      <c r="BM379" s="9"/>
      <c r="BN379" s="90" t="s">
        <v>37</v>
      </c>
      <c r="BO379" s="78">
        <v>722</v>
      </c>
      <c r="BP379" s="9">
        <v>0</v>
      </c>
      <c r="BQ379" s="10">
        <v>0</v>
      </c>
      <c r="BR379" s="93"/>
      <c r="BS379" s="1"/>
      <c r="BT379" s="15">
        <f>IF(A382="","",A382)</f>
        <v>45975</v>
      </c>
      <c r="BU379" s="9">
        <v>12928</v>
      </c>
      <c r="BV379" s="9">
        <f t="shared" ref="BV379:BV408" si="733">IF(BU379="","",BU379-BU378)</f>
        <v>134</v>
      </c>
      <c r="BW379" s="9">
        <v>343</v>
      </c>
      <c r="BX379" s="9">
        <f t="shared" ref="BX379:BX408" si="734">IF(BW379="","",BW379-BW378)</f>
        <v>4</v>
      </c>
      <c r="BY379" s="9">
        <v>37</v>
      </c>
      <c r="BZ379" s="9">
        <f t="shared" ref="BZ379:BZ408" si="735">IF(BY379="","",BY378+CA378-BY379)</f>
        <v>4</v>
      </c>
      <c r="CA379" s="9">
        <v>14</v>
      </c>
      <c r="CB379" s="78"/>
      <c r="CC379" s="78">
        <f t="shared" ref="CC379:CC394" si="736">IF(BU379="","",CC378)</f>
        <v>880</v>
      </c>
      <c r="CD379" s="9">
        <f t="shared" ref="CD379:CD410" si="737">IF(CC379="","",BZ379*CC379)</f>
        <v>3520</v>
      </c>
      <c r="CE379" s="10">
        <f t="shared" ref="CE379:CE410" si="738">IF(CD379="","",CD379/(BV379*100))</f>
        <v>0.2626865671641791</v>
      </c>
      <c r="CF379" s="7"/>
      <c r="CH379" s="89">
        <f>IF(A382="","",A382)</f>
        <v>45975</v>
      </c>
      <c r="CI379" s="9">
        <v>13638</v>
      </c>
      <c r="CJ379" s="9">
        <f t="shared" ref="CJ379:CJ408" si="739">IF(CI379="","",CI379-CI378)</f>
        <v>144</v>
      </c>
      <c r="CK379" s="9">
        <v>304</v>
      </c>
      <c r="CL379" s="9">
        <f t="shared" ref="CL379:CL408" si="740">IF(CK379="","",CK379-CK378)</f>
        <v>2</v>
      </c>
      <c r="CM379" s="9">
        <v>8</v>
      </c>
      <c r="CN379" s="9">
        <f t="shared" ref="CN379:CN408" si="741">IF(CM379="","",CM378+CO378-CM379)</f>
        <v>2</v>
      </c>
      <c r="CO379" s="9">
        <v>0</v>
      </c>
      <c r="CP379" s="78"/>
      <c r="CQ379" s="78">
        <f t="shared" ref="CQ379:CQ394" si="742">IF(CI379="","",CQ378)</f>
        <v>715</v>
      </c>
      <c r="CR379" s="9">
        <f t="shared" ref="CR379:CR410" si="743">IF(CQ379="","",CN379*CQ379)</f>
        <v>1430</v>
      </c>
      <c r="CS379" s="10">
        <f t="shared" ref="CS379:CS410" si="744">IF(CR379="","",CR379/(CJ379*100))</f>
        <v>9.930555555555555E-2</v>
      </c>
      <c r="CT379" s="7"/>
      <c r="CV379" s="89">
        <f>IF(A382="","",A382)</f>
        <v>45975</v>
      </c>
      <c r="CW379" s="9">
        <v>4938</v>
      </c>
      <c r="CX379" s="9">
        <f t="shared" ref="CX379:CX408" si="745">IF(CW379="","",CW379-CW378)</f>
        <v>118</v>
      </c>
      <c r="CY379" s="9">
        <v>478</v>
      </c>
      <c r="CZ379" s="9">
        <f t="shared" ref="CZ379:CZ408" si="746">IF(CY379="","",CY379-CY378)</f>
        <v>1</v>
      </c>
      <c r="DA379" s="9">
        <v>9</v>
      </c>
      <c r="DB379" s="9">
        <f t="shared" ref="DB379:DB408" si="747">IF(DA379="","",DA378+DC378-DA379)</f>
        <v>1</v>
      </c>
      <c r="DC379" s="9">
        <v>8</v>
      </c>
      <c r="DD379" s="78"/>
      <c r="DE379" s="78">
        <f t="shared" ref="DE379:DE394" si="748">IF(CW379="","",DE378)</f>
        <v>550</v>
      </c>
      <c r="DF379" s="9">
        <f t="shared" ref="DF379:DF410" si="749">IF(DE379="","",DB379*DE379)</f>
        <v>550</v>
      </c>
      <c r="DG379" s="10">
        <f t="shared" ref="DG379:DG410" si="750">IF(DF379="","",DF379/(CX379*100))</f>
        <v>4.6610169491525424E-2</v>
      </c>
      <c r="DH379" s="7" t="s">
        <v>38</v>
      </c>
      <c r="DJ379" s="89">
        <f>IF(A382="","",A382)</f>
        <v>45975</v>
      </c>
      <c r="DK379" s="9">
        <v>233</v>
      </c>
      <c r="DL379" s="9">
        <f t="shared" ref="DL379:DL408" si="751">IF(DK379="","",DK379-DK378)</f>
        <v>0</v>
      </c>
      <c r="DM379" s="9">
        <v>231</v>
      </c>
      <c r="DN379" s="9">
        <f t="shared" ref="DN379:DN408" si="752">IF(DM379="","",DM379-DM378)</f>
        <v>0</v>
      </c>
      <c r="DO379" s="9"/>
      <c r="DP379" s="9" t="str">
        <f t="shared" ref="DP379:DP408" si="753">IF(DO379="","",DO378+DQ378-DO379)</f>
        <v/>
      </c>
      <c r="DQ379" s="9">
        <v>44</v>
      </c>
      <c r="DR379" s="78"/>
      <c r="DS379" s="78">
        <f t="shared" ref="DS379:DS394" si="754">IF(DK379="","",DS378)</f>
        <v>500</v>
      </c>
      <c r="DT379" s="9"/>
      <c r="DU379" s="10" t="str">
        <f t="shared" ref="DU379:DU410" si="755">IF(DT379="","",DT379/(DL379*100))</f>
        <v/>
      </c>
      <c r="DV379" s="7" t="s">
        <v>39</v>
      </c>
      <c r="DW379" s="276"/>
      <c r="DX379" s="276"/>
      <c r="DY379" s="276"/>
      <c r="DZ379" s="276"/>
      <c r="EA379" s="276"/>
      <c r="EB379" s="276"/>
      <c r="EC379" s="276"/>
      <c r="ED379" s="276"/>
      <c r="EE379" s="276"/>
      <c r="EF379" s="276"/>
      <c r="EG379" s="276"/>
      <c r="EH379" s="276"/>
      <c r="EI379" s="276"/>
      <c r="EJ379" s="276"/>
      <c r="EK379" s="276"/>
      <c r="EL379" s="239"/>
      <c r="EM379" s="15"/>
      <c r="EN379" s="15"/>
      <c r="EO379" s="9">
        <v>8501</v>
      </c>
      <c r="EP379" s="9">
        <v>15</v>
      </c>
      <c r="EQ379" s="9">
        <v>406</v>
      </c>
      <c r="ER379" s="9">
        <v>0</v>
      </c>
      <c r="ES379" s="9">
        <v>16</v>
      </c>
      <c r="ET379" s="9">
        <v>0</v>
      </c>
      <c r="EU379" s="9">
        <v>5</v>
      </c>
      <c r="EV379" s="90" t="s">
        <v>28</v>
      </c>
      <c r="EW379" s="78">
        <v>400</v>
      </c>
      <c r="EX379" s="9">
        <v>0</v>
      </c>
      <c r="EY379" s="10">
        <v>0</v>
      </c>
      <c r="EZ379" s="7" t="s">
        <v>621</v>
      </c>
    </row>
    <row r="380" spans="1:156" ht="15" customHeight="1">
      <c r="A380" s="15"/>
      <c r="B380" s="15"/>
      <c r="C380" s="9">
        <v>8408</v>
      </c>
      <c r="D380" s="9">
        <v>60</v>
      </c>
      <c r="E380" s="9">
        <v>528</v>
      </c>
      <c r="F380" s="9">
        <v>2</v>
      </c>
      <c r="G380" s="9">
        <v>10</v>
      </c>
      <c r="H380" s="9">
        <v>2</v>
      </c>
      <c r="I380" s="9">
        <v>1</v>
      </c>
      <c r="J380" s="62" t="s">
        <v>40</v>
      </c>
      <c r="K380" s="95">
        <v>308</v>
      </c>
      <c r="L380" s="9">
        <v>616</v>
      </c>
      <c r="M380" s="10">
        <v>0.10266666666666667</v>
      </c>
      <c r="N380" s="7"/>
      <c r="P380" s="15"/>
      <c r="Q380" s="9">
        <v>9241</v>
      </c>
      <c r="R380" s="9">
        <v>99</v>
      </c>
      <c r="S380" s="9">
        <v>213</v>
      </c>
      <c r="T380" s="9">
        <v>1</v>
      </c>
      <c r="U380" s="9">
        <v>5</v>
      </c>
      <c r="V380" s="9">
        <v>1</v>
      </c>
      <c r="W380" s="9"/>
      <c r="X380" s="62" t="s">
        <v>41</v>
      </c>
      <c r="Y380" s="95">
        <v>1100</v>
      </c>
      <c r="Z380" s="9">
        <v>1100</v>
      </c>
      <c r="AA380" s="10">
        <v>0.1111111111111111</v>
      </c>
      <c r="AB380" s="7"/>
      <c r="AD380" s="15"/>
      <c r="AE380" s="9">
        <v>6157</v>
      </c>
      <c r="AF380" s="9">
        <v>197</v>
      </c>
      <c r="AG380" s="9">
        <v>262</v>
      </c>
      <c r="AH380" s="9">
        <v>2</v>
      </c>
      <c r="AI380" s="9">
        <v>7</v>
      </c>
      <c r="AJ380" s="9">
        <v>3</v>
      </c>
      <c r="AK380" s="9">
        <v>0</v>
      </c>
      <c r="AL380" s="62" t="s">
        <v>42</v>
      </c>
      <c r="AM380" s="95">
        <v>418</v>
      </c>
      <c r="AN380" s="9">
        <v>1254</v>
      </c>
      <c r="AO380" s="10">
        <v>6.3654822335025382E-2</v>
      </c>
      <c r="AP380" s="7"/>
      <c r="AR380" s="17"/>
      <c r="AS380" s="18">
        <v>4910</v>
      </c>
      <c r="AT380" s="19">
        <v>43</v>
      </c>
      <c r="AU380" s="19">
        <v>314</v>
      </c>
      <c r="AV380" s="19">
        <v>6</v>
      </c>
      <c r="AW380" s="19">
        <v>38</v>
      </c>
      <c r="AX380" s="19">
        <v>0</v>
      </c>
      <c r="AY380" s="19"/>
      <c r="AZ380" s="113" t="s">
        <v>43</v>
      </c>
      <c r="BA380" s="20">
        <v>400</v>
      </c>
      <c r="BB380" s="19">
        <v>0</v>
      </c>
      <c r="BC380" s="21">
        <v>0</v>
      </c>
      <c r="BD380" s="22"/>
      <c r="BF380" s="15"/>
      <c r="BG380" s="9">
        <v>4201</v>
      </c>
      <c r="BH380" s="9">
        <v>143</v>
      </c>
      <c r="BI380" s="73">
        <v>128</v>
      </c>
      <c r="BJ380" s="9">
        <v>2</v>
      </c>
      <c r="BK380" s="9">
        <v>34</v>
      </c>
      <c r="BL380" s="9">
        <v>-23</v>
      </c>
      <c r="BM380" s="9"/>
      <c r="BN380" s="62" t="s">
        <v>44</v>
      </c>
      <c r="BO380" s="95">
        <v>670</v>
      </c>
      <c r="BP380" s="9">
        <v>-15410</v>
      </c>
      <c r="BQ380" s="10">
        <v>-1.0776223776223777</v>
      </c>
      <c r="BR380" s="93"/>
      <c r="BS380" s="1"/>
      <c r="BT380" s="15">
        <f>IF(A386="","",A386)</f>
        <v>45978</v>
      </c>
      <c r="BU380" s="9">
        <v>13080</v>
      </c>
      <c r="BV380" s="9">
        <f t="shared" si="733"/>
        <v>152</v>
      </c>
      <c r="BW380" s="9">
        <v>346</v>
      </c>
      <c r="BX380" s="9">
        <f t="shared" si="734"/>
        <v>3</v>
      </c>
      <c r="BY380" s="9">
        <v>48</v>
      </c>
      <c r="BZ380" s="9">
        <f t="shared" si="735"/>
        <v>3</v>
      </c>
      <c r="CA380" s="9">
        <v>0</v>
      </c>
      <c r="CB380" s="78"/>
      <c r="CC380" s="78">
        <f t="shared" si="736"/>
        <v>880</v>
      </c>
      <c r="CD380" s="9">
        <f t="shared" si="737"/>
        <v>2640</v>
      </c>
      <c r="CE380" s="10">
        <f t="shared" si="738"/>
        <v>0.1736842105263158</v>
      </c>
      <c r="CF380" s="7"/>
      <c r="CH380" s="89">
        <f>IF(A386="","",A386)</f>
        <v>45978</v>
      </c>
      <c r="CI380" s="9">
        <v>13710</v>
      </c>
      <c r="CJ380" s="9">
        <f t="shared" si="739"/>
        <v>72</v>
      </c>
      <c r="CK380" s="9">
        <v>306</v>
      </c>
      <c r="CL380" s="9">
        <f t="shared" si="740"/>
        <v>2</v>
      </c>
      <c r="CM380" s="9">
        <v>6</v>
      </c>
      <c r="CN380" s="9">
        <f t="shared" si="741"/>
        <v>2</v>
      </c>
      <c r="CO380" s="9">
        <v>6</v>
      </c>
      <c r="CP380" s="78"/>
      <c r="CQ380" s="78">
        <f t="shared" si="742"/>
        <v>715</v>
      </c>
      <c r="CR380" s="9">
        <f t="shared" si="743"/>
        <v>1430</v>
      </c>
      <c r="CS380" s="10">
        <f t="shared" si="744"/>
        <v>0.1986111111111111</v>
      </c>
      <c r="CT380" s="7" t="s">
        <v>45</v>
      </c>
      <c r="CV380" s="89">
        <f>IF(A386="","",A386)</f>
        <v>45978</v>
      </c>
      <c r="CW380" s="9">
        <v>5055</v>
      </c>
      <c r="CX380" s="9">
        <f t="shared" si="745"/>
        <v>117</v>
      </c>
      <c r="CY380" s="9">
        <v>483</v>
      </c>
      <c r="CZ380" s="9">
        <f t="shared" si="746"/>
        <v>5</v>
      </c>
      <c r="DA380" s="9">
        <v>10</v>
      </c>
      <c r="DB380" s="9">
        <f t="shared" si="747"/>
        <v>7</v>
      </c>
      <c r="DC380" s="9">
        <v>3</v>
      </c>
      <c r="DD380" s="78"/>
      <c r="DE380" s="78">
        <f t="shared" si="748"/>
        <v>550</v>
      </c>
      <c r="DF380" s="9">
        <f t="shared" si="749"/>
        <v>3850</v>
      </c>
      <c r="DG380" s="10">
        <f t="shared" si="750"/>
        <v>0.32905982905982906</v>
      </c>
      <c r="DH380" s="7" t="s">
        <v>46</v>
      </c>
      <c r="DJ380" s="89">
        <f>IF(A386="","",A386)</f>
        <v>45978</v>
      </c>
      <c r="DK380" s="9">
        <v>379</v>
      </c>
      <c r="DL380" s="9">
        <f t="shared" si="751"/>
        <v>146</v>
      </c>
      <c r="DM380" s="9">
        <v>237</v>
      </c>
      <c r="DN380" s="9">
        <f t="shared" si="752"/>
        <v>6</v>
      </c>
      <c r="DO380" s="9">
        <v>38</v>
      </c>
      <c r="DP380" s="9">
        <f t="shared" si="753"/>
        <v>6</v>
      </c>
      <c r="DQ380" s="9">
        <v>10</v>
      </c>
      <c r="DR380" s="78"/>
      <c r="DS380" s="78">
        <f t="shared" si="754"/>
        <v>500</v>
      </c>
      <c r="DT380" s="9">
        <f t="shared" ref="DT380:DT411" si="756">IF(DS380="","",DP380*DS380)</f>
        <v>3000</v>
      </c>
      <c r="DU380" s="10">
        <f t="shared" si="755"/>
        <v>0.20547945205479451</v>
      </c>
      <c r="DV380" s="7"/>
      <c r="DW380" s="276"/>
      <c r="DX380" s="276"/>
      <c r="DY380" s="276"/>
      <c r="DZ380" s="276"/>
      <c r="EA380" s="276"/>
      <c r="EB380" s="276"/>
      <c r="EC380" s="276"/>
      <c r="ED380" s="276"/>
      <c r="EE380" s="276"/>
      <c r="EF380" s="276"/>
      <c r="EG380" s="276"/>
      <c r="EH380" s="276"/>
      <c r="EI380" s="276"/>
      <c r="EJ380" s="276"/>
      <c r="EK380" s="276"/>
      <c r="EL380" s="239"/>
      <c r="EM380" s="15"/>
      <c r="EN380" s="15"/>
      <c r="EO380" s="9">
        <v>7228</v>
      </c>
      <c r="EP380" s="9">
        <v>39</v>
      </c>
      <c r="EQ380" s="9">
        <v>485</v>
      </c>
      <c r="ER380" s="9">
        <v>2</v>
      </c>
      <c r="ES380" s="9">
        <v>62</v>
      </c>
      <c r="ET380" s="9">
        <v>5</v>
      </c>
      <c r="EU380" s="9">
        <v>0</v>
      </c>
      <c r="EV380" s="62" t="s">
        <v>51</v>
      </c>
      <c r="EW380" s="95">
        <v>200</v>
      </c>
      <c r="EX380" s="9">
        <v>1000</v>
      </c>
      <c r="EY380" s="10">
        <v>0.25641025641025639</v>
      </c>
      <c r="EZ380" s="7"/>
    </row>
    <row r="381" spans="1:156" ht="15" customHeight="1" thickBot="1">
      <c r="A381" s="23"/>
      <c r="B381" s="23"/>
      <c r="C381" s="24">
        <v>8781</v>
      </c>
      <c r="D381" s="24">
        <v>126</v>
      </c>
      <c r="E381" s="24">
        <v>416</v>
      </c>
      <c r="F381" s="24">
        <v>4</v>
      </c>
      <c r="G381" s="24">
        <v>5</v>
      </c>
      <c r="H381" s="24">
        <v>4</v>
      </c>
      <c r="I381" s="24">
        <v>7</v>
      </c>
      <c r="J381" s="63" t="s">
        <v>47</v>
      </c>
      <c r="K381" s="24">
        <v>957</v>
      </c>
      <c r="L381" s="24">
        <v>3828</v>
      </c>
      <c r="M381" s="26">
        <v>0.30380952380952381</v>
      </c>
      <c r="N381" s="7"/>
      <c r="P381" s="23"/>
      <c r="Q381" s="24">
        <v>6302</v>
      </c>
      <c r="R381" s="24">
        <v>56</v>
      </c>
      <c r="S381" s="24">
        <v>364</v>
      </c>
      <c r="T381" s="24">
        <v>2</v>
      </c>
      <c r="U381" s="24">
        <v>8</v>
      </c>
      <c r="V381" s="24">
        <v>2</v>
      </c>
      <c r="W381" s="24"/>
      <c r="X381" s="63" t="s">
        <v>48</v>
      </c>
      <c r="Y381" s="24">
        <v>608</v>
      </c>
      <c r="Z381" s="24">
        <v>1216</v>
      </c>
      <c r="AA381" s="26">
        <v>0.21714285714285714</v>
      </c>
      <c r="AB381" s="7"/>
      <c r="AD381" s="23"/>
      <c r="AE381" s="24">
        <v>5618</v>
      </c>
      <c r="AF381" s="24">
        <v>126</v>
      </c>
      <c r="AG381" s="24">
        <v>453</v>
      </c>
      <c r="AH381" s="24">
        <v>3</v>
      </c>
      <c r="AI381" s="24">
        <v>20</v>
      </c>
      <c r="AJ381" s="24">
        <v>4</v>
      </c>
      <c r="AK381" s="24">
        <v>2</v>
      </c>
      <c r="AL381" s="63" t="s">
        <v>49</v>
      </c>
      <c r="AM381" s="24">
        <v>450</v>
      </c>
      <c r="AN381" s="24">
        <v>1800</v>
      </c>
      <c r="AO381" s="26">
        <v>0.14285714285714285</v>
      </c>
      <c r="AP381" s="7"/>
      <c r="AR381" s="23"/>
      <c r="AS381" s="27">
        <v>4976</v>
      </c>
      <c r="AT381" s="24">
        <v>105</v>
      </c>
      <c r="AU381" s="24">
        <v>239</v>
      </c>
      <c r="AV381" s="24">
        <v>0</v>
      </c>
      <c r="AW381" s="24">
        <v>4</v>
      </c>
      <c r="AX381" s="24">
        <v>5</v>
      </c>
      <c r="AY381" s="24">
        <v>8</v>
      </c>
      <c r="AZ381" s="63" t="s">
        <v>50</v>
      </c>
      <c r="BA381" s="24">
        <v>400</v>
      </c>
      <c r="BB381" s="24">
        <v>2000</v>
      </c>
      <c r="BC381" s="26">
        <v>0.19047619047619047</v>
      </c>
      <c r="BD381" s="22"/>
      <c r="BF381" s="23"/>
      <c r="BG381" s="24">
        <v>4746</v>
      </c>
      <c r="BH381" s="24">
        <v>207</v>
      </c>
      <c r="BI381" s="189">
        <v>228</v>
      </c>
      <c r="BJ381" s="24">
        <v>8</v>
      </c>
      <c r="BK381" s="24">
        <v>64</v>
      </c>
      <c r="BL381" s="24">
        <v>31</v>
      </c>
      <c r="BM381" s="24"/>
      <c r="BN381" s="63" t="s">
        <v>51</v>
      </c>
      <c r="BO381" s="24">
        <v>200</v>
      </c>
      <c r="BP381" s="24">
        <v>6200</v>
      </c>
      <c r="BQ381" s="26">
        <v>0.29951690821256038</v>
      </c>
      <c r="BR381" s="93"/>
      <c r="BS381" s="1"/>
      <c r="BT381" s="15">
        <f>IF(A390="","",A390)</f>
        <v>45985</v>
      </c>
      <c r="BU381" s="9">
        <v>13246</v>
      </c>
      <c r="BV381" s="9">
        <f t="shared" si="733"/>
        <v>166</v>
      </c>
      <c r="BW381" s="9">
        <v>349</v>
      </c>
      <c r="BX381" s="9">
        <f t="shared" si="734"/>
        <v>3</v>
      </c>
      <c r="BY381" s="9">
        <v>45</v>
      </c>
      <c r="BZ381" s="9">
        <f t="shared" si="735"/>
        <v>3</v>
      </c>
      <c r="CA381" s="9">
        <v>0</v>
      </c>
      <c r="CB381" s="78"/>
      <c r="CC381" s="78">
        <f t="shared" si="736"/>
        <v>880</v>
      </c>
      <c r="CD381" s="9">
        <f t="shared" si="737"/>
        <v>2640</v>
      </c>
      <c r="CE381" s="10">
        <f t="shared" si="738"/>
        <v>0.15903614457831325</v>
      </c>
      <c r="CF381" s="7"/>
      <c r="CH381" s="89">
        <f>IF(A390="","",A390)</f>
        <v>45985</v>
      </c>
      <c r="CI381" s="9">
        <v>13840</v>
      </c>
      <c r="CJ381" s="9">
        <f t="shared" si="739"/>
        <v>130</v>
      </c>
      <c r="CK381" s="9">
        <v>303</v>
      </c>
      <c r="CL381" s="9">
        <f t="shared" si="740"/>
        <v>-3</v>
      </c>
      <c r="CM381" s="9">
        <v>9</v>
      </c>
      <c r="CN381" s="9">
        <f t="shared" si="741"/>
        <v>3</v>
      </c>
      <c r="CO381" s="9">
        <v>8</v>
      </c>
      <c r="CP381" s="78"/>
      <c r="CQ381" s="78">
        <f t="shared" si="742"/>
        <v>715</v>
      </c>
      <c r="CR381" s="9">
        <f t="shared" si="743"/>
        <v>2145</v>
      </c>
      <c r="CS381" s="10">
        <f t="shared" si="744"/>
        <v>0.16500000000000001</v>
      </c>
      <c r="CT381" s="7"/>
      <c r="CV381" s="89">
        <f>IF(A390="","",A390)</f>
        <v>45985</v>
      </c>
      <c r="CW381" s="9">
        <v>5154</v>
      </c>
      <c r="CX381" s="9">
        <f t="shared" si="745"/>
        <v>99</v>
      </c>
      <c r="CY381" s="9">
        <v>485</v>
      </c>
      <c r="CZ381" s="9">
        <f t="shared" si="746"/>
        <v>2</v>
      </c>
      <c r="DA381" s="9">
        <v>9</v>
      </c>
      <c r="DB381" s="9">
        <f t="shared" si="747"/>
        <v>4</v>
      </c>
      <c r="DC381" s="9">
        <v>6</v>
      </c>
      <c r="DD381" s="78"/>
      <c r="DE381" s="78">
        <f t="shared" si="748"/>
        <v>550</v>
      </c>
      <c r="DF381" s="9">
        <f t="shared" si="749"/>
        <v>2200</v>
      </c>
      <c r="DG381" s="10">
        <f t="shared" si="750"/>
        <v>0.22222222222222221</v>
      </c>
      <c r="DH381" s="7"/>
      <c r="DJ381" s="89">
        <f>IF(A390="","",A390)</f>
        <v>45985</v>
      </c>
      <c r="DK381" s="9">
        <v>633</v>
      </c>
      <c r="DL381" s="9">
        <f t="shared" si="751"/>
        <v>254</v>
      </c>
      <c r="DM381" s="9">
        <v>242</v>
      </c>
      <c r="DN381" s="9">
        <f t="shared" si="752"/>
        <v>5</v>
      </c>
      <c r="DO381" s="9">
        <v>40</v>
      </c>
      <c r="DP381" s="9">
        <f t="shared" si="753"/>
        <v>8</v>
      </c>
      <c r="DQ381" s="9">
        <v>14</v>
      </c>
      <c r="DR381" s="78"/>
      <c r="DS381" s="78">
        <f t="shared" si="754"/>
        <v>500</v>
      </c>
      <c r="DT381" s="9">
        <f t="shared" si="756"/>
        <v>4000</v>
      </c>
      <c r="DU381" s="10">
        <f t="shared" si="755"/>
        <v>0.15748031496062992</v>
      </c>
      <c r="DV381" s="7"/>
      <c r="DW381" s="276"/>
      <c r="DX381" s="276"/>
      <c r="DY381" s="276"/>
      <c r="DZ381" s="276"/>
      <c r="EA381" s="276"/>
      <c r="EB381" s="276"/>
      <c r="EC381" s="276"/>
      <c r="ED381" s="276"/>
      <c r="EE381" s="276"/>
      <c r="EF381" s="276"/>
      <c r="EG381" s="276"/>
      <c r="EH381" s="276"/>
      <c r="EI381" s="276"/>
      <c r="EJ381" s="276"/>
      <c r="EK381" s="276"/>
      <c r="EL381" s="239"/>
      <c r="EM381" s="23"/>
      <c r="EN381" s="23"/>
      <c r="EO381" s="24">
        <v>8251</v>
      </c>
      <c r="EP381" s="24">
        <v>29</v>
      </c>
      <c r="EQ381" s="24">
        <v>579</v>
      </c>
      <c r="ER381" s="24">
        <v>0</v>
      </c>
      <c r="ES381" s="24">
        <v>14</v>
      </c>
      <c r="ET381" s="24">
        <v>0</v>
      </c>
      <c r="EU381" s="24">
        <v>0</v>
      </c>
      <c r="EV381" s="63" t="s">
        <v>49</v>
      </c>
      <c r="EW381" s="24">
        <v>500</v>
      </c>
      <c r="EX381" s="24">
        <v>0</v>
      </c>
      <c r="EY381" s="26">
        <v>0</v>
      </c>
      <c r="EZ381" s="7"/>
    </row>
    <row r="382" spans="1:156" ht="15" customHeight="1" thickTop="1">
      <c r="A382" s="89">
        <v>45975</v>
      </c>
      <c r="B382" s="6">
        <f>IF(A382="","",SUM(D382:D385)+SUM(R382:R385)+SUM(BV379)+SUM(CJ379)+SUM(CX379)+SUM(AF382:AF385)+SUM(AT382:AT385)+SUM(BH382:BH385))</f>
        <v>1702</v>
      </c>
      <c r="C382" s="78">
        <v>10265</v>
      </c>
      <c r="D382" s="78">
        <f t="shared" ref="D382:D429" si="757">IF(C382="","",C382-C378)</f>
        <v>47</v>
      </c>
      <c r="E382" s="78">
        <v>351</v>
      </c>
      <c r="F382" s="28">
        <f t="shared" ref="F382:F429" si="758">IF(E382="","",E382-E378)</f>
        <v>1</v>
      </c>
      <c r="G382" s="78">
        <v>27</v>
      </c>
      <c r="H382" s="78">
        <f t="shared" ref="H382:H429" si="759">IF(G382="","",G378+I378-G382)</f>
        <v>1</v>
      </c>
      <c r="I382" s="78"/>
      <c r="J382" s="90" t="str">
        <f t="shared" ref="J382:J429" si="760">IF(C382="","",J378)</f>
        <v>NICIマスコット</v>
      </c>
      <c r="K382" s="91">
        <f t="shared" ref="K382:K429" si="761">IF(D382="","",K378)</f>
        <v>682</v>
      </c>
      <c r="L382" s="28">
        <f t="shared" ref="L382:L429" si="762">IF(G382="","",H382*K382)</f>
        <v>682</v>
      </c>
      <c r="M382" s="29">
        <f t="shared" ref="M382:M429" si="763">IF(H382="","",L382/(D382*100))</f>
        <v>0.14510638297872341</v>
      </c>
      <c r="N382" s="7"/>
      <c r="O382" s="168"/>
      <c r="P382" s="89">
        <f>IF(A382="","",A382)</f>
        <v>45975</v>
      </c>
      <c r="Q382" s="78">
        <v>8175</v>
      </c>
      <c r="R382" s="78">
        <f t="shared" ref="R382:R429" si="764">IF(Q382="","",Q382-Q378)</f>
        <v>105</v>
      </c>
      <c r="S382" s="78">
        <v>197</v>
      </c>
      <c r="T382" s="28">
        <f t="shared" ref="T382:T429" si="765">IF(S382="","",S382-S378)</f>
        <v>3</v>
      </c>
      <c r="U382" s="78">
        <v>22</v>
      </c>
      <c r="V382" s="78">
        <f t="shared" ref="V382:V429" si="766">IF(U382="","",U378+W378-U382)</f>
        <v>-10</v>
      </c>
      <c r="W382" s="78">
        <v>0</v>
      </c>
      <c r="X382" s="90" t="str">
        <f t="shared" ref="X382:X429" si="767">IF(Q382="","",X378)</f>
        <v>ラブブマスコット</v>
      </c>
      <c r="Y382" s="91">
        <f t="shared" ref="Y382:Y429" si="768">IF(R382="","",Y378)</f>
        <v>400</v>
      </c>
      <c r="Z382" s="28">
        <f t="shared" ref="Z382:Z429" si="769">IF(U382="","",V382*Y382)</f>
        <v>-4000</v>
      </c>
      <c r="AA382" s="29">
        <f t="shared" ref="AA382:AA429" si="770">IF(V382="","",Z382/(R382*100))</f>
        <v>-0.38095238095238093</v>
      </c>
      <c r="AB382" s="7"/>
      <c r="AC382" s="168"/>
      <c r="AD382" s="89">
        <f>IF(A382="","",A382)</f>
        <v>45975</v>
      </c>
      <c r="AE382" s="78">
        <v>5056</v>
      </c>
      <c r="AF382" s="78">
        <f t="shared" ref="AF382:AF429" si="771">IF(AE382="","",AE382-AE378)</f>
        <v>56</v>
      </c>
      <c r="AG382" s="78">
        <v>156</v>
      </c>
      <c r="AH382" s="28">
        <f t="shared" ref="AH382:AH429" si="772">IF(AG382="","",AG382-AG378)</f>
        <v>1</v>
      </c>
      <c r="AI382" s="78">
        <v>13</v>
      </c>
      <c r="AJ382" s="78">
        <f t="shared" ref="AJ382:AJ429" si="773">IF(AI382="","",AI378+AK378-AI382)</f>
        <v>1</v>
      </c>
      <c r="AK382" s="78">
        <v>5</v>
      </c>
      <c r="AL382" s="90" t="str">
        <f t="shared" ref="AL382:AL429" si="774">IF(AE382="","",AL378)</f>
        <v>サンリオアニマルがま口</v>
      </c>
      <c r="AM382" s="91">
        <f t="shared" ref="AM382:AM429" si="775">IF(AF382="","",AM378)</f>
        <v>880</v>
      </c>
      <c r="AN382" s="28">
        <f t="shared" ref="AN382:AN429" si="776">IF(AI382="","",AJ382*AM382)</f>
        <v>880</v>
      </c>
      <c r="AO382" s="29">
        <f t="shared" ref="AO382:AO429" si="777">IF(AJ382="","",AN382/(AF382*100))</f>
        <v>0.15714285714285714</v>
      </c>
      <c r="AP382" s="7"/>
      <c r="AQ382" s="168"/>
      <c r="AR382" s="89">
        <f>IF(A382="","",A382)</f>
        <v>45975</v>
      </c>
      <c r="AS382" s="78">
        <v>7795</v>
      </c>
      <c r="AT382" s="78">
        <f t="shared" ref="AT382:AT429" si="778">IF(AS382="","",AS382-AS378)</f>
        <v>84</v>
      </c>
      <c r="AU382" s="78">
        <v>321</v>
      </c>
      <c r="AV382" s="28">
        <f t="shared" ref="AV382:AV429" si="779">IF(AU382="","",AU382-AU378)</f>
        <v>2</v>
      </c>
      <c r="AW382" s="78">
        <v>11</v>
      </c>
      <c r="AX382" s="78">
        <f t="shared" ref="AX382:AX429" si="780">IF(AW382="","",AW378+AY378-AW382)</f>
        <v>2</v>
      </c>
      <c r="AY382" s="78">
        <v>0</v>
      </c>
      <c r="AZ382" s="90" t="str">
        <f t="shared" ref="AZ382:AZ429" si="781">IF(AS382="","",AZ378)</f>
        <v>テラスタルフェス</v>
      </c>
      <c r="BA382" s="91">
        <f t="shared" ref="BA382:BA429" si="782">IF(AT382="","",BA378)</f>
        <v>800</v>
      </c>
      <c r="BB382" s="28">
        <f t="shared" ref="BB382:BB429" si="783">IF(AW382="","",AX382*BA382)</f>
        <v>1600</v>
      </c>
      <c r="BC382" s="29">
        <f t="shared" ref="BC382:BC429" si="784">IF(AX382="","",BB382/(AT382*100))</f>
        <v>0.19047619047619047</v>
      </c>
      <c r="BD382" s="7"/>
      <c r="BE382" s="168"/>
      <c r="BF382" s="89">
        <f>IF(A382="","",A382)</f>
        <v>45975</v>
      </c>
      <c r="BG382" s="78">
        <v>3537</v>
      </c>
      <c r="BH382" s="78">
        <f t="shared" ref="BH382:BH429" si="785">IF(BG382="","",BG382-BG378)</f>
        <v>16</v>
      </c>
      <c r="BI382" s="78">
        <v>184</v>
      </c>
      <c r="BJ382" s="28">
        <f t="shared" ref="BJ382:BJ429" si="786">IF(BI382="","",BI382-BI378)</f>
        <v>2</v>
      </c>
      <c r="BK382" s="78">
        <v>15</v>
      </c>
      <c r="BL382" s="78">
        <f t="shared" ref="BL382:BL429" si="787">IF(BK382="","",BK378+BM378-BK382)</f>
        <v>2</v>
      </c>
      <c r="BM382" s="78">
        <v>9</v>
      </c>
      <c r="BN382" s="90" t="str">
        <f t="shared" ref="BN382:BN429" si="788">IF(BG382="","",BN378)</f>
        <v>ゴールドイヤホン</v>
      </c>
      <c r="BO382" s="91">
        <f t="shared" ref="BO382:BO429" si="789">IF(BH382="","",BO378)</f>
        <v>800</v>
      </c>
      <c r="BP382" s="28">
        <f t="shared" ref="BP382:BP429" si="790">IF(BK382="","",BL382*BO382)</f>
        <v>1600</v>
      </c>
      <c r="BQ382" s="29">
        <f t="shared" ref="BQ382:BQ429" si="791">IF(BL382="","",BP382/(BH382*100))</f>
        <v>1</v>
      </c>
      <c r="BR382" s="7"/>
      <c r="BS382" s="168"/>
      <c r="BT382" s="169">
        <f>IF(A394="","",A394)</f>
        <v>45992</v>
      </c>
      <c r="BU382" s="9">
        <v>13470</v>
      </c>
      <c r="BV382" s="9">
        <f t="shared" si="733"/>
        <v>224</v>
      </c>
      <c r="BW382" s="9">
        <v>351</v>
      </c>
      <c r="BX382" s="9">
        <f t="shared" si="734"/>
        <v>2</v>
      </c>
      <c r="BY382" s="9">
        <v>43</v>
      </c>
      <c r="BZ382" s="9">
        <f t="shared" si="735"/>
        <v>2</v>
      </c>
      <c r="CA382" s="9">
        <v>1</v>
      </c>
      <c r="CB382" s="78"/>
      <c r="CC382" s="78">
        <f t="shared" si="736"/>
        <v>880</v>
      </c>
      <c r="CD382" s="9">
        <f t="shared" si="737"/>
        <v>1760</v>
      </c>
      <c r="CE382" s="10">
        <f t="shared" si="738"/>
        <v>7.857142857142857E-2</v>
      </c>
      <c r="CF382" s="7"/>
      <c r="CH382" s="89">
        <f>IF(A394="","",A394)</f>
        <v>45992</v>
      </c>
      <c r="CI382" s="9">
        <v>13951</v>
      </c>
      <c r="CJ382" s="9">
        <f t="shared" si="739"/>
        <v>111</v>
      </c>
      <c r="CK382" s="9">
        <v>311</v>
      </c>
      <c r="CL382" s="9">
        <f t="shared" si="740"/>
        <v>8</v>
      </c>
      <c r="CM382" s="9">
        <v>9</v>
      </c>
      <c r="CN382" s="9">
        <f t="shared" si="741"/>
        <v>8</v>
      </c>
      <c r="CO382" s="9">
        <v>2</v>
      </c>
      <c r="CP382" s="78"/>
      <c r="CQ382" s="78">
        <f t="shared" si="742"/>
        <v>715</v>
      </c>
      <c r="CR382" s="9">
        <f t="shared" si="743"/>
        <v>5720</v>
      </c>
      <c r="CS382" s="10">
        <f t="shared" si="744"/>
        <v>0.51531531531531527</v>
      </c>
      <c r="CT382" s="7" t="s">
        <v>613</v>
      </c>
      <c r="CV382" s="89">
        <f>IF(A394="","",A394)</f>
        <v>45992</v>
      </c>
      <c r="CW382" s="9">
        <v>5302</v>
      </c>
      <c r="CX382" s="9">
        <f t="shared" si="745"/>
        <v>148</v>
      </c>
      <c r="CY382" s="9">
        <v>487</v>
      </c>
      <c r="CZ382" s="9">
        <f t="shared" si="746"/>
        <v>2</v>
      </c>
      <c r="DA382" s="9">
        <v>13</v>
      </c>
      <c r="DB382" s="9">
        <f t="shared" si="747"/>
        <v>2</v>
      </c>
      <c r="DC382" s="9">
        <v>4</v>
      </c>
      <c r="DD382" s="78"/>
      <c r="DE382" s="78">
        <f t="shared" si="748"/>
        <v>550</v>
      </c>
      <c r="DF382" s="9">
        <f t="shared" si="749"/>
        <v>1100</v>
      </c>
      <c r="DG382" s="10">
        <f t="shared" si="750"/>
        <v>7.4324324324324328E-2</v>
      </c>
      <c r="DH382" s="7"/>
      <c r="DJ382" s="89">
        <f>IF(A394="","",A394)</f>
        <v>45992</v>
      </c>
      <c r="DK382" s="9">
        <v>895</v>
      </c>
      <c r="DL382" s="9">
        <f t="shared" si="751"/>
        <v>262</v>
      </c>
      <c r="DM382" s="9">
        <v>257</v>
      </c>
      <c r="DN382" s="9">
        <f t="shared" si="752"/>
        <v>15</v>
      </c>
      <c r="DO382" s="9">
        <v>39</v>
      </c>
      <c r="DP382" s="9">
        <f t="shared" si="753"/>
        <v>15</v>
      </c>
      <c r="DQ382" s="9">
        <v>8</v>
      </c>
      <c r="DR382" s="78"/>
      <c r="DS382" s="78">
        <f t="shared" si="754"/>
        <v>500</v>
      </c>
      <c r="DT382" s="9">
        <f t="shared" si="756"/>
        <v>7500</v>
      </c>
      <c r="DU382" s="10">
        <f t="shared" si="755"/>
        <v>0.2862595419847328</v>
      </c>
      <c r="DV382" s="7"/>
      <c r="DW382" s="276"/>
      <c r="DX382" s="276"/>
      <c r="DY382" s="276"/>
      <c r="DZ382" s="276"/>
      <c r="EA382" s="276"/>
      <c r="EB382" s="276"/>
      <c r="EC382" s="276"/>
      <c r="ED382" s="276"/>
      <c r="EE382" s="276"/>
      <c r="EF382" s="276"/>
      <c r="EG382" s="276"/>
      <c r="EH382" s="276"/>
      <c r="EI382" s="276"/>
      <c r="EJ382" s="276"/>
      <c r="EK382" s="276"/>
      <c r="EL382" s="239"/>
      <c r="EM382" s="89">
        <v>46006</v>
      </c>
      <c r="EN382" s="6">
        <f>IF(EM382="","",SUM(EP382:EP385)+SUM(FD382:FD385)+SUM(HH376:HH376)+SUM(HU376:HU376)+SUM(IH376:IH376)+SUM(FR382:FR385)+SUM(GF382:GF385)+SUM(GT382:GT385))</f>
        <v>54</v>
      </c>
      <c r="EO382" s="78">
        <v>7814</v>
      </c>
      <c r="EP382" s="78">
        <f>IF(EO382="","",EO382-EO378)</f>
        <v>1</v>
      </c>
      <c r="EQ382" s="78">
        <v>266</v>
      </c>
      <c r="ER382" s="28">
        <f>IF(EQ382="","",EQ382-EQ378)</f>
        <v>0</v>
      </c>
      <c r="ES382" s="78">
        <v>53</v>
      </c>
      <c r="ET382" s="78">
        <f>IF(ES382="","",ES378+EU378-ES382)</f>
        <v>0</v>
      </c>
      <c r="EU382" s="78">
        <v>0</v>
      </c>
      <c r="EV382" s="90" t="str">
        <f t="shared" ref="EV382:EW385" si="792">IF(EO382="","",EV378)</f>
        <v>NICI</v>
      </c>
      <c r="EW382" s="91">
        <f t="shared" si="792"/>
        <v>682</v>
      </c>
      <c r="EX382" s="28">
        <f>IF(ES382="","",ET382*EW382)</f>
        <v>0</v>
      </c>
      <c r="EY382" s="29">
        <f>IF(ET382="","",EX382/(EP382*100))</f>
        <v>0</v>
      </c>
      <c r="EZ382" s="7"/>
    </row>
    <row r="383" spans="1:156" ht="15" customHeight="1">
      <c r="A383" s="221"/>
      <c r="B383" s="15"/>
      <c r="C383" s="9">
        <v>12169</v>
      </c>
      <c r="D383" s="9">
        <f t="shared" si="757"/>
        <v>63</v>
      </c>
      <c r="E383" s="9">
        <v>357</v>
      </c>
      <c r="F383" s="9">
        <f t="shared" si="758"/>
        <v>1</v>
      </c>
      <c r="G383" s="9">
        <v>7</v>
      </c>
      <c r="H383" s="9">
        <f t="shared" si="759"/>
        <v>2</v>
      </c>
      <c r="I383" s="9"/>
      <c r="J383" s="62" t="str">
        <f t="shared" si="760"/>
        <v>ピクミンマスコット</v>
      </c>
      <c r="K383" s="95">
        <f t="shared" si="761"/>
        <v>800</v>
      </c>
      <c r="L383" s="9">
        <f t="shared" si="762"/>
        <v>1600</v>
      </c>
      <c r="M383" s="10">
        <f t="shared" si="763"/>
        <v>0.25396825396825395</v>
      </c>
      <c r="N383" s="7"/>
      <c r="O383" s="168"/>
      <c r="P383" s="15"/>
      <c r="Q383" s="9">
        <v>8783</v>
      </c>
      <c r="R383" s="9">
        <f t="shared" si="764"/>
        <v>127</v>
      </c>
      <c r="S383" s="9">
        <v>378</v>
      </c>
      <c r="T383" s="9">
        <f t="shared" si="765"/>
        <v>3</v>
      </c>
      <c r="U383" s="9">
        <v>29</v>
      </c>
      <c r="V383" s="9">
        <f t="shared" si="766"/>
        <v>-11</v>
      </c>
      <c r="W383" s="9">
        <v>0</v>
      </c>
      <c r="X383" s="62" t="str">
        <f t="shared" si="767"/>
        <v>ラブブキーホルダーおおきめ</v>
      </c>
      <c r="Y383" s="95">
        <f t="shared" si="768"/>
        <v>500</v>
      </c>
      <c r="Z383" s="9">
        <f t="shared" si="769"/>
        <v>-5500</v>
      </c>
      <c r="AA383" s="10">
        <f t="shared" si="770"/>
        <v>-0.43307086614173229</v>
      </c>
      <c r="AB383" s="7"/>
      <c r="AC383" s="168"/>
      <c r="AD383" s="15"/>
      <c r="AE383" s="9">
        <v>5132</v>
      </c>
      <c r="AF383" s="9">
        <f t="shared" si="771"/>
        <v>82</v>
      </c>
      <c r="AG383" s="9">
        <v>274</v>
      </c>
      <c r="AH383" s="9">
        <f t="shared" si="772"/>
        <v>1</v>
      </c>
      <c r="AI383" s="9">
        <v>14</v>
      </c>
      <c r="AJ383" s="9">
        <f t="shared" si="773"/>
        <v>1</v>
      </c>
      <c r="AK383" s="9">
        <v>7</v>
      </c>
      <c r="AL383" s="62" t="str">
        <f t="shared" si="774"/>
        <v>ジャグラーイヤホン</v>
      </c>
      <c r="AM383" s="95">
        <f t="shared" si="775"/>
        <v>1100</v>
      </c>
      <c r="AN383" s="9">
        <f t="shared" si="776"/>
        <v>1100</v>
      </c>
      <c r="AO383" s="10">
        <f t="shared" si="777"/>
        <v>0.13414634146341464</v>
      </c>
      <c r="AP383" s="7"/>
      <c r="AQ383" s="168"/>
      <c r="AR383" s="15"/>
      <c r="AS383" s="9">
        <v>4815</v>
      </c>
      <c r="AT383" s="9">
        <f t="shared" si="778"/>
        <v>35</v>
      </c>
      <c r="AU383" s="9">
        <v>346</v>
      </c>
      <c r="AV383" s="9">
        <f t="shared" si="779"/>
        <v>3</v>
      </c>
      <c r="AW383" s="9">
        <v>10</v>
      </c>
      <c r="AX383" s="9">
        <f t="shared" si="780"/>
        <v>3</v>
      </c>
      <c r="AY383" s="9">
        <v>12</v>
      </c>
      <c r="AZ383" s="62" t="str">
        <f t="shared" si="781"/>
        <v>ブラックホワイトポケカ</v>
      </c>
      <c r="BA383" s="95">
        <f t="shared" si="782"/>
        <v>250</v>
      </c>
      <c r="BB383" s="9">
        <f t="shared" si="783"/>
        <v>750</v>
      </c>
      <c r="BC383" s="10">
        <f t="shared" si="784"/>
        <v>0.21428571428571427</v>
      </c>
      <c r="BD383" s="7"/>
      <c r="BE383" s="168"/>
      <c r="BF383" s="15"/>
      <c r="BG383" s="9">
        <v>4308</v>
      </c>
      <c r="BH383" s="9">
        <f t="shared" si="785"/>
        <v>92</v>
      </c>
      <c r="BI383" s="9">
        <v>82</v>
      </c>
      <c r="BJ383" s="9">
        <f t="shared" si="786"/>
        <v>2</v>
      </c>
      <c r="BK383" s="9">
        <v>13</v>
      </c>
      <c r="BL383" s="9">
        <f t="shared" si="787"/>
        <v>3</v>
      </c>
      <c r="BM383" s="9">
        <v>2</v>
      </c>
      <c r="BN383" s="62" t="str">
        <f t="shared" si="788"/>
        <v>デジタルミニカメラ</v>
      </c>
      <c r="BO383" s="95">
        <f t="shared" si="789"/>
        <v>722</v>
      </c>
      <c r="BP383" s="9">
        <f t="shared" si="790"/>
        <v>2166</v>
      </c>
      <c r="BQ383" s="10">
        <f t="shared" si="791"/>
        <v>0.23543478260869566</v>
      </c>
      <c r="BR383" s="7"/>
      <c r="BS383" s="168"/>
      <c r="BT383" s="169">
        <f>IF(A398="","",A398)</f>
        <v>45999</v>
      </c>
      <c r="BU383" s="9">
        <v>13682</v>
      </c>
      <c r="BV383" s="9">
        <f t="shared" si="733"/>
        <v>212</v>
      </c>
      <c r="BW383" s="9">
        <v>354</v>
      </c>
      <c r="BX383" s="9">
        <f t="shared" si="734"/>
        <v>3</v>
      </c>
      <c r="BY383" s="9">
        <v>41</v>
      </c>
      <c r="BZ383" s="9">
        <f t="shared" si="735"/>
        <v>3</v>
      </c>
      <c r="CA383" s="9">
        <v>0</v>
      </c>
      <c r="CB383" s="78"/>
      <c r="CC383" s="78">
        <f t="shared" si="736"/>
        <v>880</v>
      </c>
      <c r="CD383" s="9">
        <f t="shared" si="737"/>
        <v>2640</v>
      </c>
      <c r="CE383" s="10">
        <f t="shared" si="738"/>
        <v>0.12452830188679245</v>
      </c>
      <c r="CF383" s="7"/>
      <c r="CH383" s="89">
        <f>IF(A398="","",A398)</f>
        <v>45999</v>
      </c>
      <c r="CI383" s="9">
        <v>14032</v>
      </c>
      <c r="CJ383" s="9">
        <f t="shared" si="739"/>
        <v>81</v>
      </c>
      <c r="CK383" s="9">
        <v>313</v>
      </c>
      <c r="CL383" s="9">
        <f t="shared" si="740"/>
        <v>2</v>
      </c>
      <c r="CM383" s="9">
        <v>9</v>
      </c>
      <c r="CN383" s="9">
        <f t="shared" si="741"/>
        <v>2</v>
      </c>
      <c r="CO383" s="9">
        <v>3</v>
      </c>
      <c r="CP383" s="78"/>
      <c r="CQ383" s="78">
        <f t="shared" si="742"/>
        <v>715</v>
      </c>
      <c r="CR383" s="9">
        <f t="shared" si="743"/>
        <v>1430</v>
      </c>
      <c r="CS383" s="10">
        <f t="shared" si="744"/>
        <v>0.17654320987654321</v>
      </c>
      <c r="CT383" s="7" t="s">
        <v>619</v>
      </c>
      <c r="CV383" s="89">
        <f>IF(A398="","",A398)</f>
        <v>45999</v>
      </c>
      <c r="CW383" s="9">
        <v>5393</v>
      </c>
      <c r="CX383" s="9">
        <f t="shared" si="745"/>
        <v>91</v>
      </c>
      <c r="CY383" s="9">
        <v>493</v>
      </c>
      <c r="CZ383" s="9">
        <f t="shared" si="746"/>
        <v>6</v>
      </c>
      <c r="DA383" s="9">
        <v>11</v>
      </c>
      <c r="DB383" s="9">
        <f t="shared" si="747"/>
        <v>6</v>
      </c>
      <c r="DC383" s="9">
        <v>4</v>
      </c>
      <c r="DD383" s="78"/>
      <c r="DE383" s="78">
        <f t="shared" si="748"/>
        <v>550</v>
      </c>
      <c r="DF383" s="9">
        <f t="shared" si="749"/>
        <v>3300</v>
      </c>
      <c r="DG383" s="10">
        <f t="shared" si="750"/>
        <v>0.36263736263736263</v>
      </c>
      <c r="DH383" s="7" t="s">
        <v>617</v>
      </c>
      <c r="DJ383" s="89">
        <f>IF(A398="","",A398)</f>
        <v>45999</v>
      </c>
      <c r="DK383" s="9">
        <v>1061</v>
      </c>
      <c r="DL383" s="9">
        <f t="shared" si="751"/>
        <v>166</v>
      </c>
      <c r="DM383" s="9">
        <v>263</v>
      </c>
      <c r="DN383" s="9">
        <f t="shared" si="752"/>
        <v>6</v>
      </c>
      <c r="DO383" s="9">
        <v>41</v>
      </c>
      <c r="DP383" s="9">
        <f t="shared" si="753"/>
        <v>6</v>
      </c>
      <c r="DQ383" s="9">
        <v>12</v>
      </c>
      <c r="DR383" s="78"/>
      <c r="DS383" s="78">
        <f t="shared" si="754"/>
        <v>500</v>
      </c>
      <c r="DT383" s="9">
        <f t="shared" si="756"/>
        <v>3000</v>
      </c>
      <c r="DU383" s="10">
        <f t="shared" si="755"/>
        <v>0.18072289156626506</v>
      </c>
      <c r="DV383" s="7"/>
      <c r="DW383" s="276"/>
      <c r="DX383" s="276"/>
      <c r="DY383" s="276"/>
      <c r="DZ383" s="276"/>
      <c r="EA383" s="276"/>
      <c r="EB383" s="276"/>
      <c r="EC383" s="276"/>
      <c r="ED383" s="276"/>
      <c r="EE383" s="276"/>
      <c r="EF383" s="276"/>
      <c r="EG383" s="276"/>
      <c r="EH383" s="276"/>
      <c r="EI383" s="276"/>
      <c r="EJ383" s="276"/>
      <c r="EK383" s="276"/>
      <c r="EL383" s="239"/>
      <c r="EM383" s="15"/>
      <c r="EN383" s="15"/>
      <c r="EO383" s="9">
        <v>8508</v>
      </c>
      <c r="EP383" s="9">
        <f>IF(EO383="","",EO383-EO379)</f>
        <v>7</v>
      </c>
      <c r="EQ383" s="9">
        <v>406</v>
      </c>
      <c r="ER383" s="9">
        <f>IF(EQ383="","",EQ383-EQ379)</f>
        <v>0</v>
      </c>
      <c r="ES383" s="9">
        <v>21</v>
      </c>
      <c r="ET383" s="9">
        <f>IF(ES383="","",ES379+EU379-ES383)</f>
        <v>0</v>
      </c>
      <c r="EU383" s="9">
        <v>4</v>
      </c>
      <c r="EV383" s="62" t="str">
        <f t="shared" si="792"/>
        <v>ラブブマスコット</v>
      </c>
      <c r="EW383" s="95">
        <f t="shared" si="792"/>
        <v>400</v>
      </c>
      <c r="EX383" s="9">
        <f>IF(ES383="","",ET383*EW383)</f>
        <v>0</v>
      </c>
      <c r="EY383" s="10">
        <f>IF(ET383="","",EX383/(EP383*100))</f>
        <v>0</v>
      </c>
      <c r="EZ383" s="7"/>
    </row>
    <row r="384" spans="1:156">
      <c r="A384" s="224"/>
      <c r="B384" s="15"/>
      <c r="C384" s="9">
        <v>8429</v>
      </c>
      <c r="D384" s="9">
        <f t="shared" si="757"/>
        <v>21</v>
      </c>
      <c r="E384" s="9">
        <v>529</v>
      </c>
      <c r="F384" s="9">
        <f t="shared" si="758"/>
        <v>1</v>
      </c>
      <c r="G384" s="9">
        <v>11</v>
      </c>
      <c r="H384" s="9">
        <f t="shared" si="759"/>
        <v>0</v>
      </c>
      <c r="I384" s="9"/>
      <c r="J384" s="62" t="str">
        <f t="shared" si="760"/>
        <v>がま口カエル</v>
      </c>
      <c r="K384" s="9">
        <f t="shared" si="761"/>
        <v>308</v>
      </c>
      <c r="L384" s="9">
        <f t="shared" si="762"/>
        <v>0</v>
      </c>
      <c r="M384" s="10">
        <f t="shared" si="763"/>
        <v>0</v>
      </c>
      <c r="N384" s="7"/>
      <c r="O384" s="168"/>
      <c r="P384" s="15"/>
      <c r="Q384" s="9">
        <v>9261</v>
      </c>
      <c r="R384" s="9">
        <f t="shared" si="764"/>
        <v>20</v>
      </c>
      <c r="S384" s="9">
        <v>213</v>
      </c>
      <c r="T384" s="9">
        <f t="shared" si="765"/>
        <v>0</v>
      </c>
      <c r="U384" s="9">
        <v>5</v>
      </c>
      <c r="V384" s="9">
        <f t="shared" si="766"/>
        <v>0</v>
      </c>
      <c r="W384" s="9">
        <v>5</v>
      </c>
      <c r="X384" s="62" t="str">
        <f t="shared" si="767"/>
        <v>サンリオファン</v>
      </c>
      <c r="Y384" s="9">
        <f t="shared" si="768"/>
        <v>1100</v>
      </c>
      <c r="Z384" s="9">
        <f t="shared" si="769"/>
        <v>0</v>
      </c>
      <c r="AA384" s="10">
        <f t="shared" si="770"/>
        <v>0</v>
      </c>
      <c r="AB384" s="7" t="s">
        <v>52</v>
      </c>
      <c r="AC384" s="168"/>
      <c r="AD384" s="15"/>
      <c r="AE384" s="9">
        <v>6203</v>
      </c>
      <c r="AF384" s="9">
        <f t="shared" si="771"/>
        <v>46</v>
      </c>
      <c r="AG384" s="9">
        <v>266</v>
      </c>
      <c r="AH384" s="9">
        <f t="shared" si="772"/>
        <v>4</v>
      </c>
      <c r="AI384" s="9">
        <v>4</v>
      </c>
      <c r="AJ384" s="9">
        <f t="shared" si="773"/>
        <v>3</v>
      </c>
      <c r="AK384" s="9">
        <v>4</v>
      </c>
      <c r="AL384" s="62" t="str">
        <f t="shared" si="774"/>
        <v>ＡＩマスコット</v>
      </c>
      <c r="AM384" s="9">
        <f t="shared" si="775"/>
        <v>418</v>
      </c>
      <c r="AN384" s="9">
        <f t="shared" si="776"/>
        <v>1254</v>
      </c>
      <c r="AO384" s="10">
        <f t="shared" si="777"/>
        <v>0.27260869565217394</v>
      </c>
      <c r="AP384" s="7"/>
      <c r="AQ384" s="168"/>
      <c r="AR384" s="17"/>
      <c r="AS384" s="9">
        <v>4976</v>
      </c>
      <c r="AT384" s="9">
        <f t="shared" si="778"/>
        <v>66</v>
      </c>
      <c r="AU384" s="9">
        <v>318</v>
      </c>
      <c r="AV384" s="9">
        <f t="shared" si="779"/>
        <v>4</v>
      </c>
      <c r="AW384" s="9">
        <v>34</v>
      </c>
      <c r="AX384" s="9">
        <f t="shared" si="780"/>
        <v>4</v>
      </c>
      <c r="AY384" s="9">
        <v>12</v>
      </c>
      <c r="AZ384" s="62" t="str">
        <f t="shared" si="781"/>
        <v>ダンダダンマスコット</v>
      </c>
      <c r="BA384" s="9">
        <f t="shared" si="782"/>
        <v>400</v>
      </c>
      <c r="BB384" s="9">
        <f t="shared" si="783"/>
        <v>1600</v>
      </c>
      <c r="BC384" s="10">
        <f t="shared" si="784"/>
        <v>0.24242424242424243</v>
      </c>
      <c r="BD384" s="7"/>
      <c r="BE384" s="168"/>
      <c r="BF384" s="17"/>
      <c r="BG384" s="9">
        <v>4266</v>
      </c>
      <c r="BH384" s="9">
        <f t="shared" si="785"/>
        <v>65</v>
      </c>
      <c r="BI384" s="9">
        <v>129</v>
      </c>
      <c r="BJ384" s="9">
        <f t="shared" si="786"/>
        <v>1</v>
      </c>
      <c r="BK384" s="9">
        <v>32</v>
      </c>
      <c r="BL384" s="9">
        <f t="shared" si="787"/>
        <v>2</v>
      </c>
      <c r="BM384" s="9">
        <v>6</v>
      </c>
      <c r="BN384" s="62" t="str">
        <f t="shared" si="788"/>
        <v>ゲームアーク</v>
      </c>
      <c r="BO384" s="9">
        <f t="shared" si="789"/>
        <v>670</v>
      </c>
      <c r="BP384" s="9">
        <f t="shared" si="790"/>
        <v>1340</v>
      </c>
      <c r="BQ384" s="10">
        <f t="shared" si="791"/>
        <v>0.20615384615384616</v>
      </c>
      <c r="BR384" s="7"/>
      <c r="BS384" s="168"/>
      <c r="BT384" s="169">
        <f>IF(A402="","",A402)</f>
        <v>46006</v>
      </c>
      <c r="BU384" s="9">
        <v>13839</v>
      </c>
      <c r="BV384" s="9">
        <f t="shared" si="733"/>
        <v>157</v>
      </c>
      <c r="BW384" s="9">
        <v>361</v>
      </c>
      <c r="BX384" s="9">
        <f t="shared" si="734"/>
        <v>7</v>
      </c>
      <c r="BY384" s="9">
        <v>36</v>
      </c>
      <c r="BZ384" s="9">
        <f t="shared" si="735"/>
        <v>5</v>
      </c>
      <c r="CA384" s="9">
        <v>3</v>
      </c>
      <c r="CB384" s="78"/>
      <c r="CC384" s="78">
        <f t="shared" si="736"/>
        <v>880</v>
      </c>
      <c r="CD384" s="9">
        <f t="shared" si="737"/>
        <v>4400</v>
      </c>
      <c r="CE384" s="10">
        <f t="shared" si="738"/>
        <v>0.28025477707006369</v>
      </c>
      <c r="CF384" s="7"/>
      <c r="CH384" s="89">
        <f>IF(A402="","",A402)</f>
        <v>46006</v>
      </c>
      <c r="CI384" s="9">
        <v>14085</v>
      </c>
      <c r="CJ384" s="9">
        <f t="shared" si="739"/>
        <v>53</v>
      </c>
      <c r="CK384" s="9">
        <v>313</v>
      </c>
      <c r="CL384" s="9">
        <f t="shared" si="740"/>
        <v>0</v>
      </c>
      <c r="CM384" s="9">
        <v>12</v>
      </c>
      <c r="CN384" s="9">
        <f t="shared" si="741"/>
        <v>0</v>
      </c>
      <c r="CO384" s="9">
        <v>0</v>
      </c>
      <c r="CP384" s="78"/>
      <c r="CQ384" s="78">
        <f t="shared" si="742"/>
        <v>715</v>
      </c>
      <c r="CR384" s="9">
        <f t="shared" si="743"/>
        <v>0</v>
      </c>
      <c r="CS384" s="10">
        <f t="shared" si="744"/>
        <v>0</v>
      </c>
      <c r="CT384" s="7"/>
      <c r="CV384" s="89">
        <f>IF(A402="","",A402)</f>
        <v>46006</v>
      </c>
      <c r="CW384" s="9">
        <v>5508</v>
      </c>
      <c r="CX384" s="9">
        <f t="shared" si="745"/>
        <v>115</v>
      </c>
      <c r="CY384" s="9">
        <v>496</v>
      </c>
      <c r="CZ384" s="9">
        <f t="shared" si="746"/>
        <v>3</v>
      </c>
      <c r="DA384" s="9">
        <v>12</v>
      </c>
      <c r="DB384" s="9">
        <f t="shared" si="747"/>
        <v>3</v>
      </c>
      <c r="DC384" s="9">
        <v>3</v>
      </c>
      <c r="DD384" s="78"/>
      <c r="DE384" s="78">
        <f t="shared" si="748"/>
        <v>550</v>
      </c>
      <c r="DF384" s="9">
        <f t="shared" si="749"/>
        <v>1650</v>
      </c>
      <c r="DG384" s="10">
        <f t="shared" si="750"/>
        <v>0.14347826086956522</v>
      </c>
      <c r="DH384" s="7"/>
      <c r="DJ384" s="89">
        <f>IF(A402="","",A402)</f>
        <v>46006</v>
      </c>
      <c r="DK384" s="9">
        <v>1222</v>
      </c>
      <c r="DL384" s="9">
        <f t="shared" si="751"/>
        <v>161</v>
      </c>
      <c r="DM384" s="9">
        <v>274</v>
      </c>
      <c r="DN384" s="9">
        <f t="shared" si="752"/>
        <v>11</v>
      </c>
      <c r="DO384" s="9">
        <v>42</v>
      </c>
      <c r="DP384" s="9">
        <f t="shared" si="753"/>
        <v>11</v>
      </c>
      <c r="DQ384" s="9">
        <v>11</v>
      </c>
      <c r="DR384" s="78"/>
      <c r="DS384" s="78">
        <f t="shared" si="754"/>
        <v>500</v>
      </c>
      <c r="DT384" s="9">
        <f t="shared" si="756"/>
        <v>5500</v>
      </c>
      <c r="DU384" s="10">
        <f t="shared" si="755"/>
        <v>0.34161490683229812</v>
      </c>
      <c r="DV384" s="7"/>
      <c r="DW384" s="276"/>
      <c r="DX384" s="276"/>
      <c r="DY384" s="276"/>
      <c r="DZ384" s="276"/>
      <c r="EA384" s="276"/>
      <c r="EB384" s="276"/>
      <c r="EC384" s="276"/>
      <c r="ED384" s="276"/>
      <c r="EE384" s="276"/>
      <c r="EF384" s="276"/>
      <c r="EG384" s="276"/>
      <c r="EH384" s="276"/>
      <c r="EI384" s="276"/>
      <c r="EJ384" s="276"/>
      <c r="EK384" s="276"/>
      <c r="EL384" s="239"/>
      <c r="EM384" s="15"/>
      <c r="EN384" s="15"/>
      <c r="EO384" s="9">
        <v>7254</v>
      </c>
      <c r="EP384" s="9">
        <f>IF(EO384="","",EO384-EO380)</f>
        <v>26</v>
      </c>
      <c r="EQ384" s="9">
        <v>485</v>
      </c>
      <c r="ER384" s="9">
        <f>IF(EQ384="","",EQ384-EQ380)</f>
        <v>0</v>
      </c>
      <c r="ES384" s="9">
        <v>60</v>
      </c>
      <c r="ET384" s="9">
        <f>IF(ES384="","",ES380+EU380-ES384)</f>
        <v>2</v>
      </c>
      <c r="EU384" s="9">
        <v>5</v>
      </c>
      <c r="EV384" s="62" t="str">
        <f t="shared" si="792"/>
        <v>AIモンスターラバー</v>
      </c>
      <c r="EW384" s="9">
        <f t="shared" si="792"/>
        <v>200</v>
      </c>
      <c r="EX384" s="9">
        <f>IF(ES384="","",ET384*EW384)</f>
        <v>400</v>
      </c>
      <c r="EY384" s="10">
        <f>IF(ET384="","",EX384/(EP384*100))</f>
        <v>0.15384615384615385</v>
      </c>
      <c r="EZ384" s="7"/>
    </row>
    <row r="385" spans="1:156" ht="15" customHeight="1" thickBot="1">
      <c r="A385" s="23"/>
      <c r="B385" s="23"/>
      <c r="C385" s="24">
        <v>8849</v>
      </c>
      <c r="D385" s="24">
        <f t="shared" si="757"/>
        <v>68</v>
      </c>
      <c r="E385" s="24">
        <v>418</v>
      </c>
      <c r="F385" s="24">
        <f t="shared" si="758"/>
        <v>2</v>
      </c>
      <c r="G385" s="24">
        <v>9</v>
      </c>
      <c r="H385" s="24">
        <f t="shared" si="759"/>
        <v>3</v>
      </c>
      <c r="I385" s="24"/>
      <c r="J385" s="63" t="str">
        <f t="shared" si="760"/>
        <v>キティフェイスポーチ</v>
      </c>
      <c r="K385" s="96">
        <f t="shared" si="761"/>
        <v>957</v>
      </c>
      <c r="L385" s="24">
        <f t="shared" si="762"/>
        <v>2871</v>
      </c>
      <c r="M385" s="26">
        <f t="shared" si="763"/>
        <v>0.42220588235294115</v>
      </c>
      <c r="N385" s="7" t="s">
        <v>53</v>
      </c>
      <c r="O385" s="168"/>
      <c r="P385" s="23"/>
      <c r="Q385" s="24">
        <v>6365</v>
      </c>
      <c r="R385" s="24">
        <f t="shared" si="764"/>
        <v>63</v>
      </c>
      <c r="S385" s="24">
        <v>366</v>
      </c>
      <c r="T385" s="24">
        <f t="shared" si="765"/>
        <v>2</v>
      </c>
      <c r="U385" s="24">
        <v>6</v>
      </c>
      <c r="V385" s="24">
        <f t="shared" si="766"/>
        <v>2</v>
      </c>
      <c r="W385" s="24">
        <v>0</v>
      </c>
      <c r="X385" s="63" t="str">
        <f t="shared" si="767"/>
        <v>アンパンマンマスコット</v>
      </c>
      <c r="Y385" s="96">
        <f t="shared" si="768"/>
        <v>608</v>
      </c>
      <c r="Z385" s="24">
        <f t="shared" si="769"/>
        <v>1216</v>
      </c>
      <c r="AA385" s="26">
        <f t="shared" si="770"/>
        <v>0.19301587301587303</v>
      </c>
      <c r="AB385" s="7"/>
      <c r="AC385" s="168"/>
      <c r="AD385" s="23"/>
      <c r="AE385" s="24">
        <v>5651</v>
      </c>
      <c r="AF385" s="24">
        <f t="shared" si="771"/>
        <v>33</v>
      </c>
      <c r="AG385" s="24">
        <v>453</v>
      </c>
      <c r="AH385" s="24">
        <f t="shared" si="772"/>
        <v>0</v>
      </c>
      <c r="AI385" s="24">
        <v>21</v>
      </c>
      <c r="AJ385" s="24">
        <f t="shared" si="773"/>
        <v>1</v>
      </c>
      <c r="AK385" s="24">
        <v>2</v>
      </c>
      <c r="AL385" s="63" t="str">
        <f t="shared" si="774"/>
        <v>ラブブキーホルダー</v>
      </c>
      <c r="AM385" s="96">
        <f t="shared" si="775"/>
        <v>450</v>
      </c>
      <c r="AN385" s="24">
        <f t="shared" si="776"/>
        <v>450</v>
      </c>
      <c r="AO385" s="26">
        <f t="shared" si="777"/>
        <v>0.13636363636363635</v>
      </c>
      <c r="AP385" s="7"/>
      <c r="AQ385" s="168"/>
      <c r="AR385" s="23"/>
      <c r="AS385" s="24">
        <v>5097</v>
      </c>
      <c r="AT385" s="24">
        <f t="shared" si="778"/>
        <v>121</v>
      </c>
      <c r="AU385" s="24">
        <v>239</v>
      </c>
      <c r="AV385" s="24">
        <f t="shared" si="779"/>
        <v>0</v>
      </c>
      <c r="AW385" s="24">
        <v>12</v>
      </c>
      <c r="AX385" s="24">
        <f t="shared" si="780"/>
        <v>0</v>
      </c>
      <c r="AY385" s="24">
        <v>0</v>
      </c>
      <c r="AZ385" s="63" t="str">
        <f t="shared" si="781"/>
        <v>ラブブポンポンマスコット</v>
      </c>
      <c r="BA385" s="96">
        <f t="shared" si="782"/>
        <v>400</v>
      </c>
      <c r="BB385" s="24">
        <f t="shared" si="783"/>
        <v>0</v>
      </c>
      <c r="BC385" s="26">
        <f t="shared" si="784"/>
        <v>0</v>
      </c>
      <c r="BD385" s="7"/>
      <c r="BE385" s="168"/>
      <c r="BF385" s="23"/>
      <c r="BG385" s="24">
        <v>4842</v>
      </c>
      <c r="BH385" s="24">
        <f t="shared" si="785"/>
        <v>96</v>
      </c>
      <c r="BI385" s="24">
        <v>228</v>
      </c>
      <c r="BJ385" s="24">
        <f t="shared" si="786"/>
        <v>0</v>
      </c>
      <c r="BK385" s="24">
        <v>60</v>
      </c>
      <c r="BL385" s="24">
        <f t="shared" si="787"/>
        <v>4</v>
      </c>
      <c r="BM385" s="24">
        <v>20</v>
      </c>
      <c r="BN385" s="63" t="str">
        <f t="shared" si="788"/>
        <v>AIモンスターラバー</v>
      </c>
      <c r="BO385" s="96">
        <f t="shared" si="789"/>
        <v>200</v>
      </c>
      <c r="BP385" s="24">
        <f t="shared" si="790"/>
        <v>800</v>
      </c>
      <c r="BQ385" s="26">
        <f t="shared" si="791"/>
        <v>8.3333333333333329E-2</v>
      </c>
      <c r="BR385" s="7"/>
      <c r="BS385" s="168"/>
      <c r="BT385" s="170">
        <f>IF(A406="","",A406)</f>
        <v>46014</v>
      </c>
      <c r="BU385" s="9">
        <v>14055</v>
      </c>
      <c r="BV385" s="9">
        <f t="shared" si="733"/>
        <v>216</v>
      </c>
      <c r="BW385" s="9">
        <v>364</v>
      </c>
      <c r="BX385" s="9">
        <f t="shared" si="734"/>
        <v>3</v>
      </c>
      <c r="BY385" s="9">
        <v>36</v>
      </c>
      <c r="BZ385" s="9">
        <f t="shared" si="735"/>
        <v>3</v>
      </c>
      <c r="CA385" s="9">
        <v>3</v>
      </c>
      <c r="CB385" s="78"/>
      <c r="CC385" s="78">
        <f t="shared" si="736"/>
        <v>880</v>
      </c>
      <c r="CD385" s="9">
        <f t="shared" si="737"/>
        <v>2640</v>
      </c>
      <c r="CE385" s="10">
        <f t="shared" si="738"/>
        <v>0.12222222222222222</v>
      </c>
      <c r="CF385" s="7"/>
      <c r="CH385" s="89">
        <f>IF(A406="","",A406)</f>
        <v>46014</v>
      </c>
      <c r="CI385" s="9">
        <v>14168</v>
      </c>
      <c r="CJ385" s="9">
        <f t="shared" si="739"/>
        <v>83</v>
      </c>
      <c r="CK385" s="9">
        <v>315</v>
      </c>
      <c r="CL385" s="9">
        <f t="shared" si="740"/>
        <v>2</v>
      </c>
      <c r="CM385" s="9">
        <v>9</v>
      </c>
      <c r="CN385" s="9">
        <f t="shared" si="741"/>
        <v>3</v>
      </c>
      <c r="CO385" s="9">
        <v>3</v>
      </c>
      <c r="CP385" s="78"/>
      <c r="CQ385" s="78">
        <f t="shared" si="742"/>
        <v>715</v>
      </c>
      <c r="CR385" s="9">
        <f t="shared" si="743"/>
        <v>2145</v>
      </c>
      <c r="CS385" s="10">
        <f t="shared" si="744"/>
        <v>0.25843373493975902</v>
      </c>
      <c r="CT385" s="7" t="s">
        <v>629</v>
      </c>
      <c r="CV385" s="89">
        <f>IF(A406="","",A406)</f>
        <v>46014</v>
      </c>
      <c r="CW385" s="9">
        <v>5638</v>
      </c>
      <c r="CX385" s="9">
        <f t="shared" si="745"/>
        <v>130</v>
      </c>
      <c r="CY385" s="9">
        <v>498</v>
      </c>
      <c r="CZ385" s="9">
        <f t="shared" si="746"/>
        <v>2</v>
      </c>
      <c r="DA385" s="9">
        <v>13</v>
      </c>
      <c r="DB385" s="9">
        <f t="shared" si="747"/>
        <v>2</v>
      </c>
      <c r="DC385" s="9">
        <v>3</v>
      </c>
      <c r="DD385" s="78"/>
      <c r="DE385" s="78">
        <f t="shared" si="748"/>
        <v>550</v>
      </c>
      <c r="DF385" s="9">
        <f t="shared" si="749"/>
        <v>1100</v>
      </c>
      <c r="DG385" s="10">
        <f t="shared" si="750"/>
        <v>8.461538461538462E-2</v>
      </c>
      <c r="DH385" s="7"/>
      <c r="DJ385" s="89">
        <f>IF(A406="","",A406)</f>
        <v>46014</v>
      </c>
      <c r="DK385" s="9">
        <v>1397</v>
      </c>
      <c r="DL385" s="9">
        <f t="shared" si="751"/>
        <v>175</v>
      </c>
      <c r="DM385" s="9">
        <v>282</v>
      </c>
      <c r="DN385" s="9">
        <f t="shared" si="752"/>
        <v>8</v>
      </c>
      <c r="DO385" s="9">
        <v>45</v>
      </c>
      <c r="DP385" s="9">
        <f t="shared" si="753"/>
        <v>8</v>
      </c>
      <c r="DQ385" s="9">
        <v>6</v>
      </c>
      <c r="DR385" s="78"/>
      <c r="DS385" s="78">
        <f t="shared" si="754"/>
        <v>500</v>
      </c>
      <c r="DT385" s="9">
        <f t="shared" si="756"/>
        <v>4000</v>
      </c>
      <c r="DU385" s="10">
        <f t="shared" si="755"/>
        <v>0.22857142857142856</v>
      </c>
      <c r="DV385" s="7"/>
      <c r="DW385" s="276"/>
      <c r="DX385" s="276"/>
      <c r="DY385" s="276"/>
      <c r="DZ385" s="276"/>
      <c r="EA385" s="276"/>
      <c r="EB385" s="276"/>
      <c r="EC385" s="276"/>
      <c r="ED385" s="276"/>
      <c r="EE385" s="276"/>
      <c r="EF385" s="276"/>
      <c r="EG385" s="276"/>
      <c r="EH385" s="276"/>
      <c r="EI385" s="276"/>
      <c r="EJ385" s="276"/>
      <c r="EK385" s="276"/>
      <c r="EL385" s="239"/>
      <c r="EM385" s="23"/>
      <c r="EN385" s="23"/>
      <c r="EO385" s="24">
        <v>8271</v>
      </c>
      <c r="EP385" s="24">
        <f>IF(EO385="","",EO385-EO381)</f>
        <v>20</v>
      </c>
      <c r="EQ385" s="24">
        <v>579</v>
      </c>
      <c r="ER385" s="24">
        <f>IF(EQ385="","",EQ385-EQ381)</f>
        <v>0</v>
      </c>
      <c r="ES385" s="24">
        <v>14</v>
      </c>
      <c r="ET385" s="24">
        <f>IF(ES385="","",ES381+EU381-ES385)</f>
        <v>0</v>
      </c>
      <c r="EU385" s="24">
        <v>4</v>
      </c>
      <c r="EV385" s="63" t="str">
        <f t="shared" si="792"/>
        <v>ラブブキーホルダー</v>
      </c>
      <c r="EW385" s="96">
        <f t="shared" si="792"/>
        <v>500</v>
      </c>
      <c r="EX385" s="24">
        <f>IF(ES385="","",ET385*EW385)</f>
        <v>0</v>
      </c>
      <c r="EY385" s="26">
        <f>IF(ET385="","",EX385/(EP385*100))</f>
        <v>0</v>
      </c>
      <c r="EZ385" s="7" t="s">
        <v>623</v>
      </c>
    </row>
    <row r="386" spans="1:156" ht="15" customHeight="1" thickTop="1">
      <c r="A386" s="89">
        <v>45978</v>
      </c>
      <c r="B386" s="6">
        <f>IF(A386="","",SUM(D386:D389)+SUM(R386:R389)+SUM(BV380,CJ380,CX380,DL380)+SUM(AF386:AF389)+SUM(AT386:AT389)+SUM(BH386:BH389))</f>
        <v>1962</v>
      </c>
      <c r="C386" s="78">
        <v>10330</v>
      </c>
      <c r="D386" s="78">
        <f t="shared" si="757"/>
        <v>65</v>
      </c>
      <c r="E386" s="78">
        <v>351</v>
      </c>
      <c r="F386" s="28">
        <f t="shared" si="758"/>
        <v>0</v>
      </c>
      <c r="G386" s="78">
        <v>27</v>
      </c>
      <c r="H386" s="78">
        <f t="shared" si="759"/>
        <v>0</v>
      </c>
      <c r="I386" s="78">
        <v>0</v>
      </c>
      <c r="J386" s="90" t="str">
        <f t="shared" si="760"/>
        <v>NICIマスコット</v>
      </c>
      <c r="K386" s="91">
        <f t="shared" si="761"/>
        <v>682</v>
      </c>
      <c r="L386" s="28">
        <f t="shared" si="762"/>
        <v>0</v>
      </c>
      <c r="M386" s="29">
        <f t="shared" si="763"/>
        <v>0</v>
      </c>
      <c r="N386" s="7"/>
      <c r="O386" s="168"/>
      <c r="P386" s="89">
        <f>IF(A386="","",A386)</f>
        <v>45978</v>
      </c>
      <c r="Q386" s="78">
        <v>8275</v>
      </c>
      <c r="R386" s="78">
        <f t="shared" si="764"/>
        <v>100</v>
      </c>
      <c r="S386" s="78">
        <v>201</v>
      </c>
      <c r="T386" s="28">
        <f t="shared" si="765"/>
        <v>4</v>
      </c>
      <c r="U386" s="78">
        <v>18</v>
      </c>
      <c r="V386" s="78">
        <f t="shared" si="766"/>
        <v>4</v>
      </c>
      <c r="W386" s="78">
        <v>5</v>
      </c>
      <c r="X386" s="90" t="str">
        <f t="shared" si="767"/>
        <v>ラブブマスコット</v>
      </c>
      <c r="Y386" s="91">
        <f t="shared" si="768"/>
        <v>400</v>
      </c>
      <c r="Z386" s="28">
        <f t="shared" si="769"/>
        <v>1600</v>
      </c>
      <c r="AA386" s="29">
        <f t="shared" si="770"/>
        <v>0.16</v>
      </c>
      <c r="AB386" s="7"/>
      <c r="AC386" s="168"/>
      <c r="AD386" s="89">
        <f>IF(A386="","",A386)</f>
        <v>45978</v>
      </c>
      <c r="AE386" s="78">
        <v>5162</v>
      </c>
      <c r="AF386" s="78">
        <f t="shared" si="771"/>
        <v>106</v>
      </c>
      <c r="AG386" s="78">
        <v>159</v>
      </c>
      <c r="AH386" s="28">
        <f t="shared" si="772"/>
        <v>3</v>
      </c>
      <c r="AI386" s="78">
        <v>18</v>
      </c>
      <c r="AJ386" s="78">
        <f t="shared" si="773"/>
        <v>0</v>
      </c>
      <c r="AK386" s="78">
        <v>0</v>
      </c>
      <c r="AL386" s="90" t="str">
        <f t="shared" si="774"/>
        <v>サンリオアニマルがま口</v>
      </c>
      <c r="AM386" s="91">
        <f t="shared" si="775"/>
        <v>880</v>
      </c>
      <c r="AN386" s="28">
        <f t="shared" si="776"/>
        <v>0</v>
      </c>
      <c r="AO386" s="29">
        <f t="shared" si="777"/>
        <v>0</v>
      </c>
      <c r="AP386" s="7"/>
      <c r="AQ386" s="168"/>
      <c r="AR386" s="89">
        <f>IF(A386="","",A386)</f>
        <v>45978</v>
      </c>
      <c r="AS386" s="78">
        <v>7859</v>
      </c>
      <c r="AT386" s="78">
        <f t="shared" si="778"/>
        <v>64</v>
      </c>
      <c r="AU386" s="78">
        <v>323</v>
      </c>
      <c r="AV386" s="28">
        <f t="shared" si="779"/>
        <v>2</v>
      </c>
      <c r="AW386" s="78">
        <v>9</v>
      </c>
      <c r="AX386" s="78">
        <f t="shared" si="780"/>
        <v>2</v>
      </c>
      <c r="AY386" s="78">
        <v>0</v>
      </c>
      <c r="AZ386" s="90" t="str">
        <f t="shared" si="781"/>
        <v>テラスタルフェス</v>
      </c>
      <c r="BA386" s="91">
        <f t="shared" si="782"/>
        <v>800</v>
      </c>
      <c r="BB386" s="28">
        <f t="shared" si="783"/>
        <v>1600</v>
      </c>
      <c r="BC386" s="29">
        <f t="shared" si="784"/>
        <v>0.25</v>
      </c>
      <c r="BD386" s="7"/>
      <c r="BE386" s="168"/>
      <c r="BF386" s="89">
        <f>IF(A386="","",A386)</f>
        <v>45978</v>
      </c>
      <c r="BG386" s="78">
        <v>3618</v>
      </c>
      <c r="BH386" s="78">
        <f t="shared" si="785"/>
        <v>81</v>
      </c>
      <c r="BI386" s="78">
        <v>191</v>
      </c>
      <c r="BJ386" s="28">
        <f t="shared" si="786"/>
        <v>7</v>
      </c>
      <c r="BK386" s="78">
        <v>17</v>
      </c>
      <c r="BL386" s="78">
        <f t="shared" si="787"/>
        <v>7</v>
      </c>
      <c r="BM386" s="78">
        <v>0</v>
      </c>
      <c r="BN386" s="90" t="str">
        <f t="shared" si="788"/>
        <v>ゴールドイヤホン</v>
      </c>
      <c r="BO386" s="91">
        <f t="shared" si="789"/>
        <v>800</v>
      </c>
      <c r="BP386" s="28">
        <f t="shared" si="790"/>
        <v>5600</v>
      </c>
      <c r="BQ386" s="29">
        <f t="shared" si="791"/>
        <v>0.69135802469135799</v>
      </c>
      <c r="BR386" s="7"/>
      <c r="BS386" s="168"/>
      <c r="BT386" s="170">
        <f>IF(A410="","",A410)</f>
        <v>46021</v>
      </c>
      <c r="BU386" s="9">
        <v>14278</v>
      </c>
      <c r="BV386" s="9">
        <f t="shared" si="733"/>
        <v>223</v>
      </c>
      <c r="BW386" s="9">
        <v>368</v>
      </c>
      <c r="BX386" s="9">
        <f t="shared" si="734"/>
        <v>4</v>
      </c>
      <c r="BY386" s="9">
        <v>36</v>
      </c>
      <c r="BZ386" s="9">
        <f t="shared" si="735"/>
        <v>3</v>
      </c>
      <c r="CA386" s="9">
        <v>10</v>
      </c>
      <c r="CB386" s="78"/>
      <c r="CC386" s="78">
        <f t="shared" si="736"/>
        <v>880</v>
      </c>
      <c r="CD386" s="9">
        <f t="shared" si="737"/>
        <v>2640</v>
      </c>
      <c r="CE386" s="10">
        <f t="shared" si="738"/>
        <v>0.11838565022421525</v>
      </c>
      <c r="CF386" s="7"/>
      <c r="CH386" s="89">
        <f>IF(A410="","",A410)</f>
        <v>46021</v>
      </c>
      <c r="CI386" s="9">
        <v>14340</v>
      </c>
      <c r="CJ386" s="9">
        <f t="shared" si="739"/>
        <v>172</v>
      </c>
      <c r="CK386" s="9">
        <v>317</v>
      </c>
      <c r="CL386" s="9">
        <f t="shared" si="740"/>
        <v>2</v>
      </c>
      <c r="CM386" s="9">
        <v>10</v>
      </c>
      <c r="CN386" s="9">
        <f t="shared" si="741"/>
        <v>2</v>
      </c>
      <c r="CO386" s="9">
        <v>0</v>
      </c>
      <c r="CP386" s="78"/>
      <c r="CQ386" s="78">
        <f t="shared" si="742"/>
        <v>715</v>
      </c>
      <c r="CR386" s="9">
        <f t="shared" si="743"/>
        <v>1430</v>
      </c>
      <c r="CS386" s="10">
        <f t="shared" si="744"/>
        <v>8.3139534883720931E-2</v>
      </c>
      <c r="CT386" s="7"/>
      <c r="CV386" s="89">
        <f>IF(A410="","",A410)</f>
        <v>46021</v>
      </c>
      <c r="CW386" s="9">
        <v>5920</v>
      </c>
      <c r="CX386" s="9">
        <f t="shared" si="745"/>
        <v>282</v>
      </c>
      <c r="CY386" s="9">
        <v>500</v>
      </c>
      <c r="CZ386" s="9">
        <f t="shared" si="746"/>
        <v>2</v>
      </c>
      <c r="DA386" s="9">
        <v>11</v>
      </c>
      <c r="DB386" s="9">
        <f t="shared" si="747"/>
        <v>5</v>
      </c>
      <c r="DC386" s="9">
        <v>5</v>
      </c>
      <c r="DD386" s="78"/>
      <c r="DE386" s="78">
        <f t="shared" si="748"/>
        <v>550</v>
      </c>
      <c r="DF386" s="9">
        <f t="shared" si="749"/>
        <v>2750</v>
      </c>
      <c r="DG386" s="10">
        <f t="shared" si="750"/>
        <v>9.7517730496453903E-2</v>
      </c>
      <c r="DH386" s="7"/>
      <c r="DJ386" s="89">
        <f>IF(A410="","",A410)</f>
        <v>46021</v>
      </c>
      <c r="DK386" s="9">
        <v>1664</v>
      </c>
      <c r="DL386" s="9">
        <f t="shared" si="751"/>
        <v>267</v>
      </c>
      <c r="DM386" s="9">
        <v>297</v>
      </c>
      <c r="DN386" s="9">
        <f t="shared" si="752"/>
        <v>15</v>
      </c>
      <c r="DO386" s="9">
        <v>26</v>
      </c>
      <c r="DP386" s="9">
        <f t="shared" si="753"/>
        <v>25</v>
      </c>
      <c r="DQ386" s="9">
        <v>11</v>
      </c>
      <c r="DR386" s="78"/>
      <c r="DS386" s="78">
        <f t="shared" si="754"/>
        <v>500</v>
      </c>
      <c r="DT386" s="9">
        <f t="shared" si="756"/>
        <v>12500</v>
      </c>
      <c r="DU386" s="10">
        <f t="shared" si="755"/>
        <v>0.46816479400749061</v>
      </c>
      <c r="DV386" s="7"/>
      <c r="DW386" s="276"/>
      <c r="DX386" s="276"/>
      <c r="DY386" s="276"/>
      <c r="DZ386" s="276"/>
      <c r="EA386" s="276"/>
      <c r="EB386" s="276"/>
      <c r="EC386" s="276"/>
      <c r="ED386" s="276"/>
      <c r="EE386" s="276"/>
      <c r="EF386" s="276"/>
      <c r="EG386" s="276"/>
      <c r="EH386" s="276"/>
      <c r="EI386" s="276"/>
      <c r="EJ386" s="276"/>
      <c r="EK386" s="276"/>
      <c r="EL386" s="239"/>
      <c r="EM386" s="89">
        <v>46014</v>
      </c>
      <c r="EN386" s="6">
        <f>IF(EM386="","",SUM(EP386:EP389)+SUM(FD386:FD389)+SUM(HH380:HH380)+SUM(HU380:HU380)+SUM(IH380:IH380)+SUM(FR386:FR389)+SUM(GF386:GF389)+SUM(GT386:GT389))</f>
        <v>67</v>
      </c>
      <c r="EO386" s="78">
        <v>7822</v>
      </c>
      <c r="EP386" s="78">
        <f t="shared" ref="EP386:EP429" si="793">IF(EO386="","",EO386-EO382)</f>
        <v>8</v>
      </c>
      <c r="EQ386" s="78">
        <v>266</v>
      </c>
      <c r="ER386" s="28">
        <f t="shared" ref="ER386:ER429" si="794">IF(EQ386="","",EQ386-EQ382)</f>
        <v>0</v>
      </c>
      <c r="ES386" s="78">
        <v>52</v>
      </c>
      <c r="ET386" s="78">
        <f t="shared" ref="ET386:ET429" si="795">IF(ES386="","",ES382+EU382-ES386)</f>
        <v>1</v>
      </c>
      <c r="EU386" s="78">
        <v>-40</v>
      </c>
      <c r="EV386" s="90" t="str">
        <f t="shared" ref="EV386:EW397" si="796">IF(EO386="","",EV382)</f>
        <v>NICI</v>
      </c>
      <c r="EW386" s="91">
        <f t="shared" si="796"/>
        <v>682</v>
      </c>
      <c r="EX386" s="28">
        <f t="shared" ref="EX386:EX429" si="797">IF(ES386="","",ET386*EW386)</f>
        <v>682</v>
      </c>
      <c r="EY386" s="29">
        <f t="shared" ref="EY386:EY429" si="798">IF(ET386="","",EX386/(EP386*100))</f>
        <v>0.85250000000000004</v>
      </c>
      <c r="EZ386" s="7"/>
    </row>
    <row r="387" spans="1:156">
      <c r="A387" s="220" t="s">
        <v>54</v>
      </c>
      <c r="B387" s="15"/>
      <c r="C387" s="9">
        <v>12300</v>
      </c>
      <c r="D387" s="9">
        <f t="shared" si="757"/>
        <v>131</v>
      </c>
      <c r="E387" s="9">
        <v>361</v>
      </c>
      <c r="F387" s="9">
        <f t="shared" si="758"/>
        <v>4</v>
      </c>
      <c r="G387" s="9">
        <v>3</v>
      </c>
      <c r="H387" s="9">
        <f t="shared" si="759"/>
        <v>4</v>
      </c>
      <c r="I387" s="9">
        <v>8</v>
      </c>
      <c r="J387" s="62" t="str">
        <f t="shared" si="760"/>
        <v>ピクミンマスコット</v>
      </c>
      <c r="K387" s="95">
        <f t="shared" si="761"/>
        <v>800</v>
      </c>
      <c r="L387" s="9">
        <f t="shared" si="762"/>
        <v>3200</v>
      </c>
      <c r="M387" s="10">
        <f t="shared" si="763"/>
        <v>0.24427480916030533</v>
      </c>
      <c r="N387" s="7"/>
      <c r="O387" s="168"/>
      <c r="P387" s="15"/>
      <c r="Q387" s="9">
        <v>8932</v>
      </c>
      <c r="R387" s="9">
        <f t="shared" si="764"/>
        <v>149</v>
      </c>
      <c r="S387" s="9">
        <v>378</v>
      </c>
      <c r="T387" s="9">
        <f t="shared" si="765"/>
        <v>0</v>
      </c>
      <c r="U387" s="9">
        <v>28</v>
      </c>
      <c r="V387" s="9">
        <f t="shared" si="766"/>
        <v>1</v>
      </c>
      <c r="W387" s="9">
        <v>0</v>
      </c>
      <c r="X387" s="62" t="str">
        <f t="shared" si="767"/>
        <v>ラブブキーホルダーおおきめ</v>
      </c>
      <c r="Y387" s="95">
        <f t="shared" si="768"/>
        <v>500</v>
      </c>
      <c r="Z387" s="9">
        <f t="shared" si="769"/>
        <v>500</v>
      </c>
      <c r="AA387" s="10">
        <f t="shared" si="770"/>
        <v>3.3557046979865772E-2</v>
      </c>
      <c r="AB387" s="7"/>
      <c r="AC387" s="168"/>
      <c r="AD387" s="15"/>
      <c r="AE387" s="9">
        <v>5169</v>
      </c>
      <c r="AF387" s="9">
        <f t="shared" si="771"/>
        <v>37</v>
      </c>
      <c r="AG387" s="9">
        <v>278</v>
      </c>
      <c r="AH387" s="9">
        <f t="shared" si="772"/>
        <v>4</v>
      </c>
      <c r="AI387" s="9">
        <v>17</v>
      </c>
      <c r="AJ387" s="9">
        <f t="shared" si="773"/>
        <v>4</v>
      </c>
      <c r="AK387" s="9">
        <v>0</v>
      </c>
      <c r="AL387" s="62" t="str">
        <f t="shared" si="774"/>
        <v>ジャグラーイヤホン</v>
      </c>
      <c r="AM387" s="95">
        <f t="shared" si="775"/>
        <v>1100</v>
      </c>
      <c r="AN387" s="9">
        <f t="shared" si="776"/>
        <v>4400</v>
      </c>
      <c r="AO387" s="10">
        <f t="shared" si="777"/>
        <v>1.1891891891891893</v>
      </c>
      <c r="AP387" s="7" t="s">
        <v>55</v>
      </c>
      <c r="AQ387" s="168"/>
      <c r="AR387" s="15"/>
      <c r="AS387" s="9">
        <v>4844</v>
      </c>
      <c r="AT387" s="9">
        <f t="shared" si="778"/>
        <v>29</v>
      </c>
      <c r="AU387" s="9">
        <v>347</v>
      </c>
      <c r="AV387" s="9">
        <f t="shared" si="779"/>
        <v>1</v>
      </c>
      <c r="AW387" s="9">
        <v>21</v>
      </c>
      <c r="AX387" s="9">
        <f t="shared" si="780"/>
        <v>1</v>
      </c>
      <c r="AY387" s="9">
        <v>0</v>
      </c>
      <c r="AZ387" s="62" t="str">
        <f t="shared" si="781"/>
        <v>ブラックホワイトポケカ</v>
      </c>
      <c r="BA387" s="95">
        <f t="shared" si="782"/>
        <v>250</v>
      </c>
      <c r="BB387" s="9">
        <f t="shared" si="783"/>
        <v>250</v>
      </c>
      <c r="BC387" s="10">
        <f t="shared" si="784"/>
        <v>8.6206896551724144E-2</v>
      </c>
      <c r="BD387" s="7"/>
      <c r="BE387" s="168"/>
      <c r="BF387" s="15"/>
      <c r="BG387" s="9">
        <v>4410</v>
      </c>
      <c r="BH387" s="9">
        <f t="shared" si="785"/>
        <v>102</v>
      </c>
      <c r="BI387" s="9">
        <v>84</v>
      </c>
      <c r="BJ387" s="9">
        <f t="shared" si="786"/>
        <v>2</v>
      </c>
      <c r="BK387" s="9">
        <v>13</v>
      </c>
      <c r="BL387" s="9">
        <f t="shared" si="787"/>
        <v>2</v>
      </c>
      <c r="BM387" s="9">
        <v>0</v>
      </c>
      <c r="BN387" s="62" t="str">
        <f t="shared" si="788"/>
        <v>デジタルミニカメラ</v>
      </c>
      <c r="BO387" s="95">
        <f t="shared" si="789"/>
        <v>722</v>
      </c>
      <c r="BP387" s="9">
        <f t="shared" si="790"/>
        <v>1444</v>
      </c>
      <c r="BQ387" s="10">
        <f t="shared" si="791"/>
        <v>0.14156862745098039</v>
      </c>
      <c r="BR387" s="7"/>
      <c r="BS387" s="168"/>
      <c r="BT387" s="170" t="str">
        <f>IF(A411="","",A411)</f>
        <v/>
      </c>
      <c r="BU387" s="9"/>
      <c r="BV387" s="9"/>
      <c r="BW387" s="9"/>
      <c r="BX387" s="9"/>
      <c r="BY387" s="9"/>
      <c r="BZ387" s="9"/>
      <c r="CA387" s="9"/>
      <c r="CB387" s="78"/>
      <c r="CC387" s="78"/>
      <c r="CD387" s="9"/>
      <c r="CE387" s="10"/>
      <c r="CF387" s="7"/>
      <c r="CH387" s="89"/>
      <c r="CI387" s="9"/>
      <c r="CJ387" s="9"/>
      <c r="CK387" s="9"/>
      <c r="CL387" s="9"/>
      <c r="CM387" s="9"/>
      <c r="CN387" s="9"/>
      <c r="CO387" s="9"/>
      <c r="CP387" s="78"/>
      <c r="CQ387" s="78"/>
      <c r="CR387" s="9"/>
      <c r="CS387" s="10"/>
      <c r="CT387" s="7"/>
      <c r="CV387" s="89"/>
      <c r="CW387" s="9"/>
      <c r="CX387" s="9"/>
      <c r="CY387" s="9"/>
      <c r="CZ387" s="9"/>
      <c r="DA387" s="9"/>
      <c r="DB387" s="9"/>
      <c r="DC387" s="9"/>
      <c r="DD387" s="78"/>
      <c r="DE387" s="78"/>
      <c r="DF387" s="9"/>
      <c r="DG387" s="10"/>
      <c r="DH387" s="7"/>
      <c r="DJ387" s="15"/>
      <c r="DK387" s="9"/>
      <c r="DL387" s="9"/>
      <c r="DM387" s="9"/>
      <c r="DN387" s="9"/>
      <c r="DO387" s="9"/>
      <c r="DP387" s="9"/>
      <c r="DQ387" s="9"/>
      <c r="DR387" s="78"/>
      <c r="DS387" s="78"/>
      <c r="DT387" s="9"/>
      <c r="DU387" s="10"/>
      <c r="DV387" s="7"/>
      <c r="DW387" s="276"/>
      <c r="DX387" s="276"/>
      <c r="DY387" s="276"/>
      <c r="DZ387" s="276"/>
      <c r="EA387" s="276"/>
      <c r="EB387" s="276"/>
      <c r="EC387" s="276"/>
      <c r="ED387" s="276"/>
      <c r="EE387" s="276"/>
      <c r="EF387" s="276"/>
      <c r="EG387" s="276"/>
      <c r="EH387" s="276"/>
      <c r="EI387" s="276"/>
      <c r="EJ387" s="276"/>
      <c r="EK387" s="276"/>
      <c r="EL387" s="239"/>
      <c r="EM387" s="241"/>
      <c r="EN387" s="15"/>
      <c r="EO387" s="9">
        <v>8552</v>
      </c>
      <c r="EP387" s="78">
        <f t="shared" si="793"/>
        <v>44</v>
      </c>
      <c r="EQ387" s="9">
        <v>407</v>
      </c>
      <c r="ER387" s="9">
        <f t="shared" si="794"/>
        <v>1</v>
      </c>
      <c r="ES387" s="9">
        <v>24</v>
      </c>
      <c r="ET387" s="9">
        <f t="shared" si="795"/>
        <v>1</v>
      </c>
      <c r="EU387" s="9">
        <v>14</v>
      </c>
      <c r="EV387" s="62" t="str">
        <f t="shared" si="796"/>
        <v>ラブブマスコット</v>
      </c>
      <c r="EW387" s="95">
        <f t="shared" si="796"/>
        <v>400</v>
      </c>
      <c r="EX387" s="9">
        <f t="shared" si="797"/>
        <v>400</v>
      </c>
      <c r="EY387" s="10">
        <f t="shared" si="798"/>
        <v>9.0909090909090912E-2</v>
      </c>
      <c r="EZ387" s="7"/>
    </row>
    <row r="388" spans="1:156" ht="15" customHeight="1" thickBot="1">
      <c r="A388" s="235">
        <v>666000</v>
      </c>
      <c r="B388" s="15"/>
      <c r="C388" s="9">
        <v>8510</v>
      </c>
      <c r="D388" s="9">
        <f t="shared" si="757"/>
        <v>81</v>
      </c>
      <c r="E388" s="9">
        <v>531</v>
      </c>
      <c r="F388" s="9">
        <f t="shared" si="758"/>
        <v>2</v>
      </c>
      <c r="G388" s="9">
        <v>9</v>
      </c>
      <c r="H388" s="9">
        <f t="shared" si="759"/>
        <v>2</v>
      </c>
      <c r="I388" s="9">
        <v>2</v>
      </c>
      <c r="J388" s="62" t="str">
        <f t="shared" si="760"/>
        <v>がま口カエル</v>
      </c>
      <c r="K388" s="9">
        <f t="shared" si="761"/>
        <v>308</v>
      </c>
      <c r="L388" s="9">
        <f t="shared" si="762"/>
        <v>616</v>
      </c>
      <c r="M388" s="10">
        <f t="shared" si="763"/>
        <v>7.6049382716049385E-2</v>
      </c>
      <c r="N388" s="7"/>
      <c r="O388" s="168"/>
      <c r="P388" s="15"/>
      <c r="Q388" s="9">
        <v>9302</v>
      </c>
      <c r="R388" s="9">
        <f t="shared" si="764"/>
        <v>41</v>
      </c>
      <c r="S388" s="9">
        <v>213</v>
      </c>
      <c r="T388" s="9">
        <f t="shared" si="765"/>
        <v>0</v>
      </c>
      <c r="U388" s="9">
        <v>10</v>
      </c>
      <c r="V388" s="9">
        <f t="shared" si="766"/>
        <v>0</v>
      </c>
      <c r="W388" s="9">
        <v>0</v>
      </c>
      <c r="X388" s="62" t="s">
        <v>56</v>
      </c>
      <c r="Y388" s="162"/>
      <c r="Z388" s="9">
        <f t="shared" si="769"/>
        <v>0</v>
      </c>
      <c r="AA388" s="10">
        <f t="shared" si="770"/>
        <v>0</v>
      </c>
      <c r="AB388" s="7" t="s">
        <v>57</v>
      </c>
      <c r="AC388" s="168"/>
      <c r="AD388" s="15"/>
      <c r="AE388" s="9">
        <v>6334</v>
      </c>
      <c r="AF388" s="9">
        <f t="shared" si="771"/>
        <v>131</v>
      </c>
      <c r="AG388" s="9">
        <v>267</v>
      </c>
      <c r="AH388" s="9">
        <f t="shared" si="772"/>
        <v>1</v>
      </c>
      <c r="AI388" s="9">
        <v>7</v>
      </c>
      <c r="AJ388" s="9">
        <f t="shared" si="773"/>
        <v>1</v>
      </c>
      <c r="AK388" s="9">
        <v>3</v>
      </c>
      <c r="AL388" s="62" t="str">
        <f t="shared" si="774"/>
        <v>ＡＩマスコット</v>
      </c>
      <c r="AM388" s="9">
        <f t="shared" si="775"/>
        <v>418</v>
      </c>
      <c r="AN388" s="9">
        <f t="shared" si="776"/>
        <v>418</v>
      </c>
      <c r="AO388" s="10">
        <f t="shared" si="777"/>
        <v>3.1908396946564888E-2</v>
      </c>
      <c r="AP388" s="7"/>
      <c r="AQ388" s="168"/>
      <c r="AR388" s="17"/>
      <c r="AS388" s="9">
        <v>5023</v>
      </c>
      <c r="AT388" s="9">
        <f t="shared" si="778"/>
        <v>47</v>
      </c>
      <c r="AU388" s="9">
        <v>325</v>
      </c>
      <c r="AV388" s="9">
        <f t="shared" si="779"/>
        <v>7</v>
      </c>
      <c r="AW388" s="9">
        <v>39</v>
      </c>
      <c r="AX388" s="9">
        <f t="shared" si="780"/>
        <v>7</v>
      </c>
      <c r="AY388" s="9">
        <v>6</v>
      </c>
      <c r="AZ388" s="62" t="str">
        <f t="shared" si="781"/>
        <v>ダンダダンマスコット</v>
      </c>
      <c r="BA388" s="9">
        <f t="shared" si="782"/>
        <v>400</v>
      </c>
      <c r="BB388" s="9">
        <f t="shared" si="783"/>
        <v>2800</v>
      </c>
      <c r="BC388" s="10">
        <f t="shared" si="784"/>
        <v>0.5957446808510638</v>
      </c>
      <c r="BD388" s="7"/>
      <c r="BE388" s="168"/>
      <c r="BF388" s="17"/>
      <c r="BG388" s="9">
        <v>4320</v>
      </c>
      <c r="BH388" s="9">
        <f t="shared" si="785"/>
        <v>54</v>
      </c>
      <c r="BI388" s="9">
        <v>131</v>
      </c>
      <c r="BJ388" s="9">
        <f t="shared" si="786"/>
        <v>2</v>
      </c>
      <c r="BK388" s="9">
        <v>13</v>
      </c>
      <c r="BL388" s="9">
        <f t="shared" si="787"/>
        <v>25</v>
      </c>
      <c r="BM388" s="9">
        <v>0</v>
      </c>
      <c r="BN388" s="62" t="str">
        <f t="shared" si="788"/>
        <v>ゲームアーク</v>
      </c>
      <c r="BO388" s="9">
        <f t="shared" si="789"/>
        <v>670</v>
      </c>
      <c r="BP388" s="9">
        <f t="shared" si="790"/>
        <v>16750</v>
      </c>
      <c r="BQ388" s="10">
        <f t="shared" si="791"/>
        <v>3.1018518518518516</v>
      </c>
      <c r="BR388" s="7"/>
      <c r="BS388" s="168"/>
      <c r="BT388" s="170"/>
      <c r="BU388" s="9"/>
      <c r="BV388" s="9" t="str">
        <f t="shared" si="733"/>
        <v/>
      </c>
      <c r="BW388" s="9"/>
      <c r="BX388" s="9" t="str">
        <f t="shared" si="734"/>
        <v/>
      </c>
      <c r="BY388" s="9"/>
      <c r="BZ388" s="9" t="str">
        <f t="shared" si="735"/>
        <v/>
      </c>
      <c r="CA388" s="9"/>
      <c r="CB388" s="78"/>
      <c r="CC388" s="78" t="str">
        <f t="shared" si="736"/>
        <v/>
      </c>
      <c r="CD388" s="9" t="str">
        <f t="shared" si="737"/>
        <v/>
      </c>
      <c r="CE388" s="10" t="str">
        <f t="shared" si="738"/>
        <v/>
      </c>
      <c r="CF388" s="7"/>
      <c r="CH388" s="89"/>
      <c r="CI388" s="9"/>
      <c r="CJ388" s="9" t="str">
        <f t="shared" si="739"/>
        <v/>
      </c>
      <c r="CK388" s="9"/>
      <c r="CL388" s="9" t="str">
        <f t="shared" si="740"/>
        <v/>
      </c>
      <c r="CM388" s="9"/>
      <c r="CN388" s="9" t="str">
        <f t="shared" si="741"/>
        <v/>
      </c>
      <c r="CO388" s="9"/>
      <c r="CP388" s="78"/>
      <c r="CQ388" s="78" t="str">
        <f t="shared" si="742"/>
        <v/>
      </c>
      <c r="CR388" s="9" t="str">
        <f t="shared" si="743"/>
        <v/>
      </c>
      <c r="CS388" s="10" t="str">
        <f t="shared" si="744"/>
        <v/>
      </c>
      <c r="CT388" s="7"/>
      <c r="CV388" s="89"/>
      <c r="CW388" s="9"/>
      <c r="CX388" s="9" t="str">
        <f t="shared" si="745"/>
        <v/>
      </c>
      <c r="CY388" s="9"/>
      <c r="CZ388" s="9" t="str">
        <f t="shared" si="746"/>
        <v/>
      </c>
      <c r="DA388" s="9"/>
      <c r="DB388" s="9" t="str">
        <f t="shared" si="747"/>
        <v/>
      </c>
      <c r="DC388" s="9"/>
      <c r="DD388" s="78"/>
      <c r="DE388" s="78" t="str">
        <f t="shared" si="748"/>
        <v/>
      </c>
      <c r="DF388" s="9" t="str">
        <f t="shared" si="749"/>
        <v/>
      </c>
      <c r="DG388" s="10" t="str">
        <f t="shared" si="750"/>
        <v/>
      </c>
      <c r="DH388" s="7"/>
      <c r="DJ388" s="89"/>
      <c r="DK388" s="9"/>
      <c r="DL388" s="9" t="str">
        <f t="shared" si="751"/>
        <v/>
      </c>
      <c r="DM388" s="9"/>
      <c r="DN388" s="9" t="str">
        <f t="shared" si="752"/>
        <v/>
      </c>
      <c r="DO388" s="9"/>
      <c r="DP388" s="9" t="str">
        <f t="shared" si="753"/>
        <v/>
      </c>
      <c r="DQ388" s="9"/>
      <c r="DR388" s="78"/>
      <c r="DS388" s="78" t="str">
        <f t="shared" si="754"/>
        <v/>
      </c>
      <c r="DT388" s="9" t="str">
        <f t="shared" si="756"/>
        <v/>
      </c>
      <c r="DU388" s="10" t="str">
        <f t="shared" si="755"/>
        <v/>
      </c>
      <c r="DV388" s="7"/>
      <c r="DW388" s="276"/>
      <c r="DX388" s="276"/>
      <c r="DY388" s="276"/>
      <c r="DZ388" s="276"/>
      <c r="EA388" s="276"/>
      <c r="EB388" s="276"/>
      <c r="EC388" s="276"/>
      <c r="ED388" s="276"/>
      <c r="EE388" s="276"/>
      <c r="EF388" s="276"/>
      <c r="EG388" s="276"/>
      <c r="EH388" s="276"/>
      <c r="EI388" s="276"/>
      <c r="EJ388" s="276"/>
      <c r="EK388" s="276"/>
      <c r="EL388" s="239"/>
      <c r="EM388" s="140"/>
      <c r="EN388" s="169"/>
      <c r="EO388" s="9">
        <v>7264</v>
      </c>
      <c r="EP388" s="20">
        <f t="shared" si="793"/>
        <v>10</v>
      </c>
      <c r="EQ388" s="9">
        <v>488</v>
      </c>
      <c r="ER388" s="9">
        <f t="shared" si="794"/>
        <v>3</v>
      </c>
      <c r="ES388" s="9">
        <v>46</v>
      </c>
      <c r="ET388" s="9">
        <f t="shared" si="795"/>
        <v>19</v>
      </c>
      <c r="EU388" s="9">
        <v>-38</v>
      </c>
      <c r="EV388" s="62" t="str">
        <f t="shared" si="796"/>
        <v>AIモンスターラバー</v>
      </c>
      <c r="EW388" s="9">
        <f t="shared" si="796"/>
        <v>200</v>
      </c>
      <c r="EX388" s="9">
        <f t="shared" si="797"/>
        <v>3800</v>
      </c>
      <c r="EY388" s="10">
        <f t="shared" si="798"/>
        <v>3.8</v>
      </c>
      <c r="EZ388" s="7" t="s">
        <v>634</v>
      </c>
    </row>
    <row r="389" spans="1:156" ht="15" customHeight="1" thickTop="1" thickBot="1">
      <c r="A389" s="23"/>
      <c r="B389" s="23"/>
      <c r="C389" s="24">
        <v>8962</v>
      </c>
      <c r="D389" s="24">
        <f t="shared" si="757"/>
        <v>113</v>
      </c>
      <c r="E389" s="24">
        <v>419</v>
      </c>
      <c r="F389" s="24">
        <f t="shared" si="758"/>
        <v>1</v>
      </c>
      <c r="G389" s="24">
        <v>8</v>
      </c>
      <c r="H389" s="24">
        <f t="shared" si="759"/>
        <v>1</v>
      </c>
      <c r="I389" s="24">
        <v>3</v>
      </c>
      <c r="J389" s="63" t="str">
        <f t="shared" si="760"/>
        <v>キティフェイスポーチ</v>
      </c>
      <c r="K389" s="96">
        <f t="shared" si="761"/>
        <v>957</v>
      </c>
      <c r="L389" s="24">
        <f t="shared" si="762"/>
        <v>957</v>
      </c>
      <c r="M389" s="26">
        <f t="shared" si="763"/>
        <v>8.469026548672566E-2</v>
      </c>
      <c r="N389" s="7"/>
      <c r="O389" s="168"/>
      <c r="P389" s="23"/>
      <c r="Q389" s="24">
        <v>6398</v>
      </c>
      <c r="R389" s="24">
        <f t="shared" si="764"/>
        <v>33</v>
      </c>
      <c r="S389" s="24">
        <v>369</v>
      </c>
      <c r="T389" s="24">
        <f t="shared" si="765"/>
        <v>3</v>
      </c>
      <c r="U389" s="24">
        <v>3</v>
      </c>
      <c r="V389" s="24">
        <f t="shared" si="766"/>
        <v>3</v>
      </c>
      <c r="W389" s="24">
        <v>16</v>
      </c>
      <c r="X389" s="63" t="str">
        <f t="shared" si="767"/>
        <v>アンパンマンマスコット</v>
      </c>
      <c r="Y389" s="96">
        <f t="shared" si="768"/>
        <v>608</v>
      </c>
      <c r="Z389" s="24">
        <f t="shared" si="769"/>
        <v>1824</v>
      </c>
      <c r="AA389" s="26">
        <f t="shared" si="770"/>
        <v>0.55272727272727273</v>
      </c>
      <c r="AB389" s="7" t="s">
        <v>58</v>
      </c>
      <c r="AC389" s="168"/>
      <c r="AD389" s="23"/>
      <c r="AE389" s="24">
        <v>5675</v>
      </c>
      <c r="AF389" s="24">
        <f t="shared" si="771"/>
        <v>24</v>
      </c>
      <c r="AG389" s="24">
        <v>453</v>
      </c>
      <c r="AH389" s="24">
        <f t="shared" si="772"/>
        <v>0</v>
      </c>
      <c r="AI389" s="24">
        <v>22</v>
      </c>
      <c r="AJ389" s="24">
        <f t="shared" si="773"/>
        <v>1</v>
      </c>
      <c r="AK389" s="24">
        <v>0</v>
      </c>
      <c r="AL389" s="63" t="str">
        <f t="shared" si="774"/>
        <v>ラブブキーホルダー</v>
      </c>
      <c r="AM389" s="96">
        <f t="shared" si="775"/>
        <v>450</v>
      </c>
      <c r="AN389" s="24">
        <f t="shared" si="776"/>
        <v>450</v>
      </c>
      <c r="AO389" s="26">
        <f t="shared" si="777"/>
        <v>0.1875</v>
      </c>
      <c r="AP389" s="7"/>
      <c r="AQ389" s="168"/>
      <c r="AR389" s="23"/>
      <c r="AS389" s="24">
        <v>5103</v>
      </c>
      <c r="AT389" s="24">
        <f t="shared" si="778"/>
        <v>6</v>
      </c>
      <c r="AU389" s="24">
        <v>239</v>
      </c>
      <c r="AV389" s="24">
        <f t="shared" si="779"/>
        <v>0</v>
      </c>
      <c r="AW389" s="24">
        <v>11</v>
      </c>
      <c r="AX389" s="24">
        <f t="shared" si="780"/>
        <v>1</v>
      </c>
      <c r="AY389" s="24">
        <v>-2</v>
      </c>
      <c r="AZ389" s="63" t="str">
        <f t="shared" si="781"/>
        <v>ラブブポンポンマスコット</v>
      </c>
      <c r="BA389" s="96">
        <f t="shared" si="782"/>
        <v>400</v>
      </c>
      <c r="BB389" s="24">
        <f t="shared" si="783"/>
        <v>400</v>
      </c>
      <c r="BC389" s="26">
        <f t="shared" si="784"/>
        <v>0.66666666666666663</v>
      </c>
      <c r="BD389" s="7" t="s">
        <v>59</v>
      </c>
      <c r="BE389" s="168"/>
      <c r="BF389" s="23"/>
      <c r="BG389" s="24">
        <v>4923</v>
      </c>
      <c r="BH389" s="24">
        <f t="shared" si="785"/>
        <v>81</v>
      </c>
      <c r="BI389" s="24">
        <v>228</v>
      </c>
      <c r="BJ389" s="24">
        <f t="shared" si="786"/>
        <v>0</v>
      </c>
      <c r="BK389" s="24">
        <v>70</v>
      </c>
      <c r="BL389" s="24">
        <f t="shared" si="787"/>
        <v>10</v>
      </c>
      <c r="BM389" s="24">
        <v>10</v>
      </c>
      <c r="BN389" s="63" t="str">
        <f t="shared" si="788"/>
        <v>AIモンスターラバー</v>
      </c>
      <c r="BO389" s="96">
        <f t="shared" si="789"/>
        <v>200</v>
      </c>
      <c r="BP389" s="24">
        <f t="shared" si="790"/>
        <v>2000</v>
      </c>
      <c r="BQ389" s="26">
        <f t="shared" si="791"/>
        <v>0.24691358024691357</v>
      </c>
      <c r="BR389" s="7"/>
      <c r="BS389" s="168"/>
      <c r="BT389" s="169"/>
      <c r="BU389" s="9"/>
      <c r="BV389" s="9" t="str">
        <f t="shared" si="733"/>
        <v/>
      </c>
      <c r="BW389" s="9"/>
      <c r="BX389" s="9" t="str">
        <f t="shared" si="734"/>
        <v/>
      </c>
      <c r="BY389" s="9"/>
      <c r="BZ389" s="9" t="str">
        <f t="shared" si="735"/>
        <v/>
      </c>
      <c r="CA389" s="9"/>
      <c r="CB389" s="78"/>
      <c r="CC389" s="78" t="str">
        <f t="shared" si="736"/>
        <v/>
      </c>
      <c r="CD389" s="9" t="str">
        <f t="shared" si="737"/>
        <v/>
      </c>
      <c r="CE389" s="10" t="str">
        <f t="shared" si="738"/>
        <v/>
      </c>
      <c r="CF389" s="7"/>
      <c r="CH389" s="15"/>
      <c r="CI389" s="9"/>
      <c r="CJ389" s="9" t="str">
        <f t="shared" si="739"/>
        <v/>
      </c>
      <c r="CK389" s="9"/>
      <c r="CL389" s="9" t="str">
        <f t="shared" si="740"/>
        <v/>
      </c>
      <c r="CM389" s="9"/>
      <c r="CN389" s="9" t="str">
        <f t="shared" si="741"/>
        <v/>
      </c>
      <c r="CO389" s="9"/>
      <c r="CP389" s="78"/>
      <c r="CQ389" s="78" t="str">
        <f t="shared" si="742"/>
        <v/>
      </c>
      <c r="CR389" s="9" t="str">
        <f t="shared" si="743"/>
        <v/>
      </c>
      <c r="CS389" s="10" t="str">
        <f t="shared" si="744"/>
        <v/>
      </c>
      <c r="CT389" s="7"/>
      <c r="CV389" s="15"/>
      <c r="CW389" s="9"/>
      <c r="CX389" s="9" t="str">
        <f t="shared" si="745"/>
        <v/>
      </c>
      <c r="CY389" s="9"/>
      <c r="CZ389" s="9" t="str">
        <f t="shared" si="746"/>
        <v/>
      </c>
      <c r="DA389" s="9"/>
      <c r="DB389" s="9" t="str">
        <f t="shared" si="747"/>
        <v/>
      </c>
      <c r="DC389" s="9"/>
      <c r="DD389" s="78"/>
      <c r="DE389" s="78" t="str">
        <f t="shared" si="748"/>
        <v/>
      </c>
      <c r="DF389" s="9" t="str">
        <f t="shared" si="749"/>
        <v/>
      </c>
      <c r="DG389" s="10" t="str">
        <f t="shared" si="750"/>
        <v/>
      </c>
      <c r="DH389" s="7"/>
      <c r="DJ389" s="15"/>
      <c r="DK389" s="9"/>
      <c r="DL389" s="9" t="str">
        <f t="shared" si="751"/>
        <v/>
      </c>
      <c r="DM389" s="9"/>
      <c r="DN389" s="9" t="str">
        <f t="shared" si="752"/>
        <v/>
      </c>
      <c r="DO389" s="9"/>
      <c r="DP389" s="9" t="str">
        <f t="shared" si="753"/>
        <v/>
      </c>
      <c r="DQ389" s="9"/>
      <c r="DR389" s="78"/>
      <c r="DS389" s="78" t="str">
        <f t="shared" si="754"/>
        <v/>
      </c>
      <c r="DT389" s="9" t="str">
        <f t="shared" si="756"/>
        <v/>
      </c>
      <c r="DU389" s="10" t="str">
        <f t="shared" si="755"/>
        <v/>
      </c>
      <c r="DV389" s="7"/>
      <c r="DW389" s="276"/>
      <c r="DX389" s="276"/>
      <c r="DY389" s="276"/>
      <c r="DZ389" s="276"/>
      <c r="EA389" s="276"/>
      <c r="EB389" s="276"/>
      <c r="EC389" s="276"/>
      <c r="ED389" s="276"/>
      <c r="EE389" s="276"/>
      <c r="EF389" s="276"/>
      <c r="EG389" s="276"/>
      <c r="EH389" s="276"/>
      <c r="EI389" s="276"/>
      <c r="EJ389" s="276"/>
      <c r="EK389" s="276"/>
      <c r="EL389" s="239"/>
      <c r="EM389" s="134"/>
      <c r="EN389" s="23"/>
      <c r="EO389" s="24">
        <v>8276</v>
      </c>
      <c r="EP389" s="104">
        <f t="shared" si="793"/>
        <v>5</v>
      </c>
      <c r="EQ389" s="24">
        <v>579</v>
      </c>
      <c r="ER389" s="24">
        <f t="shared" si="794"/>
        <v>0</v>
      </c>
      <c r="ES389" s="24">
        <v>18</v>
      </c>
      <c r="ET389" s="24">
        <f t="shared" si="795"/>
        <v>0</v>
      </c>
      <c r="EU389" s="24">
        <v>28</v>
      </c>
      <c r="EV389" s="63" t="str">
        <f t="shared" si="796"/>
        <v>ラブブキーホルダー</v>
      </c>
      <c r="EW389" s="96">
        <f t="shared" si="796"/>
        <v>500</v>
      </c>
      <c r="EX389" s="24">
        <f t="shared" si="797"/>
        <v>0</v>
      </c>
      <c r="EY389" s="26">
        <f t="shared" si="798"/>
        <v>0</v>
      </c>
      <c r="EZ389" s="7" t="s">
        <v>633</v>
      </c>
    </row>
    <row r="390" spans="1:156" ht="15" customHeight="1" thickTop="1">
      <c r="A390" s="89">
        <v>45985</v>
      </c>
      <c r="B390" s="6">
        <f>IF(A390="","",SUM(D390:D393)+SUM(R390:R393)+SUM(BV381)+SUM(CJ381)+SUM(CX381,DL381)+SUM(AF390:AF393)+SUM(AT390:AT393)+SUM(BH390:BH393))</f>
        <v>2513</v>
      </c>
      <c r="C390" s="78">
        <v>10384</v>
      </c>
      <c r="D390" s="78">
        <f t="shared" si="757"/>
        <v>54</v>
      </c>
      <c r="E390" s="78">
        <v>352</v>
      </c>
      <c r="F390" s="28">
        <f t="shared" si="758"/>
        <v>1</v>
      </c>
      <c r="G390" s="78">
        <v>25</v>
      </c>
      <c r="H390" s="78">
        <f t="shared" si="759"/>
        <v>2</v>
      </c>
      <c r="I390" s="78">
        <v>-9</v>
      </c>
      <c r="J390" s="90" t="str">
        <f t="shared" si="760"/>
        <v>NICIマスコット</v>
      </c>
      <c r="K390" s="91">
        <f t="shared" si="761"/>
        <v>682</v>
      </c>
      <c r="L390" s="28">
        <f t="shared" si="762"/>
        <v>1364</v>
      </c>
      <c r="M390" s="29">
        <f t="shared" si="763"/>
        <v>0.25259259259259259</v>
      </c>
      <c r="N390" s="7" t="s">
        <v>60</v>
      </c>
      <c r="O390" s="168"/>
      <c r="P390" s="89">
        <f>IF(A390="","",A390)</f>
        <v>45985</v>
      </c>
      <c r="Q390" s="78">
        <v>8534</v>
      </c>
      <c r="R390" s="78">
        <f t="shared" si="764"/>
        <v>259</v>
      </c>
      <c r="S390" s="78">
        <v>216</v>
      </c>
      <c r="T390" s="28">
        <f t="shared" si="765"/>
        <v>15</v>
      </c>
      <c r="U390" s="78">
        <v>8</v>
      </c>
      <c r="V390" s="78">
        <f t="shared" si="766"/>
        <v>15</v>
      </c>
      <c r="W390" s="78">
        <v>25</v>
      </c>
      <c r="X390" s="90" t="str">
        <f t="shared" si="767"/>
        <v>ラブブマスコット</v>
      </c>
      <c r="Y390" s="91">
        <f t="shared" si="768"/>
        <v>400</v>
      </c>
      <c r="Z390" s="28">
        <f t="shared" si="769"/>
        <v>6000</v>
      </c>
      <c r="AA390" s="29">
        <f t="shared" si="770"/>
        <v>0.23166023166023167</v>
      </c>
      <c r="AB390" s="7"/>
      <c r="AC390" s="168"/>
      <c r="AD390" s="89">
        <f>IF(A390="","",A390)</f>
        <v>45985</v>
      </c>
      <c r="AE390" s="78">
        <v>5213</v>
      </c>
      <c r="AF390" s="78">
        <f t="shared" si="771"/>
        <v>51</v>
      </c>
      <c r="AG390" s="78">
        <v>160</v>
      </c>
      <c r="AH390" s="28">
        <f t="shared" si="772"/>
        <v>1</v>
      </c>
      <c r="AI390" s="78">
        <v>16</v>
      </c>
      <c r="AJ390" s="78">
        <f t="shared" si="773"/>
        <v>2</v>
      </c>
      <c r="AK390" s="78">
        <v>0</v>
      </c>
      <c r="AL390" s="90" t="str">
        <f t="shared" si="774"/>
        <v>サンリオアニマルがま口</v>
      </c>
      <c r="AM390" s="91">
        <f t="shared" si="775"/>
        <v>880</v>
      </c>
      <c r="AN390" s="28">
        <f t="shared" si="776"/>
        <v>1760</v>
      </c>
      <c r="AO390" s="29">
        <f t="shared" si="777"/>
        <v>0.34509803921568627</v>
      </c>
      <c r="AP390" s="7"/>
      <c r="AQ390" s="168"/>
      <c r="AR390" s="89">
        <f>IF(A390="","",A390)</f>
        <v>45985</v>
      </c>
      <c r="AS390" s="78">
        <v>7941</v>
      </c>
      <c r="AT390" s="78">
        <f t="shared" si="778"/>
        <v>82</v>
      </c>
      <c r="AU390" s="78">
        <v>325</v>
      </c>
      <c r="AV390" s="28">
        <f t="shared" si="779"/>
        <v>2</v>
      </c>
      <c r="AW390" s="78">
        <v>7</v>
      </c>
      <c r="AX390" s="78">
        <f t="shared" si="780"/>
        <v>2</v>
      </c>
      <c r="AY390" s="78"/>
      <c r="AZ390" s="90" t="str">
        <f t="shared" si="781"/>
        <v>テラスタルフェス</v>
      </c>
      <c r="BA390" s="91">
        <f t="shared" si="782"/>
        <v>800</v>
      </c>
      <c r="BB390" s="28">
        <f t="shared" si="783"/>
        <v>1600</v>
      </c>
      <c r="BC390" s="29">
        <f t="shared" si="784"/>
        <v>0.1951219512195122</v>
      </c>
      <c r="BD390" s="7"/>
      <c r="BE390" s="168"/>
      <c r="BF390" s="89">
        <f>IF(A390="","",A390)</f>
        <v>45985</v>
      </c>
      <c r="BG390" s="78">
        <v>3652</v>
      </c>
      <c r="BH390" s="166">
        <f t="shared" si="785"/>
        <v>34</v>
      </c>
      <c r="BI390" s="78">
        <v>199</v>
      </c>
      <c r="BJ390" s="28">
        <f t="shared" si="786"/>
        <v>8</v>
      </c>
      <c r="BK390" s="78">
        <v>9</v>
      </c>
      <c r="BL390" s="78">
        <f t="shared" si="787"/>
        <v>8</v>
      </c>
      <c r="BM390" s="78">
        <v>9</v>
      </c>
      <c r="BN390" s="90" t="str">
        <f t="shared" si="788"/>
        <v>ゴールドイヤホン</v>
      </c>
      <c r="BO390" s="91">
        <f t="shared" si="789"/>
        <v>800</v>
      </c>
      <c r="BP390" s="28">
        <f t="shared" si="790"/>
        <v>6400</v>
      </c>
      <c r="BQ390" s="29">
        <f t="shared" si="791"/>
        <v>1.8823529411764706</v>
      </c>
      <c r="BR390" s="7" t="s">
        <v>61</v>
      </c>
      <c r="BS390" s="168"/>
      <c r="BT390" s="169"/>
      <c r="BU390" s="9"/>
      <c r="BV390" s="9" t="str">
        <f t="shared" si="733"/>
        <v/>
      </c>
      <c r="BW390" s="9"/>
      <c r="BX390" s="9" t="str">
        <f t="shared" si="734"/>
        <v/>
      </c>
      <c r="BY390" s="9"/>
      <c r="BZ390" s="9" t="str">
        <f t="shared" si="735"/>
        <v/>
      </c>
      <c r="CA390" s="9"/>
      <c r="CB390" s="78"/>
      <c r="CC390" s="78" t="str">
        <f t="shared" si="736"/>
        <v/>
      </c>
      <c r="CD390" s="9" t="str">
        <f t="shared" si="737"/>
        <v/>
      </c>
      <c r="CE390" s="10" t="str">
        <f t="shared" si="738"/>
        <v/>
      </c>
      <c r="CF390" s="7"/>
      <c r="CH390" s="15"/>
      <c r="CI390" s="9"/>
      <c r="CJ390" s="9" t="str">
        <f t="shared" si="739"/>
        <v/>
      </c>
      <c r="CK390" s="9"/>
      <c r="CL390" s="9" t="str">
        <f t="shared" si="740"/>
        <v/>
      </c>
      <c r="CM390" s="9"/>
      <c r="CN390" s="9" t="str">
        <f t="shared" si="741"/>
        <v/>
      </c>
      <c r="CO390" s="9"/>
      <c r="CP390" s="78"/>
      <c r="CQ390" s="78" t="str">
        <f t="shared" si="742"/>
        <v/>
      </c>
      <c r="CR390" s="9" t="str">
        <f t="shared" si="743"/>
        <v/>
      </c>
      <c r="CS390" s="10" t="str">
        <f t="shared" si="744"/>
        <v/>
      </c>
      <c r="CT390" s="7"/>
      <c r="CV390" s="15"/>
      <c r="CW390" s="9"/>
      <c r="CX390" s="9" t="str">
        <f t="shared" si="745"/>
        <v/>
      </c>
      <c r="CY390" s="9"/>
      <c r="CZ390" s="9" t="str">
        <f t="shared" si="746"/>
        <v/>
      </c>
      <c r="DA390" s="9"/>
      <c r="DB390" s="9" t="str">
        <f t="shared" si="747"/>
        <v/>
      </c>
      <c r="DC390" s="9"/>
      <c r="DD390" s="78"/>
      <c r="DE390" s="78" t="str">
        <f t="shared" si="748"/>
        <v/>
      </c>
      <c r="DF390" s="9" t="str">
        <f t="shared" si="749"/>
        <v/>
      </c>
      <c r="DG390" s="10" t="str">
        <f t="shared" si="750"/>
        <v/>
      </c>
      <c r="DH390" s="7"/>
      <c r="DJ390" s="15"/>
      <c r="DK390" s="9"/>
      <c r="DL390" s="9" t="str">
        <f t="shared" si="751"/>
        <v/>
      </c>
      <c r="DM390" s="9"/>
      <c r="DN390" s="9" t="str">
        <f t="shared" si="752"/>
        <v/>
      </c>
      <c r="DO390" s="9"/>
      <c r="DP390" s="9" t="str">
        <f t="shared" si="753"/>
        <v/>
      </c>
      <c r="DQ390" s="9"/>
      <c r="DR390" s="78"/>
      <c r="DS390" s="78" t="str">
        <f t="shared" si="754"/>
        <v/>
      </c>
      <c r="DT390" s="9" t="str">
        <f t="shared" si="756"/>
        <v/>
      </c>
      <c r="DU390" s="10" t="str">
        <f t="shared" si="755"/>
        <v/>
      </c>
      <c r="DV390" s="7"/>
      <c r="DW390" s="276"/>
      <c r="DX390" s="276"/>
      <c r="DY390" s="276"/>
      <c r="DZ390" s="276"/>
      <c r="EA390" s="276"/>
      <c r="EB390" s="276"/>
      <c r="EC390" s="276"/>
      <c r="ED390" s="276"/>
      <c r="EE390" s="276"/>
      <c r="EF390" s="276"/>
      <c r="EG390" s="276"/>
      <c r="EH390" s="276"/>
      <c r="EI390" s="276"/>
      <c r="EJ390" s="276"/>
      <c r="EK390" s="276"/>
      <c r="EL390" s="239"/>
      <c r="EM390" s="89">
        <v>46021</v>
      </c>
      <c r="EN390" s="6">
        <f>IF(EM390="","",SUM(EP390:EP393)+SUM(FD390:FD393)+SUM(HH381)+SUM(HU381)+SUM(IH381)+SUM(FR390:FR393)+SUM(GF390:GF393)+SUM(GT390:GT393))</f>
        <v>250</v>
      </c>
      <c r="EO390" s="78">
        <v>7828</v>
      </c>
      <c r="EP390" s="78">
        <f t="shared" si="793"/>
        <v>6</v>
      </c>
      <c r="EQ390" s="78">
        <v>266</v>
      </c>
      <c r="ER390" s="28">
        <f t="shared" si="794"/>
        <v>0</v>
      </c>
      <c r="ES390" s="78">
        <v>11</v>
      </c>
      <c r="ET390" s="78">
        <f t="shared" si="795"/>
        <v>1</v>
      </c>
      <c r="EU390" s="78">
        <v>13</v>
      </c>
      <c r="EV390" s="90" t="str">
        <f t="shared" si="796"/>
        <v>NICI</v>
      </c>
      <c r="EW390" s="91">
        <f t="shared" si="796"/>
        <v>682</v>
      </c>
      <c r="EX390" s="28">
        <f t="shared" si="797"/>
        <v>682</v>
      </c>
      <c r="EY390" s="29">
        <f t="shared" si="798"/>
        <v>1.1366666666666667</v>
      </c>
      <c r="EZ390" s="7" t="s">
        <v>641</v>
      </c>
    </row>
    <row r="391" spans="1:156" ht="15" customHeight="1">
      <c r="A391" s="221"/>
      <c r="B391" s="6"/>
      <c r="C391" s="9">
        <v>12401</v>
      </c>
      <c r="D391" s="9">
        <f t="shared" si="757"/>
        <v>101</v>
      </c>
      <c r="E391" s="9">
        <v>366</v>
      </c>
      <c r="F391" s="9">
        <f t="shared" si="758"/>
        <v>5</v>
      </c>
      <c r="G391" s="9">
        <v>8</v>
      </c>
      <c r="H391" s="9">
        <f t="shared" si="759"/>
        <v>3</v>
      </c>
      <c r="I391" s="9">
        <v>0</v>
      </c>
      <c r="J391" s="62" t="str">
        <f t="shared" si="760"/>
        <v>ピクミンマスコット</v>
      </c>
      <c r="K391" s="95">
        <f t="shared" si="761"/>
        <v>800</v>
      </c>
      <c r="L391" s="9">
        <f t="shared" si="762"/>
        <v>2400</v>
      </c>
      <c r="M391" s="10">
        <f t="shared" si="763"/>
        <v>0.23762376237623761</v>
      </c>
      <c r="N391" s="7"/>
      <c r="O391" s="168"/>
      <c r="P391" s="15"/>
      <c r="Q391" s="9">
        <v>9025</v>
      </c>
      <c r="R391" s="9">
        <f t="shared" si="764"/>
        <v>93</v>
      </c>
      <c r="S391" s="9">
        <v>378</v>
      </c>
      <c r="T391" s="9">
        <f t="shared" si="765"/>
        <v>0</v>
      </c>
      <c r="U391" s="9">
        <v>27</v>
      </c>
      <c r="V391" s="9">
        <f t="shared" si="766"/>
        <v>1</v>
      </c>
      <c r="W391" s="9">
        <v>5</v>
      </c>
      <c r="X391" s="62" t="str">
        <f t="shared" si="767"/>
        <v>ラブブキーホルダーおおきめ</v>
      </c>
      <c r="Y391" s="95">
        <f t="shared" si="768"/>
        <v>500</v>
      </c>
      <c r="Z391" s="9">
        <f t="shared" si="769"/>
        <v>500</v>
      </c>
      <c r="AA391" s="10">
        <f t="shared" si="770"/>
        <v>5.3763440860215055E-2</v>
      </c>
      <c r="AB391" s="7"/>
      <c r="AC391" s="168"/>
      <c r="AD391" s="15"/>
      <c r="AE391" s="9">
        <v>5223</v>
      </c>
      <c r="AF391" s="9">
        <f t="shared" si="771"/>
        <v>54</v>
      </c>
      <c r="AG391" s="9">
        <v>281</v>
      </c>
      <c r="AH391" s="9">
        <f t="shared" si="772"/>
        <v>3</v>
      </c>
      <c r="AI391" s="9">
        <v>14</v>
      </c>
      <c r="AJ391" s="9">
        <f t="shared" si="773"/>
        <v>3</v>
      </c>
      <c r="AK391" s="9">
        <v>0</v>
      </c>
      <c r="AL391" s="62" t="str">
        <f t="shared" si="774"/>
        <v>ジャグラーイヤホン</v>
      </c>
      <c r="AM391" s="95">
        <f t="shared" si="775"/>
        <v>1100</v>
      </c>
      <c r="AN391" s="9">
        <f t="shared" si="776"/>
        <v>3300</v>
      </c>
      <c r="AO391" s="10">
        <f t="shared" si="777"/>
        <v>0.61111111111111116</v>
      </c>
      <c r="AP391" s="7" t="s">
        <v>62</v>
      </c>
      <c r="AQ391" s="168"/>
      <c r="AR391" s="15"/>
      <c r="AS391" s="9">
        <v>4927</v>
      </c>
      <c r="AT391" s="9">
        <f t="shared" si="778"/>
        <v>83</v>
      </c>
      <c r="AU391" s="9">
        <v>352</v>
      </c>
      <c r="AV391" s="9">
        <f t="shared" si="779"/>
        <v>5</v>
      </c>
      <c r="AW391" s="9">
        <v>15</v>
      </c>
      <c r="AX391" s="9">
        <f t="shared" si="780"/>
        <v>6</v>
      </c>
      <c r="AY391" s="9"/>
      <c r="AZ391" s="62" t="str">
        <f t="shared" si="781"/>
        <v>ブラックホワイトポケカ</v>
      </c>
      <c r="BA391" s="95">
        <f t="shared" si="782"/>
        <v>250</v>
      </c>
      <c r="BB391" s="9">
        <f t="shared" si="783"/>
        <v>1500</v>
      </c>
      <c r="BC391" s="10">
        <f t="shared" si="784"/>
        <v>0.18072289156626506</v>
      </c>
      <c r="BD391" s="7"/>
      <c r="BE391" s="168"/>
      <c r="BF391" s="15"/>
      <c r="BG391" s="9">
        <v>4527</v>
      </c>
      <c r="BH391" s="9">
        <f t="shared" si="785"/>
        <v>117</v>
      </c>
      <c r="BI391" s="9">
        <v>85</v>
      </c>
      <c r="BJ391" s="9">
        <f t="shared" si="786"/>
        <v>1</v>
      </c>
      <c r="BK391" s="9">
        <v>12</v>
      </c>
      <c r="BL391" s="9">
        <f t="shared" si="787"/>
        <v>1</v>
      </c>
      <c r="BM391" s="9">
        <v>0</v>
      </c>
      <c r="BN391" s="62" t="str">
        <f t="shared" si="788"/>
        <v>デジタルミニカメラ</v>
      </c>
      <c r="BO391" s="95">
        <f t="shared" si="789"/>
        <v>722</v>
      </c>
      <c r="BP391" s="9">
        <f t="shared" si="790"/>
        <v>722</v>
      </c>
      <c r="BQ391" s="10">
        <f t="shared" si="791"/>
        <v>6.1709401709401708E-2</v>
      </c>
      <c r="BR391" s="7"/>
      <c r="BS391" s="168"/>
      <c r="BT391" s="169"/>
      <c r="BU391" s="9"/>
      <c r="BV391" s="9" t="str">
        <f t="shared" si="733"/>
        <v/>
      </c>
      <c r="BW391" s="9"/>
      <c r="BX391" s="9" t="str">
        <f t="shared" si="734"/>
        <v/>
      </c>
      <c r="BY391" s="9"/>
      <c r="BZ391" s="9" t="str">
        <f t="shared" si="735"/>
        <v/>
      </c>
      <c r="CA391" s="9"/>
      <c r="CB391" s="78"/>
      <c r="CC391" s="78" t="str">
        <f t="shared" si="736"/>
        <v/>
      </c>
      <c r="CD391" s="9" t="str">
        <f t="shared" si="737"/>
        <v/>
      </c>
      <c r="CE391" s="10" t="str">
        <f t="shared" si="738"/>
        <v/>
      </c>
      <c r="CF391" s="7"/>
      <c r="CH391" s="15"/>
      <c r="CI391" s="9"/>
      <c r="CJ391" s="9" t="str">
        <f t="shared" si="739"/>
        <v/>
      </c>
      <c r="CK391" s="9"/>
      <c r="CL391" s="9" t="str">
        <f t="shared" si="740"/>
        <v/>
      </c>
      <c r="CM391" s="9"/>
      <c r="CN391" s="9" t="str">
        <f t="shared" si="741"/>
        <v/>
      </c>
      <c r="CO391" s="9"/>
      <c r="CP391" s="78"/>
      <c r="CQ391" s="78" t="str">
        <f t="shared" si="742"/>
        <v/>
      </c>
      <c r="CR391" s="9" t="str">
        <f t="shared" si="743"/>
        <v/>
      </c>
      <c r="CS391" s="10" t="str">
        <f t="shared" si="744"/>
        <v/>
      </c>
      <c r="CT391" s="7"/>
      <c r="CV391" s="15"/>
      <c r="CW391" s="9"/>
      <c r="CX391" s="9" t="str">
        <f t="shared" si="745"/>
        <v/>
      </c>
      <c r="CY391" s="9"/>
      <c r="CZ391" s="9" t="str">
        <f t="shared" si="746"/>
        <v/>
      </c>
      <c r="DA391" s="9"/>
      <c r="DB391" s="9" t="str">
        <f t="shared" si="747"/>
        <v/>
      </c>
      <c r="DC391" s="9"/>
      <c r="DD391" s="78"/>
      <c r="DE391" s="78" t="str">
        <f t="shared" si="748"/>
        <v/>
      </c>
      <c r="DF391" s="9" t="str">
        <f t="shared" si="749"/>
        <v/>
      </c>
      <c r="DG391" s="10" t="str">
        <f t="shared" si="750"/>
        <v/>
      </c>
      <c r="DH391" s="7"/>
      <c r="DJ391" s="15"/>
      <c r="DK391" s="9"/>
      <c r="DL391" s="9" t="str">
        <f t="shared" si="751"/>
        <v/>
      </c>
      <c r="DM391" s="9"/>
      <c r="DN391" s="9" t="str">
        <f t="shared" si="752"/>
        <v/>
      </c>
      <c r="DO391" s="9"/>
      <c r="DP391" s="9" t="str">
        <f t="shared" si="753"/>
        <v/>
      </c>
      <c r="DQ391" s="9"/>
      <c r="DR391" s="78"/>
      <c r="DS391" s="78" t="str">
        <f t="shared" si="754"/>
        <v/>
      </c>
      <c r="DT391" s="9" t="str">
        <f t="shared" si="756"/>
        <v/>
      </c>
      <c r="DU391" s="10" t="str">
        <f t="shared" si="755"/>
        <v/>
      </c>
      <c r="DV391" s="7"/>
      <c r="DW391" s="276"/>
      <c r="DX391" s="276"/>
      <c r="DY391" s="276"/>
      <c r="DZ391" s="276"/>
      <c r="EA391" s="276"/>
      <c r="EB391" s="276"/>
      <c r="EC391" s="276"/>
      <c r="ED391" s="276"/>
      <c r="EE391" s="276"/>
      <c r="EF391" s="276"/>
      <c r="EG391" s="276"/>
      <c r="EH391" s="276"/>
      <c r="EI391" s="276"/>
      <c r="EJ391" s="276"/>
      <c r="EK391" s="276"/>
      <c r="EL391" s="239"/>
      <c r="EM391" s="221"/>
      <c r="EN391" s="6"/>
      <c r="EO391" s="9">
        <v>8688</v>
      </c>
      <c r="EP391" s="9">
        <f t="shared" si="793"/>
        <v>136</v>
      </c>
      <c r="EQ391" s="9">
        <v>416</v>
      </c>
      <c r="ER391" s="9">
        <f t="shared" si="794"/>
        <v>9</v>
      </c>
      <c r="ES391" s="9">
        <v>30</v>
      </c>
      <c r="ET391" s="9">
        <f t="shared" si="795"/>
        <v>8</v>
      </c>
      <c r="EU391" s="9">
        <v>22</v>
      </c>
      <c r="EV391" s="62" t="str">
        <f t="shared" si="796"/>
        <v>ラブブマスコット</v>
      </c>
      <c r="EW391" s="95">
        <f t="shared" si="796"/>
        <v>400</v>
      </c>
      <c r="EX391" s="9">
        <f t="shared" si="797"/>
        <v>3200</v>
      </c>
      <c r="EY391" s="10">
        <f t="shared" si="798"/>
        <v>0.23529411764705882</v>
      </c>
      <c r="EZ391" s="7"/>
    </row>
    <row r="392" spans="1:156">
      <c r="A392" s="230"/>
      <c r="B392" s="6"/>
      <c r="C392" s="9">
        <v>8585</v>
      </c>
      <c r="D392" s="9">
        <f t="shared" si="757"/>
        <v>75</v>
      </c>
      <c r="E392" s="9">
        <v>533</v>
      </c>
      <c r="F392" s="9">
        <f t="shared" si="758"/>
        <v>2</v>
      </c>
      <c r="G392" s="9">
        <v>9</v>
      </c>
      <c r="H392" s="9">
        <f t="shared" si="759"/>
        <v>2</v>
      </c>
      <c r="I392" s="9">
        <v>0</v>
      </c>
      <c r="J392" s="62" t="str">
        <f t="shared" si="760"/>
        <v>がま口カエル</v>
      </c>
      <c r="K392" s="9">
        <f t="shared" si="761"/>
        <v>308</v>
      </c>
      <c r="L392" s="9">
        <f t="shared" si="762"/>
        <v>616</v>
      </c>
      <c r="M392" s="10">
        <f t="shared" si="763"/>
        <v>8.2133333333333336E-2</v>
      </c>
      <c r="N392" s="7"/>
      <c r="O392" s="168"/>
      <c r="P392" s="15"/>
      <c r="Q392" s="9">
        <v>9381</v>
      </c>
      <c r="R392" s="9">
        <f t="shared" si="764"/>
        <v>79</v>
      </c>
      <c r="S392" s="9">
        <v>216</v>
      </c>
      <c r="T392" s="9">
        <f t="shared" si="765"/>
        <v>3</v>
      </c>
      <c r="U392" s="9">
        <v>7</v>
      </c>
      <c r="V392" s="9">
        <f t="shared" si="766"/>
        <v>3</v>
      </c>
      <c r="W392" s="9">
        <v>5</v>
      </c>
      <c r="X392" s="62" t="str">
        <f t="shared" si="767"/>
        <v>サンリオシリコンがま口</v>
      </c>
      <c r="Y392" s="9">
        <f t="shared" si="768"/>
        <v>0</v>
      </c>
      <c r="Z392" s="9">
        <f t="shared" si="769"/>
        <v>0</v>
      </c>
      <c r="AA392" s="10">
        <f t="shared" si="770"/>
        <v>0</v>
      </c>
      <c r="AB392" s="7" t="s">
        <v>63</v>
      </c>
      <c r="AC392" s="168"/>
      <c r="AD392" s="15"/>
      <c r="AE392" s="9">
        <v>6419</v>
      </c>
      <c r="AF392" s="9">
        <f t="shared" si="771"/>
        <v>85</v>
      </c>
      <c r="AG392" s="9">
        <v>270</v>
      </c>
      <c r="AH392" s="9">
        <f t="shared" si="772"/>
        <v>3</v>
      </c>
      <c r="AI392" s="9">
        <v>8</v>
      </c>
      <c r="AJ392" s="9">
        <f t="shared" si="773"/>
        <v>2</v>
      </c>
      <c r="AK392" s="9">
        <v>0</v>
      </c>
      <c r="AL392" s="62" t="str">
        <f t="shared" si="774"/>
        <v>ＡＩマスコット</v>
      </c>
      <c r="AM392" s="9">
        <f t="shared" si="775"/>
        <v>418</v>
      </c>
      <c r="AN392" s="9">
        <f t="shared" si="776"/>
        <v>836</v>
      </c>
      <c r="AO392" s="10">
        <f t="shared" si="777"/>
        <v>9.8352941176470587E-2</v>
      </c>
      <c r="AP392" s="7"/>
      <c r="AQ392" s="168"/>
      <c r="AR392" s="17"/>
      <c r="AS392" s="9">
        <v>5074</v>
      </c>
      <c r="AT392" s="9">
        <f t="shared" si="778"/>
        <v>51</v>
      </c>
      <c r="AU392" s="9">
        <v>328</v>
      </c>
      <c r="AV392" s="9">
        <f t="shared" si="779"/>
        <v>3</v>
      </c>
      <c r="AW392" s="9">
        <v>42</v>
      </c>
      <c r="AX392" s="9">
        <f t="shared" si="780"/>
        <v>3</v>
      </c>
      <c r="AY392" s="9">
        <v>7</v>
      </c>
      <c r="AZ392" s="62" t="str">
        <f t="shared" si="781"/>
        <v>ダンダダンマスコット</v>
      </c>
      <c r="BA392" s="9">
        <f t="shared" si="782"/>
        <v>400</v>
      </c>
      <c r="BB392" s="9">
        <f t="shared" si="783"/>
        <v>1200</v>
      </c>
      <c r="BC392" s="10">
        <f t="shared" si="784"/>
        <v>0.23529411764705882</v>
      </c>
      <c r="BD392" s="7"/>
      <c r="BE392" s="168"/>
      <c r="BF392" s="17"/>
      <c r="BG392" s="9">
        <v>4465</v>
      </c>
      <c r="BH392" s="9">
        <f t="shared" si="785"/>
        <v>145</v>
      </c>
      <c r="BI392" s="9">
        <v>133</v>
      </c>
      <c r="BJ392" s="9">
        <f t="shared" si="786"/>
        <v>2</v>
      </c>
      <c r="BK392" s="9">
        <v>11</v>
      </c>
      <c r="BL392" s="9">
        <f t="shared" si="787"/>
        <v>2</v>
      </c>
      <c r="BM392" s="9">
        <v>2</v>
      </c>
      <c r="BN392" s="62" t="str">
        <f t="shared" si="788"/>
        <v>ゲームアーク</v>
      </c>
      <c r="BO392" s="9">
        <f t="shared" si="789"/>
        <v>670</v>
      </c>
      <c r="BP392" s="9">
        <f t="shared" si="790"/>
        <v>1340</v>
      </c>
      <c r="BQ392" s="10">
        <f t="shared" si="791"/>
        <v>9.2413793103448272E-2</v>
      </c>
      <c r="BR392" s="7"/>
      <c r="BS392" s="168"/>
      <c r="BT392" s="169"/>
      <c r="BU392" s="9"/>
      <c r="BV392" s="9" t="str">
        <f t="shared" si="733"/>
        <v/>
      </c>
      <c r="BW392" s="9"/>
      <c r="BX392" s="9" t="str">
        <f t="shared" si="734"/>
        <v/>
      </c>
      <c r="BY392" s="9"/>
      <c r="BZ392" s="9" t="str">
        <f t="shared" si="735"/>
        <v/>
      </c>
      <c r="CA392" s="9"/>
      <c r="CB392" s="78"/>
      <c r="CC392" s="78" t="str">
        <f t="shared" si="736"/>
        <v/>
      </c>
      <c r="CD392" s="9" t="str">
        <f t="shared" si="737"/>
        <v/>
      </c>
      <c r="CE392" s="10" t="str">
        <f t="shared" si="738"/>
        <v/>
      </c>
      <c r="CF392" s="7"/>
      <c r="CH392" s="15"/>
      <c r="CI392" s="9"/>
      <c r="CJ392" s="9" t="str">
        <f t="shared" si="739"/>
        <v/>
      </c>
      <c r="CK392" s="9"/>
      <c r="CL392" s="9" t="str">
        <f t="shared" si="740"/>
        <v/>
      </c>
      <c r="CM392" s="9"/>
      <c r="CN392" s="9" t="str">
        <f t="shared" si="741"/>
        <v/>
      </c>
      <c r="CO392" s="9"/>
      <c r="CP392" s="78"/>
      <c r="CQ392" s="78" t="str">
        <f t="shared" si="742"/>
        <v/>
      </c>
      <c r="CR392" s="9" t="str">
        <f t="shared" si="743"/>
        <v/>
      </c>
      <c r="CS392" s="10" t="str">
        <f t="shared" si="744"/>
        <v/>
      </c>
      <c r="CT392" s="7"/>
      <c r="CV392" s="15"/>
      <c r="CW392" s="9"/>
      <c r="CX392" s="9" t="str">
        <f t="shared" si="745"/>
        <v/>
      </c>
      <c r="CY392" s="9"/>
      <c r="CZ392" s="9" t="str">
        <f t="shared" si="746"/>
        <v/>
      </c>
      <c r="DA392" s="9"/>
      <c r="DB392" s="9" t="str">
        <f t="shared" si="747"/>
        <v/>
      </c>
      <c r="DC392" s="9"/>
      <c r="DD392" s="78"/>
      <c r="DE392" s="78" t="str">
        <f t="shared" si="748"/>
        <v/>
      </c>
      <c r="DF392" s="9" t="str">
        <f t="shared" si="749"/>
        <v/>
      </c>
      <c r="DG392" s="10" t="str">
        <f t="shared" si="750"/>
        <v/>
      </c>
      <c r="DH392" s="7"/>
      <c r="DJ392" s="15"/>
      <c r="DK392" s="9"/>
      <c r="DL392" s="9" t="str">
        <f t="shared" si="751"/>
        <v/>
      </c>
      <c r="DM392" s="9"/>
      <c r="DN392" s="9" t="str">
        <f t="shared" si="752"/>
        <v/>
      </c>
      <c r="DO392" s="9"/>
      <c r="DP392" s="9" t="str">
        <f t="shared" si="753"/>
        <v/>
      </c>
      <c r="DQ392" s="9"/>
      <c r="DR392" s="78"/>
      <c r="DS392" s="78" t="str">
        <f t="shared" si="754"/>
        <v/>
      </c>
      <c r="DT392" s="9" t="str">
        <f t="shared" si="756"/>
        <v/>
      </c>
      <c r="DU392" s="10" t="str">
        <f t="shared" si="755"/>
        <v/>
      </c>
      <c r="DV392" s="7"/>
      <c r="DW392" s="276"/>
      <c r="DX392" s="276"/>
      <c r="DY392" s="276"/>
      <c r="DZ392" s="276"/>
      <c r="EA392" s="276"/>
      <c r="EB392" s="276"/>
      <c r="EC392" s="276"/>
      <c r="ED392" s="276"/>
      <c r="EE392" s="276"/>
      <c r="EF392" s="276"/>
      <c r="EG392" s="276"/>
      <c r="EH392" s="276"/>
      <c r="EI392" s="276"/>
      <c r="EJ392" s="276"/>
      <c r="EK392" s="276"/>
      <c r="EL392" s="239"/>
      <c r="EM392" s="221"/>
      <c r="EN392" s="6" t="str">
        <f>IF(EM392="","",SUM(EP392:EP395)+SUM(FD392:FD395)+SUM(FR392:FR395)+SUM(GF392:GF395)+SUM(HH383,HU383,#REF!))</f>
        <v/>
      </c>
      <c r="EO392" s="9">
        <v>7302</v>
      </c>
      <c r="EP392" s="9">
        <f t="shared" si="793"/>
        <v>38</v>
      </c>
      <c r="EQ392" s="9">
        <v>488</v>
      </c>
      <c r="ER392" s="9">
        <f t="shared" si="794"/>
        <v>0</v>
      </c>
      <c r="ES392" s="9">
        <v>8</v>
      </c>
      <c r="ET392" s="9">
        <f t="shared" si="795"/>
        <v>0</v>
      </c>
      <c r="EU392" s="9">
        <v>2</v>
      </c>
      <c r="EV392" s="62" t="s">
        <v>640</v>
      </c>
      <c r="EW392" s="9">
        <v>660</v>
      </c>
      <c r="EX392" s="9">
        <f t="shared" si="797"/>
        <v>0</v>
      </c>
      <c r="EY392" s="10">
        <f t="shared" si="798"/>
        <v>0</v>
      </c>
      <c r="EZ392" s="7"/>
    </row>
    <row r="393" spans="1:156" ht="15" customHeight="1" thickBot="1">
      <c r="A393" s="23"/>
      <c r="B393" s="126" t="str">
        <f>IF(A393="","",SUM(D393:D396)+SUM(R393:R396)+SUM(AF393:AF396)+SUM(AT393:AT396)+SUM(BV384,CJ384,#REF!))</f>
        <v/>
      </c>
      <c r="C393" s="24">
        <v>9033</v>
      </c>
      <c r="D393" s="24">
        <f t="shared" si="757"/>
        <v>71</v>
      </c>
      <c r="E393" s="24">
        <v>420</v>
      </c>
      <c r="F393" s="24">
        <f t="shared" si="758"/>
        <v>1</v>
      </c>
      <c r="G393" s="24">
        <v>9</v>
      </c>
      <c r="H393" s="24">
        <f t="shared" si="759"/>
        <v>2</v>
      </c>
      <c r="I393" s="24">
        <v>0</v>
      </c>
      <c r="J393" s="63" t="str">
        <f t="shared" si="760"/>
        <v>キティフェイスポーチ</v>
      </c>
      <c r="K393" s="96">
        <f t="shared" si="761"/>
        <v>957</v>
      </c>
      <c r="L393" s="24">
        <f t="shared" si="762"/>
        <v>1914</v>
      </c>
      <c r="M393" s="26">
        <f t="shared" si="763"/>
        <v>0.2695774647887324</v>
      </c>
      <c r="N393" s="7"/>
      <c r="O393" s="168"/>
      <c r="P393" s="23"/>
      <c r="Q393" s="24">
        <v>6488</v>
      </c>
      <c r="R393" s="24">
        <f t="shared" si="764"/>
        <v>90</v>
      </c>
      <c r="S393" s="24">
        <v>374</v>
      </c>
      <c r="T393" s="24">
        <f t="shared" si="765"/>
        <v>5</v>
      </c>
      <c r="U393" s="24">
        <v>14</v>
      </c>
      <c r="V393" s="24">
        <f t="shared" si="766"/>
        <v>5</v>
      </c>
      <c r="W393" s="24">
        <v>5</v>
      </c>
      <c r="X393" s="63" t="str">
        <f t="shared" si="767"/>
        <v>アンパンマンマスコット</v>
      </c>
      <c r="Y393" s="96">
        <f t="shared" si="768"/>
        <v>608</v>
      </c>
      <c r="Z393" s="24">
        <f t="shared" si="769"/>
        <v>3040</v>
      </c>
      <c r="AA393" s="26">
        <f t="shared" si="770"/>
        <v>0.33777777777777779</v>
      </c>
      <c r="AB393" s="7"/>
      <c r="AC393" s="168"/>
      <c r="AD393" s="23"/>
      <c r="AE393" s="24">
        <v>5765</v>
      </c>
      <c r="AF393" s="24">
        <f t="shared" si="771"/>
        <v>90</v>
      </c>
      <c r="AG393" s="24">
        <v>454</v>
      </c>
      <c r="AH393" s="24">
        <f t="shared" si="772"/>
        <v>1</v>
      </c>
      <c r="AI393" s="24">
        <v>21</v>
      </c>
      <c r="AJ393" s="24">
        <f t="shared" si="773"/>
        <v>1</v>
      </c>
      <c r="AK393" s="24">
        <v>0</v>
      </c>
      <c r="AL393" s="63" t="str">
        <f t="shared" si="774"/>
        <v>ラブブキーホルダー</v>
      </c>
      <c r="AM393" s="96">
        <f t="shared" si="775"/>
        <v>450</v>
      </c>
      <c r="AN393" s="24">
        <f t="shared" si="776"/>
        <v>450</v>
      </c>
      <c r="AO393" s="26">
        <f t="shared" si="777"/>
        <v>0.05</v>
      </c>
      <c r="AP393" s="7"/>
      <c r="AQ393" s="168"/>
      <c r="AR393" s="23"/>
      <c r="AS393" s="24">
        <v>5189</v>
      </c>
      <c r="AT393" s="24">
        <f t="shared" si="778"/>
        <v>86</v>
      </c>
      <c r="AU393" s="24">
        <v>239</v>
      </c>
      <c r="AV393" s="24">
        <f t="shared" si="779"/>
        <v>0</v>
      </c>
      <c r="AW393" s="24">
        <v>9</v>
      </c>
      <c r="AX393" s="24">
        <f t="shared" si="780"/>
        <v>0</v>
      </c>
      <c r="AY393" s="24">
        <v>0</v>
      </c>
      <c r="AZ393" s="63" t="s">
        <v>64</v>
      </c>
      <c r="BA393" s="96">
        <v>1100</v>
      </c>
      <c r="BB393" s="24">
        <f t="shared" si="783"/>
        <v>0</v>
      </c>
      <c r="BC393" s="26">
        <f t="shared" si="784"/>
        <v>0</v>
      </c>
      <c r="BD393" s="7"/>
      <c r="BE393" s="168"/>
      <c r="BF393" s="23"/>
      <c r="BG393" s="24">
        <v>5087</v>
      </c>
      <c r="BH393" s="24">
        <f t="shared" si="785"/>
        <v>164</v>
      </c>
      <c r="BI393" s="24">
        <v>228</v>
      </c>
      <c r="BJ393" s="24">
        <f t="shared" si="786"/>
        <v>0</v>
      </c>
      <c r="BK393" s="24">
        <v>80</v>
      </c>
      <c r="BL393" s="24">
        <f t="shared" si="787"/>
        <v>0</v>
      </c>
      <c r="BM393" s="24">
        <v>0</v>
      </c>
      <c r="BN393" s="63" t="str">
        <f t="shared" si="788"/>
        <v>AIモンスターラバー</v>
      </c>
      <c r="BO393" s="96">
        <f t="shared" si="789"/>
        <v>200</v>
      </c>
      <c r="BP393" s="24">
        <f t="shared" si="790"/>
        <v>0</v>
      </c>
      <c r="BQ393" s="26">
        <f t="shared" si="791"/>
        <v>0</v>
      </c>
      <c r="BR393" s="7"/>
      <c r="BS393" s="168"/>
      <c r="BT393" s="169"/>
      <c r="BU393" s="9"/>
      <c r="BV393" s="9" t="str">
        <f t="shared" si="733"/>
        <v/>
      </c>
      <c r="BW393" s="9"/>
      <c r="BX393" s="9" t="str">
        <f t="shared" si="734"/>
        <v/>
      </c>
      <c r="BY393" s="9"/>
      <c r="BZ393" s="9" t="str">
        <f t="shared" si="735"/>
        <v/>
      </c>
      <c r="CA393" s="9"/>
      <c r="CB393" s="78"/>
      <c r="CC393" s="78" t="str">
        <f t="shared" si="736"/>
        <v/>
      </c>
      <c r="CD393" s="9" t="str">
        <f t="shared" si="737"/>
        <v/>
      </c>
      <c r="CE393" s="10" t="str">
        <f t="shared" si="738"/>
        <v/>
      </c>
      <c r="CF393" s="7"/>
      <c r="CH393" s="15"/>
      <c r="CI393" s="9"/>
      <c r="CJ393" s="9" t="str">
        <f t="shared" si="739"/>
        <v/>
      </c>
      <c r="CK393" s="9"/>
      <c r="CL393" s="9" t="str">
        <f t="shared" si="740"/>
        <v/>
      </c>
      <c r="CM393" s="9"/>
      <c r="CN393" s="9" t="str">
        <f t="shared" si="741"/>
        <v/>
      </c>
      <c r="CO393" s="9"/>
      <c r="CP393" s="78"/>
      <c r="CQ393" s="78" t="str">
        <f t="shared" si="742"/>
        <v/>
      </c>
      <c r="CR393" s="9" t="str">
        <f t="shared" si="743"/>
        <v/>
      </c>
      <c r="CS393" s="10" t="str">
        <f t="shared" si="744"/>
        <v/>
      </c>
      <c r="CT393" s="7"/>
      <c r="CV393" s="15"/>
      <c r="CW393" s="9"/>
      <c r="CX393" s="9" t="str">
        <f t="shared" si="745"/>
        <v/>
      </c>
      <c r="CY393" s="9"/>
      <c r="CZ393" s="9" t="str">
        <f t="shared" si="746"/>
        <v/>
      </c>
      <c r="DA393" s="9"/>
      <c r="DB393" s="9" t="str">
        <f t="shared" si="747"/>
        <v/>
      </c>
      <c r="DC393" s="9"/>
      <c r="DD393" s="78"/>
      <c r="DE393" s="78" t="str">
        <f t="shared" si="748"/>
        <v/>
      </c>
      <c r="DF393" s="9" t="str">
        <f t="shared" si="749"/>
        <v/>
      </c>
      <c r="DG393" s="10" t="str">
        <f t="shared" si="750"/>
        <v/>
      </c>
      <c r="DH393" s="7"/>
      <c r="DJ393" s="15"/>
      <c r="DK393" s="9"/>
      <c r="DL393" s="9" t="str">
        <f t="shared" si="751"/>
        <v/>
      </c>
      <c r="DM393" s="9"/>
      <c r="DN393" s="9" t="str">
        <f t="shared" si="752"/>
        <v/>
      </c>
      <c r="DO393" s="9"/>
      <c r="DP393" s="9" t="str">
        <f t="shared" si="753"/>
        <v/>
      </c>
      <c r="DQ393" s="9"/>
      <c r="DR393" s="78"/>
      <c r="DS393" s="78" t="str">
        <f t="shared" si="754"/>
        <v/>
      </c>
      <c r="DT393" s="9" t="str">
        <f t="shared" si="756"/>
        <v/>
      </c>
      <c r="DU393" s="10" t="str">
        <f t="shared" si="755"/>
        <v/>
      </c>
      <c r="DV393" s="7"/>
      <c r="DW393" s="276"/>
      <c r="DX393" s="276"/>
      <c r="DY393" s="276"/>
      <c r="DZ393" s="276"/>
      <c r="EA393" s="276"/>
      <c r="EB393" s="276"/>
      <c r="EC393" s="276"/>
      <c r="ED393" s="276"/>
      <c r="EE393" s="276"/>
      <c r="EF393" s="276"/>
      <c r="EG393" s="276"/>
      <c r="EH393" s="276"/>
      <c r="EI393" s="276"/>
      <c r="EJ393" s="276"/>
      <c r="EK393" s="276"/>
      <c r="EL393" s="239"/>
      <c r="EM393" s="23"/>
      <c r="EN393" s="126" t="str">
        <f>IF(EM393="","",SUM(EP393:EP396)+SUM(FD393:FD396)+SUM(FR393:FR396)+SUM(GF393:GF396)+SUM(HH384,HU384,#REF!))</f>
        <v/>
      </c>
      <c r="EO393" s="24">
        <v>8346</v>
      </c>
      <c r="EP393" s="24">
        <f t="shared" si="793"/>
        <v>70</v>
      </c>
      <c r="EQ393" s="24">
        <v>584</v>
      </c>
      <c r="ER393" s="24">
        <f t="shared" si="794"/>
        <v>5</v>
      </c>
      <c r="ES393" s="24">
        <v>40</v>
      </c>
      <c r="ET393" s="24">
        <f t="shared" si="795"/>
        <v>6</v>
      </c>
      <c r="EU393" s="24">
        <v>24</v>
      </c>
      <c r="EV393" s="63" t="s">
        <v>51</v>
      </c>
      <c r="EW393" s="96">
        <v>250</v>
      </c>
      <c r="EX393" s="24">
        <f t="shared" si="797"/>
        <v>1500</v>
      </c>
      <c r="EY393" s="26">
        <f t="shared" si="798"/>
        <v>0.21428571428571427</v>
      </c>
      <c r="EZ393" s="7"/>
    </row>
    <row r="394" spans="1:156" ht="15" customHeight="1" thickTop="1">
      <c r="A394" s="89">
        <v>45992</v>
      </c>
      <c r="B394" s="6">
        <f>IF(A394="","",SUM(D394:D397)+SUM(R394:R397)+SUM(BV382)+SUM(CJ382)+SUM(CX382,DL382)+SUM(AF394:AF397)+SUM(AT394:AT397)+SUM(BH394:BH397))</f>
        <v>2683</v>
      </c>
      <c r="C394" s="78">
        <v>10553</v>
      </c>
      <c r="D394" s="78">
        <f t="shared" si="757"/>
        <v>169</v>
      </c>
      <c r="E394" s="78">
        <v>353</v>
      </c>
      <c r="F394" s="28">
        <f t="shared" si="758"/>
        <v>1</v>
      </c>
      <c r="G394" s="78">
        <v>15</v>
      </c>
      <c r="H394" s="78">
        <f t="shared" si="759"/>
        <v>1</v>
      </c>
      <c r="I394" s="78">
        <v>0</v>
      </c>
      <c r="J394" s="90" t="s">
        <v>615</v>
      </c>
      <c r="K394" s="91">
        <f t="shared" si="761"/>
        <v>682</v>
      </c>
      <c r="L394" s="28">
        <f t="shared" si="762"/>
        <v>682</v>
      </c>
      <c r="M394" s="29">
        <f t="shared" si="763"/>
        <v>4.035502958579882E-2</v>
      </c>
      <c r="N394" s="7"/>
      <c r="O394" s="168"/>
      <c r="P394" s="89">
        <f>IF(A394="","",A394)</f>
        <v>45992</v>
      </c>
      <c r="Q394" s="78">
        <v>8645</v>
      </c>
      <c r="R394" s="78">
        <f t="shared" si="764"/>
        <v>111</v>
      </c>
      <c r="S394" s="78">
        <v>219</v>
      </c>
      <c r="T394" s="28">
        <f t="shared" si="765"/>
        <v>3</v>
      </c>
      <c r="U394" s="78">
        <v>31</v>
      </c>
      <c r="V394" s="78">
        <f t="shared" si="766"/>
        <v>2</v>
      </c>
      <c r="W394" s="78">
        <v>0</v>
      </c>
      <c r="X394" s="90" t="str">
        <f t="shared" si="767"/>
        <v>ラブブマスコット</v>
      </c>
      <c r="Y394" s="91">
        <f t="shared" si="768"/>
        <v>400</v>
      </c>
      <c r="Z394" s="28">
        <f t="shared" si="769"/>
        <v>800</v>
      </c>
      <c r="AA394" s="29">
        <f t="shared" si="770"/>
        <v>7.2072072072072071E-2</v>
      </c>
      <c r="AB394" s="7"/>
      <c r="AC394" s="168"/>
      <c r="AD394" s="89">
        <f>IF(A394="","",A394)</f>
        <v>45992</v>
      </c>
      <c r="AE394" s="78">
        <v>5268</v>
      </c>
      <c r="AF394" s="78">
        <f t="shared" si="771"/>
        <v>55</v>
      </c>
      <c r="AG394" s="78">
        <v>160</v>
      </c>
      <c r="AH394" s="28">
        <f t="shared" si="772"/>
        <v>0</v>
      </c>
      <c r="AI394" s="78">
        <v>16</v>
      </c>
      <c r="AJ394" s="78">
        <f t="shared" si="773"/>
        <v>0</v>
      </c>
      <c r="AK394" s="78">
        <v>0</v>
      </c>
      <c r="AL394" s="90" t="str">
        <f t="shared" si="774"/>
        <v>サンリオアニマルがま口</v>
      </c>
      <c r="AM394" s="91">
        <f t="shared" si="775"/>
        <v>880</v>
      </c>
      <c r="AN394" s="28">
        <f t="shared" si="776"/>
        <v>0</v>
      </c>
      <c r="AO394" s="29">
        <f t="shared" si="777"/>
        <v>0</v>
      </c>
      <c r="AP394" s="7"/>
      <c r="AQ394" s="168"/>
      <c r="AR394" s="89">
        <f>IF(A394="","",A394)</f>
        <v>45992</v>
      </c>
      <c r="AS394" s="78">
        <v>8000</v>
      </c>
      <c r="AT394" s="78">
        <f t="shared" si="778"/>
        <v>59</v>
      </c>
      <c r="AU394" s="78">
        <v>328</v>
      </c>
      <c r="AV394" s="28">
        <f t="shared" si="779"/>
        <v>3</v>
      </c>
      <c r="AW394" s="78">
        <v>7</v>
      </c>
      <c r="AX394" s="78">
        <f t="shared" si="780"/>
        <v>0</v>
      </c>
      <c r="AY394" s="78">
        <v>7</v>
      </c>
      <c r="AZ394" s="90" t="str">
        <f t="shared" si="781"/>
        <v>テラスタルフェス</v>
      </c>
      <c r="BA394" s="91">
        <f t="shared" si="782"/>
        <v>800</v>
      </c>
      <c r="BB394" s="28">
        <f t="shared" si="783"/>
        <v>0</v>
      </c>
      <c r="BC394" s="29">
        <f t="shared" si="784"/>
        <v>0</v>
      </c>
      <c r="BD394" s="7"/>
      <c r="BE394" s="168"/>
      <c r="BF394" s="89">
        <f>IF(A394="","",A394)</f>
        <v>45992</v>
      </c>
      <c r="BG394" s="78">
        <v>3773</v>
      </c>
      <c r="BH394" s="78">
        <f t="shared" si="785"/>
        <v>121</v>
      </c>
      <c r="BI394" s="78">
        <v>206</v>
      </c>
      <c r="BJ394" s="28">
        <f t="shared" si="786"/>
        <v>7</v>
      </c>
      <c r="BK394" s="78">
        <v>11</v>
      </c>
      <c r="BL394" s="78">
        <f t="shared" si="787"/>
        <v>7</v>
      </c>
      <c r="BM394" s="78">
        <v>4</v>
      </c>
      <c r="BN394" s="90" t="s">
        <v>614</v>
      </c>
      <c r="BO394" s="91"/>
      <c r="BP394" s="28">
        <f t="shared" si="790"/>
        <v>0</v>
      </c>
      <c r="BQ394" s="29">
        <f t="shared" si="791"/>
        <v>0</v>
      </c>
      <c r="BR394" s="7"/>
      <c r="BS394" s="168"/>
      <c r="BT394" s="169"/>
      <c r="BU394" s="9"/>
      <c r="BV394" s="9" t="str">
        <f t="shared" si="733"/>
        <v/>
      </c>
      <c r="BW394" s="9"/>
      <c r="BX394" s="9" t="str">
        <f t="shared" si="734"/>
        <v/>
      </c>
      <c r="BY394" s="9"/>
      <c r="BZ394" s="9" t="str">
        <f t="shared" si="735"/>
        <v/>
      </c>
      <c r="CA394" s="9"/>
      <c r="CB394" s="78"/>
      <c r="CC394" s="78" t="str">
        <f t="shared" si="736"/>
        <v/>
      </c>
      <c r="CD394" s="9" t="str">
        <f t="shared" si="737"/>
        <v/>
      </c>
      <c r="CE394" s="10" t="str">
        <f t="shared" si="738"/>
        <v/>
      </c>
      <c r="CF394" s="7"/>
      <c r="CH394" s="15"/>
      <c r="CI394" s="9"/>
      <c r="CJ394" s="9" t="str">
        <f t="shared" si="739"/>
        <v/>
      </c>
      <c r="CK394" s="9"/>
      <c r="CL394" s="9" t="str">
        <f t="shared" si="740"/>
        <v/>
      </c>
      <c r="CM394" s="9"/>
      <c r="CN394" s="9" t="str">
        <f t="shared" si="741"/>
        <v/>
      </c>
      <c r="CO394" s="9"/>
      <c r="CP394" s="78"/>
      <c r="CQ394" s="78" t="str">
        <f t="shared" si="742"/>
        <v/>
      </c>
      <c r="CR394" s="9" t="str">
        <f t="shared" si="743"/>
        <v/>
      </c>
      <c r="CS394" s="10" t="str">
        <f t="shared" si="744"/>
        <v/>
      </c>
      <c r="CT394" s="7"/>
      <c r="CV394" s="15"/>
      <c r="CW394" s="9"/>
      <c r="CX394" s="9" t="str">
        <f t="shared" si="745"/>
        <v/>
      </c>
      <c r="CY394" s="9"/>
      <c r="CZ394" s="9" t="str">
        <f t="shared" si="746"/>
        <v/>
      </c>
      <c r="DA394" s="9"/>
      <c r="DB394" s="9" t="str">
        <f t="shared" si="747"/>
        <v/>
      </c>
      <c r="DC394" s="9"/>
      <c r="DD394" s="78"/>
      <c r="DE394" s="78" t="str">
        <f t="shared" si="748"/>
        <v/>
      </c>
      <c r="DF394" s="9" t="str">
        <f t="shared" si="749"/>
        <v/>
      </c>
      <c r="DG394" s="10" t="str">
        <f t="shared" si="750"/>
        <v/>
      </c>
      <c r="DH394" s="7"/>
      <c r="DJ394" s="15"/>
      <c r="DK394" s="9"/>
      <c r="DL394" s="9" t="str">
        <f t="shared" si="751"/>
        <v/>
      </c>
      <c r="DM394" s="9"/>
      <c r="DN394" s="9" t="str">
        <f t="shared" si="752"/>
        <v/>
      </c>
      <c r="DO394" s="9"/>
      <c r="DP394" s="9" t="str">
        <f t="shared" si="753"/>
        <v/>
      </c>
      <c r="DQ394" s="9"/>
      <c r="DR394" s="78"/>
      <c r="DS394" s="78" t="str">
        <f t="shared" si="754"/>
        <v/>
      </c>
      <c r="DT394" s="9" t="str">
        <f t="shared" si="756"/>
        <v/>
      </c>
      <c r="DU394" s="10" t="str">
        <f t="shared" si="755"/>
        <v/>
      </c>
      <c r="DV394" s="7"/>
      <c r="DW394" s="276"/>
      <c r="DX394" s="276"/>
      <c r="DY394" s="276"/>
      <c r="DZ394" s="276"/>
      <c r="EA394" s="276"/>
      <c r="EB394" s="276"/>
      <c r="EC394" s="276"/>
      <c r="ED394" s="276"/>
      <c r="EE394" s="276"/>
      <c r="EF394" s="276"/>
      <c r="EG394" s="276"/>
      <c r="EH394" s="276"/>
      <c r="EI394" s="276"/>
      <c r="EJ394" s="276"/>
      <c r="EK394" s="276"/>
      <c r="EL394" s="239"/>
      <c r="EM394" s="89"/>
      <c r="EN394" s="6" t="str">
        <f>IF(EM394="","",SUM(EP394:EP397)+SUM(FD394:FD397)+SUM(HH382)+SUM(HU382)+SUM(IH382)+SUM(FR394:FR397)+SUM(GF394:GF397)+SUM(GT394:GT397))</f>
        <v/>
      </c>
      <c r="EO394" s="78"/>
      <c r="EP394" s="78" t="str">
        <f t="shared" si="793"/>
        <v/>
      </c>
      <c r="EQ394" s="78"/>
      <c r="ER394" s="28" t="str">
        <f t="shared" si="794"/>
        <v/>
      </c>
      <c r="ES394" s="143"/>
      <c r="ET394" s="78" t="str">
        <f t="shared" si="795"/>
        <v/>
      </c>
      <c r="EU394" s="78"/>
      <c r="EV394" s="90" t="str">
        <f t="shared" si="796"/>
        <v/>
      </c>
      <c r="EW394" s="91" t="str">
        <f t="shared" si="796"/>
        <v/>
      </c>
      <c r="EX394" s="28" t="str">
        <f t="shared" si="797"/>
        <v/>
      </c>
      <c r="EY394" s="29" t="str">
        <f t="shared" si="798"/>
        <v/>
      </c>
      <c r="EZ394" s="7"/>
    </row>
    <row r="395" spans="1:156" ht="15" customHeight="1">
      <c r="A395" s="218"/>
      <c r="B395" s="15"/>
      <c r="C395" s="9">
        <v>12484</v>
      </c>
      <c r="D395" s="78">
        <f t="shared" si="757"/>
        <v>83</v>
      </c>
      <c r="E395" s="9">
        <v>368</v>
      </c>
      <c r="F395" s="9">
        <f t="shared" si="758"/>
        <v>2</v>
      </c>
      <c r="G395" s="9">
        <v>5</v>
      </c>
      <c r="H395" s="9">
        <f t="shared" si="759"/>
        <v>3</v>
      </c>
      <c r="I395" s="9">
        <v>6</v>
      </c>
      <c r="J395" s="62" t="str">
        <f t="shared" si="760"/>
        <v>ピクミンマスコット</v>
      </c>
      <c r="K395" s="95">
        <f t="shared" si="761"/>
        <v>800</v>
      </c>
      <c r="L395" s="9">
        <f t="shared" si="762"/>
        <v>2400</v>
      </c>
      <c r="M395" s="10">
        <f t="shared" si="763"/>
        <v>0.28915662650602408</v>
      </c>
      <c r="N395" s="7"/>
      <c r="O395" s="168"/>
      <c r="P395" s="15"/>
      <c r="Q395" s="9">
        <v>9237</v>
      </c>
      <c r="R395" s="78">
        <f t="shared" si="764"/>
        <v>212</v>
      </c>
      <c r="S395" s="9">
        <v>382</v>
      </c>
      <c r="T395" s="9">
        <f t="shared" si="765"/>
        <v>4</v>
      </c>
      <c r="U395" s="9">
        <v>23</v>
      </c>
      <c r="V395" s="9">
        <f t="shared" si="766"/>
        <v>9</v>
      </c>
      <c r="W395" s="9">
        <v>2</v>
      </c>
      <c r="X395" s="62" t="str">
        <f t="shared" si="767"/>
        <v>ラブブキーホルダーおおきめ</v>
      </c>
      <c r="Y395" s="95">
        <f t="shared" si="768"/>
        <v>500</v>
      </c>
      <c r="Z395" s="9">
        <f t="shared" si="769"/>
        <v>4500</v>
      </c>
      <c r="AA395" s="10">
        <f t="shared" si="770"/>
        <v>0.21226415094339623</v>
      </c>
      <c r="AB395" s="7"/>
      <c r="AC395" s="168"/>
      <c r="AD395" s="15"/>
      <c r="AE395" s="9">
        <v>5287</v>
      </c>
      <c r="AF395" s="78">
        <f t="shared" si="771"/>
        <v>64</v>
      </c>
      <c r="AG395" s="9">
        <v>283</v>
      </c>
      <c r="AH395" s="9">
        <f t="shared" si="772"/>
        <v>2</v>
      </c>
      <c r="AI395" s="9">
        <v>13</v>
      </c>
      <c r="AJ395" s="9">
        <f t="shared" si="773"/>
        <v>1</v>
      </c>
      <c r="AK395" s="9">
        <v>4</v>
      </c>
      <c r="AL395" s="62" t="str">
        <f t="shared" si="774"/>
        <v>ジャグラーイヤホン</v>
      </c>
      <c r="AM395" s="95">
        <f t="shared" si="775"/>
        <v>1100</v>
      </c>
      <c r="AN395" s="9">
        <f t="shared" si="776"/>
        <v>1100</v>
      </c>
      <c r="AO395" s="10">
        <f t="shared" si="777"/>
        <v>0.171875</v>
      </c>
      <c r="AP395" s="7"/>
      <c r="AQ395" s="168"/>
      <c r="AR395" s="15"/>
      <c r="AS395" s="9">
        <v>4993</v>
      </c>
      <c r="AT395" s="78">
        <f t="shared" si="778"/>
        <v>66</v>
      </c>
      <c r="AU395" s="9">
        <v>355</v>
      </c>
      <c r="AV395" s="9">
        <f t="shared" si="779"/>
        <v>3</v>
      </c>
      <c r="AW395" s="9">
        <v>11</v>
      </c>
      <c r="AX395" s="9">
        <f t="shared" si="780"/>
        <v>4</v>
      </c>
      <c r="AY395" s="9">
        <v>6</v>
      </c>
      <c r="AZ395" s="62" t="str">
        <f t="shared" si="781"/>
        <v>ブラックホワイトポケカ</v>
      </c>
      <c r="BA395" s="95">
        <f t="shared" si="782"/>
        <v>250</v>
      </c>
      <c r="BB395" s="9">
        <f t="shared" si="783"/>
        <v>1000</v>
      </c>
      <c r="BC395" s="10">
        <f t="shared" si="784"/>
        <v>0.15151515151515152</v>
      </c>
      <c r="BD395" s="7"/>
      <c r="BE395" s="168"/>
      <c r="BF395" s="15"/>
      <c r="BG395" s="9">
        <v>4625</v>
      </c>
      <c r="BH395" s="78">
        <f t="shared" si="785"/>
        <v>98</v>
      </c>
      <c r="BI395" s="9">
        <v>89</v>
      </c>
      <c r="BJ395" s="9">
        <f t="shared" si="786"/>
        <v>4</v>
      </c>
      <c r="BK395" s="9">
        <v>8</v>
      </c>
      <c r="BL395" s="9">
        <f t="shared" si="787"/>
        <v>4</v>
      </c>
      <c r="BM395" s="9">
        <v>6</v>
      </c>
      <c r="BN395" s="62" t="str">
        <f t="shared" si="788"/>
        <v>デジタルミニカメラ</v>
      </c>
      <c r="BO395" s="95">
        <f t="shared" si="789"/>
        <v>722</v>
      </c>
      <c r="BP395" s="9">
        <f t="shared" si="790"/>
        <v>2888</v>
      </c>
      <c r="BQ395" s="10">
        <f t="shared" si="791"/>
        <v>0.29469387755102039</v>
      </c>
      <c r="BR395" s="7"/>
      <c r="BS395" s="168"/>
      <c r="BT395" s="169"/>
      <c r="BU395" s="9"/>
      <c r="BV395" s="9" t="str">
        <f t="shared" si="733"/>
        <v/>
      </c>
      <c r="BW395" s="9"/>
      <c r="BX395" s="9" t="str">
        <f t="shared" si="734"/>
        <v/>
      </c>
      <c r="BY395" s="9"/>
      <c r="BZ395" s="9" t="str">
        <f t="shared" si="735"/>
        <v/>
      </c>
      <c r="CA395" s="9"/>
      <c r="CB395" s="9"/>
      <c r="CC395" s="9"/>
      <c r="CD395" s="9" t="str">
        <f t="shared" si="737"/>
        <v/>
      </c>
      <c r="CE395" s="10" t="str">
        <f t="shared" si="738"/>
        <v/>
      </c>
      <c r="CF395" s="7"/>
      <c r="CH395" s="15"/>
      <c r="CI395" s="9"/>
      <c r="CJ395" s="9" t="str">
        <f t="shared" si="739"/>
        <v/>
      </c>
      <c r="CK395" s="9"/>
      <c r="CL395" s="9" t="str">
        <f t="shared" si="740"/>
        <v/>
      </c>
      <c r="CM395" s="9"/>
      <c r="CN395" s="9" t="str">
        <f t="shared" si="741"/>
        <v/>
      </c>
      <c r="CO395" s="9"/>
      <c r="CP395" s="9"/>
      <c r="CQ395" s="9"/>
      <c r="CR395" s="9" t="str">
        <f t="shared" si="743"/>
        <v/>
      </c>
      <c r="CS395" s="10" t="str">
        <f t="shared" si="744"/>
        <v/>
      </c>
      <c r="CT395" s="7"/>
      <c r="CV395" s="15"/>
      <c r="CW395" s="9"/>
      <c r="CX395" s="9" t="str">
        <f t="shared" si="745"/>
        <v/>
      </c>
      <c r="CY395" s="9"/>
      <c r="CZ395" s="9" t="str">
        <f t="shared" si="746"/>
        <v/>
      </c>
      <c r="DA395" s="9"/>
      <c r="DB395" s="9" t="str">
        <f t="shared" si="747"/>
        <v/>
      </c>
      <c r="DC395" s="9"/>
      <c r="DD395" s="9"/>
      <c r="DE395" s="9"/>
      <c r="DF395" s="9" t="str">
        <f t="shared" si="749"/>
        <v/>
      </c>
      <c r="DG395" s="10" t="str">
        <f t="shared" si="750"/>
        <v/>
      </c>
      <c r="DH395" s="7"/>
      <c r="DJ395" s="15"/>
      <c r="DK395" s="9"/>
      <c r="DL395" s="9" t="str">
        <f t="shared" si="751"/>
        <v/>
      </c>
      <c r="DM395" s="9"/>
      <c r="DN395" s="9" t="str">
        <f t="shared" si="752"/>
        <v/>
      </c>
      <c r="DO395" s="9"/>
      <c r="DP395" s="9" t="str">
        <f t="shared" si="753"/>
        <v/>
      </c>
      <c r="DQ395" s="9"/>
      <c r="DR395" s="9"/>
      <c r="DS395" s="9"/>
      <c r="DT395" s="9" t="str">
        <f t="shared" si="756"/>
        <v/>
      </c>
      <c r="DU395" s="10" t="str">
        <f t="shared" si="755"/>
        <v/>
      </c>
      <c r="DV395" s="7"/>
      <c r="DW395" s="276"/>
      <c r="DX395" s="276"/>
      <c r="DY395" s="276"/>
      <c r="DZ395" s="276"/>
      <c r="EA395" s="276"/>
      <c r="EB395" s="276"/>
      <c r="EC395" s="276"/>
      <c r="ED395" s="276"/>
      <c r="EE395" s="276"/>
      <c r="EF395" s="276"/>
      <c r="EG395" s="276"/>
      <c r="EH395" s="276"/>
      <c r="EI395" s="276"/>
      <c r="EJ395" s="276"/>
      <c r="EK395" s="276"/>
      <c r="EL395" s="239"/>
      <c r="EM395" s="218"/>
      <c r="EN395" s="15"/>
      <c r="EO395" s="9"/>
      <c r="EP395" s="9" t="str">
        <f t="shared" si="793"/>
        <v/>
      </c>
      <c r="EQ395" s="9"/>
      <c r="ER395" s="9" t="str">
        <f t="shared" si="794"/>
        <v/>
      </c>
      <c r="ES395" s="9"/>
      <c r="ET395" s="9" t="str">
        <f t="shared" si="795"/>
        <v/>
      </c>
      <c r="EU395" s="9"/>
      <c r="EV395" s="62" t="str">
        <f t="shared" si="796"/>
        <v/>
      </c>
      <c r="EW395" s="95" t="str">
        <f t="shared" si="796"/>
        <v/>
      </c>
      <c r="EX395" s="9" t="str">
        <f t="shared" si="797"/>
        <v/>
      </c>
      <c r="EY395" s="10" t="str">
        <f t="shared" si="798"/>
        <v/>
      </c>
      <c r="EZ395" s="7"/>
    </row>
    <row r="396" spans="1:156">
      <c r="A396" s="220" t="s">
        <v>54</v>
      </c>
      <c r="B396" s="15"/>
      <c r="C396" s="9">
        <v>8640</v>
      </c>
      <c r="D396" s="20">
        <f t="shared" si="757"/>
        <v>55</v>
      </c>
      <c r="E396" s="9">
        <v>535</v>
      </c>
      <c r="F396" s="9">
        <f t="shared" si="758"/>
        <v>2</v>
      </c>
      <c r="G396" s="9">
        <v>7</v>
      </c>
      <c r="H396" s="9">
        <f t="shared" si="759"/>
        <v>2</v>
      </c>
      <c r="I396" s="9">
        <v>4</v>
      </c>
      <c r="J396" s="62" t="str">
        <f t="shared" si="760"/>
        <v>がま口カエル</v>
      </c>
      <c r="K396" s="9">
        <f t="shared" si="761"/>
        <v>308</v>
      </c>
      <c r="L396" s="9">
        <f t="shared" si="762"/>
        <v>616</v>
      </c>
      <c r="M396" s="10">
        <f t="shared" si="763"/>
        <v>0.112</v>
      </c>
      <c r="N396" s="7"/>
      <c r="O396" s="168"/>
      <c r="P396" s="15"/>
      <c r="Q396" s="9">
        <v>9453</v>
      </c>
      <c r="R396" s="20">
        <f t="shared" si="764"/>
        <v>72</v>
      </c>
      <c r="S396" s="9">
        <v>227</v>
      </c>
      <c r="T396" s="9">
        <f t="shared" si="765"/>
        <v>11</v>
      </c>
      <c r="U396" s="9">
        <v>1</v>
      </c>
      <c r="V396" s="9">
        <f t="shared" si="766"/>
        <v>11</v>
      </c>
      <c r="W396" s="9">
        <v>11</v>
      </c>
      <c r="X396" s="62" t="s">
        <v>612</v>
      </c>
      <c r="Y396" s="9"/>
      <c r="Z396" s="9">
        <f t="shared" si="769"/>
        <v>0</v>
      </c>
      <c r="AA396" s="10">
        <f t="shared" si="770"/>
        <v>0</v>
      </c>
      <c r="AB396" s="7" t="s">
        <v>616</v>
      </c>
      <c r="AC396" s="168"/>
      <c r="AD396" s="15"/>
      <c r="AE396" s="9">
        <v>6482</v>
      </c>
      <c r="AF396" s="20">
        <f t="shared" si="771"/>
        <v>63</v>
      </c>
      <c r="AG396" s="9">
        <v>273</v>
      </c>
      <c r="AH396" s="9">
        <f t="shared" si="772"/>
        <v>3</v>
      </c>
      <c r="AI396" s="9">
        <v>6</v>
      </c>
      <c r="AJ396" s="9">
        <f t="shared" si="773"/>
        <v>2</v>
      </c>
      <c r="AK396" s="162"/>
      <c r="AL396" s="62" t="str">
        <f t="shared" si="774"/>
        <v>ＡＩマスコット</v>
      </c>
      <c r="AM396" s="9">
        <f t="shared" si="775"/>
        <v>418</v>
      </c>
      <c r="AN396" s="9">
        <f t="shared" si="776"/>
        <v>836</v>
      </c>
      <c r="AO396" s="10">
        <f t="shared" si="777"/>
        <v>0.1326984126984127</v>
      </c>
      <c r="AP396" s="7"/>
      <c r="AQ396" s="168"/>
      <c r="AR396" s="17"/>
      <c r="AS396" s="9">
        <v>5162</v>
      </c>
      <c r="AT396" s="20">
        <f t="shared" si="778"/>
        <v>88</v>
      </c>
      <c r="AU396" s="9">
        <v>334</v>
      </c>
      <c r="AV396" s="9">
        <f t="shared" si="779"/>
        <v>6</v>
      </c>
      <c r="AW396" s="9">
        <v>42</v>
      </c>
      <c r="AX396" s="9">
        <f t="shared" si="780"/>
        <v>7</v>
      </c>
      <c r="AY396" s="9">
        <v>0</v>
      </c>
      <c r="AZ396" s="62" t="str">
        <f t="shared" si="781"/>
        <v>ダンダダンマスコット</v>
      </c>
      <c r="BA396" s="9">
        <f t="shared" si="782"/>
        <v>400</v>
      </c>
      <c r="BB396" s="9">
        <f t="shared" si="783"/>
        <v>2800</v>
      </c>
      <c r="BC396" s="10">
        <f t="shared" si="784"/>
        <v>0.31818181818181818</v>
      </c>
      <c r="BD396" s="7"/>
      <c r="BE396" s="168"/>
      <c r="BF396" s="17"/>
      <c r="BG396" s="9">
        <v>4608</v>
      </c>
      <c r="BH396" s="20">
        <f t="shared" si="785"/>
        <v>143</v>
      </c>
      <c r="BI396" s="9">
        <v>138</v>
      </c>
      <c r="BJ396" s="9">
        <f t="shared" si="786"/>
        <v>5</v>
      </c>
      <c r="BK396" s="9">
        <v>9</v>
      </c>
      <c r="BL396" s="9">
        <f t="shared" si="787"/>
        <v>4</v>
      </c>
      <c r="BM396" s="9">
        <v>4</v>
      </c>
      <c r="BN396" s="62" t="str">
        <f t="shared" si="788"/>
        <v>ゲームアーク</v>
      </c>
      <c r="BO396" s="9">
        <f t="shared" si="789"/>
        <v>670</v>
      </c>
      <c r="BP396" s="9">
        <f t="shared" si="790"/>
        <v>2680</v>
      </c>
      <c r="BQ396" s="10">
        <f t="shared" si="791"/>
        <v>0.1874125874125874</v>
      </c>
      <c r="BR396" s="7"/>
      <c r="BS396" s="168"/>
      <c r="BT396" s="169"/>
      <c r="BU396" s="9"/>
      <c r="BV396" s="9" t="str">
        <f t="shared" si="733"/>
        <v/>
      </c>
      <c r="BW396" s="9"/>
      <c r="BX396" s="9" t="str">
        <f t="shared" si="734"/>
        <v/>
      </c>
      <c r="BY396" s="9"/>
      <c r="BZ396" s="9" t="str">
        <f t="shared" si="735"/>
        <v/>
      </c>
      <c r="CA396" s="9"/>
      <c r="CB396" s="9"/>
      <c r="CC396" s="9"/>
      <c r="CD396" s="9" t="str">
        <f t="shared" si="737"/>
        <v/>
      </c>
      <c r="CE396" s="10" t="str">
        <f t="shared" si="738"/>
        <v/>
      </c>
      <c r="CF396" s="7"/>
      <c r="CH396" s="15"/>
      <c r="CI396" s="9"/>
      <c r="CJ396" s="9" t="str">
        <f t="shared" si="739"/>
        <v/>
      </c>
      <c r="CK396" s="9"/>
      <c r="CL396" s="9" t="str">
        <f t="shared" si="740"/>
        <v/>
      </c>
      <c r="CM396" s="9"/>
      <c r="CN396" s="9" t="str">
        <f t="shared" si="741"/>
        <v/>
      </c>
      <c r="CO396" s="9"/>
      <c r="CP396" s="9"/>
      <c r="CQ396" s="9"/>
      <c r="CR396" s="9" t="str">
        <f t="shared" si="743"/>
        <v/>
      </c>
      <c r="CS396" s="10" t="str">
        <f t="shared" si="744"/>
        <v/>
      </c>
      <c r="CT396" s="7"/>
      <c r="CV396" s="15"/>
      <c r="CW396" s="9"/>
      <c r="CX396" s="9" t="str">
        <f t="shared" si="745"/>
        <v/>
      </c>
      <c r="CY396" s="9"/>
      <c r="CZ396" s="9" t="str">
        <f t="shared" si="746"/>
        <v/>
      </c>
      <c r="DA396" s="9"/>
      <c r="DB396" s="9" t="str">
        <f t="shared" si="747"/>
        <v/>
      </c>
      <c r="DC396" s="9"/>
      <c r="DD396" s="9"/>
      <c r="DE396" s="9"/>
      <c r="DF396" s="9" t="str">
        <f t="shared" si="749"/>
        <v/>
      </c>
      <c r="DG396" s="10" t="str">
        <f t="shared" si="750"/>
        <v/>
      </c>
      <c r="DH396" s="7"/>
      <c r="DJ396" s="15"/>
      <c r="DK396" s="9"/>
      <c r="DL396" s="9" t="str">
        <f t="shared" si="751"/>
        <v/>
      </c>
      <c r="DM396" s="9"/>
      <c r="DN396" s="9" t="str">
        <f t="shared" si="752"/>
        <v/>
      </c>
      <c r="DO396" s="9"/>
      <c r="DP396" s="9" t="str">
        <f t="shared" si="753"/>
        <v/>
      </c>
      <c r="DQ396" s="9"/>
      <c r="DR396" s="9"/>
      <c r="DS396" s="9"/>
      <c r="DT396" s="9" t="str">
        <f t="shared" si="756"/>
        <v/>
      </c>
      <c r="DU396" s="10" t="str">
        <f t="shared" si="755"/>
        <v/>
      </c>
      <c r="DV396" s="7"/>
      <c r="DW396" s="276"/>
      <c r="DX396" s="276"/>
      <c r="DY396" s="276"/>
      <c r="DZ396" s="276"/>
      <c r="EA396" s="276"/>
      <c r="EB396" s="276"/>
      <c r="EC396" s="276"/>
      <c r="ED396" s="276"/>
      <c r="EE396" s="276"/>
      <c r="EF396" s="276"/>
      <c r="EG396" s="276"/>
      <c r="EH396" s="276"/>
      <c r="EI396" s="276"/>
      <c r="EJ396" s="276"/>
      <c r="EK396" s="276"/>
      <c r="EL396" s="239"/>
      <c r="EM396" s="224"/>
      <c r="EN396" s="15"/>
      <c r="EO396" s="9"/>
      <c r="EP396" s="9" t="str">
        <f t="shared" si="793"/>
        <v/>
      </c>
      <c r="EQ396" s="9"/>
      <c r="ER396" s="9" t="str">
        <f t="shared" si="794"/>
        <v/>
      </c>
      <c r="ES396" s="9"/>
      <c r="ET396" s="9" t="str">
        <f t="shared" si="795"/>
        <v/>
      </c>
      <c r="EU396" s="9"/>
      <c r="EV396" s="62" t="str">
        <f t="shared" si="796"/>
        <v/>
      </c>
      <c r="EW396" s="9" t="str">
        <f t="shared" si="796"/>
        <v/>
      </c>
      <c r="EX396" s="9" t="str">
        <f t="shared" si="797"/>
        <v/>
      </c>
      <c r="EY396" s="10" t="str">
        <f t="shared" si="798"/>
        <v/>
      </c>
      <c r="EZ396" s="7"/>
    </row>
    <row r="397" spans="1:156" ht="15" customHeight="1" thickBot="1">
      <c r="A397" s="189">
        <v>520000</v>
      </c>
      <c r="B397" s="23"/>
      <c r="C397" s="24">
        <v>9166</v>
      </c>
      <c r="D397" s="104">
        <f t="shared" si="757"/>
        <v>133</v>
      </c>
      <c r="E397" s="24">
        <v>421</v>
      </c>
      <c r="F397" s="24">
        <f t="shared" si="758"/>
        <v>1</v>
      </c>
      <c r="G397" s="24">
        <v>8</v>
      </c>
      <c r="H397" s="24">
        <f t="shared" si="759"/>
        <v>1</v>
      </c>
      <c r="I397" s="24">
        <v>0</v>
      </c>
      <c r="J397" s="63" t="str">
        <f t="shared" si="760"/>
        <v>キティフェイスポーチ</v>
      </c>
      <c r="K397" s="96">
        <f t="shared" si="761"/>
        <v>957</v>
      </c>
      <c r="L397" s="24">
        <f t="shared" si="762"/>
        <v>957</v>
      </c>
      <c r="M397" s="26">
        <f t="shared" si="763"/>
        <v>7.1954887218045119E-2</v>
      </c>
      <c r="N397" s="7"/>
      <c r="O397" s="168"/>
      <c r="P397" s="23"/>
      <c r="Q397" s="24">
        <v>6575</v>
      </c>
      <c r="R397" s="104">
        <f t="shared" si="764"/>
        <v>87</v>
      </c>
      <c r="S397" s="24">
        <v>375</v>
      </c>
      <c r="T397" s="24">
        <f t="shared" si="765"/>
        <v>1</v>
      </c>
      <c r="U397" s="24">
        <v>17</v>
      </c>
      <c r="V397" s="24">
        <f t="shared" si="766"/>
        <v>2</v>
      </c>
      <c r="W397" s="24">
        <v>2</v>
      </c>
      <c r="X397" s="63" t="str">
        <f t="shared" si="767"/>
        <v>アンパンマンマスコット</v>
      </c>
      <c r="Y397" s="96">
        <f t="shared" si="768"/>
        <v>608</v>
      </c>
      <c r="Z397" s="24">
        <f t="shared" si="769"/>
        <v>1216</v>
      </c>
      <c r="AA397" s="26">
        <f t="shared" si="770"/>
        <v>0.13977011494252872</v>
      </c>
      <c r="AB397" s="7"/>
      <c r="AC397" s="168"/>
      <c r="AD397" s="23"/>
      <c r="AE397" s="24">
        <v>5873</v>
      </c>
      <c r="AF397" s="104">
        <f t="shared" si="771"/>
        <v>108</v>
      </c>
      <c r="AG397" s="24">
        <v>457</v>
      </c>
      <c r="AH397" s="24">
        <f t="shared" si="772"/>
        <v>3</v>
      </c>
      <c r="AI397" s="24">
        <v>21</v>
      </c>
      <c r="AJ397" s="24">
        <f t="shared" si="773"/>
        <v>0</v>
      </c>
      <c r="AK397" s="24">
        <v>0</v>
      </c>
      <c r="AL397" s="63" t="str">
        <f t="shared" si="774"/>
        <v>ラブブキーホルダー</v>
      </c>
      <c r="AM397" s="96">
        <f t="shared" si="775"/>
        <v>450</v>
      </c>
      <c r="AN397" s="24">
        <f t="shared" si="776"/>
        <v>0</v>
      </c>
      <c r="AO397" s="26">
        <f t="shared" si="777"/>
        <v>0</v>
      </c>
      <c r="AP397" s="7"/>
      <c r="AQ397" s="168"/>
      <c r="AR397" s="23"/>
      <c r="AS397" s="24">
        <v>5249</v>
      </c>
      <c r="AT397" s="104">
        <f t="shared" si="778"/>
        <v>60</v>
      </c>
      <c r="AU397" s="24">
        <v>239</v>
      </c>
      <c r="AV397" s="24">
        <f t="shared" si="779"/>
        <v>0</v>
      </c>
      <c r="AW397" s="24">
        <v>8</v>
      </c>
      <c r="AX397" s="24">
        <f t="shared" si="780"/>
        <v>1</v>
      </c>
      <c r="AY397" s="24">
        <v>0</v>
      </c>
      <c r="AZ397" s="63" t="str">
        <f t="shared" si="781"/>
        <v>スンスンクリップ</v>
      </c>
      <c r="BA397" s="96">
        <f t="shared" si="782"/>
        <v>1100</v>
      </c>
      <c r="BB397" s="24">
        <f t="shared" si="783"/>
        <v>1100</v>
      </c>
      <c r="BC397" s="26">
        <f t="shared" si="784"/>
        <v>0.18333333333333332</v>
      </c>
      <c r="BD397" s="7"/>
      <c r="BE397" s="168"/>
      <c r="BF397" s="23"/>
      <c r="BG397" s="24">
        <v>5178</v>
      </c>
      <c r="BH397" s="104">
        <f t="shared" si="785"/>
        <v>91</v>
      </c>
      <c r="BI397" s="24">
        <v>228</v>
      </c>
      <c r="BJ397" s="24">
        <f t="shared" si="786"/>
        <v>0</v>
      </c>
      <c r="BK397" s="24">
        <v>75</v>
      </c>
      <c r="BL397" s="24">
        <f t="shared" si="787"/>
        <v>5</v>
      </c>
      <c r="BM397" s="24">
        <v>16</v>
      </c>
      <c r="BN397" s="63" t="str">
        <f t="shared" si="788"/>
        <v>AIモンスターラバー</v>
      </c>
      <c r="BO397" s="96">
        <f t="shared" si="789"/>
        <v>200</v>
      </c>
      <c r="BP397" s="24">
        <f t="shared" si="790"/>
        <v>1000</v>
      </c>
      <c r="BQ397" s="26">
        <f t="shared" si="791"/>
        <v>0.10989010989010989</v>
      </c>
      <c r="BR397" s="7"/>
      <c r="BS397" s="168"/>
      <c r="BT397" s="169"/>
      <c r="BU397" s="9"/>
      <c r="BV397" s="9" t="str">
        <f t="shared" si="733"/>
        <v/>
      </c>
      <c r="BW397" s="9"/>
      <c r="BX397" s="9" t="str">
        <f t="shared" si="734"/>
        <v/>
      </c>
      <c r="BY397" s="9"/>
      <c r="BZ397" s="9" t="str">
        <f t="shared" si="735"/>
        <v/>
      </c>
      <c r="CA397" s="9"/>
      <c r="CB397" s="9"/>
      <c r="CC397" s="9"/>
      <c r="CD397" s="9" t="str">
        <f t="shared" si="737"/>
        <v/>
      </c>
      <c r="CE397" s="10" t="str">
        <f t="shared" si="738"/>
        <v/>
      </c>
      <c r="CF397" s="7"/>
      <c r="CH397" s="15"/>
      <c r="CI397" s="9"/>
      <c r="CJ397" s="9" t="str">
        <f t="shared" si="739"/>
        <v/>
      </c>
      <c r="CK397" s="9"/>
      <c r="CL397" s="9" t="str">
        <f t="shared" si="740"/>
        <v/>
      </c>
      <c r="CM397" s="9"/>
      <c r="CN397" s="9" t="str">
        <f t="shared" si="741"/>
        <v/>
      </c>
      <c r="CO397" s="9"/>
      <c r="CP397" s="9"/>
      <c r="CQ397" s="9"/>
      <c r="CR397" s="9" t="str">
        <f t="shared" si="743"/>
        <v/>
      </c>
      <c r="CS397" s="10" t="str">
        <f t="shared" si="744"/>
        <v/>
      </c>
      <c r="CT397" s="7"/>
      <c r="CV397" s="15"/>
      <c r="CW397" s="9"/>
      <c r="CX397" s="9" t="str">
        <f t="shared" si="745"/>
        <v/>
      </c>
      <c r="CY397" s="9"/>
      <c r="CZ397" s="9" t="str">
        <f t="shared" si="746"/>
        <v/>
      </c>
      <c r="DA397" s="9"/>
      <c r="DB397" s="9" t="str">
        <f t="shared" si="747"/>
        <v/>
      </c>
      <c r="DC397" s="9"/>
      <c r="DD397" s="9"/>
      <c r="DE397" s="9"/>
      <c r="DF397" s="9" t="str">
        <f t="shared" si="749"/>
        <v/>
      </c>
      <c r="DG397" s="10" t="str">
        <f t="shared" si="750"/>
        <v/>
      </c>
      <c r="DH397" s="7"/>
      <c r="DJ397" s="15"/>
      <c r="DK397" s="9"/>
      <c r="DL397" s="9" t="str">
        <f t="shared" si="751"/>
        <v/>
      </c>
      <c r="DM397" s="9"/>
      <c r="DN397" s="9" t="str">
        <f t="shared" si="752"/>
        <v/>
      </c>
      <c r="DO397" s="9"/>
      <c r="DP397" s="9" t="str">
        <f t="shared" si="753"/>
        <v/>
      </c>
      <c r="DQ397" s="9"/>
      <c r="DR397" s="9"/>
      <c r="DS397" s="9"/>
      <c r="DT397" s="9" t="str">
        <f t="shared" si="756"/>
        <v/>
      </c>
      <c r="DU397" s="10" t="str">
        <f t="shared" si="755"/>
        <v/>
      </c>
      <c r="DV397" s="7"/>
      <c r="DW397" s="276"/>
      <c r="DX397" s="276"/>
      <c r="DY397" s="276"/>
      <c r="DZ397" s="276"/>
      <c r="EA397" s="276"/>
      <c r="EB397" s="276"/>
      <c r="EC397" s="276"/>
      <c r="ED397" s="276"/>
      <c r="EE397" s="276"/>
      <c r="EF397" s="276"/>
      <c r="EG397" s="276"/>
      <c r="EH397" s="276"/>
      <c r="EI397" s="276"/>
      <c r="EJ397" s="276"/>
      <c r="EK397" s="276"/>
      <c r="EL397" s="239"/>
      <c r="EM397" s="189"/>
      <c r="EN397" s="23"/>
      <c r="EO397" s="24"/>
      <c r="EP397" s="24" t="str">
        <f t="shared" si="793"/>
        <v/>
      </c>
      <c r="EQ397" s="24"/>
      <c r="ER397" s="24" t="str">
        <f t="shared" si="794"/>
        <v/>
      </c>
      <c r="ES397" s="24"/>
      <c r="ET397" s="24" t="str">
        <f t="shared" si="795"/>
        <v/>
      </c>
      <c r="EU397" s="24"/>
      <c r="EV397" s="63" t="str">
        <f t="shared" si="796"/>
        <v/>
      </c>
      <c r="EW397" s="96" t="str">
        <f t="shared" si="796"/>
        <v/>
      </c>
      <c r="EX397" s="24" t="str">
        <f t="shared" si="797"/>
        <v/>
      </c>
      <c r="EY397" s="26" t="str">
        <f t="shared" si="798"/>
        <v/>
      </c>
      <c r="EZ397" s="7"/>
    </row>
    <row r="398" spans="1:156" ht="15" customHeight="1" thickTop="1">
      <c r="A398" s="89">
        <v>45999</v>
      </c>
      <c r="B398" s="6">
        <f>IF(A398="","",SUM(D398:D401)+SUM(R398:R401)+SUM(AF398:AF401)+SUM(AT398:AT401)+SUM(BV383,CJ383,CX383,DL383)+SUM(BH398:BH401))</f>
        <v>1716</v>
      </c>
      <c r="C398" s="78">
        <v>10677</v>
      </c>
      <c r="D398" s="78">
        <f t="shared" si="757"/>
        <v>124</v>
      </c>
      <c r="E398" s="78">
        <v>357</v>
      </c>
      <c r="F398" s="28">
        <f t="shared" si="758"/>
        <v>4</v>
      </c>
      <c r="G398" s="78">
        <v>12</v>
      </c>
      <c r="H398" s="78">
        <f t="shared" si="759"/>
        <v>3</v>
      </c>
      <c r="I398" s="78">
        <v>1</v>
      </c>
      <c r="J398" s="90" t="str">
        <f t="shared" si="760"/>
        <v>サンリオファーキーケース</v>
      </c>
      <c r="K398" s="91">
        <f t="shared" si="761"/>
        <v>682</v>
      </c>
      <c r="L398" s="28">
        <f t="shared" si="762"/>
        <v>2046</v>
      </c>
      <c r="M398" s="29">
        <f t="shared" si="763"/>
        <v>0.16500000000000001</v>
      </c>
      <c r="N398" s="7"/>
      <c r="O398" s="168"/>
      <c r="P398" s="89">
        <f>IF(A398="","",A398)</f>
        <v>45999</v>
      </c>
      <c r="Q398" s="78">
        <v>8672</v>
      </c>
      <c r="R398" s="78">
        <f t="shared" si="764"/>
        <v>27</v>
      </c>
      <c r="S398" s="78">
        <v>219</v>
      </c>
      <c r="T398" s="28">
        <f t="shared" si="765"/>
        <v>0</v>
      </c>
      <c r="U398" s="78">
        <v>31</v>
      </c>
      <c r="V398" s="78">
        <f t="shared" si="766"/>
        <v>0</v>
      </c>
      <c r="W398" s="78">
        <v>0</v>
      </c>
      <c r="X398" s="90" t="str">
        <f t="shared" si="767"/>
        <v>ラブブマスコット</v>
      </c>
      <c r="Y398" s="91">
        <f t="shared" si="768"/>
        <v>400</v>
      </c>
      <c r="Z398" s="28">
        <f t="shared" si="769"/>
        <v>0</v>
      </c>
      <c r="AA398" s="29">
        <f t="shared" si="770"/>
        <v>0</v>
      </c>
      <c r="AB398" s="7"/>
      <c r="AC398" s="168"/>
      <c r="AD398" s="89">
        <f>IF(A398="","",A398)</f>
        <v>45999</v>
      </c>
      <c r="AE398" s="78">
        <v>5317</v>
      </c>
      <c r="AF398" s="78">
        <f t="shared" si="771"/>
        <v>49</v>
      </c>
      <c r="AG398" s="78">
        <v>161</v>
      </c>
      <c r="AH398" s="28">
        <f t="shared" si="772"/>
        <v>1</v>
      </c>
      <c r="AI398" s="78">
        <v>15</v>
      </c>
      <c r="AJ398" s="78">
        <f t="shared" si="773"/>
        <v>1</v>
      </c>
      <c r="AK398" s="78">
        <v>3</v>
      </c>
      <c r="AL398" s="90" t="str">
        <f t="shared" si="774"/>
        <v>サンリオアニマルがま口</v>
      </c>
      <c r="AM398" s="91">
        <f t="shared" si="775"/>
        <v>880</v>
      </c>
      <c r="AN398" s="28">
        <f t="shared" si="776"/>
        <v>880</v>
      </c>
      <c r="AO398" s="29">
        <f t="shared" si="777"/>
        <v>0.17959183673469387</v>
      </c>
      <c r="AP398" s="7"/>
      <c r="AQ398" s="168"/>
      <c r="AR398" s="89">
        <f>IF(A398="","",A398)</f>
        <v>45999</v>
      </c>
      <c r="AS398" s="78">
        <v>8096</v>
      </c>
      <c r="AT398" s="78">
        <f t="shared" si="778"/>
        <v>96</v>
      </c>
      <c r="AU398" s="78">
        <v>331</v>
      </c>
      <c r="AV398" s="28">
        <f t="shared" si="779"/>
        <v>3</v>
      </c>
      <c r="AW398" s="78">
        <v>12</v>
      </c>
      <c r="AX398" s="78">
        <f t="shared" si="780"/>
        <v>2</v>
      </c>
      <c r="AY398" s="78">
        <v>7</v>
      </c>
      <c r="AZ398" s="90" t="str">
        <f t="shared" si="781"/>
        <v>テラスタルフェス</v>
      </c>
      <c r="BA398" s="91">
        <f t="shared" si="782"/>
        <v>800</v>
      </c>
      <c r="BB398" s="28">
        <f t="shared" si="783"/>
        <v>1600</v>
      </c>
      <c r="BC398" s="29">
        <f t="shared" si="784"/>
        <v>0.16666666666666666</v>
      </c>
      <c r="BD398" s="7"/>
      <c r="BE398" s="168"/>
      <c r="BF398" s="89">
        <f>IF(A398="","",A398)</f>
        <v>45999</v>
      </c>
      <c r="BG398" s="78">
        <v>3806</v>
      </c>
      <c r="BH398" s="78">
        <f t="shared" si="785"/>
        <v>33</v>
      </c>
      <c r="BI398" s="78">
        <v>207</v>
      </c>
      <c r="BJ398" s="28">
        <f t="shared" si="786"/>
        <v>1</v>
      </c>
      <c r="BK398" s="78">
        <v>14</v>
      </c>
      <c r="BL398" s="78">
        <f t="shared" si="787"/>
        <v>1</v>
      </c>
      <c r="BM398" s="78">
        <v>0</v>
      </c>
      <c r="BN398" s="90" t="str">
        <f t="shared" si="788"/>
        <v>サンリオウィンターMC</v>
      </c>
      <c r="BO398" s="91">
        <f t="shared" si="789"/>
        <v>0</v>
      </c>
      <c r="BP398" s="28">
        <f t="shared" si="790"/>
        <v>0</v>
      </c>
      <c r="BQ398" s="29">
        <f t="shared" si="791"/>
        <v>0</v>
      </c>
      <c r="BR398" s="7"/>
      <c r="BS398" s="168"/>
      <c r="BT398" s="169"/>
      <c r="BU398" s="9"/>
      <c r="BV398" s="9" t="str">
        <f t="shared" si="733"/>
        <v/>
      </c>
      <c r="BW398" s="9"/>
      <c r="BX398" s="9" t="str">
        <f t="shared" si="734"/>
        <v/>
      </c>
      <c r="BY398" s="9"/>
      <c r="BZ398" s="9" t="str">
        <f t="shared" si="735"/>
        <v/>
      </c>
      <c r="CA398" s="9"/>
      <c r="CB398" s="9"/>
      <c r="CC398" s="9"/>
      <c r="CD398" s="9" t="str">
        <f t="shared" si="737"/>
        <v/>
      </c>
      <c r="CE398" s="10" t="str">
        <f t="shared" si="738"/>
        <v/>
      </c>
      <c r="CF398" s="7"/>
      <c r="CH398" s="15"/>
      <c r="CI398" s="9"/>
      <c r="CJ398" s="9" t="str">
        <f t="shared" si="739"/>
        <v/>
      </c>
      <c r="CK398" s="9"/>
      <c r="CL398" s="9" t="str">
        <f t="shared" si="740"/>
        <v/>
      </c>
      <c r="CM398" s="9"/>
      <c r="CN398" s="9" t="str">
        <f t="shared" si="741"/>
        <v/>
      </c>
      <c r="CO398" s="9"/>
      <c r="CP398" s="9"/>
      <c r="CQ398" s="9"/>
      <c r="CR398" s="9" t="str">
        <f t="shared" si="743"/>
        <v/>
      </c>
      <c r="CS398" s="10" t="str">
        <f t="shared" si="744"/>
        <v/>
      </c>
      <c r="CT398" s="7"/>
      <c r="CV398" s="15"/>
      <c r="CW398" s="9"/>
      <c r="CX398" s="9" t="str">
        <f t="shared" si="745"/>
        <v/>
      </c>
      <c r="CY398" s="9"/>
      <c r="CZ398" s="9" t="str">
        <f t="shared" si="746"/>
        <v/>
      </c>
      <c r="DA398" s="9"/>
      <c r="DB398" s="9" t="str">
        <f t="shared" si="747"/>
        <v/>
      </c>
      <c r="DC398" s="9"/>
      <c r="DD398" s="9"/>
      <c r="DE398" s="9"/>
      <c r="DF398" s="9" t="str">
        <f t="shared" si="749"/>
        <v/>
      </c>
      <c r="DG398" s="10" t="str">
        <f t="shared" si="750"/>
        <v/>
      </c>
      <c r="DH398" s="7"/>
      <c r="DJ398" s="15"/>
      <c r="DK398" s="9"/>
      <c r="DL398" s="9" t="str">
        <f t="shared" si="751"/>
        <v/>
      </c>
      <c r="DM398" s="9"/>
      <c r="DN398" s="9" t="str">
        <f t="shared" si="752"/>
        <v/>
      </c>
      <c r="DO398" s="9"/>
      <c r="DP398" s="9" t="str">
        <f t="shared" si="753"/>
        <v/>
      </c>
      <c r="DQ398" s="9"/>
      <c r="DR398" s="9"/>
      <c r="DS398" s="9"/>
      <c r="DT398" s="9" t="str">
        <f t="shared" si="756"/>
        <v/>
      </c>
      <c r="DU398" s="10" t="str">
        <f t="shared" si="755"/>
        <v/>
      </c>
      <c r="DV398" s="7"/>
      <c r="DW398" s="276"/>
      <c r="DX398" s="276"/>
      <c r="DY398" s="276"/>
      <c r="DZ398" s="276"/>
      <c r="EA398" s="276"/>
      <c r="EB398" s="276"/>
      <c r="EC398" s="276"/>
      <c r="ED398" s="276"/>
      <c r="EE398" s="276"/>
      <c r="EF398" s="276"/>
      <c r="EG398" s="276"/>
      <c r="EH398" s="276"/>
      <c r="EI398" s="276"/>
      <c r="EJ398" s="276"/>
      <c r="EK398" s="276"/>
      <c r="EL398" s="239"/>
      <c r="EM398" s="89"/>
      <c r="EN398" s="6" t="str">
        <f>IF(EM398="","",SUM(EP398:EP401)+SUM(FD398:FD401)+SUM(FR398:FR401)+SUM(GF398:GF401)+SUM(HH383,HU383)+SUM(GT398:GT401))</f>
        <v/>
      </c>
      <c r="EO398" s="78"/>
      <c r="EP398" s="78" t="str">
        <f t="shared" si="793"/>
        <v/>
      </c>
      <c r="EQ398" s="78"/>
      <c r="ER398" s="28" t="str">
        <f t="shared" si="794"/>
        <v/>
      </c>
      <c r="ES398" s="78"/>
      <c r="ET398" s="78" t="str">
        <f t="shared" si="795"/>
        <v/>
      </c>
      <c r="EU398" s="78"/>
      <c r="EV398" s="90" t="str">
        <f t="shared" ref="EV398:EW413" si="799">IF(EO398="","",EV394)</f>
        <v/>
      </c>
      <c r="EW398" s="91" t="str">
        <f t="shared" si="799"/>
        <v/>
      </c>
      <c r="EX398" s="28" t="str">
        <f t="shared" si="797"/>
        <v/>
      </c>
      <c r="EY398" s="29" t="str">
        <f t="shared" si="798"/>
        <v/>
      </c>
      <c r="EZ398" s="7"/>
    </row>
    <row r="399" spans="1:156" ht="15" customHeight="1">
      <c r="A399" s="230"/>
      <c r="B399" s="15"/>
      <c r="C399" s="9">
        <v>12572</v>
      </c>
      <c r="D399" s="9">
        <f t="shared" si="757"/>
        <v>88</v>
      </c>
      <c r="E399" s="9">
        <v>369</v>
      </c>
      <c r="F399" s="9">
        <f t="shared" si="758"/>
        <v>1</v>
      </c>
      <c r="G399" s="9">
        <v>10</v>
      </c>
      <c r="H399" s="9">
        <f t="shared" si="759"/>
        <v>1</v>
      </c>
      <c r="I399" s="9">
        <v>3</v>
      </c>
      <c r="J399" s="62" t="str">
        <f t="shared" si="760"/>
        <v>ピクミンマスコット</v>
      </c>
      <c r="K399" s="95">
        <f t="shared" si="761"/>
        <v>800</v>
      </c>
      <c r="L399" s="9">
        <f t="shared" si="762"/>
        <v>800</v>
      </c>
      <c r="M399" s="10">
        <f t="shared" si="763"/>
        <v>9.0909090909090912E-2</v>
      </c>
      <c r="N399" s="7"/>
      <c r="O399" s="168"/>
      <c r="P399" s="15"/>
      <c r="Q399" s="9">
        <v>9285</v>
      </c>
      <c r="R399" s="9">
        <f t="shared" si="764"/>
        <v>48</v>
      </c>
      <c r="S399" s="9">
        <v>383</v>
      </c>
      <c r="T399" s="9">
        <f t="shared" si="765"/>
        <v>1</v>
      </c>
      <c r="U399" s="9">
        <v>24</v>
      </c>
      <c r="V399" s="9">
        <f t="shared" si="766"/>
        <v>1</v>
      </c>
      <c r="W399" s="9">
        <v>0</v>
      </c>
      <c r="X399" s="62" t="str">
        <f t="shared" si="767"/>
        <v>ラブブキーホルダーおおきめ</v>
      </c>
      <c r="Y399" s="95">
        <f t="shared" si="768"/>
        <v>500</v>
      </c>
      <c r="Z399" s="9">
        <f t="shared" si="769"/>
        <v>500</v>
      </c>
      <c r="AA399" s="10">
        <f t="shared" si="770"/>
        <v>0.10416666666666667</v>
      </c>
      <c r="AB399" s="7"/>
      <c r="AC399" s="168"/>
      <c r="AD399" s="15"/>
      <c r="AE399" s="9">
        <v>5327</v>
      </c>
      <c r="AF399" s="9">
        <f t="shared" si="771"/>
        <v>40</v>
      </c>
      <c r="AG399" s="9">
        <v>284</v>
      </c>
      <c r="AH399" s="9">
        <f t="shared" si="772"/>
        <v>1</v>
      </c>
      <c r="AI399" s="9">
        <v>16</v>
      </c>
      <c r="AJ399" s="9">
        <f t="shared" si="773"/>
        <v>1</v>
      </c>
      <c r="AK399" s="9">
        <v>0</v>
      </c>
      <c r="AL399" s="62" t="str">
        <f t="shared" si="774"/>
        <v>ジャグラーイヤホン</v>
      </c>
      <c r="AM399" s="95">
        <f t="shared" si="775"/>
        <v>1100</v>
      </c>
      <c r="AN399" s="9">
        <f t="shared" si="776"/>
        <v>1100</v>
      </c>
      <c r="AO399" s="10">
        <f t="shared" si="777"/>
        <v>0.27500000000000002</v>
      </c>
      <c r="AP399" s="7"/>
      <c r="AQ399" s="168"/>
      <c r="AR399" s="17"/>
      <c r="AS399" s="9">
        <v>5036</v>
      </c>
      <c r="AT399" s="9">
        <f t="shared" si="778"/>
        <v>43</v>
      </c>
      <c r="AU399" s="9">
        <v>364</v>
      </c>
      <c r="AV399" s="9">
        <f t="shared" si="779"/>
        <v>9</v>
      </c>
      <c r="AW399" s="9">
        <v>8</v>
      </c>
      <c r="AX399" s="9">
        <f t="shared" si="780"/>
        <v>9</v>
      </c>
      <c r="AY399" s="9">
        <v>12</v>
      </c>
      <c r="AZ399" s="62" t="str">
        <f t="shared" si="781"/>
        <v>ブラックホワイトポケカ</v>
      </c>
      <c r="BA399" s="95">
        <f t="shared" si="782"/>
        <v>250</v>
      </c>
      <c r="BB399" s="9">
        <f t="shared" si="783"/>
        <v>2250</v>
      </c>
      <c r="BC399" s="10">
        <f t="shared" si="784"/>
        <v>0.52325581395348841</v>
      </c>
      <c r="BD399" s="7" t="s">
        <v>618</v>
      </c>
      <c r="BE399" s="168"/>
      <c r="BF399" s="17"/>
      <c r="BG399" s="9">
        <v>4692</v>
      </c>
      <c r="BH399" s="9">
        <f t="shared" si="785"/>
        <v>67</v>
      </c>
      <c r="BI399" s="9">
        <v>90</v>
      </c>
      <c r="BJ399" s="9">
        <f t="shared" si="786"/>
        <v>1</v>
      </c>
      <c r="BK399" s="9">
        <v>13</v>
      </c>
      <c r="BL399" s="9">
        <f t="shared" si="787"/>
        <v>1</v>
      </c>
      <c r="BM399" s="9">
        <v>0</v>
      </c>
      <c r="BN399" s="62" t="str">
        <f t="shared" si="788"/>
        <v>デジタルミニカメラ</v>
      </c>
      <c r="BO399" s="95">
        <f t="shared" si="789"/>
        <v>722</v>
      </c>
      <c r="BP399" s="9">
        <f t="shared" si="790"/>
        <v>722</v>
      </c>
      <c r="BQ399" s="10">
        <f t="shared" si="791"/>
        <v>0.10776119402985075</v>
      </c>
      <c r="BR399" s="7"/>
      <c r="BS399" s="168"/>
      <c r="BT399" s="169"/>
      <c r="BU399" s="9"/>
      <c r="BV399" s="9" t="str">
        <f t="shared" si="733"/>
        <v/>
      </c>
      <c r="BW399" s="9"/>
      <c r="BX399" s="9" t="str">
        <f t="shared" si="734"/>
        <v/>
      </c>
      <c r="BY399" s="9"/>
      <c r="BZ399" s="9" t="str">
        <f t="shared" si="735"/>
        <v/>
      </c>
      <c r="CA399" s="9"/>
      <c r="CB399" s="9"/>
      <c r="CC399" s="9"/>
      <c r="CD399" s="9" t="str">
        <f t="shared" si="737"/>
        <v/>
      </c>
      <c r="CE399" s="10" t="str">
        <f t="shared" si="738"/>
        <v/>
      </c>
      <c r="CF399" s="7"/>
      <c r="CH399" s="15"/>
      <c r="CI399" s="9"/>
      <c r="CJ399" s="9" t="str">
        <f t="shared" si="739"/>
        <v/>
      </c>
      <c r="CK399" s="9"/>
      <c r="CL399" s="9" t="str">
        <f t="shared" si="740"/>
        <v/>
      </c>
      <c r="CM399" s="9"/>
      <c r="CN399" s="9" t="str">
        <f t="shared" si="741"/>
        <v/>
      </c>
      <c r="CO399" s="9"/>
      <c r="CP399" s="9"/>
      <c r="CQ399" s="9"/>
      <c r="CR399" s="9" t="str">
        <f t="shared" si="743"/>
        <v/>
      </c>
      <c r="CS399" s="10" t="str">
        <f t="shared" si="744"/>
        <v/>
      </c>
      <c r="CT399" s="7"/>
      <c r="CV399" s="15"/>
      <c r="CW399" s="9"/>
      <c r="CX399" s="9" t="str">
        <f t="shared" si="745"/>
        <v/>
      </c>
      <c r="CY399" s="9"/>
      <c r="CZ399" s="9" t="str">
        <f t="shared" si="746"/>
        <v/>
      </c>
      <c r="DA399" s="9"/>
      <c r="DB399" s="9" t="str">
        <f t="shared" si="747"/>
        <v/>
      </c>
      <c r="DC399" s="9"/>
      <c r="DD399" s="9"/>
      <c r="DE399" s="9"/>
      <c r="DF399" s="9" t="str">
        <f t="shared" si="749"/>
        <v/>
      </c>
      <c r="DG399" s="10" t="str">
        <f t="shared" si="750"/>
        <v/>
      </c>
      <c r="DH399" s="7"/>
      <c r="DJ399" s="15"/>
      <c r="DK399" s="9"/>
      <c r="DL399" s="9" t="str">
        <f t="shared" si="751"/>
        <v/>
      </c>
      <c r="DM399" s="9"/>
      <c r="DN399" s="9" t="str">
        <f t="shared" si="752"/>
        <v/>
      </c>
      <c r="DO399" s="9"/>
      <c r="DP399" s="9" t="str">
        <f t="shared" si="753"/>
        <v/>
      </c>
      <c r="DQ399" s="9"/>
      <c r="DR399" s="9"/>
      <c r="DS399" s="9"/>
      <c r="DT399" s="9" t="str">
        <f t="shared" si="756"/>
        <v/>
      </c>
      <c r="DU399" s="10" t="str">
        <f t="shared" si="755"/>
        <v/>
      </c>
      <c r="DV399" s="7"/>
      <c r="DW399" s="276"/>
      <c r="DX399" s="276"/>
      <c r="DY399" s="276"/>
      <c r="DZ399" s="276"/>
      <c r="EA399" s="276"/>
      <c r="EB399" s="276"/>
      <c r="EC399" s="276"/>
      <c r="ED399" s="276"/>
      <c r="EE399" s="276"/>
      <c r="EF399" s="276"/>
      <c r="EG399" s="276"/>
      <c r="EH399" s="276"/>
      <c r="EI399" s="276"/>
      <c r="EJ399" s="276"/>
      <c r="EK399" s="276"/>
      <c r="EL399" s="239"/>
      <c r="EM399" s="73"/>
      <c r="EN399" s="15"/>
      <c r="EO399" s="9"/>
      <c r="EP399" s="9" t="str">
        <f t="shared" si="793"/>
        <v/>
      </c>
      <c r="EQ399" s="9"/>
      <c r="ER399" s="9" t="str">
        <f t="shared" si="794"/>
        <v/>
      </c>
      <c r="ES399" s="9"/>
      <c r="ET399" s="9" t="str">
        <f t="shared" si="795"/>
        <v/>
      </c>
      <c r="EU399" s="9"/>
      <c r="EV399" s="62" t="str">
        <f t="shared" si="799"/>
        <v/>
      </c>
      <c r="EW399" s="95" t="str">
        <f t="shared" si="799"/>
        <v/>
      </c>
      <c r="EX399" s="9" t="str">
        <f t="shared" si="797"/>
        <v/>
      </c>
      <c r="EY399" s="10" t="str">
        <f t="shared" si="798"/>
        <v/>
      </c>
      <c r="EZ399" s="7"/>
    </row>
    <row r="400" spans="1:156" ht="15" customHeight="1" thickBot="1">
      <c r="A400" s="235"/>
      <c r="B400" s="15"/>
      <c r="C400" s="9">
        <v>8688</v>
      </c>
      <c r="D400" s="9">
        <f t="shared" si="757"/>
        <v>48</v>
      </c>
      <c r="E400" s="9">
        <v>536</v>
      </c>
      <c r="F400" s="9">
        <f t="shared" si="758"/>
        <v>1</v>
      </c>
      <c r="G400" s="9">
        <v>10</v>
      </c>
      <c r="H400" s="9">
        <f t="shared" si="759"/>
        <v>1</v>
      </c>
      <c r="I400" s="9">
        <v>1</v>
      </c>
      <c r="J400" s="62" t="str">
        <f t="shared" si="760"/>
        <v>がま口カエル</v>
      </c>
      <c r="K400" s="9">
        <f t="shared" si="761"/>
        <v>308</v>
      </c>
      <c r="L400" s="9">
        <f t="shared" si="762"/>
        <v>308</v>
      </c>
      <c r="M400" s="10">
        <f t="shared" si="763"/>
        <v>6.4166666666666664E-2</v>
      </c>
      <c r="N400" s="7"/>
      <c r="O400" s="168"/>
      <c r="P400" s="15"/>
      <c r="Q400" s="9">
        <v>9497</v>
      </c>
      <c r="R400" s="9">
        <f t="shared" si="764"/>
        <v>44</v>
      </c>
      <c r="S400" s="9">
        <v>228</v>
      </c>
      <c r="T400" s="9">
        <f t="shared" si="765"/>
        <v>1</v>
      </c>
      <c r="U400" s="9">
        <v>12</v>
      </c>
      <c r="V400" s="9">
        <f t="shared" si="766"/>
        <v>0</v>
      </c>
      <c r="W400" s="9">
        <v>0</v>
      </c>
      <c r="X400" s="62" t="s">
        <v>622</v>
      </c>
      <c r="Y400" s="162"/>
      <c r="Z400" s="9">
        <f t="shared" si="769"/>
        <v>0</v>
      </c>
      <c r="AA400" s="10">
        <f t="shared" si="770"/>
        <v>0</v>
      </c>
      <c r="AB400" s="7"/>
      <c r="AC400" s="168"/>
      <c r="AD400" s="15"/>
      <c r="AE400" s="9">
        <v>6522</v>
      </c>
      <c r="AF400" s="9">
        <f t="shared" si="771"/>
        <v>40</v>
      </c>
      <c r="AG400" s="9">
        <v>274</v>
      </c>
      <c r="AH400" s="9">
        <f t="shared" si="772"/>
        <v>1</v>
      </c>
      <c r="AI400" s="9">
        <v>5</v>
      </c>
      <c r="AJ400" s="9">
        <f t="shared" si="773"/>
        <v>1</v>
      </c>
      <c r="AK400" s="9">
        <v>2</v>
      </c>
      <c r="AL400" s="62" t="str">
        <f t="shared" si="774"/>
        <v>ＡＩマスコット</v>
      </c>
      <c r="AM400" s="9">
        <f t="shared" si="775"/>
        <v>418</v>
      </c>
      <c r="AN400" s="9">
        <f t="shared" si="776"/>
        <v>418</v>
      </c>
      <c r="AO400" s="10">
        <f t="shared" si="777"/>
        <v>0.1045</v>
      </c>
      <c r="AP400" s="7"/>
      <c r="AQ400" s="168"/>
      <c r="AR400" s="140"/>
      <c r="AS400" s="9">
        <v>5198</v>
      </c>
      <c r="AT400" s="9">
        <f t="shared" si="778"/>
        <v>36</v>
      </c>
      <c r="AU400" s="9">
        <v>338</v>
      </c>
      <c r="AV400" s="9">
        <f t="shared" si="779"/>
        <v>4</v>
      </c>
      <c r="AW400" s="9">
        <v>38</v>
      </c>
      <c r="AX400" s="9">
        <f t="shared" si="780"/>
        <v>4</v>
      </c>
      <c r="AY400" s="9">
        <v>0</v>
      </c>
      <c r="AZ400" s="62" t="str">
        <f t="shared" si="781"/>
        <v>ダンダダンマスコット</v>
      </c>
      <c r="BA400" s="9">
        <f t="shared" si="782"/>
        <v>400</v>
      </c>
      <c r="BB400" s="9">
        <f t="shared" si="783"/>
        <v>1600</v>
      </c>
      <c r="BC400" s="10">
        <f t="shared" si="784"/>
        <v>0.44444444444444442</v>
      </c>
      <c r="BD400" s="7"/>
      <c r="BE400" s="168"/>
      <c r="BF400" s="177"/>
      <c r="BG400" s="9">
        <v>4660</v>
      </c>
      <c r="BH400" s="9">
        <f t="shared" si="785"/>
        <v>52</v>
      </c>
      <c r="BI400" s="9">
        <v>139</v>
      </c>
      <c r="BJ400" s="9">
        <f t="shared" si="786"/>
        <v>1</v>
      </c>
      <c r="BK400" s="9">
        <v>11</v>
      </c>
      <c r="BL400" s="9">
        <f t="shared" si="787"/>
        <v>2</v>
      </c>
      <c r="BM400" s="9">
        <v>0</v>
      </c>
      <c r="BN400" s="62" t="str">
        <f t="shared" si="788"/>
        <v>ゲームアーク</v>
      </c>
      <c r="BO400" s="9">
        <f t="shared" si="789"/>
        <v>670</v>
      </c>
      <c r="BP400" s="9">
        <f t="shared" si="790"/>
        <v>1340</v>
      </c>
      <c r="BQ400" s="10">
        <f t="shared" si="791"/>
        <v>0.25769230769230766</v>
      </c>
      <c r="BR400" s="7" t="s">
        <v>620</v>
      </c>
      <c r="BS400" s="168"/>
      <c r="BT400" s="183"/>
      <c r="BU400" s="9"/>
      <c r="BV400" s="9" t="str">
        <f t="shared" si="733"/>
        <v/>
      </c>
      <c r="BW400" s="9"/>
      <c r="BX400" s="9" t="str">
        <f t="shared" si="734"/>
        <v/>
      </c>
      <c r="BY400" s="9"/>
      <c r="BZ400" s="9" t="str">
        <f t="shared" si="735"/>
        <v/>
      </c>
      <c r="CA400" s="9"/>
      <c r="CB400" s="9"/>
      <c r="CC400" s="9"/>
      <c r="CD400" s="9" t="str">
        <f t="shared" si="737"/>
        <v/>
      </c>
      <c r="CE400" s="10" t="str">
        <f t="shared" si="738"/>
        <v/>
      </c>
      <c r="CF400" s="7"/>
      <c r="CH400" s="15"/>
      <c r="CI400" s="9"/>
      <c r="CJ400" s="9" t="str">
        <f t="shared" si="739"/>
        <v/>
      </c>
      <c r="CK400" s="9"/>
      <c r="CL400" s="9" t="str">
        <f t="shared" si="740"/>
        <v/>
      </c>
      <c r="CM400" s="9"/>
      <c r="CN400" s="9" t="str">
        <f t="shared" si="741"/>
        <v/>
      </c>
      <c r="CO400" s="9"/>
      <c r="CP400" s="9"/>
      <c r="CQ400" s="9"/>
      <c r="CR400" s="9" t="str">
        <f t="shared" si="743"/>
        <v/>
      </c>
      <c r="CS400" s="10" t="str">
        <f t="shared" si="744"/>
        <v/>
      </c>
      <c r="CT400" s="7"/>
      <c r="CV400" s="15"/>
      <c r="CW400" s="9"/>
      <c r="CX400" s="9" t="str">
        <f t="shared" si="745"/>
        <v/>
      </c>
      <c r="CY400" s="9"/>
      <c r="CZ400" s="9" t="str">
        <f t="shared" si="746"/>
        <v/>
      </c>
      <c r="DA400" s="9"/>
      <c r="DB400" s="9" t="str">
        <f t="shared" si="747"/>
        <v/>
      </c>
      <c r="DC400" s="9"/>
      <c r="DD400" s="9"/>
      <c r="DE400" s="9"/>
      <c r="DF400" s="9" t="str">
        <f t="shared" si="749"/>
        <v/>
      </c>
      <c r="DG400" s="10" t="str">
        <f t="shared" si="750"/>
        <v/>
      </c>
      <c r="DH400" s="7"/>
      <c r="DJ400" s="15"/>
      <c r="DK400" s="9"/>
      <c r="DL400" s="9" t="str">
        <f t="shared" si="751"/>
        <v/>
      </c>
      <c r="DM400" s="9"/>
      <c r="DN400" s="9" t="str">
        <f t="shared" si="752"/>
        <v/>
      </c>
      <c r="DO400" s="9"/>
      <c r="DP400" s="9" t="str">
        <f t="shared" si="753"/>
        <v/>
      </c>
      <c r="DQ400" s="9"/>
      <c r="DR400" s="9"/>
      <c r="DS400" s="9"/>
      <c r="DT400" s="9" t="str">
        <f t="shared" si="756"/>
        <v/>
      </c>
      <c r="DU400" s="10" t="str">
        <f t="shared" si="755"/>
        <v/>
      </c>
      <c r="DV400" s="7"/>
      <c r="DW400" s="276"/>
      <c r="DX400" s="276"/>
      <c r="DY400" s="276"/>
      <c r="DZ400" s="276"/>
      <c r="EA400" s="276"/>
      <c r="EB400" s="276"/>
      <c r="EC400" s="276"/>
      <c r="ED400" s="276"/>
      <c r="EE400" s="276"/>
      <c r="EF400" s="276"/>
      <c r="EG400" s="276"/>
      <c r="EH400" s="276"/>
      <c r="EI400" s="276"/>
      <c r="EJ400" s="276"/>
      <c r="EK400" s="276"/>
      <c r="EL400" s="239"/>
      <c r="EM400" s="73"/>
      <c r="EN400" s="15"/>
      <c r="EO400" s="9"/>
      <c r="EP400" s="9" t="str">
        <f t="shared" si="793"/>
        <v/>
      </c>
      <c r="EQ400" s="9"/>
      <c r="ER400" s="9" t="str">
        <f t="shared" si="794"/>
        <v/>
      </c>
      <c r="ES400" s="9"/>
      <c r="ET400" s="9" t="str">
        <f t="shared" si="795"/>
        <v/>
      </c>
      <c r="EU400" s="9"/>
      <c r="EV400" s="62" t="str">
        <f t="shared" si="799"/>
        <v/>
      </c>
      <c r="EW400" s="9" t="str">
        <f t="shared" si="799"/>
        <v/>
      </c>
      <c r="EX400" s="9" t="str">
        <f t="shared" si="797"/>
        <v/>
      </c>
      <c r="EY400" s="10" t="str">
        <f t="shared" si="798"/>
        <v/>
      </c>
      <c r="EZ400" s="7"/>
    </row>
    <row r="401" spans="1:156" ht="15" customHeight="1" thickTop="1" thickBot="1">
      <c r="A401" s="235"/>
      <c r="B401" s="23"/>
      <c r="C401" s="24">
        <v>9223</v>
      </c>
      <c r="D401" s="24">
        <f t="shared" si="757"/>
        <v>57</v>
      </c>
      <c r="E401" s="24">
        <v>421</v>
      </c>
      <c r="F401" s="24">
        <f t="shared" si="758"/>
        <v>0</v>
      </c>
      <c r="G401" s="24">
        <v>8</v>
      </c>
      <c r="H401" s="24">
        <f t="shared" si="759"/>
        <v>0</v>
      </c>
      <c r="I401" s="24">
        <v>0</v>
      </c>
      <c r="J401" s="63" t="str">
        <f t="shared" si="760"/>
        <v>キティフェイスポーチ</v>
      </c>
      <c r="K401" s="96">
        <f t="shared" si="761"/>
        <v>957</v>
      </c>
      <c r="L401" s="24">
        <f t="shared" si="762"/>
        <v>0</v>
      </c>
      <c r="M401" s="26">
        <f t="shared" si="763"/>
        <v>0</v>
      </c>
      <c r="N401" s="7"/>
      <c r="O401" s="168"/>
      <c r="P401" s="165" t="str">
        <f>IF(A401="","",A401)</f>
        <v/>
      </c>
      <c r="Q401" s="24">
        <v>6622</v>
      </c>
      <c r="R401" s="24">
        <f t="shared" si="764"/>
        <v>47</v>
      </c>
      <c r="S401" s="24">
        <v>376</v>
      </c>
      <c r="T401" s="24">
        <f t="shared" si="765"/>
        <v>1</v>
      </c>
      <c r="U401" s="24">
        <v>18</v>
      </c>
      <c r="V401" s="24">
        <f t="shared" si="766"/>
        <v>1</v>
      </c>
      <c r="W401" s="24">
        <v>0</v>
      </c>
      <c r="X401" s="63" t="str">
        <f t="shared" si="767"/>
        <v>アンパンマンマスコット</v>
      </c>
      <c r="Y401" s="96">
        <f t="shared" si="768"/>
        <v>608</v>
      </c>
      <c r="Z401" s="24">
        <f t="shared" si="769"/>
        <v>608</v>
      </c>
      <c r="AA401" s="26">
        <f t="shared" si="770"/>
        <v>0.12936170212765957</v>
      </c>
      <c r="AB401" s="7"/>
      <c r="AC401" s="168"/>
      <c r="AD401" s="125" t="str">
        <f>IF(A401="","",A401)</f>
        <v/>
      </c>
      <c r="AE401" s="24">
        <v>5921</v>
      </c>
      <c r="AF401" s="24">
        <f t="shared" si="771"/>
        <v>48</v>
      </c>
      <c r="AG401" s="24">
        <v>458</v>
      </c>
      <c r="AH401" s="24">
        <f t="shared" si="772"/>
        <v>1</v>
      </c>
      <c r="AI401" s="24">
        <v>20</v>
      </c>
      <c r="AJ401" s="24">
        <f t="shared" si="773"/>
        <v>1</v>
      </c>
      <c r="AK401" s="24">
        <v>-2</v>
      </c>
      <c r="AL401" s="63" t="str">
        <f t="shared" si="774"/>
        <v>ラブブキーホルダー</v>
      </c>
      <c r="AM401" s="96">
        <f t="shared" si="775"/>
        <v>450</v>
      </c>
      <c r="AN401" s="24">
        <f t="shared" si="776"/>
        <v>450</v>
      </c>
      <c r="AO401" s="26">
        <f t="shared" si="777"/>
        <v>9.375E-2</v>
      </c>
      <c r="AP401" s="7"/>
      <c r="AQ401" s="168"/>
      <c r="AR401" s="165" t="str">
        <f>IF(A401="","",A401)</f>
        <v/>
      </c>
      <c r="AS401" s="24">
        <v>5368</v>
      </c>
      <c r="AT401" s="24">
        <f t="shared" si="778"/>
        <v>119</v>
      </c>
      <c r="AU401" s="24">
        <v>239</v>
      </c>
      <c r="AV401" s="24">
        <f t="shared" si="779"/>
        <v>0</v>
      </c>
      <c r="AW401" s="24">
        <v>7</v>
      </c>
      <c r="AX401" s="24">
        <f t="shared" si="780"/>
        <v>1</v>
      </c>
      <c r="AY401" s="24">
        <v>0</v>
      </c>
      <c r="AZ401" s="63" t="str">
        <f t="shared" si="781"/>
        <v>スンスンクリップ</v>
      </c>
      <c r="BA401" s="96">
        <f t="shared" si="782"/>
        <v>1100</v>
      </c>
      <c r="BB401" s="24">
        <f t="shared" si="783"/>
        <v>1100</v>
      </c>
      <c r="BC401" s="26">
        <f t="shared" si="784"/>
        <v>9.2436974789915971E-2</v>
      </c>
      <c r="BD401" s="7"/>
      <c r="BE401" s="168"/>
      <c r="BF401" s="175"/>
      <c r="BG401" s="24">
        <v>5238</v>
      </c>
      <c r="BH401" s="24">
        <f t="shared" si="785"/>
        <v>60</v>
      </c>
      <c r="BI401" s="24">
        <v>228</v>
      </c>
      <c r="BJ401" s="24">
        <f t="shared" si="786"/>
        <v>0</v>
      </c>
      <c r="BK401" s="24">
        <v>90</v>
      </c>
      <c r="BL401" s="24">
        <f t="shared" si="787"/>
        <v>1</v>
      </c>
      <c r="BM401" s="24">
        <v>0</v>
      </c>
      <c r="BN401" s="63" t="str">
        <f t="shared" si="788"/>
        <v>AIモンスターラバー</v>
      </c>
      <c r="BO401" s="96">
        <f t="shared" si="789"/>
        <v>200</v>
      </c>
      <c r="BP401" s="24">
        <f t="shared" si="790"/>
        <v>200</v>
      </c>
      <c r="BQ401" s="26">
        <f t="shared" si="791"/>
        <v>3.3333333333333333E-2</v>
      </c>
      <c r="BR401" s="7"/>
      <c r="BS401" s="168"/>
      <c r="BT401" s="184"/>
      <c r="BU401" s="9"/>
      <c r="BV401" s="9" t="str">
        <f t="shared" si="733"/>
        <v/>
      </c>
      <c r="BW401" s="9"/>
      <c r="BX401" s="9" t="str">
        <f t="shared" si="734"/>
        <v/>
      </c>
      <c r="BY401" s="9"/>
      <c r="BZ401" s="9" t="str">
        <f t="shared" si="735"/>
        <v/>
      </c>
      <c r="CA401" s="9"/>
      <c r="CB401" s="9"/>
      <c r="CC401" s="9"/>
      <c r="CD401" s="9" t="str">
        <f t="shared" si="737"/>
        <v/>
      </c>
      <c r="CE401" s="10" t="str">
        <f t="shared" si="738"/>
        <v/>
      </c>
      <c r="CF401" s="7"/>
      <c r="CH401" s="15"/>
      <c r="CI401" s="9"/>
      <c r="CJ401" s="9" t="str">
        <f t="shared" si="739"/>
        <v/>
      </c>
      <c r="CK401" s="9"/>
      <c r="CL401" s="9" t="str">
        <f t="shared" si="740"/>
        <v/>
      </c>
      <c r="CM401" s="9"/>
      <c r="CN401" s="9" t="str">
        <f t="shared" si="741"/>
        <v/>
      </c>
      <c r="CO401" s="9"/>
      <c r="CP401" s="9"/>
      <c r="CQ401" s="9"/>
      <c r="CR401" s="9" t="str">
        <f t="shared" si="743"/>
        <v/>
      </c>
      <c r="CS401" s="10" t="str">
        <f t="shared" si="744"/>
        <v/>
      </c>
      <c r="CT401" s="7"/>
      <c r="CV401" s="15"/>
      <c r="CW401" s="9"/>
      <c r="CX401" s="9" t="str">
        <f t="shared" si="745"/>
        <v/>
      </c>
      <c r="CY401" s="9"/>
      <c r="CZ401" s="9" t="str">
        <f t="shared" si="746"/>
        <v/>
      </c>
      <c r="DA401" s="9"/>
      <c r="DB401" s="9" t="str">
        <f t="shared" si="747"/>
        <v/>
      </c>
      <c r="DC401" s="9"/>
      <c r="DD401" s="9"/>
      <c r="DE401" s="9"/>
      <c r="DF401" s="9" t="str">
        <f t="shared" si="749"/>
        <v/>
      </c>
      <c r="DG401" s="10" t="str">
        <f t="shared" si="750"/>
        <v/>
      </c>
      <c r="DH401" s="7"/>
      <c r="DJ401" s="15"/>
      <c r="DK401" s="9"/>
      <c r="DL401" s="9" t="str">
        <f t="shared" si="751"/>
        <v/>
      </c>
      <c r="DM401" s="9"/>
      <c r="DN401" s="9" t="str">
        <f t="shared" si="752"/>
        <v/>
      </c>
      <c r="DO401" s="9"/>
      <c r="DP401" s="9" t="str">
        <f t="shared" si="753"/>
        <v/>
      </c>
      <c r="DQ401" s="9"/>
      <c r="DR401" s="9"/>
      <c r="DS401" s="9"/>
      <c r="DT401" s="9" t="str">
        <f t="shared" si="756"/>
        <v/>
      </c>
      <c r="DU401" s="10" t="str">
        <f t="shared" si="755"/>
        <v/>
      </c>
      <c r="DV401" s="7"/>
      <c r="DW401" s="276"/>
      <c r="DX401" s="276"/>
      <c r="DY401" s="276"/>
      <c r="DZ401" s="276"/>
      <c r="EA401" s="276"/>
      <c r="EB401" s="276"/>
      <c r="EC401" s="276"/>
      <c r="ED401" s="276"/>
      <c r="EE401" s="276"/>
      <c r="EF401" s="276"/>
      <c r="EG401" s="276"/>
      <c r="EH401" s="276"/>
      <c r="EI401" s="276"/>
      <c r="EJ401" s="276"/>
      <c r="EK401" s="276"/>
      <c r="EL401" s="239"/>
      <c r="EM401" s="125"/>
      <c r="EN401" s="23"/>
      <c r="EO401" s="24"/>
      <c r="EP401" s="24" t="str">
        <f t="shared" si="793"/>
        <v/>
      </c>
      <c r="EQ401" s="24"/>
      <c r="ER401" s="24" t="str">
        <f t="shared" si="794"/>
        <v/>
      </c>
      <c r="ES401" s="24"/>
      <c r="ET401" s="24" t="str">
        <f t="shared" si="795"/>
        <v/>
      </c>
      <c r="EU401" s="24"/>
      <c r="EV401" s="63" t="str">
        <f t="shared" si="799"/>
        <v/>
      </c>
      <c r="EW401" s="96" t="str">
        <f t="shared" si="799"/>
        <v/>
      </c>
      <c r="EX401" s="24" t="str">
        <f t="shared" si="797"/>
        <v/>
      </c>
      <c r="EY401" s="26" t="str">
        <f t="shared" si="798"/>
        <v/>
      </c>
      <c r="EZ401" s="7"/>
    </row>
    <row r="402" spans="1:156" ht="15" customHeight="1" thickTop="1">
      <c r="A402" s="89">
        <v>46006</v>
      </c>
      <c r="B402" s="6">
        <f>IF(A402="","",SUM(D402:D405)+SUM(R402:R405)+SUM(AF402:AF405)+SUM(AT402:AT405)+SUM(BV384,CJ384,CX384,DL384)+SUM(BH402:BH405))</f>
        <v>1918</v>
      </c>
      <c r="C402" s="78">
        <v>10805</v>
      </c>
      <c r="D402" s="78">
        <f t="shared" si="757"/>
        <v>128</v>
      </c>
      <c r="E402" s="78">
        <v>359</v>
      </c>
      <c r="F402" s="28">
        <f t="shared" si="758"/>
        <v>2</v>
      </c>
      <c r="G402" s="78">
        <v>12</v>
      </c>
      <c r="H402" s="78">
        <f t="shared" si="759"/>
        <v>1</v>
      </c>
      <c r="I402" s="78">
        <v>1</v>
      </c>
      <c r="J402" s="90" t="str">
        <f t="shared" si="760"/>
        <v>サンリオファーキーケース</v>
      </c>
      <c r="K402" s="91">
        <f t="shared" si="761"/>
        <v>682</v>
      </c>
      <c r="L402" s="28">
        <f t="shared" si="762"/>
        <v>682</v>
      </c>
      <c r="M402" s="29">
        <f t="shared" si="763"/>
        <v>5.3281250000000002E-2</v>
      </c>
      <c r="N402" s="7"/>
      <c r="O402" s="168"/>
      <c r="P402" s="89">
        <f>IF(A402="","",A402)</f>
        <v>46006</v>
      </c>
      <c r="Q402" s="78">
        <v>8740</v>
      </c>
      <c r="R402" s="78">
        <f t="shared" si="764"/>
        <v>68</v>
      </c>
      <c r="S402" s="78">
        <v>220</v>
      </c>
      <c r="T402" s="28">
        <f t="shared" si="765"/>
        <v>1</v>
      </c>
      <c r="U402" s="78">
        <v>30</v>
      </c>
      <c r="V402" s="78">
        <f t="shared" si="766"/>
        <v>1</v>
      </c>
      <c r="W402" s="78">
        <v>7</v>
      </c>
      <c r="X402" s="90" t="str">
        <f t="shared" si="767"/>
        <v>ラブブマスコット</v>
      </c>
      <c r="Y402" s="91">
        <f t="shared" si="768"/>
        <v>400</v>
      </c>
      <c r="Z402" s="28">
        <f t="shared" si="769"/>
        <v>400</v>
      </c>
      <c r="AA402" s="29">
        <f t="shared" si="770"/>
        <v>5.8823529411764705E-2</v>
      </c>
      <c r="AB402" s="7"/>
      <c r="AC402" s="168"/>
      <c r="AD402" s="89">
        <f>IF(A402="","",A402)</f>
        <v>46006</v>
      </c>
      <c r="AE402" s="78">
        <v>5346</v>
      </c>
      <c r="AF402" s="78">
        <f t="shared" si="771"/>
        <v>29</v>
      </c>
      <c r="AG402" s="78">
        <v>161</v>
      </c>
      <c r="AH402" s="28">
        <f t="shared" si="772"/>
        <v>0</v>
      </c>
      <c r="AI402" s="78">
        <v>18</v>
      </c>
      <c r="AJ402" s="78">
        <f t="shared" si="773"/>
        <v>0</v>
      </c>
      <c r="AK402" s="78">
        <v>0</v>
      </c>
      <c r="AL402" s="172" t="str">
        <f t="shared" si="774"/>
        <v>サンリオアニマルがま口</v>
      </c>
      <c r="AM402" s="91">
        <f t="shared" si="775"/>
        <v>880</v>
      </c>
      <c r="AN402" s="28">
        <f t="shared" si="776"/>
        <v>0</v>
      </c>
      <c r="AO402" s="29">
        <f t="shared" si="777"/>
        <v>0</v>
      </c>
      <c r="AP402" s="7" t="s">
        <v>626</v>
      </c>
      <c r="AQ402" s="168"/>
      <c r="AR402" s="89">
        <f>IF(A402="","",A402)</f>
        <v>46006</v>
      </c>
      <c r="AS402" s="78">
        <v>8239</v>
      </c>
      <c r="AT402" s="78">
        <f t="shared" si="778"/>
        <v>143</v>
      </c>
      <c r="AU402" s="78">
        <v>337</v>
      </c>
      <c r="AV402" s="28">
        <f t="shared" si="779"/>
        <v>6</v>
      </c>
      <c r="AW402" s="78">
        <v>12</v>
      </c>
      <c r="AX402" s="78">
        <f t="shared" si="780"/>
        <v>7</v>
      </c>
      <c r="AY402" s="78">
        <v>6</v>
      </c>
      <c r="AZ402" s="90" t="str">
        <f t="shared" si="781"/>
        <v>テラスタルフェス</v>
      </c>
      <c r="BA402" s="91">
        <f t="shared" si="782"/>
        <v>800</v>
      </c>
      <c r="BB402" s="28">
        <f t="shared" si="783"/>
        <v>5600</v>
      </c>
      <c r="BC402" s="29">
        <f t="shared" si="784"/>
        <v>0.39160839160839161</v>
      </c>
      <c r="BD402" s="7"/>
      <c r="BE402" s="168"/>
      <c r="BF402" s="89">
        <f>IF(A402="","",A402)</f>
        <v>46006</v>
      </c>
      <c r="BG402" s="78">
        <v>3886</v>
      </c>
      <c r="BH402" s="78">
        <f t="shared" si="785"/>
        <v>80</v>
      </c>
      <c r="BI402" s="78">
        <v>207</v>
      </c>
      <c r="BJ402" s="28">
        <f t="shared" si="786"/>
        <v>0</v>
      </c>
      <c r="BK402" s="78">
        <v>14</v>
      </c>
      <c r="BL402" s="78">
        <f t="shared" si="787"/>
        <v>0</v>
      </c>
      <c r="BM402" s="78">
        <v>0</v>
      </c>
      <c r="BN402" s="90" t="str">
        <f t="shared" si="788"/>
        <v>サンリオウィンターMC</v>
      </c>
      <c r="BO402" s="91">
        <f t="shared" si="789"/>
        <v>0</v>
      </c>
      <c r="BP402" s="28">
        <f t="shared" si="790"/>
        <v>0</v>
      </c>
      <c r="BQ402" s="29">
        <f t="shared" si="791"/>
        <v>0</v>
      </c>
      <c r="BR402" s="7"/>
      <c r="BS402" s="168"/>
      <c r="BT402" s="170"/>
      <c r="BU402" s="9"/>
      <c r="BV402" s="9" t="str">
        <f t="shared" si="733"/>
        <v/>
      </c>
      <c r="BW402" s="9"/>
      <c r="BX402" s="9" t="str">
        <f t="shared" si="734"/>
        <v/>
      </c>
      <c r="BY402" s="9"/>
      <c r="BZ402" s="9" t="str">
        <f t="shared" si="735"/>
        <v/>
      </c>
      <c r="CA402" s="9"/>
      <c r="CB402" s="9"/>
      <c r="CC402" s="9"/>
      <c r="CD402" s="9" t="str">
        <f t="shared" si="737"/>
        <v/>
      </c>
      <c r="CE402" s="10" t="str">
        <f t="shared" si="738"/>
        <v/>
      </c>
      <c r="CF402" s="7"/>
      <c r="CH402" s="15"/>
      <c r="CI402" s="9"/>
      <c r="CJ402" s="9" t="str">
        <f t="shared" si="739"/>
        <v/>
      </c>
      <c r="CK402" s="9"/>
      <c r="CL402" s="9" t="str">
        <f t="shared" si="740"/>
        <v/>
      </c>
      <c r="CM402" s="9"/>
      <c r="CN402" s="9" t="str">
        <f t="shared" si="741"/>
        <v/>
      </c>
      <c r="CO402" s="9"/>
      <c r="CP402" s="9"/>
      <c r="CQ402" s="9"/>
      <c r="CR402" s="9" t="str">
        <f t="shared" si="743"/>
        <v/>
      </c>
      <c r="CS402" s="10" t="str">
        <f t="shared" si="744"/>
        <v/>
      </c>
      <c r="CT402" s="7"/>
      <c r="CV402" s="15"/>
      <c r="CW402" s="9"/>
      <c r="CX402" s="9" t="str">
        <f t="shared" si="745"/>
        <v/>
      </c>
      <c r="CY402" s="9"/>
      <c r="CZ402" s="9" t="str">
        <f t="shared" si="746"/>
        <v/>
      </c>
      <c r="DA402" s="9"/>
      <c r="DB402" s="9" t="str">
        <f t="shared" si="747"/>
        <v/>
      </c>
      <c r="DC402" s="9"/>
      <c r="DD402" s="9"/>
      <c r="DE402" s="9"/>
      <c r="DF402" s="9" t="str">
        <f t="shared" si="749"/>
        <v/>
      </c>
      <c r="DG402" s="10" t="str">
        <f t="shared" si="750"/>
        <v/>
      </c>
      <c r="DH402" s="7"/>
      <c r="DJ402" s="15"/>
      <c r="DK402" s="9"/>
      <c r="DL402" s="9" t="str">
        <f t="shared" si="751"/>
        <v/>
      </c>
      <c r="DM402" s="9"/>
      <c r="DN402" s="9" t="str">
        <f t="shared" si="752"/>
        <v/>
      </c>
      <c r="DO402" s="9"/>
      <c r="DP402" s="9" t="str">
        <f t="shared" si="753"/>
        <v/>
      </c>
      <c r="DQ402" s="9"/>
      <c r="DR402" s="9"/>
      <c r="DS402" s="9"/>
      <c r="DT402" s="9" t="str">
        <f t="shared" si="756"/>
        <v/>
      </c>
      <c r="DU402" s="10" t="str">
        <f t="shared" si="755"/>
        <v/>
      </c>
      <c r="DV402" s="7"/>
      <c r="DW402" s="276"/>
      <c r="DX402" s="276"/>
      <c r="DY402" s="276"/>
      <c r="DZ402" s="276"/>
      <c r="EA402" s="276"/>
      <c r="EB402" s="276"/>
      <c r="EC402" s="276"/>
      <c r="ED402" s="276"/>
      <c r="EE402" s="276"/>
      <c r="EF402" s="276"/>
      <c r="EG402" s="276"/>
      <c r="EH402" s="276"/>
      <c r="EI402" s="276"/>
      <c r="EJ402" s="276"/>
      <c r="EK402" s="276"/>
      <c r="EL402" s="239"/>
      <c r="EM402" s="89"/>
      <c r="EN402" s="6" t="str">
        <f>IF(EM402="","",SUM(EP402:EP405)+SUM(FD402:FD405)+SUM(FR402:FR405)+SUM(GF402:GF405)+SUM(HH384,HU384)+SUM(GT402:GT405))</f>
        <v/>
      </c>
      <c r="EO402" s="78"/>
      <c r="EP402" s="78" t="str">
        <f t="shared" si="793"/>
        <v/>
      </c>
      <c r="EQ402" s="78"/>
      <c r="ER402" s="28" t="str">
        <f t="shared" si="794"/>
        <v/>
      </c>
      <c r="ES402" s="78"/>
      <c r="ET402" s="78" t="str">
        <f t="shared" si="795"/>
        <v/>
      </c>
      <c r="EU402" s="78"/>
      <c r="EV402" s="90" t="str">
        <f t="shared" si="799"/>
        <v/>
      </c>
      <c r="EW402" s="91" t="str">
        <f t="shared" si="799"/>
        <v/>
      </c>
      <c r="EX402" s="28" t="str">
        <f t="shared" si="797"/>
        <v/>
      </c>
      <c r="EY402" s="29" t="str">
        <f t="shared" si="798"/>
        <v/>
      </c>
      <c r="EZ402" s="7"/>
    </row>
    <row r="403" spans="1:156" ht="15" customHeight="1">
      <c r="A403" s="30"/>
      <c r="B403" s="15"/>
      <c r="C403" s="9">
        <v>12649</v>
      </c>
      <c r="D403" s="9">
        <f t="shared" si="757"/>
        <v>77</v>
      </c>
      <c r="E403" s="9">
        <v>373</v>
      </c>
      <c r="F403" s="9">
        <f t="shared" si="758"/>
        <v>4</v>
      </c>
      <c r="G403" s="9">
        <v>9</v>
      </c>
      <c r="H403" s="9">
        <f t="shared" si="759"/>
        <v>4</v>
      </c>
      <c r="I403" s="9">
        <v>0</v>
      </c>
      <c r="J403" s="62" t="str">
        <f t="shared" si="760"/>
        <v>ピクミンマスコット</v>
      </c>
      <c r="K403" s="95">
        <f t="shared" si="761"/>
        <v>800</v>
      </c>
      <c r="L403" s="9">
        <f t="shared" si="762"/>
        <v>3200</v>
      </c>
      <c r="M403" s="10">
        <f t="shared" si="763"/>
        <v>0.41558441558441561</v>
      </c>
      <c r="N403" s="7"/>
      <c r="O403" s="168"/>
      <c r="P403" s="15"/>
      <c r="Q403" s="9">
        <v>9373</v>
      </c>
      <c r="R403" s="9">
        <f t="shared" si="764"/>
        <v>88</v>
      </c>
      <c r="S403" s="9">
        <v>384</v>
      </c>
      <c r="T403" s="9">
        <f t="shared" si="765"/>
        <v>1</v>
      </c>
      <c r="U403" s="9">
        <v>24</v>
      </c>
      <c r="V403" s="9">
        <f t="shared" si="766"/>
        <v>0</v>
      </c>
      <c r="W403" s="9">
        <v>0</v>
      </c>
      <c r="X403" s="62" t="str">
        <f t="shared" si="767"/>
        <v>ラブブキーホルダーおおきめ</v>
      </c>
      <c r="Y403" s="95">
        <f t="shared" si="768"/>
        <v>500</v>
      </c>
      <c r="Z403" s="9">
        <f t="shared" si="769"/>
        <v>0</v>
      </c>
      <c r="AA403" s="10">
        <f t="shared" si="770"/>
        <v>0</v>
      </c>
      <c r="AB403" s="7"/>
      <c r="AC403" s="168"/>
      <c r="AD403" s="15"/>
      <c r="AE403" s="9">
        <v>5366</v>
      </c>
      <c r="AF403" s="9">
        <f t="shared" si="771"/>
        <v>39</v>
      </c>
      <c r="AG403" s="9">
        <v>285</v>
      </c>
      <c r="AH403" s="9">
        <f t="shared" si="772"/>
        <v>1</v>
      </c>
      <c r="AI403" s="9">
        <v>16</v>
      </c>
      <c r="AJ403" s="9">
        <f t="shared" si="773"/>
        <v>0</v>
      </c>
      <c r="AK403" s="9">
        <v>0</v>
      </c>
      <c r="AL403" s="108" t="str">
        <f t="shared" si="774"/>
        <v>ジャグラーイヤホン</v>
      </c>
      <c r="AM403" s="95">
        <f t="shared" si="775"/>
        <v>1100</v>
      </c>
      <c r="AN403" s="9">
        <f t="shared" si="776"/>
        <v>0</v>
      </c>
      <c r="AO403" s="10">
        <f t="shared" si="777"/>
        <v>0</v>
      </c>
      <c r="AP403" s="7" t="s">
        <v>624</v>
      </c>
      <c r="AQ403" s="168"/>
      <c r="AR403" s="17"/>
      <c r="AS403" s="9">
        <v>5058</v>
      </c>
      <c r="AT403" s="9">
        <f t="shared" si="778"/>
        <v>22</v>
      </c>
      <c r="AU403" s="9">
        <v>366</v>
      </c>
      <c r="AV403" s="9">
        <f t="shared" si="779"/>
        <v>2</v>
      </c>
      <c r="AW403" s="9">
        <v>18</v>
      </c>
      <c r="AX403" s="9">
        <f t="shared" si="780"/>
        <v>2</v>
      </c>
      <c r="AY403" s="9">
        <v>7</v>
      </c>
      <c r="AZ403" s="62" t="str">
        <f t="shared" si="781"/>
        <v>ブラックホワイトポケカ</v>
      </c>
      <c r="BA403" s="95">
        <f t="shared" si="782"/>
        <v>250</v>
      </c>
      <c r="BB403" s="9">
        <f t="shared" si="783"/>
        <v>500</v>
      </c>
      <c r="BC403" s="10">
        <f t="shared" si="784"/>
        <v>0.22727272727272727</v>
      </c>
      <c r="BD403" s="7"/>
      <c r="BE403" s="168"/>
      <c r="BF403" s="17"/>
      <c r="BG403" s="9">
        <v>4748</v>
      </c>
      <c r="BH403" s="9">
        <f t="shared" si="785"/>
        <v>56</v>
      </c>
      <c r="BI403" s="9">
        <v>90</v>
      </c>
      <c r="BJ403" s="9">
        <f t="shared" si="786"/>
        <v>0</v>
      </c>
      <c r="BK403" s="9">
        <v>13</v>
      </c>
      <c r="BL403" s="9">
        <f t="shared" si="787"/>
        <v>0</v>
      </c>
      <c r="BM403" s="9">
        <v>0</v>
      </c>
      <c r="BN403" s="62" t="str">
        <f t="shared" si="788"/>
        <v>デジタルミニカメラ</v>
      </c>
      <c r="BO403" s="95">
        <f t="shared" si="789"/>
        <v>722</v>
      </c>
      <c r="BP403" s="9">
        <f t="shared" si="790"/>
        <v>0</v>
      </c>
      <c r="BQ403" s="10">
        <f t="shared" si="791"/>
        <v>0</v>
      </c>
      <c r="BR403" s="7"/>
      <c r="BS403" s="168"/>
      <c r="BT403" s="169"/>
      <c r="BU403" s="9"/>
      <c r="BV403" s="9" t="str">
        <f t="shared" si="733"/>
        <v/>
      </c>
      <c r="BW403" s="9"/>
      <c r="BX403" s="9" t="str">
        <f t="shared" si="734"/>
        <v/>
      </c>
      <c r="BY403" s="9"/>
      <c r="BZ403" s="9" t="str">
        <f t="shared" si="735"/>
        <v/>
      </c>
      <c r="CA403" s="9"/>
      <c r="CB403" s="9"/>
      <c r="CC403" s="9"/>
      <c r="CD403" s="9" t="str">
        <f t="shared" si="737"/>
        <v/>
      </c>
      <c r="CE403" s="10" t="str">
        <f t="shared" si="738"/>
        <v/>
      </c>
      <c r="CF403" s="7"/>
      <c r="CH403" s="15"/>
      <c r="CI403" s="9"/>
      <c r="CJ403" s="9" t="str">
        <f t="shared" si="739"/>
        <v/>
      </c>
      <c r="CK403" s="9"/>
      <c r="CL403" s="9" t="str">
        <f t="shared" si="740"/>
        <v/>
      </c>
      <c r="CM403" s="9"/>
      <c r="CN403" s="9" t="str">
        <f t="shared" si="741"/>
        <v/>
      </c>
      <c r="CO403" s="9"/>
      <c r="CP403" s="9"/>
      <c r="CQ403" s="9"/>
      <c r="CR403" s="9" t="str">
        <f t="shared" si="743"/>
        <v/>
      </c>
      <c r="CS403" s="10" t="str">
        <f t="shared" si="744"/>
        <v/>
      </c>
      <c r="CT403" s="7"/>
      <c r="CV403" s="15"/>
      <c r="CW403" s="9"/>
      <c r="CX403" s="9" t="str">
        <f t="shared" si="745"/>
        <v/>
      </c>
      <c r="CY403" s="9"/>
      <c r="CZ403" s="9" t="str">
        <f t="shared" si="746"/>
        <v/>
      </c>
      <c r="DA403" s="9"/>
      <c r="DB403" s="9" t="str">
        <f t="shared" si="747"/>
        <v/>
      </c>
      <c r="DC403" s="9"/>
      <c r="DD403" s="9"/>
      <c r="DE403" s="9"/>
      <c r="DF403" s="9" t="str">
        <f t="shared" si="749"/>
        <v/>
      </c>
      <c r="DG403" s="10" t="str">
        <f t="shared" si="750"/>
        <v/>
      </c>
      <c r="DH403" s="7"/>
      <c r="DJ403" s="15"/>
      <c r="DK403" s="9"/>
      <c r="DL403" s="9" t="str">
        <f t="shared" si="751"/>
        <v/>
      </c>
      <c r="DM403" s="9"/>
      <c r="DN403" s="9" t="str">
        <f t="shared" si="752"/>
        <v/>
      </c>
      <c r="DO403" s="9"/>
      <c r="DP403" s="9" t="str">
        <f t="shared" si="753"/>
        <v/>
      </c>
      <c r="DQ403" s="9"/>
      <c r="DR403" s="9"/>
      <c r="DS403" s="9"/>
      <c r="DT403" s="9" t="str">
        <f t="shared" si="756"/>
        <v/>
      </c>
      <c r="DU403" s="10" t="str">
        <f t="shared" si="755"/>
        <v/>
      </c>
      <c r="DV403" s="7"/>
      <c r="DW403" s="276"/>
      <c r="DX403" s="276"/>
      <c r="DY403" s="276"/>
      <c r="DZ403" s="276"/>
      <c r="EA403" s="276"/>
      <c r="EB403" s="276"/>
      <c r="EC403" s="276"/>
      <c r="ED403" s="276"/>
      <c r="EE403" s="276"/>
      <c r="EF403" s="276"/>
      <c r="EG403" s="276"/>
      <c r="EH403" s="276"/>
      <c r="EI403" s="276"/>
      <c r="EJ403" s="276"/>
      <c r="EK403" s="276"/>
      <c r="EL403" s="239"/>
      <c r="EM403" s="30"/>
      <c r="EN403" s="15"/>
      <c r="EO403" s="9"/>
      <c r="EP403" s="9" t="str">
        <f t="shared" si="793"/>
        <v/>
      </c>
      <c r="EQ403" s="9"/>
      <c r="ER403" s="9" t="str">
        <f t="shared" si="794"/>
        <v/>
      </c>
      <c r="ES403" s="9"/>
      <c r="ET403" s="9" t="str">
        <f t="shared" si="795"/>
        <v/>
      </c>
      <c r="EU403" s="9"/>
      <c r="EV403" s="62" t="str">
        <f t="shared" si="799"/>
        <v/>
      </c>
      <c r="EW403" s="95" t="str">
        <f t="shared" si="799"/>
        <v/>
      </c>
      <c r="EX403" s="9" t="str">
        <f t="shared" si="797"/>
        <v/>
      </c>
      <c r="EY403" s="10" t="str">
        <f t="shared" si="798"/>
        <v/>
      </c>
      <c r="EZ403" s="7"/>
    </row>
    <row r="404" spans="1:156">
      <c r="B404" s="15"/>
      <c r="C404" s="9">
        <v>8708</v>
      </c>
      <c r="D404" s="110">
        <f t="shared" si="757"/>
        <v>20</v>
      </c>
      <c r="E404" s="9">
        <v>537</v>
      </c>
      <c r="F404" s="9">
        <f t="shared" si="758"/>
        <v>1</v>
      </c>
      <c r="G404" s="9">
        <v>10</v>
      </c>
      <c r="H404" s="9">
        <f t="shared" si="759"/>
        <v>1</v>
      </c>
      <c r="I404" s="9">
        <v>0</v>
      </c>
      <c r="J404" s="108" t="str">
        <f t="shared" si="760"/>
        <v>がま口カエル</v>
      </c>
      <c r="K404" s="9">
        <f t="shared" si="761"/>
        <v>308</v>
      </c>
      <c r="L404" s="9">
        <f t="shared" si="762"/>
        <v>308</v>
      </c>
      <c r="M404" s="10">
        <f t="shared" si="763"/>
        <v>0.154</v>
      </c>
      <c r="N404" s="7" t="s">
        <v>625</v>
      </c>
      <c r="O404" s="168"/>
      <c r="P404" s="117"/>
      <c r="Q404" s="9">
        <v>9568</v>
      </c>
      <c r="R404" s="9">
        <f t="shared" si="764"/>
        <v>71</v>
      </c>
      <c r="S404" s="9">
        <v>230</v>
      </c>
      <c r="T404" s="9">
        <f t="shared" si="765"/>
        <v>2</v>
      </c>
      <c r="U404" s="9">
        <v>10</v>
      </c>
      <c r="V404" s="9">
        <f t="shared" si="766"/>
        <v>2</v>
      </c>
      <c r="W404" s="9">
        <v>3</v>
      </c>
      <c r="X404" s="62" t="str">
        <f t="shared" si="767"/>
        <v>サンリオ型押し</v>
      </c>
      <c r="Y404" s="9">
        <f t="shared" si="768"/>
        <v>0</v>
      </c>
      <c r="Z404" s="9">
        <f t="shared" si="769"/>
        <v>0</v>
      </c>
      <c r="AA404" s="10">
        <f t="shared" si="770"/>
        <v>0</v>
      </c>
      <c r="AB404" s="7"/>
      <c r="AC404" s="168"/>
      <c r="AD404" s="117"/>
      <c r="AE404" s="9">
        <v>6551</v>
      </c>
      <c r="AF404" s="9">
        <f t="shared" si="771"/>
        <v>29</v>
      </c>
      <c r="AG404" s="9">
        <v>275</v>
      </c>
      <c r="AH404" s="9">
        <f t="shared" si="772"/>
        <v>1</v>
      </c>
      <c r="AI404" s="9">
        <v>6</v>
      </c>
      <c r="AJ404" s="9">
        <f t="shared" si="773"/>
        <v>1</v>
      </c>
      <c r="AK404" s="9">
        <v>0</v>
      </c>
      <c r="AL404" s="62" t="str">
        <f t="shared" si="774"/>
        <v>ＡＩマスコット</v>
      </c>
      <c r="AM404" s="9">
        <f t="shared" si="775"/>
        <v>418</v>
      </c>
      <c r="AN404" s="9">
        <f t="shared" si="776"/>
        <v>418</v>
      </c>
      <c r="AO404" s="10">
        <f t="shared" si="777"/>
        <v>0.14413793103448275</v>
      </c>
      <c r="AP404" s="7"/>
      <c r="AQ404" s="168"/>
      <c r="AR404" s="117"/>
      <c r="AS404" s="9">
        <v>5289</v>
      </c>
      <c r="AT404" s="9">
        <f t="shared" si="778"/>
        <v>91</v>
      </c>
      <c r="AU404" s="9">
        <v>340</v>
      </c>
      <c r="AV404" s="9">
        <f t="shared" si="779"/>
        <v>2</v>
      </c>
      <c r="AW404" s="9">
        <v>36</v>
      </c>
      <c r="AX404" s="9">
        <f t="shared" si="780"/>
        <v>2</v>
      </c>
      <c r="AY404" s="9">
        <v>0</v>
      </c>
      <c r="AZ404" s="108" t="str">
        <f t="shared" si="781"/>
        <v>ダンダダンマスコット</v>
      </c>
      <c r="BA404" s="9">
        <f t="shared" si="782"/>
        <v>400</v>
      </c>
      <c r="BB404" s="9">
        <f t="shared" si="783"/>
        <v>800</v>
      </c>
      <c r="BC404" s="10">
        <f t="shared" si="784"/>
        <v>8.7912087912087919E-2</v>
      </c>
      <c r="BD404" s="7" t="s">
        <v>627</v>
      </c>
      <c r="BE404" s="168"/>
      <c r="BF404" s="117"/>
      <c r="BG404" s="9">
        <v>4750</v>
      </c>
      <c r="BH404" s="9">
        <f t="shared" si="785"/>
        <v>90</v>
      </c>
      <c r="BI404" s="9">
        <v>140</v>
      </c>
      <c r="BJ404" s="9">
        <f t="shared" si="786"/>
        <v>1</v>
      </c>
      <c r="BK404" s="9">
        <v>8</v>
      </c>
      <c r="BL404" s="9">
        <f t="shared" si="787"/>
        <v>3</v>
      </c>
      <c r="BM404" s="9">
        <v>5</v>
      </c>
      <c r="BN404" s="62" t="str">
        <f t="shared" si="788"/>
        <v>ゲームアーク</v>
      </c>
      <c r="BO404" s="9">
        <f t="shared" si="789"/>
        <v>670</v>
      </c>
      <c r="BP404" s="9">
        <f t="shared" si="790"/>
        <v>2010</v>
      </c>
      <c r="BQ404" s="10">
        <f t="shared" si="791"/>
        <v>0.22333333333333333</v>
      </c>
      <c r="BR404" s="7"/>
      <c r="BS404" s="168"/>
      <c r="BT404" s="169"/>
      <c r="BU404" s="9"/>
      <c r="BV404" s="9" t="str">
        <f t="shared" si="733"/>
        <v/>
      </c>
      <c r="BW404" s="9"/>
      <c r="BX404" s="9" t="str">
        <f t="shared" si="734"/>
        <v/>
      </c>
      <c r="BY404" s="9"/>
      <c r="BZ404" s="9" t="str">
        <f t="shared" si="735"/>
        <v/>
      </c>
      <c r="CA404" s="9"/>
      <c r="CB404" s="9"/>
      <c r="CC404" s="9"/>
      <c r="CD404" s="9" t="str">
        <f t="shared" si="737"/>
        <v/>
      </c>
      <c r="CE404" s="10" t="str">
        <f t="shared" si="738"/>
        <v/>
      </c>
      <c r="CF404" s="7"/>
      <c r="CH404" s="15"/>
      <c r="CI404" s="9"/>
      <c r="CJ404" s="9" t="str">
        <f t="shared" si="739"/>
        <v/>
      </c>
      <c r="CK404" s="9"/>
      <c r="CL404" s="9" t="str">
        <f t="shared" si="740"/>
        <v/>
      </c>
      <c r="CM404" s="9"/>
      <c r="CN404" s="9" t="str">
        <f t="shared" si="741"/>
        <v/>
      </c>
      <c r="CO404" s="9"/>
      <c r="CP404" s="9"/>
      <c r="CQ404" s="9"/>
      <c r="CR404" s="9" t="str">
        <f t="shared" si="743"/>
        <v/>
      </c>
      <c r="CS404" s="10" t="str">
        <f t="shared" si="744"/>
        <v/>
      </c>
      <c r="CT404" s="7"/>
      <c r="CV404" s="15"/>
      <c r="CW404" s="9"/>
      <c r="CX404" s="9" t="str">
        <f t="shared" si="745"/>
        <v/>
      </c>
      <c r="CY404" s="9"/>
      <c r="CZ404" s="9" t="str">
        <f t="shared" si="746"/>
        <v/>
      </c>
      <c r="DA404" s="9"/>
      <c r="DB404" s="9" t="str">
        <f t="shared" si="747"/>
        <v/>
      </c>
      <c r="DC404" s="9"/>
      <c r="DD404" s="9"/>
      <c r="DE404" s="9"/>
      <c r="DF404" s="9" t="str">
        <f t="shared" si="749"/>
        <v/>
      </c>
      <c r="DG404" s="10" t="str">
        <f t="shared" si="750"/>
        <v/>
      </c>
      <c r="DH404" s="7"/>
      <c r="DJ404" s="15"/>
      <c r="DK404" s="9"/>
      <c r="DL404" s="9" t="str">
        <f t="shared" si="751"/>
        <v/>
      </c>
      <c r="DM404" s="9"/>
      <c r="DN404" s="9" t="str">
        <f t="shared" si="752"/>
        <v/>
      </c>
      <c r="DO404" s="9"/>
      <c r="DP404" s="9" t="str">
        <f t="shared" si="753"/>
        <v/>
      </c>
      <c r="DQ404" s="9"/>
      <c r="DR404" s="9"/>
      <c r="DS404" s="9"/>
      <c r="DT404" s="9" t="str">
        <f t="shared" si="756"/>
        <v/>
      </c>
      <c r="DU404" s="10" t="str">
        <f t="shared" si="755"/>
        <v/>
      </c>
      <c r="DV404" s="7"/>
      <c r="DW404" s="276"/>
      <c r="DX404" s="276"/>
      <c r="DY404" s="276"/>
      <c r="DZ404" s="276"/>
      <c r="EA404" s="276"/>
      <c r="EB404" s="276"/>
      <c r="EC404" s="276"/>
      <c r="ED404" s="276"/>
      <c r="EE404" s="276"/>
      <c r="EF404" s="276"/>
      <c r="EG404" s="276"/>
      <c r="EH404" s="276"/>
      <c r="EI404" s="276"/>
      <c r="EJ404" s="276"/>
      <c r="EK404" s="276"/>
      <c r="EL404" s="239"/>
      <c r="EM404" s="73"/>
      <c r="EN404" s="15"/>
      <c r="EO404" s="9"/>
      <c r="EP404" s="9" t="str">
        <f t="shared" si="793"/>
        <v/>
      </c>
      <c r="EQ404" s="9"/>
      <c r="ER404" s="9" t="str">
        <f t="shared" si="794"/>
        <v/>
      </c>
      <c r="ES404" s="9"/>
      <c r="ET404" s="9" t="str">
        <f t="shared" si="795"/>
        <v/>
      </c>
      <c r="EU404" s="9"/>
      <c r="EV404" s="62" t="str">
        <f t="shared" si="799"/>
        <v/>
      </c>
      <c r="EW404" s="9" t="str">
        <f t="shared" si="799"/>
        <v/>
      </c>
      <c r="EX404" s="9" t="str">
        <f t="shared" si="797"/>
        <v/>
      </c>
      <c r="EY404" s="10" t="str">
        <f t="shared" si="798"/>
        <v/>
      </c>
      <c r="EZ404" s="7"/>
    </row>
    <row r="405" spans="1:156" ht="15" customHeight="1" thickBot="1">
      <c r="A405" s="134"/>
      <c r="B405" s="23"/>
      <c r="C405" s="24">
        <v>9271</v>
      </c>
      <c r="D405" s="24">
        <f t="shared" si="757"/>
        <v>48</v>
      </c>
      <c r="E405" s="24">
        <v>422</v>
      </c>
      <c r="F405" s="24">
        <f t="shared" si="758"/>
        <v>1</v>
      </c>
      <c r="G405" s="24">
        <v>7</v>
      </c>
      <c r="H405" s="24">
        <f t="shared" si="759"/>
        <v>1</v>
      </c>
      <c r="I405" s="24">
        <v>0</v>
      </c>
      <c r="J405" s="63" t="str">
        <f t="shared" si="760"/>
        <v>キティフェイスポーチ</v>
      </c>
      <c r="K405" s="96">
        <f t="shared" si="761"/>
        <v>957</v>
      </c>
      <c r="L405" s="24">
        <f t="shared" si="762"/>
        <v>957</v>
      </c>
      <c r="M405" s="26">
        <f t="shared" si="763"/>
        <v>0.199375</v>
      </c>
      <c r="N405" s="7"/>
      <c r="O405" s="168"/>
      <c r="P405" s="134"/>
      <c r="Q405" s="24">
        <v>6696</v>
      </c>
      <c r="R405" s="24">
        <f t="shared" si="764"/>
        <v>74</v>
      </c>
      <c r="S405" s="24">
        <v>377</v>
      </c>
      <c r="T405" s="24">
        <f t="shared" si="765"/>
        <v>1</v>
      </c>
      <c r="U405" s="24">
        <v>17</v>
      </c>
      <c r="V405" s="24">
        <f t="shared" si="766"/>
        <v>1</v>
      </c>
      <c r="W405" s="24">
        <v>0</v>
      </c>
      <c r="X405" s="63" t="str">
        <f t="shared" si="767"/>
        <v>アンパンマンマスコット</v>
      </c>
      <c r="Y405" s="96">
        <f t="shared" si="768"/>
        <v>608</v>
      </c>
      <c r="Z405" s="24">
        <f t="shared" si="769"/>
        <v>608</v>
      </c>
      <c r="AA405" s="26">
        <f t="shared" si="770"/>
        <v>8.2162162162162156E-2</v>
      </c>
      <c r="AB405" s="7"/>
      <c r="AC405" s="168"/>
      <c r="AD405" s="134"/>
      <c r="AE405" s="24">
        <v>6048</v>
      </c>
      <c r="AF405" s="24">
        <f t="shared" si="771"/>
        <v>127</v>
      </c>
      <c r="AG405" s="24">
        <v>458</v>
      </c>
      <c r="AH405" s="24">
        <f t="shared" si="772"/>
        <v>0</v>
      </c>
      <c r="AI405" s="24">
        <v>18</v>
      </c>
      <c r="AJ405" s="24">
        <f t="shared" si="773"/>
        <v>0</v>
      </c>
      <c r="AK405" s="24">
        <v>0</v>
      </c>
      <c r="AL405" s="63" t="str">
        <f t="shared" si="774"/>
        <v>ラブブキーホルダー</v>
      </c>
      <c r="AM405" s="96">
        <f t="shared" si="775"/>
        <v>450</v>
      </c>
      <c r="AN405" s="24">
        <f t="shared" si="776"/>
        <v>0</v>
      </c>
      <c r="AO405" s="26">
        <f t="shared" si="777"/>
        <v>0</v>
      </c>
      <c r="AP405" s="7"/>
      <c r="AQ405" s="168"/>
      <c r="AR405" s="134"/>
      <c r="AS405" s="24">
        <v>5462</v>
      </c>
      <c r="AT405" s="24">
        <f t="shared" si="778"/>
        <v>94</v>
      </c>
      <c r="AU405" s="24">
        <v>239</v>
      </c>
      <c r="AV405" s="24">
        <f t="shared" si="779"/>
        <v>0</v>
      </c>
      <c r="AW405" s="24">
        <v>4</v>
      </c>
      <c r="AX405" s="24">
        <f t="shared" si="780"/>
        <v>3</v>
      </c>
      <c r="AY405" s="24">
        <v>2</v>
      </c>
      <c r="AZ405" s="63" t="str">
        <f t="shared" si="781"/>
        <v>スンスンクリップ</v>
      </c>
      <c r="BA405" s="96">
        <f t="shared" si="782"/>
        <v>1100</v>
      </c>
      <c r="BB405" s="24">
        <f t="shared" si="783"/>
        <v>3300</v>
      </c>
      <c r="BC405" s="26">
        <f t="shared" si="784"/>
        <v>0.35106382978723405</v>
      </c>
      <c r="BD405" s="7"/>
      <c r="BE405" s="168"/>
      <c r="BF405" s="134"/>
      <c r="BG405" s="24">
        <v>5296</v>
      </c>
      <c r="BH405" s="24">
        <f t="shared" si="785"/>
        <v>58</v>
      </c>
      <c r="BI405" s="24">
        <v>228</v>
      </c>
      <c r="BJ405" s="24">
        <f t="shared" si="786"/>
        <v>0</v>
      </c>
      <c r="BK405" s="24">
        <v>88</v>
      </c>
      <c r="BL405" s="24">
        <f t="shared" si="787"/>
        <v>2</v>
      </c>
      <c r="BM405" s="24">
        <v>0</v>
      </c>
      <c r="BN405" s="63" t="str">
        <f t="shared" si="788"/>
        <v>AIモンスターラバー</v>
      </c>
      <c r="BO405" s="96">
        <f t="shared" si="789"/>
        <v>200</v>
      </c>
      <c r="BP405" s="24">
        <f t="shared" si="790"/>
        <v>400</v>
      </c>
      <c r="BQ405" s="26">
        <f t="shared" si="791"/>
        <v>6.8965517241379309E-2</v>
      </c>
      <c r="BR405" s="7"/>
      <c r="BS405" s="168"/>
      <c r="BT405" s="169"/>
      <c r="BU405" s="9"/>
      <c r="BV405" s="9" t="str">
        <f t="shared" si="733"/>
        <v/>
      </c>
      <c r="BW405" s="9"/>
      <c r="BX405" s="9" t="str">
        <f t="shared" si="734"/>
        <v/>
      </c>
      <c r="BY405" s="9"/>
      <c r="BZ405" s="9" t="str">
        <f t="shared" si="735"/>
        <v/>
      </c>
      <c r="CA405" s="9"/>
      <c r="CB405" s="9"/>
      <c r="CC405" s="9"/>
      <c r="CD405" s="9" t="str">
        <f t="shared" si="737"/>
        <v/>
      </c>
      <c r="CE405" s="10" t="str">
        <f t="shared" si="738"/>
        <v/>
      </c>
      <c r="CF405" s="7"/>
      <c r="CH405" s="15"/>
      <c r="CI405" s="9"/>
      <c r="CJ405" s="9" t="str">
        <f t="shared" si="739"/>
        <v/>
      </c>
      <c r="CK405" s="9"/>
      <c r="CL405" s="9" t="str">
        <f t="shared" si="740"/>
        <v/>
      </c>
      <c r="CM405" s="9"/>
      <c r="CN405" s="9" t="str">
        <f t="shared" si="741"/>
        <v/>
      </c>
      <c r="CO405" s="9"/>
      <c r="CP405" s="9"/>
      <c r="CQ405" s="9"/>
      <c r="CR405" s="9" t="str">
        <f t="shared" si="743"/>
        <v/>
      </c>
      <c r="CS405" s="10" t="str">
        <f t="shared" si="744"/>
        <v/>
      </c>
      <c r="CT405" s="7"/>
      <c r="CV405" s="15"/>
      <c r="CW405" s="9"/>
      <c r="CX405" s="9" t="str">
        <f t="shared" si="745"/>
        <v/>
      </c>
      <c r="CY405" s="9"/>
      <c r="CZ405" s="9" t="str">
        <f t="shared" si="746"/>
        <v/>
      </c>
      <c r="DA405" s="9"/>
      <c r="DB405" s="9" t="str">
        <f t="shared" si="747"/>
        <v/>
      </c>
      <c r="DC405" s="9"/>
      <c r="DD405" s="9"/>
      <c r="DE405" s="9"/>
      <c r="DF405" s="9" t="str">
        <f t="shared" si="749"/>
        <v/>
      </c>
      <c r="DG405" s="10" t="str">
        <f t="shared" si="750"/>
        <v/>
      </c>
      <c r="DH405" s="7"/>
      <c r="DJ405" s="15"/>
      <c r="DK405" s="9"/>
      <c r="DL405" s="9" t="str">
        <f t="shared" si="751"/>
        <v/>
      </c>
      <c r="DM405" s="9"/>
      <c r="DN405" s="9" t="str">
        <f t="shared" si="752"/>
        <v/>
      </c>
      <c r="DO405" s="9"/>
      <c r="DP405" s="9" t="str">
        <f t="shared" si="753"/>
        <v/>
      </c>
      <c r="DQ405" s="9"/>
      <c r="DR405" s="9"/>
      <c r="DS405" s="9"/>
      <c r="DT405" s="9" t="str">
        <f t="shared" si="756"/>
        <v/>
      </c>
      <c r="DU405" s="10" t="str">
        <f t="shared" si="755"/>
        <v/>
      </c>
      <c r="DV405" s="7"/>
      <c r="DW405" s="276"/>
      <c r="DX405" s="276"/>
      <c r="DY405" s="276"/>
      <c r="DZ405" s="276"/>
      <c r="EA405" s="276"/>
      <c r="EB405" s="276"/>
      <c r="EC405" s="276"/>
      <c r="ED405" s="276"/>
      <c r="EE405" s="276"/>
      <c r="EF405" s="276"/>
      <c r="EG405" s="276"/>
      <c r="EH405" s="276"/>
      <c r="EI405" s="276"/>
      <c r="EJ405" s="276"/>
      <c r="EK405" s="276"/>
      <c r="EL405" s="239"/>
      <c r="EM405" s="134"/>
      <c r="EN405" s="23"/>
      <c r="EO405" s="24"/>
      <c r="EP405" s="24" t="str">
        <f t="shared" si="793"/>
        <v/>
      </c>
      <c r="EQ405" s="24"/>
      <c r="ER405" s="24" t="str">
        <f t="shared" si="794"/>
        <v/>
      </c>
      <c r="ES405" s="24"/>
      <c r="ET405" s="24" t="str">
        <f t="shared" si="795"/>
        <v/>
      </c>
      <c r="EU405" s="24"/>
      <c r="EV405" s="63" t="str">
        <f t="shared" si="799"/>
        <v/>
      </c>
      <c r="EW405" s="96" t="str">
        <f t="shared" si="799"/>
        <v/>
      </c>
      <c r="EX405" s="24" t="str">
        <f t="shared" si="797"/>
        <v/>
      </c>
      <c r="EY405" s="26" t="str">
        <f t="shared" si="798"/>
        <v/>
      </c>
      <c r="EZ405" s="7"/>
    </row>
    <row r="406" spans="1:156" ht="15" customHeight="1" thickTop="1">
      <c r="A406" s="89">
        <v>46014</v>
      </c>
      <c r="B406" s="6">
        <f>IF(A406="","",SUM(D406:D409)+SUM(R406:R409)+SUM(AF406:AF409)+SUM(AT406:AT409)+SUM(BV385,CJ385,CX385,DL385)+SUM(BH406:BH409))</f>
        <v>2151</v>
      </c>
      <c r="C406" s="78">
        <v>10920</v>
      </c>
      <c r="D406" s="78">
        <f t="shared" si="757"/>
        <v>115</v>
      </c>
      <c r="E406" s="78">
        <v>360</v>
      </c>
      <c r="F406" s="28">
        <f t="shared" si="758"/>
        <v>1</v>
      </c>
      <c r="G406" s="78">
        <v>12</v>
      </c>
      <c r="H406" s="78">
        <f t="shared" si="759"/>
        <v>1</v>
      </c>
      <c r="I406" s="78">
        <v>4</v>
      </c>
      <c r="J406" s="90" t="str">
        <f t="shared" si="760"/>
        <v>サンリオファーキーケース</v>
      </c>
      <c r="K406" s="91">
        <f t="shared" si="761"/>
        <v>682</v>
      </c>
      <c r="L406" s="28">
        <f t="shared" si="762"/>
        <v>682</v>
      </c>
      <c r="M406" s="29">
        <f t="shared" si="763"/>
        <v>5.9304347826086956E-2</v>
      </c>
      <c r="N406" s="7"/>
      <c r="O406" s="168"/>
      <c r="P406" s="89">
        <f>IF(A406="","",A406)</f>
        <v>46014</v>
      </c>
      <c r="Q406" s="78">
        <v>8804</v>
      </c>
      <c r="R406" s="78">
        <f t="shared" si="764"/>
        <v>64</v>
      </c>
      <c r="S406" s="78">
        <v>224</v>
      </c>
      <c r="T406" s="28">
        <f t="shared" si="765"/>
        <v>4</v>
      </c>
      <c r="U406" s="78">
        <v>33</v>
      </c>
      <c r="V406" s="78">
        <f t="shared" si="766"/>
        <v>4</v>
      </c>
      <c r="W406" s="78">
        <v>7</v>
      </c>
      <c r="X406" s="90" t="str">
        <f t="shared" si="767"/>
        <v>ラブブマスコット</v>
      </c>
      <c r="Y406" s="91">
        <f t="shared" si="768"/>
        <v>400</v>
      </c>
      <c r="Z406" s="28">
        <f t="shared" si="769"/>
        <v>1600</v>
      </c>
      <c r="AA406" s="29">
        <f t="shared" si="770"/>
        <v>0.25</v>
      </c>
      <c r="AB406" s="7"/>
      <c r="AC406" s="168"/>
      <c r="AD406" s="89">
        <f>IF(A406="","",A406)</f>
        <v>46014</v>
      </c>
      <c r="AE406" s="78">
        <v>5385</v>
      </c>
      <c r="AF406" s="166">
        <f t="shared" si="771"/>
        <v>39</v>
      </c>
      <c r="AG406" s="78">
        <v>162</v>
      </c>
      <c r="AH406" s="28">
        <f t="shared" si="772"/>
        <v>1</v>
      </c>
      <c r="AI406" s="78">
        <v>16</v>
      </c>
      <c r="AJ406" s="78">
        <f t="shared" si="773"/>
        <v>2</v>
      </c>
      <c r="AK406" s="78">
        <v>20</v>
      </c>
      <c r="AL406" s="90" t="str">
        <f t="shared" si="774"/>
        <v>サンリオアニマルがま口</v>
      </c>
      <c r="AM406" s="91">
        <f t="shared" si="775"/>
        <v>880</v>
      </c>
      <c r="AN406" s="28">
        <f t="shared" si="776"/>
        <v>1760</v>
      </c>
      <c r="AO406" s="29">
        <f t="shared" si="777"/>
        <v>0.45128205128205129</v>
      </c>
      <c r="AP406" s="7"/>
      <c r="AQ406" s="168"/>
      <c r="AR406" s="89">
        <f>IF(A406="","",A406)</f>
        <v>46014</v>
      </c>
      <c r="AS406" s="78">
        <v>8408</v>
      </c>
      <c r="AT406" s="78">
        <f t="shared" si="778"/>
        <v>169</v>
      </c>
      <c r="AU406" s="78">
        <v>343</v>
      </c>
      <c r="AV406" s="28">
        <f t="shared" si="779"/>
        <v>6</v>
      </c>
      <c r="AW406" s="78">
        <v>11</v>
      </c>
      <c r="AX406" s="78">
        <f t="shared" si="780"/>
        <v>7</v>
      </c>
      <c r="AY406" s="78">
        <v>5</v>
      </c>
      <c r="AZ406" s="90" t="str">
        <f t="shared" si="781"/>
        <v>テラスタルフェス</v>
      </c>
      <c r="BA406" s="91">
        <f t="shared" si="782"/>
        <v>800</v>
      </c>
      <c r="BB406" s="28">
        <f t="shared" si="783"/>
        <v>5600</v>
      </c>
      <c r="BC406" s="29">
        <f t="shared" si="784"/>
        <v>0.33136094674556216</v>
      </c>
      <c r="BD406" s="7"/>
      <c r="BE406" s="168"/>
      <c r="BF406" s="89">
        <f>IF(A406="","",A406)</f>
        <v>46014</v>
      </c>
      <c r="BG406" s="78">
        <v>3929</v>
      </c>
      <c r="BH406" s="166">
        <f t="shared" si="785"/>
        <v>43</v>
      </c>
      <c r="BI406" s="78">
        <v>208</v>
      </c>
      <c r="BJ406" s="28">
        <f t="shared" si="786"/>
        <v>1</v>
      </c>
      <c r="BK406" s="78">
        <v>13</v>
      </c>
      <c r="BL406" s="78">
        <f t="shared" si="787"/>
        <v>1</v>
      </c>
      <c r="BM406" s="78">
        <v>11</v>
      </c>
      <c r="BN406" s="90" t="str">
        <f t="shared" si="788"/>
        <v>サンリオウィンターMC</v>
      </c>
      <c r="BO406" s="91">
        <f t="shared" si="789"/>
        <v>0</v>
      </c>
      <c r="BP406" s="28">
        <f t="shared" si="790"/>
        <v>0</v>
      </c>
      <c r="BQ406" s="29">
        <f t="shared" si="791"/>
        <v>0</v>
      </c>
      <c r="BR406" s="7" t="s">
        <v>630</v>
      </c>
      <c r="BS406" s="168"/>
      <c r="BT406" s="169"/>
      <c r="BU406" s="9"/>
      <c r="BV406" s="9" t="str">
        <f t="shared" si="733"/>
        <v/>
      </c>
      <c r="BW406" s="9"/>
      <c r="BX406" s="9" t="str">
        <f t="shared" si="734"/>
        <v/>
      </c>
      <c r="BY406" s="9"/>
      <c r="BZ406" s="9" t="str">
        <f t="shared" si="735"/>
        <v/>
      </c>
      <c r="CA406" s="9"/>
      <c r="CB406" s="9"/>
      <c r="CC406" s="9"/>
      <c r="CD406" s="9" t="str">
        <f t="shared" si="737"/>
        <v/>
      </c>
      <c r="CE406" s="10" t="str">
        <f t="shared" si="738"/>
        <v/>
      </c>
      <c r="CF406" s="7"/>
      <c r="CH406" s="15"/>
      <c r="CI406" s="9"/>
      <c r="CJ406" s="9" t="str">
        <f t="shared" si="739"/>
        <v/>
      </c>
      <c r="CK406" s="9"/>
      <c r="CL406" s="9" t="str">
        <f t="shared" si="740"/>
        <v/>
      </c>
      <c r="CM406" s="9"/>
      <c r="CN406" s="9" t="str">
        <f t="shared" si="741"/>
        <v/>
      </c>
      <c r="CO406" s="9"/>
      <c r="CP406" s="9"/>
      <c r="CQ406" s="9"/>
      <c r="CR406" s="9" t="str">
        <f t="shared" si="743"/>
        <v/>
      </c>
      <c r="CS406" s="10" t="str">
        <f t="shared" si="744"/>
        <v/>
      </c>
      <c r="CT406" s="7"/>
      <c r="CV406" s="15"/>
      <c r="CW406" s="9"/>
      <c r="CX406" s="9" t="str">
        <f t="shared" si="745"/>
        <v/>
      </c>
      <c r="CY406" s="9"/>
      <c r="CZ406" s="9" t="str">
        <f t="shared" si="746"/>
        <v/>
      </c>
      <c r="DA406" s="9"/>
      <c r="DB406" s="9" t="str">
        <f t="shared" si="747"/>
        <v/>
      </c>
      <c r="DC406" s="9"/>
      <c r="DD406" s="9"/>
      <c r="DE406" s="9"/>
      <c r="DF406" s="9" t="str">
        <f t="shared" si="749"/>
        <v/>
      </c>
      <c r="DG406" s="10" t="str">
        <f t="shared" si="750"/>
        <v/>
      </c>
      <c r="DH406" s="7"/>
      <c r="DJ406" s="15"/>
      <c r="DK406" s="9"/>
      <c r="DL406" s="9" t="str">
        <f t="shared" si="751"/>
        <v/>
      </c>
      <c r="DM406" s="9"/>
      <c r="DN406" s="9" t="str">
        <f t="shared" si="752"/>
        <v/>
      </c>
      <c r="DO406" s="9"/>
      <c r="DP406" s="9" t="str">
        <f t="shared" si="753"/>
        <v/>
      </c>
      <c r="DQ406" s="9"/>
      <c r="DR406" s="9"/>
      <c r="DS406" s="9"/>
      <c r="DT406" s="9" t="str">
        <f t="shared" si="756"/>
        <v/>
      </c>
      <c r="DU406" s="10" t="str">
        <f t="shared" si="755"/>
        <v/>
      </c>
      <c r="DV406" s="7"/>
      <c r="DW406" s="276"/>
      <c r="DX406" s="276"/>
      <c r="DY406" s="276"/>
      <c r="DZ406" s="276"/>
      <c r="EA406" s="276"/>
      <c r="EB406" s="276"/>
      <c r="EC406" s="276"/>
      <c r="ED406" s="276"/>
      <c r="EE406" s="276"/>
      <c r="EF406" s="276"/>
      <c r="EG406" s="276"/>
      <c r="EH406" s="276"/>
      <c r="EI406" s="276"/>
      <c r="EJ406" s="276"/>
      <c r="EK406" s="276"/>
      <c r="EL406" s="239"/>
      <c r="EM406" s="89"/>
      <c r="EN406" s="6" t="str">
        <f>IF(EM406="","",SUM(EP406:EP409)+SUM(FD406:FD409)+SUM(FR406:FR409)+SUM(GF406:GF409)+SUM(HH388,HU388)+SUM(GT406:GT409))</f>
        <v/>
      </c>
      <c r="EO406" s="78"/>
      <c r="EP406" s="78" t="str">
        <f t="shared" si="793"/>
        <v/>
      </c>
      <c r="EQ406" s="78"/>
      <c r="ER406" s="28" t="str">
        <f t="shared" si="794"/>
        <v/>
      </c>
      <c r="ES406" s="78"/>
      <c r="ET406" s="78" t="str">
        <f t="shared" si="795"/>
        <v/>
      </c>
      <c r="EU406" s="78"/>
      <c r="EV406" s="90" t="str">
        <f t="shared" si="799"/>
        <v/>
      </c>
      <c r="EW406" s="91" t="str">
        <f t="shared" si="799"/>
        <v/>
      </c>
      <c r="EX406" s="28" t="str">
        <f t="shared" si="797"/>
        <v/>
      </c>
      <c r="EY406" s="29" t="str">
        <f t="shared" si="798"/>
        <v/>
      </c>
      <c r="EZ406" s="7"/>
    </row>
    <row r="407" spans="1:156" ht="15" customHeight="1">
      <c r="A407" s="221"/>
      <c r="B407" s="15"/>
      <c r="C407" s="9">
        <v>12716</v>
      </c>
      <c r="D407" s="9">
        <f t="shared" si="757"/>
        <v>67</v>
      </c>
      <c r="E407" s="9">
        <v>376</v>
      </c>
      <c r="F407" s="9">
        <f t="shared" si="758"/>
        <v>3</v>
      </c>
      <c r="G407" s="9">
        <v>6</v>
      </c>
      <c r="H407" s="9">
        <f t="shared" si="759"/>
        <v>3</v>
      </c>
      <c r="I407" s="9">
        <v>7</v>
      </c>
      <c r="J407" s="62" t="str">
        <f t="shared" si="760"/>
        <v>ピクミンマスコット</v>
      </c>
      <c r="K407" s="95">
        <f t="shared" si="761"/>
        <v>800</v>
      </c>
      <c r="L407" s="9">
        <f t="shared" si="762"/>
        <v>2400</v>
      </c>
      <c r="M407" s="10">
        <f t="shared" si="763"/>
        <v>0.35820895522388058</v>
      </c>
      <c r="N407" s="7"/>
      <c r="O407" s="168"/>
      <c r="P407" s="15"/>
      <c r="Q407" s="9">
        <v>9466</v>
      </c>
      <c r="R407" s="9">
        <f t="shared" si="764"/>
        <v>93</v>
      </c>
      <c r="S407" s="9">
        <v>385</v>
      </c>
      <c r="T407" s="9">
        <f t="shared" si="765"/>
        <v>1</v>
      </c>
      <c r="U407" s="9">
        <v>23</v>
      </c>
      <c r="V407" s="9">
        <f t="shared" si="766"/>
        <v>1</v>
      </c>
      <c r="W407" s="9">
        <v>8</v>
      </c>
      <c r="X407" s="62" t="str">
        <f t="shared" si="767"/>
        <v>ラブブキーホルダーおおきめ</v>
      </c>
      <c r="Y407" s="95">
        <f t="shared" si="768"/>
        <v>500</v>
      </c>
      <c r="Z407" s="9">
        <f t="shared" si="769"/>
        <v>500</v>
      </c>
      <c r="AA407" s="10">
        <f t="shared" si="770"/>
        <v>5.3763440860215055E-2</v>
      </c>
      <c r="AB407" s="7"/>
      <c r="AC407" s="168"/>
      <c r="AD407" s="15"/>
      <c r="AE407" s="9">
        <v>5435</v>
      </c>
      <c r="AF407" s="9">
        <f t="shared" si="771"/>
        <v>69</v>
      </c>
      <c r="AG407" s="9">
        <v>286</v>
      </c>
      <c r="AH407" s="9">
        <f t="shared" si="772"/>
        <v>1</v>
      </c>
      <c r="AI407" s="9">
        <v>15</v>
      </c>
      <c r="AJ407" s="9">
        <f t="shared" si="773"/>
        <v>1</v>
      </c>
      <c r="AK407" s="9">
        <v>0</v>
      </c>
      <c r="AL407" s="62" t="str">
        <f t="shared" si="774"/>
        <v>ジャグラーイヤホン</v>
      </c>
      <c r="AM407" s="95">
        <f t="shared" si="775"/>
        <v>1100</v>
      </c>
      <c r="AN407" s="9">
        <f t="shared" si="776"/>
        <v>1100</v>
      </c>
      <c r="AO407" s="10">
        <f t="shared" si="777"/>
        <v>0.15942028985507245</v>
      </c>
      <c r="AP407" s="7"/>
      <c r="AQ407" s="168"/>
      <c r="AR407" s="15"/>
      <c r="AS407" s="9">
        <v>5157</v>
      </c>
      <c r="AT407" s="9">
        <f t="shared" si="778"/>
        <v>99</v>
      </c>
      <c r="AU407" s="9">
        <v>373</v>
      </c>
      <c r="AV407" s="9">
        <f t="shared" si="779"/>
        <v>7</v>
      </c>
      <c r="AW407" s="9">
        <v>18</v>
      </c>
      <c r="AX407" s="9">
        <f t="shared" si="780"/>
        <v>7</v>
      </c>
      <c r="AY407" s="9">
        <v>6</v>
      </c>
      <c r="AZ407" s="62" t="str">
        <f t="shared" si="781"/>
        <v>ブラックホワイトポケカ</v>
      </c>
      <c r="BA407" s="95">
        <f t="shared" si="782"/>
        <v>250</v>
      </c>
      <c r="BB407" s="9">
        <f t="shared" si="783"/>
        <v>1750</v>
      </c>
      <c r="BC407" s="10">
        <f t="shared" si="784"/>
        <v>0.17676767676767677</v>
      </c>
      <c r="BD407" s="7"/>
      <c r="BE407" s="168"/>
      <c r="BF407" s="15"/>
      <c r="BG407" s="9">
        <v>4827</v>
      </c>
      <c r="BH407" s="9">
        <f t="shared" si="785"/>
        <v>79</v>
      </c>
      <c r="BI407" s="9">
        <v>92</v>
      </c>
      <c r="BJ407" s="9">
        <f t="shared" si="786"/>
        <v>2</v>
      </c>
      <c r="BK407" s="9">
        <v>11</v>
      </c>
      <c r="BL407" s="9">
        <f t="shared" si="787"/>
        <v>2</v>
      </c>
      <c r="BM407" s="9">
        <v>0</v>
      </c>
      <c r="BN407" s="62" t="str">
        <f t="shared" si="788"/>
        <v>デジタルミニカメラ</v>
      </c>
      <c r="BO407" s="95">
        <f t="shared" si="789"/>
        <v>722</v>
      </c>
      <c r="BP407" s="9">
        <f t="shared" si="790"/>
        <v>1444</v>
      </c>
      <c r="BQ407" s="10">
        <f t="shared" si="791"/>
        <v>0.18278481012658229</v>
      </c>
      <c r="BR407" s="7"/>
      <c r="BS407" s="168"/>
      <c r="BT407" s="169"/>
      <c r="BU407" s="9"/>
      <c r="BV407" s="9" t="str">
        <f t="shared" si="733"/>
        <v/>
      </c>
      <c r="BW407" s="9"/>
      <c r="BX407" s="9" t="str">
        <f t="shared" si="734"/>
        <v/>
      </c>
      <c r="BY407" s="9"/>
      <c r="BZ407" s="9" t="str">
        <f t="shared" si="735"/>
        <v/>
      </c>
      <c r="CA407" s="9"/>
      <c r="CB407" s="9"/>
      <c r="CC407" s="9"/>
      <c r="CD407" s="9" t="str">
        <f t="shared" si="737"/>
        <v/>
      </c>
      <c r="CE407" s="10" t="str">
        <f t="shared" si="738"/>
        <v/>
      </c>
      <c r="CF407" s="7"/>
      <c r="CH407" s="15"/>
      <c r="CI407" s="9"/>
      <c r="CJ407" s="9" t="str">
        <f t="shared" si="739"/>
        <v/>
      </c>
      <c r="CK407" s="9"/>
      <c r="CL407" s="9" t="str">
        <f t="shared" si="740"/>
        <v/>
      </c>
      <c r="CM407" s="9"/>
      <c r="CN407" s="9" t="str">
        <f t="shared" si="741"/>
        <v/>
      </c>
      <c r="CO407" s="9"/>
      <c r="CP407" s="9"/>
      <c r="CQ407" s="9"/>
      <c r="CR407" s="9" t="str">
        <f t="shared" si="743"/>
        <v/>
      </c>
      <c r="CS407" s="10" t="str">
        <f t="shared" si="744"/>
        <v/>
      </c>
      <c r="CT407" s="7"/>
      <c r="CV407" s="15"/>
      <c r="CW407" s="9"/>
      <c r="CX407" s="9" t="str">
        <f t="shared" si="745"/>
        <v/>
      </c>
      <c r="CY407" s="9"/>
      <c r="CZ407" s="9" t="str">
        <f t="shared" si="746"/>
        <v/>
      </c>
      <c r="DA407" s="9"/>
      <c r="DB407" s="9" t="str">
        <f t="shared" si="747"/>
        <v/>
      </c>
      <c r="DC407" s="9"/>
      <c r="DD407" s="9"/>
      <c r="DE407" s="9"/>
      <c r="DF407" s="9" t="str">
        <f t="shared" si="749"/>
        <v/>
      </c>
      <c r="DG407" s="10" t="str">
        <f t="shared" si="750"/>
        <v/>
      </c>
      <c r="DH407" s="7"/>
      <c r="DJ407" s="15"/>
      <c r="DK407" s="9"/>
      <c r="DL407" s="9" t="str">
        <f t="shared" si="751"/>
        <v/>
      </c>
      <c r="DM407" s="9"/>
      <c r="DN407" s="9" t="str">
        <f t="shared" si="752"/>
        <v/>
      </c>
      <c r="DO407" s="9"/>
      <c r="DP407" s="9" t="str">
        <f t="shared" si="753"/>
        <v/>
      </c>
      <c r="DQ407" s="9"/>
      <c r="DR407" s="9"/>
      <c r="DS407" s="9"/>
      <c r="DT407" s="9" t="str">
        <f t="shared" si="756"/>
        <v/>
      </c>
      <c r="DU407" s="10" t="str">
        <f t="shared" si="755"/>
        <v/>
      </c>
      <c r="DV407" s="7"/>
      <c r="DW407" s="276"/>
      <c r="DX407" s="276"/>
      <c r="DY407" s="276"/>
      <c r="DZ407" s="276"/>
      <c r="EA407" s="276"/>
      <c r="EB407" s="276"/>
      <c r="EC407" s="276"/>
      <c r="ED407" s="276"/>
      <c r="EE407" s="276"/>
      <c r="EF407" s="276"/>
      <c r="EG407" s="276"/>
      <c r="EH407" s="276"/>
      <c r="EI407" s="276"/>
      <c r="EJ407" s="276"/>
      <c r="EK407" s="276"/>
      <c r="EL407" s="239"/>
      <c r="EM407" s="15"/>
      <c r="EN407" s="15"/>
      <c r="EO407" s="9"/>
      <c r="EP407" s="9" t="str">
        <f t="shared" si="793"/>
        <v/>
      </c>
      <c r="EQ407" s="9"/>
      <c r="ER407" s="9" t="str">
        <f t="shared" si="794"/>
        <v/>
      </c>
      <c r="ES407" s="9"/>
      <c r="ET407" s="9" t="str">
        <f t="shared" si="795"/>
        <v/>
      </c>
      <c r="EU407" s="9"/>
      <c r="EV407" s="62" t="str">
        <f t="shared" si="799"/>
        <v/>
      </c>
      <c r="EW407" s="95" t="str">
        <f t="shared" si="799"/>
        <v/>
      </c>
      <c r="EX407" s="9" t="str">
        <f t="shared" si="797"/>
        <v/>
      </c>
      <c r="EY407" s="10" t="str">
        <f t="shared" si="798"/>
        <v/>
      </c>
      <c r="EZ407" s="7"/>
    </row>
    <row r="408" spans="1:156" ht="15" customHeight="1">
      <c r="A408" s="230"/>
      <c r="B408" s="15"/>
      <c r="C408" s="9">
        <v>8788</v>
      </c>
      <c r="D408" s="9">
        <f t="shared" si="757"/>
        <v>80</v>
      </c>
      <c r="E408" s="9">
        <v>539</v>
      </c>
      <c r="F408" s="9">
        <f t="shared" si="758"/>
        <v>2</v>
      </c>
      <c r="G408" s="9">
        <v>7</v>
      </c>
      <c r="H408" s="9">
        <f t="shared" si="759"/>
        <v>3</v>
      </c>
      <c r="I408" s="9">
        <v>0</v>
      </c>
      <c r="J408" s="62" t="str">
        <f t="shared" si="760"/>
        <v>がま口カエル</v>
      </c>
      <c r="K408" s="9">
        <f t="shared" si="761"/>
        <v>308</v>
      </c>
      <c r="L408" s="9">
        <f t="shared" si="762"/>
        <v>924</v>
      </c>
      <c r="M408" s="10">
        <f t="shared" si="763"/>
        <v>0.11550000000000001</v>
      </c>
      <c r="N408" s="7"/>
      <c r="O408" s="168"/>
      <c r="P408" s="15"/>
      <c r="Q408" s="9">
        <v>9650</v>
      </c>
      <c r="R408" s="9">
        <f t="shared" si="764"/>
        <v>82</v>
      </c>
      <c r="S408" s="9">
        <v>232</v>
      </c>
      <c r="T408" s="9">
        <f t="shared" si="765"/>
        <v>2</v>
      </c>
      <c r="U408" s="9">
        <v>11</v>
      </c>
      <c r="V408" s="9">
        <f t="shared" si="766"/>
        <v>2</v>
      </c>
      <c r="W408" s="9">
        <v>6</v>
      </c>
      <c r="X408" s="62" t="str">
        <f t="shared" si="767"/>
        <v>サンリオ型押し</v>
      </c>
      <c r="Y408" s="9">
        <f t="shared" si="768"/>
        <v>0</v>
      </c>
      <c r="Z408" s="9">
        <f t="shared" si="769"/>
        <v>0</v>
      </c>
      <c r="AA408" s="10">
        <f t="shared" si="770"/>
        <v>0</v>
      </c>
      <c r="AB408" s="7"/>
      <c r="AC408" s="168"/>
      <c r="AD408" s="15"/>
      <c r="AE408" s="9">
        <v>6601</v>
      </c>
      <c r="AF408" s="9">
        <f t="shared" si="771"/>
        <v>50</v>
      </c>
      <c r="AG408" s="9">
        <v>275</v>
      </c>
      <c r="AH408" s="9">
        <f t="shared" si="772"/>
        <v>0</v>
      </c>
      <c r="AI408" s="9">
        <v>6</v>
      </c>
      <c r="AJ408" s="9">
        <f t="shared" si="773"/>
        <v>0</v>
      </c>
      <c r="AK408" s="9">
        <v>0</v>
      </c>
      <c r="AL408" s="62" t="str">
        <f t="shared" si="774"/>
        <v>ＡＩマスコット</v>
      </c>
      <c r="AM408" s="9">
        <f t="shared" si="775"/>
        <v>418</v>
      </c>
      <c r="AN408" s="9">
        <f t="shared" si="776"/>
        <v>0</v>
      </c>
      <c r="AO408" s="10">
        <f t="shared" si="777"/>
        <v>0</v>
      </c>
      <c r="AP408" s="7"/>
      <c r="AQ408" s="168"/>
      <c r="AR408" s="17"/>
      <c r="AS408" s="9">
        <v>5334</v>
      </c>
      <c r="AT408" s="110">
        <f t="shared" si="778"/>
        <v>45</v>
      </c>
      <c r="AU408" s="9">
        <v>342</v>
      </c>
      <c r="AV408" s="9">
        <f t="shared" si="779"/>
        <v>2</v>
      </c>
      <c r="AW408" s="9">
        <v>34</v>
      </c>
      <c r="AX408" s="9">
        <f t="shared" si="780"/>
        <v>2</v>
      </c>
      <c r="AY408" s="9">
        <v>0</v>
      </c>
      <c r="AZ408" s="62" t="str">
        <f t="shared" si="781"/>
        <v>ダンダダンマスコット</v>
      </c>
      <c r="BA408" s="9">
        <f t="shared" si="782"/>
        <v>400</v>
      </c>
      <c r="BB408" s="9">
        <f t="shared" si="783"/>
        <v>800</v>
      </c>
      <c r="BC408" s="10">
        <f t="shared" si="784"/>
        <v>0.17777777777777778</v>
      </c>
      <c r="BD408" s="7"/>
      <c r="BE408" s="168"/>
      <c r="BF408" s="15"/>
      <c r="BG408" s="9">
        <v>4935</v>
      </c>
      <c r="BH408" s="9">
        <f t="shared" si="785"/>
        <v>185</v>
      </c>
      <c r="BI408" s="9">
        <v>145</v>
      </c>
      <c r="BJ408" s="9">
        <f t="shared" si="786"/>
        <v>5</v>
      </c>
      <c r="BK408" s="9">
        <v>10</v>
      </c>
      <c r="BL408" s="9">
        <f t="shared" si="787"/>
        <v>3</v>
      </c>
      <c r="BM408" s="9">
        <v>3</v>
      </c>
      <c r="BN408" s="62" t="str">
        <f t="shared" si="788"/>
        <v>ゲームアーク</v>
      </c>
      <c r="BO408" s="9">
        <f t="shared" si="789"/>
        <v>670</v>
      </c>
      <c r="BP408" s="9">
        <f t="shared" si="790"/>
        <v>2010</v>
      </c>
      <c r="BQ408" s="10">
        <f t="shared" si="791"/>
        <v>0.10864864864864865</v>
      </c>
      <c r="BR408" s="7"/>
      <c r="BS408" s="168"/>
      <c r="BT408" s="169"/>
      <c r="BU408" s="9"/>
      <c r="BV408" s="9" t="str">
        <f t="shared" si="733"/>
        <v/>
      </c>
      <c r="BW408" s="9"/>
      <c r="BX408" s="9" t="str">
        <f t="shared" si="734"/>
        <v/>
      </c>
      <c r="BY408" s="9"/>
      <c r="BZ408" s="9" t="str">
        <f t="shared" si="735"/>
        <v/>
      </c>
      <c r="CA408" s="9"/>
      <c r="CB408" s="9"/>
      <c r="CC408" s="9"/>
      <c r="CD408" s="9" t="str">
        <f t="shared" si="737"/>
        <v/>
      </c>
      <c r="CE408" s="10" t="str">
        <f t="shared" si="738"/>
        <v/>
      </c>
      <c r="CF408" s="7"/>
      <c r="CH408" s="15"/>
      <c r="CI408" s="9"/>
      <c r="CJ408" s="9" t="str">
        <f t="shared" si="739"/>
        <v/>
      </c>
      <c r="CK408" s="9"/>
      <c r="CL408" s="9" t="str">
        <f t="shared" si="740"/>
        <v/>
      </c>
      <c r="CM408" s="9"/>
      <c r="CN408" s="9" t="str">
        <f t="shared" si="741"/>
        <v/>
      </c>
      <c r="CO408" s="9"/>
      <c r="CP408" s="9"/>
      <c r="CQ408" s="9"/>
      <c r="CR408" s="9" t="str">
        <f t="shared" si="743"/>
        <v/>
      </c>
      <c r="CS408" s="10" t="str">
        <f t="shared" si="744"/>
        <v/>
      </c>
      <c r="CT408" s="7"/>
      <c r="CV408" s="15"/>
      <c r="CW408" s="9"/>
      <c r="CX408" s="9" t="str">
        <f t="shared" si="745"/>
        <v/>
      </c>
      <c r="CY408" s="9"/>
      <c r="CZ408" s="9" t="str">
        <f t="shared" si="746"/>
        <v/>
      </c>
      <c r="DA408" s="9"/>
      <c r="DB408" s="9" t="str">
        <f t="shared" si="747"/>
        <v/>
      </c>
      <c r="DC408" s="9"/>
      <c r="DD408" s="9"/>
      <c r="DE408" s="9"/>
      <c r="DF408" s="9" t="str">
        <f t="shared" si="749"/>
        <v/>
      </c>
      <c r="DG408" s="10" t="str">
        <f t="shared" si="750"/>
        <v/>
      </c>
      <c r="DH408" s="7"/>
      <c r="DJ408" s="15"/>
      <c r="DK408" s="9"/>
      <c r="DL408" s="9" t="str">
        <f t="shared" si="751"/>
        <v/>
      </c>
      <c r="DM408" s="9"/>
      <c r="DN408" s="9" t="str">
        <f t="shared" si="752"/>
        <v/>
      </c>
      <c r="DO408" s="9"/>
      <c r="DP408" s="9" t="str">
        <f t="shared" si="753"/>
        <v/>
      </c>
      <c r="DQ408" s="9"/>
      <c r="DR408" s="9"/>
      <c r="DS408" s="9"/>
      <c r="DT408" s="9" t="str">
        <f t="shared" si="756"/>
        <v/>
      </c>
      <c r="DU408" s="10" t="str">
        <f t="shared" si="755"/>
        <v/>
      </c>
      <c r="DV408" s="7"/>
      <c r="DW408" s="276"/>
      <c r="DX408" s="276"/>
      <c r="DY408" s="276"/>
      <c r="DZ408" s="276"/>
      <c r="EA408" s="276"/>
      <c r="EB408" s="276"/>
      <c r="EC408" s="276"/>
      <c r="ED408" s="276"/>
      <c r="EE408" s="276"/>
      <c r="EF408" s="276"/>
      <c r="EG408" s="276"/>
      <c r="EH408" s="276"/>
      <c r="EI408" s="276"/>
      <c r="EJ408" s="276"/>
      <c r="EK408" s="276"/>
      <c r="EL408" s="239"/>
      <c r="EM408" s="15"/>
      <c r="EN408" s="15"/>
      <c r="EO408" s="9"/>
      <c r="EP408" s="9" t="str">
        <f t="shared" si="793"/>
        <v/>
      </c>
      <c r="EQ408" s="9"/>
      <c r="ER408" s="9" t="str">
        <f t="shared" si="794"/>
        <v/>
      </c>
      <c r="ES408" s="9"/>
      <c r="ET408" s="9" t="str">
        <f t="shared" si="795"/>
        <v/>
      </c>
      <c r="EU408" s="9"/>
      <c r="EV408" s="62" t="str">
        <f t="shared" si="799"/>
        <v/>
      </c>
      <c r="EW408" s="9" t="str">
        <f t="shared" si="799"/>
        <v/>
      </c>
      <c r="EX408" s="9" t="str">
        <f t="shared" si="797"/>
        <v/>
      </c>
      <c r="EY408" s="10" t="str">
        <f t="shared" si="798"/>
        <v/>
      </c>
      <c r="EZ408" s="7"/>
    </row>
    <row r="409" spans="1:156" ht="15" customHeight="1" thickBot="1">
      <c r="A409" s="23"/>
      <c r="B409" s="23"/>
      <c r="C409" s="24">
        <v>9306</v>
      </c>
      <c r="D409" s="159">
        <f t="shared" si="757"/>
        <v>35</v>
      </c>
      <c r="E409" s="24">
        <v>422</v>
      </c>
      <c r="F409" s="24">
        <f t="shared" si="758"/>
        <v>0</v>
      </c>
      <c r="G409" s="24">
        <v>7</v>
      </c>
      <c r="H409" s="24">
        <f t="shared" si="759"/>
        <v>0</v>
      </c>
      <c r="I409" s="24">
        <v>9</v>
      </c>
      <c r="J409" s="63" t="str">
        <f t="shared" si="760"/>
        <v>キティフェイスポーチ</v>
      </c>
      <c r="K409" s="96">
        <f t="shared" si="761"/>
        <v>957</v>
      </c>
      <c r="L409" s="24">
        <f t="shared" si="762"/>
        <v>0</v>
      </c>
      <c r="M409" s="26">
        <f t="shared" si="763"/>
        <v>0</v>
      </c>
      <c r="N409" s="7" t="s">
        <v>631</v>
      </c>
      <c r="O409" s="168"/>
      <c r="P409" s="23"/>
      <c r="Q409" s="24">
        <v>6750</v>
      </c>
      <c r="R409" s="24">
        <f t="shared" si="764"/>
        <v>54</v>
      </c>
      <c r="S409" s="24">
        <v>379</v>
      </c>
      <c r="T409" s="24">
        <f t="shared" si="765"/>
        <v>2</v>
      </c>
      <c r="U409" s="24">
        <v>16</v>
      </c>
      <c r="V409" s="24">
        <f t="shared" si="766"/>
        <v>1</v>
      </c>
      <c r="W409" s="24">
        <v>8</v>
      </c>
      <c r="X409" s="63" t="str">
        <f t="shared" si="767"/>
        <v>アンパンマンマスコット</v>
      </c>
      <c r="Y409" s="96">
        <f t="shared" si="768"/>
        <v>608</v>
      </c>
      <c r="Z409" s="24">
        <f t="shared" si="769"/>
        <v>608</v>
      </c>
      <c r="AA409" s="26">
        <f t="shared" si="770"/>
        <v>0.11259259259259259</v>
      </c>
      <c r="AB409" s="7" t="s">
        <v>632</v>
      </c>
      <c r="AC409" s="168"/>
      <c r="AD409" s="23"/>
      <c r="AE409" s="24">
        <v>6079</v>
      </c>
      <c r="AF409" s="159">
        <f t="shared" si="771"/>
        <v>31</v>
      </c>
      <c r="AG409" s="24">
        <v>459</v>
      </c>
      <c r="AH409" s="24">
        <f t="shared" si="772"/>
        <v>1</v>
      </c>
      <c r="AI409" s="24">
        <v>17</v>
      </c>
      <c r="AJ409" s="24">
        <f t="shared" si="773"/>
        <v>1</v>
      </c>
      <c r="AK409" s="24">
        <v>48</v>
      </c>
      <c r="AL409" s="63" t="str">
        <f t="shared" si="774"/>
        <v>ラブブキーホルダー</v>
      </c>
      <c r="AM409" s="96">
        <f t="shared" si="775"/>
        <v>450</v>
      </c>
      <c r="AN409" s="24">
        <f t="shared" si="776"/>
        <v>450</v>
      </c>
      <c r="AO409" s="26">
        <f t="shared" si="777"/>
        <v>0.14516129032258066</v>
      </c>
      <c r="AP409" s="7" t="s">
        <v>639</v>
      </c>
      <c r="AQ409" s="168"/>
      <c r="AR409" s="23"/>
      <c r="AS409" s="24">
        <v>5524</v>
      </c>
      <c r="AT409" s="24">
        <f t="shared" si="778"/>
        <v>62</v>
      </c>
      <c r="AU409" s="24">
        <v>239</v>
      </c>
      <c r="AV409" s="24">
        <f t="shared" si="779"/>
        <v>0</v>
      </c>
      <c r="AW409" s="24">
        <v>5</v>
      </c>
      <c r="AX409" s="24">
        <f t="shared" si="780"/>
        <v>1</v>
      </c>
      <c r="AY409" s="24">
        <v>0</v>
      </c>
      <c r="AZ409" s="63" t="str">
        <f t="shared" si="781"/>
        <v>スンスンクリップ</v>
      </c>
      <c r="BA409" s="96">
        <f t="shared" si="782"/>
        <v>1100</v>
      </c>
      <c r="BB409" s="24">
        <f t="shared" si="783"/>
        <v>1100</v>
      </c>
      <c r="BC409" s="26">
        <f t="shared" si="784"/>
        <v>0.17741935483870969</v>
      </c>
      <c r="BD409" s="7"/>
      <c r="BE409" s="168"/>
      <c r="BF409" s="23"/>
      <c r="BG409" s="24">
        <v>5382</v>
      </c>
      <c r="BH409" s="24">
        <f t="shared" si="785"/>
        <v>86</v>
      </c>
      <c r="BI409" s="24">
        <v>228</v>
      </c>
      <c r="BJ409" s="24">
        <f t="shared" si="786"/>
        <v>0</v>
      </c>
      <c r="BK409" s="24">
        <v>80</v>
      </c>
      <c r="BL409" s="24">
        <f t="shared" si="787"/>
        <v>8</v>
      </c>
      <c r="BM409" s="24">
        <v>19</v>
      </c>
      <c r="BN409" s="63" t="str">
        <f t="shared" si="788"/>
        <v>AIモンスターラバー</v>
      </c>
      <c r="BO409" s="96">
        <f t="shared" si="789"/>
        <v>200</v>
      </c>
      <c r="BP409" s="24">
        <f t="shared" si="790"/>
        <v>1600</v>
      </c>
      <c r="BQ409" s="26">
        <f t="shared" si="791"/>
        <v>0.18604651162790697</v>
      </c>
      <c r="BR409" s="7"/>
      <c r="BS409" s="168"/>
      <c r="BT409" s="169"/>
      <c r="BU409" s="9"/>
      <c r="BV409" s="9" t="str">
        <f>IF(BU409="","",BU409-BU400)</f>
        <v/>
      </c>
      <c r="BW409" s="9"/>
      <c r="BX409" s="9" t="str">
        <f>IF(BW409="","",BW409-BW400)</f>
        <v/>
      </c>
      <c r="BY409" s="9"/>
      <c r="BZ409" s="9" t="str">
        <f>IF(BY409="","",BY400+CA400-BY409)</f>
        <v/>
      </c>
      <c r="CA409" s="9"/>
      <c r="CB409" s="9"/>
      <c r="CC409" s="9"/>
      <c r="CD409" s="9" t="str">
        <f t="shared" si="737"/>
        <v/>
      </c>
      <c r="CE409" s="10" t="str">
        <f t="shared" si="738"/>
        <v/>
      </c>
      <c r="CF409" s="7"/>
      <c r="CH409" s="15"/>
      <c r="CI409" s="9"/>
      <c r="CJ409" s="9" t="str">
        <f>IF(CI409="","",CI409-CI400)</f>
        <v/>
      </c>
      <c r="CK409" s="9"/>
      <c r="CL409" s="9" t="str">
        <f>IF(CK409="","",CK409-CK400)</f>
        <v/>
      </c>
      <c r="CM409" s="9"/>
      <c r="CN409" s="9" t="str">
        <f>IF(CM409="","",CM400+CO400-CM409)</f>
        <v/>
      </c>
      <c r="CO409" s="9"/>
      <c r="CP409" s="9"/>
      <c r="CQ409" s="9"/>
      <c r="CR409" s="9" t="str">
        <f t="shared" si="743"/>
        <v/>
      </c>
      <c r="CS409" s="10" t="str">
        <f t="shared" si="744"/>
        <v/>
      </c>
      <c r="CT409" s="7"/>
      <c r="CV409" s="15"/>
      <c r="CW409" s="9"/>
      <c r="CX409" s="9" t="str">
        <f>IF(CW409="","",CW409-CW400)</f>
        <v/>
      </c>
      <c r="CY409" s="9"/>
      <c r="CZ409" s="9" t="str">
        <f>IF(CY409="","",CY409-CY400)</f>
        <v/>
      </c>
      <c r="DA409" s="9"/>
      <c r="DB409" s="9" t="str">
        <f>IF(DA409="","",DA400+DC400-DA409)</f>
        <v/>
      </c>
      <c r="DC409" s="9"/>
      <c r="DD409" s="9"/>
      <c r="DE409" s="9"/>
      <c r="DF409" s="9" t="str">
        <f t="shared" si="749"/>
        <v/>
      </c>
      <c r="DG409" s="10" t="str">
        <f t="shared" si="750"/>
        <v/>
      </c>
      <c r="DH409" s="7"/>
      <c r="DJ409" s="15"/>
      <c r="DK409" s="9"/>
      <c r="DL409" s="9" t="str">
        <f>IF(DK409="","",DK409-DK400)</f>
        <v/>
      </c>
      <c r="DM409" s="9"/>
      <c r="DN409" s="9" t="str">
        <f>IF(DM409="","",DM409-DM400)</f>
        <v/>
      </c>
      <c r="DO409" s="9"/>
      <c r="DP409" s="9" t="str">
        <f>IF(DO409="","",DO400+DQ400-DO409)</f>
        <v/>
      </c>
      <c r="DQ409" s="9"/>
      <c r="DR409" s="9"/>
      <c r="DS409" s="9"/>
      <c r="DT409" s="9" t="str">
        <f t="shared" si="756"/>
        <v/>
      </c>
      <c r="DU409" s="10" t="str">
        <f t="shared" si="755"/>
        <v/>
      </c>
      <c r="DV409" s="7"/>
      <c r="DW409" s="276"/>
      <c r="DX409" s="276"/>
      <c r="DY409" s="276"/>
      <c r="DZ409" s="276"/>
      <c r="EA409" s="276"/>
      <c r="EB409" s="276"/>
      <c r="EC409" s="276"/>
      <c r="ED409" s="276"/>
      <c r="EE409" s="276"/>
      <c r="EF409" s="276"/>
      <c r="EG409" s="276"/>
      <c r="EH409" s="276"/>
      <c r="EI409" s="276"/>
      <c r="EJ409" s="276"/>
      <c r="EK409" s="276"/>
      <c r="EL409" s="239"/>
      <c r="EM409" s="23"/>
      <c r="EN409" s="23"/>
      <c r="EO409" s="24"/>
      <c r="EP409" s="24" t="str">
        <f t="shared" si="793"/>
        <v/>
      </c>
      <c r="EQ409" s="24"/>
      <c r="ER409" s="24" t="str">
        <f t="shared" si="794"/>
        <v/>
      </c>
      <c r="ES409" s="24"/>
      <c r="ET409" s="24" t="str">
        <f t="shared" si="795"/>
        <v/>
      </c>
      <c r="EU409" s="24"/>
      <c r="EV409" s="63" t="str">
        <f t="shared" si="799"/>
        <v/>
      </c>
      <c r="EW409" s="96" t="str">
        <f t="shared" si="799"/>
        <v/>
      </c>
      <c r="EX409" s="24" t="str">
        <f t="shared" si="797"/>
        <v/>
      </c>
      <c r="EY409" s="26" t="str">
        <f t="shared" si="798"/>
        <v/>
      </c>
      <c r="EZ409" s="7"/>
    </row>
    <row r="410" spans="1:156" ht="15" customHeight="1" thickTop="1">
      <c r="A410" s="89">
        <v>46021</v>
      </c>
      <c r="B410" s="6">
        <f>IF(A410="","",SUM(D410:D413)+SUM(R410:R413)+SUM(AF410:AF413)+SUM(AT410:AT413)+SUM(BV386,CJ386,CX386,DL386)+SUM(BH410:BH413))</f>
        <v>3372</v>
      </c>
      <c r="C410" s="78">
        <v>11104</v>
      </c>
      <c r="D410" s="78">
        <f t="shared" si="757"/>
        <v>184</v>
      </c>
      <c r="E410" s="78">
        <v>363</v>
      </c>
      <c r="F410" s="28">
        <f t="shared" si="758"/>
        <v>3</v>
      </c>
      <c r="G410" s="78">
        <v>13</v>
      </c>
      <c r="H410" s="78">
        <f t="shared" si="759"/>
        <v>3</v>
      </c>
      <c r="I410" s="78">
        <v>0</v>
      </c>
      <c r="J410" s="90" t="str">
        <f t="shared" si="760"/>
        <v>サンリオファーキーケース</v>
      </c>
      <c r="K410" s="91">
        <f t="shared" si="761"/>
        <v>682</v>
      </c>
      <c r="L410" s="28">
        <f t="shared" si="762"/>
        <v>2046</v>
      </c>
      <c r="M410" s="29">
        <f t="shared" si="763"/>
        <v>0.11119565217391304</v>
      </c>
      <c r="N410" s="7"/>
      <c r="P410" s="89">
        <f>IF(A410="","",A410)</f>
        <v>46021</v>
      </c>
      <c r="Q410" s="78">
        <v>8917</v>
      </c>
      <c r="R410" s="78">
        <f t="shared" si="764"/>
        <v>113</v>
      </c>
      <c r="S410" s="78">
        <v>230</v>
      </c>
      <c r="T410" s="28">
        <f t="shared" si="765"/>
        <v>6</v>
      </c>
      <c r="U410" s="78">
        <v>34</v>
      </c>
      <c r="V410" s="78">
        <f t="shared" si="766"/>
        <v>6</v>
      </c>
      <c r="W410" s="78">
        <v>0</v>
      </c>
      <c r="X410" s="90" t="str">
        <f t="shared" si="767"/>
        <v>ラブブマスコット</v>
      </c>
      <c r="Y410" s="91">
        <f t="shared" si="768"/>
        <v>400</v>
      </c>
      <c r="Z410" s="28">
        <f t="shared" si="769"/>
        <v>2400</v>
      </c>
      <c r="AA410" s="29">
        <f t="shared" si="770"/>
        <v>0.21238938053097345</v>
      </c>
      <c r="AB410" s="7"/>
      <c r="AD410" s="89">
        <f>IF(A410="","",A410)</f>
        <v>46021</v>
      </c>
      <c r="AE410" s="78">
        <v>5493</v>
      </c>
      <c r="AF410" s="78">
        <f t="shared" si="771"/>
        <v>108</v>
      </c>
      <c r="AG410" s="78">
        <v>166</v>
      </c>
      <c r="AH410" s="28">
        <f t="shared" si="772"/>
        <v>4</v>
      </c>
      <c r="AI410" s="78">
        <v>30</v>
      </c>
      <c r="AJ410" s="78">
        <f t="shared" si="773"/>
        <v>6</v>
      </c>
      <c r="AK410" s="78">
        <v>0</v>
      </c>
      <c r="AL410" s="90" t="str">
        <f t="shared" si="774"/>
        <v>サンリオアニマルがま口</v>
      </c>
      <c r="AM410" s="91">
        <f t="shared" si="775"/>
        <v>880</v>
      </c>
      <c r="AN410" s="28">
        <f t="shared" si="776"/>
        <v>5280</v>
      </c>
      <c r="AO410" s="29">
        <f t="shared" si="777"/>
        <v>0.48888888888888887</v>
      </c>
      <c r="AP410" s="7"/>
      <c r="AR410" s="89">
        <f>IF(A410="","",A410)</f>
        <v>46021</v>
      </c>
      <c r="AS410" s="78">
        <v>8612</v>
      </c>
      <c r="AT410" s="78">
        <f t="shared" si="778"/>
        <v>204</v>
      </c>
      <c r="AU410" s="78">
        <v>348</v>
      </c>
      <c r="AV410" s="28">
        <f t="shared" si="779"/>
        <v>5</v>
      </c>
      <c r="AW410" s="78">
        <v>11</v>
      </c>
      <c r="AX410" s="78">
        <f t="shared" si="780"/>
        <v>5</v>
      </c>
      <c r="AY410" s="78">
        <v>14</v>
      </c>
      <c r="AZ410" s="90" t="str">
        <f t="shared" si="781"/>
        <v>テラスタルフェス</v>
      </c>
      <c r="BA410" s="91">
        <f t="shared" si="782"/>
        <v>800</v>
      </c>
      <c r="BB410" s="28">
        <f t="shared" si="783"/>
        <v>4000</v>
      </c>
      <c r="BC410" s="29">
        <f t="shared" si="784"/>
        <v>0.19607843137254902</v>
      </c>
      <c r="BD410" s="7"/>
      <c r="BF410" s="89">
        <f>IF(A410="","",A410)</f>
        <v>46021</v>
      </c>
      <c r="BG410" s="78">
        <v>4138</v>
      </c>
      <c r="BH410" s="78">
        <f t="shared" si="785"/>
        <v>209</v>
      </c>
      <c r="BI410" s="78">
        <v>215</v>
      </c>
      <c r="BJ410" s="28">
        <f t="shared" si="786"/>
        <v>7</v>
      </c>
      <c r="BK410" s="78">
        <v>19</v>
      </c>
      <c r="BL410" s="78">
        <f t="shared" si="787"/>
        <v>5</v>
      </c>
      <c r="BM410" s="78">
        <v>8</v>
      </c>
      <c r="BN410" s="90" t="s">
        <v>280</v>
      </c>
      <c r="BO410" s="91">
        <v>1100</v>
      </c>
      <c r="BP410" s="28">
        <f t="shared" si="790"/>
        <v>5500</v>
      </c>
      <c r="BQ410" s="29">
        <f t="shared" si="791"/>
        <v>0.26315789473684209</v>
      </c>
      <c r="BR410" s="7"/>
      <c r="BS410" s="1"/>
      <c r="BT410" s="15"/>
      <c r="BU410" s="9"/>
      <c r="BV410" s="9" t="str">
        <f>IF(BU410="","",BU410-BU408)</f>
        <v/>
      </c>
      <c r="BW410" s="9"/>
      <c r="BX410" s="9" t="str">
        <f>IF(BW410="","",BW410-BW408)</f>
        <v/>
      </c>
      <c r="BY410" s="9"/>
      <c r="BZ410" s="9" t="str">
        <f>IF(BY410="","",BY408+CA408-BY410)</f>
        <v/>
      </c>
      <c r="CA410" s="9"/>
      <c r="CB410" s="9"/>
      <c r="CC410" s="9"/>
      <c r="CD410" s="9" t="str">
        <f t="shared" si="737"/>
        <v/>
      </c>
      <c r="CE410" s="10" t="str">
        <f t="shared" si="738"/>
        <v/>
      </c>
      <c r="CF410" s="7"/>
      <c r="CH410" s="15"/>
      <c r="CI410" s="9"/>
      <c r="CJ410" s="9" t="str">
        <f>IF(CI410="","",CI410-CI408)</f>
        <v/>
      </c>
      <c r="CK410" s="9"/>
      <c r="CL410" s="9" t="str">
        <f>IF(CK410="","",CK410-CK408)</f>
        <v/>
      </c>
      <c r="CM410" s="9"/>
      <c r="CN410" s="9" t="str">
        <f>IF(CM410="","",CM408+CO408-CM410)</f>
        <v/>
      </c>
      <c r="CO410" s="9"/>
      <c r="CP410" s="9"/>
      <c r="CQ410" s="9"/>
      <c r="CR410" s="9" t="str">
        <f t="shared" si="743"/>
        <v/>
      </c>
      <c r="CS410" s="10" t="str">
        <f t="shared" si="744"/>
        <v/>
      </c>
      <c r="CT410" s="7"/>
      <c r="CV410" s="15"/>
      <c r="CW410" s="9"/>
      <c r="CX410" s="9" t="str">
        <f>IF(CW410="","",CW410-CW408)</f>
        <v/>
      </c>
      <c r="CY410" s="9"/>
      <c r="CZ410" s="9" t="str">
        <f>IF(CY410="","",CY410-CY408)</f>
        <v/>
      </c>
      <c r="DA410" s="9"/>
      <c r="DB410" s="9" t="str">
        <f>IF(DA410="","",DA408+DC408-DA410)</f>
        <v/>
      </c>
      <c r="DC410" s="9"/>
      <c r="DD410" s="9"/>
      <c r="DE410" s="9"/>
      <c r="DF410" s="9" t="str">
        <f t="shared" si="749"/>
        <v/>
      </c>
      <c r="DG410" s="10" t="str">
        <f t="shared" si="750"/>
        <v/>
      </c>
      <c r="DH410" s="7"/>
      <c r="DJ410" s="15"/>
      <c r="DK410" s="9"/>
      <c r="DL410" s="9" t="str">
        <f>IF(DK410="","",DK410-DK408)</f>
        <v/>
      </c>
      <c r="DM410" s="9"/>
      <c r="DN410" s="9" t="str">
        <f>IF(DM410="","",DM410-DM408)</f>
        <v/>
      </c>
      <c r="DO410" s="9"/>
      <c r="DP410" s="9" t="str">
        <f>IF(DO410="","",DO408+DQ408-DO410)</f>
        <v/>
      </c>
      <c r="DQ410" s="9"/>
      <c r="DR410" s="9"/>
      <c r="DS410" s="9"/>
      <c r="DT410" s="9" t="str">
        <f t="shared" si="756"/>
        <v/>
      </c>
      <c r="DU410" s="10" t="str">
        <f t="shared" si="755"/>
        <v/>
      </c>
      <c r="DV410" s="7"/>
      <c r="DW410" s="276"/>
      <c r="DX410" s="276"/>
      <c r="DY410" s="276"/>
      <c r="DZ410" s="276"/>
      <c r="EA410" s="276"/>
      <c r="EB410" s="276"/>
      <c r="EC410" s="276"/>
      <c r="ED410" s="276"/>
      <c r="EE410" s="276"/>
      <c r="EF410" s="276"/>
      <c r="EG410" s="276"/>
      <c r="EH410" s="276"/>
      <c r="EI410" s="276"/>
      <c r="EJ410" s="276"/>
      <c r="EK410" s="276"/>
      <c r="EL410" s="239"/>
      <c r="EM410" s="89"/>
      <c r="EN410" s="89"/>
      <c r="EO410" s="78"/>
      <c r="EP410" s="78" t="str">
        <f t="shared" si="793"/>
        <v/>
      </c>
      <c r="EQ410" s="78"/>
      <c r="ER410" s="28" t="str">
        <f t="shared" si="794"/>
        <v/>
      </c>
      <c r="ES410" s="78"/>
      <c r="ET410" s="78" t="str">
        <f t="shared" si="795"/>
        <v/>
      </c>
      <c r="EU410" s="78"/>
      <c r="EV410" s="90" t="str">
        <f t="shared" si="799"/>
        <v/>
      </c>
      <c r="EW410" s="91" t="str">
        <f t="shared" si="799"/>
        <v/>
      </c>
      <c r="EX410" s="28" t="str">
        <f t="shared" si="797"/>
        <v/>
      </c>
      <c r="EY410" s="29" t="str">
        <f t="shared" si="798"/>
        <v/>
      </c>
      <c r="EZ410" s="7"/>
    </row>
    <row r="411" spans="1:156" ht="15" customHeight="1">
      <c r="A411" s="15"/>
      <c r="B411" s="15"/>
      <c r="C411" s="9">
        <v>12943</v>
      </c>
      <c r="D411" s="9">
        <f t="shared" si="757"/>
        <v>227</v>
      </c>
      <c r="E411" s="9">
        <v>381</v>
      </c>
      <c r="F411" s="9">
        <f t="shared" si="758"/>
        <v>5</v>
      </c>
      <c r="G411" s="9">
        <v>8</v>
      </c>
      <c r="H411" s="9">
        <f t="shared" si="759"/>
        <v>5</v>
      </c>
      <c r="I411" s="9">
        <v>4</v>
      </c>
      <c r="J411" s="62" t="str">
        <f t="shared" si="760"/>
        <v>ピクミンマスコット</v>
      </c>
      <c r="K411" s="95">
        <f t="shared" si="761"/>
        <v>800</v>
      </c>
      <c r="L411" s="9">
        <f t="shared" si="762"/>
        <v>4000</v>
      </c>
      <c r="M411" s="10">
        <f t="shared" si="763"/>
        <v>0.1762114537444934</v>
      </c>
      <c r="N411" s="7"/>
      <c r="P411" s="15"/>
      <c r="Q411" s="9">
        <v>9551</v>
      </c>
      <c r="R411" s="9">
        <f t="shared" si="764"/>
        <v>85</v>
      </c>
      <c r="S411" s="9">
        <v>389</v>
      </c>
      <c r="T411" s="9">
        <f t="shared" si="765"/>
        <v>4</v>
      </c>
      <c r="U411" s="9">
        <v>28</v>
      </c>
      <c r="V411" s="9">
        <f t="shared" si="766"/>
        <v>3</v>
      </c>
      <c r="W411" s="9">
        <v>0</v>
      </c>
      <c r="X411" s="62" t="str">
        <f t="shared" si="767"/>
        <v>ラブブキーホルダーおおきめ</v>
      </c>
      <c r="Y411" s="95">
        <f t="shared" si="768"/>
        <v>500</v>
      </c>
      <c r="Z411" s="9">
        <f t="shared" si="769"/>
        <v>1500</v>
      </c>
      <c r="AA411" s="10">
        <f t="shared" si="770"/>
        <v>0.17647058823529413</v>
      </c>
      <c r="AB411" s="7"/>
      <c r="AD411" s="15"/>
      <c r="AE411" s="9">
        <v>5478</v>
      </c>
      <c r="AF411" s="110">
        <f t="shared" si="771"/>
        <v>43</v>
      </c>
      <c r="AG411" s="9">
        <v>287</v>
      </c>
      <c r="AH411" s="9">
        <f t="shared" si="772"/>
        <v>1</v>
      </c>
      <c r="AI411" s="9">
        <v>14</v>
      </c>
      <c r="AJ411" s="9">
        <f t="shared" si="773"/>
        <v>1</v>
      </c>
      <c r="AK411" s="9">
        <v>-3</v>
      </c>
      <c r="AL411" s="62" t="str">
        <f t="shared" si="774"/>
        <v>ジャグラーイヤホン</v>
      </c>
      <c r="AM411" s="95">
        <f t="shared" si="775"/>
        <v>1100</v>
      </c>
      <c r="AN411" s="9">
        <f t="shared" si="776"/>
        <v>1100</v>
      </c>
      <c r="AO411" s="10">
        <f t="shared" si="777"/>
        <v>0.2558139534883721</v>
      </c>
      <c r="AP411" s="7" t="s">
        <v>638</v>
      </c>
      <c r="AR411" s="15"/>
      <c r="AS411" s="9">
        <v>5225</v>
      </c>
      <c r="AT411" s="9">
        <f t="shared" si="778"/>
        <v>68</v>
      </c>
      <c r="AU411" s="9">
        <v>380</v>
      </c>
      <c r="AV411" s="9">
        <f t="shared" si="779"/>
        <v>7</v>
      </c>
      <c r="AW411" s="9">
        <v>18</v>
      </c>
      <c r="AX411" s="9">
        <f t="shared" si="780"/>
        <v>6</v>
      </c>
      <c r="AY411" s="9">
        <v>10</v>
      </c>
      <c r="AZ411" s="62" t="str">
        <f t="shared" si="781"/>
        <v>ブラックホワイトポケカ</v>
      </c>
      <c r="BA411" s="95">
        <f t="shared" si="782"/>
        <v>250</v>
      </c>
      <c r="BB411" s="9">
        <f t="shared" si="783"/>
        <v>1500</v>
      </c>
      <c r="BC411" s="10">
        <f t="shared" si="784"/>
        <v>0.22058823529411764</v>
      </c>
      <c r="BD411" s="7"/>
      <c r="BF411" s="15"/>
      <c r="BG411" s="9">
        <v>4968</v>
      </c>
      <c r="BH411" s="9">
        <f t="shared" si="785"/>
        <v>141</v>
      </c>
      <c r="BI411" s="9">
        <v>95</v>
      </c>
      <c r="BJ411" s="9">
        <f t="shared" si="786"/>
        <v>3</v>
      </c>
      <c r="BK411" s="9">
        <v>7</v>
      </c>
      <c r="BL411" s="9">
        <f t="shared" si="787"/>
        <v>4</v>
      </c>
      <c r="BM411" s="9">
        <v>10</v>
      </c>
      <c r="BN411" s="62" t="str">
        <f t="shared" si="788"/>
        <v>デジタルミニカメラ</v>
      </c>
      <c r="BO411" s="95">
        <f t="shared" si="789"/>
        <v>722</v>
      </c>
      <c r="BP411" s="9">
        <f t="shared" si="790"/>
        <v>2888</v>
      </c>
      <c r="BQ411" s="10">
        <f t="shared" si="791"/>
        <v>0.20482269503546099</v>
      </c>
      <c r="BR411" s="7"/>
      <c r="BS411" s="1"/>
      <c r="BT411" s="15"/>
      <c r="BU411" s="9"/>
      <c r="BV411" s="9" t="str">
        <f t="shared" ref="BV411:BV429" si="800">IF(BU411="","",BU411-BU410)</f>
        <v/>
      </c>
      <c r="BW411" s="9"/>
      <c r="BX411" s="9" t="str">
        <f t="shared" ref="BX411:BX430" si="801">IF(BW411="","",BW411-BW410)</f>
        <v/>
      </c>
      <c r="BY411" s="9"/>
      <c r="BZ411" s="9" t="str">
        <f t="shared" ref="BZ411:BZ430" si="802">IF(BY411="","",BY410+CA410-BY411)</f>
        <v/>
      </c>
      <c r="CA411" s="9"/>
      <c r="CB411" s="9"/>
      <c r="CC411" s="9"/>
      <c r="CD411" s="9" t="str">
        <f t="shared" ref="CD411:CD430" si="803">IF(CC411="","",BZ411*CC411)</f>
        <v/>
      </c>
      <c r="CE411" s="10" t="str">
        <f t="shared" ref="CE411:CE430" si="804">IF(CD411="","",CD411/(BV411*100))</f>
        <v/>
      </c>
      <c r="CF411" s="7"/>
      <c r="CH411" s="15"/>
      <c r="CI411" s="9"/>
      <c r="CJ411" s="9" t="str">
        <f t="shared" ref="CJ411:CJ429" si="805">IF(CI411="","",CI411-CI410)</f>
        <v/>
      </c>
      <c r="CK411" s="9"/>
      <c r="CL411" s="9" t="str">
        <f t="shared" ref="CL411:CL430" si="806">IF(CK411="","",CK411-CK410)</f>
        <v/>
      </c>
      <c r="CM411" s="9"/>
      <c r="CN411" s="9" t="str">
        <f t="shared" ref="CN411:CN430" si="807">IF(CM411="","",CM410+CO410-CM411)</f>
        <v/>
      </c>
      <c r="CO411" s="9"/>
      <c r="CP411" s="9"/>
      <c r="CQ411" s="9"/>
      <c r="CR411" s="9" t="str">
        <f t="shared" ref="CR411:CR430" si="808">IF(CQ411="","",CN411*CQ411)</f>
        <v/>
      </c>
      <c r="CS411" s="10" t="str">
        <f t="shared" ref="CS411:CS430" si="809">IF(CR411="","",CR411/(CJ411*100))</f>
        <v/>
      </c>
      <c r="CT411" s="7"/>
      <c r="CV411" s="15"/>
      <c r="CW411" s="9"/>
      <c r="CX411" s="9" t="str">
        <f t="shared" ref="CX411:CX429" si="810">IF(CW411="","",CW411-CW410)</f>
        <v/>
      </c>
      <c r="CY411" s="9"/>
      <c r="CZ411" s="9" t="str">
        <f t="shared" ref="CZ411:CZ430" si="811">IF(CY411="","",CY411-CY410)</f>
        <v/>
      </c>
      <c r="DA411" s="9"/>
      <c r="DB411" s="9" t="str">
        <f t="shared" ref="DB411:DB430" si="812">IF(DA411="","",DA410+DC410-DA411)</f>
        <v/>
      </c>
      <c r="DC411" s="9"/>
      <c r="DD411" s="9"/>
      <c r="DE411" s="9"/>
      <c r="DF411" s="9" t="str">
        <f t="shared" ref="DF411:DF430" si="813">IF(DE411="","",DB411*DE411)</f>
        <v/>
      </c>
      <c r="DG411" s="10" t="str">
        <f t="shared" ref="DG411:DG430" si="814">IF(DF411="","",DF411/(CX411*100))</f>
        <v/>
      </c>
      <c r="DH411" s="7"/>
      <c r="DJ411" s="15"/>
      <c r="DK411" s="9"/>
      <c r="DL411" s="9" t="str">
        <f t="shared" ref="DL411:DL429" si="815">IF(DK411="","",DK411-DK410)</f>
        <v/>
      </c>
      <c r="DM411" s="9"/>
      <c r="DN411" s="9" t="str">
        <f t="shared" ref="DN411:DN430" si="816">IF(DM411="","",DM411-DM410)</f>
        <v/>
      </c>
      <c r="DO411" s="9"/>
      <c r="DP411" s="9" t="str">
        <f t="shared" ref="DP411:DP430" si="817">IF(DO411="","",DO410+DQ410-DO411)</f>
        <v/>
      </c>
      <c r="DQ411" s="9"/>
      <c r="DR411" s="9"/>
      <c r="DS411" s="9"/>
      <c r="DT411" s="9" t="str">
        <f t="shared" si="756"/>
        <v/>
      </c>
      <c r="DU411" s="10" t="str">
        <f t="shared" ref="DU411:DU430" si="818">IF(DT411="","",DT411/(DL411*100))</f>
        <v/>
      </c>
      <c r="DV411" s="7"/>
      <c r="DW411" s="276"/>
      <c r="DX411" s="276"/>
      <c r="DY411" s="276"/>
      <c r="DZ411" s="276"/>
      <c r="EA411" s="276"/>
      <c r="EB411" s="276"/>
      <c r="EC411" s="276"/>
      <c r="ED411" s="276"/>
      <c r="EE411" s="276"/>
      <c r="EF411" s="276"/>
      <c r="EG411" s="276"/>
      <c r="EH411" s="276"/>
      <c r="EI411" s="276"/>
      <c r="EJ411" s="276"/>
      <c r="EK411" s="276"/>
      <c r="EL411" s="239"/>
      <c r="EM411" s="15"/>
      <c r="EN411" s="15"/>
      <c r="EO411" s="9"/>
      <c r="EP411" s="9" t="str">
        <f t="shared" si="793"/>
        <v/>
      </c>
      <c r="EQ411" s="9"/>
      <c r="ER411" s="9" t="str">
        <f t="shared" si="794"/>
        <v/>
      </c>
      <c r="ES411" s="9"/>
      <c r="ET411" s="9" t="str">
        <f t="shared" si="795"/>
        <v/>
      </c>
      <c r="EU411" s="9"/>
      <c r="EV411" s="62" t="str">
        <f t="shared" si="799"/>
        <v/>
      </c>
      <c r="EW411" s="95" t="str">
        <f t="shared" si="799"/>
        <v/>
      </c>
      <c r="EX411" s="9" t="str">
        <f t="shared" si="797"/>
        <v/>
      </c>
      <c r="EY411" s="10" t="str">
        <f t="shared" si="798"/>
        <v/>
      </c>
      <c r="EZ411" s="7"/>
    </row>
    <row r="412" spans="1:156" ht="15" customHeight="1">
      <c r="A412" s="220" t="s">
        <v>54</v>
      </c>
      <c r="B412" s="15"/>
      <c r="C412" s="9">
        <v>8898</v>
      </c>
      <c r="D412" s="9">
        <f t="shared" si="757"/>
        <v>110</v>
      </c>
      <c r="E412" s="9">
        <v>545</v>
      </c>
      <c r="F412" s="9">
        <f t="shared" si="758"/>
        <v>6</v>
      </c>
      <c r="G412" s="9">
        <v>2</v>
      </c>
      <c r="H412" s="9">
        <f t="shared" si="759"/>
        <v>5</v>
      </c>
      <c r="I412" s="9">
        <v>7</v>
      </c>
      <c r="J412" s="62" t="str">
        <f t="shared" si="760"/>
        <v>がま口カエル</v>
      </c>
      <c r="K412" s="9">
        <f t="shared" si="761"/>
        <v>308</v>
      </c>
      <c r="L412" s="9">
        <f t="shared" si="762"/>
        <v>1540</v>
      </c>
      <c r="M412" s="10">
        <f t="shared" si="763"/>
        <v>0.14000000000000001</v>
      </c>
      <c r="N412" s="7"/>
      <c r="P412" s="15"/>
      <c r="Q412" s="9">
        <v>9691</v>
      </c>
      <c r="R412" s="110">
        <f t="shared" si="764"/>
        <v>41</v>
      </c>
      <c r="S412" s="9">
        <v>234</v>
      </c>
      <c r="T412" s="9">
        <f t="shared" si="765"/>
        <v>2</v>
      </c>
      <c r="U412" s="9">
        <v>15</v>
      </c>
      <c r="V412" s="9">
        <f t="shared" si="766"/>
        <v>2</v>
      </c>
      <c r="W412" s="9">
        <v>1</v>
      </c>
      <c r="X412" s="62" t="str">
        <f t="shared" si="767"/>
        <v>サンリオ型押し</v>
      </c>
      <c r="Y412" s="9">
        <f t="shared" si="768"/>
        <v>0</v>
      </c>
      <c r="Z412" s="9">
        <f t="shared" si="769"/>
        <v>0</v>
      </c>
      <c r="AA412" s="10">
        <f t="shared" si="770"/>
        <v>0</v>
      </c>
      <c r="AB412" s="7" t="s">
        <v>635</v>
      </c>
      <c r="AD412" s="15"/>
      <c r="AE412" s="9">
        <v>6696</v>
      </c>
      <c r="AF412" s="9">
        <f t="shared" si="771"/>
        <v>95</v>
      </c>
      <c r="AG412" s="9">
        <v>279</v>
      </c>
      <c r="AH412" s="9">
        <f t="shared" si="772"/>
        <v>4</v>
      </c>
      <c r="AI412" s="9">
        <v>4</v>
      </c>
      <c r="AJ412" s="9">
        <f t="shared" si="773"/>
        <v>2</v>
      </c>
      <c r="AK412" s="9">
        <v>7</v>
      </c>
      <c r="AL412" s="62" t="str">
        <f t="shared" si="774"/>
        <v>ＡＩマスコット</v>
      </c>
      <c r="AM412" s="9">
        <f t="shared" si="775"/>
        <v>418</v>
      </c>
      <c r="AN412" s="9">
        <f t="shared" si="776"/>
        <v>836</v>
      </c>
      <c r="AO412" s="10">
        <f t="shared" si="777"/>
        <v>8.7999999999999995E-2</v>
      </c>
      <c r="AP412" s="7"/>
      <c r="AR412" s="17"/>
      <c r="AS412" s="9">
        <v>5376</v>
      </c>
      <c r="AT412" s="110">
        <f t="shared" si="778"/>
        <v>42</v>
      </c>
      <c r="AU412" s="9">
        <v>345</v>
      </c>
      <c r="AV412" s="9">
        <f t="shared" si="779"/>
        <v>3</v>
      </c>
      <c r="AW412" s="9">
        <v>30</v>
      </c>
      <c r="AX412" s="9">
        <f t="shared" si="780"/>
        <v>4</v>
      </c>
      <c r="AY412" s="9">
        <v>-6</v>
      </c>
      <c r="AZ412" s="62" t="str">
        <f t="shared" si="781"/>
        <v>ダンダダンマスコット</v>
      </c>
      <c r="BA412" s="9">
        <f t="shared" si="782"/>
        <v>400</v>
      </c>
      <c r="BB412" s="9">
        <f t="shared" si="783"/>
        <v>1600</v>
      </c>
      <c r="BC412" s="10">
        <f t="shared" si="784"/>
        <v>0.38095238095238093</v>
      </c>
      <c r="BD412" s="7" t="s">
        <v>637</v>
      </c>
      <c r="BF412" s="15"/>
      <c r="BG412" s="9">
        <v>5059</v>
      </c>
      <c r="BH412" s="9">
        <f t="shared" si="785"/>
        <v>124</v>
      </c>
      <c r="BI412" s="9">
        <v>147</v>
      </c>
      <c r="BJ412" s="9">
        <f t="shared" si="786"/>
        <v>2</v>
      </c>
      <c r="BK412" s="9">
        <v>12</v>
      </c>
      <c r="BL412" s="9">
        <f t="shared" si="787"/>
        <v>1</v>
      </c>
      <c r="BM412" s="9">
        <v>3</v>
      </c>
      <c r="BN412" s="62" t="str">
        <f t="shared" si="788"/>
        <v>ゲームアーク</v>
      </c>
      <c r="BO412" s="9">
        <f t="shared" si="789"/>
        <v>670</v>
      </c>
      <c r="BP412" s="9">
        <f t="shared" si="790"/>
        <v>670</v>
      </c>
      <c r="BQ412" s="10">
        <f t="shared" si="791"/>
        <v>5.4032258064516128E-2</v>
      </c>
      <c r="BR412" s="7"/>
      <c r="BS412" s="1"/>
      <c r="BT412" s="15"/>
      <c r="BU412" s="9"/>
      <c r="BV412" s="9" t="str">
        <f t="shared" si="800"/>
        <v/>
      </c>
      <c r="BW412" s="9"/>
      <c r="BX412" s="9" t="str">
        <f t="shared" si="801"/>
        <v/>
      </c>
      <c r="BY412" s="9"/>
      <c r="BZ412" s="9" t="str">
        <f t="shared" si="802"/>
        <v/>
      </c>
      <c r="CA412" s="9"/>
      <c r="CB412" s="9"/>
      <c r="CC412" s="9"/>
      <c r="CD412" s="9" t="str">
        <f t="shared" si="803"/>
        <v/>
      </c>
      <c r="CE412" s="10" t="str">
        <f t="shared" si="804"/>
        <v/>
      </c>
      <c r="CF412" s="7"/>
      <c r="CH412" s="15"/>
      <c r="CI412" s="9"/>
      <c r="CJ412" s="9" t="str">
        <f t="shared" si="805"/>
        <v/>
      </c>
      <c r="CK412" s="9"/>
      <c r="CL412" s="9" t="str">
        <f t="shared" si="806"/>
        <v/>
      </c>
      <c r="CM412" s="9"/>
      <c r="CN412" s="9" t="str">
        <f t="shared" si="807"/>
        <v/>
      </c>
      <c r="CO412" s="9"/>
      <c r="CP412" s="9"/>
      <c r="CQ412" s="9"/>
      <c r="CR412" s="9" t="str">
        <f t="shared" si="808"/>
        <v/>
      </c>
      <c r="CS412" s="10" t="str">
        <f t="shared" si="809"/>
        <v/>
      </c>
      <c r="CT412" s="7"/>
      <c r="CV412" s="15"/>
      <c r="CW412" s="9"/>
      <c r="CX412" s="9" t="str">
        <f t="shared" si="810"/>
        <v/>
      </c>
      <c r="CY412" s="9"/>
      <c r="CZ412" s="9" t="str">
        <f t="shared" si="811"/>
        <v/>
      </c>
      <c r="DA412" s="9"/>
      <c r="DB412" s="9" t="str">
        <f t="shared" si="812"/>
        <v/>
      </c>
      <c r="DC412" s="9"/>
      <c r="DD412" s="9"/>
      <c r="DE412" s="9"/>
      <c r="DF412" s="9" t="str">
        <f t="shared" si="813"/>
        <v/>
      </c>
      <c r="DG412" s="10" t="str">
        <f t="shared" si="814"/>
        <v/>
      </c>
      <c r="DH412" s="7"/>
      <c r="DJ412" s="15"/>
      <c r="DK412" s="9"/>
      <c r="DL412" s="9" t="str">
        <f t="shared" si="815"/>
        <v/>
      </c>
      <c r="DM412" s="9"/>
      <c r="DN412" s="9" t="str">
        <f t="shared" si="816"/>
        <v/>
      </c>
      <c r="DO412" s="9"/>
      <c r="DP412" s="9" t="str">
        <f t="shared" si="817"/>
        <v/>
      </c>
      <c r="DQ412" s="9"/>
      <c r="DR412" s="9"/>
      <c r="DS412" s="9"/>
      <c r="DT412" s="9" t="str">
        <f t="shared" ref="DT412:DT430" si="819">IF(DS412="","",DP412*DS412)</f>
        <v/>
      </c>
      <c r="DU412" s="10" t="str">
        <f t="shared" si="818"/>
        <v/>
      </c>
      <c r="DV412" s="7"/>
      <c r="DW412" s="276"/>
      <c r="DX412" s="276"/>
      <c r="DY412" s="276"/>
      <c r="DZ412" s="276"/>
      <c r="EA412" s="276"/>
      <c r="EB412" s="276"/>
      <c r="EC412" s="276"/>
      <c r="ED412" s="276"/>
      <c r="EE412" s="276"/>
      <c r="EF412" s="276"/>
      <c r="EG412" s="276"/>
      <c r="EH412" s="276"/>
      <c r="EI412" s="276"/>
      <c r="EJ412" s="276"/>
      <c r="EK412" s="276"/>
      <c r="EL412" s="239"/>
      <c r="EM412" s="15"/>
      <c r="EN412" s="15"/>
      <c r="EO412" s="9"/>
      <c r="EP412" s="9" t="str">
        <f t="shared" si="793"/>
        <v/>
      </c>
      <c r="EQ412" s="9"/>
      <c r="ER412" s="9" t="str">
        <f t="shared" si="794"/>
        <v/>
      </c>
      <c r="ES412" s="9"/>
      <c r="ET412" s="9" t="str">
        <f t="shared" si="795"/>
        <v/>
      </c>
      <c r="EU412" s="9"/>
      <c r="EV412" s="62" t="str">
        <f t="shared" si="799"/>
        <v/>
      </c>
      <c r="EW412" s="9" t="str">
        <f t="shared" si="799"/>
        <v/>
      </c>
      <c r="EX412" s="9" t="str">
        <f t="shared" si="797"/>
        <v/>
      </c>
      <c r="EY412" s="10" t="str">
        <f t="shared" si="798"/>
        <v/>
      </c>
      <c r="EZ412" s="7"/>
    </row>
    <row r="413" spans="1:156" ht="15" customHeight="1" thickBot="1">
      <c r="A413" s="23"/>
      <c r="B413" s="23"/>
      <c r="C413" s="24">
        <v>9470</v>
      </c>
      <c r="D413" s="24">
        <f t="shared" si="757"/>
        <v>164</v>
      </c>
      <c r="E413" s="24">
        <v>428</v>
      </c>
      <c r="F413" s="24">
        <f t="shared" si="758"/>
        <v>6</v>
      </c>
      <c r="G413" s="24">
        <v>9</v>
      </c>
      <c r="H413" s="24">
        <f t="shared" si="759"/>
        <v>7</v>
      </c>
      <c r="I413" s="24">
        <v>0</v>
      </c>
      <c r="J413" s="63" t="s">
        <v>636</v>
      </c>
      <c r="K413" s="96">
        <v>660</v>
      </c>
      <c r="L413" s="24">
        <f t="shared" si="762"/>
        <v>4620</v>
      </c>
      <c r="M413" s="26">
        <f t="shared" si="763"/>
        <v>0.2817073170731707</v>
      </c>
      <c r="N413" s="7"/>
      <c r="P413" s="23"/>
      <c r="Q413" s="24">
        <v>6849</v>
      </c>
      <c r="R413" s="24">
        <f t="shared" si="764"/>
        <v>99</v>
      </c>
      <c r="S413" s="24">
        <v>382</v>
      </c>
      <c r="T413" s="24">
        <f t="shared" si="765"/>
        <v>3</v>
      </c>
      <c r="U413" s="24">
        <v>19</v>
      </c>
      <c r="V413" s="265">
        <f t="shared" si="766"/>
        <v>5</v>
      </c>
      <c r="W413" s="24">
        <v>4</v>
      </c>
      <c r="X413" s="63" t="str">
        <f t="shared" si="767"/>
        <v>アンパンマンマスコット</v>
      </c>
      <c r="Y413" s="96">
        <f t="shared" si="768"/>
        <v>608</v>
      </c>
      <c r="Z413" s="24">
        <f t="shared" si="769"/>
        <v>3040</v>
      </c>
      <c r="AA413" s="26">
        <f t="shared" si="770"/>
        <v>0.30707070707070705</v>
      </c>
      <c r="AB413" s="7"/>
      <c r="AD413" s="23"/>
      <c r="AE413" s="24">
        <v>6292</v>
      </c>
      <c r="AF413" s="24">
        <f t="shared" si="771"/>
        <v>213</v>
      </c>
      <c r="AG413" s="24">
        <v>462</v>
      </c>
      <c r="AH413" s="24">
        <f t="shared" si="772"/>
        <v>3</v>
      </c>
      <c r="AI413" s="24">
        <v>60</v>
      </c>
      <c r="AJ413" s="24">
        <f t="shared" si="773"/>
        <v>5</v>
      </c>
      <c r="AK413" s="24">
        <v>0</v>
      </c>
      <c r="AL413" s="63" t="str">
        <f t="shared" si="774"/>
        <v>ラブブキーホルダー</v>
      </c>
      <c r="AM413" s="96">
        <f t="shared" si="775"/>
        <v>450</v>
      </c>
      <c r="AN413" s="24">
        <f t="shared" si="776"/>
        <v>2250</v>
      </c>
      <c r="AO413" s="26">
        <f t="shared" si="777"/>
        <v>0.10563380281690141</v>
      </c>
      <c r="AP413" s="7"/>
      <c r="AR413" s="23"/>
      <c r="AS413" s="24">
        <v>5603</v>
      </c>
      <c r="AT413" s="24">
        <f t="shared" si="778"/>
        <v>79</v>
      </c>
      <c r="AU413" s="24">
        <v>239</v>
      </c>
      <c r="AV413" s="24">
        <f t="shared" si="779"/>
        <v>0</v>
      </c>
      <c r="AW413" s="24">
        <v>4</v>
      </c>
      <c r="AX413" s="24">
        <f t="shared" si="780"/>
        <v>1</v>
      </c>
      <c r="AY413" s="24">
        <v>0</v>
      </c>
      <c r="AZ413" s="63" t="str">
        <f t="shared" si="781"/>
        <v>スンスンクリップ</v>
      </c>
      <c r="BA413" s="96">
        <f t="shared" si="782"/>
        <v>1100</v>
      </c>
      <c r="BB413" s="24">
        <f t="shared" si="783"/>
        <v>1100</v>
      </c>
      <c r="BC413" s="26">
        <f t="shared" si="784"/>
        <v>0.13924050632911392</v>
      </c>
      <c r="BD413" s="7"/>
      <c r="BF413" s="23"/>
      <c r="BG413" s="24">
        <v>5461</v>
      </c>
      <c r="BH413" s="24">
        <f t="shared" si="785"/>
        <v>79</v>
      </c>
      <c r="BI413" s="24">
        <v>228</v>
      </c>
      <c r="BJ413" s="24">
        <f t="shared" si="786"/>
        <v>0</v>
      </c>
      <c r="BK413" s="24">
        <v>90</v>
      </c>
      <c r="BL413" s="24">
        <f t="shared" si="787"/>
        <v>9</v>
      </c>
      <c r="BM413" s="24">
        <v>12</v>
      </c>
      <c r="BN413" s="63" t="str">
        <f t="shared" si="788"/>
        <v>AIモンスターラバー</v>
      </c>
      <c r="BO413" s="96">
        <f t="shared" si="789"/>
        <v>200</v>
      </c>
      <c r="BP413" s="24">
        <f t="shared" si="790"/>
        <v>1800</v>
      </c>
      <c r="BQ413" s="26">
        <f t="shared" si="791"/>
        <v>0.22784810126582278</v>
      </c>
      <c r="BR413" s="7"/>
      <c r="BS413" s="1"/>
      <c r="BT413" s="15"/>
      <c r="BU413" s="9"/>
      <c r="BV413" s="9" t="str">
        <f t="shared" si="800"/>
        <v/>
      </c>
      <c r="BW413" s="9"/>
      <c r="BX413" s="9" t="str">
        <f t="shared" si="801"/>
        <v/>
      </c>
      <c r="BY413" s="9"/>
      <c r="BZ413" s="9" t="str">
        <f t="shared" si="802"/>
        <v/>
      </c>
      <c r="CA413" s="9"/>
      <c r="CB413" s="9"/>
      <c r="CC413" s="9"/>
      <c r="CD413" s="9" t="str">
        <f t="shared" si="803"/>
        <v/>
      </c>
      <c r="CE413" s="10" t="str">
        <f t="shared" si="804"/>
        <v/>
      </c>
      <c r="CF413" s="7"/>
      <c r="CH413" s="15"/>
      <c r="CI413" s="9"/>
      <c r="CJ413" s="9" t="str">
        <f t="shared" si="805"/>
        <v/>
      </c>
      <c r="CK413" s="9"/>
      <c r="CL413" s="9" t="str">
        <f t="shared" si="806"/>
        <v/>
      </c>
      <c r="CM413" s="9"/>
      <c r="CN413" s="9" t="str">
        <f t="shared" si="807"/>
        <v/>
      </c>
      <c r="CO413" s="9"/>
      <c r="CP413" s="9"/>
      <c r="CQ413" s="9"/>
      <c r="CR413" s="9" t="str">
        <f t="shared" si="808"/>
        <v/>
      </c>
      <c r="CS413" s="10" t="str">
        <f t="shared" si="809"/>
        <v/>
      </c>
      <c r="CT413" s="7"/>
      <c r="CV413" s="15"/>
      <c r="CW413" s="9"/>
      <c r="CX413" s="9" t="str">
        <f t="shared" si="810"/>
        <v/>
      </c>
      <c r="CY413" s="9"/>
      <c r="CZ413" s="9" t="str">
        <f t="shared" si="811"/>
        <v/>
      </c>
      <c r="DA413" s="9"/>
      <c r="DB413" s="9" t="str">
        <f t="shared" si="812"/>
        <v/>
      </c>
      <c r="DC413" s="9"/>
      <c r="DD413" s="9"/>
      <c r="DE413" s="9"/>
      <c r="DF413" s="9" t="str">
        <f t="shared" si="813"/>
        <v/>
      </c>
      <c r="DG413" s="10" t="str">
        <f t="shared" si="814"/>
        <v/>
      </c>
      <c r="DH413" s="7"/>
      <c r="DJ413" s="15"/>
      <c r="DK413" s="9"/>
      <c r="DL413" s="9" t="str">
        <f t="shared" si="815"/>
        <v/>
      </c>
      <c r="DM413" s="9"/>
      <c r="DN413" s="9" t="str">
        <f t="shared" si="816"/>
        <v/>
      </c>
      <c r="DO413" s="9"/>
      <c r="DP413" s="9" t="str">
        <f t="shared" si="817"/>
        <v/>
      </c>
      <c r="DQ413" s="9"/>
      <c r="DR413" s="9"/>
      <c r="DS413" s="9"/>
      <c r="DT413" s="9" t="str">
        <f t="shared" si="819"/>
        <v/>
      </c>
      <c r="DU413" s="10" t="str">
        <f t="shared" si="818"/>
        <v/>
      </c>
      <c r="DV413" s="7"/>
      <c r="DW413" s="276"/>
      <c r="DX413" s="276"/>
      <c r="DY413" s="276"/>
      <c r="DZ413" s="276"/>
      <c r="EA413" s="276"/>
      <c r="EB413" s="276"/>
      <c r="EC413" s="276"/>
      <c r="ED413" s="276"/>
      <c r="EE413" s="276"/>
      <c r="EF413" s="276"/>
      <c r="EG413" s="276"/>
      <c r="EH413" s="276"/>
      <c r="EI413" s="276"/>
      <c r="EJ413" s="276"/>
      <c r="EK413" s="276"/>
      <c r="EL413" s="239"/>
      <c r="EM413" s="23"/>
      <c r="EN413" s="23"/>
      <c r="EO413" s="24"/>
      <c r="EP413" s="24" t="str">
        <f t="shared" si="793"/>
        <v/>
      </c>
      <c r="EQ413" s="24"/>
      <c r="ER413" s="24" t="str">
        <f t="shared" si="794"/>
        <v/>
      </c>
      <c r="ES413" s="24"/>
      <c r="ET413" s="24" t="str">
        <f t="shared" si="795"/>
        <v/>
      </c>
      <c r="EU413" s="24"/>
      <c r="EV413" s="63" t="str">
        <f t="shared" si="799"/>
        <v/>
      </c>
      <c r="EW413" s="96" t="str">
        <f t="shared" si="799"/>
        <v/>
      </c>
      <c r="EX413" s="24" t="str">
        <f t="shared" si="797"/>
        <v/>
      </c>
      <c r="EY413" s="26" t="str">
        <f t="shared" si="798"/>
        <v/>
      </c>
      <c r="EZ413" s="7"/>
    </row>
    <row r="414" spans="1:156" ht="15" customHeight="1" thickTop="1">
      <c r="A414" s="15"/>
      <c r="B414" s="6"/>
      <c r="C414" s="78"/>
      <c r="D414" s="78"/>
      <c r="E414" s="78"/>
      <c r="F414" s="28"/>
      <c r="G414" s="78"/>
      <c r="H414" s="78"/>
      <c r="I414" s="78"/>
      <c r="J414" s="90"/>
      <c r="K414" s="91"/>
      <c r="L414" s="28"/>
      <c r="M414" s="29"/>
      <c r="N414" s="7"/>
      <c r="P414" s="89"/>
      <c r="Q414" s="78"/>
      <c r="R414" s="78"/>
      <c r="S414" s="78"/>
      <c r="T414" s="28"/>
      <c r="U414" s="78"/>
      <c r="V414" s="78"/>
      <c r="W414" s="78"/>
      <c r="X414" s="90"/>
      <c r="Y414" s="91"/>
      <c r="Z414" s="28"/>
      <c r="AA414" s="29"/>
      <c r="AB414" s="7"/>
      <c r="AD414" s="89"/>
      <c r="AE414" s="78"/>
      <c r="AF414" s="78"/>
      <c r="AG414" s="78"/>
      <c r="AH414" s="28"/>
      <c r="AI414" s="78"/>
      <c r="AJ414" s="78"/>
      <c r="AK414" s="78"/>
      <c r="AL414" s="90"/>
      <c r="AM414" s="91"/>
      <c r="AN414" s="28"/>
      <c r="AO414" s="29"/>
      <c r="AP414" s="7"/>
      <c r="AR414" s="89"/>
      <c r="AS414" s="78"/>
      <c r="AT414" s="78"/>
      <c r="AU414" s="78"/>
      <c r="AV414" s="28"/>
      <c r="AW414" s="78"/>
      <c r="AX414" s="78"/>
      <c r="AY414" s="78"/>
      <c r="AZ414" s="90"/>
      <c r="BA414" s="91"/>
      <c r="BB414" s="28"/>
      <c r="BC414" s="29"/>
      <c r="BD414" s="7"/>
      <c r="BF414" s="89"/>
      <c r="BG414" s="78"/>
      <c r="BH414" s="78"/>
      <c r="BI414" s="78"/>
      <c r="BJ414" s="28"/>
      <c r="BK414" s="78"/>
      <c r="BL414" s="78"/>
      <c r="BM414" s="78"/>
      <c r="BN414" s="90"/>
      <c r="BO414" s="91"/>
      <c r="BP414" s="28"/>
      <c r="BQ414" s="29"/>
      <c r="BR414" s="7"/>
      <c r="BS414" s="1"/>
      <c r="BT414" s="15"/>
      <c r="BU414" s="9"/>
      <c r="BV414" s="9"/>
      <c r="BW414" s="9"/>
      <c r="BX414" s="9" t="str">
        <f t="shared" si="801"/>
        <v/>
      </c>
      <c r="BY414" s="9"/>
      <c r="BZ414" s="9" t="str">
        <f t="shared" si="802"/>
        <v/>
      </c>
      <c r="CA414" s="9"/>
      <c r="CB414" s="9"/>
      <c r="CC414" s="9"/>
      <c r="CD414" s="9" t="str">
        <f t="shared" si="803"/>
        <v/>
      </c>
      <c r="CE414" s="10" t="str">
        <f t="shared" si="804"/>
        <v/>
      </c>
      <c r="CF414" s="7"/>
      <c r="CH414" s="15"/>
      <c r="CI414" s="9"/>
      <c r="CJ414" s="9" t="str">
        <f t="shared" si="805"/>
        <v/>
      </c>
      <c r="CK414" s="9"/>
      <c r="CL414" s="9" t="str">
        <f t="shared" si="806"/>
        <v/>
      </c>
      <c r="CM414" s="9"/>
      <c r="CN414" s="9" t="str">
        <f t="shared" si="807"/>
        <v/>
      </c>
      <c r="CO414" s="9"/>
      <c r="CP414" s="9"/>
      <c r="CQ414" s="9"/>
      <c r="CR414" s="9" t="str">
        <f t="shared" si="808"/>
        <v/>
      </c>
      <c r="CS414" s="10" t="str">
        <f t="shared" si="809"/>
        <v/>
      </c>
      <c r="CT414" s="7"/>
      <c r="CV414" s="15"/>
      <c r="CW414" s="9"/>
      <c r="CX414" s="9" t="str">
        <f t="shared" si="810"/>
        <v/>
      </c>
      <c r="CY414" s="9"/>
      <c r="CZ414" s="9" t="str">
        <f t="shared" si="811"/>
        <v/>
      </c>
      <c r="DA414" s="9"/>
      <c r="DB414" s="9" t="str">
        <f t="shared" si="812"/>
        <v/>
      </c>
      <c r="DC414" s="9"/>
      <c r="DD414" s="9"/>
      <c r="DE414" s="9"/>
      <c r="DF414" s="9" t="str">
        <f t="shared" si="813"/>
        <v/>
      </c>
      <c r="DG414" s="10" t="str">
        <f t="shared" si="814"/>
        <v/>
      </c>
      <c r="DH414" s="7"/>
      <c r="DJ414" s="15"/>
      <c r="DK414" s="9"/>
      <c r="DL414" s="9" t="str">
        <f t="shared" si="815"/>
        <v/>
      </c>
      <c r="DM414" s="9"/>
      <c r="DN414" s="9" t="str">
        <f t="shared" si="816"/>
        <v/>
      </c>
      <c r="DO414" s="9"/>
      <c r="DP414" s="9" t="str">
        <f t="shared" si="817"/>
        <v/>
      </c>
      <c r="DQ414" s="9"/>
      <c r="DR414" s="9"/>
      <c r="DS414" s="9"/>
      <c r="DT414" s="9" t="str">
        <f t="shared" si="819"/>
        <v/>
      </c>
      <c r="DU414" s="10" t="str">
        <f t="shared" si="818"/>
        <v/>
      </c>
      <c r="DV414" s="7"/>
      <c r="DW414" s="276"/>
      <c r="DX414" s="276"/>
      <c r="DY414" s="276"/>
      <c r="DZ414" s="276"/>
      <c r="EA414" s="276"/>
      <c r="EB414" s="276"/>
      <c r="EC414" s="276"/>
      <c r="ED414" s="276"/>
      <c r="EE414" s="276"/>
      <c r="EF414" s="276"/>
      <c r="EG414" s="276"/>
      <c r="EH414" s="276"/>
      <c r="EI414" s="276"/>
      <c r="EJ414" s="276"/>
      <c r="EK414" s="276"/>
      <c r="EL414" s="239"/>
      <c r="EM414" s="15"/>
      <c r="EN414" s="6" t="str">
        <f>IF(EM414="","",SUM(EP414:EP417)+SUM(FD414:FD417)+HH387+SUM(HU414:HU417))</f>
        <v/>
      </c>
      <c r="EO414" s="78"/>
      <c r="EP414" s="78" t="str">
        <f t="shared" si="793"/>
        <v/>
      </c>
      <c r="EQ414" s="78"/>
      <c r="ER414" s="28" t="str">
        <f t="shared" si="794"/>
        <v/>
      </c>
      <c r="ES414" s="78"/>
      <c r="ET414" s="78" t="str">
        <f t="shared" si="795"/>
        <v/>
      </c>
      <c r="EU414" s="78"/>
      <c r="EV414" s="90" t="str">
        <f t="shared" ref="EV414:EW429" si="820">IF(EO414="","",EV410)</f>
        <v/>
      </c>
      <c r="EW414" s="91" t="str">
        <f t="shared" si="820"/>
        <v/>
      </c>
      <c r="EX414" s="28" t="str">
        <f t="shared" si="797"/>
        <v/>
      </c>
      <c r="EY414" s="29" t="str">
        <f t="shared" si="798"/>
        <v/>
      </c>
      <c r="EZ414" s="7"/>
    </row>
    <row r="415" spans="1:156" ht="15" customHeight="1">
      <c r="A415" s="15"/>
      <c r="B415" s="15"/>
      <c r="C415" s="9"/>
      <c r="D415" s="78"/>
      <c r="E415" s="9"/>
      <c r="F415" s="9"/>
      <c r="G415" s="9"/>
      <c r="H415" s="9"/>
      <c r="I415" s="9"/>
      <c r="J415" s="62"/>
      <c r="K415" s="95"/>
      <c r="L415" s="9"/>
      <c r="M415" s="10"/>
      <c r="N415" s="7"/>
      <c r="P415" s="15"/>
      <c r="Q415" s="9"/>
      <c r="R415" s="78"/>
      <c r="S415" s="9"/>
      <c r="T415" s="9"/>
      <c r="U415" s="9"/>
      <c r="V415" s="9"/>
      <c r="W415" s="9"/>
      <c r="X415" s="62"/>
      <c r="Y415" s="95"/>
      <c r="Z415" s="9"/>
      <c r="AA415" s="10"/>
      <c r="AB415" s="7"/>
      <c r="AD415" s="15"/>
      <c r="AE415" s="9"/>
      <c r="AF415" s="78"/>
      <c r="AG415" s="9"/>
      <c r="AH415" s="9"/>
      <c r="AI415" s="9"/>
      <c r="AJ415" s="9"/>
      <c r="AK415" s="9"/>
      <c r="AL415" s="62"/>
      <c r="AM415" s="95"/>
      <c r="AN415" s="9"/>
      <c r="AO415" s="10"/>
      <c r="AP415" s="7"/>
      <c r="AR415" s="15"/>
      <c r="AS415" s="9"/>
      <c r="AT415" s="78"/>
      <c r="AU415" s="9"/>
      <c r="AV415" s="9"/>
      <c r="AW415" s="9"/>
      <c r="AX415" s="9"/>
      <c r="AY415" s="9"/>
      <c r="AZ415" s="62"/>
      <c r="BA415" s="95"/>
      <c r="BB415" s="9"/>
      <c r="BC415" s="10"/>
      <c r="BD415" s="7"/>
      <c r="BF415" s="15"/>
      <c r="BG415" s="9"/>
      <c r="BH415" s="78"/>
      <c r="BI415" s="9"/>
      <c r="BJ415" s="9"/>
      <c r="BK415" s="9"/>
      <c r="BL415" s="9"/>
      <c r="BM415" s="9"/>
      <c r="BN415" s="62"/>
      <c r="BO415" s="95"/>
      <c r="BP415" s="9"/>
      <c r="BQ415" s="10"/>
      <c r="BR415" s="7"/>
      <c r="BS415" s="1"/>
      <c r="BT415" s="15"/>
      <c r="BU415" s="9"/>
      <c r="BV415" s="9"/>
      <c r="BW415" s="9"/>
      <c r="BX415" s="9" t="str">
        <f t="shared" si="801"/>
        <v/>
      </c>
      <c r="BY415" s="9"/>
      <c r="BZ415" s="9" t="str">
        <f t="shared" si="802"/>
        <v/>
      </c>
      <c r="CA415" s="9"/>
      <c r="CB415" s="9"/>
      <c r="CC415" s="9"/>
      <c r="CD415" s="9" t="str">
        <f t="shared" si="803"/>
        <v/>
      </c>
      <c r="CE415" s="10" t="str">
        <f t="shared" si="804"/>
        <v/>
      </c>
      <c r="CF415" s="7"/>
      <c r="CH415" s="15"/>
      <c r="CI415" s="9"/>
      <c r="CJ415" s="9" t="str">
        <f t="shared" si="805"/>
        <v/>
      </c>
      <c r="CK415" s="9"/>
      <c r="CL415" s="9" t="str">
        <f t="shared" si="806"/>
        <v/>
      </c>
      <c r="CM415" s="9"/>
      <c r="CN415" s="9" t="str">
        <f t="shared" si="807"/>
        <v/>
      </c>
      <c r="CO415" s="9"/>
      <c r="CP415" s="9"/>
      <c r="CQ415" s="9"/>
      <c r="CR415" s="9" t="str">
        <f t="shared" si="808"/>
        <v/>
      </c>
      <c r="CS415" s="10" t="str">
        <f t="shared" si="809"/>
        <v/>
      </c>
      <c r="CT415" s="7"/>
      <c r="CV415" s="15"/>
      <c r="CW415" s="9"/>
      <c r="CX415" s="9" t="str">
        <f t="shared" si="810"/>
        <v/>
      </c>
      <c r="CY415" s="9"/>
      <c r="CZ415" s="9" t="str">
        <f t="shared" si="811"/>
        <v/>
      </c>
      <c r="DA415" s="9"/>
      <c r="DB415" s="9" t="str">
        <f t="shared" si="812"/>
        <v/>
      </c>
      <c r="DC415" s="9"/>
      <c r="DD415" s="9"/>
      <c r="DE415" s="9"/>
      <c r="DF415" s="9" t="str">
        <f t="shared" si="813"/>
        <v/>
      </c>
      <c r="DG415" s="10" t="str">
        <f t="shared" si="814"/>
        <v/>
      </c>
      <c r="DH415" s="7"/>
      <c r="DJ415" s="15"/>
      <c r="DK415" s="9"/>
      <c r="DL415" s="9" t="str">
        <f t="shared" si="815"/>
        <v/>
      </c>
      <c r="DM415" s="9"/>
      <c r="DN415" s="9" t="str">
        <f t="shared" si="816"/>
        <v/>
      </c>
      <c r="DO415" s="9"/>
      <c r="DP415" s="9" t="str">
        <f t="shared" si="817"/>
        <v/>
      </c>
      <c r="DQ415" s="9"/>
      <c r="DR415" s="9"/>
      <c r="DS415" s="9"/>
      <c r="DT415" s="9" t="str">
        <f t="shared" si="819"/>
        <v/>
      </c>
      <c r="DU415" s="10" t="str">
        <f t="shared" si="818"/>
        <v/>
      </c>
      <c r="DV415" s="7"/>
      <c r="DW415" s="276"/>
      <c r="DX415" s="276"/>
      <c r="DY415" s="276"/>
      <c r="DZ415" s="276"/>
      <c r="EA415" s="276"/>
      <c r="EB415" s="276"/>
      <c r="EC415" s="276"/>
      <c r="ED415" s="276"/>
      <c r="EE415" s="276"/>
      <c r="EF415" s="276"/>
      <c r="EG415" s="276"/>
      <c r="EH415" s="276"/>
      <c r="EI415" s="276"/>
      <c r="EJ415" s="276"/>
      <c r="EK415" s="276"/>
      <c r="EL415" s="239"/>
      <c r="EM415" s="15"/>
      <c r="EN415" s="15"/>
      <c r="EO415" s="9"/>
      <c r="EP415" s="78" t="str">
        <f t="shared" si="793"/>
        <v/>
      </c>
      <c r="EQ415" s="9"/>
      <c r="ER415" s="9" t="str">
        <f t="shared" si="794"/>
        <v/>
      </c>
      <c r="ES415" s="9"/>
      <c r="ET415" s="9" t="str">
        <f t="shared" si="795"/>
        <v/>
      </c>
      <c r="EU415" s="9"/>
      <c r="EV415" s="62" t="str">
        <f t="shared" si="820"/>
        <v/>
      </c>
      <c r="EW415" s="95" t="str">
        <f t="shared" si="820"/>
        <v/>
      </c>
      <c r="EX415" s="9" t="str">
        <f t="shared" si="797"/>
        <v/>
      </c>
      <c r="EY415" s="10" t="str">
        <f t="shared" si="798"/>
        <v/>
      </c>
      <c r="EZ415" s="7"/>
    </row>
    <row r="416" spans="1:156" ht="15" customHeight="1">
      <c r="A416" s="15"/>
      <c r="B416" s="15"/>
      <c r="C416" s="9"/>
      <c r="D416" s="20"/>
      <c r="E416" s="9"/>
      <c r="F416" s="9"/>
      <c r="G416" s="9"/>
      <c r="H416" s="9"/>
      <c r="I416" s="9"/>
      <c r="J416" s="62"/>
      <c r="K416" s="9"/>
      <c r="L416" s="9"/>
      <c r="M416" s="10"/>
      <c r="N416" s="7"/>
      <c r="P416" s="15"/>
      <c r="Q416" s="9"/>
      <c r="R416" s="20"/>
      <c r="S416" s="9"/>
      <c r="T416" s="9"/>
      <c r="U416" s="9"/>
      <c r="V416" s="9"/>
      <c r="W416" s="9"/>
      <c r="X416" s="62"/>
      <c r="Y416" s="9"/>
      <c r="Z416" s="9"/>
      <c r="AA416" s="10"/>
      <c r="AB416" s="7"/>
      <c r="AD416" s="15"/>
      <c r="AE416" s="9"/>
      <c r="AF416" s="20"/>
      <c r="AG416" s="9"/>
      <c r="AH416" s="9"/>
      <c r="AI416" s="9"/>
      <c r="AJ416" s="9"/>
      <c r="AK416" s="9"/>
      <c r="AL416" s="62"/>
      <c r="AM416" s="9"/>
      <c r="AN416" s="9"/>
      <c r="AO416" s="10"/>
      <c r="AP416" s="7"/>
      <c r="AR416" s="17"/>
      <c r="AS416" s="9"/>
      <c r="AT416" s="20"/>
      <c r="AU416" s="9"/>
      <c r="AV416" s="9"/>
      <c r="AW416" s="9"/>
      <c r="AX416" s="9"/>
      <c r="AY416" s="9"/>
      <c r="AZ416" s="62"/>
      <c r="BA416" s="9"/>
      <c r="BB416" s="9"/>
      <c r="BC416" s="10"/>
      <c r="BD416" s="7"/>
      <c r="BF416" s="15"/>
      <c r="BG416" s="9"/>
      <c r="BH416" s="20"/>
      <c r="BI416" s="9"/>
      <c r="BJ416" s="9"/>
      <c r="BK416" s="9"/>
      <c r="BL416" s="9"/>
      <c r="BM416" s="9"/>
      <c r="BN416" s="62"/>
      <c r="BO416" s="9"/>
      <c r="BP416" s="9"/>
      <c r="BQ416" s="10"/>
      <c r="BR416" s="7"/>
      <c r="BS416" s="1"/>
      <c r="BT416" s="15"/>
      <c r="BU416" s="9"/>
      <c r="BV416" s="9"/>
      <c r="BW416" s="9"/>
      <c r="BX416" s="9" t="str">
        <f t="shared" si="801"/>
        <v/>
      </c>
      <c r="BY416" s="9"/>
      <c r="BZ416" s="9" t="str">
        <f t="shared" si="802"/>
        <v/>
      </c>
      <c r="CA416" s="9"/>
      <c r="CB416" s="9"/>
      <c r="CC416" s="9"/>
      <c r="CD416" s="9" t="str">
        <f t="shared" si="803"/>
        <v/>
      </c>
      <c r="CE416" s="10" t="str">
        <f t="shared" si="804"/>
        <v/>
      </c>
      <c r="CF416" s="7"/>
      <c r="CH416" s="15"/>
      <c r="CI416" s="9"/>
      <c r="CJ416" s="9" t="str">
        <f t="shared" si="805"/>
        <v/>
      </c>
      <c r="CK416" s="9"/>
      <c r="CL416" s="9" t="str">
        <f t="shared" si="806"/>
        <v/>
      </c>
      <c r="CM416" s="9"/>
      <c r="CN416" s="9" t="str">
        <f t="shared" si="807"/>
        <v/>
      </c>
      <c r="CO416" s="9"/>
      <c r="CP416" s="9"/>
      <c r="CQ416" s="9"/>
      <c r="CR416" s="9" t="str">
        <f t="shared" si="808"/>
        <v/>
      </c>
      <c r="CS416" s="10" t="str">
        <f t="shared" si="809"/>
        <v/>
      </c>
      <c r="CT416" s="7"/>
      <c r="CV416" s="15"/>
      <c r="CW416" s="9"/>
      <c r="CX416" s="9" t="str">
        <f t="shared" si="810"/>
        <v/>
      </c>
      <c r="CY416" s="9"/>
      <c r="CZ416" s="9" t="str">
        <f t="shared" si="811"/>
        <v/>
      </c>
      <c r="DA416" s="9"/>
      <c r="DB416" s="9" t="str">
        <f t="shared" si="812"/>
        <v/>
      </c>
      <c r="DC416" s="9"/>
      <c r="DD416" s="9"/>
      <c r="DE416" s="9"/>
      <c r="DF416" s="9" t="str">
        <f t="shared" si="813"/>
        <v/>
      </c>
      <c r="DG416" s="10" t="str">
        <f t="shared" si="814"/>
        <v/>
      </c>
      <c r="DH416" s="7"/>
      <c r="DJ416" s="15"/>
      <c r="DK416" s="9"/>
      <c r="DL416" s="9" t="str">
        <f t="shared" si="815"/>
        <v/>
      </c>
      <c r="DM416" s="9"/>
      <c r="DN416" s="9" t="str">
        <f t="shared" si="816"/>
        <v/>
      </c>
      <c r="DO416" s="9"/>
      <c r="DP416" s="9" t="str">
        <f t="shared" si="817"/>
        <v/>
      </c>
      <c r="DQ416" s="9"/>
      <c r="DR416" s="9"/>
      <c r="DS416" s="9"/>
      <c r="DT416" s="9" t="str">
        <f t="shared" si="819"/>
        <v/>
      </c>
      <c r="DU416" s="10" t="str">
        <f t="shared" si="818"/>
        <v/>
      </c>
      <c r="DV416" s="7"/>
      <c r="DW416" s="276"/>
      <c r="DX416" s="276"/>
      <c r="DY416" s="276"/>
      <c r="DZ416" s="276"/>
      <c r="EA416" s="276"/>
      <c r="EB416" s="276"/>
      <c r="EC416" s="276"/>
      <c r="ED416" s="276"/>
      <c r="EE416" s="276"/>
      <c r="EF416" s="276"/>
      <c r="EG416" s="276"/>
      <c r="EH416" s="276"/>
      <c r="EI416" s="276"/>
      <c r="EJ416" s="276"/>
      <c r="EK416" s="276"/>
      <c r="EL416" s="239"/>
      <c r="EM416" s="15"/>
      <c r="EN416" s="15"/>
      <c r="EO416" s="9"/>
      <c r="EP416" s="20" t="str">
        <f t="shared" si="793"/>
        <v/>
      </c>
      <c r="EQ416" s="9"/>
      <c r="ER416" s="9" t="str">
        <f t="shared" si="794"/>
        <v/>
      </c>
      <c r="ES416" s="9"/>
      <c r="ET416" s="9" t="str">
        <f t="shared" si="795"/>
        <v/>
      </c>
      <c r="EU416" s="9"/>
      <c r="EV416" s="62" t="str">
        <f t="shared" si="820"/>
        <v/>
      </c>
      <c r="EW416" s="9" t="str">
        <f t="shared" si="820"/>
        <v/>
      </c>
      <c r="EX416" s="9" t="str">
        <f t="shared" si="797"/>
        <v/>
      </c>
      <c r="EY416" s="10" t="str">
        <f t="shared" si="798"/>
        <v/>
      </c>
      <c r="EZ416" s="7"/>
    </row>
    <row r="417" spans="1:156" ht="15" customHeight="1" thickBot="1">
      <c r="A417" s="23"/>
      <c r="B417" s="23"/>
      <c r="C417" s="24"/>
      <c r="D417" s="104"/>
      <c r="E417" s="24"/>
      <c r="F417" s="24"/>
      <c r="G417" s="24"/>
      <c r="H417" s="24"/>
      <c r="I417" s="24"/>
      <c r="J417" s="63"/>
      <c r="K417" s="96"/>
      <c r="L417" s="24"/>
      <c r="M417" s="26"/>
      <c r="N417" s="7"/>
      <c r="P417" s="23"/>
      <c r="Q417" s="24"/>
      <c r="R417" s="104"/>
      <c r="S417" s="24"/>
      <c r="T417" s="24"/>
      <c r="U417" s="24"/>
      <c r="V417" s="24"/>
      <c r="W417" s="24"/>
      <c r="X417" s="63"/>
      <c r="Y417" s="96"/>
      <c r="Z417" s="24"/>
      <c r="AA417" s="26"/>
      <c r="AB417" s="7"/>
      <c r="AD417" s="23"/>
      <c r="AE417" s="24"/>
      <c r="AF417" s="104"/>
      <c r="AG417" s="24"/>
      <c r="AH417" s="24"/>
      <c r="AI417" s="24"/>
      <c r="AJ417" s="24"/>
      <c r="AK417" s="24"/>
      <c r="AL417" s="63"/>
      <c r="AM417" s="96"/>
      <c r="AN417" s="24"/>
      <c r="AO417" s="26"/>
      <c r="AP417" s="7"/>
      <c r="AR417" s="23"/>
      <c r="AS417" s="24"/>
      <c r="AT417" s="104"/>
      <c r="AU417" s="24"/>
      <c r="AV417" s="24"/>
      <c r="AW417" s="24"/>
      <c r="AX417" s="24"/>
      <c r="AY417" s="24"/>
      <c r="AZ417" s="63"/>
      <c r="BA417" s="96"/>
      <c r="BB417" s="24"/>
      <c r="BC417" s="26"/>
      <c r="BD417" s="7"/>
      <c r="BF417" s="23"/>
      <c r="BG417" s="24"/>
      <c r="BH417" s="104"/>
      <c r="BI417" s="24"/>
      <c r="BJ417" s="24"/>
      <c r="BK417" s="24"/>
      <c r="BL417" s="24"/>
      <c r="BM417" s="24"/>
      <c r="BN417" s="63"/>
      <c r="BO417" s="96"/>
      <c r="BP417" s="24"/>
      <c r="BQ417" s="26"/>
      <c r="BR417" s="7"/>
      <c r="BS417" s="1"/>
      <c r="BT417" s="15"/>
      <c r="BU417" s="9"/>
      <c r="BV417" s="9"/>
      <c r="BW417" s="9"/>
      <c r="BX417" s="9" t="str">
        <f t="shared" si="801"/>
        <v/>
      </c>
      <c r="BY417" s="9"/>
      <c r="BZ417" s="9" t="str">
        <f t="shared" si="802"/>
        <v/>
      </c>
      <c r="CA417" s="9"/>
      <c r="CB417" s="9"/>
      <c r="CC417" s="9"/>
      <c r="CD417" s="9" t="str">
        <f t="shared" si="803"/>
        <v/>
      </c>
      <c r="CE417" s="10" t="str">
        <f t="shared" si="804"/>
        <v/>
      </c>
      <c r="CF417" s="7"/>
      <c r="CH417" s="15"/>
      <c r="CI417" s="9"/>
      <c r="CJ417" s="9" t="str">
        <f t="shared" si="805"/>
        <v/>
      </c>
      <c r="CK417" s="9"/>
      <c r="CL417" s="9" t="str">
        <f t="shared" si="806"/>
        <v/>
      </c>
      <c r="CM417" s="9"/>
      <c r="CN417" s="9" t="str">
        <f t="shared" si="807"/>
        <v/>
      </c>
      <c r="CO417" s="9"/>
      <c r="CP417" s="9"/>
      <c r="CQ417" s="9"/>
      <c r="CR417" s="9" t="str">
        <f t="shared" si="808"/>
        <v/>
      </c>
      <c r="CS417" s="10" t="str">
        <f t="shared" si="809"/>
        <v/>
      </c>
      <c r="CT417" s="7"/>
      <c r="CV417" s="15"/>
      <c r="CW417" s="9"/>
      <c r="CX417" s="9" t="str">
        <f t="shared" si="810"/>
        <v/>
      </c>
      <c r="CY417" s="9"/>
      <c r="CZ417" s="9" t="str">
        <f t="shared" si="811"/>
        <v/>
      </c>
      <c r="DA417" s="9"/>
      <c r="DB417" s="9" t="str">
        <f t="shared" si="812"/>
        <v/>
      </c>
      <c r="DC417" s="9"/>
      <c r="DD417" s="9"/>
      <c r="DE417" s="9"/>
      <c r="DF417" s="9" t="str">
        <f t="shared" si="813"/>
        <v/>
      </c>
      <c r="DG417" s="10" t="str">
        <f t="shared" si="814"/>
        <v/>
      </c>
      <c r="DH417" s="7"/>
      <c r="DJ417" s="15"/>
      <c r="DK417" s="9"/>
      <c r="DL417" s="9" t="str">
        <f t="shared" si="815"/>
        <v/>
      </c>
      <c r="DM417" s="9"/>
      <c r="DN417" s="9" t="str">
        <f t="shared" si="816"/>
        <v/>
      </c>
      <c r="DO417" s="9"/>
      <c r="DP417" s="9" t="str">
        <f t="shared" si="817"/>
        <v/>
      </c>
      <c r="DQ417" s="9"/>
      <c r="DR417" s="9"/>
      <c r="DS417" s="9"/>
      <c r="DT417" s="9" t="str">
        <f t="shared" si="819"/>
        <v/>
      </c>
      <c r="DU417" s="10" t="str">
        <f t="shared" si="818"/>
        <v/>
      </c>
      <c r="DV417" s="7"/>
      <c r="DW417" s="276"/>
      <c r="DX417" s="276"/>
      <c r="DY417" s="276"/>
      <c r="DZ417" s="276"/>
      <c r="EA417" s="276"/>
      <c r="EB417" s="276"/>
      <c r="EC417" s="276"/>
      <c r="ED417" s="276"/>
      <c r="EE417" s="276"/>
      <c r="EF417" s="276"/>
      <c r="EG417" s="276"/>
      <c r="EH417" s="276"/>
      <c r="EI417" s="276"/>
      <c r="EJ417" s="276"/>
      <c r="EK417" s="276"/>
      <c r="EL417" s="239"/>
      <c r="EM417" s="23"/>
      <c r="EN417" s="23"/>
      <c r="EO417" s="24"/>
      <c r="EP417" s="104" t="str">
        <f t="shared" si="793"/>
        <v/>
      </c>
      <c r="EQ417" s="24"/>
      <c r="ER417" s="24" t="str">
        <f t="shared" si="794"/>
        <v/>
      </c>
      <c r="ES417" s="24"/>
      <c r="ET417" s="24" t="str">
        <f t="shared" si="795"/>
        <v/>
      </c>
      <c r="EU417" s="24"/>
      <c r="EV417" s="63" t="str">
        <f t="shared" si="820"/>
        <v/>
      </c>
      <c r="EW417" s="96" t="str">
        <f t="shared" si="820"/>
        <v/>
      </c>
      <c r="EX417" s="24" t="str">
        <f t="shared" si="797"/>
        <v/>
      </c>
      <c r="EY417" s="26" t="str">
        <f t="shared" si="798"/>
        <v/>
      </c>
      <c r="EZ417" s="7"/>
    </row>
    <row r="418" spans="1:156" ht="15" customHeight="1" thickTop="1">
      <c r="A418" s="89"/>
      <c r="B418" s="89"/>
      <c r="C418" s="78"/>
      <c r="D418" s="78" t="str">
        <f t="shared" si="757"/>
        <v/>
      </c>
      <c r="E418" s="78"/>
      <c r="F418" s="28" t="str">
        <f t="shared" si="758"/>
        <v/>
      </c>
      <c r="G418" s="78"/>
      <c r="H418" s="78" t="str">
        <f t="shared" si="759"/>
        <v/>
      </c>
      <c r="I418" s="78"/>
      <c r="J418" s="90" t="str">
        <f t="shared" si="760"/>
        <v/>
      </c>
      <c r="K418" s="91" t="str">
        <f t="shared" si="761"/>
        <v/>
      </c>
      <c r="L418" s="28" t="str">
        <f t="shared" si="762"/>
        <v/>
      </c>
      <c r="M418" s="29" t="str">
        <f t="shared" si="763"/>
        <v/>
      </c>
      <c r="N418" s="7"/>
      <c r="P418" s="89" t="str">
        <f>IF(A418="","",A418)</f>
        <v/>
      </c>
      <c r="Q418" s="78"/>
      <c r="R418" s="78" t="str">
        <f t="shared" si="764"/>
        <v/>
      </c>
      <c r="S418" s="78"/>
      <c r="T418" s="28" t="str">
        <f t="shared" si="765"/>
        <v/>
      </c>
      <c r="U418" s="78"/>
      <c r="V418" s="78" t="str">
        <f t="shared" si="766"/>
        <v/>
      </c>
      <c r="W418" s="78"/>
      <c r="X418" s="90" t="str">
        <f t="shared" si="767"/>
        <v/>
      </c>
      <c r="Y418" s="91" t="str">
        <f t="shared" si="768"/>
        <v/>
      </c>
      <c r="Z418" s="28" t="str">
        <f t="shared" si="769"/>
        <v/>
      </c>
      <c r="AA418" s="29" t="str">
        <f t="shared" si="770"/>
        <v/>
      </c>
      <c r="AB418" s="7"/>
      <c r="AD418" s="89" t="str">
        <f>IF(CF418="","",CF418)</f>
        <v/>
      </c>
      <c r="AE418" s="78"/>
      <c r="AF418" s="78" t="str">
        <f t="shared" si="771"/>
        <v/>
      </c>
      <c r="AG418" s="78"/>
      <c r="AH418" s="28" t="str">
        <f t="shared" si="772"/>
        <v/>
      </c>
      <c r="AI418" s="78"/>
      <c r="AJ418" s="78" t="str">
        <f t="shared" si="773"/>
        <v/>
      </c>
      <c r="AK418" s="78"/>
      <c r="AL418" s="90" t="str">
        <f t="shared" si="774"/>
        <v/>
      </c>
      <c r="AM418" s="91" t="str">
        <f t="shared" si="775"/>
        <v/>
      </c>
      <c r="AN418" s="28" t="str">
        <f t="shared" si="776"/>
        <v/>
      </c>
      <c r="AO418" s="29" t="str">
        <f t="shared" si="777"/>
        <v/>
      </c>
      <c r="AP418" s="7"/>
      <c r="AR418" s="89"/>
      <c r="AS418" s="78"/>
      <c r="AT418" s="78" t="str">
        <f t="shared" si="778"/>
        <v/>
      </c>
      <c r="AU418" s="78"/>
      <c r="AV418" s="28" t="str">
        <f t="shared" si="779"/>
        <v/>
      </c>
      <c r="AW418" s="78"/>
      <c r="AX418" s="78" t="str">
        <f t="shared" si="780"/>
        <v/>
      </c>
      <c r="AY418" s="78"/>
      <c r="AZ418" s="90" t="str">
        <f t="shared" si="781"/>
        <v/>
      </c>
      <c r="BA418" s="91" t="str">
        <f t="shared" si="782"/>
        <v/>
      </c>
      <c r="BB418" s="28" t="str">
        <f t="shared" si="783"/>
        <v/>
      </c>
      <c r="BC418" s="29" t="str">
        <f t="shared" si="784"/>
        <v/>
      </c>
      <c r="BD418" s="7"/>
      <c r="BF418" s="89" t="str">
        <f>IF(EM418="","",EM418)</f>
        <v/>
      </c>
      <c r="BG418" s="78"/>
      <c r="BH418" s="78" t="str">
        <f t="shared" si="785"/>
        <v/>
      </c>
      <c r="BI418" s="78"/>
      <c r="BJ418" s="28" t="str">
        <f t="shared" si="786"/>
        <v/>
      </c>
      <c r="BK418" s="78"/>
      <c r="BL418" s="78" t="str">
        <f t="shared" si="787"/>
        <v/>
      </c>
      <c r="BM418" s="78"/>
      <c r="BN418" s="90" t="str">
        <f t="shared" si="788"/>
        <v/>
      </c>
      <c r="BO418" s="91" t="str">
        <f t="shared" si="789"/>
        <v/>
      </c>
      <c r="BP418" s="28" t="str">
        <f t="shared" si="790"/>
        <v/>
      </c>
      <c r="BQ418" s="29" t="str">
        <f t="shared" si="791"/>
        <v/>
      </c>
      <c r="BR418" s="7"/>
      <c r="BS418" s="1"/>
      <c r="BT418" s="15"/>
      <c r="BU418" s="9"/>
      <c r="BV418" s="9" t="str">
        <f t="shared" si="800"/>
        <v/>
      </c>
      <c r="BW418" s="9"/>
      <c r="BX418" s="9" t="str">
        <f t="shared" si="801"/>
        <v/>
      </c>
      <c r="BY418" s="9"/>
      <c r="BZ418" s="9" t="str">
        <f t="shared" si="802"/>
        <v/>
      </c>
      <c r="CA418" s="9"/>
      <c r="CB418" s="9"/>
      <c r="CC418" s="9"/>
      <c r="CD418" s="9" t="str">
        <f t="shared" si="803"/>
        <v/>
      </c>
      <c r="CE418" s="10" t="str">
        <f t="shared" si="804"/>
        <v/>
      </c>
      <c r="CF418" s="7"/>
      <c r="CH418" s="15"/>
      <c r="CI418" s="9"/>
      <c r="CJ418" s="9" t="str">
        <f t="shared" si="805"/>
        <v/>
      </c>
      <c r="CK418" s="9"/>
      <c r="CL418" s="9" t="str">
        <f t="shared" si="806"/>
        <v/>
      </c>
      <c r="CM418" s="9"/>
      <c r="CN418" s="9" t="str">
        <f t="shared" si="807"/>
        <v/>
      </c>
      <c r="CO418" s="9"/>
      <c r="CP418" s="9"/>
      <c r="CQ418" s="9"/>
      <c r="CR418" s="9" t="str">
        <f t="shared" si="808"/>
        <v/>
      </c>
      <c r="CS418" s="10" t="str">
        <f t="shared" si="809"/>
        <v/>
      </c>
      <c r="CT418" s="7"/>
      <c r="CV418" s="15"/>
      <c r="CW418" s="9"/>
      <c r="CX418" s="9" t="str">
        <f t="shared" si="810"/>
        <v/>
      </c>
      <c r="CY418" s="9"/>
      <c r="CZ418" s="9" t="str">
        <f t="shared" si="811"/>
        <v/>
      </c>
      <c r="DA418" s="9"/>
      <c r="DB418" s="9" t="str">
        <f t="shared" si="812"/>
        <v/>
      </c>
      <c r="DC418" s="9"/>
      <c r="DD418" s="9"/>
      <c r="DE418" s="9"/>
      <c r="DF418" s="9" t="str">
        <f t="shared" si="813"/>
        <v/>
      </c>
      <c r="DG418" s="10" t="str">
        <f t="shared" si="814"/>
        <v/>
      </c>
      <c r="DH418" s="7"/>
      <c r="DJ418" s="15"/>
      <c r="DK418" s="9"/>
      <c r="DL418" s="9" t="str">
        <f t="shared" si="815"/>
        <v/>
      </c>
      <c r="DM418" s="9"/>
      <c r="DN418" s="9" t="str">
        <f t="shared" si="816"/>
        <v/>
      </c>
      <c r="DO418" s="9"/>
      <c r="DP418" s="9" t="str">
        <f t="shared" si="817"/>
        <v/>
      </c>
      <c r="DQ418" s="9"/>
      <c r="DR418" s="9"/>
      <c r="DS418" s="9"/>
      <c r="DT418" s="9" t="str">
        <f t="shared" si="819"/>
        <v/>
      </c>
      <c r="DU418" s="10" t="str">
        <f t="shared" si="818"/>
        <v/>
      </c>
      <c r="DV418" s="7"/>
      <c r="DW418" s="276"/>
      <c r="DX418" s="276"/>
      <c r="DY418" s="276"/>
      <c r="DZ418" s="276"/>
      <c r="EA418" s="276"/>
      <c r="EB418" s="276"/>
      <c r="EC418" s="276"/>
      <c r="ED418" s="276"/>
      <c r="EE418" s="276"/>
      <c r="EF418" s="276"/>
      <c r="EG418" s="276"/>
      <c r="EH418" s="276"/>
      <c r="EI418" s="276"/>
      <c r="EJ418" s="276"/>
      <c r="EK418" s="276"/>
      <c r="EL418" s="239"/>
      <c r="EM418" s="89"/>
      <c r="EN418" s="89"/>
      <c r="EO418" s="78"/>
      <c r="EP418" s="78" t="str">
        <f t="shared" si="793"/>
        <v/>
      </c>
      <c r="EQ418" s="78"/>
      <c r="ER418" s="28" t="str">
        <f t="shared" si="794"/>
        <v/>
      </c>
      <c r="ES418" s="78"/>
      <c r="ET418" s="78" t="str">
        <f t="shared" si="795"/>
        <v/>
      </c>
      <c r="EU418" s="78"/>
      <c r="EV418" s="90" t="str">
        <f t="shared" si="820"/>
        <v/>
      </c>
      <c r="EW418" s="91" t="str">
        <f t="shared" si="820"/>
        <v/>
      </c>
      <c r="EX418" s="28" t="str">
        <f t="shared" si="797"/>
        <v/>
      </c>
      <c r="EY418" s="29" t="str">
        <f t="shared" si="798"/>
        <v/>
      </c>
      <c r="EZ418" s="7"/>
    </row>
    <row r="419" spans="1:156" ht="15" customHeight="1">
      <c r="A419" s="15"/>
      <c r="B419" s="15"/>
      <c r="C419" s="9"/>
      <c r="D419" s="9" t="str">
        <f t="shared" si="757"/>
        <v/>
      </c>
      <c r="E419" s="9"/>
      <c r="F419" s="9" t="str">
        <f t="shared" si="758"/>
        <v/>
      </c>
      <c r="G419" s="9"/>
      <c r="H419" s="9" t="str">
        <f t="shared" si="759"/>
        <v/>
      </c>
      <c r="I419" s="9"/>
      <c r="J419" s="62" t="str">
        <f t="shared" si="760"/>
        <v/>
      </c>
      <c r="K419" s="95" t="str">
        <f t="shared" si="761"/>
        <v/>
      </c>
      <c r="L419" s="9" t="str">
        <f t="shared" si="762"/>
        <v/>
      </c>
      <c r="M419" s="10" t="str">
        <f t="shared" si="763"/>
        <v/>
      </c>
      <c r="N419" s="7"/>
      <c r="P419" s="15"/>
      <c r="Q419" s="9"/>
      <c r="R419" s="9" t="str">
        <f t="shared" si="764"/>
        <v/>
      </c>
      <c r="S419" s="9"/>
      <c r="T419" s="9" t="str">
        <f t="shared" si="765"/>
        <v/>
      </c>
      <c r="U419" s="9"/>
      <c r="V419" s="9" t="str">
        <f t="shared" si="766"/>
        <v/>
      </c>
      <c r="W419" s="9"/>
      <c r="X419" s="62" t="str">
        <f t="shared" si="767"/>
        <v/>
      </c>
      <c r="Y419" s="95" t="str">
        <f t="shared" si="768"/>
        <v/>
      </c>
      <c r="Z419" s="9" t="str">
        <f t="shared" si="769"/>
        <v/>
      </c>
      <c r="AA419" s="10" t="str">
        <f t="shared" si="770"/>
        <v/>
      </c>
      <c r="AB419" s="7"/>
      <c r="AD419" s="15"/>
      <c r="AE419" s="9"/>
      <c r="AF419" s="9" t="str">
        <f t="shared" si="771"/>
        <v/>
      </c>
      <c r="AG419" s="9"/>
      <c r="AH419" s="9" t="str">
        <f t="shared" si="772"/>
        <v/>
      </c>
      <c r="AI419" s="9"/>
      <c r="AJ419" s="9" t="str">
        <f t="shared" si="773"/>
        <v/>
      </c>
      <c r="AK419" s="9"/>
      <c r="AL419" s="62" t="str">
        <f t="shared" si="774"/>
        <v/>
      </c>
      <c r="AM419" s="95" t="str">
        <f t="shared" si="775"/>
        <v/>
      </c>
      <c r="AN419" s="9" t="str">
        <f t="shared" si="776"/>
        <v/>
      </c>
      <c r="AO419" s="10" t="str">
        <f t="shared" si="777"/>
        <v/>
      </c>
      <c r="AP419" s="7"/>
      <c r="AR419" s="15"/>
      <c r="AS419" s="9"/>
      <c r="AT419" s="9" t="str">
        <f t="shared" si="778"/>
        <v/>
      </c>
      <c r="AU419" s="9"/>
      <c r="AV419" s="9" t="str">
        <f t="shared" si="779"/>
        <v/>
      </c>
      <c r="AW419" s="9"/>
      <c r="AX419" s="9" t="str">
        <f t="shared" si="780"/>
        <v/>
      </c>
      <c r="AY419" s="9"/>
      <c r="AZ419" s="62" t="str">
        <f t="shared" si="781"/>
        <v/>
      </c>
      <c r="BA419" s="95" t="str">
        <f t="shared" si="782"/>
        <v/>
      </c>
      <c r="BB419" s="9" t="str">
        <f t="shared" si="783"/>
        <v/>
      </c>
      <c r="BC419" s="10" t="str">
        <f t="shared" si="784"/>
        <v/>
      </c>
      <c r="BD419" s="7"/>
      <c r="BF419" s="15"/>
      <c r="BG419" s="9"/>
      <c r="BH419" s="9" t="str">
        <f t="shared" si="785"/>
        <v/>
      </c>
      <c r="BI419" s="9"/>
      <c r="BJ419" s="9" t="str">
        <f t="shared" si="786"/>
        <v/>
      </c>
      <c r="BK419" s="9"/>
      <c r="BL419" s="9" t="str">
        <f t="shared" si="787"/>
        <v/>
      </c>
      <c r="BM419" s="9"/>
      <c r="BN419" s="62" t="str">
        <f t="shared" si="788"/>
        <v/>
      </c>
      <c r="BO419" s="95" t="str">
        <f t="shared" si="789"/>
        <v/>
      </c>
      <c r="BP419" s="9" t="str">
        <f t="shared" si="790"/>
        <v/>
      </c>
      <c r="BQ419" s="10" t="str">
        <f t="shared" si="791"/>
        <v/>
      </c>
      <c r="BR419" s="7"/>
      <c r="BS419" s="1"/>
      <c r="BT419" s="15"/>
      <c r="BU419" s="9"/>
      <c r="BV419" s="9" t="str">
        <f t="shared" si="800"/>
        <v/>
      </c>
      <c r="BW419" s="9"/>
      <c r="BX419" s="9" t="str">
        <f t="shared" si="801"/>
        <v/>
      </c>
      <c r="BY419" s="9"/>
      <c r="BZ419" s="9" t="str">
        <f t="shared" si="802"/>
        <v/>
      </c>
      <c r="CA419" s="9"/>
      <c r="CB419" s="9"/>
      <c r="CC419" s="9"/>
      <c r="CD419" s="9" t="str">
        <f t="shared" si="803"/>
        <v/>
      </c>
      <c r="CE419" s="10" t="str">
        <f t="shared" si="804"/>
        <v/>
      </c>
      <c r="CF419" s="7"/>
      <c r="CH419" s="15"/>
      <c r="CI419" s="9"/>
      <c r="CJ419" s="9" t="str">
        <f t="shared" si="805"/>
        <v/>
      </c>
      <c r="CK419" s="9"/>
      <c r="CL419" s="9" t="str">
        <f t="shared" si="806"/>
        <v/>
      </c>
      <c r="CM419" s="9"/>
      <c r="CN419" s="9" t="str">
        <f t="shared" si="807"/>
        <v/>
      </c>
      <c r="CO419" s="9"/>
      <c r="CP419" s="9"/>
      <c r="CQ419" s="9"/>
      <c r="CR419" s="9" t="str">
        <f t="shared" si="808"/>
        <v/>
      </c>
      <c r="CS419" s="10" t="str">
        <f t="shared" si="809"/>
        <v/>
      </c>
      <c r="CT419" s="7"/>
      <c r="CV419" s="15"/>
      <c r="CW419" s="9"/>
      <c r="CX419" s="9" t="str">
        <f t="shared" si="810"/>
        <v/>
      </c>
      <c r="CY419" s="9"/>
      <c r="CZ419" s="9" t="str">
        <f t="shared" si="811"/>
        <v/>
      </c>
      <c r="DA419" s="9"/>
      <c r="DB419" s="9" t="str">
        <f t="shared" si="812"/>
        <v/>
      </c>
      <c r="DC419" s="9"/>
      <c r="DD419" s="9"/>
      <c r="DE419" s="9"/>
      <c r="DF419" s="9" t="str">
        <f t="shared" si="813"/>
        <v/>
      </c>
      <c r="DG419" s="10" t="str">
        <f t="shared" si="814"/>
        <v/>
      </c>
      <c r="DH419" s="7"/>
      <c r="DJ419" s="15"/>
      <c r="DK419" s="9"/>
      <c r="DL419" s="9" t="str">
        <f t="shared" si="815"/>
        <v/>
      </c>
      <c r="DM419" s="9"/>
      <c r="DN419" s="9" t="str">
        <f t="shared" si="816"/>
        <v/>
      </c>
      <c r="DO419" s="9"/>
      <c r="DP419" s="9" t="str">
        <f t="shared" si="817"/>
        <v/>
      </c>
      <c r="DQ419" s="9"/>
      <c r="DR419" s="9"/>
      <c r="DS419" s="9"/>
      <c r="DT419" s="9" t="str">
        <f t="shared" si="819"/>
        <v/>
      </c>
      <c r="DU419" s="10" t="str">
        <f t="shared" si="818"/>
        <v/>
      </c>
      <c r="DV419" s="7"/>
      <c r="DW419" s="276"/>
      <c r="DX419" s="276"/>
      <c r="DY419" s="276"/>
      <c r="DZ419" s="276"/>
      <c r="EA419" s="276"/>
      <c r="EB419" s="276"/>
      <c r="EC419" s="276"/>
      <c r="ED419" s="276"/>
      <c r="EE419" s="276"/>
      <c r="EF419" s="276"/>
      <c r="EG419" s="276"/>
      <c r="EH419" s="276"/>
      <c r="EI419" s="276"/>
      <c r="EJ419" s="276"/>
      <c r="EK419" s="276"/>
      <c r="EL419" s="239"/>
      <c r="EM419" s="15"/>
      <c r="EN419" s="15"/>
      <c r="EO419" s="9"/>
      <c r="EP419" s="9" t="str">
        <f t="shared" si="793"/>
        <v/>
      </c>
      <c r="EQ419" s="9"/>
      <c r="ER419" s="9" t="str">
        <f t="shared" si="794"/>
        <v/>
      </c>
      <c r="ES419" s="9"/>
      <c r="ET419" s="9" t="str">
        <f t="shared" si="795"/>
        <v/>
      </c>
      <c r="EU419" s="9"/>
      <c r="EV419" s="62" t="str">
        <f t="shared" si="820"/>
        <v/>
      </c>
      <c r="EW419" s="95" t="str">
        <f t="shared" si="820"/>
        <v/>
      </c>
      <c r="EX419" s="9" t="str">
        <f t="shared" si="797"/>
        <v/>
      </c>
      <c r="EY419" s="10" t="str">
        <f t="shared" si="798"/>
        <v/>
      </c>
      <c r="EZ419" s="7"/>
    </row>
    <row r="420" spans="1:156" ht="15" customHeight="1">
      <c r="A420" s="15"/>
      <c r="B420" s="15"/>
      <c r="C420" s="9"/>
      <c r="D420" s="9" t="str">
        <f t="shared" si="757"/>
        <v/>
      </c>
      <c r="E420" s="9"/>
      <c r="F420" s="9" t="str">
        <f t="shared" si="758"/>
        <v/>
      </c>
      <c r="G420" s="9"/>
      <c r="H420" s="9" t="str">
        <f t="shared" si="759"/>
        <v/>
      </c>
      <c r="I420" s="9"/>
      <c r="J420" s="62" t="str">
        <f t="shared" si="760"/>
        <v/>
      </c>
      <c r="K420" s="9" t="str">
        <f t="shared" si="761"/>
        <v/>
      </c>
      <c r="L420" s="9" t="str">
        <f t="shared" si="762"/>
        <v/>
      </c>
      <c r="M420" s="10" t="str">
        <f t="shared" si="763"/>
        <v/>
      </c>
      <c r="N420" s="7"/>
      <c r="P420" s="15"/>
      <c r="Q420" s="9"/>
      <c r="R420" s="9" t="str">
        <f t="shared" si="764"/>
        <v/>
      </c>
      <c r="S420" s="9"/>
      <c r="T420" s="9" t="str">
        <f t="shared" si="765"/>
        <v/>
      </c>
      <c r="U420" s="9"/>
      <c r="V420" s="9" t="str">
        <f t="shared" si="766"/>
        <v/>
      </c>
      <c r="W420" s="9"/>
      <c r="X420" s="62" t="str">
        <f t="shared" si="767"/>
        <v/>
      </c>
      <c r="Y420" s="9" t="str">
        <f t="shared" si="768"/>
        <v/>
      </c>
      <c r="Z420" s="9" t="str">
        <f t="shared" si="769"/>
        <v/>
      </c>
      <c r="AA420" s="10" t="str">
        <f t="shared" si="770"/>
        <v/>
      </c>
      <c r="AB420" s="7"/>
      <c r="AD420" s="15"/>
      <c r="AE420" s="9"/>
      <c r="AF420" s="9" t="str">
        <f t="shared" si="771"/>
        <v/>
      </c>
      <c r="AG420" s="9"/>
      <c r="AH420" s="9" t="str">
        <f t="shared" si="772"/>
        <v/>
      </c>
      <c r="AI420" s="9"/>
      <c r="AJ420" s="9" t="str">
        <f t="shared" si="773"/>
        <v/>
      </c>
      <c r="AK420" s="9"/>
      <c r="AL420" s="62" t="str">
        <f t="shared" si="774"/>
        <v/>
      </c>
      <c r="AM420" s="9" t="str">
        <f t="shared" si="775"/>
        <v/>
      </c>
      <c r="AN420" s="9" t="str">
        <f t="shared" si="776"/>
        <v/>
      </c>
      <c r="AO420" s="10" t="str">
        <f t="shared" si="777"/>
        <v/>
      </c>
      <c r="AP420" s="7"/>
      <c r="AR420" s="17"/>
      <c r="AS420" s="9"/>
      <c r="AT420" s="9" t="str">
        <f t="shared" si="778"/>
        <v/>
      </c>
      <c r="AU420" s="9"/>
      <c r="AV420" s="9" t="str">
        <f t="shared" si="779"/>
        <v/>
      </c>
      <c r="AW420" s="9"/>
      <c r="AX420" s="9" t="str">
        <f t="shared" si="780"/>
        <v/>
      </c>
      <c r="AY420" s="9"/>
      <c r="AZ420" s="62" t="str">
        <f t="shared" si="781"/>
        <v/>
      </c>
      <c r="BA420" s="9" t="str">
        <f t="shared" si="782"/>
        <v/>
      </c>
      <c r="BB420" s="9" t="str">
        <f t="shared" si="783"/>
        <v/>
      </c>
      <c r="BC420" s="10" t="str">
        <f t="shared" si="784"/>
        <v/>
      </c>
      <c r="BD420" s="7"/>
      <c r="BF420" s="15"/>
      <c r="BG420" s="9"/>
      <c r="BH420" s="9" t="str">
        <f t="shared" si="785"/>
        <v/>
      </c>
      <c r="BI420" s="9"/>
      <c r="BJ420" s="9" t="str">
        <f t="shared" si="786"/>
        <v/>
      </c>
      <c r="BK420" s="9"/>
      <c r="BL420" s="9" t="str">
        <f t="shared" si="787"/>
        <v/>
      </c>
      <c r="BM420" s="9"/>
      <c r="BN420" s="62" t="str">
        <f t="shared" si="788"/>
        <v/>
      </c>
      <c r="BO420" s="9" t="str">
        <f t="shared" si="789"/>
        <v/>
      </c>
      <c r="BP420" s="9" t="str">
        <f t="shared" si="790"/>
        <v/>
      </c>
      <c r="BQ420" s="10" t="str">
        <f t="shared" si="791"/>
        <v/>
      </c>
      <c r="BR420" s="7"/>
      <c r="BS420" s="1"/>
      <c r="BT420" s="15"/>
      <c r="BU420" s="9"/>
      <c r="BV420" s="9" t="str">
        <f t="shared" si="800"/>
        <v/>
      </c>
      <c r="BW420" s="9"/>
      <c r="BX420" s="9" t="str">
        <f t="shared" si="801"/>
        <v/>
      </c>
      <c r="BY420" s="9"/>
      <c r="BZ420" s="9" t="str">
        <f t="shared" si="802"/>
        <v/>
      </c>
      <c r="CA420" s="9"/>
      <c r="CB420" s="9"/>
      <c r="CC420" s="9"/>
      <c r="CD420" s="9" t="str">
        <f t="shared" si="803"/>
        <v/>
      </c>
      <c r="CE420" s="10" t="str">
        <f t="shared" si="804"/>
        <v/>
      </c>
      <c r="CF420" s="7"/>
      <c r="CH420" s="15"/>
      <c r="CI420" s="9"/>
      <c r="CJ420" s="9" t="str">
        <f t="shared" si="805"/>
        <v/>
      </c>
      <c r="CK420" s="9"/>
      <c r="CL420" s="9" t="str">
        <f t="shared" si="806"/>
        <v/>
      </c>
      <c r="CM420" s="9"/>
      <c r="CN420" s="9" t="str">
        <f t="shared" si="807"/>
        <v/>
      </c>
      <c r="CO420" s="9"/>
      <c r="CP420" s="9"/>
      <c r="CQ420" s="9"/>
      <c r="CR420" s="9" t="str">
        <f t="shared" si="808"/>
        <v/>
      </c>
      <c r="CS420" s="10" t="str">
        <f t="shared" si="809"/>
        <v/>
      </c>
      <c r="CT420" s="7"/>
      <c r="CV420" s="15"/>
      <c r="CW420" s="9"/>
      <c r="CX420" s="9" t="str">
        <f t="shared" si="810"/>
        <v/>
      </c>
      <c r="CY420" s="9"/>
      <c r="CZ420" s="9" t="str">
        <f t="shared" si="811"/>
        <v/>
      </c>
      <c r="DA420" s="9"/>
      <c r="DB420" s="9" t="str">
        <f t="shared" si="812"/>
        <v/>
      </c>
      <c r="DC420" s="9"/>
      <c r="DD420" s="9"/>
      <c r="DE420" s="9"/>
      <c r="DF420" s="9" t="str">
        <f t="shared" si="813"/>
        <v/>
      </c>
      <c r="DG420" s="10" t="str">
        <f t="shared" si="814"/>
        <v/>
      </c>
      <c r="DH420" s="7"/>
      <c r="DJ420" s="15"/>
      <c r="DK420" s="9"/>
      <c r="DL420" s="9" t="str">
        <f t="shared" si="815"/>
        <v/>
      </c>
      <c r="DM420" s="9"/>
      <c r="DN420" s="9" t="str">
        <f t="shared" si="816"/>
        <v/>
      </c>
      <c r="DO420" s="9"/>
      <c r="DP420" s="9" t="str">
        <f t="shared" si="817"/>
        <v/>
      </c>
      <c r="DQ420" s="9"/>
      <c r="DR420" s="9"/>
      <c r="DS420" s="9"/>
      <c r="DT420" s="9" t="str">
        <f t="shared" si="819"/>
        <v/>
      </c>
      <c r="DU420" s="10" t="str">
        <f t="shared" si="818"/>
        <v/>
      </c>
      <c r="DV420" s="7"/>
      <c r="DW420" s="276"/>
      <c r="DX420" s="276"/>
      <c r="DY420" s="276"/>
      <c r="DZ420" s="276"/>
      <c r="EA420" s="276"/>
      <c r="EB420" s="276"/>
      <c r="EC420" s="276"/>
      <c r="ED420" s="276"/>
      <c r="EE420" s="276"/>
      <c r="EF420" s="276"/>
      <c r="EG420" s="276"/>
      <c r="EH420" s="276"/>
      <c r="EI420" s="276"/>
      <c r="EJ420" s="276"/>
      <c r="EK420" s="276"/>
      <c r="EL420" s="239"/>
      <c r="EM420" s="15"/>
      <c r="EN420" s="15"/>
      <c r="EO420" s="9"/>
      <c r="EP420" s="9" t="str">
        <f t="shared" si="793"/>
        <v/>
      </c>
      <c r="EQ420" s="9"/>
      <c r="ER420" s="9" t="str">
        <f t="shared" si="794"/>
        <v/>
      </c>
      <c r="ES420" s="9"/>
      <c r="ET420" s="9" t="str">
        <f t="shared" si="795"/>
        <v/>
      </c>
      <c r="EU420" s="9"/>
      <c r="EV420" s="62" t="str">
        <f t="shared" si="820"/>
        <v/>
      </c>
      <c r="EW420" s="9" t="str">
        <f t="shared" si="820"/>
        <v/>
      </c>
      <c r="EX420" s="9" t="str">
        <f t="shared" si="797"/>
        <v/>
      </c>
      <c r="EY420" s="10" t="str">
        <f t="shared" si="798"/>
        <v/>
      </c>
      <c r="EZ420" s="7"/>
    </row>
    <row r="421" spans="1:156" ht="15" customHeight="1" thickBot="1">
      <c r="A421" s="23"/>
      <c r="B421" s="23"/>
      <c r="C421" s="24"/>
      <c r="D421" s="24" t="str">
        <f t="shared" si="757"/>
        <v/>
      </c>
      <c r="E421" s="24"/>
      <c r="F421" s="24" t="str">
        <f t="shared" si="758"/>
        <v/>
      </c>
      <c r="G421" s="24"/>
      <c r="H421" s="24" t="str">
        <f t="shared" si="759"/>
        <v/>
      </c>
      <c r="I421" s="24"/>
      <c r="J421" s="63" t="str">
        <f t="shared" si="760"/>
        <v/>
      </c>
      <c r="K421" s="96" t="str">
        <f t="shared" si="761"/>
        <v/>
      </c>
      <c r="L421" s="24" t="str">
        <f t="shared" si="762"/>
        <v/>
      </c>
      <c r="M421" s="26" t="str">
        <f t="shared" si="763"/>
        <v/>
      </c>
      <c r="N421" s="7"/>
      <c r="P421" s="23"/>
      <c r="Q421" s="24"/>
      <c r="R421" s="24" t="str">
        <f t="shared" si="764"/>
        <v/>
      </c>
      <c r="S421" s="24"/>
      <c r="T421" s="24" t="str">
        <f t="shared" si="765"/>
        <v/>
      </c>
      <c r="U421" s="24"/>
      <c r="V421" s="24" t="str">
        <f t="shared" si="766"/>
        <v/>
      </c>
      <c r="W421" s="24"/>
      <c r="X421" s="63" t="str">
        <f t="shared" si="767"/>
        <v/>
      </c>
      <c r="Y421" s="96" t="str">
        <f t="shared" si="768"/>
        <v/>
      </c>
      <c r="Z421" s="24" t="str">
        <f t="shared" si="769"/>
        <v/>
      </c>
      <c r="AA421" s="26" t="str">
        <f t="shared" si="770"/>
        <v/>
      </c>
      <c r="AB421" s="7"/>
      <c r="AD421" s="23"/>
      <c r="AE421" s="24"/>
      <c r="AF421" s="24" t="str">
        <f t="shared" si="771"/>
        <v/>
      </c>
      <c r="AG421" s="24"/>
      <c r="AH421" s="24" t="str">
        <f t="shared" si="772"/>
        <v/>
      </c>
      <c r="AI421" s="24"/>
      <c r="AJ421" s="24" t="str">
        <f t="shared" si="773"/>
        <v/>
      </c>
      <c r="AK421" s="24"/>
      <c r="AL421" s="63" t="str">
        <f t="shared" si="774"/>
        <v/>
      </c>
      <c r="AM421" s="96" t="str">
        <f t="shared" si="775"/>
        <v/>
      </c>
      <c r="AN421" s="24" t="str">
        <f t="shared" si="776"/>
        <v/>
      </c>
      <c r="AO421" s="26" t="str">
        <f t="shared" si="777"/>
        <v/>
      </c>
      <c r="AP421" s="7"/>
      <c r="AR421" s="23"/>
      <c r="AS421" s="24"/>
      <c r="AT421" s="24" t="str">
        <f t="shared" si="778"/>
        <v/>
      </c>
      <c r="AU421" s="24"/>
      <c r="AV421" s="24" t="str">
        <f t="shared" si="779"/>
        <v/>
      </c>
      <c r="AW421" s="24"/>
      <c r="AX421" s="24" t="str">
        <f t="shared" si="780"/>
        <v/>
      </c>
      <c r="AY421" s="24"/>
      <c r="AZ421" s="63" t="str">
        <f t="shared" si="781"/>
        <v/>
      </c>
      <c r="BA421" s="96" t="str">
        <f t="shared" si="782"/>
        <v/>
      </c>
      <c r="BB421" s="24" t="str">
        <f t="shared" si="783"/>
        <v/>
      </c>
      <c r="BC421" s="26" t="str">
        <f t="shared" si="784"/>
        <v/>
      </c>
      <c r="BD421" s="7"/>
      <c r="BF421" s="23"/>
      <c r="BG421" s="24"/>
      <c r="BH421" s="24" t="str">
        <f t="shared" si="785"/>
        <v/>
      </c>
      <c r="BI421" s="24"/>
      <c r="BJ421" s="24" t="str">
        <f t="shared" si="786"/>
        <v/>
      </c>
      <c r="BK421" s="24"/>
      <c r="BL421" s="24" t="str">
        <f t="shared" si="787"/>
        <v/>
      </c>
      <c r="BM421" s="24"/>
      <c r="BN421" s="63" t="str">
        <f t="shared" si="788"/>
        <v/>
      </c>
      <c r="BO421" s="96" t="str">
        <f t="shared" si="789"/>
        <v/>
      </c>
      <c r="BP421" s="24" t="str">
        <f t="shared" si="790"/>
        <v/>
      </c>
      <c r="BQ421" s="26" t="str">
        <f t="shared" si="791"/>
        <v/>
      </c>
      <c r="BR421" s="7"/>
      <c r="BS421" s="1"/>
      <c r="BT421" s="15"/>
      <c r="BU421" s="9"/>
      <c r="BV421" s="9" t="str">
        <f t="shared" si="800"/>
        <v/>
      </c>
      <c r="BW421" s="9"/>
      <c r="BX421" s="9" t="str">
        <f t="shared" si="801"/>
        <v/>
      </c>
      <c r="BY421" s="9"/>
      <c r="BZ421" s="9" t="str">
        <f t="shared" si="802"/>
        <v/>
      </c>
      <c r="CA421" s="9"/>
      <c r="CB421" s="9"/>
      <c r="CC421" s="9"/>
      <c r="CD421" s="9" t="str">
        <f t="shared" si="803"/>
        <v/>
      </c>
      <c r="CE421" s="10" t="str">
        <f t="shared" si="804"/>
        <v/>
      </c>
      <c r="CF421" s="7"/>
      <c r="CH421" s="15"/>
      <c r="CI421" s="9"/>
      <c r="CJ421" s="9" t="str">
        <f t="shared" si="805"/>
        <v/>
      </c>
      <c r="CK421" s="9"/>
      <c r="CL421" s="9" t="str">
        <f t="shared" si="806"/>
        <v/>
      </c>
      <c r="CM421" s="9"/>
      <c r="CN421" s="9" t="str">
        <f t="shared" si="807"/>
        <v/>
      </c>
      <c r="CO421" s="9"/>
      <c r="CP421" s="9"/>
      <c r="CQ421" s="9"/>
      <c r="CR421" s="9" t="str">
        <f t="shared" si="808"/>
        <v/>
      </c>
      <c r="CS421" s="10" t="str">
        <f t="shared" si="809"/>
        <v/>
      </c>
      <c r="CT421" s="7"/>
      <c r="CV421" s="15"/>
      <c r="CW421" s="9"/>
      <c r="CX421" s="9" t="str">
        <f t="shared" si="810"/>
        <v/>
      </c>
      <c r="CY421" s="9"/>
      <c r="CZ421" s="9" t="str">
        <f t="shared" si="811"/>
        <v/>
      </c>
      <c r="DA421" s="9"/>
      <c r="DB421" s="9" t="str">
        <f t="shared" si="812"/>
        <v/>
      </c>
      <c r="DC421" s="9"/>
      <c r="DD421" s="9"/>
      <c r="DE421" s="9"/>
      <c r="DF421" s="9" t="str">
        <f t="shared" si="813"/>
        <v/>
      </c>
      <c r="DG421" s="10" t="str">
        <f t="shared" si="814"/>
        <v/>
      </c>
      <c r="DH421" s="7"/>
      <c r="DJ421" s="15"/>
      <c r="DK421" s="9"/>
      <c r="DL421" s="9" t="str">
        <f t="shared" si="815"/>
        <v/>
      </c>
      <c r="DM421" s="9"/>
      <c r="DN421" s="9" t="str">
        <f t="shared" si="816"/>
        <v/>
      </c>
      <c r="DO421" s="9"/>
      <c r="DP421" s="9" t="str">
        <f t="shared" si="817"/>
        <v/>
      </c>
      <c r="DQ421" s="9"/>
      <c r="DR421" s="9"/>
      <c r="DS421" s="9"/>
      <c r="DT421" s="9" t="str">
        <f t="shared" si="819"/>
        <v/>
      </c>
      <c r="DU421" s="10" t="str">
        <f t="shared" si="818"/>
        <v/>
      </c>
      <c r="DV421" s="7"/>
      <c r="DW421" s="276"/>
      <c r="DX421" s="276"/>
      <c r="DY421" s="276"/>
      <c r="DZ421" s="276"/>
      <c r="EA421" s="276"/>
      <c r="EB421" s="276"/>
      <c r="EC421" s="276"/>
      <c r="ED421" s="276"/>
      <c r="EE421" s="276"/>
      <c r="EF421" s="276"/>
      <c r="EG421" s="276"/>
      <c r="EH421" s="276"/>
      <c r="EI421" s="276"/>
      <c r="EJ421" s="276"/>
      <c r="EK421" s="276"/>
      <c r="EL421" s="239"/>
      <c r="EM421" s="23"/>
      <c r="EN421" s="23"/>
      <c r="EO421" s="24"/>
      <c r="EP421" s="24" t="str">
        <f t="shared" si="793"/>
        <v/>
      </c>
      <c r="EQ421" s="24"/>
      <c r="ER421" s="24" t="str">
        <f t="shared" si="794"/>
        <v/>
      </c>
      <c r="ES421" s="24"/>
      <c r="ET421" s="24" t="str">
        <f t="shared" si="795"/>
        <v/>
      </c>
      <c r="EU421" s="24"/>
      <c r="EV421" s="63" t="str">
        <f t="shared" si="820"/>
        <v/>
      </c>
      <c r="EW421" s="96" t="str">
        <f t="shared" si="820"/>
        <v/>
      </c>
      <c r="EX421" s="24" t="str">
        <f t="shared" si="797"/>
        <v/>
      </c>
      <c r="EY421" s="26" t="str">
        <f t="shared" si="798"/>
        <v/>
      </c>
      <c r="EZ421" s="7"/>
    </row>
    <row r="422" spans="1:156" ht="15" customHeight="1" thickTop="1">
      <c r="A422" s="89"/>
      <c r="B422" s="89"/>
      <c r="C422" s="78"/>
      <c r="D422" s="78" t="str">
        <f t="shared" si="757"/>
        <v/>
      </c>
      <c r="E422" s="78"/>
      <c r="F422" s="28" t="str">
        <f t="shared" si="758"/>
        <v/>
      </c>
      <c r="G422" s="78"/>
      <c r="H422" s="78" t="str">
        <f t="shared" si="759"/>
        <v/>
      </c>
      <c r="I422" s="78"/>
      <c r="J422" s="90" t="str">
        <f t="shared" si="760"/>
        <v/>
      </c>
      <c r="K422" s="91" t="str">
        <f t="shared" si="761"/>
        <v/>
      </c>
      <c r="L422" s="28" t="str">
        <f t="shared" si="762"/>
        <v/>
      </c>
      <c r="M422" s="29" t="str">
        <f t="shared" si="763"/>
        <v/>
      </c>
      <c r="N422" s="7"/>
      <c r="P422" s="89"/>
      <c r="Q422" s="78"/>
      <c r="R422" s="78" t="str">
        <f t="shared" si="764"/>
        <v/>
      </c>
      <c r="S422" s="78"/>
      <c r="T422" s="28" t="str">
        <f t="shared" si="765"/>
        <v/>
      </c>
      <c r="U422" s="78"/>
      <c r="V422" s="78" t="str">
        <f t="shared" si="766"/>
        <v/>
      </c>
      <c r="W422" s="78"/>
      <c r="X422" s="90" t="str">
        <f t="shared" si="767"/>
        <v/>
      </c>
      <c r="Y422" s="91" t="str">
        <f t="shared" si="768"/>
        <v/>
      </c>
      <c r="Z422" s="28" t="str">
        <f t="shared" si="769"/>
        <v/>
      </c>
      <c r="AA422" s="29" t="str">
        <f t="shared" si="770"/>
        <v/>
      </c>
      <c r="AB422" s="7"/>
      <c r="AD422" s="89"/>
      <c r="AE422" s="78"/>
      <c r="AF422" s="78" t="str">
        <f t="shared" si="771"/>
        <v/>
      </c>
      <c r="AG422" s="78"/>
      <c r="AH422" s="28" t="str">
        <f t="shared" si="772"/>
        <v/>
      </c>
      <c r="AI422" s="78"/>
      <c r="AJ422" s="78" t="str">
        <f t="shared" si="773"/>
        <v/>
      </c>
      <c r="AK422" s="78"/>
      <c r="AL422" s="90" t="str">
        <f t="shared" si="774"/>
        <v/>
      </c>
      <c r="AM422" s="91" t="str">
        <f t="shared" si="775"/>
        <v/>
      </c>
      <c r="AN422" s="28" t="str">
        <f t="shared" si="776"/>
        <v/>
      </c>
      <c r="AO422" s="29" t="str">
        <f t="shared" si="777"/>
        <v/>
      </c>
      <c r="AP422" s="7"/>
      <c r="AR422" s="89"/>
      <c r="AS422" s="78"/>
      <c r="AT422" s="78" t="str">
        <f t="shared" si="778"/>
        <v/>
      </c>
      <c r="AU422" s="78"/>
      <c r="AV422" s="28" t="str">
        <f t="shared" si="779"/>
        <v/>
      </c>
      <c r="AW422" s="78"/>
      <c r="AX422" s="78" t="str">
        <f t="shared" si="780"/>
        <v/>
      </c>
      <c r="AY422" s="78"/>
      <c r="AZ422" s="90" t="str">
        <f t="shared" si="781"/>
        <v/>
      </c>
      <c r="BA422" s="91" t="str">
        <f t="shared" si="782"/>
        <v/>
      </c>
      <c r="BB422" s="28" t="str">
        <f t="shared" si="783"/>
        <v/>
      </c>
      <c r="BC422" s="29" t="str">
        <f t="shared" si="784"/>
        <v/>
      </c>
      <c r="BD422" s="7"/>
      <c r="BF422" s="89"/>
      <c r="BG422" s="78"/>
      <c r="BH422" s="78" t="str">
        <f t="shared" si="785"/>
        <v/>
      </c>
      <c r="BI422" s="78"/>
      <c r="BJ422" s="28" t="str">
        <f t="shared" si="786"/>
        <v/>
      </c>
      <c r="BK422" s="78"/>
      <c r="BL422" s="78" t="str">
        <f t="shared" si="787"/>
        <v/>
      </c>
      <c r="BM422" s="78"/>
      <c r="BN422" s="90" t="str">
        <f t="shared" si="788"/>
        <v/>
      </c>
      <c r="BO422" s="91" t="str">
        <f t="shared" si="789"/>
        <v/>
      </c>
      <c r="BP422" s="28" t="str">
        <f t="shared" si="790"/>
        <v/>
      </c>
      <c r="BQ422" s="29" t="str">
        <f t="shared" si="791"/>
        <v/>
      </c>
      <c r="BR422" s="7"/>
      <c r="BS422" s="1"/>
      <c r="BT422" s="15"/>
      <c r="BU422" s="9"/>
      <c r="BV422" s="9" t="str">
        <f t="shared" si="800"/>
        <v/>
      </c>
      <c r="BW422" s="9"/>
      <c r="BX422" s="9" t="str">
        <f t="shared" si="801"/>
        <v/>
      </c>
      <c r="BY422" s="9"/>
      <c r="BZ422" s="9" t="str">
        <f t="shared" si="802"/>
        <v/>
      </c>
      <c r="CA422" s="9"/>
      <c r="CB422" s="9"/>
      <c r="CC422" s="9"/>
      <c r="CD422" s="9" t="str">
        <f t="shared" si="803"/>
        <v/>
      </c>
      <c r="CE422" s="10" t="str">
        <f t="shared" si="804"/>
        <v/>
      </c>
      <c r="CF422" s="7"/>
      <c r="CH422" s="15"/>
      <c r="CI422" s="9"/>
      <c r="CJ422" s="9" t="str">
        <f t="shared" si="805"/>
        <v/>
      </c>
      <c r="CK422" s="9"/>
      <c r="CL422" s="9" t="str">
        <f t="shared" si="806"/>
        <v/>
      </c>
      <c r="CM422" s="9"/>
      <c r="CN422" s="9" t="str">
        <f t="shared" si="807"/>
        <v/>
      </c>
      <c r="CO422" s="9"/>
      <c r="CP422" s="9"/>
      <c r="CQ422" s="9"/>
      <c r="CR422" s="9" t="str">
        <f t="shared" si="808"/>
        <v/>
      </c>
      <c r="CS422" s="10" t="str">
        <f t="shared" si="809"/>
        <v/>
      </c>
      <c r="CT422" s="7"/>
      <c r="CV422" s="15"/>
      <c r="CW422" s="9"/>
      <c r="CX422" s="9" t="str">
        <f t="shared" si="810"/>
        <v/>
      </c>
      <c r="CY422" s="9"/>
      <c r="CZ422" s="9" t="str">
        <f t="shared" si="811"/>
        <v/>
      </c>
      <c r="DA422" s="9"/>
      <c r="DB422" s="9" t="str">
        <f t="shared" si="812"/>
        <v/>
      </c>
      <c r="DC422" s="9"/>
      <c r="DD422" s="9"/>
      <c r="DE422" s="9"/>
      <c r="DF422" s="9" t="str">
        <f t="shared" si="813"/>
        <v/>
      </c>
      <c r="DG422" s="10" t="str">
        <f t="shared" si="814"/>
        <v/>
      </c>
      <c r="DH422" s="7"/>
      <c r="DJ422" s="15"/>
      <c r="DK422" s="9"/>
      <c r="DL422" s="9" t="str">
        <f t="shared" si="815"/>
        <v/>
      </c>
      <c r="DM422" s="9"/>
      <c r="DN422" s="9" t="str">
        <f t="shared" si="816"/>
        <v/>
      </c>
      <c r="DO422" s="9"/>
      <c r="DP422" s="9" t="str">
        <f t="shared" si="817"/>
        <v/>
      </c>
      <c r="DQ422" s="9"/>
      <c r="DR422" s="9"/>
      <c r="DS422" s="9"/>
      <c r="DT422" s="9" t="str">
        <f t="shared" si="819"/>
        <v/>
      </c>
      <c r="DU422" s="10" t="str">
        <f t="shared" si="818"/>
        <v/>
      </c>
      <c r="DV422" s="7"/>
      <c r="DW422" s="276"/>
      <c r="DX422" s="276"/>
      <c r="DY422" s="276"/>
      <c r="DZ422" s="276"/>
      <c r="EA422" s="276"/>
      <c r="EB422" s="276"/>
      <c r="EC422" s="276"/>
      <c r="ED422" s="276"/>
      <c r="EE422" s="276"/>
      <c r="EF422" s="276"/>
      <c r="EG422" s="276"/>
      <c r="EH422" s="276"/>
      <c r="EI422" s="276"/>
      <c r="EJ422" s="276"/>
      <c r="EK422" s="276"/>
      <c r="EL422" s="239"/>
      <c r="EM422" s="89"/>
      <c r="EN422" s="89"/>
      <c r="EO422" s="78"/>
      <c r="EP422" s="78" t="str">
        <f t="shared" si="793"/>
        <v/>
      </c>
      <c r="EQ422" s="78"/>
      <c r="ER422" s="28" t="str">
        <f t="shared" si="794"/>
        <v/>
      </c>
      <c r="ES422" s="78"/>
      <c r="ET422" s="78" t="str">
        <f t="shared" si="795"/>
        <v/>
      </c>
      <c r="EU422" s="78"/>
      <c r="EV422" s="90" t="str">
        <f t="shared" si="820"/>
        <v/>
      </c>
      <c r="EW422" s="91" t="str">
        <f t="shared" si="820"/>
        <v/>
      </c>
      <c r="EX422" s="28" t="str">
        <f t="shared" si="797"/>
        <v/>
      </c>
      <c r="EY422" s="29" t="str">
        <f t="shared" si="798"/>
        <v/>
      </c>
      <c r="EZ422" s="7"/>
    </row>
    <row r="423" spans="1:156" ht="15" customHeight="1">
      <c r="A423" s="15"/>
      <c r="B423" s="15"/>
      <c r="C423" s="9"/>
      <c r="D423" s="9" t="str">
        <f t="shared" si="757"/>
        <v/>
      </c>
      <c r="E423" s="9"/>
      <c r="F423" s="9" t="str">
        <f t="shared" si="758"/>
        <v/>
      </c>
      <c r="G423" s="9"/>
      <c r="H423" s="9" t="str">
        <f t="shared" si="759"/>
        <v/>
      </c>
      <c r="I423" s="9"/>
      <c r="J423" s="62" t="str">
        <f t="shared" si="760"/>
        <v/>
      </c>
      <c r="K423" s="95" t="str">
        <f t="shared" si="761"/>
        <v/>
      </c>
      <c r="L423" s="9" t="str">
        <f t="shared" si="762"/>
        <v/>
      </c>
      <c r="M423" s="10" t="str">
        <f t="shared" si="763"/>
        <v/>
      </c>
      <c r="N423" s="7"/>
      <c r="P423" s="15"/>
      <c r="Q423" s="9"/>
      <c r="R423" s="9" t="str">
        <f t="shared" si="764"/>
        <v/>
      </c>
      <c r="S423" s="9"/>
      <c r="T423" s="9" t="str">
        <f t="shared" si="765"/>
        <v/>
      </c>
      <c r="U423" s="9"/>
      <c r="V423" s="9" t="str">
        <f t="shared" si="766"/>
        <v/>
      </c>
      <c r="W423" s="9"/>
      <c r="X423" s="62" t="str">
        <f t="shared" si="767"/>
        <v/>
      </c>
      <c r="Y423" s="95" t="str">
        <f t="shared" si="768"/>
        <v/>
      </c>
      <c r="Z423" s="9" t="str">
        <f t="shared" si="769"/>
        <v/>
      </c>
      <c r="AA423" s="10" t="str">
        <f t="shared" si="770"/>
        <v/>
      </c>
      <c r="AB423" s="7"/>
      <c r="AD423" s="15"/>
      <c r="AE423" s="9"/>
      <c r="AF423" s="9" t="str">
        <f t="shared" si="771"/>
        <v/>
      </c>
      <c r="AG423" s="9"/>
      <c r="AH423" s="9" t="str">
        <f t="shared" si="772"/>
        <v/>
      </c>
      <c r="AI423" s="9"/>
      <c r="AJ423" s="9" t="str">
        <f t="shared" si="773"/>
        <v/>
      </c>
      <c r="AK423" s="9"/>
      <c r="AL423" s="62" t="str">
        <f t="shared" si="774"/>
        <v/>
      </c>
      <c r="AM423" s="95" t="str">
        <f t="shared" si="775"/>
        <v/>
      </c>
      <c r="AN423" s="9" t="str">
        <f t="shared" si="776"/>
        <v/>
      </c>
      <c r="AO423" s="10" t="str">
        <f t="shared" si="777"/>
        <v/>
      </c>
      <c r="AP423" s="7"/>
      <c r="AR423" s="15"/>
      <c r="AS423" s="9"/>
      <c r="AT423" s="9" t="str">
        <f t="shared" si="778"/>
        <v/>
      </c>
      <c r="AU423" s="9"/>
      <c r="AV423" s="9" t="str">
        <f t="shared" si="779"/>
        <v/>
      </c>
      <c r="AW423" s="9"/>
      <c r="AX423" s="9" t="str">
        <f t="shared" si="780"/>
        <v/>
      </c>
      <c r="AY423" s="9"/>
      <c r="AZ423" s="62" t="str">
        <f t="shared" si="781"/>
        <v/>
      </c>
      <c r="BA423" s="95" t="str">
        <f t="shared" si="782"/>
        <v/>
      </c>
      <c r="BB423" s="9" t="str">
        <f t="shared" si="783"/>
        <v/>
      </c>
      <c r="BC423" s="10" t="str">
        <f t="shared" si="784"/>
        <v/>
      </c>
      <c r="BD423" s="7"/>
      <c r="BF423" s="15"/>
      <c r="BG423" s="9"/>
      <c r="BH423" s="9" t="str">
        <f t="shared" si="785"/>
        <v/>
      </c>
      <c r="BI423" s="9"/>
      <c r="BJ423" s="9" t="str">
        <f t="shared" si="786"/>
        <v/>
      </c>
      <c r="BK423" s="9"/>
      <c r="BL423" s="9" t="str">
        <f t="shared" si="787"/>
        <v/>
      </c>
      <c r="BM423" s="9"/>
      <c r="BN423" s="62" t="str">
        <f t="shared" si="788"/>
        <v/>
      </c>
      <c r="BO423" s="95" t="str">
        <f t="shared" si="789"/>
        <v/>
      </c>
      <c r="BP423" s="9" t="str">
        <f t="shared" si="790"/>
        <v/>
      </c>
      <c r="BQ423" s="10" t="str">
        <f t="shared" si="791"/>
        <v/>
      </c>
      <c r="BR423" s="7"/>
      <c r="BS423" s="1"/>
      <c r="BT423" s="15"/>
      <c r="BU423" s="9"/>
      <c r="BV423" s="9" t="str">
        <f t="shared" si="800"/>
        <v/>
      </c>
      <c r="BW423" s="9"/>
      <c r="BX423" s="9" t="str">
        <f t="shared" si="801"/>
        <v/>
      </c>
      <c r="BY423" s="9"/>
      <c r="BZ423" s="9" t="str">
        <f t="shared" si="802"/>
        <v/>
      </c>
      <c r="CA423" s="9"/>
      <c r="CB423" s="9"/>
      <c r="CC423" s="9"/>
      <c r="CD423" s="9" t="str">
        <f t="shared" si="803"/>
        <v/>
      </c>
      <c r="CE423" s="10" t="str">
        <f t="shared" si="804"/>
        <v/>
      </c>
      <c r="CF423" s="7"/>
      <c r="CH423" s="15"/>
      <c r="CI423" s="9"/>
      <c r="CJ423" s="9" t="str">
        <f t="shared" si="805"/>
        <v/>
      </c>
      <c r="CK423" s="9"/>
      <c r="CL423" s="9" t="str">
        <f t="shared" si="806"/>
        <v/>
      </c>
      <c r="CM423" s="9"/>
      <c r="CN423" s="9" t="str">
        <f t="shared" si="807"/>
        <v/>
      </c>
      <c r="CO423" s="9"/>
      <c r="CP423" s="9"/>
      <c r="CQ423" s="9"/>
      <c r="CR423" s="9" t="str">
        <f t="shared" si="808"/>
        <v/>
      </c>
      <c r="CS423" s="10" t="str">
        <f t="shared" si="809"/>
        <v/>
      </c>
      <c r="CT423" s="7"/>
      <c r="CV423" s="15"/>
      <c r="CW423" s="9"/>
      <c r="CX423" s="9" t="str">
        <f t="shared" si="810"/>
        <v/>
      </c>
      <c r="CY423" s="9"/>
      <c r="CZ423" s="9" t="str">
        <f t="shared" si="811"/>
        <v/>
      </c>
      <c r="DA423" s="9"/>
      <c r="DB423" s="9" t="str">
        <f t="shared" si="812"/>
        <v/>
      </c>
      <c r="DC423" s="9"/>
      <c r="DD423" s="9"/>
      <c r="DE423" s="9"/>
      <c r="DF423" s="9" t="str">
        <f t="shared" si="813"/>
        <v/>
      </c>
      <c r="DG423" s="10" t="str">
        <f t="shared" si="814"/>
        <v/>
      </c>
      <c r="DH423" s="7"/>
      <c r="DJ423" s="15"/>
      <c r="DK423" s="9"/>
      <c r="DL423" s="9" t="str">
        <f t="shared" si="815"/>
        <v/>
      </c>
      <c r="DM423" s="9"/>
      <c r="DN423" s="9" t="str">
        <f t="shared" si="816"/>
        <v/>
      </c>
      <c r="DO423" s="9"/>
      <c r="DP423" s="9" t="str">
        <f t="shared" si="817"/>
        <v/>
      </c>
      <c r="DQ423" s="9"/>
      <c r="DR423" s="9"/>
      <c r="DS423" s="9"/>
      <c r="DT423" s="9" t="str">
        <f t="shared" si="819"/>
        <v/>
      </c>
      <c r="DU423" s="10" t="str">
        <f t="shared" si="818"/>
        <v/>
      </c>
      <c r="DV423" s="7"/>
      <c r="DW423" s="276"/>
      <c r="DX423" s="276"/>
      <c r="DY423" s="276"/>
      <c r="DZ423" s="276"/>
      <c r="EA423" s="276"/>
      <c r="EB423" s="276"/>
      <c r="EC423" s="276"/>
      <c r="ED423" s="276"/>
      <c r="EE423" s="276"/>
      <c r="EF423" s="276"/>
      <c r="EG423" s="276"/>
      <c r="EH423" s="276"/>
      <c r="EI423" s="276"/>
      <c r="EJ423" s="276"/>
      <c r="EK423" s="276"/>
      <c r="EL423" s="239"/>
      <c r="EM423" s="15"/>
      <c r="EN423" s="15"/>
      <c r="EO423" s="9"/>
      <c r="EP423" s="9" t="str">
        <f t="shared" si="793"/>
        <v/>
      </c>
      <c r="EQ423" s="9"/>
      <c r="ER423" s="9" t="str">
        <f t="shared" si="794"/>
        <v/>
      </c>
      <c r="ES423" s="9"/>
      <c r="ET423" s="9" t="str">
        <f t="shared" si="795"/>
        <v/>
      </c>
      <c r="EU423" s="9"/>
      <c r="EV423" s="62" t="str">
        <f t="shared" si="820"/>
        <v/>
      </c>
      <c r="EW423" s="95" t="str">
        <f t="shared" si="820"/>
        <v/>
      </c>
      <c r="EX423" s="9" t="str">
        <f t="shared" si="797"/>
        <v/>
      </c>
      <c r="EY423" s="10" t="str">
        <f t="shared" si="798"/>
        <v/>
      </c>
      <c r="EZ423" s="7"/>
    </row>
    <row r="424" spans="1:156" ht="15" customHeight="1">
      <c r="A424" s="15"/>
      <c r="B424" s="15"/>
      <c r="C424" s="9"/>
      <c r="D424" s="9" t="str">
        <f t="shared" si="757"/>
        <v/>
      </c>
      <c r="E424" s="9"/>
      <c r="F424" s="9" t="str">
        <f t="shared" si="758"/>
        <v/>
      </c>
      <c r="G424" s="9"/>
      <c r="H424" s="9" t="str">
        <f t="shared" si="759"/>
        <v/>
      </c>
      <c r="I424" s="9"/>
      <c r="J424" s="62" t="str">
        <f t="shared" si="760"/>
        <v/>
      </c>
      <c r="K424" s="9" t="str">
        <f t="shared" si="761"/>
        <v/>
      </c>
      <c r="L424" s="9" t="str">
        <f t="shared" si="762"/>
        <v/>
      </c>
      <c r="M424" s="10" t="str">
        <f t="shared" si="763"/>
        <v/>
      </c>
      <c r="N424" s="7"/>
      <c r="P424" s="15"/>
      <c r="Q424" s="9"/>
      <c r="R424" s="9" t="str">
        <f t="shared" si="764"/>
        <v/>
      </c>
      <c r="S424" s="9"/>
      <c r="T424" s="9" t="str">
        <f t="shared" si="765"/>
        <v/>
      </c>
      <c r="U424" s="9"/>
      <c r="V424" s="9" t="str">
        <f t="shared" si="766"/>
        <v/>
      </c>
      <c r="W424" s="9"/>
      <c r="X424" s="62" t="str">
        <f t="shared" si="767"/>
        <v/>
      </c>
      <c r="Y424" s="9" t="str">
        <f t="shared" si="768"/>
        <v/>
      </c>
      <c r="Z424" s="9" t="str">
        <f t="shared" si="769"/>
        <v/>
      </c>
      <c r="AA424" s="10" t="str">
        <f t="shared" si="770"/>
        <v/>
      </c>
      <c r="AB424" s="7"/>
      <c r="AD424" s="15"/>
      <c r="AE424" s="9"/>
      <c r="AF424" s="9" t="str">
        <f t="shared" si="771"/>
        <v/>
      </c>
      <c r="AG424" s="9"/>
      <c r="AH424" s="9" t="str">
        <f t="shared" si="772"/>
        <v/>
      </c>
      <c r="AI424" s="9"/>
      <c r="AJ424" s="9" t="str">
        <f t="shared" si="773"/>
        <v/>
      </c>
      <c r="AK424" s="9"/>
      <c r="AL424" s="62" t="str">
        <f t="shared" si="774"/>
        <v/>
      </c>
      <c r="AM424" s="9" t="str">
        <f t="shared" si="775"/>
        <v/>
      </c>
      <c r="AN424" s="9" t="str">
        <f t="shared" si="776"/>
        <v/>
      </c>
      <c r="AO424" s="10" t="str">
        <f t="shared" si="777"/>
        <v/>
      </c>
      <c r="AP424" s="7"/>
      <c r="AR424" s="17"/>
      <c r="AS424" s="9"/>
      <c r="AT424" s="9" t="str">
        <f t="shared" si="778"/>
        <v/>
      </c>
      <c r="AU424" s="9"/>
      <c r="AV424" s="9" t="str">
        <f t="shared" si="779"/>
        <v/>
      </c>
      <c r="AW424" s="9"/>
      <c r="AX424" s="9" t="str">
        <f t="shared" si="780"/>
        <v/>
      </c>
      <c r="AY424" s="9"/>
      <c r="AZ424" s="62" t="str">
        <f t="shared" si="781"/>
        <v/>
      </c>
      <c r="BA424" s="9" t="str">
        <f t="shared" si="782"/>
        <v/>
      </c>
      <c r="BB424" s="9" t="str">
        <f t="shared" si="783"/>
        <v/>
      </c>
      <c r="BC424" s="10" t="str">
        <f t="shared" si="784"/>
        <v/>
      </c>
      <c r="BD424" s="7"/>
      <c r="BF424" s="15"/>
      <c r="BG424" s="9"/>
      <c r="BH424" s="9" t="str">
        <f t="shared" si="785"/>
        <v/>
      </c>
      <c r="BI424" s="9"/>
      <c r="BJ424" s="9" t="str">
        <f t="shared" si="786"/>
        <v/>
      </c>
      <c r="BK424" s="9"/>
      <c r="BL424" s="9" t="str">
        <f t="shared" si="787"/>
        <v/>
      </c>
      <c r="BM424" s="9"/>
      <c r="BN424" s="62" t="str">
        <f t="shared" si="788"/>
        <v/>
      </c>
      <c r="BO424" s="9" t="str">
        <f t="shared" si="789"/>
        <v/>
      </c>
      <c r="BP424" s="9" t="str">
        <f t="shared" si="790"/>
        <v/>
      </c>
      <c r="BQ424" s="10" t="str">
        <f t="shared" si="791"/>
        <v/>
      </c>
      <c r="BR424" s="7"/>
      <c r="BS424" s="1"/>
      <c r="BT424" s="15"/>
      <c r="BU424" s="9"/>
      <c r="BV424" s="9" t="str">
        <f t="shared" si="800"/>
        <v/>
      </c>
      <c r="BW424" s="9"/>
      <c r="BX424" s="9" t="str">
        <f t="shared" si="801"/>
        <v/>
      </c>
      <c r="BY424" s="9"/>
      <c r="BZ424" s="9" t="str">
        <f t="shared" si="802"/>
        <v/>
      </c>
      <c r="CA424" s="9"/>
      <c r="CB424" s="9"/>
      <c r="CC424" s="9"/>
      <c r="CD424" s="9" t="str">
        <f t="shared" si="803"/>
        <v/>
      </c>
      <c r="CE424" s="10" t="str">
        <f t="shared" si="804"/>
        <v/>
      </c>
      <c r="CF424" s="7"/>
      <c r="CH424" s="15"/>
      <c r="CI424" s="9"/>
      <c r="CJ424" s="9" t="str">
        <f t="shared" si="805"/>
        <v/>
      </c>
      <c r="CK424" s="9"/>
      <c r="CL424" s="9" t="str">
        <f t="shared" si="806"/>
        <v/>
      </c>
      <c r="CM424" s="9"/>
      <c r="CN424" s="9" t="str">
        <f t="shared" si="807"/>
        <v/>
      </c>
      <c r="CO424" s="9"/>
      <c r="CP424" s="9"/>
      <c r="CQ424" s="9"/>
      <c r="CR424" s="9" t="str">
        <f t="shared" si="808"/>
        <v/>
      </c>
      <c r="CS424" s="10" t="str">
        <f t="shared" si="809"/>
        <v/>
      </c>
      <c r="CT424" s="7"/>
      <c r="CV424" s="15"/>
      <c r="CW424" s="9"/>
      <c r="CX424" s="9" t="str">
        <f t="shared" si="810"/>
        <v/>
      </c>
      <c r="CY424" s="9"/>
      <c r="CZ424" s="9" t="str">
        <f t="shared" si="811"/>
        <v/>
      </c>
      <c r="DA424" s="9"/>
      <c r="DB424" s="9" t="str">
        <f t="shared" si="812"/>
        <v/>
      </c>
      <c r="DC424" s="9"/>
      <c r="DD424" s="9"/>
      <c r="DE424" s="9"/>
      <c r="DF424" s="9" t="str">
        <f t="shared" si="813"/>
        <v/>
      </c>
      <c r="DG424" s="10" t="str">
        <f t="shared" si="814"/>
        <v/>
      </c>
      <c r="DH424" s="7"/>
      <c r="DJ424" s="15"/>
      <c r="DK424" s="9"/>
      <c r="DL424" s="9" t="str">
        <f t="shared" si="815"/>
        <v/>
      </c>
      <c r="DM424" s="9"/>
      <c r="DN424" s="9" t="str">
        <f t="shared" si="816"/>
        <v/>
      </c>
      <c r="DO424" s="9"/>
      <c r="DP424" s="9" t="str">
        <f t="shared" si="817"/>
        <v/>
      </c>
      <c r="DQ424" s="9"/>
      <c r="DR424" s="9"/>
      <c r="DS424" s="9"/>
      <c r="DT424" s="9" t="str">
        <f t="shared" si="819"/>
        <v/>
      </c>
      <c r="DU424" s="10" t="str">
        <f t="shared" si="818"/>
        <v/>
      </c>
      <c r="DV424" s="7"/>
      <c r="DW424" s="276"/>
      <c r="DX424" s="276"/>
      <c r="DY424" s="276"/>
      <c r="DZ424" s="276"/>
      <c r="EA424" s="276"/>
      <c r="EB424" s="276"/>
      <c r="EC424" s="276"/>
      <c r="ED424" s="276"/>
      <c r="EE424" s="276"/>
      <c r="EF424" s="276"/>
      <c r="EG424" s="276"/>
      <c r="EH424" s="276"/>
      <c r="EI424" s="276"/>
      <c r="EJ424" s="276"/>
      <c r="EK424" s="276"/>
      <c r="EL424" s="239"/>
      <c r="EM424" s="15"/>
      <c r="EN424" s="15"/>
      <c r="EO424" s="9"/>
      <c r="EP424" s="9" t="str">
        <f t="shared" si="793"/>
        <v/>
      </c>
      <c r="EQ424" s="9"/>
      <c r="ER424" s="9" t="str">
        <f t="shared" si="794"/>
        <v/>
      </c>
      <c r="ES424" s="9"/>
      <c r="ET424" s="9" t="str">
        <f t="shared" si="795"/>
        <v/>
      </c>
      <c r="EU424" s="9"/>
      <c r="EV424" s="62" t="str">
        <f t="shared" si="820"/>
        <v/>
      </c>
      <c r="EW424" s="9" t="str">
        <f t="shared" si="820"/>
        <v/>
      </c>
      <c r="EX424" s="9" t="str">
        <f t="shared" si="797"/>
        <v/>
      </c>
      <c r="EY424" s="10" t="str">
        <f t="shared" si="798"/>
        <v/>
      </c>
      <c r="EZ424" s="7"/>
    </row>
    <row r="425" spans="1:156" ht="15" customHeight="1" thickBot="1">
      <c r="A425" s="23"/>
      <c r="B425" s="23"/>
      <c r="C425" s="24"/>
      <c r="D425" s="24" t="str">
        <f t="shared" si="757"/>
        <v/>
      </c>
      <c r="E425" s="24"/>
      <c r="F425" s="24" t="str">
        <f t="shared" si="758"/>
        <v/>
      </c>
      <c r="G425" s="24"/>
      <c r="H425" s="24" t="str">
        <f t="shared" si="759"/>
        <v/>
      </c>
      <c r="I425" s="24"/>
      <c r="J425" s="63" t="str">
        <f t="shared" si="760"/>
        <v/>
      </c>
      <c r="K425" s="96" t="str">
        <f t="shared" si="761"/>
        <v/>
      </c>
      <c r="L425" s="24" t="str">
        <f t="shared" si="762"/>
        <v/>
      </c>
      <c r="M425" s="26" t="str">
        <f t="shared" si="763"/>
        <v/>
      </c>
      <c r="N425" s="7"/>
      <c r="P425" s="23"/>
      <c r="Q425" s="24"/>
      <c r="R425" s="24" t="str">
        <f t="shared" si="764"/>
        <v/>
      </c>
      <c r="S425" s="24"/>
      <c r="T425" s="24" t="str">
        <f t="shared" si="765"/>
        <v/>
      </c>
      <c r="U425" s="24"/>
      <c r="V425" s="24" t="str">
        <f t="shared" si="766"/>
        <v/>
      </c>
      <c r="W425" s="24"/>
      <c r="X425" s="63" t="str">
        <f t="shared" si="767"/>
        <v/>
      </c>
      <c r="Y425" s="96" t="str">
        <f t="shared" si="768"/>
        <v/>
      </c>
      <c r="Z425" s="24" t="str">
        <f t="shared" si="769"/>
        <v/>
      </c>
      <c r="AA425" s="26" t="str">
        <f t="shared" si="770"/>
        <v/>
      </c>
      <c r="AB425" s="7"/>
      <c r="AD425" s="23"/>
      <c r="AE425" s="24"/>
      <c r="AF425" s="24" t="str">
        <f t="shared" si="771"/>
        <v/>
      </c>
      <c r="AG425" s="24"/>
      <c r="AH425" s="24" t="str">
        <f t="shared" si="772"/>
        <v/>
      </c>
      <c r="AI425" s="24"/>
      <c r="AJ425" s="24" t="str">
        <f t="shared" si="773"/>
        <v/>
      </c>
      <c r="AK425" s="24"/>
      <c r="AL425" s="63" t="str">
        <f t="shared" si="774"/>
        <v/>
      </c>
      <c r="AM425" s="96" t="str">
        <f t="shared" si="775"/>
        <v/>
      </c>
      <c r="AN425" s="24" t="str">
        <f t="shared" si="776"/>
        <v/>
      </c>
      <c r="AO425" s="26" t="str">
        <f t="shared" si="777"/>
        <v/>
      </c>
      <c r="AP425" s="7"/>
      <c r="AR425" s="23"/>
      <c r="AS425" s="24"/>
      <c r="AT425" s="24" t="str">
        <f t="shared" si="778"/>
        <v/>
      </c>
      <c r="AU425" s="24"/>
      <c r="AV425" s="24" t="str">
        <f t="shared" si="779"/>
        <v/>
      </c>
      <c r="AW425" s="24"/>
      <c r="AX425" s="24" t="str">
        <f t="shared" si="780"/>
        <v/>
      </c>
      <c r="AY425" s="24"/>
      <c r="AZ425" s="63" t="str">
        <f t="shared" si="781"/>
        <v/>
      </c>
      <c r="BA425" s="96" t="str">
        <f t="shared" si="782"/>
        <v/>
      </c>
      <c r="BB425" s="24" t="str">
        <f t="shared" si="783"/>
        <v/>
      </c>
      <c r="BC425" s="26" t="str">
        <f t="shared" si="784"/>
        <v/>
      </c>
      <c r="BD425" s="7"/>
      <c r="BF425" s="23"/>
      <c r="BG425" s="24"/>
      <c r="BH425" s="24" t="str">
        <f t="shared" si="785"/>
        <v/>
      </c>
      <c r="BI425" s="24"/>
      <c r="BJ425" s="24" t="str">
        <f t="shared" si="786"/>
        <v/>
      </c>
      <c r="BK425" s="24"/>
      <c r="BL425" s="24" t="str">
        <f t="shared" si="787"/>
        <v/>
      </c>
      <c r="BM425" s="24"/>
      <c r="BN425" s="63" t="str">
        <f t="shared" si="788"/>
        <v/>
      </c>
      <c r="BO425" s="96" t="str">
        <f t="shared" si="789"/>
        <v/>
      </c>
      <c r="BP425" s="24" t="str">
        <f t="shared" si="790"/>
        <v/>
      </c>
      <c r="BQ425" s="26" t="str">
        <f t="shared" si="791"/>
        <v/>
      </c>
      <c r="BR425" s="7"/>
      <c r="BS425" s="1"/>
      <c r="BT425" s="15"/>
      <c r="BU425" s="9"/>
      <c r="BV425" s="9" t="str">
        <f t="shared" si="800"/>
        <v/>
      </c>
      <c r="BW425" s="9"/>
      <c r="BX425" s="9" t="str">
        <f t="shared" si="801"/>
        <v/>
      </c>
      <c r="BY425" s="9"/>
      <c r="BZ425" s="9" t="str">
        <f t="shared" si="802"/>
        <v/>
      </c>
      <c r="CA425" s="9"/>
      <c r="CB425" s="9"/>
      <c r="CC425" s="9"/>
      <c r="CD425" s="9" t="str">
        <f t="shared" si="803"/>
        <v/>
      </c>
      <c r="CE425" s="10" t="str">
        <f t="shared" si="804"/>
        <v/>
      </c>
      <c r="CF425" s="7"/>
      <c r="CH425" s="15"/>
      <c r="CI425" s="9"/>
      <c r="CJ425" s="9" t="str">
        <f t="shared" si="805"/>
        <v/>
      </c>
      <c r="CK425" s="9"/>
      <c r="CL425" s="9" t="str">
        <f t="shared" si="806"/>
        <v/>
      </c>
      <c r="CM425" s="9"/>
      <c r="CN425" s="9" t="str">
        <f t="shared" si="807"/>
        <v/>
      </c>
      <c r="CO425" s="9"/>
      <c r="CP425" s="9"/>
      <c r="CQ425" s="9"/>
      <c r="CR425" s="9" t="str">
        <f t="shared" si="808"/>
        <v/>
      </c>
      <c r="CS425" s="10" t="str">
        <f t="shared" si="809"/>
        <v/>
      </c>
      <c r="CT425" s="7"/>
      <c r="CV425" s="15"/>
      <c r="CW425" s="9"/>
      <c r="CX425" s="9" t="str">
        <f t="shared" si="810"/>
        <v/>
      </c>
      <c r="CY425" s="9"/>
      <c r="CZ425" s="9" t="str">
        <f t="shared" si="811"/>
        <v/>
      </c>
      <c r="DA425" s="9"/>
      <c r="DB425" s="9" t="str">
        <f t="shared" si="812"/>
        <v/>
      </c>
      <c r="DC425" s="9"/>
      <c r="DD425" s="9"/>
      <c r="DE425" s="9"/>
      <c r="DF425" s="9" t="str">
        <f t="shared" si="813"/>
        <v/>
      </c>
      <c r="DG425" s="10" t="str">
        <f t="shared" si="814"/>
        <v/>
      </c>
      <c r="DH425" s="7"/>
      <c r="DJ425" s="15"/>
      <c r="DK425" s="9"/>
      <c r="DL425" s="9" t="str">
        <f t="shared" si="815"/>
        <v/>
      </c>
      <c r="DM425" s="9"/>
      <c r="DN425" s="9" t="str">
        <f t="shared" si="816"/>
        <v/>
      </c>
      <c r="DO425" s="9"/>
      <c r="DP425" s="9" t="str">
        <f t="shared" si="817"/>
        <v/>
      </c>
      <c r="DQ425" s="9"/>
      <c r="DR425" s="9"/>
      <c r="DS425" s="9"/>
      <c r="DT425" s="9" t="str">
        <f t="shared" si="819"/>
        <v/>
      </c>
      <c r="DU425" s="10" t="str">
        <f t="shared" si="818"/>
        <v/>
      </c>
      <c r="DV425" s="7"/>
      <c r="DW425" s="276"/>
      <c r="DX425" s="276"/>
      <c r="DY425" s="276"/>
      <c r="DZ425" s="276"/>
      <c r="EA425" s="276"/>
      <c r="EB425" s="276"/>
      <c r="EC425" s="276"/>
      <c r="ED425" s="276"/>
      <c r="EE425" s="276"/>
      <c r="EF425" s="276"/>
      <c r="EG425" s="276"/>
      <c r="EH425" s="276"/>
      <c r="EI425" s="276"/>
      <c r="EJ425" s="276"/>
      <c r="EK425" s="276"/>
      <c r="EL425" s="239"/>
      <c r="EM425" s="23"/>
      <c r="EN425" s="23"/>
      <c r="EO425" s="24"/>
      <c r="EP425" s="24" t="str">
        <f t="shared" si="793"/>
        <v/>
      </c>
      <c r="EQ425" s="24"/>
      <c r="ER425" s="24" t="str">
        <f t="shared" si="794"/>
        <v/>
      </c>
      <c r="ES425" s="24"/>
      <c r="ET425" s="24" t="str">
        <f t="shared" si="795"/>
        <v/>
      </c>
      <c r="EU425" s="24"/>
      <c r="EV425" s="63" t="str">
        <f t="shared" si="820"/>
        <v/>
      </c>
      <c r="EW425" s="96" t="str">
        <f t="shared" si="820"/>
        <v/>
      </c>
      <c r="EX425" s="24" t="str">
        <f t="shared" si="797"/>
        <v/>
      </c>
      <c r="EY425" s="26" t="str">
        <f t="shared" si="798"/>
        <v/>
      </c>
      <c r="EZ425" s="7"/>
    </row>
    <row r="426" spans="1:156" ht="15" customHeight="1" thickTop="1">
      <c r="A426" s="89"/>
      <c r="B426" s="89"/>
      <c r="C426" s="78"/>
      <c r="D426" s="78" t="str">
        <f t="shared" si="757"/>
        <v/>
      </c>
      <c r="E426" s="78"/>
      <c r="F426" s="28" t="str">
        <f t="shared" si="758"/>
        <v/>
      </c>
      <c r="G426" s="78"/>
      <c r="H426" s="78" t="str">
        <f t="shared" si="759"/>
        <v/>
      </c>
      <c r="I426" s="78"/>
      <c r="J426" s="90" t="str">
        <f t="shared" si="760"/>
        <v/>
      </c>
      <c r="K426" s="91" t="str">
        <f t="shared" si="761"/>
        <v/>
      </c>
      <c r="L426" s="28" t="str">
        <f t="shared" si="762"/>
        <v/>
      </c>
      <c r="M426" s="29" t="str">
        <f t="shared" si="763"/>
        <v/>
      </c>
      <c r="N426" s="7"/>
      <c r="P426" s="89"/>
      <c r="Q426" s="78"/>
      <c r="R426" s="78" t="str">
        <f t="shared" si="764"/>
        <v/>
      </c>
      <c r="S426" s="78"/>
      <c r="T426" s="28" t="str">
        <f t="shared" si="765"/>
        <v/>
      </c>
      <c r="U426" s="78"/>
      <c r="V426" s="78" t="str">
        <f t="shared" si="766"/>
        <v/>
      </c>
      <c r="W426" s="78"/>
      <c r="X426" s="90" t="str">
        <f t="shared" si="767"/>
        <v/>
      </c>
      <c r="Y426" s="91" t="str">
        <f t="shared" si="768"/>
        <v/>
      </c>
      <c r="Z426" s="28" t="str">
        <f t="shared" si="769"/>
        <v/>
      </c>
      <c r="AA426" s="29" t="str">
        <f t="shared" si="770"/>
        <v/>
      </c>
      <c r="AB426" s="7"/>
      <c r="AD426" s="89"/>
      <c r="AE426" s="78"/>
      <c r="AF426" s="78" t="str">
        <f t="shared" si="771"/>
        <v/>
      </c>
      <c r="AG426" s="78"/>
      <c r="AH426" s="28" t="str">
        <f t="shared" si="772"/>
        <v/>
      </c>
      <c r="AI426" s="78"/>
      <c r="AJ426" s="78" t="str">
        <f t="shared" si="773"/>
        <v/>
      </c>
      <c r="AK426" s="78"/>
      <c r="AL426" s="90" t="str">
        <f t="shared" si="774"/>
        <v/>
      </c>
      <c r="AM426" s="91" t="str">
        <f t="shared" si="775"/>
        <v/>
      </c>
      <c r="AN426" s="28" t="str">
        <f t="shared" si="776"/>
        <v/>
      </c>
      <c r="AO426" s="29" t="str">
        <f t="shared" si="777"/>
        <v/>
      </c>
      <c r="AP426" s="7"/>
      <c r="AR426" s="89"/>
      <c r="AS426" s="78"/>
      <c r="AT426" s="78" t="str">
        <f t="shared" si="778"/>
        <v/>
      </c>
      <c r="AU426" s="78"/>
      <c r="AV426" s="28" t="str">
        <f t="shared" si="779"/>
        <v/>
      </c>
      <c r="AW426" s="78"/>
      <c r="AX426" s="78" t="str">
        <f t="shared" si="780"/>
        <v/>
      </c>
      <c r="AY426" s="78"/>
      <c r="AZ426" s="90" t="str">
        <f t="shared" si="781"/>
        <v/>
      </c>
      <c r="BA426" s="91" t="str">
        <f t="shared" si="782"/>
        <v/>
      </c>
      <c r="BB426" s="28" t="str">
        <f t="shared" si="783"/>
        <v/>
      </c>
      <c r="BC426" s="29" t="str">
        <f t="shared" si="784"/>
        <v/>
      </c>
      <c r="BD426" s="7"/>
      <c r="BF426" s="89"/>
      <c r="BG426" s="78"/>
      <c r="BH426" s="78" t="str">
        <f t="shared" si="785"/>
        <v/>
      </c>
      <c r="BI426" s="78"/>
      <c r="BJ426" s="28" t="str">
        <f t="shared" si="786"/>
        <v/>
      </c>
      <c r="BK426" s="78"/>
      <c r="BL426" s="78" t="str">
        <f t="shared" si="787"/>
        <v/>
      </c>
      <c r="BM426" s="78"/>
      <c r="BN426" s="90" t="str">
        <f t="shared" si="788"/>
        <v/>
      </c>
      <c r="BO426" s="91" t="str">
        <f t="shared" si="789"/>
        <v/>
      </c>
      <c r="BP426" s="28" t="str">
        <f t="shared" si="790"/>
        <v/>
      </c>
      <c r="BQ426" s="29" t="str">
        <f t="shared" si="791"/>
        <v/>
      </c>
      <c r="BR426" s="7"/>
      <c r="BS426" s="1"/>
      <c r="BT426" s="15"/>
      <c r="BU426" s="9"/>
      <c r="BV426" s="9" t="str">
        <f t="shared" si="800"/>
        <v/>
      </c>
      <c r="BW426" s="9"/>
      <c r="BX426" s="9" t="str">
        <f t="shared" si="801"/>
        <v/>
      </c>
      <c r="BY426" s="9"/>
      <c r="BZ426" s="9" t="str">
        <f t="shared" si="802"/>
        <v/>
      </c>
      <c r="CA426" s="9"/>
      <c r="CB426" s="9"/>
      <c r="CC426" s="9"/>
      <c r="CD426" s="9" t="str">
        <f t="shared" si="803"/>
        <v/>
      </c>
      <c r="CE426" s="10" t="str">
        <f t="shared" si="804"/>
        <v/>
      </c>
      <c r="CF426" s="7"/>
      <c r="CH426" s="15"/>
      <c r="CI426" s="9"/>
      <c r="CJ426" s="9" t="str">
        <f t="shared" si="805"/>
        <v/>
      </c>
      <c r="CK426" s="9"/>
      <c r="CL426" s="9" t="str">
        <f t="shared" si="806"/>
        <v/>
      </c>
      <c r="CM426" s="9"/>
      <c r="CN426" s="9" t="str">
        <f t="shared" si="807"/>
        <v/>
      </c>
      <c r="CO426" s="9"/>
      <c r="CP426" s="9"/>
      <c r="CQ426" s="9"/>
      <c r="CR426" s="9" t="str">
        <f t="shared" si="808"/>
        <v/>
      </c>
      <c r="CS426" s="10" t="str">
        <f t="shared" si="809"/>
        <v/>
      </c>
      <c r="CT426" s="7"/>
      <c r="CV426" s="15"/>
      <c r="CW426" s="9"/>
      <c r="CX426" s="9" t="str">
        <f t="shared" si="810"/>
        <v/>
      </c>
      <c r="CY426" s="9"/>
      <c r="CZ426" s="9" t="str">
        <f t="shared" si="811"/>
        <v/>
      </c>
      <c r="DA426" s="9"/>
      <c r="DB426" s="9" t="str">
        <f t="shared" si="812"/>
        <v/>
      </c>
      <c r="DC426" s="9"/>
      <c r="DD426" s="9"/>
      <c r="DE426" s="9"/>
      <c r="DF426" s="9" t="str">
        <f t="shared" si="813"/>
        <v/>
      </c>
      <c r="DG426" s="10" t="str">
        <f t="shared" si="814"/>
        <v/>
      </c>
      <c r="DH426" s="7"/>
      <c r="DJ426" s="15"/>
      <c r="DK426" s="9"/>
      <c r="DL426" s="9" t="str">
        <f t="shared" si="815"/>
        <v/>
      </c>
      <c r="DM426" s="9"/>
      <c r="DN426" s="9" t="str">
        <f t="shared" si="816"/>
        <v/>
      </c>
      <c r="DO426" s="9"/>
      <c r="DP426" s="9" t="str">
        <f t="shared" si="817"/>
        <v/>
      </c>
      <c r="DQ426" s="9"/>
      <c r="DR426" s="9"/>
      <c r="DS426" s="9"/>
      <c r="DT426" s="9" t="str">
        <f t="shared" si="819"/>
        <v/>
      </c>
      <c r="DU426" s="10" t="str">
        <f t="shared" si="818"/>
        <v/>
      </c>
      <c r="DV426" s="7"/>
      <c r="DW426" s="276"/>
      <c r="DX426" s="276"/>
      <c r="DY426" s="276"/>
      <c r="DZ426" s="276"/>
      <c r="EA426" s="276"/>
      <c r="EB426" s="276"/>
      <c r="EC426" s="276"/>
      <c r="ED426" s="276"/>
      <c r="EE426" s="276"/>
      <c r="EF426" s="276"/>
      <c r="EG426" s="276"/>
      <c r="EH426" s="276"/>
      <c r="EI426" s="276"/>
      <c r="EJ426" s="276"/>
      <c r="EK426" s="276"/>
      <c r="EL426" s="239"/>
      <c r="EM426" s="89"/>
      <c r="EN426" s="89"/>
      <c r="EO426" s="78"/>
      <c r="EP426" s="78" t="str">
        <f t="shared" si="793"/>
        <v/>
      </c>
      <c r="EQ426" s="78"/>
      <c r="ER426" s="28" t="str">
        <f t="shared" si="794"/>
        <v/>
      </c>
      <c r="ES426" s="78"/>
      <c r="ET426" s="78" t="str">
        <f t="shared" si="795"/>
        <v/>
      </c>
      <c r="EU426" s="78"/>
      <c r="EV426" s="90" t="str">
        <f t="shared" si="820"/>
        <v/>
      </c>
      <c r="EW426" s="91" t="str">
        <f t="shared" si="820"/>
        <v/>
      </c>
      <c r="EX426" s="28" t="str">
        <f t="shared" si="797"/>
        <v/>
      </c>
      <c r="EY426" s="29" t="str">
        <f t="shared" si="798"/>
        <v/>
      </c>
      <c r="EZ426" s="7"/>
    </row>
    <row r="427" spans="1:156" ht="15" customHeight="1">
      <c r="A427" s="15"/>
      <c r="B427" s="15"/>
      <c r="C427" s="9"/>
      <c r="D427" s="9" t="str">
        <f t="shared" si="757"/>
        <v/>
      </c>
      <c r="E427" s="9"/>
      <c r="F427" s="9" t="str">
        <f t="shared" si="758"/>
        <v/>
      </c>
      <c r="G427" s="9"/>
      <c r="H427" s="9" t="str">
        <f t="shared" si="759"/>
        <v/>
      </c>
      <c r="I427" s="9"/>
      <c r="J427" s="62" t="str">
        <f t="shared" si="760"/>
        <v/>
      </c>
      <c r="K427" s="95" t="str">
        <f t="shared" si="761"/>
        <v/>
      </c>
      <c r="L427" s="9" t="str">
        <f t="shared" si="762"/>
        <v/>
      </c>
      <c r="M427" s="10" t="str">
        <f t="shared" si="763"/>
        <v/>
      </c>
      <c r="N427" s="7"/>
      <c r="P427" s="15"/>
      <c r="Q427" s="9"/>
      <c r="R427" s="9" t="str">
        <f t="shared" si="764"/>
        <v/>
      </c>
      <c r="S427" s="9"/>
      <c r="T427" s="9" t="str">
        <f t="shared" si="765"/>
        <v/>
      </c>
      <c r="U427" s="9"/>
      <c r="V427" s="9" t="str">
        <f t="shared" si="766"/>
        <v/>
      </c>
      <c r="W427" s="9"/>
      <c r="X427" s="62" t="str">
        <f t="shared" si="767"/>
        <v/>
      </c>
      <c r="Y427" s="95" t="str">
        <f t="shared" si="768"/>
        <v/>
      </c>
      <c r="Z427" s="9" t="str">
        <f t="shared" si="769"/>
        <v/>
      </c>
      <c r="AA427" s="10" t="str">
        <f t="shared" si="770"/>
        <v/>
      </c>
      <c r="AB427" s="7"/>
      <c r="AD427" s="15"/>
      <c r="AE427" s="9"/>
      <c r="AF427" s="9" t="str">
        <f t="shared" si="771"/>
        <v/>
      </c>
      <c r="AG427" s="9"/>
      <c r="AH427" s="9" t="str">
        <f t="shared" si="772"/>
        <v/>
      </c>
      <c r="AI427" s="9"/>
      <c r="AJ427" s="9" t="str">
        <f t="shared" si="773"/>
        <v/>
      </c>
      <c r="AK427" s="9"/>
      <c r="AL427" s="62" t="str">
        <f t="shared" si="774"/>
        <v/>
      </c>
      <c r="AM427" s="95" t="str">
        <f t="shared" si="775"/>
        <v/>
      </c>
      <c r="AN427" s="9" t="str">
        <f t="shared" si="776"/>
        <v/>
      </c>
      <c r="AO427" s="10" t="str">
        <f t="shared" si="777"/>
        <v/>
      </c>
      <c r="AP427" s="7"/>
      <c r="AR427" s="15"/>
      <c r="AS427" s="9"/>
      <c r="AT427" s="9" t="str">
        <f t="shared" si="778"/>
        <v/>
      </c>
      <c r="AU427" s="9"/>
      <c r="AV427" s="9" t="str">
        <f t="shared" si="779"/>
        <v/>
      </c>
      <c r="AW427" s="9"/>
      <c r="AX427" s="9" t="str">
        <f t="shared" si="780"/>
        <v/>
      </c>
      <c r="AY427" s="9"/>
      <c r="AZ427" s="62" t="str">
        <f t="shared" si="781"/>
        <v/>
      </c>
      <c r="BA427" s="95" t="str">
        <f t="shared" si="782"/>
        <v/>
      </c>
      <c r="BB427" s="9" t="str">
        <f t="shared" si="783"/>
        <v/>
      </c>
      <c r="BC427" s="10" t="str">
        <f t="shared" si="784"/>
        <v/>
      </c>
      <c r="BD427" s="7"/>
      <c r="BF427" s="15"/>
      <c r="BG427" s="9"/>
      <c r="BH427" s="9" t="str">
        <f t="shared" si="785"/>
        <v/>
      </c>
      <c r="BI427" s="9"/>
      <c r="BJ427" s="9" t="str">
        <f t="shared" si="786"/>
        <v/>
      </c>
      <c r="BK427" s="9"/>
      <c r="BL427" s="9" t="str">
        <f t="shared" si="787"/>
        <v/>
      </c>
      <c r="BM427" s="9"/>
      <c r="BN427" s="62" t="str">
        <f t="shared" si="788"/>
        <v/>
      </c>
      <c r="BO427" s="95" t="str">
        <f t="shared" si="789"/>
        <v/>
      </c>
      <c r="BP427" s="9" t="str">
        <f t="shared" si="790"/>
        <v/>
      </c>
      <c r="BQ427" s="10" t="str">
        <f t="shared" si="791"/>
        <v/>
      </c>
      <c r="BR427" s="7"/>
      <c r="BS427" s="1"/>
      <c r="BT427" s="15"/>
      <c r="BU427" s="9"/>
      <c r="BV427" s="9" t="str">
        <f t="shared" si="800"/>
        <v/>
      </c>
      <c r="BW427" s="9"/>
      <c r="BX427" s="9" t="str">
        <f t="shared" si="801"/>
        <v/>
      </c>
      <c r="BY427" s="9"/>
      <c r="BZ427" s="9" t="str">
        <f t="shared" si="802"/>
        <v/>
      </c>
      <c r="CA427" s="9"/>
      <c r="CB427" s="9"/>
      <c r="CC427" s="9"/>
      <c r="CD427" s="9" t="str">
        <f t="shared" si="803"/>
        <v/>
      </c>
      <c r="CE427" s="10" t="str">
        <f t="shared" si="804"/>
        <v/>
      </c>
      <c r="CF427" s="7"/>
      <c r="CH427" s="15"/>
      <c r="CI427" s="9"/>
      <c r="CJ427" s="9" t="str">
        <f t="shared" si="805"/>
        <v/>
      </c>
      <c r="CK427" s="9"/>
      <c r="CL427" s="9" t="str">
        <f t="shared" si="806"/>
        <v/>
      </c>
      <c r="CM427" s="9"/>
      <c r="CN427" s="9" t="str">
        <f t="shared" si="807"/>
        <v/>
      </c>
      <c r="CO427" s="9"/>
      <c r="CP427" s="9"/>
      <c r="CQ427" s="9"/>
      <c r="CR427" s="9" t="str">
        <f t="shared" si="808"/>
        <v/>
      </c>
      <c r="CS427" s="10" t="str">
        <f t="shared" si="809"/>
        <v/>
      </c>
      <c r="CT427" s="7"/>
      <c r="CV427" s="15"/>
      <c r="CW427" s="9"/>
      <c r="CX427" s="9" t="str">
        <f t="shared" si="810"/>
        <v/>
      </c>
      <c r="CY427" s="9"/>
      <c r="CZ427" s="9" t="str">
        <f t="shared" si="811"/>
        <v/>
      </c>
      <c r="DA427" s="9"/>
      <c r="DB427" s="9" t="str">
        <f t="shared" si="812"/>
        <v/>
      </c>
      <c r="DC427" s="9"/>
      <c r="DD427" s="9"/>
      <c r="DE427" s="9"/>
      <c r="DF427" s="9" t="str">
        <f t="shared" si="813"/>
        <v/>
      </c>
      <c r="DG427" s="10" t="str">
        <f t="shared" si="814"/>
        <v/>
      </c>
      <c r="DH427" s="7"/>
      <c r="DJ427" s="15"/>
      <c r="DK427" s="9"/>
      <c r="DL427" s="9" t="str">
        <f t="shared" si="815"/>
        <v/>
      </c>
      <c r="DM427" s="9"/>
      <c r="DN427" s="9" t="str">
        <f t="shared" si="816"/>
        <v/>
      </c>
      <c r="DO427" s="9"/>
      <c r="DP427" s="9" t="str">
        <f t="shared" si="817"/>
        <v/>
      </c>
      <c r="DQ427" s="9"/>
      <c r="DR427" s="9"/>
      <c r="DS427" s="9"/>
      <c r="DT427" s="9" t="str">
        <f t="shared" si="819"/>
        <v/>
      </c>
      <c r="DU427" s="10" t="str">
        <f t="shared" si="818"/>
        <v/>
      </c>
      <c r="DV427" s="7"/>
      <c r="DW427" s="276"/>
      <c r="DX427" s="276"/>
      <c r="DY427" s="276"/>
      <c r="DZ427" s="276"/>
      <c r="EA427" s="276"/>
      <c r="EB427" s="276"/>
      <c r="EC427" s="276"/>
      <c r="ED427" s="276"/>
      <c r="EE427" s="276"/>
      <c r="EF427" s="276"/>
      <c r="EG427" s="276"/>
      <c r="EH427" s="276"/>
      <c r="EI427" s="276"/>
      <c r="EJ427" s="276"/>
      <c r="EK427" s="276"/>
      <c r="EL427" s="239"/>
      <c r="EM427" s="15"/>
      <c r="EN427" s="15"/>
      <c r="EO427" s="9"/>
      <c r="EP427" s="9" t="str">
        <f t="shared" si="793"/>
        <v/>
      </c>
      <c r="EQ427" s="9"/>
      <c r="ER427" s="9" t="str">
        <f t="shared" si="794"/>
        <v/>
      </c>
      <c r="ES427" s="9"/>
      <c r="ET427" s="9" t="str">
        <f t="shared" si="795"/>
        <v/>
      </c>
      <c r="EU427" s="9"/>
      <c r="EV427" s="62" t="str">
        <f t="shared" si="820"/>
        <v/>
      </c>
      <c r="EW427" s="95" t="str">
        <f t="shared" si="820"/>
        <v/>
      </c>
      <c r="EX427" s="9" t="str">
        <f t="shared" si="797"/>
        <v/>
      </c>
      <c r="EY427" s="10" t="str">
        <f t="shared" si="798"/>
        <v/>
      </c>
      <c r="EZ427" s="7"/>
    </row>
    <row r="428" spans="1:156" ht="15" customHeight="1">
      <c r="A428" s="15"/>
      <c r="B428" s="15"/>
      <c r="C428" s="9"/>
      <c r="D428" s="9" t="str">
        <f t="shared" si="757"/>
        <v/>
      </c>
      <c r="E428" s="9"/>
      <c r="F428" s="9" t="str">
        <f t="shared" si="758"/>
        <v/>
      </c>
      <c r="G428" s="9"/>
      <c r="H428" s="9" t="str">
        <f t="shared" si="759"/>
        <v/>
      </c>
      <c r="I428" s="9"/>
      <c r="J428" s="62" t="str">
        <f t="shared" si="760"/>
        <v/>
      </c>
      <c r="K428" s="9" t="str">
        <f t="shared" si="761"/>
        <v/>
      </c>
      <c r="L428" s="9" t="str">
        <f t="shared" si="762"/>
        <v/>
      </c>
      <c r="M428" s="10" t="str">
        <f t="shared" si="763"/>
        <v/>
      </c>
      <c r="N428" s="7"/>
      <c r="P428" s="15"/>
      <c r="Q428" s="9"/>
      <c r="R428" s="9" t="str">
        <f t="shared" si="764"/>
        <v/>
      </c>
      <c r="S428" s="9"/>
      <c r="T428" s="9" t="str">
        <f t="shared" si="765"/>
        <v/>
      </c>
      <c r="U428" s="9"/>
      <c r="V428" s="9" t="str">
        <f t="shared" si="766"/>
        <v/>
      </c>
      <c r="W428" s="9"/>
      <c r="X428" s="62" t="str">
        <f t="shared" si="767"/>
        <v/>
      </c>
      <c r="Y428" s="9" t="str">
        <f t="shared" si="768"/>
        <v/>
      </c>
      <c r="Z428" s="9" t="str">
        <f t="shared" si="769"/>
        <v/>
      </c>
      <c r="AA428" s="10" t="str">
        <f t="shared" si="770"/>
        <v/>
      </c>
      <c r="AB428" s="7"/>
      <c r="AD428" s="15"/>
      <c r="AE428" s="9"/>
      <c r="AF428" s="9" t="str">
        <f t="shared" si="771"/>
        <v/>
      </c>
      <c r="AG428" s="9"/>
      <c r="AH428" s="9" t="str">
        <f t="shared" si="772"/>
        <v/>
      </c>
      <c r="AI428" s="9"/>
      <c r="AJ428" s="9" t="str">
        <f t="shared" si="773"/>
        <v/>
      </c>
      <c r="AK428" s="9"/>
      <c r="AL428" s="62" t="str">
        <f t="shared" si="774"/>
        <v/>
      </c>
      <c r="AM428" s="9" t="str">
        <f t="shared" si="775"/>
        <v/>
      </c>
      <c r="AN428" s="9" t="str">
        <f t="shared" si="776"/>
        <v/>
      </c>
      <c r="AO428" s="10" t="str">
        <f t="shared" si="777"/>
        <v/>
      </c>
      <c r="AP428" s="7"/>
      <c r="AR428" s="17"/>
      <c r="AS428" s="9"/>
      <c r="AT428" s="9" t="str">
        <f t="shared" si="778"/>
        <v/>
      </c>
      <c r="AU428" s="9"/>
      <c r="AV428" s="9" t="str">
        <f t="shared" si="779"/>
        <v/>
      </c>
      <c r="AW428" s="9"/>
      <c r="AX428" s="9" t="str">
        <f t="shared" si="780"/>
        <v/>
      </c>
      <c r="AY428" s="9"/>
      <c r="AZ428" s="62" t="str">
        <f t="shared" si="781"/>
        <v/>
      </c>
      <c r="BA428" s="9" t="str">
        <f t="shared" si="782"/>
        <v/>
      </c>
      <c r="BB428" s="9" t="str">
        <f t="shared" si="783"/>
        <v/>
      </c>
      <c r="BC428" s="10" t="str">
        <f t="shared" si="784"/>
        <v/>
      </c>
      <c r="BD428" s="7"/>
      <c r="BF428" s="15"/>
      <c r="BG428" s="9"/>
      <c r="BH428" s="9" t="str">
        <f t="shared" si="785"/>
        <v/>
      </c>
      <c r="BI428" s="9"/>
      <c r="BJ428" s="9" t="str">
        <f t="shared" si="786"/>
        <v/>
      </c>
      <c r="BK428" s="9"/>
      <c r="BL428" s="9" t="str">
        <f t="shared" si="787"/>
        <v/>
      </c>
      <c r="BM428" s="9"/>
      <c r="BN428" s="62" t="str">
        <f t="shared" si="788"/>
        <v/>
      </c>
      <c r="BO428" s="9" t="str">
        <f t="shared" si="789"/>
        <v/>
      </c>
      <c r="BP428" s="9" t="str">
        <f t="shared" si="790"/>
        <v/>
      </c>
      <c r="BQ428" s="10" t="str">
        <f t="shared" si="791"/>
        <v/>
      </c>
      <c r="BR428" s="7"/>
      <c r="BS428" s="1"/>
      <c r="BT428" s="15"/>
      <c r="BU428" s="9"/>
      <c r="BV428" s="9" t="str">
        <f t="shared" si="800"/>
        <v/>
      </c>
      <c r="BW428" s="9"/>
      <c r="BX428" s="9" t="str">
        <f t="shared" si="801"/>
        <v/>
      </c>
      <c r="BY428" s="9"/>
      <c r="BZ428" s="9" t="str">
        <f t="shared" si="802"/>
        <v/>
      </c>
      <c r="CA428" s="9"/>
      <c r="CB428" s="9"/>
      <c r="CC428" s="9"/>
      <c r="CD428" s="9" t="str">
        <f t="shared" si="803"/>
        <v/>
      </c>
      <c r="CE428" s="10" t="str">
        <f t="shared" si="804"/>
        <v/>
      </c>
      <c r="CF428" s="7"/>
      <c r="CH428" s="15"/>
      <c r="CI428" s="9"/>
      <c r="CJ428" s="9" t="str">
        <f t="shared" si="805"/>
        <v/>
      </c>
      <c r="CK428" s="9"/>
      <c r="CL428" s="9" t="str">
        <f t="shared" si="806"/>
        <v/>
      </c>
      <c r="CM428" s="9"/>
      <c r="CN428" s="9" t="str">
        <f t="shared" si="807"/>
        <v/>
      </c>
      <c r="CO428" s="9"/>
      <c r="CP428" s="9"/>
      <c r="CQ428" s="9"/>
      <c r="CR428" s="9" t="str">
        <f t="shared" si="808"/>
        <v/>
      </c>
      <c r="CS428" s="10" t="str">
        <f t="shared" si="809"/>
        <v/>
      </c>
      <c r="CT428" s="7"/>
      <c r="CV428" s="15"/>
      <c r="CW428" s="9"/>
      <c r="CX428" s="9" t="str">
        <f t="shared" si="810"/>
        <v/>
      </c>
      <c r="CY428" s="9"/>
      <c r="CZ428" s="9" t="str">
        <f t="shared" si="811"/>
        <v/>
      </c>
      <c r="DA428" s="9"/>
      <c r="DB428" s="9" t="str">
        <f t="shared" si="812"/>
        <v/>
      </c>
      <c r="DC428" s="9"/>
      <c r="DD428" s="9"/>
      <c r="DE428" s="9"/>
      <c r="DF428" s="9" t="str">
        <f t="shared" si="813"/>
        <v/>
      </c>
      <c r="DG428" s="10" t="str">
        <f t="shared" si="814"/>
        <v/>
      </c>
      <c r="DH428" s="7"/>
      <c r="DJ428" s="15"/>
      <c r="DK428" s="9"/>
      <c r="DL428" s="9" t="str">
        <f t="shared" si="815"/>
        <v/>
      </c>
      <c r="DM428" s="9"/>
      <c r="DN428" s="9" t="str">
        <f t="shared" si="816"/>
        <v/>
      </c>
      <c r="DO428" s="9"/>
      <c r="DP428" s="9" t="str">
        <f t="shared" si="817"/>
        <v/>
      </c>
      <c r="DQ428" s="9"/>
      <c r="DR428" s="9"/>
      <c r="DS428" s="9"/>
      <c r="DT428" s="9" t="str">
        <f t="shared" si="819"/>
        <v/>
      </c>
      <c r="DU428" s="10" t="str">
        <f t="shared" si="818"/>
        <v/>
      </c>
      <c r="DV428" s="7"/>
      <c r="DW428" s="276"/>
      <c r="DX428" s="276"/>
      <c r="DY428" s="276"/>
      <c r="DZ428" s="276"/>
      <c r="EA428" s="276"/>
      <c r="EB428" s="276"/>
      <c r="EC428" s="276"/>
      <c r="ED428" s="276"/>
      <c r="EE428" s="276"/>
      <c r="EF428" s="276"/>
      <c r="EG428" s="276"/>
      <c r="EH428" s="276"/>
      <c r="EI428" s="276"/>
      <c r="EJ428" s="276"/>
      <c r="EK428" s="276"/>
      <c r="EL428" s="239"/>
      <c r="EM428" s="15"/>
      <c r="EN428" s="15"/>
      <c r="EO428" s="9"/>
      <c r="EP428" s="9" t="str">
        <f t="shared" si="793"/>
        <v/>
      </c>
      <c r="EQ428" s="9"/>
      <c r="ER428" s="9" t="str">
        <f t="shared" si="794"/>
        <v/>
      </c>
      <c r="ES428" s="9"/>
      <c r="ET428" s="9" t="str">
        <f t="shared" si="795"/>
        <v/>
      </c>
      <c r="EU428" s="9"/>
      <c r="EV428" s="62" t="str">
        <f t="shared" si="820"/>
        <v/>
      </c>
      <c r="EW428" s="9" t="str">
        <f t="shared" si="820"/>
        <v/>
      </c>
      <c r="EX428" s="9" t="str">
        <f t="shared" si="797"/>
        <v/>
      </c>
      <c r="EY428" s="10" t="str">
        <f t="shared" si="798"/>
        <v/>
      </c>
      <c r="EZ428" s="7"/>
    </row>
    <row r="429" spans="1:156" ht="15" customHeight="1" thickBot="1">
      <c r="A429" s="23"/>
      <c r="B429" s="23"/>
      <c r="C429" s="24"/>
      <c r="D429" s="24" t="str">
        <f t="shared" si="757"/>
        <v/>
      </c>
      <c r="E429" s="24"/>
      <c r="F429" s="24" t="str">
        <f t="shared" si="758"/>
        <v/>
      </c>
      <c r="G429" s="24"/>
      <c r="H429" s="24" t="str">
        <f t="shared" si="759"/>
        <v/>
      </c>
      <c r="I429" s="24"/>
      <c r="J429" s="63" t="str">
        <f t="shared" si="760"/>
        <v/>
      </c>
      <c r="K429" s="96" t="str">
        <f t="shared" si="761"/>
        <v/>
      </c>
      <c r="L429" s="24" t="str">
        <f t="shared" si="762"/>
        <v/>
      </c>
      <c r="M429" s="26" t="str">
        <f t="shared" si="763"/>
        <v/>
      </c>
      <c r="N429" s="7"/>
      <c r="P429" s="23"/>
      <c r="Q429" s="24"/>
      <c r="R429" s="24" t="str">
        <f t="shared" si="764"/>
        <v/>
      </c>
      <c r="S429" s="24"/>
      <c r="T429" s="24" t="str">
        <f t="shared" si="765"/>
        <v/>
      </c>
      <c r="U429" s="24"/>
      <c r="V429" s="24" t="str">
        <f t="shared" si="766"/>
        <v/>
      </c>
      <c r="W429" s="24"/>
      <c r="X429" s="63" t="str">
        <f t="shared" si="767"/>
        <v/>
      </c>
      <c r="Y429" s="96" t="str">
        <f t="shared" si="768"/>
        <v/>
      </c>
      <c r="Z429" s="24" t="str">
        <f t="shared" si="769"/>
        <v/>
      </c>
      <c r="AA429" s="26" t="str">
        <f t="shared" si="770"/>
        <v/>
      </c>
      <c r="AB429" s="7"/>
      <c r="AD429" s="23"/>
      <c r="AE429" s="24"/>
      <c r="AF429" s="24" t="str">
        <f t="shared" si="771"/>
        <v/>
      </c>
      <c r="AG429" s="24"/>
      <c r="AH429" s="24" t="str">
        <f t="shared" si="772"/>
        <v/>
      </c>
      <c r="AI429" s="24"/>
      <c r="AJ429" s="24" t="str">
        <f t="shared" si="773"/>
        <v/>
      </c>
      <c r="AK429" s="24"/>
      <c r="AL429" s="63" t="str">
        <f t="shared" si="774"/>
        <v/>
      </c>
      <c r="AM429" s="96" t="str">
        <f t="shared" si="775"/>
        <v/>
      </c>
      <c r="AN429" s="24" t="str">
        <f t="shared" si="776"/>
        <v/>
      </c>
      <c r="AO429" s="26" t="str">
        <f t="shared" si="777"/>
        <v/>
      </c>
      <c r="AP429" s="7"/>
      <c r="AR429" s="23"/>
      <c r="AS429" s="24"/>
      <c r="AT429" s="24" t="str">
        <f t="shared" si="778"/>
        <v/>
      </c>
      <c r="AU429" s="24"/>
      <c r="AV429" s="24" t="str">
        <f t="shared" si="779"/>
        <v/>
      </c>
      <c r="AW429" s="24"/>
      <c r="AX429" s="24" t="str">
        <f t="shared" si="780"/>
        <v/>
      </c>
      <c r="AY429" s="24"/>
      <c r="AZ429" s="63" t="str">
        <f t="shared" si="781"/>
        <v/>
      </c>
      <c r="BA429" s="96" t="str">
        <f t="shared" si="782"/>
        <v/>
      </c>
      <c r="BB429" s="24" t="str">
        <f t="shared" si="783"/>
        <v/>
      </c>
      <c r="BC429" s="26" t="str">
        <f t="shared" si="784"/>
        <v/>
      </c>
      <c r="BD429" s="7"/>
      <c r="BF429" s="23"/>
      <c r="BG429" s="24"/>
      <c r="BH429" s="24" t="str">
        <f t="shared" si="785"/>
        <v/>
      </c>
      <c r="BI429" s="24"/>
      <c r="BJ429" s="24" t="str">
        <f t="shared" si="786"/>
        <v/>
      </c>
      <c r="BK429" s="24"/>
      <c r="BL429" s="24" t="str">
        <f t="shared" si="787"/>
        <v/>
      </c>
      <c r="BM429" s="24"/>
      <c r="BN429" s="63" t="str">
        <f t="shared" si="788"/>
        <v/>
      </c>
      <c r="BO429" s="96" t="str">
        <f t="shared" si="789"/>
        <v/>
      </c>
      <c r="BP429" s="24" t="str">
        <f t="shared" si="790"/>
        <v/>
      </c>
      <c r="BQ429" s="26" t="str">
        <f t="shared" si="791"/>
        <v/>
      </c>
      <c r="BR429" s="7"/>
      <c r="BS429" s="1"/>
      <c r="BT429" s="15"/>
      <c r="BU429" s="9"/>
      <c r="BV429" s="9" t="str">
        <f t="shared" si="800"/>
        <v/>
      </c>
      <c r="BW429" s="9"/>
      <c r="BX429" s="9" t="str">
        <f t="shared" si="801"/>
        <v/>
      </c>
      <c r="BY429" s="9"/>
      <c r="BZ429" s="9" t="str">
        <f t="shared" si="802"/>
        <v/>
      </c>
      <c r="CA429" s="9"/>
      <c r="CB429" s="9"/>
      <c r="CC429" s="9"/>
      <c r="CD429" s="9" t="str">
        <f t="shared" si="803"/>
        <v/>
      </c>
      <c r="CE429" s="10" t="str">
        <f t="shared" si="804"/>
        <v/>
      </c>
      <c r="CF429" s="7"/>
      <c r="CH429" s="15"/>
      <c r="CI429" s="9"/>
      <c r="CJ429" s="9" t="str">
        <f t="shared" si="805"/>
        <v/>
      </c>
      <c r="CK429" s="9"/>
      <c r="CL429" s="9" t="str">
        <f t="shared" si="806"/>
        <v/>
      </c>
      <c r="CM429" s="9"/>
      <c r="CN429" s="9" t="str">
        <f t="shared" si="807"/>
        <v/>
      </c>
      <c r="CO429" s="9"/>
      <c r="CP429" s="9"/>
      <c r="CQ429" s="9"/>
      <c r="CR429" s="9" t="str">
        <f t="shared" si="808"/>
        <v/>
      </c>
      <c r="CS429" s="10" t="str">
        <f t="shared" si="809"/>
        <v/>
      </c>
      <c r="CT429" s="7"/>
      <c r="CV429" s="15"/>
      <c r="CW429" s="9"/>
      <c r="CX429" s="9" t="str">
        <f t="shared" si="810"/>
        <v/>
      </c>
      <c r="CY429" s="9"/>
      <c r="CZ429" s="9" t="str">
        <f t="shared" si="811"/>
        <v/>
      </c>
      <c r="DA429" s="9"/>
      <c r="DB429" s="9" t="str">
        <f t="shared" si="812"/>
        <v/>
      </c>
      <c r="DC429" s="9"/>
      <c r="DD429" s="9"/>
      <c r="DE429" s="9"/>
      <c r="DF429" s="9" t="str">
        <f t="shared" si="813"/>
        <v/>
      </c>
      <c r="DG429" s="10" t="str">
        <f t="shared" si="814"/>
        <v/>
      </c>
      <c r="DH429" s="7"/>
      <c r="DJ429" s="15"/>
      <c r="DK429" s="9"/>
      <c r="DL429" s="9" t="str">
        <f t="shared" si="815"/>
        <v/>
      </c>
      <c r="DM429" s="9"/>
      <c r="DN429" s="9" t="str">
        <f t="shared" si="816"/>
        <v/>
      </c>
      <c r="DO429" s="9"/>
      <c r="DP429" s="9" t="str">
        <f t="shared" si="817"/>
        <v/>
      </c>
      <c r="DQ429" s="9"/>
      <c r="DR429" s="9"/>
      <c r="DS429" s="9"/>
      <c r="DT429" s="9" t="str">
        <f t="shared" si="819"/>
        <v/>
      </c>
      <c r="DU429" s="10" t="str">
        <f t="shared" si="818"/>
        <v/>
      </c>
      <c r="DV429" s="7"/>
      <c r="DW429" s="276"/>
      <c r="DX429" s="276"/>
      <c r="DY429" s="276"/>
      <c r="DZ429" s="276"/>
      <c r="EA429" s="276"/>
      <c r="EB429" s="276"/>
      <c r="EC429" s="276"/>
      <c r="ED429" s="276"/>
      <c r="EE429" s="276"/>
      <c r="EF429" s="276"/>
      <c r="EG429" s="276"/>
      <c r="EH429" s="276"/>
      <c r="EI429" s="276"/>
      <c r="EJ429" s="276"/>
      <c r="EK429" s="276"/>
      <c r="EL429" s="239"/>
      <c r="EM429" s="23"/>
      <c r="EN429" s="23"/>
      <c r="EO429" s="24"/>
      <c r="EP429" s="24" t="str">
        <f t="shared" si="793"/>
        <v/>
      </c>
      <c r="EQ429" s="24"/>
      <c r="ER429" s="24" t="str">
        <f t="shared" si="794"/>
        <v/>
      </c>
      <c r="ES429" s="24"/>
      <c r="ET429" s="24" t="str">
        <f t="shared" si="795"/>
        <v/>
      </c>
      <c r="EU429" s="24"/>
      <c r="EV429" s="63" t="str">
        <f t="shared" si="820"/>
        <v/>
      </c>
      <c r="EW429" s="96" t="str">
        <f t="shared" si="820"/>
        <v/>
      </c>
      <c r="EX429" s="24" t="str">
        <f t="shared" si="797"/>
        <v/>
      </c>
      <c r="EY429" s="26" t="str">
        <f t="shared" si="798"/>
        <v/>
      </c>
      <c r="EZ429" s="7"/>
    </row>
    <row r="430" spans="1:156" ht="15" customHeight="1" thickTop="1">
      <c r="A430" s="89"/>
      <c r="B430" s="89"/>
      <c r="C430" s="78"/>
      <c r="D430" s="78"/>
      <c r="E430" s="78"/>
      <c r="F430" s="78"/>
      <c r="G430" s="78"/>
      <c r="H430" s="78"/>
      <c r="I430" s="78"/>
      <c r="J430" s="90"/>
      <c r="K430" s="78"/>
      <c r="L430" s="78"/>
      <c r="M430" s="78"/>
      <c r="N430" s="7"/>
      <c r="P430" s="89"/>
      <c r="Q430" s="78"/>
      <c r="R430" s="78"/>
      <c r="S430" s="78"/>
      <c r="T430" s="78"/>
      <c r="U430" s="78"/>
      <c r="V430" s="78"/>
      <c r="W430" s="78"/>
      <c r="X430" s="90"/>
      <c r="Y430" s="78"/>
      <c r="Z430" s="78"/>
      <c r="AA430" s="78"/>
      <c r="AB430" s="7"/>
      <c r="AD430" s="89"/>
      <c r="AE430" s="78"/>
      <c r="AF430" s="78"/>
      <c r="AG430" s="78"/>
      <c r="AH430" s="78"/>
      <c r="AI430" s="78"/>
      <c r="AJ430" s="78"/>
      <c r="AK430" s="78"/>
      <c r="AL430" s="90"/>
      <c r="AM430" s="78"/>
      <c r="AN430" s="78"/>
      <c r="AO430" s="78"/>
      <c r="AP430" s="7"/>
      <c r="AR430" s="89"/>
      <c r="AS430" s="78"/>
      <c r="AT430" s="78"/>
      <c r="AU430" s="78"/>
      <c r="AV430" s="78" t="str">
        <f>IF(AU430="","",AU430-AU429)</f>
        <v/>
      </c>
      <c r="AW430" s="78"/>
      <c r="AX430" s="78" t="str">
        <f>IF(AW430="","",AW429+AY429-AW430)</f>
        <v/>
      </c>
      <c r="AY430" s="78"/>
      <c r="AZ430" s="90"/>
      <c r="BA430" s="78"/>
      <c r="BB430" s="78" t="str">
        <f>IF(BA430="","",AX430*BA430)</f>
        <v/>
      </c>
      <c r="BC430" s="92" t="str">
        <f>IF(BB430="","",BB430/(AT430*100))</f>
        <v/>
      </c>
      <c r="BD430" s="22"/>
      <c r="BF430" s="89"/>
      <c r="BG430" s="78"/>
      <c r="BH430" s="78"/>
      <c r="BI430" s="188"/>
      <c r="BJ430" s="78"/>
      <c r="BK430" s="78"/>
      <c r="BL430" s="78"/>
      <c r="BM430" s="78"/>
      <c r="BN430" s="90"/>
      <c r="BO430" s="78"/>
      <c r="BP430" s="78"/>
      <c r="BQ430" s="78"/>
      <c r="BR430" s="7"/>
      <c r="BS430" s="1"/>
      <c r="BT430" s="15"/>
      <c r="BU430" s="9"/>
      <c r="BV430" s="9"/>
      <c r="BW430" s="9"/>
      <c r="BX430" s="9" t="str">
        <f t="shared" si="801"/>
        <v/>
      </c>
      <c r="BY430" s="9"/>
      <c r="BZ430" s="9" t="str">
        <f t="shared" si="802"/>
        <v/>
      </c>
      <c r="CA430" s="9"/>
      <c r="CB430" s="9"/>
      <c r="CC430" s="9"/>
      <c r="CD430" s="9" t="str">
        <f t="shared" si="803"/>
        <v/>
      </c>
      <c r="CE430" s="10" t="str">
        <f t="shared" si="804"/>
        <v/>
      </c>
      <c r="CF430" s="7"/>
      <c r="CH430" s="15"/>
      <c r="CI430" s="9"/>
      <c r="CJ430" s="9"/>
      <c r="CK430" s="9"/>
      <c r="CL430" s="9" t="str">
        <f t="shared" si="806"/>
        <v/>
      </c>
      <c r="CM430" s="9"/>
      <c r="CN430" s="9" t="str">
        <f t="shared" si="807"/>
        <v/>
      </c>
      <c r="CO430" s="9"/>
      <c r="CP430" s="9"/>
      <c r="CQ430" s="9"/>
      <c r="CR430" s="9" t="str">
        <f t="shared" si="808"/>
        <v/>
      </c>
      <c r="CS430" s="10" t="str">
        <f t="shared" si="809"/>
        <v/>
      </c>
      <c r="CT430" s="7"/>
      <c r="CV430" s="15"/>
      <c r="CW430" s="9"/>
      <c r="CX430" s="9"/>
      <c r="CY430" s="9"/>
      <c r="CZ430" s="9" t="str">
        <f t="shared" si="811"/>
        <v/>
      </c>
      <c r="DA430" s="9"/>
      <c r="DB430" s="9" t="str">
        <f t="shared" si="812"/>
        <v/>
      </c>
      <c r="DC430" s="9"/>
      <c r="DD430" s="9"/>
      <c r="DE430" s="9"/>
      <c r="DF430" s="9" t="str">
        <f t="shared" si="813"/>
        <v/>
      </c>
      <c r="DG430" s="10" t="str">
        <f t="shared" si="814"/>
        <v/>
      </c>
      <c r="DH430" s="7"/>
      <c r="DJ430" s="15"/>
      <c r="DK430" s="9"/>
      <c r="DL430" s="9"/>
      <c r="DM430" s="9"/>
      <c r="DN430" s="9" t="str">
        <f t="shared" si="816"/>
        <v/>
      </c>
      <c r="DO430" s="9"/>
      <c r="DP430" s="9" t="str">
        <f t="shared" si="817"/>
        <v/>
      </c>
      <c r="DQ430" s="9"/>
      <c r="DR430" s="9"/>
      <c r="DS430" s="9"/>
      <c r="DT430" s="9" t="str">
        <f t="shared" si="819"/>
        <v/>
      </c>
      <c r="DU430" s="10" t="str">
        <f t="shared" si="818"/>
        <v/>
      </c>
      <c r="DV430" s="7"/>
      <c r="DW430" s="276"/>
      <c r="DX430" s="276"/>
      <c r="DY430" s="276"/>
      <c r="DZ430" s="276"/>
      <c r="EA430" s="276"/>
      <c r="EB430" s="276"/>
      <c r="EC430" s="276"/>
      <c r="ED430" s="276"/>
      <c r="EE430" s="276"/>
      <c r="EF430" s="276"/>
      <c r="EG430" s="276"/>
      <c r="EH430" s="276"/>
      <c r="EI430" s="276"/>
      <c r="EJ430" s="276"/>
      <c r="EK430" s="276"/>
      <c r="EL430" s="239"/>
      <c r="EM430" s="89"/>
      <c r="EN430" s="89"/>
      <c r="EO430" s="78"/>
      <c r="EP430" s="78"/>
      <c r="EQ430" s="78"/>
      <c r="ER430" s="78"/>
      <c r="ES430" s="78"/>
      <c r="ET430" s="78"/>
      <c r="EU430" s="78"/>
      <c r="EV430" s="90"/>
      <c r="EW430" s="78"/>
      <c r="EX430" s="78"/>
      <c r="EY430" s="78"/>
      <c r="EZ430" s="7"/>
    </row>
    <row r="431" spans="1:156" ht="15" customHeight="1">
      <c r="A431" s="89"/>
      <c r="B431" s="89"/>
      <c r="C431" s="78"/>
      <c r="D431" s="78"/>
      <c r="E431" s="78"/>
      <c r="F431" s="78"/>
      <c r="G431" s="78"/>
      <c r="H431" s="78"/>
      <c r="I431" s="78"/>
      <c r="J431" s="90"/>
      <c r="K431" s="78"/>
      <c r="L431" s="78"/>
      <c r="M431" s="78"/>
      <c r="N431" s="7"/>
      <c r="P431" s="89"/>
      <c r="Q431" s="78"/>
      <c r="R431" s="78"/>
      <c r="S431" s="78"/>
      <c r="T431" s="78"/>
      <c r="U431" s="78"/>
      <c r="V431" s="78"/>
      <c r="W431" s="78"/>
      <c r="X431" s="90"/>
      <c r="Y431" s="78"/>
      <c r="Z431" s="78"/>
      <c r="AA431" s="78"/>
      <c r="AB431" s="7"/>
      <c r="AD431" s="89"/>
      <c r="AE431" s="78"/>
      <c r="AF431" s="78"/>
      <c r="AG431" s="78"/>
      <c r="AH431" s="78"/>
      <c r="AI431" s="78"/>
      <c r="AJ431" s="78"/>
      <c r="AK431" s="78"/>
      <c r="AL431" s="90"/>
      <c r="AM431" s="78"/>
      <c r="AN431" s="78"/>
      <c r="AO431" s="78"/>
      <c r="AP431" s="7"/>
      <c r="AR431" s="15"/>
      <c r="AS431" s="9"/>
      <c r="AT431" s="9"/>
      <c r="AU431" s="9"/>
      <c r="AV431" s="9"/>
      <c r="AW431" s="9"/>
      <c r="AX431" s="9"/>
      <c r="AY431" s="9"/>
      <c r="AZ431" s="62"/>
      <c r="BA431" s="9"/>
      <c r="BB431" s="9"/>
      <c r="BC431" s="10"/>
      <c r="BD431" s="7"/>
      <c r="BF431" s="89"/>
      <c r="BG431" s="78"/>
      <c r="BH431" s="78"/>
      <c r="BI431" s="188"/>
      <c r="BJ431" s="78"/>
      <c r="BK431" s="78"/>
      <c r="BL431" s="78"/>
      <c r="BM431" s="78"/>
      <c r="BN431" s="90"/>
      <c r="BO431" s="78"/>
      <c r="BP431" s="78"/>
      <c r="BQ431" s="78"/>
      <c r="BR431" s="7"/>
      <c r="BS431" s="1"/>
      <c r="BT431" s="15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10"/>
      <c r="CF431" s="7"/>
      <c r="CH431" s="15"/>
      <c r="CI431" s="9"/>
      <c r="CJ431" s="9"/>
      <c r="CK431" s="9"/>
      <c r="CL431" s="9"/>
      <c r="CM431" s="9"/>
      <c r="CN431" s="9"/>
      <c r="CO431" s="9"/>
      <c r="CP431" s="9"/>
      <c r="CQ431" s="9"/>
      <c r="CR431" s="9"/>
      <c r="CS431" s="10"/>
      <c r="CT431" s="7"/>
      <c r="CV431" s="15"/>
      <c r="CW431" s="9"/>
      <c r="CX431" s="9"/>
      <c r="CY431" s="9"/>
      <c r="CZ431" s="9"/>
      <c r="DA431" s="9"/>
      <c r="DB431" s="9"/>
      <c r="DC431" s="9"/>
      <c r="DD431" s="9"/>
      <c r="DE431" s="9"/>
      <c r="DF431" s="9"/>
      <c r="DG431" s="10"/>
      <c r="DH431" s="7"/>
      <c r="DJ431" s="15"/>
      <c r="DK431" s="9"/>
      <c r="DL431" s="9"/>
      <c r="DM431" s="9"/>
      <c r="DN431" s="9"/>
      <c r="DO431" s="9"/>
      <c r="DP431" s="9"/>
      <c r="DQ431" s="9"/>
      <c r="DR431" s="9"/>
      <c r="DS431" s="9"/>
      <c r="DT431" s="9"/>
      <c r="DU431" s="10"/>
      <c r="DV431" s="7"/>
      <c r="DW431" s="276"/>
      <c r="DX431" s="276"/>
      <c r="DY431" s="276"/>
      <c r="DZ431" s="276"/>
      <c r="EA431" s="276"/>
      <c r="EB431" s="276"/>
      <c r="EC431" s="276"/>
      <c r="ED431" s="276"/>
      <c r="EE431" s="276"/>
      <c r="EF431" s="276"/>
      <c r="EG431" s="276"/>
      <c r="EH431" s="276"/>
      <c r="EI431" s="276"/>
      <c r="EJ431" s="276"/>
      <c r="EK431" s="276"/>
      <c r="EL431" s="239"/>
      <c r="EM431" s="89"/>
      <c r="EN431" s="89"/>
      <c r="EO431" s="78"/>
      <c r="EP431" s="78"/>
      <c r="EQ431" s="78"/>
      <c r="ER431" s="78"/>
      <c r="ES431" s="78"/>
      <c r="ET431" s="78"/>
      <c r="EU431" s="78"/>
      <c r="EV431" s="90"/>
      <c r="EW431" s="78"/>
      <c r="EX431" s="78"/>
      <c r="EY431" s="78"/>
      <c r="EZ431" s="7"/>
    </row>
    <row r="432" spans="1:156" ht="15" customHeight="1">
      <c r="A432" s="89"/>
      <c r="B432" s="89"/>
      <c r="C432" s="78"/>
      <c r="D432" s="78"/>
      <c r="E432" s="78"/>
      <c r="F432" s="78"/>
      <c r="G432" s="78"/>
      <c r="H432" s="78"/>
      <c r="I432" s="78"/>
      <c r="J432" s="90"/>
      <c r="K432" s="78"/>
      <c r="L432" s="78"/>
      <c r="M432" s="78"/>
      <c r="N432" s="7"/>
      <c r="P432" s="89"/>
      <c r="Q432" s="78"/>
      <c r="R432" s="78"/>
      <c r="S432" s="78"/>
      <c r="T432" s="78"/>
      <c r="U432" s="78"/>
      <c r="V432" s="78"/>
      <c r="W432" s="78"/>
      <c r="X432" s="90"/>
      <c r="Y432" s="78"/>
      <c r="Z432" s="78"/>
      <c r="AA432" s="78"/>
      <c r="AB432" s="7"/>
      <c r="AD432" s="89"/>
      <c r="AE432" s="78"/>
      <c r="AF432" s="78"/>
      <c r="AG432" s="78"/>
      <c r="AH432" s="78"/>
      <c r="AI432" s="78"/>
      <c r="AJ432" s="78"/>
      <c r="AK432" s="78"/>
      <c r="AL432" s="90"/>
      <c r="AM432" s="78"/>
      <c r="AN432" s="78"/>
      <c r="AO432" s="78"/>
      <c r="AP432" s="7"/>
      <c r="AR432" s="15"/>
      <c r="AS432" s="9"/>
      <c r="AT432" s="9"/>
      <c r="AU432" s="9"/>
      <c r="AV432" s="9"/>
      <c r="AW432" s="9"/>
      <c r="AX432" s="9"/>
      <c r="AY432" s="9"/>
      <c r="AZ432" s="62"/>
      <c r="BA432" s="9"/>
      <c r="BB432" s="9"/>
      <c r="BC432" s="10"/>
      <c r="BD432" s="7"/>
      <c r="BF432" s="89"/>
      <c r="BG432" s="78"/>
      <c r="BH432" s="78"/>
      <c r="BI432" s="188"/>
      <c r="BJ432" s="78"/>
      <c r="BK432" s="78"/>
      <c r="BL432" s="78"/>
      <c r="BM432" s="78"/>
      <c r="BN432" s="90"/>
      <c r="BO432" s="78"/>
      <c r="BP432" s="78"/>
      <c r="BQ432" s="78"/>
      <c r="BR432" s="7"/>
      <c r="BS432" s="1"/>
      <c r="BT432" s="15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10"/>
      <c r="CF432" s="7"/>
      <c r="CH432" s="15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10"/>
      <c r="CT432" s="7"/>
      <c r="CV432" s="15"/>
      <c r="CW432" s="9"/>
      <c r="CX432" s="9"/>
      <c r="CY432" s="9"/>
      <c r="CZ432" s="9"/>
      <c r="DA432" s="9"/>
      <c r="DB432" s="9"/>
      <c r="DC432" s="9"/>
      <c r="DD432" s="9"/>
      <c r="DE432" s="9"/>
      <c r="DF432" s="9"/>
      <c r="DG432" s="10"/>
      <c r="DH432" s="7"/>
      <c r="DJ432" s="15"/>
      <c r="DK432" s="9"/>
      <c r="DL432" s="9"/>
      <c r="DM432" s="9"/>
      <c r="DN432" s="9"/>
      <c r="DO432" s="9"/>
      <c r="DP432" s="9"/>
      <c r="DQ432" s="9"/>
      <c r="DR432" s="9"/>
      <c r="DS432" s="9"/>
      <c r="DT432" s="9"/>
      <c r="DU432" s="10"/>
      <c r="DV432" s="7"/>
      <c r="DW432" s="276"/>
      <c r="DX432" s="276"/>
      <c r="DY432" s="276"/>
      <c r="DZ432" s="276"/>
      <c r="EA432" s="276"/>
      <c r="EB432" s="276"/>
      <c r="EC432" s="276"/>
      <c r="ED432" s="276"/>
      <c r="EE432" s="276"/>
      <c r="EF432" s="276"/>
      <c r="EG432" s="276"/>
      <c r="EH432" s="276"/>
      <c r="EI432" s="276"/>
      <c r="EJ432" s="276"/>
      <c r="EK432" s="276"/>
      <c r="EL432" s="239"/>
      <c r="EM432" s="89"/>
      <c r="EN432" s="89"/>
      <c r="EO432" s="78"/>
      <c r="EP432" s="78"/>
      <c r="EQ432" s="78"/>
      <c r="ER432" s="78"/>
      <c r="ES432" s="78"/>
      <c r="ET432" s="78"/>
      <c r="EU432" s="78"/>
      <c r="EV432" s="90"/>
      <c r="EW432" s="78"/>
      <c r="EX432" s="78"/>
      <c r="EY432" s="78"/>
      <c r="EZ432" s="7"/>
    </row>
    <row r="433" spans="1:156" ht="15" customHeight="1">
      <c r="A433" s="116">
        <v>31</v>
      </c>
      <c r="B433" s="89"/>
      <c r="C433" s="78"/>
      <c r="D433" s="78"/>
      <c r="E433" s="78"/>
      <c r="F433" s="78"/>
      <c r="G433" s="78"/>
      <c r="H433" s="78"/>
      <c r="I433" s="78"/>
      <c r="J433" s="298" t="s">
        <v>65</v>
      </c>
      <c r="K433" s="295"/>
      <c r="L433" s="78">
        <f>(G406+I406)*K406+(G407+I407)*K407+(G408+I408)*K408+(G409+I409)*K409</f>
        <v>38780</v>
      </c>
      <c r="M433" s="78"/>
      <c r="N433" s="9"/>
      <c r="P433" s="89"/>
      <c r="Q433" s="78"/>
      <c r="R433" s="78"/>
      <c r="S433" s="78"/>
      <c r="T433" s="78"/>
      <c r="U433" s="78"/>
      <c r="V433" s="78"/>
      <c r="W433" s="78"/>
      <c r="X433" s="298" t="s">
        <v>65</v>
      </c>
      <c r="Y433" s="295"/>
      <c r="Z433" s="78">
        <f>(U406+W406)*Y406+(U407+W407)*Y407+(U408+W408)*Y408+(U409+W409)*Y409</f>
        <v>46092</v>
      </c>
      <c r="AA433" s="78"/>
      <c r="AB433" s="9"/>
      <c r="AD433" s="89"/>
      <c r="AE433" s="78"/>
      <c r="AF433" s="78"/>
      <c r="AG433" s="78"/>
      <c r="AH433" s="78"/>
      <c r="AI433" s="78"/>
      <c r="AJ433" s="78"/>
      <c r="AK433" s="78"/>
      <c r="AL433" s="298" t="s">
        <v>65</v>
      </c>
      <c r="AM433" s="295"/>
      <c r="AN433" s="78">
        <f>(AI406+AK406)*AM406+(AI407+AK407)*AM407+(AI408+AK408)*AM408+(AI409+AK409)*AM409</f>
        <v>79938</v>
      </c>
      <c r="AO433" s="78"/>
      <c r="AP433" s="9"/>
      <c r="AR433" s="15"/>
      <c r="AS433" s="9"/>
      <c r="AT433" s="9"/>
      <c r="AU433" s="9"/>
      <c r="AV433" s="9"/>
      <c r="AW433" s="9"/>
      <c r="AX433" s="9"/>
      <c r="AY433" s="9"/>
      <c r="AZ433" s="298" t="s">
        <v>65</v>
      </c>
      <c r="BA433" s="295"/>
      <c r="BB433" s="78">
        <f>(AW406+AY406)*BA406+(AW407+AY407)*BA407+(AW408+AY408)*BA408+(AW409+AY409)*BA409</f>
        <v>37900</v>
      </c>
      <c r="BC433" s="10"/>
      <c r="BD433" s="9"/>
      <c r="BF433" s="89"/>
      <c r="BG433" s="78"/>
      <c r="BH433" s="78"/>
      <c r="BI433" s="188"/>
      <c r="BJ433" s="78"/>
      <c r="BK433" s="78"/>
      <c r="BL433" s="78"/>
      <c r="BM433" s="78"/>
      <c r="BN433" s="298" t="s">
        <v>65</v>
      </c>
      <c r="BO433" s="295"/>
      <c r="BP433" s="78">
        <f>(BK406+BM406)*BO406+(BK407+BM407)*BO407+(BK408+BM408)*BO408+(BK409+BM409)*BO409</f>
        <v>36452</v>
      </c>
      <c r="BQ433" s="78"/>
      <c r="BR433" s="9"/>
      <c r="BS433" s="1"/>
      <c r="BT433" s="15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10"/>
      <c r="CF433" s="9"/>
      <c r="CH433" s="15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10"/>
      <c r="CT433" s="9"/>
      <c r="CV433" s="15"/>
      <c r="CW433" s="9"/>
      <c r="CX433" s="9"/>
      <c r="CY433" s="9"/>
      <c r="CZ433" s="9"/>
      <c r="DA433" s="9"/>
      <c r="DB433" s="9"/>
      <c r="DC433" s="9"/>
      <c r="DD433" s="9"/>
      <c r="DE433" s="9"/>
      <c r="DF433" s="9"/>
      <c r="DG433" s="10"/>
      <c r="DH433" s="9"/>
      <c r="DJ433" s="15"/>
      <c r="DK433" s="9"/>
      <c r="DL433" s="9"/>
      <c r="DM433" s="9"/>
      <c r="DN433" s="9"/>
      <c r="DO433" s="9"/>
      <c r="DP433" s="9"/>
      <c r="DQ433" s="9"/>
      <c r="DR433" s="9"/>
      <c r="DS433" s="9"/>
      <c r="DT433" s="9"/>
      <c r="DU433" s="10"/>
      <c r="DV433" s="9"/>
      <c r="DW433" s="277"/>
      <c r="DX433" s="277"/>
      <c r="DY433" s="277"/>
      <c r="DZ433" s="277"/>
      <c r="EA433" s="277"/>
      <c r="EB433" s="277"/>
      <c r="EC433" s="277"/>
      <c r="ED433" s="277"/>
      <c r="EE433" s="277"/>
      <c r="EF433" s="277"/>
      <c r="EG433" s="277"/>
      <c r="EH433" s="277"/>
      <c r="EI433" s="277"/>
      <c r="EJ433" s="277"/>
      <c r="EK433" s="277"/>
      <c r="EL433" s="239"/>
      <c r="EM433" s="116">
        <v>30</v>
      </c>
      <c r="EN433" s="89"/>
      <c r="EO433" s="78"/>
      <c r="EP433" s="78"/>
      <c r="EQ433" s="78"/>
      <c r="ER433" s="78"/>
      <c r="ES433" s="78"/>
      <c r="ET433" s="78"/>
      <c r="EU433" s="78"/>
      <c r="EV433" s="298" t="s">
        <v>65</v>
      </c>
      <c r="EW433" s="295"/>
      <c r="EX433" s="78" t="e">
        <f>(ES394+EU394)*EW394+(ES395+EU395)*EW395+(ES396+EU396)*EW396+(ES397+EU397)*EW397</f>
        <v>#VALUE!</v>
      </c>
      <c r="EY433" s="78"/>
      <c r="EZ433" s="9"/>
    </row>
    <row r="434" spans="1:156" ht="15" customHeight="1">
      <c r="A434" s="15"/>
      <c r="B434" s="1">
        <f>SUMIF(B378:B430,"&gt;=0")</f>
        <v>21019</v>
      </c>
      <c r="C434" s="3" t="s">
        <v>66</v>
      </c>
      <c r="D434" s="9">
        <f>SUM(D378:D430)*100</f>
        <v>324900</v>
      </c>
      <c r="E434" s="9"/>
      <c r="F434" s="9">
        <f>SUM(F378:F430)</f>
        <v>80</v>
      </c>
      <c r="G434" s="3" t="s">
        <v>67</v>
      </c>
      <c r="H434" s="9">
        <f>SUM(H378:H430)</f>
        <v>78</v>
      </c>
      <c r="I434" s="9"/>
      <c r="J434" s="299" t="s">
        <v>68</v>
      </c>
      <c r="K434" s="295"/>
      <c r="L434" s="9">
        <f>SUM(L378:L430)</f>
        <v>52914</v>
      </c>
      <c r="M434" s="9"/>
      <c r="N434" s="7"/>
      <c r="P434" s="15"/>
      <c r="Q434" s="3" t="s">
        <v>66</v>
      </c>
      <c r="R434" s="9">
        <f>SUM(R378:R430)*100</f>
        <v>322800</v>
      </c>
      <c r="S434" s="9"/>
      <c r="T434" s="9">
        <f>SUM(T378:T430)</f>
        <v>101</v>
      </c>
      <c r="U434" s="3" t="s">
        <v>67</v>
      </c>
      <c r="V434" s="9">
        <f>SUM(V378:V430)</f>
        <v>79</v>
      </c>
      <c r="W434" s="9"/>
      <c r="X434" s="299" t="s">
        <v>68</v>
      </c>
      <c r="Y434" s="295"/>
      <c r="Z434" s="9">
        <f>SUM(Z378:Z430)</f>
        <v>30276</v>
      </c>
      <c r="AA434" s="9"/>
      <c r="AB434" s="7"/>
      <c r="AD434" s="15"/>
      <c r="AE434" s="3" t="s">
        <v>66</v>
      </c>
      <c r="AF434" s="9">
        <f>SUM(AF378:AF430)*100</f>
        <v>267200</v>
      </c>
      <c r="AG434" s="9"/>
      <c r="AH434" s="9">
        <f>SUM(AH378:AH430)</f>
        <v>66</v>
      </c>
      <c r="AI434" s="3" t="s">
        <v>67</v>
      </c>
      <c r="AJ434" s="9">
        <f>SUM(AJ378:AJ430)</f>
        <v>56</v>
      </c>
      <c r="AK434" s="9"/>
      <c r="AL434" s="299" t="s">
        <v>68</v>
      </c>
      <c r="AM434" s="295"/>
      <c r="AN434" s="9">
        <f>SUM(AN378:AN430)</f>
        <v>38530</v>
      </c>
      <c r="AO434" s="9"/>
      <c r="AP434" s="7"/>
      <c r="AR434" s="15"/>
      <c r="AS434" s="3" t="s">
        <v>66</v>
      </c>
      <c r="AT434" s="9">
        <f>SUM(AT378:AT430)*100</f>
        <v>273400</v>
      </c>
      <c r="AU434" s="9"/>
      <c r="AV434" s="9">
        <f>SUM(AV378:AV409)</f>
        <v>95</v>
      </c>
      <c r="AW434" s="3" t="s">
        <v>67</v>
      </c>
      <c r="AX434" s="9">
        <f>SUM(AX378:AX430)</f>
        <v>120</v>
      </c>
      <c r="AY434" s="9"/>
      <c r="AZ434" s="299" t="s">
        <v>68</v>
      </c>
      <c r="BA434" s="295"/>
      <c r="BB434" s="9">
        <f>SUM(BB378:BB430)</f>
        <v>63400</v>
      </c>
      <c r="BC434" s="9"/>
      <c r="BD434" s="7"/>
      <c r="BF434" s="15"/>
      <c r="BG434" s="3" t="s">
        <v>66</v>
      </c>
      <c r="BH434" s="9">
        <f>SUM(BH378:BH430)*100</f>
        <v>344500</v>
      </c>
      <c r="BI434" s="73"/>
      <c r="BJ434" s="9">
        <f>SUM(BJ378:BJ430)</f>
        <v>83</v>
      </c>
      <c r="BK434" s="3" t="s">
        <v>67</v>
      </c>
      <c r="BL434" s="9">
        <f>SUM(BL378:BL430)</f>
        <v>142</v>
      </c>
      <c r="BM434" s="9"/>
      <c r="BN434" s="299" t="s">
        <v>68</v>
      </c>
      <c r="BO434" s="295"/>
      <c r="BP434" s="9">
        <f>SUM(BP378:BP430)</f>
        <v>62104</v>
      </c>
      <c r="BQ434" s="9"/>
      <c r="BR434" s="7"/>
      <c r="BS434" s="1"/>
      <c r="BT434" s="15"/>
      <c r="BU434" s="3" t="s">
        <v>66</v>
      </c>
      <c r="BV434" s="9">
        <f>SUM(BV378:BV430)*100</f>
        <v>171800</v>
      </c>
      <c r="BW434" s="9"/>
      <c r="BX434" s="9">
        <f>SUM(BX378:BX409)</f>
        <v>33</v>
      </c>
      <c r="BY434" s="3" t="s">
        <v>67</v>
      </c>
      <c r="BZ434" s="9">
        <f>SUM(BZ378:BZ430)</f>
        <v>30</v>
      </c>
      <c r="CA434" s="9"/>
      <c r="CB434" s="247"/>
      <c r="CC434" s="298" t="s">
        <v>65</v>
      </c>
      <c r="CD434" s="295"/>
      <c r="CE434" s="9">
        <f>(BY385+CA385)*CC385</f>
        <v>34320</v>
      </c>
      <c r="CF434" s="7"/>
      <c r="CH434" s="15"/>
      <c r="CI434" s="3" t="s">
        <v>66</v>
      </c>
      <c r="CJ434" s="9">
        <f>SUM(CJ378:CJ430)*100</f>
        <v>121200</v>
      </c>
      <c r="CK434" s="9"/>
      <c r="CL434" s="9">
        <f>SUM(CL378:CL409)</f>
        <v>22</v>
      </c>
      <c r="CM434" s="3" t="s">
        <v>67</v>
      </c>
      <c r="CN434" s="9">
        <f>SUM(CN378:CN430)</f>
        <v>30</v>
      </c>
      <c r="CO434" s="9"/>
      <c r="CP434" s="247"/>
      <c r="CQ434" s="298" t="s">
        <v>65</v>
      </c>
      <c r="CR434" s="295"/>
      <c r="CS434" s="9">
        <f>(CM385+CO385)*CQ385</f>
        <v>8580</v>
      </c>
      <c r="CT434" s="7"/>
      <c r="CV434" s="15"/>
      <c r="CW434" s="3" t="s">
        <v>66</v>
      </c>
      <c r="CX434" s="9">
        <f>SUM(CX378:CX430)*100</f>
        <v>133000</v>
      </c>
      <c r="CY434" s="9"/>
      <c r="CZ434" s="9">
        <f>SUM(CZ378:CZ409)</f>
        <v>28</v>
      </c>
      <c r="DA434" s="3" t="s">
        <v>67</v>
      </c>
      <c r="DB434" s="9">
        <f>SUM(DB378:DB430)</f>
        <v>33</v>
      </c>
      <c r="DC434" s="9"/>
      <c r="DD434" s="247"/>
      <c r="DE434" s="298" t="s">
        <v>65</v>
      </c>
      <c r="DF434" s="295"/>
      <c r="DG434" s="9">
        <f>(DA385+DC385)*DE385</f>
        <v>8800</v>
      </c>
      <c r="DH434" s="7"/>
      <c r="DJ434" s="15"/>
      <c r="DK434" s="3" t="s">
        <v>66</v>
      </c>
      <c r="DL434" s="9">
        <f>SUM(DL378:DL430)*100</f>
        <v>143100</v>
      </c>
      <c r="DM434" s="9"/>
      <c r="DN434" s="9">
        <f>SUM(DN378:DN409)</f>
        <v>66</v>
      </c>
      <c r="DO434" s="3" t="s">
        <v>67</v>
      </c>
      <c r="DP434" s="9">
        <f>SUM(DP378:DP430)</f>
        <v>79</v>
      </c>
      <c r="DQ434" s="9"/>
      <c r="DR434" s="247"/>
      <c r="DS434" s="298" t="s">
        <v>65</v>
      </c>
      <c r="DT434" s="295"/>
      <c r="DU434" s="9">
        <f>(DO385+DQ385)*DS385</f>
        <v>25500</v>
      </c>
      <c r="DV434" s="7"/>
      <c r="DW434" s="276"/>
      <c r="DX434" s="276"/>
      <c r="DY434" s="276"/>
      <c r="DZ434" s="276"/>
      <c r="EA434" s="276"/>
      <c r="EB434" s="276"/>
      <c r="EC434" s="276"/>
      <c r="ED434" s="276"/>
      <c r="EE434" s="276"/>
      <c r="EF434" s="276"/>
      <c r="EG434" s="276"/>
      <c r="EH434" s="276"/>
      <c r="EI434" s="276"/>
      <c r="EJ434" s="276"/>
      <c r="EK434" s="276"/>
      <c r="EL434" s="239"/>
      <c r="EM434" s="15"/>
      <c r="EN434" s="1">
        <f>SUMIF(EN378:EN430,"&gt;=0")</f>
        <v>499</v>
      </c>
      <c r="EO434" s="3" t="s">
        <v>66</v>
      </c>
      <c r="EP434" s="9">
        <f>SUM(EP378:EP430)*100</f>
        <v>49900</v>
      </c>
      <c r="EQ434" s="9"/>
      <c r="ER434" s="9">
        <f>SUM(ER378:ER430)</f>
        <v>22</v>
      </c>
      <c r="ES434" s="3" t="s">
        <v>67</v>
      </c>
      <c r="ET434" s="9">
        <f>SUM(ET378:ET430)</f>
        <v>45</v>
      </c>
      <c r="EU434" s="9"/>
      <c r="EV434" s="299" t="s">
        <v>68</v>
      </c>
      <c r="EW434" s="295"/>
      <c r="EX434" s="9">
        <f>SUM(EX378:EX430)</f>
        <v>13028</v>
      </c>
      <c r="EY434" s="9"/>
      <c r="EZ434" s="7"/>
    </row>
    <row r="435" spans="1:156" ht="15" customHeight="1">
      <c r="A435" s="201">
        <f>DATEDIF(A473,A394,"d")</f>
        <v>31</v>
      </c>
      <c r="B435" s="34">
        <f>B434/A435</f>
        <v>678.0322580645161</v>
      </c>
      <c r="C435" s="3" t="s">
        <v>69</v>
      </c>
      <c r="D435" s="9">
        <f>D434/A435</f>
        <v>10480.645161290322</v>
      </c>
      <c r="E435" s="9">
        <f>A433*D435</f>
        <v>324900</v>
      </c>
      <c r="F435" s="9"/>
      <c r="G435" s="3"/>
      <c r="H435" s="9"/>
      <c r="I435" s="9"/>
      <c r="J435" s="299" t="s">
        <v>70</v>
      </c>
      <c r="K435" s="295"/>
      <c r="L435" s="9"/>
      <c r="M435" s="42">
        <f>L434/D434</f>
        <v>0.16286241920590952</v>
      </c>
      <c r="N435" s="7"/>
      <c r="P435" s="15"/>
      <c r="Q435" s="3" t="s">
        <v>69</v>
      </c>
      <c r="R435" s="9">
        <f>R434/A435</f>
        <v>10412.903225806451</v>
      </c>
      <c r="S435" s="9">
        <f>R435*$A$658</f>
        <v>333212.90322580643</v>
      </c>
      <c r="T435" s="9"/>
      <c r="U435" s="3"/>
      <c r="V435" s="9"/>
      <c r="W435" s="9"/>
      <c r="X435" s="299" t="s">
        <v>70</v>
      </c>
      <c r="Y435" s="295"/>
      <c r="Z435" s="9"/>
      <c r="AA435" s="42">
        <f>Z434/R434</f>
        <v>9.3791821561338293E-2</v>
      </c>
      <c r="AB435" s="7"/>
      <c r="AD435" s="15"/>
      <c r="AE435" s="3" t="s">
        <v>69</v>
      </c>
      <c r="AF435" s="9">
        <f>AF434/A435</f>
        <v>8619.354838709678</v>
      </c>
      <c r="AG435" s="9">
        <f>AF435*$A$658</f>
        <v>275819.3548387097</v>
      </c>
      <c r="AH435" s="9"/>
      <c r="AI435" s="3"/>
      <c r="AJ435" s="9"/>
      <c r="AK435" s="9"/>
      <c r="AL435" s="299" t="s">
        <v>70</v>
      </c>
      <c r="AM435" s="295"/>
      <c r="AN435" s="9"/>
      <c r="AO435" s="42">
        <f>AN434/AF434</f>
        <v>0.14419910179640719</v>
      </c>
      <c r="AP435" s="7"/>
      <c r="AR435" s="15"/>
      <c r="AS435" s="3" t="s">
        <v>69</v>
      </c>
      <c r="AT435" s="9">
        <f>AT434/A435</f>
        <v>8819.354838709678</v>
      </c>
      <c r="AU435" s="9">
        <f>AT435*$A$658</f>
        <v>282219.3548387097</v>
      </c>
      <c r="AV435" s="9"/>
      <c r="AW435" s="3"/>
      <c r="AX435" s="9"/>
      <c r="AY435" s="9"/>
      <c r="AZ435" s="299" t="s">
        <v>70</v>
      </c>
      <c r="BA435" s="295"/>
      <c r="BB435" s="9"/>
      <c r="BC435" s="42">
        <f>BB434/AT434</f>
        <v>0.23189465983906365</v>
      </c>
      <c r="BD435" s="7"/>
      <c r="BF435" s="15"/>
      <c r="BG435" s="3" t="s">
        <v>69</v>
      </c>
      <c r="BH435" s="9">
        <f>BH434/A435</f>
        <v>11112.903225806451</v>
      </c>
      <c r="BI435" s="9">
        <f>BH435*$A$658</f>
        <v>355612.90322580643</v>
      </c>
      <c r="BJ435" s="9"/>
      <c r="BK435" s="3"/>
      <c r="BL435" s="9"/>
      <c r="BM435" s="9"/>
      <c r="BN435" s="299" t="s">
        <v>70</v>
      </c>
      <c r="BO435" s="295"/>
      <c r="BP435" s="9"/>
      <c r="BQ435" s="42">
        <f>BP434/BH434</f>
        <v>0.18027285921625544</v>
      </c>
      <c r="BR435" s="7"/>
      <c r="BS435" s="1"/>
      <c r="BT435" s="15"/>
      <c r="BU435" s="3" t="s">
        <v>69</v>
      </c>
      <c r="BV435" s="9">
        <f>BV434/A435</f>
        <v>5541.9354838709678</v>
      </c>
      <c r="BW435" s="9">
        <f>BV435*$A$658</f>
        <v>177341.93548387097</v>
      </c>
      <c r="BX435" s="19"/>
      <c r="BY435" s="43"/>
      <c r="BZ435" s="19"/>
      <c r="CA435" s="19"/>
      <c r="CB435" s="19"/>
      <c r="CC435" s="3" t="s">
        <v>71</v>
      </c>
      <c r="CD435" s="9">
        <f>SUM(CD378:CD430)</f>
        <v>26400</v>
      </c>
      <c r="CE435" s="10">
        <f>CD435/BV434</f>
        <v>0.15366705471478465</v>
      </c>
      <c r="CF435" s="7"/>
      <c r="CH435" s="15"/>
      <c r="CI435" s="3" t="s">
        <v>69</v>
      </c>
      <c r="CJ435" s="9">
        <f>CJ434/A435</f>
        <v>3909.6774193548385</v>
      </c>
      <c r="CK435" s="9">
        <f>CJ435*$A$658</f>
        <v>125109.67741935483</v>
      </c>
      <c r="CL435" s="19"/>
      <c r="CM435" s="43"/>
      <c r="CN435" s="19"/>
      <c r="CO435" s="19"/>
      <c r="CP435" s="19"/>
      <c r="CQ435" s="3" t="s">
        <v>71</v>
      </c>
      <c r="CR435" s="9">
        <f>SUM(CR378:CR430)</f>
        <v>21450</v>
      </c>
      <c r="CS435" s="10">
        <f>CR435/CJ434</f>
        <v>0.17698019801980197</v>
      </c>
      <c r="CT435" s="7"/>
      <c r="CV435" s="15"/>
      <c r="CW435" s="3" t="s">
        <v>69</v>
      </c>
      <c r="CX435" s="9">
        <f>CX434/A435</f>
        <v>4290.322580645161</v>
      </c>
      <c r="CY435" s="9">
        <f>CX435*$A$658</f>
        <v>137290.32258064515</v>
      </c>
      <c r="CZ435" s="19"/>
      <c r="DA435" s="43"/>
      <c r="DB435" s="19"/>
      <c r="DC435" s="19"/>
      <c r="DD435" s="19"/>
      <c r="DE435" s="3" t="s">
        <v>71</v>
      </c>
      <c r="DF435" s="9">
        <f>SUM(DF378:DF430)</f>
        <v>17655</v>
      </c>
      <c r="DG435" s="10">
        <f>DF435/CX434</f>
        <v>0.13274436090225564</v>
      </c>
      <c r="DH435" s="7"/>
      <c r="DJ435" s="15"/>
      <c r="DK435" s="3" t="s">
        <v>69</v>
      </c>
      <c r="DL435" s="9" t="e">
        <f>DL434/N435</f>
        <v>#DIV/0!</v>
      </c>
      <c r="DM435" s="9" t="e">
        <f>DL435*$A$658</f>
        <v>#DIV/0!</v>
      </c>
      <c r="DN435" s="19"/>
      <c r="DO435" s="43"/>
      <c r="DP435" s="19"/>
      <c r="DQ435" s="19"/>
      <c r="DR435" s="19"/>
      <c r="DS435" s="3" t="s">
        <v>71</v>
      </c>
      <c r="DT435" s="9">
        <f>SUM(DT378:DT430)</f>
        <v>39500</v>
      </c>
      <c r="DU435" s="10">
        <f>DT435/DL434</f>
        <v>0.27603074772886094</v>
      </c>
      <c r="DV435" s="7"/>
      <c r="DW435" s="276"/>
      <c r="DX435" s="276"/>
      <c r="DY435" s="276"/>
      <c r="DZ435" s="276"/>
      <c r="EA435" s="276"/>
      <c r="EB435" s="276"/>
      <c r="EC435" s="276"/>
      <c r="ED435" s="276"/>
      <c r="EE435" s="276"/>
      <c r="EF435" s="276"/>
      <c r="EG435" s="276"/>
      <c r="EH435" s="276"/>
      <c r="EI435" s="276"/>
      <c r="EJ435" s="276"/>
      <c r="EK435" s="276"/>
      <c r="EL435" s="239"/>
      <c r="EM435" s="201">
        <f>DATEDIF(EM572,EM386,"d")</f>
        <v>46014</v>
      </c>
      <c r="EN435" s="34">
        <f>EN434/EM435</f>
        <v>1.0844525579171557E-2</v>
      </c>
      <c r="EO435" s="3" t="s">
        <v>69</v>
      </c>
      <c r="EP435" s="9">
        <f>EP434/EM435</f>
        <v>1.0844525579171556</v>
      </c>
      <c r="EQ435" s="9">
        <f>EP435*30</f>
        <v>32.533576737514665</v>
      </c>
      <c r="ER435" s="9"/>
      <c r="ES435" s="3"/>
      <c r="ET435" s="9"/>
      <c r="EU435" s="9"/>
      <c r="EV435" s="299" t="s">
        <v>70</v>
      </c>
      <c r="EW435" s="295"/>
      <c r="EX435" s="9"/>
      <c r="EY435" s="42">
        <f>EX434/EP434</f>
        <v>0.26108216432865733</v>
      </c>
      <c r="EZ435" s="7"/>
    </row>
    <row r="436" spans="1:156" ht="15" customHeight="1">
      <c r="A436" s="15"/>
      <c r="B436" s="15"/>
      <c r="C436" s="3" t="s">
        <v>72</v>
      </c>
      <c r="D436" s="9">
        <f>D434*0.75</f>
        <v>243675</v>
      </c>
      <c r="E436" s="9"/>
      <c r="F436" s="9"/>
      <c r="G436" s="3"/>
      <c r="H436" s="9"/>
      <c r="I436" s="9"/>
      <c r="J436" s="299" t="s">
        <v>73</v>
      </c>
      <c r="K436" s="295"/>
      <c r="L436" s="9">
        <f>D436-L434</f>
        <v>190761</v>
      </c>
      <c r="M436" s="42">
        <f>L436/D434</f>
        <v>0.58713758079409051</v>
      </c>
      <c r="N436" s="7"/>
      <c r="P436" s="15"/>
      <c r="Q436" s="3" t="s">
        <v>72</v>
      </c>
      <c r="R436" s="9">
        <f>R434*0.75</f>
        <v>242100</v>
      </c>
      <c r="S436" s="9"/>
      <c r="T436" s="9"/>
      <c r="U436" s="3"/>
      <c r="V436" s="9"/>
      <c r="W436" s="9"/>
      <c r="X436" s="299" t="s">
        <v>73</v>
      </c>
      <c r="Y436" s="295"/>
      <c r="Z436" s="9">
        <f>R436-Z434</f>
        <v>211824</v>
      </c>
      <c r="AA436" s="42">
        <f>Z436/R434</f>
        <v>0.65620817843866175</v>
      </c>
      <c r="AB436" s="7"/>
      <c r="AD436" s="15"/>
      <c r="AE436" s="3" t="s">
        <v>72</v>
      </c>
      <c r="AF436" s="9">
        <f>AF434*0.75</f>
        <v>200400</v>
      </c>
      <c r="AG436" s="9"/>
      <c r="AH436" s="9"/>
      <c r="AI436" s="3"/>
      <c r="AJ436" s="9"/>
      <c r="AK436" s="9"/>
      <c r="AL436" s="299" t="s">
        <v>73</v>
      </c>
      <c r="AM436" s="295"/>
      <c r="AN436" s="9">
        <f>AF436-AN434</f>
        <v>161870</v>
      </c>
      <c r="AO436" s="42">
        <f>AN436/AF434</f>
        <v>0.60580089820359284</v>
      </c>
      <c r="AP436" s="7"/>
      <c r="AR436" s="15"/>
      <c r="AS436" s="3" t="s">
        <v>72</v>
      </c>
      <c r="AT436" s="9">
        <f>AT434*0.75</f>
        <v>205050</v>
      </c>
      <c r="AU436" s="9"/>
      <c r="AV436" s="9"/>
      <c r="AW436" s="3"/>
      <c r="AX436" s="9"/>
      <c r="AY436" s="9"/>
      <c r="AZ436" s="299" t="s">
        <v>73</v>
      </c>
      <c r="BA436" s="295"/>
      <c r="BB436" s="9">
        <f>AT436-BB434</f>
        <v>141650</v>
      </c>
      <c r="BC436" s="42">
        <f>BB436/AT434</f>
        <v>0.51810534016093635</v>
      </c>
      <c r="BD436" s="7"/>
      <c r="BF436" s="15"/>
      <c r="BG436" s="3" t="s">
        <v>72</v>
      </c>
      <c r="BH436" s="9">
        <f>BH434*0.75</f>
        <v>258375</v>
      </c>
      <c r="BI436" s="73"/>
      <c r="BJ436" s="9"/>
      <c r="BK436" s="3"/>
      <c r="BL436" s="9"/>
      <c r="BM436" s="9"/>
      <c r="BN436" s="299" t="s">
        <v>73</v>
      </c>
      <c r="BO436" s="295"/>
      <c r="BP436" s="9">
        <f>BH436-BP434</f>
        <v>196271</v>
      </c>
      <c r="BQ436" s="42">
        <f>BP436/BH434</f>
        <v>0.56972714078374453</v>
      </c>
      <c r="BR436" s="7"/>
      <c r="BS436" s="1"/>
      <c r="BT436" s="15"/>
      <c r="BU436" s="3" t="s">
        <v>72</v>
      </c>
      <c r="BV436" s="9">
        <f>BV434*0.75</f>
        <v>128850</v>
      </c>
      <c r="BW436" s="247"/>
      <c r="BX436" s="9"/>
      <c r="BY436" s="3"/>
      <c r="BZ436" s="9"/>
      <c r="CA436" s="9"/>
      <c r="CB436" s="19"/>
      <c r="CC436" s="43" t="s">
        <v>73</v>
      </c>
      <c r="CD436" s="9">
        <f>BV436-CD435</f>
        <v>102450</v>
      </c>
      <c r="CE436" s="10">
        <f>CD436/BV434</f>
        <v>0.59633294528521541</v>
      </c>
      <c r="CF436" s="7"/>
      <c r="CH436" s="15"/>
      <c r="CI436" s="3" t="s">
        <v>72</v>
      </c>
      <c r="CJ436" s="9">
        <f>CJ434*0.75</f>
        <v>90900</v>
      </c>
      <c r="CK436" s="247"/>
      <c r="CL436" s="9"/>
      <c r="CM436" s="3"/>
      <c r="CN436" s="9"/>
      <c r="CO436" s="9"/>
      <c r="CP436" s="19"/>
      <c r="CQ436" s="43" t="s">
        <v>73</v>
      </c>
      <c r="CR436" s="9">
        <f>CJ436-CR435</f>
        <v>69450</v>
      </c>
      <c r="CS436" s="10">
        <f>CR436/CJ434</f>
        <v>0.57301980198019797</v>
      </c>
      <c r="CT436" s="7"/>
      <c r="CV436" s="15"/>
      <c r="CW436" s="3" t="s">
        <v>72</v>
      </c>
      <c r="CX436" s="9">
        <f>CX434*0.75</f>
        <v>99750</v>
      </c>
      <c r="CY436" s="247"/>
      <c r="CZ436" s="9"/>
      <c r="DA436" s="3"/>
      <c r="DB436" s="9"/>
      <c r="DC436" s="9"/>
      <c r="DD436" s="19"/>
      <c r="DE436" s="43" t="s">
        <v>73</v>
      </c>
      <c r="DF436" s="9">
        <f>CX436-DF435</f>
        <v>82095</v>
      </c>
      <c r="DG436" s="10">
        <f>DF436/CX434</f>
        <v>0.61725563909774439</v>
      </c>
      <c r="DH436" s="7"/>
      <c r="DJ436" s="15"/>
      <c r="DK436" s="3" t="s">
        <v>72</v>
      </c>
      <c r="DL436" s="9">
        <f>DL434*0.75</f>
        <v>107325</v>
      </c>
      <c r="DM436" s="247"/>
      <c r="DN436" s="9"/>
      <c r="DO436" s="3"/>
      <c r="DP436" s="9"/>
      <c r="DQ436" s="9"/>
      <c r="DR436" s="19"/>
      <c r="DS436" s="43" t="s">
        <v>73</v>
      </c>
      <c r="DT436" s="9">
        <f>DL436-DT435</f>
        <v>67825</v>
      </c>
      <c r="DU436" s="10">
        <f>DT436/DL434</f>
        <v>0.47396925227113906</v>
      </c>
      <c r="DV436" s="7"/>
      <c r="DW436" s="276"/>
      <c r="DX436" s="276"/>
      <c r="DY436" s="276"/>
      <c r="DZ436" s="276"/>
      <c r="EA436" s="276"/>
      <c r="EB436" s="276"/>
      <c r="EC436" s="276"/>
      <c r="ED436" s="276"/>
      <c r="EE436" s="276"/>
      <c r="EF436" s="276"/>
      <c r="EG436" s="276"/>
      <c r="EH436" s="276"/>
      <c r="EI436" s="276"/>
      <c r="EJ436" s="276"/>
      <c r="EK436" s="276"/>
      <c r="EL436" s="239"/>
      <c r="EM436" s="15"/>
      <c r="EN436" s="15"/>
      <c r="EO436" s="3" t="s">
        <v>72</v>
      </c>
      <c r="EP436" s="9">
        <f>EP434*0.75</f>
        <v>37425</v>
      </c>
      <c r="EQ436" s="9"/>
      <c r="ER436" s="9"/>
      <c r="ES436" s="3"/>
      <c r="ET436" s="9"/>
      <c r="EU436" s="9"/>
      <c r="EV436" s="299" t="s">
        <v>73</v>
      </c>
      <c r="EW436" s="295"/>
      <c r="EX436" s="9">
        <f>EP436-EX434</f>
        <v>24397</v>
      </c>
      <c r="EY436" s="42">
        <f>EX436/EP434</f>
        <v>0.48891783567134267</v>
      </c>
      <c r="EZ436" s="7"/>
    </row>
    <row r="437" spans="1:156" ht="15" customHeight="1">
      <c r="A437" s="15"/>
      <c r="B437" s="15"/>
      <c r="C437" s="3" t="s">
        <v>74</v>
      </c>
      <c r="D437" s="9">
        <f>D509</f>
        <v>179800</v>
      </c>
      <c r="E437" s="9"/>
      <c r="F437" s="9"/>
      <c r="G437" s="3"/>
      <c r="H437" s="9"/>
      <c r="I437" s="247"/>
      <c r="J437" s="62"/>
      <c r="K437" s="9"/>
      <c r="L437" s="95"/>
      <c r="M437" s="10"/>
      <c r="N437" s="7"/>
      <c r="P437" s="15"/>
      <c r="Q437" s="3" t="s">
        <v>74</v>
      </c>
      <c r="R437" s="9">
        <f>R509</f>
        <v>217500</v>
      </c>
      <c r="S437" s="9"/>
      <c r="T437" s="9"/>
      <c r="U437" s="3"/>
      <c r="V437" s="9"/>
      <c r="W437" s="247"/>
      <c r="X437" s="62"/>
      <c r="Y437" s="9"/>
      <c r="Z437" s="95"/>
      <c r="AA437" s="10"/>
      <c r="AB437" s="7"/>
      <c r="AD437" s="15"/>
      <c r="AE437" s="3" t="s">
        <v>74</v>
      </c>
      <c r="AF437" s="9">
        <f>AF509</f>
        <v>218700</v>
      </c>
      <c r="AG437" s="9"/>
      <c r="AH437" s="9"/>
      <c r="AI437" s="3"/>
      <c r="AJ437" s="9"/>
      <c r="AK437" s="247"/>
      <c r="AL437" s="62"/>
      <c r="AM437" s="9"/>
      <c r="AN437" s="95"/>
      <c r="AO437" s="10"/>
      <c r="AP437" s="7"/>
      <c r="AR437" s="15"/>
      <c r="AS437" s="3" t="s">
        <v>74</v>
      </c>
      <c r="AT437" s="9">
        <f>AT507</f>
        <v>0</v>
      </c>
      <c r="AU437" s="9"/>
      <c r="AV437" s="9"/>
      <c r="AW437" s="3" t="s">
        <v>71</v>
      </c>
      <c r="AX437" s="9">
        <f>SUM(BB378:BB430)</f>
        <v>63400</v>
      </c>
      <c r="AY437" s="10">
        <f>AX437/AT434</f>
        <v>0.23189465983906365</v>
      </c>
      <c r="AZ437" s="115"/>
      <c r="BA437" s="10"/>
      <c r="BB437" s="10"/>
      <c r="BC437" s="10"/>
      <c r="BD437" s="7"/>
      <c r="BF437" s="15"/>
      <c r="BG437" s="3" t="s">
        <v>74</v>
      </c>
      <c r="BH437" s="9">
        <f>CX509</f>
        <v>80700</v>
      </c>
      <c r="BI437" s="73"/>
      <c r="BJ437" s="9"/>
      <c r="BK437" s="3"/>
      <c r="BL437" s="9"/>
      <c r="BM437" s="247"/>
      <c r="BN437" s="62"/>
      <c r="BO437" s="9"/>
      <c r="BP437" s="95"/>
      <c r="BQ437" s="10"/>
      <c r="BR437" s="7"/>
      <c r="BS437" s="1"/>
      <c r="BT437" s="15"/>
      <c r="BU437" s="3" t="s">
        <v>74</v>
      </c>
      <c r="BV437" s="9">
        <f>BH509</f>
        <v>253200</v>
      </c>
      <c r="BW437" s="247"/>
      <c r="BX437" s="9"/>
      <c r="BY437" s="31"/>
      <c r="BZ437" s="31"/>
      <c r="CA437" s="31"/>
      <c r="CB437" s="31"/>
      <c r="CC437" s="10"/>
      <c r="CD437" s="97"/>
      <c r="CE437" s="10"/>
      <c r="CF437" s="7"/>
      <c r="CH437" s="15"/>
      <c r="CI437" s="3" t="s">
        <v>74</v>
      </c>
      <c r="CJ437" s="9">
        <f>BV509</f>
        <v>94900</v>
      </c>
      <c r="CK437" s="247"/>
      <c r="CL437" s="9"/>
      <c r="CM437" s="31"/>
      <c r="CN437" s="31"/>
      <c r="CO437" s="31"/>
      <c r="CP437" s="31"/>
      <c r="CQ437" s="10"/>
      <c r="CR437" s="97"/>
      <c r="CS437" s="10"/>
      <c r="CT437" s="7"/>
      <c r="CV437" s="15"/>
      <c r="CW437" s="3" t="s">
        <v>74</v>
      </c>
      <c r="CX437" s="9">
        <f>CJ509</f>
        <v>140300</v>
      </c>
      <c r="CY437" s="247"/>
      <c r="CZ437" s="9"/>
      <c r="DA437" s="31"/>
      <c r="DB437" s="31"/>
      <c r="DC437" s="31"/>
      <c r="DD437" s="31"/>
      <c r="DE437" s="10"/>
      <c r="DF437" s="97"/>
      <c r="DG437" s="10"/>
      <c r="DH437" s="7"/>
      <c r="DJ437" s="15"/>
      <c r="DK437" s="3" t="s">
        <v>74</v>
      </c>
      <c r="DL437" s="9">
        <f>CX509</f>
        <v>80700</v>
      </c>
      <c r="DM437" s="247"/>
      <c r="DN437" s="9"/>
      <c r="DO437" s="31"/>
      <c r="DP437" s="31"/>
      <c r="DQ437" s="31"/>
      <c r="DR437" s="31"/>
      <c r="DS437" s="10"/>
      <c r="DT437" s="97"/>
      <c r="DU437" s="10"/>
      <c r="DV437" s="7"/>
      <c r="DW437" s="276"/>
      <c r="DX437" s="276"/>
      <c r="DY437" s="276"/>
      <c r="DZ437" s="276"/>
      <c r="EA437" s="276"/>
      <c r="EB437" s="276"/>
      <c r="EC437" s="276"/>
      <c r="ED437" s="276"/>
      <c r="EE437" s="276"/>
      <c r="EF437" s="276"/>
      <c r="EG437" s="276"/>
      <c r="EH437" s="276"/>
      <c r="EI437" s="276"/>
      <c r="EJ437" s="276"/>
      <c r="EK437" s="276"/>
      <c r="EL437" s="239"/>
      <c r="EM437" s="15"/>
      <c r="EN437" s="15"/>
      <c r="EO437" s="3" t="s">
        <v>74</v>
      </c>
      <c r="EP437" s="9">
        <f>EP509</f>
        <v>105800</v>
      </c>
      <c r="EQ437" s="9"/>
      <c r="ER437" s="9"/>
      <c r="ES437" s="3"/>
      <c r="ET437" s="9"/>
      <c r="EU437" s="247"/>
      <c r="EV437" s="62"/>
      <c r="EW437" s="9"/>
      <c r="EX437" s="95"/>
      <c r="EY437" s="10"/>
      <c r="EZ437" s="7"/>
    </row>
    <row r="438" spans="1:156" ht="15" customHeight="1">
      <c r="A438" s="15"/>
      <c r="B438" s="15"/>
      <c r="C438" s="9"/>
      <c r="D438" s="9"/>
      <c r="E438" s="9"/>
      <c r="F438" s="9"/>
      <c r="G438" s="3"/>
      <c r="H438" s="9"/>
      <c r="I438" s="247"/>
      <c r="J438" s="62"/>
      <c r="K438" s="91"/>
      <c r="L438" s="95"/>
      <c r="M438" s="10"/>
      <c r="N438" s="7"/>
      <c r="P438" s="15"/>
      <c r="Q438" s="9"/>
      <c r="R438" s="9"/>
      <c r="S438" s="9"/>
      <c r="T438" s="9"/>
      <c r="U438" s="3"/>
      <c r="V438" s="9"/>
      <c r="W438" s="247"/>
      <c r="X438" s="68"/>
      <c r="Y438" s="91"/>
      <c r="Z438" s="95"/>
      <c r="AA438" s="10"/>
      <c r="AB438" s="7"/>
      <c r="AD438" s="15"/>
      <c r="AE438" s="9"/>
      <c r="AF438" s="9"/>
      <c r="AG438" s="9"/>
      <c r="AH438" s="9"/>
      <c r="AI438" s="3"/>
      <c r="AJ438" s="9"/>
      <c r="AK438" s="247"/>
      <c r="AL438" s="68"/>
      <c r="AM438" s="91"/>
      <c r="AN438" s="95"/>
      <c r="AO438" s="10"/>
      <c r="AP438" s="7"/>
      <c r="AR438" s="15"/>
      <c r="AS438" s="9"/>
      <c r="AT438" s="9"/>
      <c r="AU438" s="9"/>
      <c r="AV438" s="9"/>
      <c r="AW438" s="3"/>
      <c r="AX438" s="9"/>
      <c r="AY438" s="10"/>
      <c r="AZ438" s="115"/>
      <c r="BA438" s="10"/>
      <c r="BB438" s="10"/>
      <c r="BC438" s="10"/>
      <c r="BD438" s="7"/>
      <c r="BF438" s="15"/>
      <c r="BG438" s="9"/>
      <c r="BH438" s="9"/>
      <c r="BI438" s="73"/>
      <c r="BJ438" s="9"/>
      <c r="BK438" s="3"/>
      <c r="BL438" s="9"/>
      <c r="BM438" s="247"/>
      <c r="BN438" s="68"/>
      <c r="BO438" s="91"/>
      <c r="BP438" s="95"/>
      <c r="BQ438" s="10"/>
      <c r="BR438" s="7"/>
      <c r="BS438" s="1"/>
      <c r="BT438" s="15"/>
      <c r="BU438" s="9"/>
      <c r="BV438" s="9"/>
      <c r="BW438" s="247"/>
      <c r="BX438" s="9"/>
      <c r="BY438" s="31"/>
      <c r="BZ438" s="31"/>
      <c r="CA438" s="31"/>
      <c r="CB438" s="31"/>
      <c r="CC438" s="10"/>
      <c r="CD438" s="97"/>
      <c r="CE438" s="10"/>
      <c r="CF438" s="7"/>
      <c r="CH438" s="15"/>
      <c r="CI438" s="9"/>
      <c r="CJ438" s="9"/>
      <c r="CK438" s="247"/>
      <c r="CL438" s="9"/>
      <c r="CM438" s="31"/>
      <c r="CN438" s="31"/>
      <c r="CO438" s="31"/>
      <c r="CP438" s="31"/>
      <c r="CQ438" s="10"/>
      <c r="CR438" s="97"/>
      <c r="CS438" s="10"/>
      <c r="CT438" s="7"/>
      <c r="CV438" s="15"/>
      <c r="CW438" s="9"/>
      <c r="CX438" s="9"/>
      <c r="CY438" s="247"/>
      <c r="CZ438" s="9"/>
      <c r="DA438" s="31"/>
      <c r="DB438" s="31"/>
      <c r="DC438" s="31"/>
      <c r="DD438" s="31"/>
      <c r="DE438" s="10"/>
      <c r="DF438" s="97"/>
      <c r="DG438" s="10"/>
      <c r="DH438" s="7"/>
      <c r="DJ438" s="15"/>
      <c r="DK438" s="9"/>
      <c r="DL438" s="9"/>
      <c r="DM438" s="247"/>
      <c r="DN438" s="9"/>
      <c r="DO438" s="31"/>
      <c r="DP438" s="31"/>
      <c r="DQ438" s="31"/>
      <c r="DR438" s="31"/>
      <c r="DS438" s="10"/>
      <c r="DT438" s="97"/>
      <c r="DU438" s="10"/>
      <c r="DV438" s="7"/>
      <c r="DW438" s="276"/>
      <c r="DX438" s="276"/>
      <c r="DY438" s="276"/>
      <c r="DZ438" s="276"/>
      <c r="EA438" s="276"/>
      <c r="EB438" s="276"/>
      <c r="EC438" s="276"/>
      <c r="ED438" s="276"/>
      <c r="EE438" s="276"/>
      <c r="EF438" s="276"/>
      <c r="EG438" s="276"/>
      <c r="EH438" s="276"/>
      <c r="EI438" s="276"/>
      <c r="EJ438" s="276"/>
      <c r="EK438" s="276"/>
      <c r="EL438" s="239"/>
      <c r="EM438" s="15"/>
      <c r="EN438" s="15"/>
      <c r="EO438" s="9"/>
      <c r="EP438" s="9"/>
      <c r="EQ438" s="9"/>
      <c r="ER438" s="9"/>
      <c r="ES438" s="3"/>
      <c r="ET438" s="9"/>
      <c r="EU438" s="247"/>
      <c r="EV438" s="62"/>
      <c r="EW438" s="91"/>
      <c r="EX438" s="95"/>
      <c r="EY438" s="10"/>
      <c r="EZ438" s="7"/>
    </row>
    <row r="439" spans="1:156" ht="15" customHeight="1">
      <c r="A439" s="15"/>
      <c r="B439" s="15"/>
      <c r="C439" s="9"/>
      <c r="D439" s="9"/>
      <c r="E439" s="9"/>
      <c r="F439" s="9"/>
      <c r="G439" s="3"/>
      <c r="H439" s="9"/>
      <c r="I439" s="9"/>
      <c r="J439" s="98"/>
      <c r="K439" s="99"/>
      <c r="L439" s="10"/>
      <c r="M439" s="10"/>
      <c r="N439" s="7"/>
      <c r="P439" s="15"/>
      <c r="Q439" s="9"/>
      <c r="R439" s="9"/>
      <c r="S439" s="9"/>
      <c r="T439" s="9"/>
      <c r="U439" s="3"/>
      <c r="V439" s="9"/>
      <c r="W439" s="9"/>
      <c r="X439" s="69"/>
      <c r="Y439" s="99"/>
      <c r="Z439" s="10"/>
      <c r="AA439" s="10"/>
      <c r="AB439" s="7"/>
      <c r="AD439" s="15"/>
      <c r="AE439" s="9"/>
      <c r="AF439" s="9"/>
      <c r="AG439" s="9"/>
      <c r="AH439" s="9"/>
      <c r="AI439" s="3"/>
      <c r="AJ439" s="9"/>
      <c r="AK439" s="9"/>
      <c r="AL439" s="69"/>
      <c r="AM439" s="99"/>
      <c r="AN439" s="10"/>
      <c r="AO439" s="10"/>
      <c r="AP439" s="7"/>
      <c r="AR439" s="15"/>
      <c r="AS439" s="9"/>
      <c r="AT439" s="9"/>
      <c r="AU439" s="9"/>
      <c r="AV439" s="9"/>
      <c r="AW439" s="3" t="s">
        <v>73</v>
      </c>
      <c r="AX439" s="9">
        <f>AT436-AX437</f>
        <v>141650</v>
      </c>
      <c r="AY439" s="10">
        <f>AX439/AT434</f>
        <v>0.51810534016093635</v>
      </c>
      <c r="AZ439" s="115"/>
      <c r="BA439" s="10"/>
      <c r="BB439" s="10"/>
      <c r="BC439" s="10"/>
      <c r="BD439" s="7"/>
      <c r="BF439" s="15"/>
      <c r="BG439" s="9"/>
      <c r="BH439" s="9"/>
      <c r="BI439" s="73"/>
      <c r="BJ439" s="9"/>
      <c r="BK439" s="3"/>
      <c r="BL439" s="9"/>
      <c r="BM439" s="9"/>
      <c r="BN439" s="69"/>
      <c r="BO439" s="99"/>
      <c r="BP439" s="10"/>
      <c r="BQ439" s="10"/>
      <c r="BR439" s="7"/>
      <c r="BS439" s="1"/>
      <c r="BT439" s="15"/>
      <c r="BU439" s="9"/>
      <c r="BV439" s="9"/>
      <c r="BW439" s="9"/>
      <c r="BX439" s="78"/>
      <c r="BY439" s="100"/>
      <c r="BZ439" s="78"/>
      <c r="CA439" s="92"/>
      <c r="CB439" s="92"/>
      <c r="CC439" s="92"/>
      <c r="CD439" s="10"/>
      <c r="CE439" s="10"/>
      <c r="CF439" s="7"/>
      <c r="CH439" s="15"/>
      <c r="CI439" s="9"/>
      <c r="CJ439" s="9"/>
      <c r="CK439" s="247"/>
      <c r="CL439" s="9"/>
      <c r="CM439" s="3"/>
      <c r="CN439" s="9"/>
      <c r="CO439" s="10"/>
      <c r="CP439" s="10"/>
      <c r="CQ439" s="10"/>
      <c r="CR439" s="97"/>
      <c r="CS439" s="10"/>
      <c r="CT439" s="7"/>
      <c r="CV439" s="15"/>
      <c r="CW439" s="9"/>
      <c r="CX439" s="9"/>
      <c r="CY439" s="247"/>
      <c r="CZ439" s="9"/>
      <c r="DA439" s="3"/>
      <c r="DB439" s="9"/>
      <c r="DC439" s="10"/>
      <c r="DD439" s="10"/>
      <c r="DE439" s="10"/>
      <c r="DF439" s="97"/>
      <c r="DG439" s="10"/>
      <c r="DH439" s="7"/>
      <c r="DJ439" s="15"/>
      <c r="DK439" s="9"/>
      <c r="DL439" s="9"/>
      <c r="DM439" s="247"/>
      <c r="DN439" s="9"/>
      <c r="DO439" s="3"/>
      <c r="DP439" s="9"/>
      <c r="DQ439" s="10"/>
      <c r="DR439" s="10"/>
      <c r="DS439" s="10"/>
      <c r="DT439" s="97"/>
      <c r="DU439" s="10"/>
      <c r="DV439" s="7"/>
      <c r="DW439" s="276"/>
      <c r="DX439" s="276"/>
      <c r="DY439" s="276"/>
      <c r="DZ439" s="276"/>
      <c r="EA439" s="276"/>
      <c r="EB439" s="276"/>
      <c r="EC439" s="276"/>
      <c r="ED439" s="276"/>
      <c r="EE439" s="276"/>
      <c r="EF439" s="276"/>
      <c r="EG439" s="276"/>
      <c r="EH439" s="276"/>
      <c r="EI439" s="276"/>
      <c r="EJ439" s="276"/>
      <c r="EK439" s="276"/>
      <c r="EL439" s="239"/>
      <c r="EM439" s="15"/>
      <c r="EN439" s="15"/>
      <c r="EO439" s="9"/>
      <c r="EP439" s="9"/>
      <c r="EQ439" s="9"/>
      <c r="ER439" s="9"/>
      <c r="ES439" s="3"/>
      <c r="ET439" s="9"/>
      <c r="EU439" s="9"/>
      <c r="EV439" s="98"/>
      <c r="EW439" s="99"/>
      <c r="EX439" s="10"/>
      <c r="EY439" s="10"/>
      <c r="EZ439" s="7"/>
    </row>
    <row r="440" spans="1:156" ht="15" customHeight="1">
      <c r="A440" s="300" t="s">
        <v>75</v>
      </c>
      <c r="B440" s="301"/>
      <c r="C440" s="295"/>
      <c r="D440" s="44">
        <f>SUM(D378,D382,D386,D390,D394,D398,D401,D406,D410,D414,D418,D422,D426)*100</f>
        <v>88500</v>
      </c>
      <c r="E440" s="95">
        <f>D440/A435</f>
        <v>2854.8387096774195</v>
      </c>
      <c r="F440" s="9"/>
      <c r="G440" s="3">
        <f>D440/H440</f>
        <v>7375</v>
      </c>
      <c r="H440" s="44">
        <f>SUM(H378,H382,H386,H390,H394,H398,H401,H406,H410,H414,H418,H422,H426)</f>
        <v>12</v>
      </c>
      <c r="I440" s="9"/>
      <c r="J440" s="90" t="str">
        <f t="shared" ref="J440:K443" si="821">J378</f>
        <v>NICIマスコット</v>
      </c>
      <c r="K440" s="91">
        <f t="shared" si="821"/>
        <v>682</v>
      </c>
      <c r="L440" s="44">
        <f>SUM(L378,L382,L386,L390,L394,L398,L401,L406,L410,L414,L418,L422,L426)</f>
        <v>8184</v>
      </c>
      <c r="M440" s="42">
        <f>L440/D440</f>
        <v>9.2474576271186437E-2</v>
      </c>
      <c r="N440" s="7"/>
      <c r="P440" s="300" t="s">
        <v>75</v>
      </c>
      <c r="Q440" s="295"/>
      <c r="R440" s="44">
        <f>SUM(R378,R382,R386,R390,R394,R398,R401,R406,R410,R414,R418,R422,R426)*100</f>
        <v>97600</v>
      </c>
      <c r="S440" s="95">
        <f>R440/A435</f>
        <v>3148.3870967741937</v>
      </c>
      <c r="T440" s="9"/>
      <c r="U440" s="3">
        <f>R440/V440</f>
        <v>3753.8461538461538</v>
      </c>
      <c r="V440" s="44">
        <f>SUM(V378,V382,V386,V390,V394,V398,V401,V406,V410,V414,V418,V422,V426)</f>
        <v>26</v>
      </c>
      <c r="W440" s="9"/>
      <c r="X440" s="90" t="str">
        <f t="shared" ref="X440:Y443" si="822">X378</f>
        <v>ラブブマスコット</v>
      </c>
      <c r="Y440" s="91">
        <f t="shared" si="822"/>
        <v>400</v>
      </c>
      <c r="Z440" s="44">
        <f>SUM(Z378,Z382,Z386,Z390,Z394,Z398,Z401,Z406,Z410,Z414,Z418,Z422,Z426)</f>
        <v>11008</v>
      </c>
      <c r="AA440" s="42">
        <f>Z440/R440</f>
        <v>0.11278688524590164</v>
      </c>
      <c r="AB440" s="7"/>
      <c r="AD440" s="300" t="s">
        <v>75</v>
      </c>
      <c r="AE440" s="295"/>
      <c r="AF440" s="44">
        <f>SUM(AF378,AF382,AF386,AF390,AF394,AF398,AF401,AF406,AF410,AF414,AF418,AF422,AF426)*100</f>
        <v>62900</v>
      </c>
      <c r="AG440" s="95">
        <f>AF440/$A435</f>
        <v>2029.0322580645161</v>
      </c>
      <c r="AH440" s="9"/>
      <c r="AI440" s="3">
        <f>AF440/AJ440</f>
        <v>4492.8571428571431</v>
      </c>
      <c r="AJ440" s="44">
        <f>SUM(AJ378,AJ382,AJ386,AJ390,AJ394,AJ398,AJ401,AJ406,AJ410,AJ414,AJ418,AJ422,AJ426)</f>
        <v>14</v>
      </c>
      <c r="AK440" s="9"/>
      <c r="AL440" s="90" t="str">
        <f t="shared" ref="AL440:AM443" si="823">AL378</f>
        <v>サンリオアニマルがま口</v>
      </c>
      <c r="AM440" s="91">
        <f t="shared" si="823"/>
        <v>880</v>
      </c>
      <c r="AN440" s="44">
        <f>SUM(AN378,AN382,AN386,AN390,AN394,AN398,AN401,AN406,AN410,AN414,AN418,AN422,AN426)</f>
        <v>11010</v>
      </c>
      <c r="AO440" s="42">
        <f>AN440/AF440</f>
        <v>0.17503974562798091</v>
      </c>
      <c r="AP440" s="7"/>
      <c r="AR440" s="300" t="s">
        <v>75</v>
      </c>
      <c r="AS440" s="295"/>
      <c r="AT440" s="44">
        <f>SUM(AT378,AT382,AT386,AT390,AT394,AT398,AT401,AT406,AT410,AT414,AT418,AT422,AT426)*100</f>
        <v>93300</v>
      </c>
      <c r="AU440" s="95">
        <f>AT440/$A435</f>
        <v>3009.6774193548385</v>
      </c>
      <c r="AV440" s="9"/>
      <c r="AW440" s="3">
        <f>AT440/AX440</f>
        <v>3887.5</v>
      </c>
      <c r="AX440" s="44">
        <f>SUM(AX378,AX382,AX386,AX390,AX394,AX398,AX401,AX406,AX410,AX414,AX418,AX422,AX426)</f>
        <v>24</v>
      </c>
      <c r="AY440" s="9"/>
      <c r="AZ440" s="90" t="str">
        <f t="shared" ref="AZ440:BA443" si="824">AZ378</f>
        <v>テラスタルフェス</v>
      </c>
      <c r="BA440" s="91">
        <f t="shared" si="824"/>
        <v>800</v>
      </c>
      <c r="BB440" s="44">
        <f>SUM(BB378,BB382,BB386,BB390,BB394,BB398,BB401,BB406,BB410,BB414,BB418,BB422,BB426)</f>
        <v>20100</v>
      </c>
      <c r="BC440" s="42">
        <f>BB440/AT440</f>
        <v>0.21543408360128619</v>
      </c>
      <c r="BD440" s="7"/>
      <c r="BF440" s="300" t="s">
        <v>75</v>
      </c>
      <c r="BG440" s="295"/>
      <c r="BH440" s="44">
        <f>SUM(BH378,BH382,BH386,BH390,BH394,BH398,BH401,BH406,BH410,BH414,BH418,BH422,BH426)*100</f>
        <v>65100</v>
      </c>
      <c r="BI440" s="195">
        <f>BH440/$A435</f>
        <v>2100</v>
      </c>
      <c r="BJ440" s="9"/>
      <c r="BK440" s="3">
        <f>BH440/BL440</f>
        <v>1759.4594594594594</v>
      </c>
      <c r="BL440" s="44">
        <f>SUM(BL378,BL382,BL386,BL390,BL394,BL398,BL401,BL406,BL410,BL414,BL418,BL422,BL426)</f>
        <v>37</v>
      </c>
      <c r="BM440" s="9"/>
      <c r="BN440" s="90" t="str">
        <f t="shared" ref="BN440:BO443" si="825">BN378</f>
        <v>ゴールドイヤホン</v>
      </c>
      <c r="BO440" s="91">
        <f t="shared" si="825"/>
        <v>800</v>
      </c>
      <c r="BP440" s="44">
        <f>SUM(BP378,BP382,BP386,BP390,BP394,BP398,BP401,BP406,BP410,BP414,BP418,BP422,BP426)</f>
        <v>23300</v>
      </c>
      <c r="BQ440" s="42">
        <f>BP440/BH440</f>
        <v>0.3579109062980031</v>
      </c>
      <c r="BR440" s="7"/>
      <c r="BS440" s="1"/>
      <c r="BT440" s="15"/>
      <c r="BU440" s="9"/>
      <c r="BV440" s="9"/>
      <c r="BW440" s="9"/>
      <c r="BX440" s="9"/>
      <c r="BY440" s="3"/>
      <c r="BZ440" s="9"/>
      <c r="CA440" s="9"/>
      <c r="CB440" s="9"/>
      <c r="CC440" s="9"/>
      <c r="CD440" s="9"/>
      <c r="CE440" s="9"/>
      <c r="CF440" s="7"/>
      <c r="CH440" s="15"/>
      <c r="CI440" s="9"/>
      <c r="CJ440" s="9"/>
      <c r="CK440" s="9"/>
      <c r="CL440" s="78"/>
      <c r="CM440" s="100"/>
      <c r="CN440" s="78"/>
      <c r="CO440" s="78"/>
      <c r="CP440" s="78"/>
      <c r="CQ440" s="78"/>
      <c r="CR440" s="9"/>
      <c r="CS440" s="9"/>
      <c r="CT440" s="7"/>
      <c r="CV440" s="15"/>
      <c r="CW440" s="9"/>
      <c r="CX440" s="9"/>
      <c r="CY440" s="9"/>
      <c r="CZ440" s="78"/>
      <c r="DA440" s="100"/>
      <c r="DB440" s="78"/>
      <c r="DC440" s="78"/>
      <c r="DD440" s="78"/>
      <c r="DE440" s="78"/>
      <c r="DF440" s="9"/>
      <c r="DG440" s="9"/>
      <c r="DH440" s="7"/>
      <c r="DJ440" s="15"/>
      <c r="DK440" s="9"/>
      <c r="DL440" s="9"/>
      <c r="DM440" s="9"/>
      <c r="DN440" s="78"/>
      <c r="DO440" s="100"/>
      <c r="DP440" s="78"/>
      <c r="DQ440" s="78"/>
      <c r="DR440" s="78"/>
      <c r="DS440" s="78"/>
      <c r="DT440" s="9"/>
      <c r="DU440" s="9"/>
      <c r="DV440" s="7"/>
      <c r="DW440" s="276"/>
      <c r="DX440" s="276"/>
      <c r="DY440" s="276"/>
      <c r="DZ440" s="276"/>
      <c r="EA440" s="276"/>
      <c r="EB440" s="276"/>
      <c r="EC440" s="276"/>
      <c r="ED440" s="276"/>
      <c r="EE440" s="276"/>
      <c r="EF440" s="276"/>
      <c r="EG440" s="276"/>
      <c r="EH440" s="276"/>
      <c r="EI440" s="276"/>
      <c r="EJ440" s="276"/>
      <c r="EK440" s="276"/>
      <c r="EL440" s="239"/>
      <c r="EM440" s="300" t="s">
        <v>75</v>
      </c>
      <c r="EN440" s="301"/>
      <c r="EO440" s="295"/>
      <c r="EP440" s="44">
        <f>SUM(EP378,EP382,EP386,EP390,EP394,EP398,EP401,EP406,EP410,EP414,EP418,EP422,EP426)*100</f>
        <v>6000</v>
      </c>
      <c r="EQ440" s="95">
        <f>EP440/EM435</f>
        <v>0.13039509714434738</v>
      </c>
      <c r="ER440" s="9"/>
      <c r="ES440" s="3">
        <f>EP440/ET440</f>
        <v>1500</v>
      </c>
      <c r="ET440" s="44">
        <f>SUM(ET378,ET382,ET386,ET390,ET394,ET398,ET401,ET406,ET410,ET414,ET418,ET422,ET426)</f>
        <v>4</v>
      </c>
      <c r="EU440" s="9"/>
      <c r="EV440" s="90" t="str">
        <f t="shared" ref="EV440:EW443" si="826">EV378</f>
        <v>NICI</v>
      </c>
      <c r="EW440" s="91">
        <f t="shared" si="826"/>
        <v>682</v>
      </c>
      <c r="EX440" s="44">
        <f>SUM(EX378,EX382,EX386,EX390,EX394,EX398,EX401,EX406,EX410,EX414,EX418,EX422,EX426)</f>
        <v>2728</v>
      </c>
      <c r="EY440" s="42">
        <f>EX440/EP440</f>
        <v>0.45466666666666666</v>
      </c>
      <c r="EZ440" s="7"/>
    </row>
    <row r="441" spans="1:156" ht="15" customHeight="1">
      <c r="A441" s="300" t="s">
        <v>75</v>
      </c>
      <c r="B441" s="301"/>
      <c r="C441" s="295"/>
      <c r="D441" s="44">
        <f>SUM(D379,D383,D387,D391,D395,D399,D402,D407,D411,D415,D419,D423,D427)*100</f>
        <v>97900</v>
      </c>
      <c r="E441" s="95">
        <f>D441/A435</f>
        <v>3158.0645161290322</v>
      </c>
      <c r="F441" s="9"/>
      <c r="G441" s="3">
        <f>D441/H441</f>
        <v>3916</v>
      </c>
      <c r="H441" s="44">
        <f>SUM(H379,H383,H387,H391,H395,H399,H402,H407,H411,H415,H419,H423,H427)</f>
        <v>25</v>
      </c>
      <c r="I441" s="9"/>
      <c r="J441" s="90" t="str">
        <f t="shared" si="821"/>
        <v>ピクミンマスコット</v>
      </c>
      <c r="K441" s="91">
        <f t="shared" si="821"/>
        <v>800</v>
      </c>
      <c r="L441" s="44">
        <f>SUM(L379,L383,L387,L391,L395,L399,L402,L407,L411,L415,L419,L423,L427)</f>
        <v>19882</v>
      </c>
      <c r="M441" s="42">
        <f>L441/D441</f>
        <v>0.20308478038815117</v>
      </c>
      <c r="N441" s="7"/>
      <c r="P441" s="300" t="s">
        <v>75</v>
      </c>
      <c r="Q441" s="295"/>
      <c r="R441" s="44">
        <f>SUM(R379,R383,R387,R391,R395,R399,R402,R407,R411,R415,R419,R423,R427)*100</f>
        <v>105900</v>
      </c>
      <c r="S441" s="95">
        <f>R441/A435</f>
        <v>3416.1290322580644</v>
      </c>
      <c r="T441" s="9"/>
      <c r="U441" s="3">
        <f>R441/V441</f>
        <v>9627.2727272727279</v>
      </c>
      <c r="V441" s="44">
        <f>SUM(V379,V383,V387,V391,V395,V399,V402,V407,V411,V415,V419,V423,V427)</f>
        <v>11</v>
      </c>
      <c r="W441" s="9"/>
      <c r="X441" s="90" t="str">
        <f t="shared" si="822"/>
        <v>ラブブキーホルダーおおきめ</v>
      </c>
      <c r="Y441" s="91">
        <f t="shared" si="822"/>
        <v>500</v>
      </c>
      <c r="Z441" s="44">
        <f>SUM(Z379,Z383,Z387,Z391,Z395,Z399,Z402,Z407,Z411,Z415,Z419,Z423,Z427)</f>
        <v>5400</v>
      </c>
      <c r="AA441" s="42">
        <f>Z441/R441</f>
        <v>5.0991501416430593E-2</v>
      </c>
      <c r="AB441" s="7"/>
      <c r="AD441" s="300" t="s">
        <v>75</v>
      </c>
      <c r="AE441" s="295"/>
      <c r="AF441" s="44">
        <f>SUM(AF379,AF383,AF387,AF391,AF395,AF399,AF402,AF407,AF411,AF415,AF419,AF423,AF427)*100</f>
        <v>51600</v>
      </c>
      <c r="AG441" s="95">
        <f>AF441/$A435</f>
        <v>1664.516129032258</v>
      </c>
      <c r="AH441" s="9"/>
      <c r="AI441" s="3">
        <f>AF441/AJ441</f>
        <v>3685.7142857142858</v>
      </c>
      <c r="AJ441" s="44">
        <f>SUM(AJ379,AJ383,AJ387,AJ391,AJ395,AJ399,AJ402,AJ407,AJ411,AJ415,AJ419,AJ423,AJ427)</f>
        <v>14</v>
      </c>
      <c r="AK441" s="9"/>
      <c r="AL441" s="90" t="str">
        <f t="shared" si="823"/>
        <v>ジャグラーイヤホン</v>
      </c>
      <c r="AM441" s="91">
        <f t="shared" si="823"/>
        <v>1100</v>
      </c>
      <c r="AN441" s="44">
        <f>SUM(AN379,AN383,AN387,AN391,AN395,AN399,AN402,AN407,AN411,AN415,AN419,AN423,AN427)</f>
        <v>15400</v>
      </c>
      <c r="AO441" s="42">
        <f>AN441/AF441</f>
        <v>0.29844961240310075</v>
      </c>
      <c r="AP441" s="7"/>
      <c r="AR441" s="300" t="s">
        <v>75</v>
      </c>
      <c r="AS441" s="295"/>
      <c r="AT441" s="44">
        <f>SUM(AT379,AT383,AT387,AT391,AT395,AT399,AT402,AT407,AT411,AT415,AT419,AT423,AT427)*100</f>
        <v>65700</v>
      </c>
      <c r="AU441" s="95">
        <f>AT441/$A435</f>
        <v>2119.3548387096776</v>
      </c>
      <c r="AV441" s="9"/>
      <c r="AW441" s="3">
        <f>AT441/AX441</f>
        <v>1340.8163265306123</v>
      </c>
      <c r="AX441" s="44">
        <f>SUM(AX379,AX383,AX387,AX391,AX395,AX399,AX402,AX407,AX411,AX415,AX419,AX423,AX427)</f>
        <v>49</v>
      </c>
      <c r="AY441" s="9"/>
      <c r="AZ441" s="90" t="str">
        <f t="shared" si="824"/>
        <v>ブラックホワイトポケカ</v>
      </c>
      <c r="BA441" s="91">
        <f t="shared" si="824"/>
        <v>250</v>
      </c>
      <c r="BB441" s="44">
        <f>SUM(BB379,BB383,BB387,BB391,BB395,BB399,BB402,BB407,BB411,BB415,BB419,BB423,BB427)</f>
        <v>20600</v>
      </c>
      <c r="BC441" s="42">
        <f>BB441/AT441</f>
        <v>0.31354642313546421</v>
      </c>
      <c r="BD441" s="7"/>
      <c r="BF441" s="300" t="s">
        <v>75</v>
      </c>
      <c r="BG441" s="295"/>
      <c r="BH441" s="44">
        <f>SUM(BH379,BH383,BH387,BH391,BH395,BH399,BH402,BH407,BH411,BH415,BH419,BH423,BH427)*100</f>
        <v>87500</v>
      </c>
      <c r="BI441" s="195">
        <f>BH441/$A435</f>
        <v>2822.5806451612902</v>
      </c>
      <c r="BJ441" s="9"/>
      <c r="BK441" s="3">
        <f>BH441/BL441</f>
        <v>5147.0588235294117</v>
      </c>
      <c r="BL441" s="44">
        <f>SUM(BL379,BL383,BL387,BL391,BL395,BL399,BL402,BL407,BL411,BL415,BL419,BL423,BL427)</f>
        <v>17</v>
      </c>
      <c r="BM441" s="9"/>
      <c r="BN441" s="90" t="str">
        <f t="shared" si="825"/>
        <v>デジタルミニカメラ</v>
      </c>
      <c r="BO441" s="91">
        <f t="shared" si="825"/>
        <v>722</v>
      </c>
      <c r="BP441" s="44">
        <f>SUM(BP379,BP383,BP387,BP391,BP395,BP399,BP402,BP407,BP411,BP415,BP419,BP423,BP427)</f>
        <v>12274</v>
      </c>
      <c r="BQ441" s="42">
        <f>BP441/BH441</f>
        <v>0.14027428571428571</v>
      </c>
      <c r="BR441" s="7"/>
      <c r="BS441" s="1"/>
      <c r="BT441" s="15"/>
      <c r="BU441" s="9"/>
      <c r="BV441" s="9"/>
      <c r="BW441" s="9"/>
      <c r="BX441" s="9"/>
      <c r="BY441" s="3"/>
      <c r="BZ441" s="9"/>
      <c r="CA441" s="9"/>
      <c r="CB441" s="9"/>
      <c r="CC441" s="9"/>
      <c r="CD441" s="9"/>
      <c r="CE441" s="9"/>
      <c r="CF441" s="7"/>
      <c r="CH441" s="15"/>
      <c r="CI441" s="9"/>
      <c r="CJ441" s="9"/>
      <c r="CK441" s="9"/>
      <c r="CL441" s="9"/>
      <c r="CM441" s="3"/>
      <c r="CN441" s="9"/>
      <c r="CO441" s="9"/>
      <c r="CP441" s="9"/>
      <c r="CQ441" s="9"/>
      <c r="CR441" s="9"/>
      <c r="CS441" s="9"/>
      <c r="CT441" s="7"/>
      <c r="CV441" s="15"/>
      <c r="CW441" s="9"/>
      <c r="CX441" s="9"/>
      <c r="CY441" s="9"/>
      <c r="CZ441" s="9"/>
      <c r="DA441" s="3"/>
      <c r="DB441" s="9"/>
      <c r="DC441" s="9"/>
      <c r="DD441" s="9"/>
      <c r="DE441" s="9"/>
      <c r="DF441" s="9"/>
      <c r="DG441" s="9"/>
      <c r="DH441" s="7"/>
      <c r="DJ441" s="15"/>
      <c r="DK441" s="9"/>
      <c r="DL441" s="9"/>
      <c r="DM441" s="9"/>
      <c r="DN441" s="9"/>
      <c r="DO441" s="3"/>
      <c r="DP441" s="9"/>
      <c r="DQ441" s="9"/>
      <c r="DR441" s="9"/>
      <c r="DS441" s="9"/>
      <c r="DT441" s="9"/>
      <c r="DU441" s="9"/>
      <c r="DV441" s="7"/>
      <c r="DW441" s="276"/>
      <c r="DX441" s="276"/>
      <c r="DY441" s="276"/>
      <c r="DZ441" s="276"/>
      <c r="EA441" s="276"/>
      <c r="EB441" s="276"/>
      <c r="EC441" s="276"/>
      <c r="ED441" s="276"/>
      <c r="EE441" s="276"/>
      <c r="EF441" s="276"/>
      <c r="EG441" s="276"/>
      <c r="EH441" s="276"/>
      <c r="EI441" s="276"/>
      <c r="EJ441" s="276"/>
      <c r="EK441" s="276"/>
      <c r="EL441" s="239"/>
      <c r="EM441" s="300" t="s">
        <v>75</v>
      </c>
      <c r="EN441" s="301"/>
      <c r="EO441" s="295"/>
      <c r="EP441" s="44">
        <f>SUM(EP379,EP383,EP387,EP391,EP395,EP399,EP402,EP407,EP411,EP415,EP419,EP423,EP427)*100</f>
        <v>20200</v>
      </c>
      <c r="EQ441" s="95">
        <f>EP441/EM435</f>
        <v>0.43899682705263615</v>
      </c>
      <c r="ER441" s="9"/>
      <c r="ES441" s="3">
        <f>EP441/ET441</f>
        <v>2244.4444444444443</v>
      </c>
      <c r="ET441" s="44">
        <f>SUM(ET379,ET383,ET387,ET391,ET395,ET399,ET402,ET407,ET411,ET415,ET419,ET423,ET427)</f>
        <v>9</v>
      </c>
      <c r="EU441" s="9"/>
      <c r="EV441" s="90" t="str">
        <f t="shared" si="826"/>
        <v>ラブブマスコット</v>
      </c>
      <c r="EW441" s="91">
        <f t="shared" si="826"/>
        <v>400</v>
      </c>
      <c r="EX441" s="44">
        <f>SUM(EX379,EX383,EX387,EX391,EX395,EX399,EX402,EX407,EX411,EX415,EX419,EX423,EX427)</f>
        <v>3600</v>
      </c>
      <c r="EY441" s="42">
        <f>EX441/EP441</f>
        <v>0.17821782178217821</v>
      </c>
      <c r="EZ441" s="7"/>
    </row>
    <row r="442" spans="1:156" ht="15" customHeight="1">
      <c r="A442" s="300" t="s">
        <v>75</v>
      </c>
      <c r="B442" s="301"/>
      <c r="C442" s="295"/>
      <c r="D442" s="44">
        <f>SUM(D380,D384,D388,D392,D396,D400,D403,D408,D412,D416,D420,D424,D428)*100</f>
        <v>60700</v>
      </c>
      <c r="E442" s="95">
        <f>D442/A435</f>
        <v>1958.0645161290322</v>
      </c>
      <c r="F442" s="9"/>
      <c r="G442" s="3">
        <f>D442/H442</f>
        <v>2890.4761904761904</v>
      </c>
      <c r="H442" s="44">
        <f>SUM(H380,H384,H388,H392,H396,H400,H403,H408,H412,H416,H420,H424,H428)</f>
        <v>21</v>
      </c>
      <c r="I442" s="9"/>
      <c r="J442" s="90" t="str">
        <f t="shared" si="821"/>
        <v>がま口カエル</v>
      </c>
      <c r="K442" s="91">
        <f t="shared" si="821"/>
        <v>308</v>
      </c>
      <c r="L442" s="44">
        <f>SUM(L380,L384,L388,L392,L396,L400,L403,L408,L412,L416,L420,L424,L428)</f>
        <v>8436</v>
      </c>
      <c r="M442" s="42">
        <f>L442/D442</f>
        <v>0.13897858319604614</v>
      </c>
      <c r="N442" s="7"/>
      <c r="P442" s="300" t="s">
        <v>75</v>
      </c>
      <c r="Q442" s="295"/>
      <c r="R442" s="44">
        <f>SUM(R380,R384,R388,R392,R396,R400,R403,R408,R412,R416,R420,R424,R428)*100</f>
        <v>56600</v>
      </c>
      <c r="S442" s="95">
        <f>R442/A435</f>
        <v>1825.8064516129032</v>
      </c>
      <c r="T442" s="9"/>
      <c r="U442" s="3">
        <f>R442/V442</f>
        <v>2978.9473684210525</v>
      </c>
      <c r="V442" s="44">
        <f>SUM(V380,V384,V388,V392,V396,V400,V403,V408,V412,V416,V420,V424,V428)</f>
        <v>19</v>
      </c>
      <c r="W442" s="9"/>
      <c r="X442" s="90" t="str">
        <f t="shared" si="822"/>
        <v>サンリオファン</v>
      </c>
      <c r="Y442" s="91">
        <f t="shared" si="822"/>
        <v>1100</v>
      </c>
      <c r="Z442" s="44">
        <f>SUM(Z380,Z384,Z388,Z392,Z396,Z400,Z403,Z408,Z412,Z416,Z420,Z424,Z428)</f>
        <v>1100</v>
      </c>
      <c r="AA442" s="42">
        <f>Z442/R442</f>
        <v>1.9434628975265017E-2</v>
      </c>
      <c r="AB442" s="7"/>
      <c r="AD442" s="300" t="s">
        <v>75</v>
      </c>
      <c r="AE442" s="295"/>
      <c r="AF442" s="44">
        <f>SUM(AF380,AF384,AF388,AF392,AF396,AF400,AF403,AF408,AF412,AF416,AF420,AF424,AF428)*100</f>
        <v>74600</v>
      </c>
      <c r="AG442" s="95">
        <f>AF442/$A435</f>
        <v>2406.4516129032259</v>
      </c>
      <c r="AH442" s="9"/>
      <c r="AI442" s="3">
        <f>AF442/AJ442</f>
        <v>5328.5714285714284</v>
      </c>
      <c r="AJ442" s="44">
        <f>SUM(AJ380,AJ384,AJ388,AJ392,AJ396,AJ400,AJ403,AJ408,AJ412,AJ416,AJ420,AJ424,AJ428)</f>
        <v>14</v>
      </c>
      <c r="AK442" s="9"/>
      <c r="AL442" s="90" t="str">
        <f t="shared" si="823"/>
        <v>ＡＩマスコット</v>
      </c>
      <c r="AM442" s="91">
        <f t="shared" si="823"/>
        <v>418</v>
      </c>
      <c r="AN442" s="44">
        <f>SUM(AN380,AN384,AN388,AN392,AN396,AN400,AN403,AN408,AN412,AN416,AN420,AN424,AN428)</f>
        <v>5852</v>
      </c>
      <c r="AO442" s="42">
        <f>AN442/AF442</f>
        <v>7.8445040214477207E-2</v>
      </c>
      <c r="AP442" s="7"/>
      <c r="AR442" s="300" t="s">
        <v>75</v>
      </c>
      <c r="AS442" s="295"/>
      <c r="AT442" s="44">
        <f>SUM(AT380,AT384,AT388,AT392,AT396,AT400,AT403,AT408,AT412,AT416,AT420,AT424,AT428)*100</f>
        <v>44000</v>
      </c>
      <c r="AU442" s="95">
        <f>AT442/$A435</f>
        <v>1419.3548387096773</v>
      </c>
      <c r="AV442" s="9"/>
      <c r="AW442" s="3">
        <f>AT442/AX442</f>
        <v>1333.3333333333333</v>
      </c>
      <c r="AX442" s="44">
        <f>SUM(AX380,AX384,AX388,AX392,AX396,AX400,AX403,AX408,AX412,AX416,AX420,AX424,AX428)</f>
        <v>33</v>
      </c>
      <c r="AY442" s="9"/>
      <c r="AZ442" s="90" t="str">
        <f t="shared" si="824"/>
        <v>ダンダダンマスコット</v>
      </c>
      <c r="BA442" s="91">
        <f t="shared" si="824"/>
        <v>400</v>
      </c>
      <c r="BB442" s="44">
        <f>SUM(BB380,BB384,BB388,BB392,BB396,BB400,BB403,BB408,BB412,BB416,BB420,BB424,BB428)</f>
        <v>12900</v>
      </c>
      <c r="BC442" s="42">
        <f>BB442/AT442</f>
        <v>0.29318181818181815</v>
      </c>
      <c r="BD442" s="7"/>
      <c r="BF442" s="300" t="s">
        <v>75</v>
      </c>
      <c r="BG442" s="295"/>
      <c r="BH442" s="44">
        <f>SUM(BH380,BH384,BH388,BH392,BH396,BH400,BH403,BH408,BH412,BH416,BH420,BH424,BH428)*100</f>
        <v>96700</v>
      </c>
      <c r="BI442" s="195">
        <f>BH442/$A435</f>
        <v>3119.3548387096776</v>
      </c>
      <c r="BJ442" s="9"/>
      <c r="BK442" s="3">
        <f>BH442/BL442</f>
        <v>6043.75</v>
      </c>
      <c r="BL442" s="44">
        <f>SUM(BL380,BL384,BL388,BL392,BL396,BL400,BL403,BL408,BL412,BL416,BL420,BL424,BL428)</f>
        <v>16</v>
      </c>
      <c r="BM442" s="9"/>
      <c r="BN442" s="90" t="str">
        <f t="shared" si="825"/>
        <v>ゲームアーク</v>
      </c>
      <c r="BO442" s="91">
        <f t="shared" si="825"/>
        <v>670</v>
      </c>
      <c r="BP442" s="44">
        <f>SUM(BP380,BP384,BP388,BP392,BP396,BP400,BP403,BP408,BP412,BP416,BP420,BP424,BP428)</f>
        <v>10720</v>
      </c>
      <c r="BQ442" s="42">
        <f>BP442/BH442</f>
        <v>0.11085832471561531</v>
      </c>
      <c r="BR442" s="7"/>
      <c r="BS442" s="1"/>
      <c r="BT442" s="15"/>
      <c r="BU442" s="9"/>
      <c r="BV442" s="9"/>
      <c r="BW442" s="9"/>
      <c r="BX442" s="9"/>
      <c r="BY442" s="3"/>
      <c r="BZ442" s="9"/>
      <c r="CA442" s="9"/>
      <c r="CB442" s="9"/>
      <c r="CC442" s="9"/>
      <c r="CD442" s="9"/>
      <c r="CE442" s="9"/>
      <c r="CF442" s="7"/>
      <c r="CH442" s="15"/>
      <c r="CI442" s="9"/>
      <c r="CJ442" s="9"/>
      <c r="CK442" s="9"/>
      <c r="CL442" s="9"/>
      <c r="CM442" s="3"/>
      <c r="CN442" s="9"/>
      <c r="CO442" s="9"/>
      <c r="CP442" s="9"/>
      <c r="CQ442" s="9"/>
      <c r="CR442" s="9"/>
      <c r="CS442" s="9"/>
      <c r="CT442" s="7"/>
      <c r="CV442" s="15"/>
      <c r="CW442" s="9"/>
      <c r="CX442" s="9"/>
      <c r="CY442" s="9"/>
      <c r="CZ442" s="9"/>
      <c r="DA442" s="3"/>
      <c r="DB442" s="9"/>
      <c r="DC442" s="9"/>
      <c r="DD442" s="9"/>
      <c r="DE442" s="9"/>
      <c r="DF442" s="9"/>
      <c r="DG442" s="9"/>
      <c r="DH442" s="7"/>
      <c r="DJ442" s="15"/>
      <c r="DK442" s="9"/>
      <c r="DL442" s="9"/>
      <c r="DM442" s="9"/>
      <c r="DN442" s="9"/>
      <c r="DO442" s="3"/>
      <c r="DP442" s="9"/>
      <c r="DQ442" s="9"/>
      <c r="DR442" s="9"/>
      <c r="DS442" s="9"/>
      <c r="DT442" s="9"/>
      <c r="DU442" s="9"/>
      <c r="DV442" s="7"/>
      <c r="DW442" s="276"/>
      <c r="DX442" s="276"/>
      <c r="DY442" s="276"/>
      <c r="DZ442" s="276"/>
      <c r="EA442" s="276"/>
      <c r="EB442" s="276"/>
      <c r="EC442" s="276"/>
      <c r="ED442" s="276"/>
      <c r="EE442" s="276"/>
      <c r="EF442" s="276"/>
      <c r="EG442" s="276"/>
      <c r="EH442" s="276"/>
      <c r="EI442" s="276"/>
      <c r="EJ442" s="276"/>
      <c r="EK442" s="276"/>
      <c r="EL442" s="239"/>
      <c r="EM442" s="300" t="s">
        <v>75</v>
      </c>
      <c r="EN442" s="301"/>
      <c r="EO442" s="295"/>
      <c r="EP442" s="44">
        <f>SUM(EP380,EP384,EP388,EP392,EP396,EP400,EP403,EP408,EP412,EP416,EP420,EP424,EP428)*100</f>
        <v>11300</v>
      </c>
      <c r="EQ442" s="95">
        <f>EP442/EM435</f>
        <v>0.24557743295518755</v>
      </c>
      <c r="ER442" s="9"/>
      <c r="ES442" s="3">
        <f>EP442/ET442</f>
        <v>434.61538461538464</v>
      </c>
      <c r="ET442" s="44">
        <f>SUM(ET380,ET384,ET388,ET392,ET396,ET400,ET403,ET408,ET412,ET416,ET420,ET424,ET428)</f>
        <v>26</v>
      </c>
      <c r="EU442" s="9"/>
      <c r="EV442" s="90" t="str">
        <f t="shared" si="826"/>
        <v>AIモンスターラバー</v>
      </c>
      <c r="EW442" s="91">
        <f t="shared" si="826"/>
        <v>200</v>
      </c>
      <c r="EX442" s="44">
        <f>SUM(EX380,EX384,EX388,EX392,EX396,EX400,EX403,EX408,EX412,EX416,EX420,EX424,EX428)</f>
        <v>5200</v>
      </c>
      <c r="EY442" s="42">
        <f>EX442/EP442</f>
        <v>0.46017699115044247</v>
      </c>
      <c r="EZ442" s="7"/>
    </row>
    <row r="443" spans="1:156" ht="15" customHeight="1">
      <c r="A443" s="300" t="s">
        <v>75</v>
      </c>
      <c r="B443" s="301"/>
      <c r="C443" s="295"/>
      <c r="D443" s="44">
        <f>SUM(D381,D385,D389,D393,D397,D405,D404,D409,D413,D417,D421,D425,D429)*100</f>
        <v>77800</v>
      </c>
      <c r="E443" s="95">
        <f>D443/A435</f>
        <v>2509.6774193548385</v>
      </c>
      <c r="F443" s="9"/>
      <c r="G443" s="3">
        <f>D443/H443</f>
        <v>3890</v>
      </c>
      <c r="H443" s="44">
        <f>SUM(H381,H385,H389,H393,H397,H405,H404,H409,H413,H417,H421,H425,H429)</f>
        <v>20</v>
      </c>
      <c r="I443" s="9"/>
      <c r="J443" s="90" t="str">
        <f t="shared" si="821"/>
        <v>キティフェイスポーチ</v>
      </c>
      <c r="K443" s="91">
        <f t="shared" si="821"/>
        <v>957</v>
      </c>
      <c r="L443" s="44">
        <f>SUM(L381,L385,L389,L393,L397,L405,L404,L409,L413,L417,L421,L425,L429)</f>
        <v>16412</v>
      </c>
      <c r="M443" s="42">
        <f>L443/D443</f>
        <v>0.21095115681233934</v>
      </c>
      <c r="N443" s="7"/>
      <c r="P443" s="300" t="s">
        <v>75</v>
      </c>
      <c r="Q443" s="295"/>
      <c r="R443" s="44">
        <f>SUM(R381,R385,R389,R393,R397,R405,R404,R409,R413,R417,R421,R425,R429)*100</f>
        <v>62700</v>
      </c>
      <c r="S443" s="95">
        <f>R443/A435</f>
        <v>2022.5806451612902</v>
      </c>
      <c r="T443" s="9"/>
      <c r="U443" s="3">
        <f>R443/V443</f>
        <v>2726.086956521739</v>
      </c>
      <c r="V443" s="44">
        <f>SUM(V381,V385,V389,V393,V397,V405,V404,V409,V413,V417,V421,V425,V429)</f>
        <v>23</v>
      </c>
      <c r="W443" s="9"/>
      <c r="X443" s="90" t="str">
        <f t="shared" si="822"/>
        <v>アンパンマンマスコット</v>
      </c>
      <c r="Y443" s="91">
        <f t="shared" si="822"/>
        <v>608</v>
      </c>
      <c r="Z443" s="44">
        <f>SUM(Z381,Z385,Z389,Z393,Z397,Z405,Z404,Z409,Z413,Z417,Z421,Z425,Z429)</f>
        <v>12768</v>
      </c>
      <c r="AA443" s="42">
        <f>Z443/R443</f>
        <v>0.20363636363636364</v>
      </c>
      <c r="AB443" s="7"/>
      <c r="AD443" s="300" t="s">
        <v>75</v>
      </c>
      <c r="AE443" s="295"/>
      <c r="AF443" s="44">
        <f>SUM(AF381,AF385,AF389,AF393,AF397,AF405,AF404,AF409,AF413,AF417,AF421,AF425,AF429)*100</f>
        <v>78100</v>
      </c>
      <c r="AG443" s="95">
        <f>AF443/$A435</f>
        <v>2519.3548387096776</v>
      </c>
      <c r="AH443" s="9"/>
      <c r="AI443" s="3">
        <f>AF443/AJ443</f>
        <v>5578.5714285714284</v>
      </c>
      <c r="AJ443" s="44">
        <f>SUM(AJ381,AJ385,AJ389,AJ393,AJ397,AJ405,AJ404,AJ409,AJ413,AJ417,AJ421,AJ425,AJ429)</f>
        <v>14</v>
      </c>
      <c r="AK443" s="9"/>
      <c r="AL443" s="90" t="str">
        <f t="shared" si="823"/>
        <v>ラブブキーホルダー</v>
      </c>
      <c r="AM443" s="91">
        <f t="shared" si="823"/>
        <v>450</v>
      </c>
      <c r="AN443" s="44">
        <f>SUM(AN381,AN385,AN389,AN393,AN397,AN405,AN404,AN409,AN413,AN417,AN421,AN425,AN429)</f>
        <v>6268</v>
      </c>
      <c r="AO443" s="42">
        <f>AN443/AF443</f>
        <v>8.0256081946222788E-2</v>
      </c>
      <c r="AP443" s="7"/>
      <c r="AR443" s="300" t="s">
        <v>75</v>
      </c>
      <c r="AS443" s="295"/>
      <c r="AT443" s="44">
        <f>SUM(AT381,AT385,AT389,AT393,AT397,AT405,AT404,AT409,AT413,AT417,AT421,AT425,AT429)*100</f>
        <v>70400</v>
      </c>
      <c r="AU443" s="95">
        <f>AT443/$A435</f>
        <v>2270.9677419354839</v>
      </c>
      <c r="AV443" s="9"/>
      <c r="AW443" s="3">
        <f>AT443/AX443</f>
        <v>5028.5714285714284</v>
      </c>
      <c r="AX443" s="44">
        <f>SUM(AX381,AX385,AX389,AX393,AX397,AX405,AX404,AX409,AX413,AX417,AX421,AX425,AX429)</f>
        <v>14</v>
      </c>
      <c r="AY443" s="9"/>
      <c r="AZ443" s="90" t="str">
        <f t="shared" si="824"/>
        <v>ラブブポンポンマスコット</v>
      </c>
      <c r="BA443" s="91">
        <f t="shared" si="824"/>
        <v>400</v>
      </c>
      <c r="BB443" s="44">
        <f>SUM(BB381,BB385,BB389,BB393,BB397,BB405,BB404,BB409,BB413,BB417,BB421,BB425,BB429)</f>
        <v>9800</v>
      </c>
      <c r="BC443" s="42">
        <f>BB443/AT443</f>
        <v>0.13920454545454544</v>
      </c>
      <c r="BD443" s="7"/>
      <c r="BF443" s="300" t="s">
        <v>75</v>
      </c>
      <c r="BG443" s="295"/>
      <c r="BH443" s="44">
        <f>SUM(BH381,BH385,BH389,BH393,BH397,BH405,BH404,BH409,BH413,BH417,BH421,BH425,BH429)*100</f>
        <v>95200</v>
      </c>
      <c r="BI443" s="195">
        <f>BH443/$A435</f>
        <v>3070.9677419354839</v>
      </c>
      <c r="BJ443" s="9"/>
      <c r="BK443" s="3">
        <f>BH443/BL443</f>
        <v>1322.2222222222222</v>
      </c>
      <c r="BL443" s="44">
        <f>SUM(BL381,BL385,BL389,BL393,BL397,BL405,BL404,BL409,BL413,BL417,BL421,BL425,BL429)</f>
        <v>72</v>
      </c>
      <c r="BM443" s="9"/>
      <c r="BN443" s="90" t="str">
        <f t="shared" si="825"/>
        <v>AIモンスターラバー</v>
      </c>
      <c r="BO443" s="91">
        <f t="shared" si="825"/>
        <v>200</v>
      </c>
      <c r="BP443" s="44">
        <f>SUM(BP381,BP385,BP389,BP393,BP397,BP405,BP404,BP409,BP413,BP417,BP421,BP425,BP429)</f>
        <v>15810</v>
      </c>
      <c r="BQ443" s="42">
        <f>BP443/BH443</f>
        <v>0.16607142857142856</v>
      </c>
      <c r="BR443" s="7"/>
      <c r="BS443" s="1"/>
      <c r="BT443" s="15"/>
      <c r="BU443" s="9"/>
      <c r="BV443" s="9"/>
      <c r="BW443" s="9"/>
      <c r="BX443" s="9"/>
      <c r="BY443" s="3"/>
      <c r="BZ443" s="9"/>
      <c r="CA443" s="9"/>
      <c r="CB443" s="9"/>
      <c r="CC443" s="9"/>
      <c r="CD443" s="9"/>
      <c r="CE443" s="9"/>
      <c r="CF443" s="7"/>
      <c r="CH443" s="15"/>
      <c r="CI443" s="9"/>
      <c r="CJ443" s="9"/>
      <c r="CK443" s="9"/>
      <c r="CL443" s="9"/>
      <c r="CM443" s="3"/>
      <c r="CN443" s="9"/>
      <c r="CO443" s="9"/>
      <c r="CP443" s="9"/>
      <c r="CQ443" s="9"/>
      <c r="CR443" s="9"/>
      <c r="CS443" s="9"/>
      <c r="CT443" s="7"/>
      <c r="CV443" s="15"/>
      <c r="CW443" s="9"/>
      <c r="CX443" s="9"/>
      <c r="CY443" s="9"/>
      <c r="CZ443" s="9"/>
      <c r="DA443" s="3"/>
      <c r="DB443" s="9"/>
      <c r="DC443" s="9"/>
      <c r="DD443" s="9"/>
      <c r="DE443" s="9"/>
      <c r="DF443" s="9"/>
      <c r="DG443" s="9"/>
      <c r="DH443" s="7"/>
      <c r="DJ443" s="15"/>
      <c r="DK443" s="9"/>
      <c r="DL443" s="9"/>
      <c r="DM443" s="9"/>
      <c r="DN443" s="9"/>
      <c r="DO443" s="3"/>
      <c r="DP443" s="9"/>
      <c r="DQ443" s="9"/>
      <c r="DR443" s="9"/>
      <c r="DS443" s="9"/>
      <c r="DT443" s="9"/>
      <c r="DU443" s="9"/>
      <c r="DV443" s="7"/>
      <c r="DW443" s="276"/>
      <c r="DX443" s="276"/>
      <c r="DY443" s="276"/>
      <c r="DZ443" s="276"/>
      <c r="EA443" s="276"/>
      <c r="EB443" s="276"/>
      <c r="EC443" s="276"/>
      <c r="ED443" s="276"/>
      <c r="EE443" s="276"/>
      <c r="EF443" s="276"/>
      <c r="EG443" s="276"/>
      <c r="EH443" s="276"/>
      <c r="EI443" s="276"/>
      <c r="EJ443" s="276"/>
      <c r="EK443" s="276"/>
      <c r="EL443" s="239"/>
      <c r="EM443" s="300" t="s">
        <v>75</v>
      </c>
      <c r="EN443" s="301"/>
      <c r="EO443" s="295"/>
      <c r="EP443" s="44">
        <f>SUM(EP381,EP385,EP389,EP393,EP397,EP405,EP404,EP409,EP413,EP417,EP421,EP425,EP429)*100</f>
        <v>12400</v>
      </c>
      <c r="EQ443" s="95">
        <f>EP443/EM435</f>
        <v>0.26948320076498455</v>
      </c>
      <c r="ER443" s="9"/>
      <c r="ES443" s="3">
        <f>EP443/ET443</f>
        <v>2066.6666666666665</v>
      </c>
      <c r="ET443" s="44">
        <f>SUM(ET381,ET385,ET389,ET393,ET397,ET405,ET404,ET409,ET413,ET417,ET421,ET425,ET429)</f>
        <v>6</v>
      </c>
      <c r="EU443" s="9"/>
      <c r="EV443" s="90" t="str">
        <f t="shared" si="826"/>
        <v>ラブブキーホルダー</v>
      </c>
      <c r="EW443" s="91">
        <f t="shared" si="826"/>
        <v>500</v>
      </c>
      <c r="EX443" s="44">
        <f>SUM(EX381,EX385,EX389,EX393,EX397,EX405,EX404,EX409,EX413,EX417,EX421,EX425,EX429)</f>
        <v>1500</v>
      </c>
      <c r="EY443" s="42">
        <f>EX443/EP443</f>
        <v>0.12096774193548387</v>
      </c>
      <c r="EZ443" s="7"/>
    </row>
    <row r="444" spans="1:156" ht="15" customHeight="1">
      <c r="A444" s="15"/>
      <c r="B444" s="15"/>
      <c r="C444" s="3" t="s">
        <v>66</v>
      </c>
      <c r="D444" s="9">
        <f>SUM(D440:D443)</f>
        <v>324900</v>
      </c>
      <c r="E444" s="9"/>
      <c r="F444" s="9"/>
      <c r="G444" s="9"/>
      <c r="H444" s="9">
        <f>SUM(H440:H443)</f>
        <v>78</v>
      </c>
      <c r="I444" s="9"/>
      <c r="J444" s="294" t="s">
        <v>76</v>
      </c>
      <c r="K444" s="295"/>
      <c r="L444" s="78">
        <f>SUM(L440:L443)</f>
        <v>52914</v>
      </c>
      <c r="M444" s="101">
        <f>L444/D444</f>
        <v>0.16286241920590952</v>
      </c>
      <c r="N444" s="93"/>
      <c r="P444" s="15"/>
      <c r="Q444" s="3" t="s">
        <v>66</v>
      </c>
      <c r="R444" s="9">
        <f>SUM(R440:R443)</f>
        <v>322800</v>
      </c>
      <c r="S444" s="9"/>
      <c r="T444" s="9"/>
      <c r="U444" s="9"/>
      <c r="V444" s="9">
        <f>SUM(V440:V443)</f>
        <v>79</v>
      </c>
      <c r="W444" s="9"/>
      <c r="X444" s="294" t="s">
        <v>76</v>
      </c>
      <c r="Y444" s="295"/>
      <c r="Z444" s="78">
        <f>SUM(Z440:Z443)</f>
        <v>30276</v>
      </c>
      <c r="AA444" s="101">
        <f>Z444/R444</f>
        <v>9.3791821561338293E-2</v>
      </c>
      <c r="AB444" s="93"/>
      <c r="AD444" s="15"/>
      <c r="AE444" s="3" t="s">
        <v>66</v>
      </c>
      <c r="AF444" s="9">
        <f>SUM(AF440:AF443)</f>
        <v>267200</v>
      </c>
      <c r="AG444" s="9"/>
      <c r="AH444" s="9"/>
      <c r="AI444" s="9"/>
      <c r="AJ444" s="9">
        <f>SUM(AJ440:AJ443)</f>
        <v>56</v>
      </c>
      <c r="AK444" s="9"/>
      <c r="AL444" s="294" t="s">
        <v>76</v>
      </c>
      <c r="AM444" s="295"/>
      <c r="AN444" s="78">
        <f>SUM(AN440:AN443)</f>
        <v>38530</v>
      </c>
      <c r="AO444" s="101">
        <f>AN444/AF444</f>
        <v>0.14419910179640719</v>
      </c>
      <c r="AP444" s="93"/>
      <c r="AR444" s="15"/>
      <c r="AS444" s="3" t="s">
        <v>66</v>
      </c>
      <c r="AT444" s="9">
        <f>SUM(AT440:AT443)</f>
        <v>273400</v>
      </c>
      <c r="AU444" s="9"/>
      <c r="AV444" s="9"/>
      <c r="AW444" s="9"/>
      <c r="AX444" s="9">
        <f>SUM(AX440:AX443)</f>
        <v>120</v>
      </c>
      <c r="AY444" s="9"/>
      <c r="AZ444" s="294" t="s">
        <v>76</v>
      </c>
      <c r="BA444" s="295"/>
      <c r="BB444" s="78">
        <f>SUM(BB440:BB443)</f>
        <v>63400</v>
      </c>
      <c r="BC444" s="101">
        <f>BB444/AT444</f>
        <v>0.23189465983906365</v>
      </c>
      <c r="BD444" s="7"/>
      <c r="BF444" s="15"/>
      <c r="BG444" s="3" t="s">
        <v>66</v>
      </c>
      <c r="BH444" s="9">
        <f>SUM(BH440:BH443)</f>
        <v>344500</v>
      </c>
      <c r="BI444" s="73"/>
      <c r="BJ444" s="9"/>
      <c r="BK444" s="9"/>
      <c r="BL444" s="9">
        <f>SUM(BL440:BL443)</f>
        <v>142</v>
      </c>
      <c r="BM444" s="9"/>
      <c r="BN444" s="294" t="s">
        <v>76</v>
      </c>
      <c r="BO444" s="295"/>
      <c r="BP444" s="78">
        <f>SUM(BP440:BP443)</f>
        <v>62104</v>
      </c>
      <c r="BQ444" s="101">
        <f>BP444/BH444</f>
        <v>0.18027285921625544</v>
      </c>
      <c r="BR444" s="93"/>
      <c r="BS444" s="1"/>
      <c r="BT444" s="15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7"/>
      <c r="CH444" s="15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7"/>
      <c r="CV444" s="15"/>
      <c r="CW444" s="9"/>
      <c r="CX444" s="9"/>
      <c r="CY444" s="9"/>
      <c r="CZ444" s="9"/>
      <c r="DA444" s="9"/>
      <c r="DB444" s="9"/>
      <c r="DC444" s="9"/>
      <c r="DD444" s="9"/>
      <c r="DE444" s="9"/>
      <c r="DF444" s="9"/>
      <c r="DG444" s="9"/>
      <c r="DH444" s="7"/>
      <c r="DJ444" s="15"/>
      <c r="DK444" s="9"/>
      <c r="DL444" s="9"/>
      <c r="DM444" s="9"/>
      <c r="DN444" s="9"/>
      <c r="DO444" s="9"/>
      <c r="DP444" s="9"/>
      <c r="DQ444" s="9"/>
      <c r="DR444" s="9"/>
      <c r="DS444" s="9"/>
      <c r="DT444" s="9"/>
      <c r="DU444" s="9"/>
      <c r="DV444" s="7"/>
      <c r="DW444" s="276"/>
      <c r="DX444" s="276"/>
      <c r="DY444" s="276"/>
      <c r="DZ444" s="276"/>
      <c r="EA444" s="276"/>
      <c r="EB444" s="276"/>
      <c r="EC444" s="276"/>
      <c r="ED444" s="276"/>
      <c r="EE444" s="276"/>
      <c r="EF444" s="276"/>
      <c r="EG444" s="276"/>
      <c r="EH444" s="276"/>
      <c r="EI444" s="276"/>
      <c r="EJ444" s="276"/>
      <c r="EK444" s="276"/>
      <c r="EL444" s="239"/>
      <c r="EM444" s="15"/>
      <c r="EN444" s="15"/>
      <c r="EO444" s="3" t="s">
        <v>66</v>
      </c>
      <c r="EP444" s="9">
        <f>SUM(EP440:EP443)</f>
        <v>49900</v>
      </c>
      <c r="EQ444" s="9"/>
      <c r="ER444" s="9"/>
      <c r="ES444" s="9"/>
      <c r="ET444" s="9">
        <f>SUM(ET440:ET443)</f>
        <v>45</v>
      </c>
      <c r="EU444" s="9"/>
      <c r="EV444" s="294" t="s">
        <v>76</v>
      </c>
      <c r="EW444" s="295"/>
      <c r="EX444" s="78">
        <f>SUM(EX440:EX443)</f>
        <v>13028</v>
      </c>
      <c r="EY444" s="101">
        <f>EX444/EP444</f>
        <v>0.26108216432865733</v>
      </c>
      <c r="EZ444" s="93"/>
    </row>
    <row r="445" spans="1:156" ht="15" customHeight="1">
      <c r="A445" s="45"/>
      <c r="B445" s="45"/>
      <c r="C445" s="248"/>
      <c r="D445" s="250"/>
      <c r="E445" s="250"/>
      <c r="F445" s="250"/>
      <c r="G445" s="250"/>
      <c r="H445" s="250"/>
      <c r="I445" s="250"/>
      <c r="J445" s="66"/>
      <c r="L445" s="250"/>
      <c r="M445" s="46"/>
      <c r="N445" s="47"/>
      <c r="P445" s="45"/>
      <c r="Q445" s="248"/>
      <c r="R445" s="250"/>
      <c r="S445" s="250"/>
      <c r="T445" s="250"/>
      <c r="U445" s="250"/>
      <c r="V445" s="250"/>
      <c r="W445" s="250"/>
      <c r="X445" s="66"/>
      <c r="Z445" s="250"/>
      <c r="AA445" s="46"/>
      <c r="AB445" s="47"/>
      <c r="AD445" s="45"/>
      <c r="AE445" s="248"/>
      <c r="AF445" s="250"/>
      <c r="AG445" s="250"/>
      <c r="AH445" s="250"/>
      <c r="AI445" s="250"/>
      <c r="AJ445" s="250"/>
      <c r="AK445" s="250"/>
      <c r="AL445" s="66"/>
      <c r="AN445" s="250"/>
      <c r="AO445" s="46"/>
      <c r="AP445" s="47"/>
      <c r="AR445" s="45"/>
      <c r="AS445" s="250"/>
      <c r="AT445" s="250"/>
      <c r="AU445" s="250"/>
      <c r="AV445" s="250"/>
      <c r="AW445" s="250"/>
      <c r="AX445" s="250"/>
      <c r="AY445" s="250"/>
      <c r="AZ445" s="33"/>
      <c r="BA445" s="250"/>
      <c r="BB445" s="250"/>
      <c r="BC445" s="250"/>
      <c r="BD445" s="47"/>
      <c r="BF445" s="45"/>
      <c r="BG445" s="250"/>
      <c r="BH445" s="250"/>
      <c r="BJ445" s="250"/>
      <c r="BK445" s="250"/>
      <c r="BL445" s="250"/>
      <c r="BM445" s="250"/>
      <c r="BN445" s="250"/>
      <c r="BO445" s="250"/>
      <c r="BP445" s="250"/>
      <c r="BQ445" s="47"/>
      <c r="BS445" s="1"/>
      <c r="BT445" s="45"/>
      <c r="BU445" s="250"/>
      <c r="BV445" s="250"/>
      <c r="BW445" s="250"/>
      <c r="BX445" s="250"/>
      <c r="BY445" s="250"/>
      <c r="BZ445" s="250"/>
      <c r="CA445" s="250"/>
      <c r="CB445" s="250"/>
      <c r="CC445" s="250"/>
      <c r="CD445" s="250"/>
      <c r="CE445" s="250"/>
      <c r="CF445" s="47"/>
      <c r="CH445" s="45"/>
      <c r="CI445" s="250"/>
      <c r="CJ445" s="250"/>
      <c r="CK445" s="250"/>
      <c r="CL445" s="250"/>
      <c r="CM445" s="250"/>
      <c r="CN445" s="250"/>
      <c r="CO445" s="250"/>
      <c r="CP445" s="250"/>
      <c r="CQ445" s="250"/>
      <c r="CR445" s="250"/>
      <c r="CS445" s="250"/>
      <c r="CT445" s="47"/>
      <c r="EM445" s="45"/>
      <c r="EN445" s="45"/>
      <c r="EO445" s="248"/>
      <c r="EP445" s="250"/>
      <c r="EQ445" s="250"/>
      <c r="ER445" s="250"/>
      <c r="ES445" s="250"/>
      <c r="ET445" s="250"/>
      <c r="EU445" s="250"/>
      <c r="EV445" s="66"/>
      <c r="EX445" s="250"/>
      <c r="EY445" s="46"/>
      <c r="EZ445" s="47"/>
    </row>
    <row r="446" spans="1:156" ht="15" customHeight="1">
      <c r="A446" s="45"/>
      <c r="B446" s="45"/>
      <c r="C446" s="48" t="s">
        <v>77</v>
      </c>
      <c r="D446" s="9">
        <f>D434+R434+BV434+CJ434+AF434+AT434+CX434+BH434+DL434</f>
        <v>2101900</v>
      </c>
      <c r="E446" s="9">
        <f>D446/A435</f>
        <v>67803.225806451606</v>
      </c>
      <c r="F446" s="250" t="s">
        <v>69</v>
      </c>
      <c r="G446" s="296" t="s">
        <v>78</v>
      </c>
      <c r="H446" s="297"/>
      <c r="I446" s="250"/>
      <c r="J446" s="66"/>
      <c r="L446" s="250"/>
      <c r="M446" s="46"/>
      <c r="N446" s="47"/>
      <c r="P446" s="45"/>
      <c r="Q446" s="248"/>
      <c r="R446" s="250"/>
      <c r="S446" s="250"/>
      <c r="T446" s="250"/>
      <c r="U446" s="250"/>
      <c r="V446" s="250"/>
      <c r="W446" s="250"/>
      <c r="X446" s="66"/>
      <c r="Z446" s="250"/>
      <c r="AA446" s="46"/>
      <c r="AB446" s="47"/>
      <c r="AD446" s="45"/>
      <c r="AE446" s="248"/>
      <c r="AF446" s="250"/>
      <c r="AG446" s="250"/>
      <c r="AH446" s="250"/>
      <c r="AI446" s="250"/>
      <c r="AJ446" s="250"/>
      <c r="AK446" s="250"/>
      <c r="AL446" s="66"/>
      <c r="AN446" s="250"/>
      <c r="AO446" s="46"/>
      <c r="AP446" s="47"/>
      <c r="AR446" s="45"/>
      <c r="AS446" s="250"/>
      <c r="AT446" s="250"/>
      <c r="AU446" s="250"/>
      <c r="AV446" s="250"/>
      <c r="AW446" s="250"/>
      <c r="AX446" s="250"/>
      <c r="AY446" s="250"/>
      <c r="AZ446" s="33"/>
      <c r="BA446" s="250"/>
      <c r="BB446" s="250"/>
      <c r="BC446" s="250"/>
      <c r="BD446" s="47"/>
      <c r="BF446" s="45"/>
      <c r="BG446" s="250"/>
      <c r="BH446" s="250"/>
      <c r="BJ446" s="250"/>
      <c r="BK446" s="250"/>
      <c r="BL446" s="250"/>
      <c r="BM446" s="250"/>
      <c r="BN446" s="250"/>
      <c r="BO446" s="250"/>
      <c r="BP446" s="250"/>
      <c r="BQ446" s="47"/>
      <c r="BS446" s="1"/>
      <c r="BT446" s="45"/>
      <c r="BU446" s="250"/>
      <c r="BV446" s="250"/>
      <c r="BW446" s="250"/>
      <c r="BX446" s="250"/>
      <c r="BY446" s="250"/>
      <c r="BZ446" s="250"/>
      <c r="CA446" s="250"/>
      <c r="CB446" s="250"/>
      <c r="CC446" s="250"/>
      <c r="CD446" s="250"/>
      <c r="CE446" s="250"/>
      <c r="CF446" s="47"/>
      <c r="CH446" s="45"/>
      <c r="CI446" s="250"/>
      <c r="CJ446" s="250"/>
      <c r="CK446" s="250"/>
      <c r="CL446" s="250"/>
      <c r="CM446" s="250"/>
      <c r="CN446" s="250"/>
      <c r="CO446" s="250"/>
      <c r="CP446" s="250"/>
      <c r="CQ446" s="250"/>
      <c r="CR446" s="250"/>
      <c r="CS446" s="250"/>
      <c r="CT446" s="47"/>
      <c r="EM446" s="45"/>
      <c r="EN446" s="45"/>
      <c r="EO446" s="48" t="s">
        <v>77</v>
      </c>
      <c r="EP446" s="9">
        <f>EP434+FD434+HH434+HU434+FR434+GF434+IH434</f>
        <v>49900</v>
      </c>
      <c r="EQ446" s="9">
        <f>EP446/EM435</f>
        <v>1.0844525579171556</v>
      </c>
      <c r="ER446" s="250" t="s">
        <v>69</v>
      </c>
      <c r="ES446" s="296" t="s">
        <v>78</v>
      </c>
      <c r="ET446" s="297"/>
      <c r="EU446" s="250"/>
      <c r="EV446" s="66"/>
      <c r="EX446" s="250"/>
      <c r="EY446" s="46"/>
      <c r="EZ446" s="47"/>
    </row>
    <row r="447" spans="1:156" ht="15" customHeight="1">
      <c r="A447" s="45"/>
      <c r="B447" s="45"/>
      <c r="C447" s="48" t="s">
        <v>79</v>
      </c>
      <c r="D447" s="9">
        <f>D446*0.75</f>
        <v>1576425</v>
      </c>
      <c r="E447" s="42">
        <f>D447/D446</f>
        <v>0.75</v>
      </c>
      <c r="F447" s="250"/>
      <c r="G447" s="298">
        <f>E446*A433</f>
        <v>2101900</v>
      </c>
      <c r="H447" s="297"/>
      <c r="I447" s="250"/>
      <c r="J447" s="66"/>
      <c r="L447" s="250"/>
      <c r="M447" s="46"/>
      <c r="N447" s="47"/>
      <c r="P447" s="45"/>
      <c r="Q447" s="248"/>
      <c r="R447" s="250"/>
      <c r="S447" s="250"/>
      <c r="T447" s="250"/>
      <c r="U447" s="250"/>
      <c r="V447" s="250"/>
      <c r="W447" s="250"/>
      <c r="X447" s="66"/>
      <c r="Z447" s="250"/>
      <c r="AA447" s="46"/>
      <c r="AB447" s="47"/>
      <c r="AD447" s="45"/>
      <c r="AE447" s="248"/>
      <c r="AF447" s="250"/>
      <c r="AG447" s="250"/>
      <c r="AH447" s="250"/>
      <c r="AI447" s="250"/>
      <c r="AJ447" s="250"/>
      <c r="AK447" s="250"/>
      <c r="AL447" s="66"/>
      <c r="AN447" s="250"/>
      <c r="AO447" s="46"/>
      <c r="AP447" s="47"/>
      <c r="AR447" s="45"/>
      <c r="AS447" s="250"/>
      <c r="AT447" s="250"/>
      <c r="AU447" s="250"/>
      <c r="AV447" s="250"/>
      <c r="AW447" s="250"/>
      <c r="AX447" s="250"/>
      <c r="AY447" s="250"/>
      <c r="AZ447" s="33"/>
      <c r="BA447" s="250"/>
      <c r="BB447" s="250"/>
      <c r="BC447" s="250"/>
      <c r="BD447" s="47"/>
      <c r="BF447" s="45"/>
      <c r="BG447" s="250"/>
      <c r="BH447" s="250"/>
      <c r="BJ447" s="250"/>
      <c r="BK447" s="250"/>
      <c r="BL447" s="250"/>
      <c r="BM447" s="250"/>
      <c r="BN447" s="250"/>
      <c r="BO447" s="250"/>
      <c r="BP447" s="250"/>
      <c r="BQ447" s="47"/>
      <c r="BS447" s="1"/>
      <c r="BT447" s="45"/>
      <c r="BU447" s="250"/>
      <c r="BV447" s="250"/>
      <c r="BW447" s="250"/>
      <c r="BX447" s="250"/>
      <c r="BY447" s="250"/>
      <c r="BZ447" s="250"/>
      <c r="CA447" s="250"/>
      <c r="CB447" s="250"/>
      <c r="CC447" s="250"/>
      <c r="CD447" s="250"/>
      <c r="CE447" s="250"/>
      <c r="CF447" s="47"/>
      <c r="CH447" s="45"/>
      <c r="CI447" s="250"/>
      <c r="CJ447" s="250"/>
      <c r="CK447" s="250"/>
      <c r="CL447" s="250"/>
      <c r="CM447" s="250"/>
      <c r="CN447" s="250"/>
      <c r="CO447" s="250"/>
      <c r="CP447" s="250"/>
      <c r="CQ447" s="250"/>
      <c r="CR447" s="250"/>
      <c r="CS447" s="250"/>
      <c r="CT447" s="47"/>
      <c r="EM447" s="45"/>
      <c r="EN447" s="45"/>
      <c r="EO447" s="48" t="s">
        <v>79</v>
      </c>
      <c r="EP447" s="9">
        <f>EP446*0.75</f>
        <v>37425</v>
      </c>
      <c r="EQ447" s="42">
        <f>EP447/EP446</f>
        <v>0.75</v>
      </c>
      <c r="ER447" s="250"/>
      <c r="ES447" s="298">
        <f>EQ446*EM433</f>
        <v>32.533576737514665</v>
      </c>
      <c r="ET447" s="297"/>
      <c r="EU447" s="250"/>
      <c r="EV447" s="66"/>
      <c r="EX447" s="250"/>
      <c r="EY447" s="46"/>
      <c r="EZ447" s="47"/>
    </row>
    <row r="448" spans="1:156" ht="15" customHeight="1">
      <c r="A448" s="45"/>
      <c r="B448" s="45"/>
      <c r="C448" s="48" t="s">
        <v>71</v>
      </c>
      <c r="D448" s="9">
        <f>L434+Z434+CD435+AN434+BB434+CR435</f>
        <v>232970</v>
      </c>
      <c r="E448" s="42">
        <f>D448/D446</f>
        <v>0.11083781340691755</v>
      </c>
      <c r="F448" s="250"/>
      <c r="G448" s="299" t="s">
        <v>80</v>
      </c>
      <c r="H448" s="297"/>
      <c r="I448" s="250"/>
      <c r="J448" s="66"/>
      <c r="L448" s="250"/>
      <c r="M448" s="46"/>
      <c r="N448" s="47"/>
      <c r="P448" s="45"/>
      <c r="Q448" s="248"/>
      <c r="R448" s="250"/>
      <c r="S448" s="250"/>
      <c r="T448" s="250"/>
      <c r="U448" s="250"/>
      <c r="V448" s="250"/>
      <c r="W448" s="250"/>
      <c r="X448" s="66"/>
      <c r="Z448" s="250"/>
      <c r="AA448" s="46"/>
      <c r="AB448" s="47"/>
      <c r="AD448" s="45"/>
      <c r="AE448" s="248"/>
      <c r="AF448" s="250"/>
      <c r="AG448" s="250"/>
      <c r="AH448" s="250"/>
      <c r="AI448" s="250"/>
      <c r="AJ448" s="250"/>
      <c r="AK448" s="250"/>
      <c r="AL448" s="66"/>
      <c r="AN448" s="250"/>
      <c r="AO448" s="46"/>
      <c r="AP448" s="47"/>
      <c r="AR448" s="45"/>
      <c r="AS448" s="250"/>
      <c r="AT448" s="250"/>
      <c r="AU448" s="250"/>
      <c r="AV448" s="250"/>
      <c r="AW448" s="250"/>
      <c r="AX448" s="250"/>
      <c r="AY448" s="250"/>
      <c r="AZ448" s="33"/>
      <c r="BA448" s="250"/>
      <c r="BB448" s="250"/>
      <c r="BC448" s="250"/>
      <c r="BD448" s="47"/>
      <c r="BF448" s="45"/>
      <c r="BG448" s="250"/>
      <c r="BH448" s="250"/>
      <c r="BJ448" s="250"/>
      <c r="BK448" s="250"/>
      <c r="BL448" s="250"/>
      <c r="BM448" s="250"/>
      <c r="BN448" s="250"/>
      <c r="BO448" s="250"/>
      <c r="BP448" s="250"/>
      <c r="BQ448" s="47"/>
      <c r="BS448" s="1"/>
      <c r="BT448" s="45"/>
      <c r="BU448" s="250"/>
      <c r="BV448" s="250"/>
      <c r="BW448" s="250"/>
      <c r="BX448" s="250"/>
      <c r="BY448" s="250"/>
      <c r="BZ448" s="250"/>
      <c r="CA448" s="250"/>
      <c r="CB448" s="250"/>
      <c r="CC448" s="250"/>
      <c r="CD448" s="250"/>
      <c r="CE448" s="250"/>
      <c r="CF448" s="47"/>
      <c r="CH448" s="45"/>
      <c r="CI448" s="250"/>
      <c r="CJ448" s="250"/>
      <c r="CK448" s="250"/>
      <c r="CL448" s="250"/>
      <c r="CM448" s="250"/>
      <c r="CN448" s="250"/>
      <c r="CO448" s="250"/>
      <c r="CP448" s="250"/>
      <c r="CQ448" s="250"/>
      <c r="CR448" s="250"/>
      <c r="CS448" s="250"/>
      <c r="CT448" s="47"/>
      <c r="EM448" s="45"/>
      <c r="EN448" s="45"/>
      <c r="EO448" s="48" t="s">
        <v>71</v>
      </c>
      <c r="EP448" s="9">
        <f>EX434+FL434+HO435+FZ434+GN434+IB435</f>
        <v>13028</v>
      </c>
      <c r="EQ448" s="42">
        <f>EP448/EP446</f>
        <v>0.26108216432865733</v>
      </c>
      <c r="ER448" s="250"/>
      <c r="ES448" s="299" t="s">
        <v>80</v>
      </c>
      <c r="ET448" s="297"/>
      <c r="EU448" s="250"/>
      <c r="EV448" s="66"/>
      <c r="EX448" s="250"/>
      <c r="EY448" s="46"/>
      <c r="EZ448" s="47"/>
    </row>
    <row r="449" spans="1:156" ht="15" customHeight="1">
      <c r="A449" s="45"/>
      <c r="B449" s="45"/>
      <c r="C449" s="48" t="s">
        <v>73</v>
      </c>
      <c r="D449" s="9">
        <f>D447-D448</f>
        <v>1343455</v>
      </c>
      <c r="E449" s="42">
        <f>D449/D446</f>
        <v>0.63916218659308244</v>
      </c>
      <c r="F449" s="250"/>
      <c r="G449" s="298">
        <f>L433+Z433+AN433+BB433+CE434+CS434</f>
        <v>245610</v>
      </c>
      <c r="H449" s="297"/>
      <c r="I449" s="250"/>
      <c r="J449" s="66"/>
      <c r="L449" s="250"/>
      <c r="M449" s="46"/>
      <c r="N449" s="47"/>
      <c r="P449" s="45"/>
      <c r="Q449" s="248"/>
      <c r="R449" s="250"/>
      <c r="S449" s="250"/>
      <c r="T449" s="250"/>
      <c r="U449" s="250"/>
      <c r="V449" s="250"/>
      <c r="W449" s="250"/>
      <c r="X449" s="66"/>
      <c r="Z449" s="250"/>
      <c r="AA449" s="46"/>
      <c r="AB449" s="47"/>
      <c r="AD449" s="45"/>
      <c r="AE449" s="248"/>
      <c r="AF449" s="250"/>
      <c r="AG449" s="250"/>
      <c r="AH449" s="250"/>
      <c r="AI449" s="250"/>
      <c r="AJ449" s="250"/>
      <c r="AK449" s="250"/>
      <c r="AL449" s="66"/>
      <c r="AN449" s="250"/>
      <c r="AO449" s="46"/>
      <c r="AP449" s="47"/>
      <c r="AR449" s="45"/>
      <c r="AS449" s="250"/>
      <c r="AT449" s="250"/>
      <c r="AU449" s="250"/>
      <c r="AV449" s="250"/>
      <c r="AW449" s="250"/>
      <c r="AX449" s="250"/>
      <c r="AY449" s="250"/>
      <c r="AZ449" s="33"/>
      <c r="BA449" s="250"/>
      <c r="BB449" s="250"/>
      <c r="BC449" s="250"/>
      <c r="BD449" s="47"/>
      <c r="BF449" s="45"/>
      <c r="BG449" s="250"/>
      <c r="BH449" s="250"/>
      <c r="BJ449" s="250"/>
      <c r="BK449" s="250"/>
      <c r="BL449" s="250"/>
      <c r="BM449" s="250"/>
      <c r="BN449" s="250"/>
      <c r="BO449" s="250"/>
      <c r="BP449" s="250"/>
      <c r="BQ449" s="47"/>
      <c r="BS449" s="1"/>
      <c r="BT449" s="45"/>
      <c r="BU449" s="250"/>
      <c r="BV449" s="250"/>
      <c r="BW449" s="250"/>
      <c r="BX449" s="250"/>
      <c r="BY449" s="250"/>
      <c r="BZ449" s="250"/>
      <c r="CA449" s="250"/>
      <c r="CB449" s="250"/>
      <c r="CC449" s="250"/>
      <c r="CD449" s="250"/>
      <c r="CE449" s="250"/>
      <c r="CF449" s="47"/>
      <c r="CH449" s="45"/>
      <c r="CI449" s="250"/>
      <c r="CJ449" s="250"/>
      <c r="CK449" s="250"/>
      <c r="CL449" s="250"/>
      <c r="CM449" s="250"/>
      <c r="CN449" s="250"/>
      <c r="CO449" s="250"/>
      <c r="CP449" s="250"/>
      <c r="CQ449" s="250"/>
      <c r="CR449" s="250"/>
      <c r="CS449" s="250"/>
      <c r="CT449" s="47"/>
      <c r="DJ449" s="250"/>
      <c r="DK449" s="250"/>
      <c r="DL449" s="250"/>
      <c r="DM449" s="250"/>
      <c r="DN449" s="13"/>
      <c r="DO449" s="250"/>
      <c r="EM449" s="45"/>
      <c r="EN449" s="45"/>
      <c r="EO449" s="48" t="s">
        <v>73</v>
      </c>
      <c r="EP449" s="9">
        <f>EP447-EP448</f>
        <v>24397</v>
      </c>
      <c r="EQ449" s="42">
        <f>EP449/EP446</f>
        <v>0.48891783567134267</v>
      </c>
      <c r="ER449" s="250"/>
      <c r="ES449" s="298" t="e">
        <f>EX433+FL433+FZ433+GN433+HP434+IC434</f>
        <v>#VALUE!</v>
      </c>
      <c r="ET449" s="297"/>
      <c r="EU449" s="250"/>
      <c r="EV449" s="66"/>
      <c r="EX449" s="250"/>
      <c r="EY449" s="46"/>
      <c r="EZ449" s="47"/>
    </row>
    <row r="450" spans="1:156" ht="15" customHeight="1">
      <c r="A450" s="45"/>
      <c r="B450" s="45"/>
      <c r="C450" s="105"/>
      <c r="D450" s="106"/>
      <c r="E450" s="46"/>
      <c r="F450" s="250"/>
      <c r="G450" s="250"/>
      <c r="H450" s="250"/>
      <c r="I450" s="250"/>
      <c r="J450" s="66"/>
      <c r="L450" s="250"/>
      <c r="M450" s="46"/>
      <c r="N450" s="47"/>
      <c r="P450" s="45"/>
      <c r="Q450" s="248"/>
      <c r="R450" s="250"/>
      <c r="S450" s="250"/>
      <c r="T450" s="250"/>
      <c r="U450" s="250"/>
      <c r="V450" s="250"/>
      <c r="W450" s="250"/>
      <c r="X450" s="66"/>
      <c r="Z450" s="250"/>
      <c r="AA450" s="46"/>
      <c r="AB450" s="47"/>
      <c r="AD450" s="45"/>
      <c r="AE450" s="248"/>
      <c r="AF450" s="250"/>
      <c r="AG450" s="250"/>
      <c r="AH450" s="250"/>
      <c r="AI450" s="250"/>
      <c r="AJ450" s="250"/>
      <c r="AK450" s="250"/>
      <c r="AL450" s="66"/>
      <c r="AN450" s="250"/>
      <c r="AO450" s="46"/>
      <c r="AP450" s="47"/>
      <c r="AR450" s="45"/>
      <c r="AS450" s="250"/>
      <c r="AT450" s="250"/>
      <c r="AU450" s="250"/>
      <c r="AV450" s="250"/>
      <c r="AW450" s="250"/>
      <c r="AX450" s="250"/>
      <c r="AY450" s="250"/>
      <c r="AZ450" s="33"/>
      <c r="BA450" s="250"/>
      <c r="BB450" s="250"/>
      <c r="BC450" s="250"/>
      <c r="BD450" s="47"/>
      <c r="BF450" s="45"/>
      <c r="BG450" s="250"/>
      <c r="BH450" s="250"/>
      <c r="BJ450" s="250"/>
      <c r="BK450" s="250"/>
      <c r="BL450" s="250"/>
      <c r="BM450" s="250"/>
      <c r="BN450" s="250"/>
      <c r="BO450" s="250"/>
      <c r="BP450" s="250"/>
      <c r="BQ450" s="47"/>
      <c r="BS450" s="1"/>
      <c r="BT450" s="45"/>
      <c r="BU450" s="250"/>
      <c r="BV450" s="250"/>
      <c r="BW450" s="250"/>
      <c r="BX450" s="250"/>
      <c r="BY450" s="250"/>
      <c r="BZ450" s="250"/>
      <c r="CA450" s="250"/>
      <c r="CB450" s="250"/>
      <c r="CC450" s="250"/>
      <c r="CD450" s="250"/>
      <c r="CE450" s="250"/>
      <c r="CF450" s="47"/>
      <c r="CH450" s="45"/>
      <c r="CI450" s="250"/>
      <c r="CJ450" s="250"/>
      <c r="CK450" s="250"/>
      <c r="CL450" s="250"/>
      <c r="CM450" s="250"/>
      <c r="CN450" s="250"/>
      <c r="CO450" s="250"/>
      <c r="CP450" s="250"/>
      <c r="CQ450" s="250"/>
      <c r="CR450" s="250"/>
      <c r="CS450" s="250"/>
      <c r="CT450" s="47"/>
      <c r="DJ450" s="250"/>
      <c r="DK450" s="250"/>
      <c r="DL450" s="250"/>
      <c r="DM450" s="250"/>
      <c r="DN450" s="13"/>
      <c r="DO450" s="250"/>
      <c r="EM450" s="45"/>
      <c r="EN450" s="45"/>
      <c r="EO450" s="105"/>
      <c r="EP450" s="106"/>
      <c r="EQ450" s="46"/>
      <c r="ER450" s="250"/>
      <c r="ES450" s="250"/>
      <c r="ET450" s="250"/>
      <c r="EU450" s="250"/>
      <c r="EV450" s="66"/>
      <c r="EX450" s="250"/>
      <c r="EY450" s="46"/>
      <c r="EZ450" s="47"/>
    </row>
    <row r="451" spans="1:156" ht="15" customHeight="1">
      <c r="A451" s="302" t="s">
        <v>0</v>
      </c>
      <c r="B451" s="303"/>
      <c r="C451" s="303"/>
      <c r="D451" s="303"/>
      <c r="E451" s="154" t="s">
        <v>1</v>
      </c>
      <c r="F451" s="148"/>
      <c r="G451" s="148"/>
      <c r="H451" s="148"/>
      <c r="I451" s="148"/>
      <c r="J451" s="155"/>
      <c r="K451" s="148"/>
      <c r="L451" s="148"/>
      <c r="M451" s="148"/>
      <c r="N451" s="156"/>
      <c r="O451" s="148"/>
      <c r="P451" s="302" t="s">
        <v>0</v>
      </c>
      <c r="Q451" s="303"/>
      <c r="R451" s="303"/>
      <c r="S451" s="154" t="s">
        <v>2</v>
      </c>
      <c r="T451" s="148"/>
      <c r="U451" s="148"/>
      <c r="V451" s="148"/>
      <c r="W451" s="148"/>
      <c r="X451" s="155"/>
      <c r="Y451" s="148"/>
      <c r="Z451" s="148"/>
      <c r="AA451" s="148"/>
      <c r="AB451" s="156"/>
      <c r="AC451" s="182"/>
      <c r="AD451" s="302" t="s">
        <v>0</v>
      </c>
      <c r="AE451" s="303"/>
      <c r="AF451" s="303"/>
      <c r="AG451" s="154" t="s">
        <v>3</v>
      </c>
      <c r="AH451" s="148"/>
      <c r="AI451" s="148"/>
      <c r="AJ451" s="148"/>
      <c r="AK451" s="148"/>
      <c r="AL451" s="155"/>
      <c r="AM451" s="148"/>
      <c r="AN451" s="148"/>
      <c r="AO451" s="148"/>
      <c r="AP451" s="156"/>
      <c r="AQ451" s="148"/>
      <c r="AR451" s="302" t="s">
        <v>0</v>
      </c>
      <c r="AS451" s="303"/>
      <c r="AT451" s="303"/>
      <c r="AU451" s="304" t="s">
        <v>4</v>
      </c>
      <c r="AV451" s="303"/>
      <c r="AW451" s="303"/>
      <c r="AX451" s="149"/>
      <c r="AY451" s="149"/>
      <c r="AZ451" s="157"/>
      <c r="BA451" s="149"/>
      <c r="BB451" s="149"/>
      <c r="BC451" s="149"/>
      <c r="BD451" s="158"/>
      <c r="BE451" s="148"/>
      <c r="BF451" s="302" t="s">
        <v>0</v>
      </c>
      <c r="BG451" s="303"/>
      <c r="BH451" s="303"/>
      <c r="BI451" s="186" t="s">
        <v>5</v>
      </c>
      <c r="BJ451" s="148"/>
      <c r="BK451" s="148"/>
      <c r="BL451" s="148"/>
      <c r="BM451" s="148"/>
      <c r="BN451" s="155"/>
      <c r="BO451" s="148"/>
      <c r="BP451" s="148"/>
      <c r="BQ451" s="148"/>
      <c r="BR451" s="156"/>
      <c r="BS451" s="148"/>
      <c r="BT451" s="148"/>
      <c r="BU451" s="302" t="s">
        <v>0</v>
      </c>
      <c r="BV451" s="303"/>
      <c r="BW451" s="303"/>
      <c r="BX451" s="304" t="s">
        <v>6</v>
      </c>
      <c r="BY451" s="303"/>
      <c r="BZ451" s="303"/>
      <c r="CA451" s="149"/>
      <c r="CB451" s="149"/>
      <c r="CC451" s="149"/>
      <c r="CD451" s="149"/>
      <c r="CE451" s="149"/>
      <c r="CF451" s="149"/>
      <c r="CG451" s="158"/>
      <c r="CH451" s="148"/>
      <c r="CI451" s="302" t="s">
        <v>0</v>
      </c>
      <c r="CJ451" s="303"/>
      <c r="CK451" s="303"/>
      <c r="CL451" s="304" t="s">
        <v>7</v>
      </c>
      <c r="CM451" s="303"/>
      <c r="CN451" s="303"/>
      <c r="CO451" s="149"/>
      <c r="CP451" s="149"/>
      <c r="CQ451" s="149"/>
      <c r="CR451" s="149"/>
      <c r="CS451" s="149"/>
      <c r="CT451" s="149"/>
      <c r="CU451" s="158"/>
      <c r="CV451" s="148"/>
      <c r="CW451" s="302" t="s">
        <v>0</v>
      </c>
      <c r="CX451" s="303"/>
      <c r="CY451" s="303"/>
      <c r="CZ451" s="305" t="s">
        <v>8</v>
      </c>
      <c r="DA451" s="306"/>
      <c r="DB451" s="306"/>
      <c r="DC451" s="149"/>
      <c r="DD451" s="149"/>
      <c r="DE451" s="149"/>
      <c r="DF451" s="149"/>
      <c r="DG451" s="149"/>
      <c r="DH451" s="149"/>
      <c r="DI451" s="158"/>
      <c r="DJ451" s="250"/>
      <c r="DK451" s="250"/>
      <c r="DL451" s="250"/>
      <c r="DM451" s="250"/>
      <c r="DN451" s="13"/>
      <c r="DO451" s="250"/>
      <c r="EM451" s="307" t="s">
        <v>10</v>
      </c>
      <c r="EN451" s="308"/>
      <c r="EO451" s="308"/>
      <c r="EP451" s="308"/>
      <c r="EQ451" s="236" t="s">
        <v>1</v>
      </c>
      <c r="ER451" s="225"/>
      <c r="ES451" s="225"/>
      <c r="ET451" s="225"/>
      <c r="EU451" s="225"/>
      <c r="EV451" s="237"/>
      <c r="EW451" s="225"/>
      <c r="EX451" s="225"/>
      <c r="EY451" s="225"/>
      <c r="EZ451" s="226"/>
    </row>
    <row r="452" spans="1:156" ht="15" customHeight="1">
      <c r="A452" s="2" t="s">
        <v>11</v>
      </c>
      <c r="B452" s="2"/>
      <c r="C452" s="3" t="s">
        <v>12</v>
      </c>
      <c r="D452" s="3" t="s">
        <v>13</v>
      </c>
      <c r="E452" s="4" t="s">
        <v>14</v>
      </c>
      <c r="F452" s="3" t="s">
        <v>13</v>
      </c>
      <c r="G452" s="3" t="s">
        <v>15</v>
      </c>
      <c r="H452" s="3" t="s">
        <v>16</v>
      </c>
      <c r="I452" s="3" t="s">
        <v>17</v>
      </c>
      <c r="J452" s="4" t="s">
        <v>18</v>
      </c>
      <c r="K452" s="3" t="s">
        <v>19</v>
      </c>
      <c r="L452" s="3" t="s">
        <v>16</v>
      </c>
      <c r="M452" s="3" t="s">
        <v>20</v>
      </c>
      <c r="N452" s="3" t="s">
        <v>21</v>
      </c>
      <c r="P452" s="2" t="s">
        <v>11</v>
      </c>
      <c r="Q452" s="3" t="s">
        <v>12</v>
      </c>
      <c r="R452" s="3" t="s">
        <v>13</v>
      </c>
      <c r="S452" s="4" t="s">
        <v>14</v>
      </c>
      <c r="T452" s="3" t="s">
        <v>13</v>
      </c>
      <c r="U452" s="3" t="s">
        <v>15</v>
      </c>
      <c r="V452" s="3" t="s">
        <v>16</v>
      </c>
      <c r="W452" s="3" t="s">
        <v>17</v>
      </c>
      <c r="X452" s="4" t="s">
        <v>18</v>
      </c>
      <c r="Y452" s="3" t="s">
        <v>19</v>
      </c>
      <c r="Z452" s="3" t="s">
        <v>16</v>
      </c>
      <c r="AA452" s="3" t="s">
        <v>20</v>
      </c>
      <c r="AB452" s="3" t="s">
        <v>21</v>
      </c>
      <c r="AD452" s="2" t="s">
        <v>11</v>
      </c>
      <c r="AE452" s="3" t="s">
        <v>12</v>
      </c>
      <c r="AF452" s="3" t="s">
        <v>13</v>
      </c>
      <c r="AG452" s="4" t="s">
        <v>14</v>
      </c>
      <c r="AH452" s="3" t="s">
        <v>13</v>
      </c>
      <c r="AI452" s="3" t="s">
        <v>15</v>
      </c>
      <c r="AJ452" s="3" t="s">
        <v>16</v>
      </c>
      <c r="AK452" s="3" t="s">
        <v>17</v>
      </c>
      <c r="AL452" s="4" t="s">
        <v>18</v>
      </c>
      <c r="AM452" s="3" t="s">
        <v>19</v>
      </c>
      <c r="AN452" s="3" t="s">
        <v>16</v>
      </c>
      <c r="AO452" s="3" t="s">
        <v>20</v>
      </c>
      <c r="AP452" s="3" t="s">
        <v>21</v>
      </c>
      <c r="AR452" s="2" t="s">
        <v>11</v>
      </c>
      <c r="AS452" s="3" t="s">
        <v>12</v>
      </c>
      <c r="AT452" s="3" t="s">
        <v>13</v>
      </c>
      <c r="AU452" s="3" t="s">
        <v>14</v>
      </c>
      <c r="AV452" s="3" t="s">
        <v>13</v>
      </c>
      <c r="AW452" s="3" t="s">
        <v>15</v>
      </c>
      <c r="AX452" s="3" t="s">
        <v>16</v>
      </c>
      <c r="AY452" s="3" t="s">
        <v>17</v>
      </c>
      <c r="AZ452" s="4" t="s">
        <v>22</v>
      </c>
      <c r="BA452" s="3" t="s">
        <v>19</v>
      </c>
      <c r="BB452" s="3" t="s">
        <v>23</v>
      </c>
      <c r="BC452" s="3" t="s">
        <v>24</v>
      </c>
      <c r="BD452" s="3" t="s">
        <v>21</v>
      </c>
      <c r="BF452" s="2" t="s">
        <v>11</v>
      </c>
      <c r="BG452" s="3" t="s">
        <v>12</v>
      </c>
      <c r="BH452" s="3" t="s">
        <v>13</v>
      </c>
      <c r="BI452" s="187" t="s">
        <v>14</v>
      </c>
      <c r="BJ452" s="3" t="s">
        <v>13</v>
      </c>
      <c r="BK452" s="3" t="s">
        <v>15</v>
      </c>
      <c r="BL452" s="3" t="s">
        <v>16</v>
      </c>
      <c r="BM452" s="3" t="s">
        <v>17</v>
      </c>
      <c r="BN452" s="4" t="s">
        <v>18</v>
      </c>
      <c r="BO452" s="3" t="s">
        <v>19</v>
      </c>
      <c r="BP452" s="3" t="s">
        <v>16</v>
      </c>
      <c r="BQ452" s="3" t="s">
        <v>20</v>
      </c>
      <c r="BR452" s="3" t="s">
        <v>21</v>
      </c>
      <c r="BS452" s="1"/>
      <c r="BT452" s="2" t="s">
        <v>11</v>
      </c>
      <c r="BU452" s="3" t="s">
        <v>12</v>
      </c>
      <c r="BV452" s="3" t="s">
        <v>13</v>
      </c>
      <c r="BW452" s="163" t="s">
        <v>14</v>
      </c>
      <c r="BX452" s="3" t="s">
        <v>13</v>
      </c>
      <c r="BY452" s="3" t="s">
        <v>15</v>
      </c>
      <c r="BZ452" s="3" t="s">
        <v>16</v>
      </c>
      <c r="CA452" s="3" t="s">
        <v>17</v>
      </c>
      <c r="CB452" s="3"/>
      <c r="CC452" s="3" t="s">
        <v>19</v>
      </c>
      <c r="CD452" s="3" t="s">
        <v>25</v>
      </c>
      <c r="CE452" s="3" t="s">
        <v>26</v>
      </c>
      <c r="CF452" s="3" t="s">
        <v>21</v>
      </c>
      <c r="CH452" s="2" t="s">
        <v>11</v>
      </c>
      <c r="CI452" s="3" t="s">
        <v>12</v>
      </c>
      <c r="CJ452" s="3" t="s">
        <v>13</v>
      </c>
      <c r="CK452" s="3" t="s">
        <v>14</v>
      </c>
      <c r="CL452" s="3" t="s">
        <v>13</v>
      </c>
      <c r="CM452" s="3" t="s">
        <v>15</v>
      </c>
      <c r="CN452" s="3" t="s">
        <v>16</v>
      </c>
      <c r="CO452" s="3" t="s">
        <v>17</v>
      </c>
      <c r="CP452" s="3"/>
      <c r="CQ452" s="3" t="s">
        <v>19</v>
      </c>
      <c r="CR452" s="3" t="s">
        <v>25</v>
      </c>
      <c r="CS452" s="3" t="s">
        <v>26</v>
      </c>
      <c r="CT452" s="3" t="s">
        <v>21</v>
      </c>
      <c r="CV452" s="2" t="s">
        <v>11</v>
      </c>
      <c r="CW452" s="3" t="s">
        <v>12</v>
      </c>
      <c r="CX452" s="3" t="s">
        <v>13</v>
      </c>
      <c r="CY452" s="3" t="s">
        <v>14</v>
      </c>
      <c r="CZ452" s="3" t="s">
        <v>13</v>
      </c>
      <c r="DA452" s="3" t="s">
        <v>15</v>
      </c>
      <c r="DB452" s="3" t="s">
        <v>16</v>
      </c>
      <c r="DC452" s="3" t="s">
        <v>17</v>
      </c>
      <c r="DD452" s="3"/>
      <c r="DE452" s="3" t="s">
        <v>19</v>
      </c>
      <c r="DF452" s="3" t="s">
        <v>25</v>
      </c>
      <c r="DG452" s="3" t="s">
        <v>26</v>
      </c>
      <c r="DH452" s="3" t="s">
        <v>21</v>
      </c>
      <c r="DJ452" s="250"/>
      <c r="DK452" s="250"/>
      <c r="DL452" s="250"/>
      <c r="DM452" s="250"/>
      <c r="DN452" s="13"/>
      <c r="DO452" s="250"/>
      <c r="EL452" s="238"/>
      <c r="EM452" s="2" t="s">
        <v>11</v>
      </c>
      <c r="EN452" s="2"/>
      <c r="EO452" s="3" t="s">
        <v>12</v>
      </c>
      <c r="EP452" s="3" t="s">
        <v>13</v>
      </c>
      <c r="EQ452" s="4" t="s">
        <v>14</v>
      </c>
      <c r="ER452" s="3" t="s">
        <v>13</v>
      </c>
      <c r="ES452" s="3" t="s">
        <v>15</v>
      </c>
      <c r="ET452" s="3" t="s">
        <v>16</v>
      </c>
      <c r="EU452" s="3" t="s">
        <v>17</v>
      </c>
      <c r="EV452" s="4" t="s">
        <v>18</v>
      </c>
      <c r="EW452" s="3" t="s">
        <v>19</v>
      </c>
      <c r="EX452" s="3" t="s">
        <v>16</v>
      </c>
      <c r="EY452" s="3" t="s">
        <v>20</v>
      </c>
      <c r="EZ452" s="3" t="s">
        <v>21</v>
      </c>
    </row>
    <row r="453" spans="1:156" ht="15" customHeight="1">
      <c r="A453" s="89">
        <v>45936</v>
      </c>
      <c r="B453" s="6">
        <v>2701</v>
      </c>
      <c r="C453" s="78">
        <v>9848</v>
      </c>
      <c r="D453" s="78">
        <v>67</v>
      </c>
      <c r="E453" s="78">
        <v>345</v>
      </c>
      <c r="F453" s="78">
        <v>2</v>
      </c>
      <c r="G453" s="78">
        <v>21</v>
      </c>
      <c r="H453" s="78">
        <v>2</v>
      </c>
      <c r="I453" s="78">
        <v>0</v>
      </c>
      <c r="J453" s="90" t="s">
        <v>27</v>
      </c>
      <c r="K453" s="91">
        <v>682</v>
      </c>
      <c r="L453" s="78">
        <v>1364</v>
      </c>
      <c r="M453" s="92">
        <v>0.2035820895522388</v>
      </c>
      <c r="N453" s="12"/>
      <c r="P453" s="89">
        <v>45936</v>
      </c>
      <c r="Q453" s="78">
        <v>7150</v>
      </c>
      <c r="R453" s="78">
        <v>211</v>
      </c>
      <c r="S453" s="78">
        <v>169</v>
      </c>
      <c r="T453" s="78">
        <v>1</v>
      </c>
      <c r="U453" s="78">
        <v>10</v>
      </c>
      <c r="V453" s="78">
        <v>1</v>
      </c>
      <c r="W453" s="78">
        <v>6</v>
      </c>
      <c r="X453" s="90" t="s">
        <v>28</v>
      </c>
      <c r="Y453" s="91">
        <v>500</v>
      </c>
      <c r="Z453" s="78">
        <v>350</v>
      </c>
      <c r="AA453" s="92">
        <v>1.6587677725118485E-2</v>
      </c>
      <c r="AB453" s="93"/>
      <c r="AD453" s="89">
        <v>45936</v>
      </c>
      <c r="AE453" s="78">
        <v>4430</v>
      </c>
      <c r="AF453" s="78">
        <v>75</v>
      </c>
      <c r="AG453" s="78">
        <v>143</v>
      </c>
      <c r="AH453" s="78">
        <v>2</v>
      </c>
      <c r="AI453" s="78">
        <v>8</v>
      </c>
      <c r="AJ453" s="78">
        <v>2</v>
      </c>
      <c r="AK453" s="78">
        <v>2</v>
      </c>
      <c r="AL453" s="90" t="s">
        <v>81</v>
      </c>
      <c r="AM453" s="91">
        <v>600</v>
      </c>
      <c r="AN453" s="78">
        <v>1200</v>
      </c>
      <c r="AO453" s="92">
        <v>0.16</v>
      </c>
      <c r="AP453" s="93"/>
      <c r="AR453" s="89">
        <v>45936</v>
      </c>
      <c r="AS453" s="8">
        <v>7306</v>
      </c>
      <c r="AT453" s="110">
        <v>104</v>
      </c>
      <c r="AU453" s="9">
        <v>304</v>
      </c>
      <c r="AV453" s="9">
        <v>2</v>
      </c>
      <c r="AW453" s="9">
        <v>14</v>
      </c>
      <c r="AX453" s="9">
        <v>2</v>
      </c>
      <c r="AY453" s="9">
        <v>0</v>
      </c>
      <c r="AZ453" s="90" t="s">
        <v>30</v>
      </c>
      <c r="BA453" s="78">
        <v>1000</v>
      </c>
      <c r="BB453" s="9">
        <v>2000</v>
      </c>
      <c r="BC453" s="10">
        <v>0.19230769230769232</v>
      </c>
      <c r="BD453" s="7"/>
      <c r="BF453" s="89">
        <v>45936</v>
      </c>
      <c r="BG453" s="78">
        <v>3121</v>
      </c>
      <c r="BH453" s="78">
        <v>58</v>
      </c>
      <c r="BI453" s="188">
        <v>159</v>
      </c>
      <c r="BJ453" s="78">
        <v>1</v>
      </c>
      <c r="BK453" s="78">
        <v>19</v>
      </c>
      <c r="BL453" s="78">
        <v>1</v>
      </c>
      <c r="BM453" s="78">
        <v>5</v>
      </c>
      <c r="BN453" s="90" t="s">
        <v>31</v>
      </c>
      <c r="BO453" s="91">
        <v>800</v>
      </c>
      <c r="BP453" s="78">
        <v>800</v>
      </c>
      <c r="BQ453" s="92">
        <v>0.13793103448275862</v>
      </c>
      <c r="BR453" s="93" t="s">
        <v>82</v>
      </c>
      <c r="BS453" s="1"/>
      <c r="BT453" s="89">
        <v>45936</v>
      </c>
      <c r="BU453" s="8">
        <v>11837</v>
      </c>
      <c r="BV453" s="9">
        <v>226</v>
      </c>
      <c r="BW453" s="9">
        <v>316</v>
      </c>
      <c r="BX453" s="9">
        <v>5</v>
      </c>
      <c r="BY453" s="9">
        <v>35</v>
      </c>
      <c r="BZ453" s="9">
        <v>5</v>
      </c>
      <c r="CA453" s="9">
        <v>8</v>
      </c>
      <c r="CB453" s="78"/>
      <c r="CC453" s="78">
        <v>880</v>
      </c>
      <c r="CD453" s="9">
        <v>4400</v>
      </c>
      <c r="CE453" s="10">
        <v>0.19469026548672566</v>
      </c>
      <c r="CF453" s="223" t="s">
        <v>83</v>
      </c>
      <c r="CH453" s="89">
        <v>45936</v>
      </c>
      <c r="CI453" s="8">
        <v>12088</v>
      </c>
      <c r="CJ453" s="9">
        <v>363</v>
      </c>
      <c r="CK453" s="9">
        <v>284</v>
      </c>
      <c r="CL453" s="9">
        <v>5</v>
      </c>
      <c r="CM453" s="9">
        <v>6</v>
      </c>
      <c r="CN453" s="9">
        <v>5</v>
      </c>
      <c r="CO453" s="9">
        <v>5</v>
      </c>
      <c r="CP453" s="78"/>
      <c r="CQ453" s="78">
        <v>715</v>
      </c>
      <c r="CR453" s="9">
        <v>5060</v>
      </c>
      <c r="CS453" s="10">
        <v>0.1393939393939394</v>
      </c>
      <c r="CT453" s="234" t="s">
        <v>84</v>
      </c>
      <c r="CV453" s="89">
        <v>45936</v>
      </c>
      <c r="CW453" s="8">
        <v>3971</v>
      </c>
      <c r="CX453" s="9">
        <v>188</v>
      </c>
      <c r="CY453" s="9">
        <v>448</v>
      </c>
      <c r="CZ453" s="9">
        <v>5</v>
      </c>
      <c r="DA453" s="9">
        <v>20</v>
      </c>
      <c r="DB453" s="9">
        <v>8</v>
      </c>
      <c r="DC453" s="9">
        <v>7</v>
      </c>
      <c r="DD453" s="78"/>
      <c r="DE453" s="78">
        <v>385</v>
      </c>
      <c r="DF453" s="9">
        <v>3080</v>
      </c>
      <c r="DG453" s="10">
        <v>0.16382978723404254</v>
      </c>
      <c r="DH453" s="216" t="s">
        <v>85</v>
      </c>
      <c r="DJ453" s="250"/>
      <c r="DK453" s="250"/>
      <c r="DL453" s="250"/>
      <c r="DM453" s="250"/>
      <c r="DN453" s="250"/>
      <c r="DO453" s="250"/>
      <c r="EL453" s="239"/>
      <c r="EM453" s="89">
        <v>45936</v>
      </c>
      <c r="EN453" s="6">
        <v>63</v>
      </c>
      <c r="EO453" s="78">
        <v>7661</v>
      </c>
      <c r="EP453" s="78">
        <v>18</v>
      </c>
      <c r="EQ453" s="78">
        <v>262</v>
      </c>
      <c r="ER453" s="78">
        <v>1</v>
      </c>
      <c r="ES453" s="78">
        <v>6</v>
      </c>
      <c r="ET453" s="78">
        <v>1</v>
      </c>
      <c r="EU453" s="78">
        <v>0</v>
      </c>
      <c r="EV453" s="90" t="s">
        <v>37</v>
      </c>
      <c r="EW453" s="91">
        <v>0</v>
      </c>
      <c r="EX453" s="78">
        <v>0</v>
      </c>
      <c r="EY453" s="92">
        <v>0</v>
      </c>
      <c r="EZ453" s="12"/>
    </row>
    <row r="454" spans="1:156" ht="15" customHeight="1">
      <c r="A454" s="15"/>
      <c r="B454" s="15"/>
      <c r="C454" s="9">
        <v>11544</v>
      </c>
      <c r="D454" s="9">
        <v>61</v>
      </c>
      <c r="E454" s="9">
        <v>333</v>
      </c>
      <c r="F454" s="9">
        <v>2</v>
      </c>
      <c r="G454" s="9">
        <v>10</v>
      </c>
      <c r="H454" s="9">
        <v>2</v>
      </c>
      <c r="I454" s="9">
        <v>3</v>
      </c>
      <c r="J454" s="90" t="s">
        <v>33</v>
      </c>
      <c r="K454" s="78">
        <v>800</v>
      </c>
      <c r="L454" s="9">
        <v>1600</v>
      </c>
      <c r="M454" s="10">
        <v>0.26229508196721313</v>
      </c>
      <c r="N454" s="7"/>
      <c r="P454" s="15"/>
      <c r="Q454" s="9">
        <v>7925</v>
      </c>
      <c r="R454" s="9">
        <v>25</v>
      </c>
      <c r="S454" s="9">
        <v>354</v>
      </c>
      <c r="T454" s="9">
        <v>0</v>
      </c>
      <c r="U454" s="9">
        <v>72</v>
      </c>
      <c r="V454" s="9">
        <v>0</v>
      </c>
      <c r="W454" s="9">
        <v>-50</v>
      </c>
      <c r="X454" s="90" t="s">
        <v>86</v>
      </c>
      <c r="Y454" s="78">
        <v>605</v>
      </c>
      <c r="Z454" s="9">
        <v>0</v>
      </c>
      <c r="AA454" s="10">
        <v>0</v>
      </c>
      <c r="AB454" s="7" t="s">
        <v>87</v>
      </c>
      <c r="AD454" s="15"/>
      <c r="AE454" s="9">
        <v>4635</v>
      </c>
      <c r="AF454" s="9">
        <v>127</v>
      </c>
      <c r="AG454" s="9">
        <v>250</v>
      </c>
      <c r="AH454" s="9">
        <v>4</v>
      </c>
      <c r="AI454" s="9">
        <v>7</v>
      </c>
      <c r="AJ454" s="9">
        <v>5</v>
      </c>
      <c r="AK454" s="9">
        <v>5</v>
      </c>
      <c r="AL454" s="90" t="s">
        <v>88</v>
      </c>
      <c r="AM454" s="78">
        <v>996</v>
      </c>
      <c r="AN454" s="9">
        <v>4980</v>
      </c>
      <c r="AO454" s="10">
        <v>0.39212598425196848</v>
      </c>
      <c r="AP454" s="7"/>
      <c r="AR454" s="89"/>
      <c r="AS454" s="8">
        <v>4342</v>
      </c>
      <c r="AT454" s="110">
        <v>33</v>
      </c>
      <c r="AU454" s="9">
        <v>321</v>
      </c>
      <c r="AV454" s="9">
        <v>1</v>
      </c>
      <c r="AW454" s="9">
        <v>21</v>
      </c>
      <c r="AX454" s="9">
        <v>2</v>
      </c>
      <c r="AY454" s="9">
        <v>4</v>
      </c>
      <c r="AZ454" s="90" t="s">
        <v>36</v>
      </c>
      <c r="BA454" s="78">
        <v>1000</v>
      </c>
      <c r="BB454" s="9">
        <v>2000</v>
      </c>
      <c r="BC454" s="10">
        <v>0.60606060606060608</v>
      </c>
      <c r="BD454" s="7" t="s">
        <v>89</v>
      </c>
      <c r="BF454" s="15"/>
      <c r="BG454" s="9">
        <v>3574</v>
      </c>
      <c r="BH454" s="9">
        <v>101</v>
      </c>
      <c r="BI454" s="73">
        <v>71</v>
      </c>
      <c r="BJ454" s="9">
        <v>1</v>
      </c>
      <c r="BK454" s="9">
        <v>13</v>
      </c>
      <c r="BL454" s="9">
        <v>0</v>
      </c>
      <c r="BM454" s="9">
        <v>3</v>
      </c>
      <c r="BN454" s="90" t="s">
        <v>37</v>
      </c>
      <c r="BO454" s="78">
        <v>722</v>
      </c>
      <c r="BP454" s="9">
        <v>0</v>
      </c>
      <c r="BQ454" s="10">
        <v>0</v>
      </c>
      <c r="BR454" s="93"/>
      <c r="BS454" s="1"/>
      <c r="BT454" s="15">
        <f>IF(A457="","",A457)</f>
        <v>45943</v>
      </c>
      <c r="BU454" s="9">
        <v>11996</v>
      </c>
      <c r="BV454" s="9">
        <f t="shared" ref="BV454:BV483" si="827">IF(BU454="","",BU454-BU453)</f>
        <v>159</v>
      </c>
      <c r="BW454" s="9">
        <v>322</v>
      </c>
      <c r="BX454" s="9">
        <f t="shared" ref="BX454:BX483" si="828">IF(BW454="","",BW454-BW453)</f>
        <v>6</v>
      </c>
      <c r="BY454" s="9">
        <v>38</v>
      </c>
      <c r="BZ454" s="9">
        <f t="shared" ref="BZ454:BZ483" si="829">IF(BY454="","",BY453+CA453-BY454)</f>
        <v>5</v>
      </c>
      <c r="CA454" s="9">
        <v>4</v>
      </c>
      <c r="CB454" s="78"/>
      <c r="CC454" s="78">
        <f t="shared" ref="CC454:CC469" si="830">IF(BU454="","",CC453)</f>
        <v>880</v>
      </c>
      <c r="CD454" s="9">
        <f t="shared" ref="CD454:CD485" si="831">IF(CC454="","",BZ454*CC454)</f>
        <v>4400</v>
      </c>
      <c r="CE454" s="10">
        <f t="shared" ref="CE454:CE485" si="832">IF(CD454="","",CD454/(BV454*100))</f>
        <v>0.27672955974842767</v>
      </c>
      <c r="CF454" s="7"/>
      <c r="CH454" s="89">
        <f>IF(A457="","",A457)</f>
        <v>45943</v>
      </c>
      <c r="CI454" s="9">
        <v>12370</v>
      </c>
      <c r="CJ454" s="9">
        <f t="shared" ref="CJ454:CJ483" si="833">IF(CI454="","",CI454-CI453)</f>
        <v>282</v>
      </c>
      <c r="CK454" s="9">
        <v>288</v>
      </c>
      <c r="CL454" s="9">
        <f t="shared" ref="CL454:CL483" si="834">IF(CK454="","",CK454-CK453)</f>
        <v>4</v>
      </c>
      <c r="CM454" s="9">
        <v>8</v>
      </c>
      <c r="CN454" s="9">
        <f t="shared" ref="CN454:CN483" si="835">IF(CM454="","",CM453+CO453-CM454)</f>
        <v>3</v>
      </c>
      <c r="CO454" s="9">
        <v>4</v>
      </c>
      <c r="CP454" s="78"/>
      <c r="CQ454" s="78">
        <f t="shared" ref="CQ454:CQ469" si="836">IF(CI454="","",CQ453)</f>
        <v>715</v>
      </c>
      <c r="CR454" s="9">
        <f t="shared" ref="CR454:CR485" si="837">IF(CQ454="","",CN454*CQ454)</f>
        <v>2145</v>
      </c>
      <c r="CS454" s="10">
        <f t="shared" ref="CS454:CS485" si="838">IF(CR454="","",CR454/(CJ454*100))</f>
        <v>7.6063829787234041E-2</v>
      </c>
      <c r="CT454" s="7"/>
      <c r="CV454" s="89">
        <f>IF(A457="","",A457)</f>
        <v>45943</v>
      </c>
      <c r="CW454" s="9">
        <v>4099</v>
      </c>
      <c r="CX454" s="9">
        <f t="shared" ref="CX454:CX483" si="839">IF(CW454="","",CW454-CW453)</f>
        <v>128</v>
      </c>
      <c r="CY454" s="9">
        <v>456</v>
      </c>
      <c r="CZ454" s="9">
        <f t="shared" ref="CZ454:CZ483" si="840">IF(CY454="","",CY454-CY453)</f>
        <v>8</v>
      </c>
      <c r="DA454" s="9">
        <v>16</v>
      </c>
      <c r="DB454" s="9">
        <f t="shared" ref="DB454:DB483" si="841">IF(DA454="","",DA453+DC453-DA454)</f>
        <v>11</v>
      </c>
      <c r="DC454" s="9">
        <v>0</v>
      </c>
      <c r="DD454" s="78"/>
      <c r="DE454" s="78">
        <f t="shared" ref="DE454:DE469" si="842">IF(CW454="","",DE453)</f>
        <v>385</v>
      </c>
      <c r="DF454" s="9">
        <f t="shared" ref="DF454:DF485" si="843">IF(DE454="","",DB454*DE454)</f>
        <v>4235</v>
      </c>
      <c r="DG454" s="10">
        <f t="shared" ref="DG454:DG485" si="844">IF(DF454="","",DF454/(CX454*100))</f>
        <v>0.33085937500000001</v>
      </c>
      <c r="DH454" s="232"/>
      <c r="DJ454" s="250"/>
      <c r="DK454" s="250"/>
      <c r="DL454" s="250"/>
      <c r="DM454" s="250"/>
      <c r="DN454" s="250"/>
      <c r="DO454" s="250"/>
      <c r="EL454" s="239"/>
      <c r="EM454" s="15"/>
      <c r="EN454" s="15"/>
      <c r="EO454" s="9">
        <v>8248</v>
      </c>
      <c r="EP454" s="9">
        <v>3</v>
      </c>
      <c r="EQ454" s="9">
        <v>391</v>
      </c>
      <c r="ER454" s="9">
        <v>1</v>
      </c>
      <c r="ES454" s="9">
        <v>10</v>
      </c>
      <c r="ET454" s="9">
        <v>1</v>
      </c>
      <c r="EU454" s="9">
        <v>0</v>
      </c>
      <c r="EV454" s="90" t="s">
        <v>88</v>
      </c>
      <c r="EW454" s="78">
        <v>996</v>
      </c>
      <c r="EX454" s="9">
        <v>996</v>
      </c>
      <c r="EY454" s="10">
        <v>3.32</v>
      </c>
      <c r="EZ454" s="7"/>
    </row>
    <row r="455" spans="1:156" ht="15" customHeight="1">
      <c r="A455" s="15"/>
      <c r="B455" s="15"/>
      <c r="C455" s="9">
        <v>8062</v>
      </c>
      <c r="D455" s="9">
        <v>68</v>
      </c>
      <c r="E455" s="9">
        <v>519</v>
      </c>
      <c r="F455" s="9">
        <v>2</v>
      </c>
      <c r="G455" s="9">
        <v>10</v>
      </c>
      <c r="H455" s="9">
        <v>2</v>
      </c>
      <c r="I455" s="9">
        <v>0</v>
      </c>
      <c r="J455" s="62" t="s">
        <v>40</v>
      </c>
      <c r="K455" s="95">
        <v>308</v>
      </c>
      <c r="L455" s="9">
        <v>616</v>
      </c>
      <c r="M455" s="10">
        <v>9.058823529411765E-2</v>
      </c>
      <c r="N455" s="7"/>
      <c r="P455" s="15"/>
      <c r="Q455" s="9">
        <v>8906</v>
      </c>
      <c r="R455" s="9">
        <v>79</v>
      </c>
      <c r="S455" s="9">
        <v>207</v>
      </c>
      <c r="T455" s="9">
        <v>0</v>
      </c>
      <c r="U455" s="9">
        <v>3</v>
      </c>
      <c r="V455" s="9">
        <v>2</v>
      </c>
      <c r="W455" s="9">
        <v>4</v>
      </c>
      <c r="X455" s="62" t="s">
        <v>41</v>
      </c>
      <c r="Y455" s="95">
        <v>1100</v>
      </c>
      <c r="Z455" s="9">
        <v>2200</v>
      </c>
      <c r="AA455" s="10">
        <v>0.27848101265822783</v>
      </c>
      <c r="AB455" s="7"/>
      <c r="AD455" s="15"/>
      <c r="AE455" s="9">
        <v>5515</v>
      </c>
      <c r="AF455" s="9">
        <v>138</v>
      </c>
      <c r="AG455" s="9">
        <v>247</v>
      </c>
      <c r="AH455" s="9">
        <v>4</v>
      </c>
      <c r="AI455" s="9">
        <v>3</v>
      </c>
      <c r="AJ455" s="9">
        <v>4</v>
      </c>
      <c r="AK455" s="9">
        <v>8</v>
      </c>
      <c r="AL455" s="62" t="s">
        <v>42</v>
      </c>
      <c r="AM455" s="95">
        <v>418</v>
      </c>
      <c r="AN455" s="9">
        <v>1672</v>
      </c>
      <c r="AO455" s="10">
        <v>0.12115942028985507</v>
      </c>
      <c r="AP455" s="7"/>
      <c r="AR455" s="17"/>
      <c r="AS455" s="18">
        <v>4636</v>
      </c>
      <c r="AT455" s="19">
        <v>58</v>
      </c>
      <c r="AU455" s="19">
        <v>293</v>
      </c>
      <c r="AV455" s="19">
        <v>4</v>
      </c>
      <c r="AW455" s="19">
        <v>30</v>
      </c>
      <c r="AX455" s="19">
        <v>4</v>
      </c>
      <c r="AY455" s="19">
        <v>0</v>
      </c>
      <c r="AZ455" s="113" t="s">
        <v>43</v>
      </c>
      <c r="BA455" s="20">
        <v>400</v>
      </c>
      <c r="BB455" s="19">
        <v>3200</v>
      </c>
      <c r="BC455" s="21">
        <v>0.55172413793103448</v>
      </c>
      <c r="BD455" s="22"/>
      <c r="BF455" s="15"/>
      <c r="BG455" s="9">
        <v>3363</v>
      </c>
      <c r="BH455" s="9">
        <v>153</v>
      </c>
      <c r="BI455" s="73">
        <v>105</v>
      </c>
      <c r="BJ455" s="9">
        <v>6</v>
      </c>
      <c r="BK455" s="9">
        <v>2</v>
      </c>
      <c r="BL455" s="9">
        <v>5</v>
      </c>
      <c r="BM455" s="9">
        <v>10</v>
      </c>
      <c r="BN455" s="62" t="s">
        <v>44</v>
      </c>
      <c r="BO455" s="95">
        <v>670</v>
      </c>
      <c r="BP455" s="9">
        <v>3350</v>
      </c>
      <c r="BQ455" s="10">
        <v>0.21895424836601307</v>
      </c>
      <c r="BR455" s="93"/>
      <c r="BS455" s="1"/>
      <c r="BT455" s="15">
        <f>IF(A461="","",A461)</f>
        <v>45945</v>
      </c>
      <c r="BU455" s="9">
        <v>12061</v>
      </c>
      <c r="BV455" s="9">
        <f t="shared" si="827"/>
        <v>65</v>
      </c>
      <c r="BW455" s="9">
        <v>325</v>
      </c>
      <c r="BX455" s="9">
        <f t="shared" si="828"/>
        <v>3</v>
      </c>
      <c r="BY455" s="9">
        <v>40</v>
      </c>
      <c r="BZ455" s="9">
        <f t="shared" si="829"/>
        <v>2</v>
      </c>
      <c r="CA455" s="9">
        <v>0</v>
      </c>
      <c r="CB455" s="78"/>
      <c r="CC455" s="78">
        <f t="shared" si="830"/>
        <v>880</v>
      </c>
      <c r="CD455" s="9">
        <f t="shared" si="831"/>
        <v>1760</v>
      </c>
      <c r="CE455" s="10">
        <f t="shared" si="832"/>
        <v>0.27076923076923076</v>
      </c>
      <c r="CF455" s="7"/>
      <c r="CH455" s="89">
        <f>IF(A461="","",A461)</f>
        <v>45945</v>
      </c>
      <c r="CI455" s="9">
        <v>12522</v>
      </c>
      <c r="CJ455" s="9">
        <f t="shared" si="833"/>
        <v>152</v>
      </c>
      <c r="CK455" s="9">
        <v>289</v>
      </c>
      <c r="CL455" s="9">
        <f t="shared" si="834"/>
        <v>1</v>
      </c>
      <c r="CM455" s="9">
        <v>11</v>
      </c>
      <c r="CN455" s="9">
        <f t="shared" si="835"/>
        <v>1</v>
      </c>
      <c r="CO455" s="9">
        <v>0</v>
      </c>
      <c r="CP455" s="78"/>
      <c r="CQ455" s="78">
        <f t="shared" si="836"/>
        <v>715</v>
      </c>
      <c r="CR455" s="9">
        <f t="shared" si="837"/>
        <v>715</v>
      </c>
      <c r="CS455" s="10">
        <f t="shared" si="838"/>
        <v>4.7039473684210527E-2</v>
      </c>
      <c r="CT455" s="7"/>
      <c r="CV455" s="89">
        <f>IF(A461="","",A461)</f>
        <v>45945</v>
      </c>
      <c r="CW455" s="9">
        <v>4131</v>
      </c>
      <c r="CX455" s="9">
        <f t="shared" si="839"/>
        <v>32</v>
      </c>
      <c r="CY455" s="9">
        <v>457</v>
      </c>
      <c r="CZ455" s="9">
        <f t="shared" si="840"/>
        <v>1</v>
      </c>
      <c r="DA455" s="9">
        <v>15</v>
      </c>
      <c r="DB455" s="9">
        <f t="shared" si="841"/>
        <v>1</v>
      </c>
      <c r="DC455" s="9"/>
      <c r="DD455" s="78"/>
      <c r="DE455" s="78">
        <f t="shared" si="842"/>
        <v>385</v>
      </c>
      <c r="DF455" s="9">
        <f t="shared" si="843"/>
        <v>385</v>
      </c>
      <c r="DG455" s="10">
        <f t="shared" si="844"/>
        <v>0.1203125</v>
      </c>
      <c r="DH455" s="7"/>
      <c r="DJ455" s="250"/>
      <c r="DK455" s="250"/>
      <c r="DL455" s="250"/>
      <c r="DM455" s="250"/>
      <c r="DN455" s="250"/>
      <c r="DO455" s="250"/>
      <c r="EL455" s="239"/>
      <c r="EM455" s="15"/>
      <c r="EN455" s="15"/>
      <c r="EO455" s="9">
        <v>6952</v>
      </c>
      <c r="EP455" s="9">
        <v>23</v>
      </c>
      <c r="EQ455" s="9">
        <v>469</v>
      </c>
      <c r="ER455" s="9">
        <v>1</v>
      </c>
      <c r="ES455" s="9">
        <v>98</v>
      </c>
      <c r="ET455" s="9">
        <v>2</v>
      </c>
      <c r="EU455" s="9">
        <v>0</v>
      </c>
      <c r="EV455" s="62" t="s">
        <v>51</v>
      </c>
      <c r="EW455" s="95">
        <v>200</v>
      </c>
      <c r="EX455" s="9">
        <v>400</v>
      </c>
      <c r="EY455" s="10">
        <v>0.17391304347826086</v>
      </c>
      <c r="EZ455" s="7"/>
    </row>
    <row r="456" spans="1:156" ht="15" customHeight="1" thickBot="1">
      <c r="A456" s="23"/>
      <c r="B456" s="23"/>
      <c r="C456" s="24">
        <v>8281</v>
      </c>
      <c r="D456" s="24">
        <v>171</v>
      </c>
      <c r="E456" s="24">
        <v>404</v>
      </c>
      <c r="F456" s="24">
        <v>3</v>
      </c>
      <c r="G456" s="24">
        <v>2</v>
      </c>
      <c r="H456" s="24">
        <v>5</v>
      </c>
      <c r="I456" s="24">
        <v>5</v>
      </c>
      <c r="J456" s="63" t="s">
        <v>47</v>
      </c>
      <c r="K456" s="24">
        <v>957</v>
      </c>
      <c r="L456" s="24">
        <v>4785</v>
      </c>
      <c r="M456" s="26">
        <v>0.27982456140350875</v>
      </c>
      <c r="N456" s="7"/>
      <c r="P456" s="23" t="s">
        <v>90</v>
      </c>
      <c r="Q456" s="24">
        <v>6040</v>
      </c>
      <c r="R456" s="24">
        <v>101</v>
      </c>
      <c r="S456" s="24">
        <v>356</v>
      </c>
      <c r="T456" s="24">
        <v>9</v>
      </c>
      <c r="U456" s="24">
        <v>11</v>
      </c>
      <c r="V456" s="24">
        <v>11</v>
      </c>
      <c r="W456" s="24">
        <v>3</v>
      </c>
      <c r="X456" s="63" t="s">
        <v>48</v>
      </c>
      <c r="Y456" s="24">
        <v>608</v>
      </c>
      <c r="Z456" s="24">
        <v>6688</v>
      </c>
      <c r="AA456" s="26">
        <v>0.66217821782178221</v>
      </c>
      <c r="AB456" s="7"/>
      <c r="AD456" s="23" t="s">
        <v>90</v>
      </c>
      <c r="AE456" s="24">
        <v>4959</v>
      </c>
      <c r="AF456" s="24">
        <v>99</v>
      </c>
      <c r="AG456" s="24">
        <v>439</v>
      </c>
      <c r="AH456" s="24">
        <v>2</v>
      </c>
      <c r="AI456" s="24">
        <v>17</v>
      </c>
      <c r="AJ456" s="24">
        <v>2</v>
      </c>
      <c r="AK456" s="24">
        <v>19</v>
      </c>
      <c r="AL456" s="63" t="s">
        <v>49</v>
      </c>
      <c r="AM456" s="24">
        <v>450</v>
      </c>
      <c r="AN456" s="24">
        <v>900</v>
      </c>
      <c r="AO456" s="26">
        <v>9.0909090909090912E-2</v>
      </c>
      <c r="AP456" s="7"/>
      <c r="AR456" s="23" t="s">
        <v>90</v>
      </c>
      <c r="AS456" s="27">
        <v>4635</v>
      </c>
      <c r="AT456" s="24">
        <v>39</v>
      </c>
      <c r="AU456" s="24">
        <v>239</v>
      </c>
      <c r="AV456" s="24">
        <v>0</v>
      </c>
      <c r="AW456" s="24">
        <v>8</v>
      </c>
      <c r="AX456" s="24">
        <v>0</v>
      </c>
      <c r="AY456" s="24">
        <v>6</v>
      </c>
      <c r="AZ456" s="63" t="s">
        <v>91</v>
      </c>
      <c r="BA456" s="24">
        <v>528</v>
      </c>
      <c r="BB456" s="24">
        <v>0</v>
      </c>
      <c r="BC456" s="26">
        <v>0</v>
      </c>
      <c r="BD456" s="22" t="s">
        <v>92</v>
      </c>
      <c r="BF456" s="23"/>
      <c r="BG456" s="24">
        <v>4059</v>
      </c>
      <c r="BH456" s="24">
        <v>156</v>
      </c>
      <c r="BI456" s="189">
        <v>204</v>
      </c>
      <c r="BJ456" s="24">
        <v>7</v>
      </c>
      <c r="BK456" s="24">
        <v>90</v>
      </c>
      <c r="BL456" s="24">
        <v>15</v>
      </c>
      <c r="BM456" s="24">
        <v>0</v>
      </c>
      <c r="BN456" s="63" t="s">
        <v>51</v>
      </c>
      <c r="BO456" s="24">
        <v>200</v>
      </c>
      <c r="BP456" s="24">
        <v>3000</v>
      </c>
      <c r="BQ456" s="26">
        <v>0.19230769230769232</v>
      </c>
      <c r="BR456" s="93"/>
      <c r="BS456" s="1"/>
      <c r="BT456" s="15">
        <f>IF(A465="","",A465)</f>
        <v>45950</v>
      </c>
      <c r="BU456" s="9">
        <v>12220</v>
      </c>
      <c r="BV456" s="9">
        <f t="shared" si="827"/>
        <v>159</v>
      </c>
      <c r="BW456" s="9">
        <v>329</v>
      </c>
      <c r="BX456" s="9">
        <f t="shared" si="828"/>
        <v>4</v>
      </c>
      <c r="BY456" s="9">
        <v>36</v>
      </c>
      <c r="BZ456" s="9">
        <f t="shared" si="829"/>
        <v>4</v>
      </c>
      <c r="CA456" s="9">
        <v>4</v>
      </c>
      <c r="CB456" s="78"/>
      <c r="CC456" s="78">
        <f t="shared" si="830"/>
        <v>880</v>
      </c>
      <c r="CD456" s="9">
        <f t="shared" si="831"/>
        <v>3520</v>
      </c>
      <c r="CE456" s="10">
        <f t="shared" si="832"/>
        <v>0.22138364779874214</v>
      </c>
      <c r="CF456" s="7"/>
      <c r="CH456" s="89">
        <f>IF(A465="","",A465)</f>
        <v>45950</v>
      </c>
      <c r="CI456" s="9">
        <v>12829</v>
      </c>
      <c r="CJ456" s="9">
        <f t="shared" si="833"/>
        <v>307</v>
      </c>
      <c r="CK456" s="9">
        <v>292</v>
      </c>
      <c r="CL456" s="9">
        <f t="shared" si="834"/>
        <v>3</v>
      </c>
      <c r="CM456" s="9">
        <v>8</v>
      </c>
      <c r="CN456" s="9">
        <f t="shared" si="835"/>
        <v>3</v>
      </c>
      <c r="CO456" s="9">
        <v>5</v>
      </c>
      <c r="CP456" s="78"/>
      <c r="CQ456" s="78">
        <f t="shared" si="836"/>
        <v>715</v>
      </c>
      <c r="CR456" s="9">
        <f t="shared" si="837"/>
        <v>2145</v>
      </c>
      <c r="CS456" s="10">
        <f t="shared" si="838"/>
        <v>6.9869706840390886E-2</v>
      </c>
      <c r="CT456" s="7"/>
      <c r="CV456" s="89">
        <f>IF(A465="","",A465)</f>
        <v>45950</v>
      </c>
      <c r="CW456" s="9">
        <v>4274</v>
      </c>
      <c r="CX456" s="9">
        <f t="shared" si="839"/>
        <v>143</v>
      </c>
      <c r="CY456" s="9">
        <v>462</v>
      </c>
      <c r="CZ456" s="9">
        <f t="shared" si="840"/>
        <v>5</v>
      </c>
      <c r="DA456" s="9">
        <v>10</v>
      </c>
      <c r="DB456" s="9">
        <f t="shared" si="841"/>
        <v>5</v>
      </c>
      <c r="DC456" s="9">
        <v>13</v>
      </c>
      <c r="DD456" s="78"/>
      <c r="DE456" s="78">
        <f t="shared" si="842"/>
        <v>385</v>
      </c>
      <c r="DF456" s="9">
        <f t="shared" si="843"/>
        <v>1925</v>
      </c>
      <c r="DG456" s="10">
        <f t="shared" si="844"/>
        <v>0.13461538461538461</v>
      </c>
      <c r="DH456" s="7"/>
      <c r="DJ456" s="250"/>
      <c r="DK456" s="13"/>
      <c r="DL456" s="13"/>
      <c r="DM456" s="13"/>
      <c r="DN456" s="13"/>
      <c r="DO456" s="250"/>
      <c r="EL456" s="239"/>
      <c r="EM456" s="23"/>
      <c r="EN456" s="23"/>
      <c r="EO456" s="24">
        <v>7991</v>
      </c>
      <c r="EP456" s="24">
        <v>19</v>
      </c>
      <c r="EQ456" s="24">
        <v>576</v>
      </c>
      <c r="ER456" s="24">
        <v>0</v>
      </c>
      <c r="ES456" s="24">
        <v>9</v>
      </c>
      <c r="ET456" s="24">
        <v>0</v>
      </c>
      <c r="EU456" s="24">
        <v>20</v>
      </c>
      <c r="EV456" s="63" t="s">
        <v>49</v>
      </c>
      <c r="EW456" s="24">
        <v>500</v>
      </c>
      <c r="EX456" s="24">
        <v>0</v>
      </c>
      <c r="EY456" s="26">
        <v>0</v>
      </c>
      <c r="EZ456" s="7"/>
    </row>
    <row r="457" spans="1:156" ht="15" customHeight="1" thickTop="1">
      <c r="A457" s="89">
        <v>45943</v>
      </c>
      <c r="B457" s="6">
        <f>IF(A457="","",SUM(D457:D460)+SUM(R457:R460)+SUM(BV454)+SUM(CJ454)+SUM(CX454)+SUM(AF457:AF460)+SUM(AT457:AT460)+SUM(BH457:BH460))</f>
        <v>2913</v>
      </c>
      <c r="C457" s="78">
        <v>9931</v>
      </c>
      <c r="D457" s="78">
        <f t="shared" ref="D457:D504" si="845">IF(C457="","",C457-C453)</f>
        <v>83</v>
      </c>
      <c r="E457" s="78">
        <v>346</v>
      </c>
      <c r="F457" s="28">
        <f t="shared" ref="F457:F504" si="846">IF(E457="","",E457-E453)</f>
        <v>1</v>
      </c>
      <c r="G457" s="78">
        <v>20</v>
      </c>
      <c r="H457" s="78">
        <f t="shared" ref="H457:H504" si="847">IF(G457="","",G453+I453-G457)</f>
        <v>1</v>
      </c>
      <c r="I457" s="78">
        <v>0</v>
      </c>
      <c r="J457" s="90" t="str">
        <f t="shared" ref="J457:J504" si="848">IF(C457="","",J453)</f>
        <v>NICIマスコット</v>
      </c>
      <c r="K457" s="91">
        <f t="shared" ref="K457:K504" si="849">IF(D457="","",K453)</f>
        <v>682</v>
      </c>
      <c r="L457" s="28">
        <f t="shared" ref="L457:L504" si="850">IF(G457="","",H457*K457)</f>
        <v>682</v>
      </c>
      <c r="M457" s="29">
        <f t="shared" ref="M457:M504" si="851">IF(H457="","",L457/(D457*100))</f>
        <v>8.2168674698795185E-2</v>
      </c>
      <c r="N457" s="7"/>
      <c r="O457" s="168"/>
      <c r="P457" s="89">
        <f>IF(A457="","",A457)</f>
        <v>45943</v>
      </c>
      <c r="Q457" s="78">
        <v>7379</v>
      </c>
      <c r="R457" s="78">
        <f t="shared" ref="R457:R504" si="852">IF(Q457="","",Q457-Q453)</f>
        <v>229</v>
      </c>
      <c r="S457" s="78">
        <v>176</v>
      </c>
      <c r="T457" s="28">
        <f t="shared" ref="T457:T504" si="853">IF(S457="","",S457-S453)</f>
        <v>7</v>
      </c>
      <c r="U457" s="78">
        <v>12</v>
      </c>
      <c r="V457" s="78">
        <f t="shared" ref="V457:V504" si="854">IF(U457="","",U453+W453-U457)</f>
        <v>4</v>
      </c>
      <c r="W457" s="78">
        <v>7</v>
      </c>
      <c r="X457" s="90" t="str">
        <f>IF(Q457="","",X453)</f>
        <v>ラブブマスコット</v>
      </c>
      <c r="Y457" s="91">
        <f>IF(R457="","",Y453)</f>
        <v>500</v>
      </c>
      <c r="Z457" s="28">
        <f t="shared" ref="Z457:Z504" si="855">IF(U457="","",V457*Y457)</f>
        <v>2000</v>
      </c>
      <c r="AA457" s="29">
        <f t="shared" ref="AA457:AA504" si="856">IF(V457="","",Z457/(R457*100))</f>
        <v>8.7336244541484712E-2</v>
      </c>
      <c r="AB457" s="7"/>
      <c r="AC457" s="168"/>
      <c r="AD457" s="89">
        <f>IF(A457="","",A457)</f>
        <v>45943</v>
      </c>
      <c r="AE457" s="78">
        <v>4546</v>
      </c>
      <c r="AF457" s="78">
        <f t="shared" ref="AF457:AF465" si="857">IF(AE457="","",AE457-AE453)</f>
        <v>116</v>
      </c>
      <c r="AG457" s="78">
        <v>147</v>
      </c>
      <c r="AH457" s="28">
        <f t="shared" ref="AH457:AH504" si="858">IF(AG457="","",AG457-AG453)</f>
        <v>4</v>
      </c>
      <c r="AI457" s="78">
        <v>1</v>
      </c>
      <c r="AJ457" s="78">
        <f t="shared" ref="AJ457:AJ504" si="859">IF(AI457="","",AI453+AK453-AI457)</f>
        <v>9</v>
      </c>
      <c r="AK457" s="78">
        <v>10</v>
      </c>
      <c r="AL457" s="90" t="str">
        <f t="shared" ref="AL457:AM460" si="860">IF(AE457="","",AL453)</f>
        <v>サンリオミニリュック</v>
      </c>
      <c r="AM457" s="91">
        <f t="shared" si="860"/>
        <v>600</v>
      </c>
      <c r="AN457" s="28">
        <f t="shared" ref="AN457:AN504" si="861">IF(AI457="","",AJ457*AM457)</f>
        <v>5400</v>
      </c>
      <c r="AO457" s="29">
        <f t="shared" ref="AO457:AO504" si="862">IF(AJ457="","",AN457/(AF457*100))</f>
        <v>0.46551724137931033</v>
      </c>
      <c r="AP457" s="7" t="s">
        <v>93</v>
      </c>
      <c r="AQ457" s="168"/>
      <c r="AR457" s="89">
        <f>IF(A457="","",A457)</f>
        <v>45943</v>
      </c>
      <c r="AS457" s="78">
        <v>7371</v>
      </c>
      <c r="AT457" s="78">
        <f t="shared" ref="AT457:AT504" si="863">IF(AS457="","",AS457-AS453)</f>
        <v>65</v>
      </c>
      <c r="AU457" s="78">
        <v>305</v>
      </c>
      <c r="AV457" s="28">
        <f t="shared" ref="AV457:AV504" si="864">IF(AU457="","",AU457-AU453)</f>
        <v>1</v>
      </c>
      <c r="AW457" s="78">
        <v>13</v>
      </c>
      <c r="AX457" s="78">
        <f t="shared" ref="AX457:AX504" si="865">IF(AW457="","",AW453+AY453-AW457)</f>
        <v>1</v>
      </c>
      <c r="AY457" s="78">
        <v>0</v>
      </c>
      <c r="AZ457" s="90" t="str">
        <f t="shared" ref="AZ457:BA459" si="866">IF(AS457="","",AZ453)</f>
        <v>テラスタルフェス</v>
      </c>
      <c r="BA457" s="91">
        <f t="shared" si="866"/>
        <v>1000</v>
      </c>
      <c r="BB457" s="28">
        <f t="shared" ref="BB457:BB504" si="867">IF(AW457="","",AX457*BA457)</f>
        <v>1000</v>
      </c>
      <c r="BC457" s="29">
        <f t="shared" ref="BC457:BC504" si="868">IF(AX457="","",BB457/(AT457*100))</f>
        <v>0.15384615384615385</v>
      </c>
      <c r="BD457" s="7"/>
      <c r="BE457" s="168"/>
      <c r="BF457" s="89">
        <f>IF(A457="","",A457)</f>
        <v>45943</v>
      </c>
      <c r="BG457" s="78">
        <v>3203</v>
      </c>
      <c r="BH457" s="78">
        <f t="shared" ref="BH457:BH504" si="869">IF(BG457="","",BG457-BG453)</f>
        <v>82</v>
      </c>
      <c r="BI457" s="78">
        <v>165</v>
      </c>
      <c r="BJ457" s="28">
        <f t="shared" ref="BJ457:BJ504" si="870">IF(BI457="","",BI457-BI453)</f>
        <v>6</v>
      </c>
      <c r="BK457" s="78">
        <v>21</v>
      </c>
      <c r="BL457" s="78">
        <f t="shared" ref="BL457:BL504" si="871">IF(BK457="","",BK453+BM453-BK457)</f>
        <v>3</v>
      </c>
      <c r="BM457" s="78">
        <v>3</v>
      </c>
      <c r="BN457" s="90" t="str">
        <f t="shared" ref="BN457:BN504" si="872">IF(BG457="","",BN453)</f>
        <v>ゴールドイヤホン</v>
      </c>
      <c r="BO457" s="91">
        <f t="shared" ref="BO457:BO504" si="873">IF(BH457="","",BO453)</f>
        <v>800</v>
      </c>
      <c r="BP457" s="28">
        <f t="shared" ref="BP457:BP504" si="874">IF(BK457="","",BL457*BO457)</f>
        <v>2400</v>
      </c>
      <c r="BQ457" s="29">
        <f t="shared" ref="BQ457:BQ504" si="875">IF(BL457="","",BP457/(BH457*100))</f>
        <v>0.29268292682926828</v>
      </c>
      <c r="BR457" s="7"/>
      <c r="BS457" s="168"/>
      <c r="BT457" s="169">
        <f>IF(A469="","",A469)</f>
        <v>45957</v>
      </c>
      <c r="BU457" s="9">
        <v>12508</v>
      </c>
      <c r="BV457" s="9">
        <f t="shared" si="827"/>
        <v>288</v>
      </c>
      <c r="BW457" s="9">
        <v>334</v>
      </c>
      <c r="BX457" s="9">
        <f t="shared" si="828"/>
        <v>5</v>
      </c>
      <c r="BY457" s="9">
        <v>35</v>
      </c>
      <c r="BZ457" s="9">
        <f t="shared" si="829"/>
        <v>5</v>
      </c>
      <c r="CA457" s="9">
        <v>5</v>
      </c>
      <c r="CB457" s="78"/>
      <c r="CC457" s="78">
        <f t="shared" si="830"/>
        <v>880</v>
      </c>
      <c r="CD457" s="9">
        <f t="shared" si="831"/>
        <v>4400</v>
      </c>
      <c r="CE457" s="10">
        <f t="shared" si="832"/>
        <v>0.15277777777777779</v>
      </c>
      <c r="CF457" s="7"/>
      <c r="CH457" s="89">
        <f>IF(A469="","",A469)</f>
        <v>45957</v>
      </c>
      <c r="CI457" s="9">
        <v>13056</v>
      </c>
      <c r="CJ457" s="9">
        <f t="shared" si="833"/>
        <v>227</v>
      </c>
      <c r="CK457" s="9">
        <v>294</v>
      </c>
      <c r="CL457" s="9">
        <f t="shared" si="834"/>
        <v>2</v>
      </c>
      <c r="CM457" s="9">
        <v>11</v>
      </c>
      <c r="CN457" s="9">
        <f t="shared" si="835"/>
        <v>2</v>
      </c>
      <c r="CO457" s="9">
        <v>2</v>
      </c>
      <c r="CP457" s="78"/>
      <c r="CQ457" s="78">
        <f t="shared" si="836"/>
        <v>715</v>
      </c>
      <c r="CR457" s="9">
        <f t="shared" si="837"/>
        <v>1430</v>
      </c>
      <c r="CS457" s="10">
        <f t="shared" si="838"/>
        <v>6.2995594713656386E-2</v>
      </c>
      <c r="CT457" s="7"/>
      <c r="CV457" s="89">
        <f>IF(A469="","",A469)</f>
        <v>45957</v>
      </c>
      <c r="CW457" s="9">
        <v>4524</v>
      </c>
      <c r="CX457" s="9">
        <f t="shared" si="839"/>
        <v>250</v>
      </c>
      <c r="CY457" s="9">
        <v>469</v>
      </c>
      <c r="CZ457" s="9">
        <f t="shared" si="840"/>
        <v>7</v>
      </c>
      <c r="DA457" s="9">
        <v>16</v>
      </c>
      <c r="DB457" s="9">
        <f t="shared" si="841"/>
        <v>7</v>
      </c>
      <c r="DC457" s="9">
        <v>2</v>
      </c>
      <c r="DD457" s="78"/>
      <c r="DE457" s="78">
        <f t="shared" si="842"/>
        <v>385</v>
      </c>
      <c r="DF457" s="9">
        <f t="shared" si="843"/>
        <v>2695</v>
      </c>
      <c r="DG457" s="10">
        <f t="shared" si="844"/>
        <v>0.10780000000000001</v>
      </c>
      <c r="DH457" s="7"/>
      <c r="DJ457" s="250"/>
      <c r="DK457" s="13"/>
      <c r="DL457" s="13"/>
      <c r="DM457" s="13"/>
      <c r="DN457" s="13"/>
      <c r="DO457" s="250"/>
      <c r="EL457" s="239"/>
      <c r="EM457" s="89">
        <v>45943</v>
      </c>
      <c r="EN457" s="6">
        <f>IF(EM457="","",SUM(EP457:EP460))</f>
        <v>97</v>
      </c>
      <c r="EO457" s="78">
        <v>7679</v>
      </c>
      <c r="EP457" s="78">
        <f t="shared" ref="EP457:EP504" si="876">IF(EO457="","",EO457-EO453)</f>
        <v>18</v>
      </c>
      <c r="EQ457" s="78">
        <v>263</v>
      </c>
      <c r="ER457" s="28">
        <f t="shared" ref="ER457:ER504" si="877">IF(EQ457="","",EQ457-EQ453)</f>
        <v>1</v>
      </c>
      <c r="ES457" s="78">
        <v>5</v>
      </c>
      <c r="ET457" s="78">
        <f t="shared" ref="ET457:ET504" si="878">IF(ES457="","",ES453+EU453-ES457)</f>
        <v>1</v>
      </c>
      <c r="EU457" s="78">
        <v>-3</v>
      </c>
      <c r="EV457" s="90" t="str">
        <f t="shared" ref="EV457:EW461" si="879">IF(EO457="","",EV453)</f>
        <v>デジタルミニカメラ</v>
      </c>
      <c r="EW457" s="91">
        <f t="shared" si="879"/>
        <v>0</v>
      </c>
      <c r="EX457" s="28">
        <f t="shared" ref="EX457:EX504" si="880">IF(ES457="","",ET457*EW457)</f>
        <v>0</v>
      </c>
      <c r="EY457" s="29">
        <f t="shared" ref="EY457:EY504" si="881">IF(ET457="","",EX457/(EP457*100))</f>
        <v>0</v>
      </c>
      <c r="EZ457" s="7"/>
    </row>
    <row r="458" spans="1:156" ht="15" customHeight="1">
      <c r="A458" s="221"/>
      <c r="B458" s="15"/>
      <c r="C458" s="9">
        <v>11704</v>
      </c>
      <c r="D458" s="9">
        <f t="shared" si="845"/>
        <v>160</v>
      </c>
      <c r="E458" s="9">
        <v>339</v>
      </c>
      <c r="F458" s="9">
        <f t="shared" si="846"/>
        <v>6</v>
      </c>
      <c r="G458" s="9">
        <v>8</v>
      </c>
      <c r="H458" s="9">
        <f t="shared" si="847"/>
        <v>5</v>
      </c>
      <c r="I458" s="9">
        <v>6</v>
      </c>
      <c r="J458" s="62" t="str">
        <f t="shared" si="848"/>
        <v>ピクミンマスコット</v>
      </c>
      <c r="K458" s="95">
        <f t="shared" si="849"/>
        <v>800</v>
      </c>
      <c r="L458" s="9">
        <f t="shared" si="850"/>
        <v>4000</v>
      </c>
      <c r="M458" s="10">
        <f t="shared" si="851"/>
        <v>0.25</v>
      </c>
      <c r="N458" s="7"/>
      <c r="O458" s="168"/>
      <c r="P458" s="15"/>
      <c r="Q458" s="9">
        <v>8101</v>
      </c>
      <c r="R458" s="9">
        <f t="shared" si="852"/>
        <v>176</v>
      </c>
      <c r="S458" s="9">
        <v>359</v>
      </c>
      <c r="T458" s="9">
        <f t="shared" si="853"/>
        <v>5</v>
      </c>
      <c r="U458" s="9">
        <v>18</v>
      </c>
      <c r="V458" s="9">
        <f t="shared" si="854"/>
        <v>4</v>
      </c>
      <c r="W458" s="9">
        <v>6</v>
      </c>
      <c r="X458" s="62" t="s">
        <v>34</v>
      </c>
      <c r="Y458" s="95">
        <v>500</v>
      </c>
      <c r="Z458" s="9">
        <f t="shared" si="855"/>
        <v>2000</v>
      </c>
      <c r="AA458" s="10">
        <f t="shared" si="856"/>
        <v>0.11363636363636363</v>
      </c>
      <c r="AB458" s="7"/>
      <c r="AC458" s="168"/>
      <c r="AD458" s="15"/>
      <c r="AE458" s="9">
        <v>4817</v>
      </c>
      <c r="AF458" s="9">
        <f t="shared" si="857"/>
        <v>182</v>
      </c>
      <c r="AG458" s="9">
        <v>256</v>
      </c>
      <c r="AH458" s="9">
        <f t="shared" si="858"/>
        <v>6</v>
      </c>
      <c r="AI458" s="9">
        <v>6</v>
      </c>
      <c r="AJ458" s="9">
        <f t="shared" si="859"/>
        <v>6</v>
      </c>
      <c r="AK458" s="9">
        <v>7</v>
      </c>
      <c r="AL458" s="62" t="str">
        <f t="shared" si="860"/>
        <v>サンリオヒョウ柄マスコット</v>
      </c>
      <c r="AM458" s="95">
        <f t="shared" si="860"/>
        <v>996</v>
      </c>
      <c r="AN458" s="9">
        <f t="shared" si="861"/>
        <v>5976</v>
      </c>
      <c r="AO458" s="10">
        <f t="shared" si="862"/>
        <v>0.32835164835164837</v>
      </c>
      <c r="AP458" s="7"/>
      <c r="AQ458" s="168"/>
      <c r="AR458" s="15"/>
      <c r="AS458" s="9">
        <v>4447</v>
      </c>
      <c r="AT458" s="9">
        <f t="shared" si="863"/>
        <v>105</v>
      </c>
      <c r="AU458" s="9">
        <v>325</v>
      </c>
      <c r="AV458" s="9">
        <f t="shared" si="864"/>
        <v>4</v>
      </c>
      <c r="AW458" s="9">
        <v>18</v>
      </c>
      <c r="AX458" s="9">
        <f t="shared" si="865"/>
        <v>7</v>
      </c>
      <c r="AY458" s="9">
        <v>4</v>
      </c>
      <c r="AZ458" s="62" t="str">
        <f t="shared" si="866"/>
        <v>ブラックホワイトポケカ</v>
      </c>
      <c r="BA458" s="95">
        <f t="shared" si="866"/>
        <v>1000</v>
      </c>
      <c r="BB458" s="9">
        <f t="shared" si="867"/>
        <v>7000</v>
      </c>
      <c r="BC458" s="10">
        <f t="shared" si="868"/>
        <v>0.66666666666666663</v>
      </c>
      <c r="BD458" s="7"/>
      <c r="BE458" s="168"/>
      <c r="BF458" s="15"/>
      <c r="BG458" s="9">
        <v>3702</v>
      </c>
      <c r="BH458" s="9">
        <f t="shared" si="869"/>
        <v>128</v>
      </c>
      <c r="BI458" s="9">
        <v>72</v>
      </c>
      <c r="BJ458" s="9">
        <f t="shared" si="870"/>
        <v>1</v>
      </c>
      <c r="BK458" s="9">
        <v>14</v>
      </c>
      <c r="BL458" s="9">
        <f t="shared" si="871"/>
        <v>2</v>
      </c>
      <c r="BM458" s="9">
        <v>0</v>
      </c>
      <c r="BN458" s="62" t="str">
        <f t="shared" si="872"/>
        <v>デジタルミニカメラ</v>
      </c>
      <c r="BO458" s="95">
        <f t="shared" si="873"/>
        <v>722</v>
      </c>
      <c r="BP458" s="9">
        <f t="shared" si="874"/>
        <v>1444</v>
      </c>
      <c r="BQ458" s="10">
        <f t="shared" si="875"/>
        <v>0.1128125</v>
      </c>
      <c r="BR458" s="7"/>
      <c r="BS458" s="168"/>
      <c r="BT458" s="169">
        <f>IF(A473="","",A473)</f>
        <v>45961</v>
      </c>
      <c r="BU458" s="9">
        <v>12560</v>
      </c>
      <c r="BV458" s="9">
        <f t="shared" si="827"/>
        <v>52</v>
      </c>
      <c r="BW458" s="9">
        <v>335</v>
      </c>
      <c r="BX458" s="9">
        <f t="shared" si="828"/>
        <v>1</v>
      </c>
      <c r="BY458" s="9">
        <v>39</v>
      </c>
      <c r="BZ458" s="9">
        <f t="shared" si="829"/>
        <v>1</v>
      </c>
      <c r="CA458" s="9">
        <v>0</v>
      </c>
      <c r="CB458" s="78"/>
      <c r="CC458" s="78">
        <f t="shared" si="830"/>
        <v>880</v>
      </c>
      <c r="CD458" s="9">
        <f t="shared" si="831"/>
        <v>880</v>
      </c>
      <c r="CE458" s="10">
        <f t="shared" si="832"/>
        <v>0.16923076923076924</v>
      </c>
      <c r="CF458" s="7"/>
      <c r="CH458" s="89">
        <f>IF(A473="","",A473)</f>
        <v>45961</v>
      </c>
      <c r="CI458" s="9">
        <v>13128</v>
      </c>
      <c r="CJ458" s="9">
        <f t="shared" si="833"/>
        <v>72</v>
      </c>
      <c r="CK458" s="9">
        <v>295</v>
      </c>
      <c r="CL458" s="9">
        <f t="shared" si="834"/>
        <v>1</v>
      </c>
      <c r="CM458" s="9">
        <v>12</v>
      </c>
      <c r="CN458" s="9">
        <f t="shared" si="835"/>
        <v>1</v>
      </c>
      <c r="CO458" s="9">
        <v>1</v>
      </c>
      <c r="CP458" s="78"/>
      <c r="CQ458" s="78">
        <f t="shared" si="836"/>
        <v>715</v>
      </c>
      <c r="CR458" s="9">
        <f t="shared" si="837"/>
        <v>715</v>
      </c>
      <c r="CS458" s="10">
        <f t="shared" si="838"/>
        <v>9.930555555555555E-2</v>
      </c>
      <c r="CT458" s="7"/>
      <c r="CV458" s="89">
        <f>IF(A473="","",A473)</f>
        <v>45961</v>
      </c>
      <c r="CW458" s="9">
        <v>4590</v>
      </c>
      <c r="CX458" s="9">
        <f t="shared" si="839"/>
        <v>66</v>
      </c>
      <c r="CY458" s="9">
        <v>472</v>
      </c>
      <c r="CZ458" s="9">
        <f t="shared" si="840"/>
        <v>3</v>
      </c>
      <c r="DA458" s="9">
        <v>13</v>
      </c>
      <c r="DB458" s="9">
        <f t="shared" si="841"/>
        <v>5</v>
      </c>
      <c r="DC458" s="9">
        <v>0</v>
      </c>
      <c r="DD458" s="78"/>
      <c r="DE458" s="78">
        <f t="shared" si="842"/>
        <v>385</v>
      </c>
      <c r="DF458" s="9">
        <f t="shared" si="843"/>
        <v>1925</v>
      </c>
      <c r="DG458" s="10">
        <f t="shared" si="844"/>
        <v>0.29166666666666669</v>
      </c>
      <c r="DH458" s="7"/>
      <c r="DJ458" s="250"/>
      <c r="DK458" s="13"/>
      <c r="DL458" s="13"/>
      <c r="DM458" s="13"/>
      <c r="DN458" s="13"/>
      <c r="DO458" s="250"/>
      <c r="EL458" s="239"/>
      <c r="EM458" s="221"/>
      <c r="EN458" s="15"/>
      <c r="EO458" s="9">
        <v>8254</v>
      </c>
      <c r="EP458" s="9">
        <f t="shared" si="876"/>
        <v>6</v>
      </c>
      <c r="EQ458" s="9">
        <v>392</v>
      </c>
      <c r="ER458" s="9">
        <f t="shared" si="877"/>
        <v>1</v>
      </c>
      <c r="ES458" s="9">
        <v>9</v>
      </c>
      <c r="ET458" s="9">
        <f t="shared" si="878"/>
        <v>1</v>
      </c>
      <c r="EU458" s="9">
        <v>11</v>
      </c>
      <c r="EV458" s="62" t="str">
        <f t="shared" si="879"/>
        <v>サンリオヒョウ柄マスコット</v>
      </c>
      <c r="EW458" s="95">
        <f t="shared" si="879"/>
        <v>996</v>
      </c>
      <c r="EX458" s="9">
        <f t="shared" si="880"/>
        <v>996</v>
      </c>
      <c r="EY458" s="10">
        <f t="shared" si="881"/>
        <v>1.66</v>
      </c>
      <c r="EZ458" s="7" t="s">
        <v>28</v>
      </c>
    </row>
    <row r="459" spans="1:156" ht="15" customHeight="1">
      <c r="A459" s="224"/>
      <c r="B459" s="15"/>
      <c r="C459" s="9">
        <v>8137</v>
      </c>
      <c r="D459" s="9">
        <f t="shared" si="845"/>
        <v>75</v>
      </c>
      <c r="E459" s="9">
        <v>520</v>
      </c>
      <c r="F459" s="9">
        <f t="shared" si="846"/>
        <v>1</v>
      </c>
      <c r="G459" s="9">
        <v>10</v>
      </c>
      <c r="H459" s="9">
        <f t="shared" si="847"/>
        <v>0</v>
      </c>
      <c r="I459" s="9">
        <v>1</v>
      </c>
      <c r="J459" s="62" t="str">
        <f t="shared" si="848"/>
        <v>がま口カエル</v>
      </c>
      <c r="K459" s="9">
        <f t="shared" si="849"/>
        <v>308</v>
      </c>
      <c r="L459" s="9">
        <f t="shared" si="850"/>
        <v>0</v>
      </c>
      <c r="M459" s="10">
        <f t="shared" si="851"/>
        <v>0</v>
      </c>
      <c r="N459" s="7"/>
      <c r="O459" s="168"/>
      <c r="P459" s="15"/>
      <c r="Q459" s="9">
        <v>9021</v>
      </c>
      <c r="R459" s="9">
        <f t="shared" si="852"/>
        <v>115</v>
      </c>
      <c r="S459" s="9">
        <v>210</v>
      </c>
      <c r="T459" s="9">
        <f t="shared" si="853"/>
        <v>3</v>
      </c>
      <c r="U459" s="9">
        <v>4</v>
      </c>
      <c r="V459" s="9">
        <f t="shared" si="854"/>
        <v>3</v>
      </c>
      <c r="W459" s="9">
        <v>2</v>
      </c>
      <c r="X459" s="62" t="str">
        <f t="shared" ref="X459:X504" si="882">IF(Q459="","",X455)</f>
        <v>サンリオファン</v>
      </c>
      <c r="Y459" s="9">
        <f t="shared" ref="Y459:Y504" si="883">IF(R459="","",Y455)</f>
        <v>1100</v>
      </c>
      <c r="Z459" s="9">
        <f t="shared" si="855"/>
        <v>3300</v>
      </c>
      <c r="AA459" s="10">
        <f t="shared" si="856"/>
        <v>0.28695652173913044</v>
      </c>
      <c r="AB459" s="7"/>
      <c r="AC459" s="168"/>
      <c r="AD459" s="15"/>
      <c r="AE459" s="9">
        <v>5614</v>
      </c>
      <c r="AF459" s="9">
        <f t="shared" si="857"/>
        <v>99</v>
      </c>
      <c r="AG459" s="9">
        <v>251</v>
      </c>
      <c r="AH459" s="9">
        <f t="shared" si="858"/>
        <v>4</v>
      </c>
      <c r="AI459" s="9">
        <v>7</v>
      </c>
      <c r="AJ459" s="9">
        <f t="shared" si="859"/>
        <v>4</v>
      </c>
      <c r="AK459" s="9">
        <v>3</v>
      </c>
      <c r="AL459" s="62" t="str">
        <f t="shared" si="860"/>
        <v>ＡＩマスコット</v>
      </c>
      <c r="AM459" s="9">
        <f t="shared" si="860"/>
        <v>418</v>
      </c>
      <c r="AN459" s="9">
        <f t="shared" si="861"/>
        <v>1672</v>
      </c>
      <c r="AO459" s="10">
        <f t="shared" si="862"/>
        <v>0.16888888888888889</v>
      </c>
      <c r="AP459" s="7"/>
      <c r="AQ459" s="168"/>
      <c r="AR459" s="17"/>
      <c r="AS459" s="9">
        <v>4666</v>
      </c>
      <c r="AT459" s="9">
        <f t="shared" si="863"/>
        <v>30</v>
      </c>
      <c r="AU459" s="9">
        <v>294</v>
      </c>
      <c r="AV459" s="9">
        <f t="shared" si="864"/>
        <v>1</v>
      </c>
      <c r="AW459" s="9">
        <v>29</v>
      </c>
      <c r="AX459" s="9">
        <f t="shared" si="865"/>
        <v>1</v>
      </c>
      <c r="AY459" s="9">
        <v>12</v>
      </c>
      <c r="AZ459" s="62" t="str">
        <f t="shared" si="866"/>
        <v>ダンダダンマスコット</v>
      </c>
      <c r="BA459" s="9">
        <f t="shared" si="866"/>
        <v>400</v>
      </c>
      <c r="BB459" s="9">
        <f t="shared" si="867"/>
        <v>400</v>
      </c>
      <c r="BC459" s="10">
        <f t="shared" si="868"/>
        <v>0.13333333333333333</v>
      </c>
      <c r="BD459" s="7"/>
      <c r="BE459" s="168"/>
      <c r="BF459" s="17"/>
      <c r="BG459" s="9">
        <v>3642</v>
      </c>
      <c r="BH459" s="9">
        <f t="shared" si="869"/>
        <v>279</v>
      </c>
      <c r="BI459" s="9">
        <v>112</v>
      </c>
      <c r="BJ459" s="9">
        <f t="shared" si="870"/>
        <v>7</v>
      </c>
      <c r="BK459" s="9">
        <v>4</v>
      </c>
      <c r="BL459" s="9">
        <f t="shared" si="871"/>
        <v>8</v>
      </c>
      <c r="BM459" s="9">
        <v>6</v>
      </c>
      <c r="BN459" s="62" t="str">
        <f t="shared" si="872"/>
        <v>ゲームアーク</v>
      </c>
      <c r="BO459" s="9">
        <f t="shared" si="873"/>
        <v>670</v>
      </c>
      <c r="BP459" s="9">
        <f t="shared" si="874"/>
        <v>5360</v>
      </c>
      <c r="BQ459" s="10">
        <f t="shared" si="875"/>
        <v>0.1921146953405018</v>
      </c>
      <c r="BR459" s="7"/>
      <c r="BS459" s="168"/>
      <c r="BT459" s="169" t="str">
        <f>IF(A477="","",A477)</f>
        <v/>
      </c>
      <c r="BU459" s="9"/>
      <c r="BV459" s="9"/>
      <c r="BW459" s="9"/>
      <c r="BX459" s="9"/>
      <c r="BY459" s="9"/>
      <c r="BZ459" s="9"/>
      <c r="CA459" s="9"/>
      <c r="CB459" s="78"/>
      <c r="CC459" s="78"/>
      <c r="CD459" s="9"/>
      <c r="CE459" s="10"/>
      <c r="CF459" s="7"/>
      <c r="CH459" s="89"/>
      <c r="CI459" s="9"/>
      <c r="CJ459" s="9"/>
      <c r="CK459" s="9"/>
      <c r="CL459" s="9"/>
      <c r="CM459" s="9"/>
      <c r="CN459" s="9"/>
      <c r="CO459" s="9"/>
      <c r="CP459" s="78"/>
      <c r="CQ459" s="78"/>
      <c r="CR459" s="9"/>
      <c r="CS459" s="10"/>
      <c r="CT459" s="7"/>
      <c r="CV459" s="89"/>
      <c r="CW459" s="9"/>
      <c r="CX459" s="9"/>
      <c r="CY459" s="9"/>
      <c r="CZ459" s="9"/>
      <c r="DA459" s="9"/>
      <c r="DB459" s="9"/>
      <c r="DC459" s="9"/>
      <c r="DD459" s="78"/>
      <c r="DE459" s="78"/>
      <c r="DF459" s="9"/>
      <c r="DG459" s="10"/>
      <c r="DH459" s="7"/>
      <c r="DJ459" s="250"/>
      <c r="DK459" s="250"/>
      <c r="DL459" s="250"/>
      <c r="DM459" s="250"/>
      <c r="DN459" s="250"/>
      <c r="DO459" s="250"/>
      <c r="EL459" s="239"/>
      <c r="EM459" s="224"/>
      <c r="EN459" s="15"/>
      <c r="EO459" s="9">
        <v>6987</v>
      </c>
      <c r="EP459" s="9">
        <f t="shared" si="876"/>
        <v>35</v>
      </c>
      <c r="EQ459" s="9">
        <v>470</v>
      </c>
      <c r="ER459" s="9">
        <f t="shared" si="877"/>
        <v>1</v>
      </c>
      <c r="ES459" s="9">
        <v>96</v>
      </c>
      <c r="ET459" s="9">
        <f t="shared" si="878"/>
        <v>2</v>
      </c>
      <c r="EU459" s="9">
        <v>0</v>
      </c>
      <c r="EV459" s="62" t="str">
        <f t="shared" si="879"/>
        <v>AIモンスターラバー</v>
      </c>
      <c r="EW459" s="9">
        <f t="shared" si="879"/>
        <v>200</v>
      </c>
      <c r="EX459" s="9">
        <f t="shared" si="880"/>
        <v>400</v>
      </c>
      <c r="EY459" s="10">
        <f t="shared" si="881"/>
        <v>0.11428571428571428</v>
      </c>
      <c r="EZ459" s="7"/>
    </row>
    <row r="460" spans="1:156" ht="15" customHeight="1" thickBot="1">
      <c r="A460" s="23"/>
      <c r="B460" s="23"/>
      <c r="C460" s="24">
        <v>8404</v>
      </c>
      <c r="D460" s="24">
        <f t="shared" si="845"/>
        <v>123</v>
      </c>
      <c r="E460" s="24">
        <v>407</v>
      </c>
      <c r="F460" s="24">
        <f t="shared" si="846"/>
        <v>3</v>
      </c>
      <c r="G460" s="24">
        <v>3</v>
      </c>
      <c r="H460" s="24">
        <f t="shared" si="847"/>
        <v>4</v>
      </c>
      <c r="I460" s="24">
        <v>6</v>
      </c>
      <c r="J460" s="63" t="str">
        <f t="shared" si="848"/>
        <v>キティフェイスポーチ</v>
      </c>
      <c r="K460" s="96">
        <f t="shared" si="849"/>
        <v>957</v>
      </c>
      <c r="L460" s="24">
        <f t="shared" si="850"/>
        <v>3828</v>
      </c>
      <c r="M460" s="26">
        <f t="shared" si="851"/>
        <v>0.31121951219512195</v>
      </c>
      <c r="N460" s="7"/>
      <c r="O460" s="168"/>
      <c r="P460" s="23"/>
      <c r="Q460" s="24">
        <v>6109</v>
      </c>
      <c r="R460" s="24">
        <f t="shared" si="852"/>
        <v>69</v>
      </c>
      <c r="S460" s="24">
        <v>359</v>
      </c>
      <c r="T460" s="24">
        <f t="shared" si="853"/>
        <v>3</v>
      </c>
      <c r="U460" s="24">
        <v>12</v>
      </c>
      <c r="V460" s="24">
        <f t="shared" si="854"/>
        <v>2</v>
      </c>
      <c r="W460" s="24">
        <v>2</v>
      </c>
      <c r="X460" s="63" t="str">
        <f t="shared" si="882"/>
        <v>アンパンマンマスコット</v>
      </c>
      <c r="Y460" s="96">
        <f t="shared" si="883"/>
        <v>608</v>
      </c>
      <c r="Z460" s="24">
        <f t="shared" si="855"/>
        <v>1216</v>
      </c>
      <c r="AA460" s="26">
        <f t="shared" si="856"/>
        <v>0.17623188405797102</v>
      </c>
      <c r="AB460" s="7"/>
      <c r="AC460" s="168"/>
      <c r="AD460" s="23"/>
      <c r="AE460" s="24">
        <v>5062</v>
      </c>
      <c r="AF460" s="24">
        <f t="shared" si="857"/>
        <v>103</v>
      </c>
      <c r="AG460" s="24">
        <v>439</v>
      </c>
      <c r="AH460" s="24">
        <f t="shared" si="858"/>
        <v>0</v>
      </c>
      <c r="AI460" s="24">
        <v>33</v>
      </c>
      <c r="AJ460" s="24">
        <f t="shared" si="859"/>
        <v>3</v>
      </c>
      <c r="AK460" s="24">
        <v>0</v>
      </c>
      <c r="AL460" s="63" t="str">
        <f t="shared" si="860"/>
        <v>ラブブキーホルダー</v>
      </c>
      <c r="AM460" s="96">
        <f t="shared" si="860"/>
        <v>450</v>
      </c>
      <c r="AN460" s="24">
        <f t="shared" si="861"/>
        <v>1350</v>
      </c>
      <c r="AO460" s="26">
        <f t="shared" si="862"/>
        <v>0.13106796116504854</v>
      </c>
      <c r="AP460" s="7" t="s">
        <v>94</v>
      </c>
      <c r="AQ460" s="168"/>
      <c r="AR460" s="23"/>
      <c r="AS460" s="24">
        <v>4680</v>
      </c>
      <c r="AT460" s="24">
        <f t="shared" si="863"/>
        <v>45</v>
      </c>
      <c r="AU460" s="24">
        <v>239</v>
      </c>
      <c r="AV460" s="24">
        <f t="shared" si="864"/>
        <v>0</v>
      </c>
      <c r="AW460" s="24">
        <v>13</v>
      </c>
      <c r="AX460" s="24">
        <f t="shared" si="865"/>
        <v>1</v>
      </c>
      <c r="AY460" s="24">
        <v>3</v>
      </c>
      <c r="AZ460" s="63" t="s">
        <v>95</v>
      </c>
      <c r="BA460" s="96">
        <v>800</v>
      </c>
      <c r="BB460" s="24">
        <f t="shared" si="867"/>
        <v>800</v>
      </c>
      <c r="BC460" s="26">
        <f t="shared" si="868"/>
        <v>0.17777777777777778</v>
      </c>
      <c r="BD460" s="7" t="s">
        <v>96</v>
      </c>
      <c r="BE460" s="168"/>
      <c r="BF460" s="23"/>
      <c r="BG460" s="24">
        <v>4139</v>
      </c>
      <c r="BH460" s="24">
        <f t="shared" si="869"/>
        <v>80</v>
      </c>
      <c r="BI460" s="24">
        <v>206</v>
      </c>
      <c r="BJ460" s="24">
        <f t="shared" si="870"/>
        <v>2</v>
      </c>
      <c r="BK460" s="24">
        <v>85</v>
      </c>
      <c r="BL460" s="24">
        <f t="shared" si="871"/>
        <v>5</v>
      </c>
      <c r="BM460" s="24">
        <v>20</v>
      </c>
      <c r="BN460" s="63" t="str">
        <f t="shared" si="872"/>
        <v>AIモンスターラバー</v>
      </c>
      <c r="BO460" s="96">
        <f t="shared" si="873"/>
        <v>200</v>
      </c>
      <c r="BP460" s="24">
        <f t="shared" si="874"/>
        <v>1000</v>
      </c>
      <c r="BQ460" s="26">
        <f t="shared" si="875"/>
        <v>0.125</v>
      </c>
      <c r="BR460" s="7"/>
      <c r="BS460" s="168"/>
      <c r="BT460" s="170" t="str">
        <f>IF(A481="","",A481)</f>
        <v/>
      </c>
      <c r="BU460" s="9"/>
      <c r="BV460" s="9" t="str">
        <f t="shared" si="827"/>
        <v/>
      </c>
      <c r="BW460" s="9"/>
      <c r="BX460" s="9" t="str">
        <f t="shared" si="828"/>
        <v/>
      </c>
      <c r="BY460" s="9"/>
      <c r="BZ460" s="9" t="str">
        <f t="shared" si="829"/>
        <v/>
      </c>
      <c r="CA460" s="9"/>
      <c r="CB460" s="78"/>
      <c r="CC460" s="78" t="str">
        <f t="shared" si="830"/>
        <v/>
      </c>
      <c r="CD460" s="9" t="str">
        <f t="shared" si="831"/>
        <v/>
      </c>
      <c r="CE460" s="10" t="str">
        <f t="shared" si="832"/>
        <v/>
      </c>
      <c r="CF460" s="7"/>
      <c r="CH460" s="89" t="str">
        <f>IF(A481="","",A481)</f>
        <v/>
      </c>
      <c r="CI460" s="9"/>
      <c r="CJ460" s="9" t="str">
        <f t="shared" si="833"/>
        <v/>
      </c>
      <c r="CK460" s="9"/>
      <c r="CL460" s="9" t="str">
        <f t="shared" si="834"/>
        <v/>
      </c>
      <c r="CM460" s="9"/>
      <c r="CN460" s="9" t="str">
        <f t="shared" si="835"/>
        <v/>
      </c>
      <c r="CO460" s="9"/>
      <c r="CP460" s="78"/>
      <c r="CQ460" s="78" t="str">
        <f t="shared" si="836"/>
        <v/>
      </c>
      <c r="CR460" s="9" t="str">
        <f t="shared" si="837"/>
        <v/>
      </c>
      <c r="CS460" s="10" t="str">
        <f t="shared" si="838"/>
        <v/>
      </c>
      <c r="CT460" s="7"/>
      <c r="CV460" s="89" t="str">
        <f>IF(A481="","",A481)</f>
        <v/>
      </c>
      <c r="CW460" s="9"/>
      <c r="CX460" s="9" t="str">
        <f t="shared" si="839"/>
        <v/>
      </c>
      <c r="CY460" s="9"/>
      <c r="CZ460" s="9" t="str">
        <f t="shared" si="840"/>
        <v/>
      </c>
      <c r="DA460" s="9"/>
      <c r="DB460" s="9" t="str">
        <f t="shared" si="841"/>
        <v/>
      </c>
      <c r="DC460" s="9"/>
      <c r="DD460" s="78"/>
      <c r="DE460" s="78" t="str">
        <f t="shared" si="842"/>
        <v/>
      </c>
      <c r="DF460" s="9" t="str">
        <f t="shared" si="843"/>
        <v/>
      </c>
      <c r="DG460" s="10" t="str">
        <f t="shared" si="844"/>
        <v/>
      </c>
      <c r="DH460" s="7"/>
      <c r="DJ460" s="250"/>
      <c r="DK460" s="250"/>
      <c r="DL460" s="250"/>
      <c r="DM460" s="250"/>
      <c r="DN460" s="250"/>
      <c r="DO460" s="250"/>
      <c r="EL460" s="239"/>
      <c r="EM460" s="23"/>
      <c r="EN460" s="23"/>
      <c r="EO460" s="24">
        <v>8029</v>
      </c>
      <c r="EP460" s="24">
        <f t="shared" si="876"/>
        <v>38</v>
      </c>
      <c r="EQ460" s="24">
        <v>578</v>
      </c>
      <c r="ER460" s="24">
        <f t="shared" si="877"/>
        <v>2</v>
      </c>
      <c r="ES460" s="24">
        <v>26</v>
      </c>
      <c r="ET460" s="24">
        <f t="shared" si="878"/>
        <v>3</v>
      </c>
      <c r="EU460" s="24">
        <v>0</v>
      </c>
      <c r="EV460" s="63" t="str">
        <f t="shared" si="879"/>
        <v>ラブブキーホルダー</v>
      </c>
      <c r="EW460" s="96">
        <f t="shared" si="879"/>
        <v>500</v>
      </c>
      <c r="EX460" s="24">
        <f t="shared" si="880"/>
        <v>1500</v>
      </c>
      <c r="EY460" s="26">
        <f t="shared" si="881"/>
        <v>0.39473684210526316</v>
      </c>
      <c r="EZ460" s="7"/>
    </row>
    <row r="461" spans="1:156" ht="15" customHeight="1" thickTop="1">
      <c r="A461" s="89">
        <v>45945</v>
      </c>
      <c r="B461" s="6">
        <f>IF(A461="","",SUM(D461:D464)+SUM(R461:R464)+SUM(BV455:BV455)+SUM(CJ455:CJ455)+SUM(CX455:CX455)+SUM(AF461:AF464)+SUM(AT461:AT464)+SUM(BH461:BH464))</f>
        <v>1213</v>
      </c>
      <c r="C461" s="78">
        <v>9948</v>
      </c>
      <c r="D461" s="78">
        <f t="shared" si="845"/>
        <v>17</v>
      </c>
      <c r="E461" s="78">
        <v>347</v>
      </c>
      <c r="F461" s="28">
        <f t="shared" si="846"/>
        <v>1</v>
      </c>
      <c r="G461" s="78">
        <v>19</v>
      </c>
      <c r="H461" s="78">
        <f t="shared" si="847"/>
        <v>1</v>
      </c>
      <c r="I461" s="78"/>
      <c r="J461" s="90" t="str">
        <f t="shared" si="848"/>
        <v>NICIマスコット</v>
      </c>
      <c r="K461" s="91">
        <f t="shared" si="849"/>
        <v>682</v>
      </c>
      <c r="L461" s="28">
        <f t="shared" si="850"/>
        <v>682</v>
      </c>
      <c r="M461" s="29">
        <f t="shared" si="851"/>
        <v>0.4011764705882353</v>
      </c>
      <c r="N461" s="7"/>
      <c r="O461" s="168"/>
      <c r="P461" s="89">
        <f>IF(A461="","",A461)</f>
        <v>45945</v>
      </c>
      <c r="Q461" s="78">
        <v>7432</v>
      </c>
      <c r="R461" s="78">
        <f t="shared" si="852"/>
        <v>53</v>
      </c>
      <c r="S461" s="78">
        <v>176</v>
      </c>
      <c r="T461" s="28">
        <f t="shared" si="853"/>
        <v>0</v>
      </c>
      <c r="U461" s="78">
        <v>19</v>
      </c>
      <c r="V461" s="78">
        <f t="shared" si="854"/>
        <v>0</v>
      </c>
      <c r="W461" s="78"/>
      <c r="X461" s="90" t="str">
        <f t="shared" si="882"/>
        <v>ラブブマスコット</v>
      </c>
      <c r="Y461" s="91">
        <f t="shared" si="883"/>
        <v>500</v>
      </c>
      <c r="Z461" s="28">
        <f t="shared" si="855"/>
        <v>0</v>
      </c>
      <c r="AA461" s="29">
        <f t="shared" si="856"/>
        <v>0</v>
      </c>
      <c r="AB461" s="7"/>
      <c r="AC461" s="168"/>
      <c r="AD461" s="89">
        <f>IF(A461="","",A461)</f>
        <v>45945</v>
      </c>
      <c r="AE461" s="78">
        <v>4562</v>
      </c>
      <c r="AF461" s="78">
        <f t="shared" si="857"/>
        <v>16</v>
      </c>
      <c r="AG461" s="78">
        <v>150</v>
      </c>
      <c r="AH461" s="28">
        <f t="shared" si="858"/>
        <v>3</v>
      </c>
      <c r="AI461" s="78">
        <v>9</v>
      </c>
      <c r="AJ461" s="78">
        <f t="shared" si="859"/>
        <v>2</v>
      </c>
      <c r="AK461" s="78"/>
      <c r="AL461" s="90" t="s">
        <v>29</v>
      </c>
      <c r="AM461" s="91"/>
      <c r="AN461" s="28">
        <f t="shared" si="861"/>
        <v>0</v>
      </c>
      <c r="AO461" s="29">
        <f t="shared" si="862"/>
        <v>0</v>
      </c>
      <c r="AP461" s="7" t="s">
        <v>97</v>
      </c>
      <c r="AQ461" s="168"/>
      <c r="AR461" s="89">
        <f>IF(A461="","",A461)</f>
        <v>45945</v>
      </c>
      <c r="AS461" s="78">
        <v>7413</v>
      </c>
      <c r="AT461" s="78">
        <f t="shared" si="863"/>
        <v>42</v>
      </c>
      <c r="AU461" s="78">
        <v>306</v>
      </c>
      <c r="AV461" s="28">
        <f t="shared" si="864"/>
        <v>1</v>
      </c>
      <c r="AW461" s="78">
        <v>12</v>
      </c>
      <c r="AX461" s="78">
        <f t="shared" si="865"/>
        <v>1</v>
      </c>
      <c r="AY461" s="78"/>
      <c r="AZ461" s="90" t="str">
        <f t="shared" ref="AZ461:BA463" si="884">IF(AS461="","",AZ457)</f>
        <v>テラスタルフェス</v>
      </c>
      <c r="BA461" s="91">
        <f t="shared" si="884"/>
        <v>1000</v>
      </c>
      <c r="BB461" s="28">
        <f t="shared" si="867"/>
        <v>1000</v>
      </c>
      <c r="BC461" s="29">
        <f t="shared" si="868"/>
        <v>0.23809523809523808</v>
      </c>
      <c r="BD461" s="7"/>
      <c r="BE461" s="168"/>
      <c r="BF461" s="89">
        <f>IF(A461="","",A461)</f>
        <v>45945</v>
      </c>
      <c r="BG461" s="78">
        <v>3268</v>
      </c>
      <c r="BH461" s="78">
        <f t="shared" si="869"/>
        <v>65</v>
      </c>
      <c r="BI461" s="78">
        <v>168</v>
      </c>
      <c r="BJ461" s="28">
        <f t="shared" si="870"/>
        <v>3</v>
      </c>
      <c r="BK461" s="78">
        <v>21</v>
      </c>
      <c r="BL461" s="78">
        <f t="shared" si="871"/>
        <v>3</v>
      </c>
      <c r="BM461" s="78">
        <v>2</v>
      </c>
      <c r="BN461" s="90" t="str">
        <f t="shared" si="872"/>
        <v>ゴールドイヤホン</v>
      </c>
      <c r="BO461" s="91">
        <f t="shared" si="873"/>
        <v>800</v>
      </c>
      <c r="BP461" s="28">
        <f t="shared" si="874"/>
        <v>2400</v>
      </c>
      <c r="BQ461" s="29">
        <f t="shared" si="875"/>
        <v>0.36923076923076925</v>
      </c>
      <c r="BR461" s="7"/>
      <c r="BS461" s="168"/>
      <c r="BT461" s="89" t="str">
        <f>IF($A$560="","",$A$560)</f>
        <v/>
      </c>
      <c r="BU461" s="9"/>
      <c r="BV461" s="9" t="str">
        <f t="shared" si="827"/>
        <v/>
      </c>
      <c r="BW461" s="9"/>
      <c r="BX461" s="9" t="str">
        <f t="shared" si="828"/>
        <v/>
      </c>
      <c r="BY461" s="9"/>
      <c r="BZ461" s="9" t="str">
        <f t="shared" si="829"/>
        <v/>
      </c>
      <c r="CA461" s="9"/>
      <c r="CB461" s="78"/>
      <c r="CC461" s="78" t="str">
        <f t="shared" si="830"/>
        <v/>
      </c>
      <c r="CD461" s="9" t="str">
        <f t="shared" si="831"/>
        <v/>
      </c>
      <c r="CE461" s="10" t="str">
        <f t="shared" si="832"/>
        <v/>
      </c>
      <c r="CF461" s="7"/>
      <c r="CH461" s="89" t="str">
        <f>IF($A$560="","",$A$560)</f>
        <v/>
      </c>
      <c r="CI461" s="9"/>
      <c r="CJ461" s="9" t="str">
        <f t="shared" si="833"/>
        <v/>
      </c>
      <c r="CK461" s="9"/>
      <c r="CL461" s="9" t="str">
        <f t="shared" si="834"/>
        <v/>
      </c>
      <c r="CM461" s="9"/>
      <c r="CN461" s="9" t="str">
        <f t="shared" si="835"/>
        <v/>
      </c>
      <c r="CO461" s="9"/>
      <c r="CP461" s="78"/>
      <c r="CQ461" s="78" t="str">
        <f t="shared" si="836"/>
        <v/>
      </c>
      <c r="CR461" s="9" t="str">
        <f t="shared" si="837"/>
        <v/>
      </c>
      <c r="CS461" s="10" t="str">
        <f t="shared" si="838"/>
        <v/>
      </c>
      <c r="CT461" s="7"/>
      <c r="CV461" s="89" t="str">
        <f>IF($A$560="","",$A$560)</f>
        <v/>
      </c>
      <c r="CW461" s="9"/>
      <c r="CX461" s="9" t="str">
        <f t="shared" si="839"/>
        <v/>
      </c>
      <c r="CY461" s="9"/>
      <c r="CZ461" s="9" t="str">
        <f t="shared" si="840"/>
        <v/>
      </c>
      <c r="DA461" s="9"/>
      <c r="DB461" s="9" t="str">
        <f t="shared" si="841"/>
        <v/>
      </c>
      <c r="DC461" s="9"/>
      <c r="DD461" s="78"/>
      <c r="DE461" s="78" t="str">
        <f t="shared" si="842"/>
        <v/>
      </c>
      <c r="DF461" s="9" t="str">
        <f t="shared" si="843"/>
        <v/>
      </c>
      <c r="DG461" s="10" t="str">
        <f t="shared" si="844"/>
        <v/>
      </c>
      <c r="DH461" s="7"/>
      <c r="DJ461" s="250"/>
      <c r="DK461" s="250"/>
      <c r="DL461" s="250"/>
      <c r="DM461" s="250"/>
      <c r="DN461" s="250"/>
      <c r="DO461" s="250"/>
      <c r="EL461" s="239"/>
      <c r="EM461" s="240">
        <v>45950</v>
      </c>
      <c r="EN461" s="6">
        <f>IF(EM461="","",SUM(EP461:EP464)+SUM(FD461:FD464)+SUM(HH455:HH455)+SUM(HU455:HU455)+SUM(IH455:IH455)+SUM(FR461:FR464)+SUM(GF461:GF464)+SUM(GT461:GT464))</f>
        <v>153</v>
      </c>
      <c r="EO461" s="78">
        <v>7698</v>
      </c>
      <c r="EP461" s="78">
        <f t="shared" si="876"/>
        <v>19</v>
      </c>
      <c r="EQ461" s="78">
        <v>263</v>
      </c>
      <c r="ER461" s="28">
        <f t="shared" si="877"/>
        <v>0</v>
      </c>
      <c r="ES461" s="78">
        <v>8</v>
      </c>
      <c r="ET461" s="78">
        <f t="shared" si="878"/>
        <v>-6</v>
      </c>
      <c r="EU461" s="78">
        <v>0</v>
      </c>
      <c r="EV461" s="90" t="str">
        <f t="shared" si="879"/>
        <v>デジタルミニカメラ</v>
      </c>
      <c r="EW461" s="91">
        <f t="shared" si="879"/>
        <v>0</v>
      </c>
      <c r="EX461" s="28">
        <f t="shared" si="880"/>
        <v>0</v>
      </c>
      <c r="EY461" s="29">
        <f t="shared" si="881"/>
        <v>0</v>
      </c>
      <c r="EZ461" s="7"/>
    </row>
    <row r="462" spans="1:156">
      <c r="A462" s="220" t="s">
        <v>54</v>
      </c>
      <c r="B462" s="15"/>
      <c r="C462" s="9">
        <v>11749</v>
      </c>
      <c r="D462" s="9">
        <f t="shared" si="845"/>
        <v>45</v>
      </c>
      <c r="E462" s="9">
        <v>339</v>
      </c>
      <c r="F462" s="9">
        <f t="shared" si="846"/>
        <v>0</v>
      </c>
      <c r="G462" s="9">
        <v>14</v>
      </c>
      <c r="H462" s="9">
        <f t="shared" si="847"/>
        <v>0</v>
      </c>
      <c r="I462" s="9"/>
      <c r="J462" s="62" t="str">
        <f t="shared" si="848"/>
        <v>ピクミンマスコット</v>
      </c>
      <c r="K462" s="95">
        <f t="shared" si="849"/>
        <v>800</v>
      </c>
      <c r="L462" s="9">
        <f t="shared" si="850"/>
        <v>0</v>
      </c>
      <c r="M462" s="10">
        <f t="shared" si="851"/>
        <v>0</v>
      </c>
      <c r="N462" s="7"/>
      <c r="O462" s="168"/>
      <c r="P462" s="15"/>
      <c r="Q462" s="9">
        <v>8199</v>
      </c>
      <c r="R462" s="9">
        <f t="shared" si="852"/>
        <v>98</v>
      </c>
      <c r="S462" s="9">
        <v>359</v>
      </c>
      <c r="T462" s="9">
        <f t="shared" si="853"/>
        <v>0</v>
      </c>
      <c r="U462" s="9">
        <v>23</v>
      </c>
      <c r="V462" s="9">
        <f t="shared" si="854"/>
        <v>1</v>
      </c>
      <c r="W462" s="9"/>
      <c r="X462" s="62" t="str">
        <f t="shared" si="882"/>
        <v>ラブブキーホルダーおおきめ</v>
      </c>
      <c r="Y462" s="95">
        <f t="shared" si="883"/>
        <v>500</v>
      </c>
      <c r="Z462" s="9">
        <f t="shared" si="855"/>
        <v>500</v>
      </c>
      <c r="AA462" s="10">
        <f t="shared" si="856"/>
        <v>5.1020408163265307E-2</v>
      </c>
      <c r="AB462" s="7"/>
      <c r="AC462" s="168"/>
      <c r="AD462" s="15"/>
      <c r="AE462" s="9">
        <v>4857</v>
      </c>
      <c r="AF462" s="9">
        <f t="shared" si="857"/>
        <v>40</v>
      </c>
      <c r="AG462" s="9">
        <v>258</v>
      </c>
      <c r="AH462" s="9">
        <f t="shared" si="858"/>
        <v>2</v>
      </c>
      <c r="AI462" s="9">
        <v>11</v>
      </c>
      <c r="AJ462" s="9">
        <f t="shared" si="859"/>
        <v>2</v>
      </c>
      <c r="AK462" s="9"/>
      <c r="AL462" s="62" t="str">
        <f t="shared" ref="AL462:AM469" si="885">IF(AE462="","",AL458)</f>
        <v>サンリオヒョウ柄マスコット</v>
      </c>
      <c r="AM462" s="95">
        <f t="shared" si="885"/>
        <v>996</v>
      </c>
      <c r="AN462" s="9">
        <f t="shared" si="861"/>
        <v>1992</v>
      </c>
      <c r="AO462" s="10">
        <f t="shared" si="862"/>
        <v>0.498</v>
      </c>
      <c r="AP462" s="7"/>
      <c r="AQ462" s="168"/>
      <c r="AR462" s="15"/>
      <c r="AS462" s="9">
        <v>4461</v>
      </c>
      <c r="AT462" s="9">
        <f t="shared" si="863"/>
        <v>14</v>
      </c>
      <c r="AU462" s="9">
        <v>325</v>
      </c>
      <c r="AV462" s="9">
        <f t="shared" si="864"/>
        <v>0</v>
      </c>
      <c r="AW462" s="9">
        <v>22</v>
      </c>
      <c r="AX462" s="9">
        <f t="shared" si="865"/>
        <v>0</v>
      </c>
      <c r="AY462" s="9"/>
      <c r="AZ462" s="62" t="str">
        <f t="shared" si="884"/>
        <v>ブラックホワイトポケカ</v>
      </c>
      <c r="BA462" s="95">
        <f t="shared" si="884"/>
        <v>1000</v>
      </c>
      <c r="BB462" s="9">
        <f t="shared" si="867"/>
        <v>0</v>
      </c>
      <c r="BC462" s="10">
        <f t="shared" si="868"/>
        <v>0</v>
      </c>
      <c r="BD462" s="7"/>
      <c r="BE462" s="168"/>
      <c r="BF462" s="15"/>
      <c r="BG462" s="9">
        <v>3775</v>
      </c>
      <c r="BH462" s="9">
        <f t="shared" si="869"/>
        <v>73</v>
      </c>
      <c r="BI462" s="9">
        <v>73</v>
      </c>
      <c r="BJ462" s="9">
        <f t="shared" si="870"/>
        <v>1</v>
      </c>
      <c r="BK462" s="9">
        <v>12</v>
      </c>
      <c r="BL462" s="9">
        <f t="shared" si="871"/>
        <v>2</v>
      </c>
      <c r="BM462" s="9"/>
      <c r="BN462" s="62" t="str">
        <f t="shared" si="872"/>
        <v>デジタルミニカメラ</v>
      </c>
      <c r="BO462" s="95">
        <f t="shared" si="873"/>
        <v>722</v>
      </c>
      <c r="BP462" s="9">
        <f t="shared" si="874"/>
        <v>1444</v>
      </c>
      <c r="BQ462" s="10">
        <f t="shared" si="875"/>
        <v>0.1978082191780822</v>
      </c>
      <c r="BR462" s="7"/>
      <c r="BS462" s="168"/>
      <c r="BT462" s="169"/>
      <c r="BU462" s="9"/>
      <c r="BV462" s="9" t="str">
        <f t="shared" si="827"/>
        <v/>
      </c>
      <c r="BW462" s="9"/>
      <c r="BX462" s="9" t="str">
        <f t="shared" si="828"/>
        <v/>
      </c>
      <c r="BY462" s="9"/>
      <c r="BZ462" s="9" t="str">
        <f t="shared" si="829"/>
        <v/>
      </c>
      <c r="CA462" s="9"/>
      <c r="CB462" s="78"/>
      <c r="CC462" s="78" t="str">
        <f t="shared" si="830"/>
        <v/>
      </c>
      <c r="CD462" s="9" t="str">
        <f t="shared" si="831"/>
        <v/>
      </c>
      <c r="CE462" s="10" t="str">
        <f t="shared" si="832"/>
        <v/>
      </c>
      <c r="CF462" s="7"/>
      <c r="CH462" s="15"/>
      <c r="CI462" s="9"/>
      <c r="CJ462" s="9" t="str">
        <f t="shared" si="833"/>
        <v/>
      </c>
      <c r="CK462" s="9"/>
      <c r="CL462" s="9" t="str">
        <f t="shared" si="834"/>
        <v/>
      </c>
      <c r="CM462" s="9"/>
      <c r="CN462" s="9" t="str">
        <f t="shared" si="835"/>
        <v/>
      </c>
      <c r="CO462" s="9"/>
      <c r="CP462" s="78"/>
      <c r="CQ462" s="78" t="str">
        <f t="shared" si="836"/>
        <v/>
      </c>
      <c r="CR462" s="9" t="str">
        <f t="shared" si="837"/>
        <v/>
      </c>
      <c r="CS462" s="10" t="str">
        <f t="shared" si="838"/>
        <v/>
      </c>
      <c r="CT462" s="7"/>
      <c r="CV462" s="15"/>
      <c r="CW462" s="9"/>
      <c r="CX462" s="9" t="str">
        <f t="shared" si="839"/>
        <v/>
      </c>
      <c r="CY462" s="9"/>
      <c r="CZ462" s="9" t="str">
        <f t="shared" si="840"/>
        <v/>
      </c>
      <c r="DA462" s="9"/>
      <c r="DB462" s="9" t="str">
        <f t="shared" si="841"/>
        <v/>
      </c>
      <c r="DC462" s="9"/>
      <c r="DD462" s="78"/>
      <c r="DE462" s="78" t="str">
        <f t="shared" si="842"/>
        <v/>
      </c>
      <c r="DF462" s="9" t="str">
        <f t="shared" si="843"/>
        <v/>
      </c>
      <c r="DG462" s="10" t="str">
        <f t="shared" si="844"/>
        <v/>
      </c>
      <c r="DH462" s="7"/>
      <c r="DJ462" s="250"/>
      <c r="DK462" s="250"/>
      <c r="DL462" s="250"/>
      <c r="DM462" s="250"/>
      <c r="DN462" s="250"/>
      <c r="DO462" s="250"/>
      <c r="EL462" s="239"/>
      <c r="EM462" s="241"/>
      <c r="EN462" s="15"/>
      <c r="EO462" s="9">
        <v>8307</v>
      </c>
      <c r="EP462" s="78">
        <f t="shared" si="876"/>
        <v>53</v>
      </c>
      <c r="EQ462" s="9">
        <v>394</v>
      </c>
      <c r="ER462" s="9">
        <f t="shared" si="877"/>
        <v>2</v>
      </c>
      <c r="ES462" s="9">
        <v>18</v>
      </c>
      <c r="ET462" s="9">
        <f t="shared" si="878"/>
        <v>2</v>
      </c>
      <c r="EU462" s="9">
        <v>0</v>
      </c>
      <c r="EV462" s="62" t="s">
        <v>28</v>
      </c>
      <c r="EW462" s="95">
        <v>400</v>
      </c>
      <c r="EX462" s="9">
        <f t="shared" si="880"/>
        <v>800</v>
      </c>
      <c r="EY462" s="10">
        <f t="shared" si="881"/>
        <v>0.15094339622641509</v>
      </c>
      <c r="EZ462" s="7"/>
    </row>
    <row r="463" spans="1:156" ht="15.75" thickBot="1">
      <c r="A463" s="235">
        <v>683000</v>
      </c>
      <c r="B463" s="15"/>
      <c r="C463" s="9">
        <v>8215</v>
      </c>
      <c r="D463" s="9">
        <f t="shared" si="845"/>
        <v>78</v>
      </c>
      <c r="E463" s="9">
        <v>521</v>
      </c>
      <c r="F463" s="9">
        <f t="shared" si="846"/>
        <v>1</v>
      </c>
      <c r="G463" s="9">
        <v>10</v>
      </c>
      <c r="H463" s="9">
        <f t="shared" si="847"/>
        <v>1</v>
      </c>
      <c r="I463" s="9"/>
      <c r="J463" s="62" t="str">
        <f t="shared" si="848"/>
        <v>がま口カエル</v>
      </c>
      <c r="K463" s="9">
        <f t="shared" si="849"/>
        <v>308</v>
      </c>
      <c r="L463" s="9">
        <f t="shared" si="850"/>
        <v>308</v>
      </c>
      <c r="M463" s="10">
        <f t="shared" si="851"/>
        <v>3.9487179487179488E-2</v>
      </c>
      <c r="N463" s="7"/>
      <c r="O463" s="168"/>
      <c r="P463" s="15"/>
      <c r="Q463" s="9">
        <v>9050</v>
      </c>
      <c r="R463" s="9">
        <f t="shared" si="852"/>
        <v>29</v>
      </c>
      <c r="S463" s="9">
        <v>210</v>
      </c>
      <c r="T463" s="9">
        <f t="shared" si="853"/>
        <v>0</v>
      </c>
      <c r="U463" s="9">
        <v>5</v>
      </c>
      <c r="V463" s="9">
        <f t="shared" si="854"/>
        <v>1</v>
      </c>
      <c r="W463" s="9"/>
      <c r="X463" s="62" t="str">
        <f t="shared" si="882"/>
        <v>サンリオファン</v>
      </c>
      <c r="Y463" s="9">
        <f t="shared" si="883"/>
        <v>1100</v>
      </c>
      <c r="Z463" s="9">
        <f t="shared" si="855"/>
        <v>1100</v>
      </c>
      <c r="AA463" s="10">
        <f t="shared" si="856"/>
        <v>0.37931034482758619</v>
      </c>
      <c r="AB463" s="7"/>
      <c r="AC463" s="168"/>
      <c r="AD463" s="15"/>
      <c r="AE463" s="9">
        <v>5660</v>
      </c>
      <c r="AF463" s="9">
        <f t="shared" si="857"/>
        <v>46</v>
      </c>
      <c r="AG463" s="9">
        <v>252</v>
      </c>
      <c r="AH463" s="9">
        <f t="shared" si="858"/>
        <v>1</v>
      </c>
      <c r="AI463" s="9">
        <v>9</v>
      </c>
      <c r="AJ463" s="9">
        <f t="shared" si="859"/>
        <v>1</v>
      </c>
      <c r="AK463" s="9"/>
      <c r="AL463" s="62" t="str">
        <f t="shared" si="885"/>
        <v>ＡＩマスコット</v>
      </c>
      <c r="AM463" s="9">
        <f t="shared" si="885"/>
        <v>418</v>
      </c>
      <c r="AN463" s="9">
        <f t="shared" si="861"/>
        <v>418</v>
      </c>
      <c r="AO463" s="10">
        <f t="shared" si="862"/>
        <v>9.0869565217391299E-2</v>
      </c>
      <c r="AP463" s="7"/>
      <c r="AQ463" s="168"/>
      <c r="AR463" s="17"/>
      <c r="AS463" s="9">
        <v>4696</v>
      </c>
      <c r="AT463" s="9">
        <f t="shared" si="863"/>
        <v>30</v>
      </c>
      <c r="AU463" s="9">
        <v>297</v>
      </c>
      <c r="AV463" s="9">
        <f t="shared" si="864"/>
        <v>3</v>
      </c>
      <c r="AW463" s="9">
        <v>38</v>
      </c>
      <c r="AX463" s="9">
        <f t="shared" si="865"/>
        <v>3</v>
      </c>
      <c r="AY463" s="9"/>
      <c r="AZ463" s="62" t="str">
        <f t="shared" si="884"/>
        <v>ダンダダンマスコット</v>
      </c>
      <c r="BA463" s="9">
        <f t="shared" si="884"/>
        <v>400</v>
      </c>
      <c r="BB463" s="9">
        <f t="shared" si="867"/>
        <v>1200</v>
      </c>
      <c r="BC463" s="10">
        <f t="shared" si="868"/>
        <v>0.4</v>
      </c>
      <c r="BD463" s="7"/>
      <c r="BE463" s="168"/>
      <c r="BF463" s="17"/>
      <c r="BG463" s="9">
        <v>3741</v>
      </c>
      <c r="BH463" s="9">
        <f t="shared" si="869"/>
        <v>99</v>
      </c>
      <c r="BI463" s="9">
        <v>115</v>
      </c>
      <c r="BJ463" s="9">
        <f t="shared" si="870"/>
        <v>3</v>
      </c>
      <c r="BK463" s="9">
        <v>9</v>
      </c>
      <c r="BL463" s="9">
        <f t="shared" si="871"/>
        <v>1</v>
      </c>
      <c r="BM463" s="9"/>
      <c r="BN463" s="62" t="str">
        <f t="shared" si="872"/>
        <v>ゲームアーク</v>
      </c>
      <c r="BO463" s="9">
        <f t="shared" si="873"/>
        <v>670</v>
      </c>
      <c r="BP463" s="9">
        <f t="shared" si="874"/>
        <v>670</v>
      </c>
      <c r="BQ463" s="10">
        <f t="shared" si="875"/>
        <v>6.7676767676767682E-2</v>
      </c>
      <c r="BR463" s="7"/>
      <c r="BS463" s="168"/>
      <c r="BT463" s="170"/>
      <c r="BU463" s="9"/>
      <c r="BV463" s="9" t="str">
        <f t="shared" si="827"/>
        <v/>
      </c>
      <c r="BW463" s="9"/>
      <c r="BX463" s="9" t="str">
        <f t="shared" si="828"/>
        <v/>
      </c>
      <c r="BY463" s="9"/>
      <c r="BZ463" s="9" t="str">
        <f t="shared" si="829"/>
        <v/>
      </c>
      <c r="CA463" s="9"/>
      <c r="CB463" s="78"/>
      <c r="CC463" s="78" t="str">
        <f t="shared" si="830"/>
        <v/>
      </c>
      <c r="CD463" s="9" t="str">
        <f t="shared" si="831"/>
        <v/>
      </c>
      <c r="CE463" s="10" t="str">
        <f t="shared" si="832"/>
        <v/>
      </c>
      <c r="CF463" s="7"/>
      <c r="CH463" s="89"/>
      <c r="CI463" s="9"/>
      <c r="CJ463" s="9" t="str">
        <f t="shared" si="833"/>
        <v/>
      </c>
      <c r="CK463" s="9"/>
      <c r="CL463" s="9" t="str">
        <f t="shared" si="834"/>
        <v/>
      </c>
      <c r="CM463" s="9"/>
      <c r="CN463" s="9" t="str">
        <f t="shared" si="835"/>
        <v/>
      </c>
      <c r="CO463" s="9"/>
      <c r="CP463" s="78"/>
      <c r="CQ463" s="78" t="str">
        <f t="shared" si="836"/>
        <v/>
      </c>
      <c r="CR463" s="9" t="str">
        <f t="shared" si="837"/>
        <v/>
      </c>
      <c r="CS463" s="10" t="str">
        <f t="shared" si="838"/>
        <v/>
      </c>
      <c r="CT463" s="7"/>
      <c r="CV463" s="89"/>
      <c r="CW463" s="9"/>
      <c r="CX463" s="9" t="str">
        <f t="shared" si="839"/>
        <v/>
      </c>
      <c r="CY463" s="9"/>
      <c r="CZ463" s="9" t="str">
        <f t="shared" si="840"/>
        <v/>
      </c>
      <c r="DA463" s="9"/>
      <c r="DB463" s="9" t="str">
        <f t="shared" si="841"/>
        <v/>
      </c>
      <c r="DC463" s="9"/>
      <c r="DD463" s="78"/>
      <c r="DE463" s="78" t="str">
        <f t="shared" si="842"/>
        <v/>
      </c>
      <c r="DF463" s="9" t="str">
        <f t="shared" si="843"/>
        <v/>
      </c>
      <c r="DG463" s="10" t="str">
        <f t="shared" si="844"/>
        <v/>
      </c>
      <c r="DH463" s="7"/>
      <c r="DJ463" s="250"/>
      <c r="DK463" s="250"/>
      <c r="DL463" s="250"/>
      <c r="DM463" s="250"/>
      <c r="DN463" s="250"/>
      <c r="DO463" s="250"/>
      <c r="EL463" s="239"/>
      <c r="EM463" s="140"/>
      <c r="EN463" s="169"/>
      <c r="EO463" s="9">
        <v>7038</v>
      </c>
      <c r="EP463" s="20">
        <f t="shared" si="876"/>
        <v>51</v>
      </c>
      <c r="EQ463" s="9">
        <v>472</v>
      </c>
      <c r="ER463" s="9">
        <f t="shared" si="877"/>
        <v>2</v>
      </c>
      <c r="ES463" s="9">
        <v>95</v>
      </c>
      <c r="ET463" s="9">
        <f t="shared" si="878"/>
        <v>1</v>
      </c>
      <c r="EU463" s="9">
        <v>0</v>
      </c>
      <c r="EV463" s="62" t="str">
        <f t="shared" ref="EV463:EW478" si="886">IF(EO463="","",EV459)</f>
        <v>AIモンスターラバー</v>
      </c>
      <c r="EW463" s="9">
        <f t="shared" si="886"/>
        <v>200</v>
      </c>
      <c r="EX463" s="9">
        <f t="shared" si="880"/>
        <v>200</v>
      </c>
      <c r="EY463" s="10">
        <f t="shared" si="881"/>
        <v>3.9215686274509803E-2</v>
      </c>
      <c r="EZ463" s="7"/>
    </row>
    <row r="464" spans="1:156" ht="15" customHeight="1" thickTop="1" thickBot="1">
      <c r="A464" s="23"/>
      <c r="B464" s="23"/>
      <c r="C464" s="24">
        <v>8458</v>
      </c>
      <c r="D464" s="24">
        <f t="shared" si="845"/>
        <v>54</v>
      </c>
      <c r="E464" s="24">
        <v>409</v>
      </c>
      <c r="F464" s="24">
        <f t="shared" si="846"/>
        <v>2</v>
      </c>
      <c r="G464" s="24">
        <v>5</v>
      </c>
      <c r="H464" s="24">
        <f t="shared" si="847"/>
        <v>4</v>
      </c>
      <c r="I464" s="24"/>
      <c r="J464" s="63" t="str">
        <f t="shared" si="848"/>
        <v>キティフェイスポーチ</v>
      </c>
      <c r="K464" s="96">
        <f t="shared" si="849"/>
        <v>957</v>
      </c>
      <c r="L464" s="24">
        <f t="shared" si="850"/>
        <v>3828</v>
      </c>
      <c r="M464" s="26">
        <f t="shared" si="851"/>
        <v>0.7088888888888889</v>
      </c>
      <c r="N464" s="7"/>
      <c r="O464" s="168"/>
      <c r="P464" s="23"/>
      <c r="Q464" s="24">
        <v>6136</v>
      </c>
      <c r="R464" s="24">
        <f t="shared" si="852"/>
        <v>27</v>
      </c>
      <c r="S464" s="24">
        <v>359</v>
      </c>
      <c r="T464" s="24">
        <f t="shared" si="853"/>
        <v>0</v>
      </c>
      <c r="U464" s="24">
        <v>14</v>
      </c>
      <c r="V464" s="24">
        <f t="shared" si="854"/>
        <v>0</v>
      </c>
      <c r="W464" s="24"/>
      <c r="X464" s="63" t="str">
        <f t="shared" si="882"/>
        <v>アンパンマンマスコット</v>
      </c>
      <c r="Y464" s="96">
        <f t="shared" si="883"/>
        <v>608</v>
      </c>
      <c r="Z464" s="24">
        <f t="shared" si="855"/>
        <v>0</v>
      </c>
      <c r="AA464" s="26">
        <f t="shared" si="856"/>
        <v>0</v>
      </c>
      <c r="AB464" s="7"/>
      <c r="AC464" s="168"/>
      <c r="AD464" s="23"/>
      <c r="AE464" s="24">
        <v>5097</v>
      </c>
      <c r="AF464" s="24">
        <f t="shared" si="857"/>
        <v>35</v>
      </c>
      <c r="AG464" s="24">
        <v>440</v>
      </c>
      <c r="AH464" s="24">
        <f t="shared" si="858"/>
        <v>1</v>
      </c>
      <c r="AI464" s="24">
        <v>32</v>
      </c>
      <c r="AJ464" s="24">
        <f t="shared" si="859"/>
        <v>1</v>
      </c>
      <c r="AK464" s="24"/>
      <c r="AL464" s="63" t="str">
        <f t="shared" si="885"/>
        <v>ラブブキーホルダー</v>
      </c>
      <c r="AM464" s="96">
        <f t="shared" si="885"/>
        <v>450</v>
      </c>
      <c r="AN464" s="24">
        <f t="shared" si="861"/>
        <v>450</v>
      </c>
      <c r="AO464" s="26">
        <f t="shared" si="862"/>
        <v>0.12857142857142856</v>
      </c>
      <c r="AP464" s="7"/>
      <c r="AQ464" s="168"/>
      <c r="AR464" s="23"/>
      <c r="AS464" s="24">
        <v>4695</v>
      </c>
      <c r="AT464" s="24">
        <f t="shared" si="863"/>
        <v>15</v>
      </c>
      <c r="AU464" s="24">
        <v>239</v>
      </c>
      <c r="AV464" s="24">
        <f t="shared" si="864"/>
        <v>0</v>
      </c>
      <c r="AW464" s="24">
        <v>15</v>
      </c>
      <c r="AX464" s="24">
        <f t="shared" si="865"/>
        <v>1</v>
      </c>
      <c r="AY464" s="24"/>
      <c r="AZ464" s="63" t="s">
        <v>50</v>
      </c>
      <c r="BA464" s="96">
        <v>400</v>
      </c>
      <c r="BB464" s="24">
        <f t="shared" si="867"/>
        <v>400</v>
      </c>
      <c r="BC464" s="26">
        <f t="shared" si="868"/>
        <v>0.26666666666666666</v>
      </c>
      <c r="BD464" s="7"/>
      <c r="BE464" s="168"/>
      <c r="BF464" s="23"/>
      <c r="BG464" s="24">
        <v>4227</v>
      </c>
      <c r="BH464" s="24">
        <f t="shared" si="869"/>
        <v>88</v>
      </c>
      <c r="BI464" s="24">
        <v>212</v>
      </c>
      <c r="BJ464" s="24">
        <f t="shared" si="870"/>
        <v>6</v>
      </c>
      <c r="BK464" s="24">
        <v>100</v>
      </c>
      <c r="BL464" s="24">
        <f t="shared" si="871"/>
        <v>5</v>
      </c>
      <c r="BM464" s="24"/>
      <c r="BN464" s="63" t="str">
        <f t="shared" si="872"/>
        <v>AIモンスターラバー</v>
      </c>
      <c r="BO464" s="96">
        <f t="shared" si="873"/>
        <v>200</v>
      </c>
      <c r="BP464" s="24">
        <f t="shared" si="874"/>
        <v>1000</v>
      </c>
      <c r="BQ464" s="26">
        <f t="shared" si="875"/>
        <v>0.11363636363636363</v>
      </c>
      <c r="BR464" s="7"/>
      <c r="BS464" s="168"/>
      <c r="BT464" s="169"/>
      <c r="BU464" s="9"/>
      <c r="BV464" s="9" t="str">
        <f t="shared" si="827"/>
        <v/>
      </c>
      <c r="BW464" s="9"/>
      <c r="BX464" s="9" t="str">
        <f t="shared" si="828"/>
        <v/>
      </c>
      <c r="BY464" s="9"/>
      <c r="BZ464" s="9" t="str">
        <f t="shared" si="829"/>
        <v/>
      </c>
      <c r="CA464" s="9"/>
      <c r="CB464" s="78"/>
      <c r="CC464" s="78" t="str">
        <f t="shared" si="830"/>
        <v/>
      </c>
      <c r="CD464" s="9" t="str">
        <f t="shared" si="831"/>
        <v/>
      </c>
      <c r="CE464" s="10" t="str">
        <f t="shared" si="832"/>
        <v/>
      </c>
      <c r="CF464" s="7"/>
      <c r="CH464" s="15"/>
      <c r="CI464" s="9"/>
      <c r="CJ464" s="9" t="str">
        <f t="shared" si="833"/>
        <v/>
      </c>
      <c r="CK464" s="9"/>
      <c r="CL464" s="9" t="str">
        <f t="shared" si="834"/>
        <v/>
      </c>
      <c r="CM464" s="9"/>
      <c r="CN464" s="9" t="str">
        <f t="shared" si="835"/>
        <v/>
      </c>
      <c r="CO464" s="9"/>
      <c r="CP464" s="78"/>
      <c r="CQ464" s="78" t="str">
        <f t="shared" si="836"/>
        <v/>
      </c>
      <c r="CR464" s="9" t="str">
        <f t="shared" si="837"/>
        <v/>
      </c>
      <c r="CS464" s="10" t="str">
        <f t="shared" si="838"/>
        <v/>
      </c>
      <c r="CT464" s="7"/>
      <c r="CV464" s="15"/>
      <c r="CW464" s="9"/>
      <c r="CX464" s="9" t="str">
        <f t="shared" si="839"/>
        <v/>
      </c>
      <c r="CY464" s="9"/>
      <c r="CZ464" s="9" t="str">
        <f t="shared" si="840"/>
        <v/>
      </c>
      <c r="DA464" s="9"/>
      <c r="DB464" s="9" t="str">
        <f t="shared" si="841"/>
        <v/>
      </c>
      <c r="DC464" s="9"/>
      <c r="DD464" s="78"/>
      <c r="DE464" s="78" t="str">
        <f t="shared" si="842"/>
        <v/>
      </c>
      <c r="DF464" s="9" t="str">
        <f t="shared" si="843"/>
        <v/>
      </c>
      <c r="DG464" s="10" t="str">
        <f t="shared" si="844"/>
        <v/>
      </c>
      <c r="DH464" s="7"/>
      <c r="EL464" s="239"/>
      <c r="EM464" s="134"/>
      <c r="EN464" s="23"/>
      <c r="EO464" s="24">
        <v>8059</v>
      </c>
      <c r="EP464" s="104">
        <f t="shared" si="876"/>
        <v>30</v>
      </c>
      <c r="EQ464" s="24">
        <v>578</v>
      </c>
      <c r="ER464" s="24">
        <f t="shared" si="877"/>
        <v>0</v>
      </c>
      <c r="ES464" s="24">
        <v>26</v>
      </c>
      <c r="ET464" s="24">
        <f t="shared" si="878"/>
        <v>0</v>
      </c>
      <c r="EU464" s="24">
        <v>0</v>
      </c>
      <c r="EV464" s="63" t="str">
        <f t="shared" si="886"/>
        <v>ラブブキーホルダー</v>
      </c>
      <c r="EW464" s="96">
        <f t="shared" si="886"/>
        <v>500</v>
      </c>
      <c r="EX464" s="24">
        <f t="shared" si="880"/>
        <v>0</v>
      </c>
      <c r="EY464" s="26">
        <f t="shared" si="881"/>
        <v>0</v>
      </c>
      <c r="EZ464" s="7"/>
    </row>
    <row r="465" spans="1:156" ht="15" customHeight="1" thickTop="1">
      <c r="A465" s="89">
        <v>45950</v>
      </c>
      <c r="B465" s="6">
        <f>IF(A465="","",SUM(D465:D468)+SUM(R465:R468)+SUM(BV456)+SUM(CJ456)+SUM(CX456)+SUM(AF465:AF468)+SUM(AT465:AT468)+SUM(BH465:BH468))</f>
        <v>2671</v>
      </c>
      <c r="C465" s="78">
        <v>10006</v>
      </c>
      <c r="D465" s="78">
        <f t="shared" si="845"/>
        <v>58</v>
      </c>
      <c r="E465" s="78">
        <v>348</v>
      </c>
      <c r="F465" s="28">
        <f t="shared" si="846"/>
        <v>1</v>
      </c>
      <c r="G465" s="78">
        <v>19</v>
      </c>
      <c r="H465" s="78">
        <f t="shared" si="847"/>
        <v>0</v>
      </c>
      <c r="I465" s="78">
        <v>11</v>
      </c>
      <c r="J465" s="90" t="str">
        <f t="shared" si="848"/>
        <v>NICIマスコット</v>
      </c>
      <c r="K465" s="91">
        <f t="shared" si="849"/>
        <v>682</v>
      </c>
      <c r="L465" s="28">
        <f t="shared" si="850"/>
        <v>0</v>
      </c>
      <c r="M465" s="29">
        <f t="shared" si="851"/>
        <v>0</v>
      </c>
      <c r="N465" s="7"/>
      <c r="O465" s="168"/>
      <c r="P465" s="89">
        <f>IF(A465="","",A465)</f>
        <v>45950</v>
      </c>
      <c r="Q465" s="78">
        <v>7645</v>
      </c>
      <c r="R465" s="78">
        <f t="shared" si="852"/>
        <v>213</v>
      </c>
      <c r="S465" s="78">
        <v>183</v>
      </c>
      <c r="T465" s="28">
        <f t="shared" si="853"/>
        <v>7</v>
      </c>
      <c r="U465" s="78">
        <v>13</v>
      </c>
      <c r="V465" s="78">
        <f t="shared" si="854"/>
        <v>6</v>
      </c>
      <c r="W465" s="78">
        <v>3</v>
      </c>
      <c r="X465" s="90" t="str">
        <f t="shared" si="882"/>
        <v>ラブブマスコット</v>
      </c>
      <c r="Y465" s="91">
        <f t="shared" si="883"/>
        <v>500</v>
      </c>
      <c r="Z465" s="28">
        <f t="shared" si="855"/>
        <v>3000</v>
      </c>
      <c r="AA465" s="29">
        <f t="shared" si="856"/>
        <v>0.14084507042253522</v>
      </c>
      <c r="AB465" s="7"/>
      <c r="AC465" s="168"/>
      <c r="AD465" s="89">
        <f>IF(A465="","",A465)</f>
        <v>45950</v>
      </c>
      <c r="AE465" s="78">
        <v>4628</v>
      </c>
      <c r="AF465" s="78">
        <f t="shared" si="857"/>
        <v>66</v>
      </c>
      <c r="AG465" s="78">
        <v>151</v>
      </c>
      <c r="AH465" s="28">
        <f t="shared" si="858"/>
        <v>1</v>
      </c>
      <c r="AI465" s="78">
        <v>9</v>
      </c>
      <c r="AJ465" s="78">
        <f t="shared" si="859"/>
        <v>0</v>
      </c>
      <c r="AK465" s="78">
        <v>0</v>
      </c>
      <c r="AL465" s="90" t="str">
        <f t="shared" si="885"/>
        <v>サンリオアニマルがま口</v>
      </c>
      <c r="AM465" s="91">
        <f t="shared" si="885"/>
        <v>0</v>
      </c>
      <c r="AN465" s="28">
        <f t="shared" si="861"/>
        <v>0</v>
      </c>
      <c r="AO465" s="29">
        <f t="shared" si="862"/>
        <v>0</v>
      </c>
      <c r="AP465" s="7"/>
      <c r="AQ465" s="168"/>
      <c r="AR465" s="89">
        <f>IF(A465="","",A465)</f>
        <v>45950</v>
      </c>
      <c r="AS465" s="78">
        <v>7538</v>
      </c>
      <c r="AT465" s="78">
        <f t="shared" si="863"/>
        <v>125</v>
      </c>
      <c r="AU465" s="78">
        <v>312</v>
      </c>
      <c r="AV465" s="28">
        <f t="shared" si="864"/>
        <v>6</v>
      </c>
      <c r="AW465" s="78">
        <v>6</v>
      </c>
      <c r="AX465" s="78">
        <f t="shared" si="865"/>
        <v>6</v>
      </c>
      <c r="AY465" s="78">
        <v>10</v>
      </c>
      <c r="AZ465" s="90" t="str">
        <f t="shared" ref="AZ465:AZ504" si="887">IF(AS465="","",AZ461)</f>
        <v>テラスタルフェス</v>
      </c>
      <c r="BA465" s="91">
        <f t="shared" ref="BA465:BA504" si="888">IF(AT465="","",BA461)</f>
        <v>1000</v>
      </c>
      <c r="BB465" s="28">
        <f t="shared" si="867"/>
        <v>6000</v>
      </c>
      <c r="BC465" s="29">
        <f t="shared" si="868"/>
        <v>0.48</v>
      </c>
      <c r="BD465" s="7"/>
      <c r="BE465" s="168"/>
      <c r="BF465" s="89">
        <f>IF(A465="","",A465)</f>
        <v>45950</v>
      </c>
      <c r="BG465" s="78">
        <v>3380</v>
      </c>
      <c r="BH465" s="78">
        <f t="shared" si="869"/>
        <v>112</v>
      </c>
      <c r="BI465" s="78">
        <v>172</v>
      </c>
      <c r="BJ465" s="28">
        <f t="shared" si="870"/>
        <v>4</v>
      </c>
      <c r="BK465" s="78">
        <v>21</v>
      </c>
      <c r="BL465" s="78">
        <f t="shared" si="871"/>
        <v>2</v>
      </c>
      <c r="BM465" s="78">
        <v>3</v>
      </c>
      <c r="BN465" s="90" t="str">
        <f t="shared" si="872"/>
        <v>ゴールドイヤホン</v>
      </c>
      <c r="BO465" s="91">
        <f t="shared" si="873"/>
        <v>800</v>
      </c>
      <c r="BP465" s="28">
        <f t="shared" si="874"/>
        <v>1600</v>
      </c>
      <c r="BQ465" s="29">
        <f t="shared" si="875"/>
        <v>0.14285714285714285</v>
      </c>
      <c r="BR465" s="7"/>
      <c r="BS465" s="168"/>
      <c r="BT465" s="169"/>
      <c r="BU465" s="9"/>
      <c r="BV465" s="9" t="str">
        <f t="shared" si="827"/>
        <v/>
      </c>
      <c r="BW465" s="9"/>
      <c r="BX465" s="9" t="str">
        <f t="shared" si="828"/>
        <v/>
      </c>
      <c r="BY465" s="9"/>
      <c r="BZ465" s="9" t="str">
        <f t="shared" si="829"/>
        <v/>
      </c>
      <c r="CA465" s="9"/>
      <c r="CB465" s="78"/>
      <c r="CC465" s="78" t="str">
        <f t="shared" si="830"/>
        <v/>
      </c>
      <c r="CD465" s="9" t="str">
        <f t="shared" si="831"/>
        <v/>
      </c>
      <c r="CE465" s="10" t="str">
        <f t="shared" si="832"/>
        <v/>
      </c>
      <c r="CF465" s="7"/>
      <c r="CH465" s="15"/>
      <c r="CI465" s="9"/>
      <c r="CJ465" s="9" t="str">
        <f t="shared" si="833"/>
        <v/>
      </c>
      <c r="CK465" s="9"/>
      <c r="CL465" s="9" t="str">
        <f t="shared" si="834"/>
        <v/>
      </c>
      <c r="CM465" s="9"/>
      <c r="CN465" s="9" t="str">
        <f t="shared" si="835"/>
        <v/>
      </c>
      <c r="CO465" s="9"/>
      <c r="CP465" s="78"/>
      <c r="CQ465" s="78" t="str">
        <f t="shared" si="836"/>
        <v/>
      </c>
      <c r="CR465" s="9" t="str">
        <f t="shared" si="837"/>
        <v/>
      </c>
      <c r="CS465" s="10" t="str">
        <f t="shared" si="838"/>
        <v/>
      </c>
      <c r="CT465" s="7"/>
      <c r="CV465" s="15"/>
      <c r="CW465" s="9"/>
      <c r="CX465" s="9" t="str">
        <f t="shared" si="839"/>
        <v/>
      </c>
      <c r="CY465" s="9"/>
      <c r="CZ465" s="9" t="str">
        <f t="shared" si="840"/>
        <v/>
      </c>
      <c r="DA465" s="9"/>
      <c r="DB465" s="9" t="str">
        <f t="shared" si="841"/>
        <v/>
      </c>
      <c r="DC465" s="9"/>
      <c r="DD465" s="78"/>
      <c r="DE465" s="78" t="str">
        <f t="shared" si="842"/>
        <v/>
      </c>
      <c r="DF465" s="9" t="str">
        <f t="shared" si="843"/>
        <v/>
      </c>
      <c r="DG465" s="10" t="str">
        <f t="shared" si="844"/>
        <v/>
      </c>
      <c r="DH465" s="7"/>
      <c r="EL465" s="239"/>
      <c r="EM465" s="89">
        <v>45957</v>
      </c>
      <c r="EN465" s="6">
        <f>IF(EM465="","",SUM(EP465:EP468)+SUM(FD465:FD468)+SUM(HH456)+SUM(HU456)+SUM(IH456)+SUM(FR465:FR468)+SUM(GF465:GF468)+SUM(GT465:GT468))</f>
        <v>127</v>
      </c>
      <c r="EO465" s="78">
        <v>7705</v>
      </c>
      <c r="EP465" s="166">
        <f t="shared" si="876"/>
        <v>7</v>
      </c>
      <c r="EQ465" s="78">
        <v>263</v>
      </c>
      <c r="ER465" s="28">
        <f t="shared" si="877"/>
        <v>0</v>
      </c>
      <c r="ES465" s="78">
        <v>8</v>
      </c>
      <c r="ET465" s="78">
        <f t="shared" si="878"/>
        <v>0</v>
      </c>
      <c r="EU465" s="78">
        <v>0</v>
      </c>
      <c r="EV465" s="90" t="str">
        <f t="shared" si="886"/>
        <v>デジタルミニカメラ</v>
      </c>
      <c r="EW465" s="91">
        <f t="shared" si="886"/>
        <v>0</v>
      </c>
      <c r="EX465" s="28">
        <f t="shared" si="880"/>
        <v>0</v>
      </c>
      <c r="EY465" s="29">
        <f t="shared" si="881"/>
        <v>0</v>
      </c>
      <c r="EZ465" s="7"/>
    </row>
    <row r="466" spans="1:156" ht="15" customHeight="1">
      <c r="A466" s="221"/>
      <c r="B466" s="6"/>
      <c r="C466" s="9">
        <v>11934</v>
      </c>
      <c r="D466" s="9">
        <f t="shared" si="845"/>
        <v>185</v>
      </c>
      <c r="E466" s="9">
        <v>345</v>
      </c>
      <c r="F466" s="9">
        <f t="shared" si="846"/>
        <v>6</v>
      </c>
      <c r="G466" s="9">
        <v>9</v>
      </c>
      <c r="H466" s="9">
        <f t="shared" si="847"/>
        <v>5</v>
      </c>
      <c r="I466" s="9">
        <v>6</v>
      </c>
      <c r="J466" s="62" t="str">
        <f t="shared" si="848"/>
        <v>ピクミンマスコット</v>
      </c>
      <c r="K466" s="95">
        <f t="shared" si="849"/>
        <v>800</v>
      </c>
      <c r="L466" s="9">
        <f t="shared" si="850"/>
        <v>4000</v>
      </c>
      <c r="M466" s="10">
        <f t="shared" si="851"/>
        <v>0.21621621621621623</v>
      </c>
      <c r="N466" s="7"/>
      <c r="O466" s="168"/>
      <c r="P466" s="15"/>
      <c r="Q466" s="9">
        <v>8290</v>
      </c>
      <c r="R466" s="9">
        <f t="shared" si="852"/>
        <v>91</v>
      </c>
      <c r="S466" s="9">
        <v>364</v>
      </c>
      <c r="T466" s="9">
        <f t="shared" si="853"/>
        <v>5</v>
      </c>
      <c r="U466" s="9">
        <v>19</v>
      </c>
      <c r="V466" s="9">
        <f t="shared" si="854"/>
        <v>4</v>
      </c>
      <c r="W466" s="9">
        <v>5</v>
      </c>
      <c r="X466" s="62" t="str">
        <f t="shared" si="882"/>
        <v>ラブブキーホルダーおおきめ</v>
      </c>
      <c r="Y466" s="95">
        <f t="shared" si="883"/>
        <v>500</v>
      </c>
      <c r="Z466" s="9">
        <f t="shared" si="855"/>
        <v>2000</v>
      </c>
      <c r="AA466" s="10">
        <f t="shared" si="856"/>
        <v>0.21978021978021978</v>
      </c>
      <c r="AB466" s="7"/>
      <c r="AC466" s="168"/>
      <c r="AD466" s="15"/>
      <c r="AE466" s="9">
        <v>4888</v>
      </c>
      <c r="AF466" s="110">
        <v>31</v>
      </c>
      <c r="AG466" s="9">
        <v>260</v>
      </c>
      <c r="AH466" s="9">
        <f t="shared" si="858"/>
        <v>2</v>
      </c>
      <c r="AI466" s="9">
        <v>9</v>
      </c>
      <c r="AJ466" s="9">
        <f t="shared" si="859"/>
        <v>2</v>
      </c>
      <c r="AK466" s="9">
        <v>3</v>
      </c>
      <c r="AL466" s="62" t="str">
        <f t="shared" si="885"/>
        <v>サンリオヒョウ柄マスコット</v>
      </c>
      <c r="AM466" s="95">
        <f t="shared" si="885"/>
        <v>996</v>
      </c>
      <c r="AN466" s="9">
        <f t="shared" si="861"/>
        <v>1992</v>
      </c>
      <c r="AO466" s="10">
        <f t="shared" si="862"/>
        <v>0.64258064516129032</v>
      </c>
      <c r="AP466" s="7" t="s">
        <v>98</v>
      </c>
      <c r="AQ466" s="168"/>
      <c r="AR466" s="15"/>
      <c r="AS466" s="9">
        <v>4604</v>
      </c>
      <c r="AT466" s="9">
        <f t="shared" si="863"/>
        <v>143</v>
      </c>
      <c r="AU466" s="9">
        <v>333</v>
      </c>
      <c r="AV466" s="9">
        <f t="shared" si="864"/>
        <v>8</v>
      </c>
      <c r="AW466" s="9">
        <v>13</v>
      </c>
      <c r="AX466" s="9">
        <f t="shared" si="865"/>
        <v>9</v>
      </c>
      <c r="AY466" s="9">
        <v>8</v>
      </c>
      <c r="AZ466" s="62" t="str">
        <f t="shared" si="887"/>
        <v>ブラックホワイトポケカ</v>
      </c>
      <c r="BA466" s="95">
        <f t="shared" si="888"/>
        <v>1000</v>
      </c>
      <c r="BB466" s="9">
        <f t="shared" si="867"/>
        <v>9000</v>
      </c>
      <c r="BC466" s="10">
        <f t="shared" si="868"/>
        <v>0.62937062937062938</v>
      </c>
      <c r="BD466" s="7"/>
      <c r="BE466" s="168"/>
      <c r="BF466" s="15"/>
      <c r="BG466" s="9">
        <v>3943</v>
      </c>
      <c r="BH466" s="9">
        <f t="shared" si="869"/>
        <v>168</v>
      </c>
      <c r="BI466" s="9">
        <v>74</v>
      </c>
      <c r="BJ466" s="9">
        <f t="shared" si="870"/>
        <v>1</v>
      </c>
      <c r="BK466" s="9">
        <v>10</v>
      </c>
      <c r="BL466" s="9">
        <f t="shared" si="871"/>
        <v>2</v>
      </c>
      <c r="BM466" s="9">
        <v>6</v>
      </c>
      <c r="BN466" s="62" t="str">
        <f t="shared" si="872"/>
        <v>デジタルミニカメラ</v>
      </c>
      <c r="BO466" s="95">
        <f t="shared" si="873"/>
        <v>722</v>
      </c>
      <c r="BP466" s="9">
        <f t="shared" si="874"/>
        <v>1444</v>
      </c>
      <c r="BQ466" s="10">
        <f t="shared" si="875"/>
        <v>8.5952380952380947E-2</v>
      </c>
      <c r="BR466" s="7"/>
      <c r="BS466" s="168"/>
      <c r="BT466" s="169"/>
      <c r="BU466" s="9"/>
      <c r="BV466" s="9" t="str">
        <f t="shared" si="827"/>
        <v/>
      </c>
      <c r="BW466" s="9"/>
      <c r="BX466" s="9" t="str">
        <f t="shared" si="828"/>
        <v/>
      </c>
      <c r="BY466" s="9"/>
      <c r="BZ466" s="9" t="str">
        <f t="shared" si="829"/>
        <v/>
      </c>
      <c r="CA466" s="9"/>
      <c r="CB466" s="78"/>
      <c r="CC466" s="78" t="str">
        <f t="shared" si="830"/>
        <v/>
      </c>
      <c r="CD466" s="9" t="str">
        <f t="shared" si="831"/>
        <v/>
      </c>
      <c r="CE466" s="10" t="str">
        <f t="shared" si="832"/>
        <v/>
      </c>
      <c r="CF466" s="7"/>
      <c r="CH466" s="15"/>
      <c r="CI466" s="9"/>
      <c r="CJ466" s="9" t="str">
        <f t="shared" si="833"/>
        <v/>
      </c>
      <c r="CK466" s="9"/>
      <c r="CL466" s="9" t="str">
        <f t="shared" si="834"/>
        <v/>
      </c>
      <c r="CM466" s="9"/>
      <c r="CN466" s="9" t="str">
        <f t="shared" si="835"/>
        <v/>
      </c>
      <c r="CO466" s="9"/>
      <c r="CP466" s="78"/>
      <c r="CQ466" s="78" t="str">
        <f t="shared" si="836"/>
        <v/>
      </c>
      <c r="CR466" s="9" t="str">
        <f t="shared" si="837"/>
        <v/>
      </c>
      <c r="CS466" s="10" t="str">
        <f t="shared" si="838"/>
        <v/>
      </c>
      <c r="CT466" s="7"/>
      <c r="CV466" s="15"/>
      <c r="CW466" s="9"/>
      <c r="CX466" s="9" t="str">
        <f t="shared" si="839"/>
        <v/>
      </c>
      <c r="CY466" s="9"/>
      <c r="CZ466" s="9" t="str">
        <f t="shared" si="840"/>
        <v/>
      </c>
      <c r="DA466" s="9"/>
      <c r="DB466" s="9" t="str">
        <f t="shared" si="841"/>
        <v/>
      </c>
      <c r="DC466" s="9"/>
      <c r="DD466" s="78"/>
      <c r="DE466" s="78" t="str">
        <f t="shared" si="842"/>
        <v/>
      </c>
      <c r="DF466" s="9" t="str">
        <f t="shared" si="843"/>
        <v/>
      </c>
      <c r="DG466" s="10" t="str">
        <f t="shared" si="844"/>
        <v/>
      </c>
      <c r="DH466" s="7"/>
      <c r="EL466" s="239"/>
      <c r="EM466" s="221"/>
      <c r="EN466" s="6"/>
      <c r="EO466" s="9">
        <v>8342</v>
      </c>
      <c r="EP466" s="9">
        <f t="shared" si="876"/>
        <v>35</v>
      </c>
      <c r="EQ466" s="9">
        <v>395</v>
      </c>
      <c r="ER466" s="9">
        <f t="shared" si="877"/>
        <v>1</v>
      </c>
      <c r="ES466" s="9">
        <v>17</v>
      </c>
      <c r="ET466" s="9">
        <f t="shared" si="878"/>
        <v>1</v>
      </c>
      <c r="EU466" s="9">
        <v>0</v>
      </c>
      <c r="EV466" s="62" t="str">
        <f t="shared" si="886"/>
        <v>ラブブマスコット</v>
      </c>
      <c r="EW466" s="95">
        <f t="shared" si="886"/>
        <v>400</v>
      </c>
      <c r="EX466" s="9">
        <f t="shared" si="880"/>
        <v>400</v>
      </c>
      <c r="EY466" s="10">
        <f t="shared" si="881"/>
        <v>0.11428571428571428</v>
      </c>
      <c r="EZ466" s="7"/>
    </row>
    <row r="467" spans="1:156">
      <c r="A467" s="230"/>
      <c r="B467" s="6"/>
      <c r="C467" s="9">
        <v>8269</v>
      </c>
      <c r="D467" s="9">
        <f t="shared" si="845"/>
        <v>54</v>
      </c>
      <c r="E467" s="9">
        <v>524</v>
      </c>
      <c r="F467" s="9">
        <f t="shared" si="846"/>
        <v>3</v>
      </c>
      <c r="G467" s="9">
        <v>6</v>
      </c>
      <c r="H467" s="9">
        <f t="shared" si="847"/>
        <v>4</v>
      </c>
      <c r="I467" s="9">
        <v>8</v>
      </c>
      <c r="J467" s="62" t="str">
        <f t="shared" si="848"/>
        <v>がま口カエル</v>
      </c>
      <c r="K467" s="9">
        <f t="shared" si="849"/>
        <v>308</v>
      </c>
      <c r="L467" s="9">
        <f t="shared" si="850"/>
        <v>1232</v>
      </c>
      <c r="M467" s="10">
        <f t="shared" si="851"/>
        <v>0.22814814814814816</v>
      </c>
      <c r="N467" s="7"/>
      <c r="O467" s="168"/>
      <c r="P467" s="15"/>
      <c r="Q467" s="9">
        <v>9092</v>
      </c>
      <c r="R467" s="9">
        <f t="shared" si="852"/>
        <v>42</v>
      </c>
      <c r="S467" s="9">
        <v>210</v>
      </c>
      <c r="T467" s="9">
        <f t="shared" si="853"/>
        <v>0</v>
      </c>
      <c r="U467" s="9">
        <v>5</v>
      </c>
      <c r="V467" s="9">
        <f t="shared" si="854"/>
        <v>0</v>
      </c>
      <c r="W467" s="9">
        <v>0</v>
      </c>
      <c r="X467" s="62" t="str">
        <f t="shared" si="882"/>
        <v>サンリオファン</v>
      </c>
      <c r="Y467" s="9">
        <f t="shared" si="883"/>
        <v>1100</v>
      </c>
      <c r="Z467" s="9">
        <f t="shared" si="855"/>
        <v>0</v>
      </c>
      <c r="AA467" s="10">
        <f t="shared" si="856"/>
        <v>0</v>
      </c>
      <c r="AB467" s="7"/>
      <c r="AC467" s="168"/>
      <c r="AD467" s="15"/>
      <c r="AE467" s="9">
        <v>5807</v>
      </c>
      <c r="AF467" s="9">
        <f t="shared" ref="AF467:AF504" si="889">IF(AE467="","",AE467-AE463)</f>
        <v>147</v>
      </c>
      <c r="AG467" s="9">
        <v>256</v>
      </c>
      <c r="AH467" s="9">
        <f t="shared" si="858"/>
        <v>4</v>
      </c>
      <c r="AI467" s="9">
        <v>5</v>
      </c>
      <c r="AJ467" s="9">
        <f t="shared" si="859"/>
        <v>4</v>
      </c>
      <c r="AK467" s="9">
        <v>6</v>
      </c>
      <c r="AL467" s="62" t="str">
        <f t="shared" si="885"/>
        <v>ＡＩマスコット</v>
      </c>
      <c r="AM467" s="9">
        <f t="shared" si="885"/>
        <v>418</v>
      </c>
      <c r="AN467" s="9">
        <f t="shared" si="861"/>
        <v>1672</v>
      </c>
      <c r="AO467" s="10">
        <f t="shared" si="862"/>
        <v>0.11374149659863945</v>
      </c>
      <c r="AP467" s="7"/>
      <c r="AQ467" s="168"/>
      <c r="AR467" s="17"/>
      <c r="AS467" s="9">
        <v>4775</v>
      </c>
      <c r="AT467" s="9">
        <f t="shared" si="863"/>
        <v>79</v>
      </c>
      <c r="AU467" s="9">
        <v>304</v>
      </c>
      <c r="AV467" s="9">
        <f t="shared" si="864"/>
        <v>7</v>
      </c>
      <c r="AW467" s="9">
        <v>31</v>
      </c>
      <c r="AX467" s="9">
        <f t="shared" si="865"/>
        <v>7</v>
      </c>
      <c r="AY467" s="9">
        <v>10</v>
      </c>
      <c r="AZ467" s="62" t="str">
        <f t="shared" si="887"/>
        <v>ダンダダンマスコット</v>
      </c>
      <c r="BA467" s="9">
        <f t="shared" si="888"/>
        <v>400</v>
      </c>
      <c r="BB467" s="9">
        <f t="shared" si="867"/>
        <v>2800</v>
      </c>
      <c r="BC467" s="10">
        <f t="shared" si="868"/>
        <v>0.35443037974683544</v>
      </c>
      <c r="BD467" s="7"/>
      <c r="BE467" s="168"/>
      <c r="BF467" s="17"/>
      <c r="BG467" s="9">
        <v>3828</v>
      </c>
      <c r="BH467" s="9">
        <f t="shared" si="869"/>
        <v>87</v>
      </c>
      <c r="BI467" s="9">
        <v>117</v>
      </c>
      <c r="BJ467" s="9">
        <f t="shared" si="870"/>
        <v>2</v>
      </c>
      <c r="BK467" s="9">
        <v>7</v>
      </c>
      <c r="BL467" s="9">
        <f t="shared" si="871"/>
        <v>2</v>
      </c>
      <c r="BM467" s="9">
        <v>6</v>
      </c>
      <c r="BN467" s="62" t="str">
        <f t="shared" si="872"/>
        <v>ゲームアーク</v>
      </c>
      <c r="BO467" s="9">
        <f t="shared" si="873"/>
        <v>670</v>
      </c>
      <c r="BP467" s="9">
        <f t="shared" si="874"/>
        <v>1340</v>
      </c>
      <c r="BQ467" s="10">
        <f t="shared" si="875"/>
        <v>0.15402298850574714</v>
      </c>
      <c r="BR467" s="7"/>
      <c r="BS467" s="168"/>
      <c r="BT467" s="169"/>
      <c r="BU467" s="9"/>
      <c r="BV467" s="9" t="str">
        <f t="shared" si="827"/>
        <v/>
      </c>
      <c r="BW467" s="9"/>
      <c r="BX467" s="9" t="str">
        <f t="shared" si="828"/>
        <v/>
      </c>
      <c r="BY467" s="9"/>
      <c r="BZ467" s="9" t="str">
        <f t="shared" si="829"/>
        <v/>
      </c>
      <c r="CA467" s="9"/>
      <c r="CB467" s="78"/>
      <c r="CC467" s="78" t="str">
        <f t="shared" si="830"/>
        <v/>
      </c>
      <c r="CD467" s="9" t="str">
        <f t="shared" si="831"/>
        <v/>
      </c>
      <c r="CE467" s="10" t="str">
        <f t="shared" si="832"/>
        <v/>
      </c>
      <c r="CF467" s="7"/>
      <c r="CH467" s="15"/>
      <c r="CI467" s="9"/>
      <c r="CJ467" s="9" t="str">
        <f t="shared" si="833"/>
        <v/>
      </c>
      <c r="CK467" s="9"/>
      <c r="CL467" s="9" t="str">
        <f t="shared" si="834"/>
        <v/>
      </c>
      <c r="CM467" s="9"/>
      <c r="CN467" s="9" t="str">
        <f t="shared" si="835"/>
        <v/>
      </c>
      <c r="CO467" s="9"/>
      <c r="CP467" s="78"/>
      <c r="CQ467" s="78" t="str">
        <f t="shared" si="836"/>
        <v/>
      </c>
      <c r="CR467" s="9" t="str">
        <f t="shared" si="837"/>
        <v/>
      </c>
      <c r="CS467" s="10" t="str">
        <f t="shared" si="838"/>
        <v/>
      </c>
      <c r="CT467" s="7"/>
      <c r="CV467" s="15"/>
      <c r="CW467" s="9"/>
      <c r="CX467" s="9" t="str">
        <f t="shared" si="839"/>
        <v/>
      </c>
      <c r="CY467" s="9"/>
      <c r="CZ467" s="9" t="str">
        <f t="shared" si="840"/>
        <v/>
      </c>
      <c r="DA467" s="9"/>
      <c r="DB467" s="9" t="str">
        <f t="shared" si="841"/>
        <v/>
      </c>
      <c r="DC467" s="9"/>
      <c r="DD467" s="78"/>
      <c r="DE467" s="78" t="str">
        <f t="shared" si="842"/>
        <v/>
      </c>
      <c r="DF467" s="9" t="str">
        <f t="shared" si="843"/>
        <v/>
      </c>
      <c r="DG467" s="10" t="str">
        <f t="shared" si="844"/>
        <v/>
      </c>
      <c r="DH467" s="7"/>
      <c r="EL467" s="239"/>
      <c r="EM467" s="221"/>
      <c r="EN467" s="6" t="str">
        <f>IF(EM467="","",SUM(EP467:EP470)+SUM(FD467:FD470)+SUM(FR467:FR470)+SUM(GF467:GF470)+SUM(HH458,HU458,#REF!))</f>
        <v/>
      </c>
      <c r="EO467" s="9">
        <v>7071</v>
      </c>
      <c r="EP467" s="9">
        <f t="shared" si="876"/>
        <v>33</v>
      </c>
      <c r="EQ467" s="9">
        <v>475</v>
      </c>
      <c r="ER467" s="9">
        <f t="shared" si="877"/>
        <v>3</v>
      </c>
      <c r="ES467" s="9">
        <v>80</v>
      </c>
      <c r="ET467" s="9">
        <f t="shared" si="878"/>
        <v>15</v>
      </c>
      <c r="EU467" s="9">
        <v>0</v>
      </c>
      <c r="EV467" s="62" t="str">
        <f t="shared" si="886"/>
        <v>AIモンスターラバー</v>
      </c>
      <c r="EW467" s="9">
        <f t="shared" si="886"/>
        <v>200</v>
      </c>
      <c r="EX467" s="9">
        <f t="shared" si="880"/>
        <v>3000</v>
      </c>
      <c r="EY467" s="10">
        <f t="shared" si="881"/>
        <v>0.90909090909090906</v>
      </c>
      <c r="EZ467" s="7"/>
    </row>
    <row r="468" spans="1:156" ht="15" customHeight="1" thickBot="1">
      <c r="A468" s="23"/>
      <c r="B468" s="126" t="str">
        <f>IF(A468="","",SUM(D468:D471)+SUM(R468:R471)+SUM(AF468:AF471)+SUM(AT468:AT471)+SUM(BV459,CJ459,#REF!))</f>
        <v/>
      </c>
      <c r="C468" s="24">
        <v>8516</v>
      </c>
      <c r="D468" s="24">
        <f t="shared" si="845"/>
        <v>58</v>
      </c>
      <c r="E468" s="24">
        <v>410</v>
      </c>
      <c r="F468" s="24">
        <f t="shared" si="846"/>
        <v>1</v>
      </c>
      <c r="G468" s="24">
        <v>4</v>
      </c>
      <c r="H468" s="24">
        <f t="shared" si="847"/>
        <v>1</v>
      </c>
      <c r="I468" s="24">
        <v>0</v>
      </c>
      <c r="J468" s="63" t="str">
        <f t="shared" si="848"/>
        <v>キティフェイスポーチ</v>
      </c>
      <c r="K468" s="96">
        <f t="shared" si="849"/>
        <v>957</v>
      </c>
      <c r="L468" s="24">
        <f t="shared" si="850"/>
        <v>957</v>
      </c>
      <c r="M468" s="26">
        <f t="shared" si="851"/>
        <v>0.16500000000000001</v>
      </c>
      <c r="N468" s="7"/>
      <c r="O468" s="168"/>
      <c r="P468" s="23"/>
      <c r="Q468" s="24">
        <v>6204</v>
      </c>
      <c r="R468" s="24">
        <f t="shared" si="852"/>
        <v>68</v>
      </c>
      <c r="S468" s="24">
        <v>359</v>
      </c>
      <c r="T468" s="24">
        <f t="shared" si="853"/>
        <v>0</v>
      </c>
      <c r="U468" s="24">
        <v>14</v>
      </c>
      <c r="V468" s="24">
        <f t="shared" si="854"/>
        <v>0</v>
      </c>
      <c r="W468" s="24">
        <v>0</v>
      </c>
      <c r="X468" s="63" t="str">
        <f t="shared" si="882"/>
        <v>アンパンマンマスコット</v>
      </c>
      <c r="Y468" s="96">
        <f t="shared" si="883"/>
        <v>608</v>
      </c>
      <c r="Z468" s="24">
        <f t="shared" si="855"/>
        <v>0</v>
      </c>
      <c r="AA468" s="26">
        <f t="shared" si="856"/>
        <v>0</v>
      </c>
      <c r="AB468" s="7"/>
      <c r="AC468" s="168"/>
      <c r="AD468" s="23"/>
      <c r="AE468" s="24">
        <v>5270</v>
      </c>
      <c r="AF468" s="24">
        <f t="shared" si="889"/>
        <v>173</v>
      </c>
      <c r="AG468" s="24">
        <v>444</v>
      </c>
      <c r="AH468" s="24">
        <f t="shared" si="858"/>
        <v>4</v>
      </c>
      <c r="AI468" s="24">
        <v>27</v>
      </c>
      <c r="AJ468" s="24">
        <f t="shared" si="859"/>
        <v>5</v>
      </c>
      <c r="AK468" s="24">
        <v>3</v>
      </c>
      <c r="AL468" s="63" t="str">
        <f t="shared" si="885"/>
        <v>ラブブキーホルダー</v>
      </c>
      <c r="AM468" s="96">
        <f t="shared" si="885"/>
        <v>450</v>
      </c>
      <c r="AN468" s="24">
        <f t="shared" si="861"/>
        <v>2250</v>
      </c>
      <c r="AO468" s="26">
        <f t="shared" si="862"/>
        <v>0.13005780346820808</v>
      </c>
      <c r="AP468" s="7"/>
      <c r="AQ468" s="168"/>
      <c r="AR468" s="23"/>
      <c r="AS468" s="24">
        <v>4751</v>
      </c>
      <c r="AT468" s="24">
        <f t="shared" si="863"/>
        <v>56</v>
      </c>
      <c r="AU468" s="24">
        <v>239</v>
      </c>
      <c r="AV468" s="24">
        <f t="shared" si="864"/>
        <v>0</v>
      </c>
      <c r="AW468" s="24">
        <v>14</v>
      </c>
      <c r="AX468" s="24">
        <f t="shared" si="865"/>
        <v>1</v>
      </c>
      <c r="AY468" s="24">
        <v>0</v>
      </c>
      <c r="AZ468" s="63" t="str">
        <f t="shared" si="887"/>
        <v>ラブブポンポンマスコット</v>
      </c>
      <c r="BA468" s="96">
        <f t="shared" si="888"/>
        <v>400</v>
      </c>
      <c r="BB468" s="24">
        <f t="shared" si="867"/>
        <v>400</v>
      </c>
      <c r="BC468" s="26">
        <f t="shared" si="868"/>
        <v>7.1428571428571425E-2</v>
      </c>
      <c r="BD468" s="7"/>
      <c r="BE468" s="168"/>
      <c r="BF468" s="23"/>
      <c r="BG468" s="24">
        <v>4333</v>
      </c>
      <c r="BH468" s="24">
        <f t="shared" si="869"/>
        <v>106</v>
      </c>
      <c r="BI468" s="24">
        <v>216</v>
      </c>
      <c r="BJ468" s="24">
        <f t="shared" si="870"/>
        <v>4</v>
      </c>
      <c r="BK468" s="24">
        <v>90</v>
      </c>
      <c r="BL468" s="24">
        <f t="shared" si="871"/>
        <v>10</v>
      </c>
      <c r="BM468" s="24">
        <v>14</v>
      </c>
      <c r="BN468" s="63" t="str">
        <f t="shared" si="872"/>
        <v>AIモンスターラバー</v>
      </c>
      <c r="BO468" s="96">
        <f t="shared" si="873"/>
        <v>200</v>
      </c>
      <c r="BP468" s="24">
        <f t="shared" si="874"/>
        <v>2000</v>
      </c>
      <c r="BQ468" s="26">
        <f t="shared" si="875"/>
        <v>0.18867924528301888</v>
      </c>
      <c r="BR468" s="7"/>
      <c r="BS468" s="168"/>
      <c r="BT468" s="169"/>
      <c r="BU468" s="9"/>
      <c r="BV468" s="9" t="str">
        <f t="shared" si="827"/>
        <v/>
      </c>
      <c r="BW468" s="9"/>
      <c r="BX468" s="9" t="str">
        <f t="shared" si="828"/>
        <v/>
      </c>
      <c r="BY468" s="9"/>
      <c r="BZ468" s="9" t="str">
        <f t="shared" si="829"/>
        <v/>
      </c>
      <c r="CA468" s="9"/>
      <c r="CB468" s="78"/>
      <c r="CC468" s="78" t="str">
        <f t="shared" si="830"/>
        <v/>
      </c>
      <c r="CD468" s="9" t="str">
        <f t="shared" si="831"/>
        <v/>
      </c>
      <c r="CE468" s="10" t="str">
        <f t="shared" si="832"/>
        <v/>
      </c>
      <c r="CF468" s="7"/>
      <c r="CH468" s="15"/>
      <c r="CI468" s="9"/>
      <c r="CJ468" s="9" t="str">
        <f t="shared" si="833"/>
        <v/>
      </c>
      <c r="CK468" s="9"/>
      <c r="CL468" s="9" t="str">
        <f t="shared" si="834"/>
        <v/>
      </c>
      <c r="CM468" s="9"/>
      <c r="CN468" s="9" t="str">
        <f t="shared" si="835"/>
        <v/>
      </c>
      <c r="CO468" s="9"/>
      <c r="CP468" s="78"/>
      <c r="CQ468" s="78" t="str">
        <f t="shared" si="836"/>
        <v/>
      </c>
      <c r="CR468" s="9" t="str">
        <f t="shared" si="837"/>
        <v/>
      </c>
      <c r="CS468" s="10" t="str">
        <f t="shared" si="838"/>
        <v/>
      </c>
      <c r="CT468" s="7"/>
      <c r="CV468" s="15"/>
      <c r="CW468" s="9"/>
      <c r="CX468" s="9" t="str">
        <f t="shared" si="839"/>
        <v/>
      </c>
      <c r="CY468" s="9"/>
      <c r="CZ468" s="9" t="str">
        <f t="shared" si="840"/>
        <v/>
      </c>
      <c r="DA468" s="9"/>
      <c r="DB468" s="9" t="str">
        <f t="shared" si="841"/>
        <v/>
      </c>
      <c r="DC468" s="9"/>
      <c r="DD468" s="78"/>
      <c r="DE468" s="78" t="str">
        <f t="shared" si="842"/>
        <v/>
      </c>
      <c r="DF468" s="9" t="str">
        <f t="shared" si="843"/>
        <v/>
      </c>
      <c r="DG468" s="10" t="str">
        <f t="shared" si="844"/>
        <v/>
      </c>
      <c r="DH468" s="7"/>
      <c r="EL468" s="239"/>
      <c r="EM468" s="23"/>
      <c r="EN468" s="126" t="str">
        <f>IF(EM468="","",SUM(EP468:EP471)+SUM(FD468:FD471)+SUM(FR468:FR471)+SUM(GF468:GF471)+SUM(HH459,HU459,#REF!))</f>
        <v/>
      </c>
      <c r="EO468" s="24">
        <v>8111</v>
      </c>
      <c r="EP468" s="24">
        <f t="shared" si="876"/>
        <v>52</v>
      </c>
      <c r="EQ468" s="24">
        <v>578</v>
      </c>
      <c r="ER468" s="24">
        <f t="shared" si="877"/>
        <v>0</v>
      </c>
      <c r="ES468" s="24">
        <v>24</v>
      </c>
      <c r="ET468" s="24">
        <f t="shared" si="878"/>
        <v>2</v>
      </c>
      <c r="EU468" s="24">
        <v>0</v>
      </c>
      <c r="EV468" s="63" t="str">
        <f t="shared" si="886"/>
        <v>ラブブキーホルダー</v>
      </c>
      <c r="EW468" s="96">
        <f t="shared" si="886"/>
        <v>500</v>
      </c>
      <c r="EX468" s="24">
        <f t="shared" si="880"/>
        <v>1000</v>
      </c>
      <c r="EY468" s="26">
        <f t="shared" si="881"/>
        <v>0.19230769230769232</v>
      </c>
      <c r="EZ468" s="7"/>
    </row>
    <row r="469" spans="1:156" ht="15" customHeight="1" thickTop="1">
      <c r="A469" s="89">
        <v>45957</v>
      </c>
      <c r="B469" s="6">
        <f>IF(A469="","",SUM(D469:D472)+SUM(R469:R472)+SUM(BV457)+SUM(CJ457)+SUM(CX457)+SUM(AF469:AF472)+SUM(AT469:AT472)+SUM(BH469:BH472))</f>
        <v>2918</v>
      </c>
      <c r="C469" s="78">
        <v>10105</v>
      </c>
      <c r="D469" s="78">
        <f t="shared" si="845"/>
        <v>99</v>
      </c>
      <c r="E469" s="78">
        <v>349</v>
      </c>
      <c r="F469" s="28">
        <f t="shared" si="846"/>
        <v>1</v>
      </c>
      <c r="G469" s="78">
        <v>29</v>
      </c>
      <c r="H469" s="78">
        <f t="shared" si="847"/>
        <v>1</v>
      </c>
      <c r="I469" s="78">
        <v>0</v>
      </c>
      <c r="J469" s="90" t="str">
        <f t="shared" si="848"/>
        <v>NICIマスコット</v>
      </c>
      <c r="K469" s="91">
        <f t="shared" si="849"/>
        <v>682</v>
      </c>
      <c r="L469" s="28">
        <f t="shared" si="850"/>
        <v>682</v>
      </c>
      <c r="M469" s="29">
        <f t="shared" si="851"/>
        <v>6.8888888888888888E-2</v>
      </c>
      <c r="N469" s="7"/>
      <c r="O469" s="168"/>
      <c r="P469" s="89">
        <f>IF(A469="","",A469)</f>
        <v>45957</v>
      </c>
      <c r="Q469" s="78">
        <v>7846</v>
      </c>
      <c r="R469" s="78">
        <f t="shared" si="852"/>
        <v>201</v>
      </c>
      <c r="S469" s="78">
        <v>190</v>
      </c>
      <c r="T469" s="28">
        <f t="shared" si="853"/>
        <v>7</v>
      </c>
      <c r="U469" s="78">
        <v>9</v>
      </c>
      <c r="V469" s="78">
        <f t="shared" si="854"/>
        <v>7</v>
      </c>
      <c r="W469" s="78">
        <v>5</v>
      </c>
      <c r="X469" s="90" t="str">
        <f t="shared" si="882"/>
        <v>ラブブマスコット</v>
      </c>
      <c r="Y469" s="91">
        <f t="shared" si="883"/>
        <v>500</v>
      </c>
      <c r="Z469" s="28">
        <f t="shared" si="855"/>
        <v>3500</v>
      </c>
      <c r="AA469" s="29">
        <f t="shared" si="856"/>
        <v>0.17412935323383086</v>
      </c>
      <c r="AB469" s="7"/>
      <c r="AC469" s="168"/>
      <c r="AD469" s="89">
        <f>IF(A469="","",A469)</f>
        <v>45957</v>
      </c>
      <c r="AE469" s="78">
        <v>4873</v>
      </c>
      <c r="AF469" s="78">
        <f t="shared" si="889"/>
        <v>245</v>
      </c>
      <c r="AG469" s="78">
        <v>153</v>
      </c>
      <c r="AH469" s="28">
        <f t="shared" si="858"/>
        <v>2</v>
      </c>
      <c r="AI469" s="78">
        <v>8</v>
      </c>
      <c r="AJ469" s="78">
        <f t="shared" si="859"/>
        <v>1</v>
      </c>
      <c r="AK469" s="78">
        <v>4</v>
      </c>
      <c r="AL469" s="90" t="str">
        <f t="shared" si="885"/>
        <v>サンリオアニマルがま口</v>
      </c>
      <c r="AM469" s="91">
        <f t="shared" si="885"/>
        <v>0</v>
      </c>
      <c r="AN469" s="28">
        <f t="shared" si="861"/>
        <v>0</v>
      </c>
      <c r="AO469" s="29">
        <f t="shared" si="862"/>
        <v>0</v>
      </c>
      <c r="AP469" s="7"/>
      <c r="AQ469" s="168"/>
      <c r="AR469" s="89">
        <f>IF(A469="","",A469)</f>
        <v>45957</v>
      </c>
      <c r="AS469" s="78">
        <v>7622</v>
      </c>
      <c r="AT469" s="78">
        <f t="shared" si="863"/>
        <v>84</v>
      </c>
      <c r="AU469" s="78">
        <v>315</v>
      </c>
      <c r="AV469" s="28">
        <f t="shared" si="864"/>
        <v>3</v>
      </c>
      <c r="AW469" s="78">
        <v>12</v>
      </c>
      <c r="AX469" s="78">
        <f t="shared" si="865"/>
        <v>4</v>
      </c>
      <c r="AY469" s="78"/>
      <c r="AZ469" s="90" t="str">
        <f t="shared" si="887"/>
        <v>テラスタルフェス</v>
      </c>
      <c r="BA469" s="91">
        <f t="shared" si="888"/>
        <v>1000</v>
      </c>
      <c r="BB469" s="28">
        <f t="shared" si="867"/>
        <v>4000</v>
      </c>
      <c r="BC469" s="29">
        <f t="shared" si="868"/>
        <v>0.47619047619047616</v>
      </c>
      <c r="BD469" s="7"/>
      <c r="BE469" s="168"/>
      <c r="BF469" s="89">
        <f>IF(A469="","",A469)</f>
        <v>45957</v>
      </c>
      <c r="BG469" s="78">
        <v>3458</v>
      </c>
      <c r="BH469" s="78">
        <f t="shared" si="869"/>
        <v>78</v>
      </c>
      <c r="BI469" s="78">
        <v>176</v>
      </c>
      <c r="BJ469" s="28">
        <f t="shared" si="870"/>
        <v>4</v>
      </c>
      <c r="BK469" s="78">
        <v>21</v>
      </c>
      <c r="BL469" s="78">
        <f t="shared" si="871"/>
        <v>3</v>
      </c>
      <c r="BM469" s="78">
        <v>2</v>
      </c>
      <c r="BN469" s="90" t="str">
        <f t="shared" si="872"/>
        <v>ゴールドイヤホン</v>
      </c>
      <c r="BO469" s="91">
        <f t="shared" si="873"/>
        <v>800</v>
      </c>
      <c r="BP469" s="28">
        <f t="shared" si="874"/>
        <v>2400</v>
      </c>
      <c r="BQ469" s="29">
        <f t="shared" si="875"/>
        <v>0.30769230769230771</v>
      </c>
      <c r="BR469" s="7"/>
      <c r="BS469" s="168"/>
      <c r="BT469" s="169"/>
      <c r="BU469" s="9"/>
      <c r="BV469" s="9" t="str">
        <f t="shared" si="827"/>
        <v/>
      </c>
      <c r="BW469" s="9"/>
      <c r="BX469" s="9" t="str">
        <f t="shared" si="828"/>
        <v/>
      </c>
      <c r="BY469" s="9"/>
      <c r="BZ469" s="9" t="str">
        <f t="shared" si="829"/>
        <v/>
      </c>
      <c r="CA469" s="9"/>
      <c r="CB469" s="78"/>
      <c r="CC469" s="78" t="str">
        <f t="shared" si="830"/>
        <v/>
      </c>
      <c r="CD469" s="9" t="str">
        <f t="shared" si="831"/>
        <v/>
      </c>
      <c r="CE469" s="10" t="str">
        <f t="shared" si="832"/>
        <v/>
      </c>
      <c r="CF469" s="7"/>
      <c r="CH469" s="15"/>
      <c r="CI469" s="9"/>
      <c r="CJ469" s="9" t="str">
        <f t="shared" si="833"/>
        <v/>
      </c>
      <c r="CK469" s="9"/>
      <c r="CL469" s="9" t="str">
        <f t="shared" si="834"/>
        <v/>
      </c>
      <c r="CM469" s="9"/>
      <c r="CN469" s="9" t="str">
        <f t="shared" si="835"/>
        <v/>
      </c>
      <c r="CO469" s="9"/>
      <c r="CP469" s="78"/>
      <c r="CQ469" s="78" t="str">
        <f t="shared" si="836"/>
        <v/>
      </c>
      <c r="CR469" s="9" t="str">
        <f t="shared" si="837"/>
        <v/>
      </c>
      <c r="CS469" s="10" t="str">
        <f t="shared" si="838"/>
        <v/>
      </c>
      <c r="CT469" s="7"/>
      <c r="CV469" s="15"/>
      <c r="CW469" s="9"/>
      <c r="CX469" s="9" t="str">
        <f t="shared" si="839"/>
        <v/>
      </c>
      <c r="CY469" s="9"/>
      <c r="CZ469" s="9" t="str">
        <f t="shared" si="840"/>
        <v/>
      </c>
      <c r="DA469" s="9"/>
      <c r="DB469" s="9" t="str">
        <f t="shared" si="841"/>
        <v/>
      </c>
      <c r="DC469" s="9"/>
      <c r="DD469" s="78"/>
      <c r="DE469" s="78" t="str">
        <f t="shared" si="842"/>
        <v/>
      </c>
      <c r="DF469" s="9" t="str">
        <f t="shared" si="843"/>
        <v/>
      </c>
      <c r="DG469" s="10" t="str">
        <f t="shared" si="844"/>
        <v/>
      </c>
      <c r="DH469" s="7"/>
      <c r="EL469" s="239"/>
      <c r="EM469" s="89">
        <v>45961</v>
      </c>
      <c r="EN469" s="6">
        <f>IF(EM469="","",SUM(EP469:EP472)+SUM(FD469:FD472)+SUM(HH457)+SUM(HU457)+SUM(IH457)+SUM(FR469:FR472)+SUM(GF469:GF472)+SUM(GT469:GT472))</f>
        <v>21</v>
      </c>
      <c r="EO469" s="78">
        <v>7711</v>
      </c>
      <c r="EP469" s="78">
        <f t="shared" si="876"/>
        <v>6</v>
      </c>
      <c r="EQ469" s="78">
        <v>263</v>
      </c>
      <c r="ER469" s="28">
        <f t="shared" si="877"/>
        <v>0</v>
      </c>
      <c r="ES469" s="143">
        <v>8</v>
      </c>
      <c r="ET469" s="78">
        <f t="shared" si="878"/>
        <v>0</v>
      </c>
      <c r="EU469" s="78">
        <v>0</v>
      </c>
      <c r="EV469" s="90" t="str">
        <f t="shared" si="886"/>
        <v>デジタルミニカメラ</v>
      </c>
      <c r="EW469" s="91">
        <f t="shared" si="886"/>
        <v>0</v>
      </c>
      <c r="EX469" s="28">
        <f t="shared" si="880"/>
        <v>0</v>
      </c>
      <c r="EY469" s="29">
        <f t="shared" si="881"/>
        <v>0</v>
      </c>
      <c r="EZ469" s="7"/>
    </row>
    <row r="470" spans="1:156" ht="15" customHeight="1">
      <c r="A470" s="218"/>
      <c r="B470" s="15"/>
      <c r="C470" s="9">
        <v>12006</v>
      </c>
      <c r="D470" s="78">
        <f t="shared" si="845"/>
        <v>72</v>
      </c>
      <c r="E470" s="9">
        <v>350</v>
      </c>
      <c r="F470" s="9">
        <f t="shared" si="846"/>
        <v>5</v>
      </c>
      <c r="G470" s="9">
        <v>12</v>
      </c>
      <c r="H470" s="9">
        <f t="shared" si="847"/>
        <v>3</v>
      </c>
      <c r="I470" s="9">
        <v>0</v>
      </c>
      <c r="J470" s="62" t="str">
        <f t="shared" si="848"/>
        <v>ピクミンマスコット</v>
      </c>
      <c r="K470" s="95">
        <f t="shared" si="849"/>
        <v>800</v>
      </c>
      <c r="L470" s="9">
        <f t="shared" si="850"/>
        <v>2400</v>
      </c>
      <c r="M470" s="10">
        <f t="shared" si="851"/>
        <v>0.33333333333333331</v>
      </c>
      <c r="N470" s="7"/>
      <c r="O470" s="168"/>
      <c r="P470" s="15"/>
      <c r="Q470" s="9">
        <v>8431</v>
      </c>
      <c r="R470" s="78">
        <f t="shared" si="852"/>
        <v>141</v>
      </c>
      <c r="S470" s="9">
        <v>370</v>
      </c>
      <c r="T470" s="9">
        <f t="shared" si="853"/>
        <v>6</v>
      </c>
      <c r="U470" s="9">
        <v>18</v>
      </c>
      <c r="V470" s="9">
        <f t="shared" si="854"/>
        <v>6</v>
      </c>
      <c r="W470" s="9">
        <v>3</v>
      </c>
      <c r="X470" s="62" t="str">
        <f t="shared" si="882"/>
        <v>ラブブキーホルダーおおきめ</v>
      </c>
      <c r="Y470" s="95">
        <f t="shared" si="883"/>
        <v>500</v>
      </c>
      <c r="Z470" s="9">
        <f t="shared" si="855"/>
        <v>3000</v>
      </c>
      <c r="AA470" s="10">
        <f t="shared" si="856"/>
        <v>0.21276595744680851</v>
      </c>
      <c r="AB470" s="7" t="s">
        <v>99</v>
      </c>
      <c r="AC470" s="168"/>
      <c r="AD470" s="15"/>
      <c r="AE470" s="9">
        <v>4927</v>
      </c>
      <c r="AF470" s="166">
        <f t="shared" si="889"/>
        <v>39</v>
      </c>
      <c r="AG470" s="9">
        <v>265</v>
      </c>
      <c r="AH470" s="9">
        <f t="shared" si="858"/>
        <v>5</v>
      </c>
      <c r="AI470" s="9">
        <v>7</v>
      </c>
      <c r="AJ470" s="9">
        <f t="shared" si="859"/>
        <v>5</v>
      </c>
      <c r="AK470" s="9">
        <v>0</v>
      </c>
      <c r="AL470" s="62" t="s">
        <v>35</v>
      </c>
      <c r="AM470" s="95">
        <v>1100</v>
      </c>
      <c r="AN470" s="9">
        <f t="shared" si="861"/>
        <v>5500</v>
      </c>
      <c r="AO470" s="10">
        <f t="shared" si="862"/>
        <v>1.4102564102564104</v>
      </c>
      <c r="AP470" s="7" t="s">
        <v>100</v>
      </c>
      <c r="AQ470" s="168"/>
      <c r="AR470" s="15"/>
      <c r="AS470" s="9">
        <v>4676</v>
      </c>
      <c r="AT470" s="78">
        <f t="shared" si="863"/>
        <v>72</v>
      </c>
      <c r="AU470" s="9">
        <v>338</v>
      </c>
      <c r="AV470" s="9">
        <f t="shared" si="864"/>
        <v>5</v>
      </c>
      <c r="AW470" s="9">
        <v>16</v>
      </c>
      <c r="AX470" s="9">
        <f t="shared" si="865"/>
        <v>5</v>
      </c>
      <c r="AY470" s="9"/>
      <c r="AZ470" s="62" t="str">
        <f t="shared" si="887"/>
        <v>ブラックホワイトポケカ</v>
      </c>
      <c r="BA470" s="95">
        <f t="shared" si="888"/>
        <v>1000</v>
      </c>
      <c r="BB470" s="9">
        <f t="shared" si="867"/>
        <v>5000</v>
      </c>
      <c r="BC470" s="10">
        <f t="shared" si="868"/>
        <v>0.69444444444444442</v>
      </c>
      <c r="BD470" s="7"/>
      <c r="BE470" s="168"/>
      <c r="BF470" s="15"/>
      <c r="BG470" s="9">
        <v>4076</v>
      </c>
      <c r="BH470" s="78">
        <f t="shared" si="869"/>
        <v>133</v>
      </c>
      <c r="BI470" s="9">
        <v>79</v>
      </c>
      <c r="BJ470" s="9">
        <f t="shared" si="870"/>
        <v>5</v>
      </c>
      <c r="BK470" s="9">
        <v>11</v>
      </c>
      <c r="BL470" s="9">
        <f t="shared" si="871"/>
        <v>5</v>
      </c>
      <c r="BM470" s="9">
        <v>5</v>
      </c>
      <c r="BN470" s="62" t="str">
        <f t="shared" si="872"/>
        <v>デジタルミニカメラ</v>
      </c>
      <c r="BO470" s="95">
        <f t="shared" si="873"/>
        <v>722</v>
      </c>
      <c r="BP470" s="9">
        <f t="shared" si="874"/>
        <v>3610</v>
      </c>
      <c r="BQ470" s="10">
        <f t="shared" si="875"/>
        <v>0.27142857142857141</v>
      </c>
      <c r="BR470" s="7"/>
      <c r="BS470" s="168"/>
      <c r="BT470" s="169"/>
      <c r="BU470" s="9"/>
      <c r="BV470" s="9" t="str">
        <f t="shared" si="827"/>
        <v/>
      </c>
      <c r="BW470" s="9"/>
      <c r="BX470" s="9" t="str">
        <f t="shared" si="828"/>
        <v/>
      </c>
      <c r="BY470" s="9"/>
      <c r="BZ470" s="9" t="str">
        <f t="shared" si="829"/>
        <v/>
      </c>
      <c r="CA470" s="9"/>
      <c r="CB470" s="9"/>
      <c r="CC470" s="9"/>
      <c r="CD470" s="9" t="str">
        <f t="shared" si="831"/>
        <v/>
      </c>
      <c r="CE470" s="10" t="str">
        <f t="shared" si="832"/>
        <v/>
      </c>
      <c r="CF470" s="7"/>
      <c r="CH470" s="15"/>
      <c r="CI470" s="9"/>
      <c r="CJ470" s="9" t="str">
        <f t="shared" si="833"/>
        <v/>
      </c>
      <c r="CK470" s="9"/>
      <c r="CL470" s="9" t="str">
        <f t="shared" si="834"/>
        <v/>
      </c>
      <c r="CM470" s="9"/>
      <c r="CN470" s="9" t="str">
        <f t="shared" si="835"/>
        <v/>
      </c>
      <c r="CO470" s="9"/>
      <c r="CP470" s="9"/>
      <c r="CQ470" s="9"/>
      <c r="CR470" s="9" t="str">
        <f t="shared" si="837"/>
        <v/>
      </c>
      <c r="CS470" s="10" t="str">
        <f t="shared" si="838"/>
        <v/>
      </c>
      <c r="CT470" s="7"/>
      <c r="CV470" s="15"/>
      <c r="CW470" s="9"/>
      <c r="CX470" s="9" t="str">
        <f t="shared" si="839"/>
        <v/>
      </c>
      <c r="CY470" s="9"/>
      <c r="CZ470" s="9" t="str">
        <f t="shared" si="840"/>
        <v/>
      </c>
      <c r="DA470" s="9"/>
      <c r="DB470" s="9" t="str">
        <f t="shared" si="841"/>
        <v/>
      </c>
      <c r="DC470" s="9"/>
      <c r="DD470" s="9"/>
      <c r="DE470" s="9"/>
      <c r="DF470" s="9" t="str">
        <f t="shared" si="843"/>
        <v/>
      </c>
      <c r="DG470" s="10" t="str">
        <f t="shared" si="844"/>
        <v/>
      </c>
      <c r="DH470" s="7"/>
      <c r="DJ470" s="250"/>
      <c r="DK470" s="250"/>
      <c r="DL470" s="250"/>
      <c r="DM470" s="250"/>
      <c r="DN470" s="250"/>
      <c r="DO470" s="250"/>
      <c r="EL470" s="239"/>
      <c r="EM470" s="218"/>
      <c r="EN470" s="15"/>
      <c r="EO470" s="9">
        <v>8349</v>
      </c>
      <c r="EP470" s="9">
        <f t="shared" si="876"/>
        <v>7</v>
      </c>
      <c r="EQ470" s="9">
        <v>395</v>
      </c>
      <c r="ER470" s="9">
        <f t="shared" si="877"/>
        <v>0</v>
      </c>
      <c r="ES470" s="9">
        <v>17</v>
      </c>
      <c r="ET470" s="9">
        <f t="shared" si="878"/>
        <v>0</v>
      </c>
      <c r="EU470" s="9">
        <v>0</v>
      </c>
      <c r="EV470" s="62" t="str">
        <f t="shared" si="886"/>
        <v>ラブブマスコット</v>
      </c>
      <c r="EW470" s="95">
        <f t="shared" si="886"/>
        <v>400</v>
      </c>
      <c r="EX470" s="9">
        <f t="shared" si="880"/>
        <v>0</v>
      </c>
      <c r="EY470" s="10">
        <f t="shared" si="881"/>
        <v>0</v>
      </c>
      <c r="EZ470" s="7"/>
    </row>
    <row r="471" spans="1:156">
      <c r="A471" s="230"/>
      <c r="B471" s="15"/>
      <c r="C471" s="9">
        <v>8315</v>
      </c>
      <c r="D471" s="233">
        <f t="shared" si="845"/>
        <v>46</v>
      </c>
      <c r="E471" s="9">
        <v>525</v>
      </c>
      <c r="F471" s="9">
        <f t="shared" si="846"/>
        <v>1</v>
      </c>
      <c r="G471" s="9">
        <v>12</v>
      </c>
      <c r="H471" s="9">
        <f t="shared" si="847"/>
        <v>2</v>
      </c>
      <c r="I471" s="9">
        <v>0</v>
      </c>
      <c r="J471" s="62" t="str">
        <f t="shared" si="848"/>
        <v>がま口カエル</v>
      </c>
      <c r="K471" s="9">
        <f t="shared" si="849"/>
        <v>308</v>
      </c>
      <c r="L471" s="9">
        <f t="shared" si="850"/>
        <v>616</v>
      </c>
      <c r="M471" s="10">
        <f t="shared" si="851"/>
        <v>0.13391304347826086</v>
      </c>
      <c r="N471" s="7"/>
      <c r="O471" s="168"/>
      <c r="P471" s="15"/>
      <c r="Q471" s="9">
        <v>9134</v>
      </c>
      <c r="R471" s="233">
        <f t="shared" si="852"/>
        <v>42</v>
      </c>
      <c r="S471" s="9">
        <v>212</v>
      </c>
      <c r="T471" s="9">
        <f t="shared" si="853"/>
        <v>2</v>
      </c>
      <c r="U471" s="9">
        <v>3</v>
      </c>
      <c r="V471" s="9">
        <f t="shared" si="854"/>
        <v>2</v>
      </c>
      <c r="W471" s="9">
        <v>6</v>
      </c>
      <c r="X471" s="62" t="str">
        <f t="shared" si="882"/>
        <v>サンリオファン</v>
      </c>
      <c r="Y471" s="9">
        <f t="shared" si="883"/>
        <v>1100</v>
      </c>
      <c r="Z471" s="9">
        <f t="shared" si="855"/>
        <v>2200</v>
      </c>
      <c r="AA471" s="10">
        <f t="shared" si="856"/>
        <v>0.52380952380952384</v>
      </c>
      <c r="AB471" s="7" t="s">
        <v>101</v>
      </c>
      <c r="AC471" s="168"/>
      <c r="AD471" s="15"/>
      <c r="AE471" s="9">
        <v>5923</v>
      </c>
      <c r="AF471" s="20">
        <f t="shared" si="889"/>
        <v>116</v>
      </c>
      <c r="AG471" s="9">
        <v>259</v>
      </c>
      <c r="AH471" s="9">
        <f t="shared" si="858"/>
        <v>3</v>
      </c>
      <c r="AI471" s="9">
        <v>9</v>
      </c>
      <c r="AJ471" s="9">
        <f t="shared" si="859"/>
        <v>2</v>
      </c>
      <c r="AK471" s="9">
        <v>0</v>
      </c>
      <c r="AL471" s="62" t="str">
        <f t="shared" ref="AL471:AL504" si="890">IF(AE471="","",AL467)</f>
        <v>ＡＩマスコット</v>
      </c>
      <c r="AM471" s="9">
        <f t="shared" ref="AM471:AM504" si="891">IF(AF471="","",AM467)</f>
        <v>418</v>
      </c>
      <c r="AN471" s="9">
        <f t="shared" si="861"/>
        <v>836</v>
      </c>
      <c r="AO471" s="10">
        <f t="shared" si="862"/>
        <v>7.2068965517241373E-2</v>
      </c>
      <c r="AP471" s="7"/>
      <c r="AQ471" s="168"/>
      <c r="AR471" s="17"/>
      <c r="AS471" s="9">
        <v>4854</v>
      </c>
      <c r="AT471" s="20">
        <f t="shared" si="863"/>
        <v>79</v>
      </c>
      <c r="AU471" s="9">
        <v>304</v>
      </c>
      <c r="AV471" s="9">
        <f t="shared" si="864"/>
        <v>0</v>
      </c>
      <c r="AW471" s="9">
        <v>37</v>
      </c>
      <c r="AX471" s="9">
        <f t="shared" si="865"/>
        <v>4</v>
      </c>
      <c r="AY471" s="9">
        <v>5</v>
      </c>
      <c r="AZ471" s="62" t="str">
        <f t="shared" si="887"/>
        <v>ダンダダンマスコット</v>
      </c>
      <c r="BA471" s="9">
        <f t="shared" si="888"/>
        <v>400</v>
      </c>
      <c r="BB471" s="9">
        <f t="shared" si="867"/>
        <v>1600</v>
      </c>
      <c r="BC471" s="10">
        <f t="shared" si="868"/>
        <v>0.20253164556962025</v>
      </c>
      <c r="BD471" s="7"/>
      <c r="BE471" s="168"/>
      <c r="BF471" s="17"/>
      <c r="BG471" s="9">
        <v>4021</v>
      </c>
      <c r="BH471" s="20">
        <f t="shared" si="869"/>
        <v>193</v>
      </c>
      <c r="BI471" s="9">
        <v>125</v>
      </c>
      <c r="BJ471" s="9">
        <f t="shared" si="870"/>
        <v>8</v>
      </c>
      <c r="BK471" s="9">
        <v>6</v>
      </c>
      <c r="BL471" s="9">
        <f t="shared" si="871"/>
        <v>7</v>
      </c>
      <c r="BM471" s="9">
        <v>6</v>
      </c>
      <c r="BN471" s="62" t="str">
        <f t="shared" si="872"/>
        <v>ゲームアーク</v>
      </c>
      <c r="BO471" s="9">
        <f t="shared" si="873"/>
        <v>670</v>
      </c>
      <c r="BP471" s="9">
        <f t="shared" si="874"/>
        <v>4690</v>
      </c>
      <c r="BQ471" s="10">
        <f t="shared" si="875"/>
        <v>0.24300518134715027</v>
      </c>
      <c r="BR471" s="7"/>
      <c r="BS471" s="168"/>
      <c r="BT471" s="169"/>
      <c r="BU471" s="9"/>
      <c r="BV471" s="9" t="str">
        <f t="shared" si="827"/>
        <v/>
      </c>
      <c r="BW471" s="9"/>
      <c r="BX471" s="9" t="str">
        <f t="shared" si="828"/>
        <v/>
      </c>
      <c r="BY471" s="9"/>
      <c r="BZ471" s="9" t="str">
        <f t="shared" si="829"/>
        <v/>
      </c>
      <c r="CA471" s="9"/>
      <c r="CB471" s="9"/>
      <c r="CC471" s="9"/>
      <c r="CD471" s="9" t="str">
        <f t="shared" si="831"/>
        <v/>
      </c>
      <c r="CE471" s="10" t="str">
        <f t="shared" si="832"/>
        <v/>
      </c>
      <c r="CF471" s="7"/>
      <c r="CH471" s="15"/>
      <c r="CI471" s="9"/>
      <c r="CJ471" s="9" t="str">
        <f t="shared" si="833"/>
        <v/>
      </c>
      <c r="CK471" s="9"/>
      <c r="CL471" s="9" t="str">
        <f t="shared" si="834"/>
        <v/>
      </c>
      <c r="CM471" s="9"/>
      <c r="CN471" s="9" t="str">
        <f t="shared" si="835"/>
        <v/>
      </c>
      <c r="CO471" s="9"/>
      <c r="CP471" s="9"/>
      <c r="CQ471" s="9"/>
      <c r="CR471" s="9" t="str">
        <f t="shared" si="837"/>
        <v/>
      </c>
      <c r="CS471" s="10" t="str">
        <f t="shared" si="838"/>
        <v/>
      </c>
      <c r="CT471" s="7"/>
      <c r="CV471" s="15"/>
      <c r="CW471" s="9"/>
      <c r="CX471" s="9" t="str">
        <f t="shared" si="839"/>
        <v/>
      </c>
      <c r="CY471" s="9"/>
      <c r="CZ471" s="9" t="str">
        <f t="shared" si="840"/>
        <v/>
      </c>
      <c r="DA471" s="9"/>
      <c r="DB471" s="9" t="str">
        <f t="shared" si="841"/>
        <v/>
      </c>
      <c r="DC471" s="9"/>
      <c r="DD471" s="9"/>
      <c r="DE471" s="9"/>
      <c r="DF471" s="9" t="str">
        <f t="shared" si="843"/>
        <v/>
      </c>
      <c r="DG471" s="10" t="str">
        <f t="shared" si="844"/>
        <v/>
      </c>
      <c r="DH471" s="7"/>
      <c r="DJ471" s="248"/>
      <c r="DK471" s="248"/>
      <c r="DL471" s="248"/>
      <c r="DM471" s="248"/>
      <c r="DN471" s="248"/>
      <c r="DO471" s="248"/>
      <c r="EL471" s="239"/>
      <c r="EM471" s="224"/>
      <c r="EN471" s="15"/>
      <c r="EO471" s="9">
        <v>7077</v>
      </c>
      <c r="EP471" s="9">
        <f t="shared" si="876"/>
        <v>6</v>
      </c>
      <c r="EQ471" s="9">
        <v>475</v>
      </c>
      <c r="ER471" s="9">
        <f t="shared" si="877"/>
        <v>0</v>
      </c>
      <c r="ES471" s="9">
        <v>75</v>
      </c>
      <c r="ET471" s="9">
        <f t="shared" si="878"/>
        <v>5</v>
      </c>
      <c r="EU471" s="9">
        <v>0</v>
      </c>
      <c r="EV471" s="62" t="str">
        <f t="shared" si="886"/>
        <v>AIモンスターラバー</v>
      </c>
      <c r="EW471" s="9">
        <f t="shared" si="886"/>
        <v>200</v>
      </c>
      <c r="EX471" s="9">
        <f t="shared" si="880"/>
        <v>1000</v>
      </c>
      <c r="EY471" s="10">
        <f t="shared" si="881"/>
        <v>1.6666666666666667</v>
      </c>
      <c r="EZ471" s="7"/>
    </row>
    <row r="472" spans="1:156" ht="15" customHeight="1" thickBot="1">
      <c r="A472" s="189"/>
      <c r="B472" s="23"/>
      <c r="C472" s="24">
        <v>8609</v>
      </c>
      <c r="D472" s="104">
        <f t="shared" si="845"/>
        <v>93</v>
      </c>
      <c r="E472" s="24">
        <v>411</v>
      </c>
      <c r="F472" s="24">
        <f t="shared" si="846"/>
        <v>1</v>
      </c>
      <c r="G472" s="24">
        <v>3</v>
      </c>
      <c r="H472" s="24">
        <f t="shared" si="847"/>
        <v>1</v>
      </c>
      <c r="I472" s="24">
        <v>6</v>
      </c>
      <c r="J472" s="63" t="str">
        <f t="shared" si="848"/>
        <v>キティフェイスポーチ</v>
      </c>
      <c r="K472" s="96">
        <f t="shared" si="849"/>
        <v>957</v>
      </c>
      <c r="L472" s="24">
        <f t="shared" si="850"/>
        <v>957</v>
      </c>
      <c r="M472" s="26">
        <f t="shared" si="851"/>
        <v>0.10290322580645161</v>
      </c>
      <c r="N472" s="7"/>
      <c r="O472" s="168"/>
      <c r="P472" s="23"/>
      <c r="Q472" s="24">
        <v>6236</v>
      </c>
      <c r="R472" s="228">
        <f t="shared" si="852"/>
        <v>32</v>
      </c>
      <c r="S472" s="24">
        <v>362</v>
      </c>
      <c r="T472" s="24">
        <f t="shared" si="853"/>
        <v>3</v>
      </c>
      <c r="U472" s="24">
        <v>10</v>
      </c>
      <c r="V472" s="24">
        <f t="shared" si="854"/>
        <v>4</v>
      </c>
      <c r="W472" s="24">
        <v>0</v>
      </c>
      <c r="X472" s="63" t="str">
        <f t="shared" si="882"/>
        <v>アンパンマンマスコット</v>
      </c>
      <c r="Y472" s="96">
        <f t="shared" si="883"/>
        <v>608</v>
      </c>
      <c r="Z472" s="24">
        <f t="shared" si="855"/>
        <v>2432</v>
      </c>
      <c r="AA472" s="26">
        <f t="shared" si="856"/>
        <v>0.76</v>
      </c>
      <c r="AB472" s="7"/>
      <c r="AC472" s="168"/>
      <c r="AD472" s="23"/>
      <c r="AE472" s="24">
        <v>5429</v>
      </c>
      <c r="AF472" s="104">
        <f t="shared" si="889"/>
        <v>159</v>
      </c>
      <c r="AG472" s="24">
        <v>449</v>
      </c>
      <c r="AH472" s="24">
        <f t="shared" si="858"/>
        <v>5</v>
      </c>
      <c r="AI472" s="24">
        <v>25</v>
      </c>
      <c r="AJ472" s="24">
        <f t="shared" si="859"/>
        <v>5</v>
      </c>
      <c r="AK472" s="24">
        <v>0</v>
      </c>
      <c r="AL472" s="63" t="str">
        <f t="shared" si="890"/>
        <v>ラブブキーホルダー</v>
      </c>
      <c r="AM472" s="96">
        <f t="shared" si="891"/>
        <v>450</v>
      </c>
      <c r="AN472" s="24">
        <f t="shared" si="861"/>
        <v>2250</v>
      </c>
      <c r="AO472" s="26">
        <f t="shared" si="862"/>
        <v>0.14150943396226415</v>
      </c>
      <c r="AP472" s="7"/>
      <c r="AQ472" s="168"/>
      <c r="AR472" s="23"/>
      <c r="AS472" s="24">
        <v>4840</v>
      </c>
      <c r="AT472" s="104">
        <f t="shared" si="863"/>
        <v>89</v>
      </c>
      <c r="AU472" s="24">
        <v>239</v>
      </c>
      <c r="AV472" s="24">
        <f t="shared" si="864"/>
        <v>0</v>
      </c>
      <c r="AW472" s="24">
        <v>13</v>
      </c>
      <c r="AX472" s="24">
        <f t="shared" si="865"/>
        <v>1</v>
      </c>
      <c r="AY472" s="24">
        <v>0</v>
      </c>
      <c r="AZ472" s="63" t="str">
        <f t="shared" si="887"/>
        <v>ラブブポンポンマスコット</v>
      </c>
      <c r="BA472" s="96">
        <f t="shared" si="888"/>
        <v>400</v>
      </c>
      <c r="BB472" s="24">
        <f t="shared" si="867"/>
        <v>400</v>
      </c>
      <c r="BC472" s="26">
        <f t="shared" si="868"/>
        <v>4.49438202247191E-2</v>
      </c>
      <c r="BD472" s="7" t="s">
        <v>102</v>
      </c>
      <c r="BE472" s="168"/>
      <c r="BF472" s="23"/>
      <c r="BG472" s="24">
        <v>4473</v>
      </c>
      <c r="BH472" s="104">
        <f t="shared" si="869"/>
        <v>140</v>
      </c>
      <c r="BI472" s="24">
        <v>218</v>
      </c>
      <c r="BJ472" s="24">
        <f t="shared" si="870"/>
        <v>2</v>
      </c>
      <c r="BK472" s="24">
        <v>95</v>
      </c>
      <c r="BL472" s="24">
        <f t="shared" si="871"/>
        <v>9</v>
      </c>
      <c r="BM472" s="24">
        <v>11</v>
      </c>
      <c r="BN472" s="63" t="str">
        <f t="shared" si="872"/>
        <v>AIモンスターラバー</v>
      </c>
      <c r="BO472" s="96">
        <f t="shared" si="873"/>
        <v>200</v>
      </c>
      <c r="BP472" s="24">
        <f t="shared" si="874"/>
        <v>1800</v>
      </c>
      <c r="BQ472" s="26">
        <f t="shared" si="875"/>
        <v>0.12857142857142856</v>
      </c>
      <c r="BR472" s="7"/>
      <c r="BS472" s="168"/>
      <c r="BT472" s="169"/>
      <c r="BU472" s="9"/>
      <c r="BV472" s="9" t="str">
        <f t="shared" si="827"/>
        <v/>
      </c>
      <c r="BW472" s="9"/>
      <c r="BX472" s="9" t="str">
        <f t="shared" si="828"/>
        <v/>
      </c>
      <c r="BY472" s="9"/>
      <c r="BZ472" s="9" t="str">
        <f t="shared" si="829"/>
        <v/>
      </c>
      <c r="CA472" s="9"/>
      <c r="CB472" s="9"/>
      <c r="CC472" s="9"/>
      <c r="CD472" s="9" t="str">
        <f t="shared" si="831"/>
        <v/>
      </c>
      <c r="CE472" s="10" t="str">
        <f t="shared" si="832"/>
        <v/>
      </c>
      <c r="CF472" s="7"/>
      <c r="CH472" s="15"/>
      <c r="CI472" s="9"/>
      <c r="CJ472" s="9" t="str">
        <f t="shared" si="833"/>
        <v/>
      </c>
      <c r="CK472" s="9"/>
      <c r="CL472" s="9" t="str">
        <f t="shared" si="834"/>
        <v/>
      </c>
      <c r="CM472" s="9"/>
      <c r="CN472" s="9" t="str">
        <f t="shared" si="835"/>
        <v/>
      </c>
      <c r="CO472" s="9"/>
      <c r="CP472" s="9"/>
      <c r="CQ472" s="9"/>
      <c r="CR472" s="9" t="str">
        <f t="shared" si="837"/>
        <v/>
      </c>
      <c r="CS472" s="10" t="str">
        <f t="shared" si="838"/>
        <v/>
      </c>
      <c r="CT472" s="7"/>
      <c r="CV472" s="15"/>
      <c r="CW472" s="9"/>
      <c r="CX472" s="9" t="str">
        <f t="shared" si="839"/>
        <v/>
      </c>
      <c r="CY472" s="9"/>
      <c r="CZ472" s="9" t="str">
        <f t="shared" si="840"/>
        <v/>
      </c>
      <c r="DA472" s="9"/>
      <c r="DB472" s="9" t="str">
        <f t="shared" si="841"/>
        <v/>
      </c>
      <c r="DC472" s="9"/>
      <c r="DD472" s="9"/>
      <c r="DE472" s="9"/>
      <c r="DF472" s="9" t="str">
        <f t="shared" si="843"/>
        <v/>
      </c>
      <c r="DG472" s="10" t="str">
        <f t="shared" si="844"/>
        <v/>
      </c>
      <c r="DH472" s="7"/>
      <c r="DJ472" s="250"/>
      <c r="DK472" s="250"/>
      <c r="DL472" s="250"/>
      <c r="DM472" s="250"/>
      <c r="DN472" s="13"/>
      <c r="DO472" s="250"/>
      <c r="EL472" s="239"/>
      <c r="EM472" s="189"/>
      <c r="EN472" s="23"/>
      <c r="EO472" s="24">
        <v>8113</v>
      </c>
      <c r="EP472" s="24">
        <f t="shared" si="876"/>
        <v>2</v>
      </c>
      <c r="EQ472" s="24">
        <v>578</v>
      </c>
      <c r="ER472" s="24">
        <f t="shared" si="877"/>
        <v>0</v>
      </c>
      <c r="ES472" s="24">
        <v>24</v>
      </c>
      <c r="ET472" s="24">
        <f t="shared" si="878"/>
        <v>0</v>
      </c>
      <c r="EU472" s="24">
        <v>0</v>
      </c>
      <c r="EV472" s="63" t="str">
        <f t="shared" si="886"/>
        <v>ラブブキーホルダー</v>
      </c>
      <c r="EW472" s="96">
        <f t="shared" si="886"/>
        <v>500</v>
      </c>
      <c r="EX472" s="24">
        <f t="shared" si="880"/>
        <v>0</v>
      </c>
      <c r="EY472" s="26">
        <f t="shared" si="881"/>
        <v>0</v>
      </c>
      <c r="EZ472" s="7"/>
    </row>
    <row r="473" spans="1:156" ht="15" customHeight="1" thickTop="1">
      <c r="A473" s="89">
        <v>45961</v>
      </c>
      <c r="B473" s="6">
        <f>IF(A473="","",SUM(D473:D476)+SUM(R473:R476)+SUM(AF473:AF476)+SUM(AT473:AT476)+SUM(BV458,CJ458,CX458)+SUM(BH473:BH476))</f>
        <v>832</v>
      </c>
      <c r="C473" s="78">
        <v>10148</v>
      </c>
      <c r="D473" s="78">
        <f t="shared" si="845"/>
        <v>43</v>
      </c>
      <c r="E473" s="78">
        <v>349</v>
      </c>
      <c r="F473" s="28">
        <f t="shared" si="846"/>
        <v>0</v>
      </c>
      <c r="G473" s="78">
        <v>29</v>
      </c>
      <c r="H473" s="78">
        <f t="shared" si="847"/>
        <v>0</v>
      </c>
      <c r="I473" s="78">
        <v>0</v>
      </c>
      <c r="J473" s="90" t="str">
        <f t="shared" si="848"/>
        <v>NICIマスコット</v>
      </c>
      <c r="K473" s="91">
        <f t="shared" si="849"/>
        <v>682</v>
      </c>
      <c r="L473" s="28">
        <f t="shared" si="850"/>
        <v>0</v>
      </c>
      <c r="M473" s="29">
        <f t="shared" si="851"/>
        <v>0</v>
      </c>
      <c r="N473" s="7"/>
      <c r="O473" s="168"/>
      <c r="P473" s="89">
        <f>IF(A473="","",A473)</f>
        <v>45961</v>
      </c>
      <c r="Q473" s="78">
        <v>7920</v>
      </c>
      <c r="R473" s="78">
        <f t="shared" si="852"/>
        <v>74</v>
      </c>
      <c r="S473" s="78">
        <v>190</v>
      </c>
      <c r="T473" s="28">
        <f t="shared" si="853"/>
        <v>0</v>
      </c>
      <c r="U473" s="78">
        <v>14</v>
      </c>
      <c r="V473" s="78">
        <f t="shared" si="854"/>
        <v>0</v>
      </c>
      <c r="W473" s="78">
        <v>2</v>
      </c>
      <c r="X473" s="90" t="str">
        <f t="shared" si="882"/>
        <v>ラブブマスコット</v>
      </c>
      <c r="Y473" s="91">
        <f t="shared" si="883"/>
        <v>500</v>
      </c>
      <c r="Z473" s="28">
        <f t="shared" si="855"/>
        <v>0</v>
      </c>
      <c r="AA473" s="29">
        <f t="shared" si="856"/>
        <v>0</v>
      </c>
      <c r="AB473" s="7"/>
      <c r="AC473" s="168"/>
      <c r="AD473" s="89">
        <f>IF(A473="","",A473)</f>
        <v>45961</v>
      </c>
      <c r="AE473" s="78">
        <v>4883</v>
      </c>
      <c r="AF473" s="78">
        <f t="shared" si="889"/>
        <v>10</v>
      </c>
      <c r="AG473" s="78">
        <v>153</v>
      </c>
      <c r="AH473" s="28">
        <f t="shared" si="858"/>
        <v>0</v>
      </c>
      <c r="AI473" s="78">
        <v>11</v>
      </c>
      <c r="AJ473" s="78">
        <f t="shared" si="859"/>
        <v>1</v>
      </c>
      <c r="AK473" s="78">
        <v>3</v>
      </c>
      <c r="AL473" s="172" t="str">
        <f t="shared" si="890"/>
        <v>サンリオアニマルがま口</v>
      </c>
      <c r="AM473" s="91">
        <f t="shared" si="891"/>
        <v>0</v>
      </c>
      <c r="AN473" s="28">
        <f t="shared" si="861"/>
        <v>0</v>
      </c>
      <c r="AO473" s="29">
        <f t="shared" si="862"/>
        <v>0</v>
      </c>
      <c r="AP473" s="7" t="s">
        <v>624</v>
      </c>
      <c r="AQ473" s="168"/>
      <c r="AR473" s="89">
        <f>IF(A473="","",A473)</f>
        <v>45961</v>
      </c>
      <c r="AS473" s="78">
        <v>7655</v>
      </c>
      <c r="AT473" s="78">
        <f t="shared" si="863"/>
        <v>33</v>
      </c>
      <c r="AU473" s="78">
        <v>316</v>
      </c>
      <c r="AV473" s="28">
        <f t="shared" si="864"/>
        <v>1</v>
      </c>
      <c r="AW473" s="78">
        <v>16</v>
      </c>
      <c r="AX473" s="78">
        <f t="shared" si="865"/>
        <v>-4</v>
      </c>
      <c r="AY473" s="78">
        <v>0</v>
      </c>
      <c r="AZ473" s="90" t="str">
        <f t="shared" si="887"/>
        <v>テラスタルフェス</v>
      </c>
      <c r="BA473" s="91">
        <f t="shared" si="888"/>
        <v>1000</v>
      </c>
      <c r="BB473" s="28">
        <f t="shared" si="867"/>
        <v>-4000</v>
      </c>
      <c r="BC473" s="29">
        <f t="shared" si="868"/>
        <v>-1.2121212121212122</v>
      </c>
      <c r="BD473" s="7"/>
      <c r="BE473" s="168"/>
      <c r="BF473" s="89">
        <f>IF(A473="","",A473)</f>
        <v>45961</v>
      </c>
      <c r="BG473" s="78">
        <v>3467</v>
      </c>
      <c r="BH473" s="78">
        <f t="shared" si="869"/>
        <v>9</v>
      </c>
      <c r="BI473" s="78">
        <v>177</v>
      </c>
      <c r="BJ473" s="28">
        <f t="shared" si="870"/>
        <v>1</v>
      </c>
      <c r="BK473" s="78">
        <v>22</v>
      </c>
      <c r="BL473" s="78">
        <f t="shared" si="871"/>
        <v>1</v>
      </c>
      <c r="BM473" s="78">
        <v>0</v>
      </c>
      <c r="BN473" s="90" t="str">
        <f t="shared" si="872"/>
        <v>ゴールドイヤホン</v>
      </c>
      <c r="BO473" s="91">
        <f t="shared" si="873"/>
        <v>800</v>
      </c>
      <c r="BP473" s="28">
        <f t="shared" si="874"/>
        <v>800</v>
      </c>
      <c r="BQ473" s="29">
        <f t="shared" si="875"/>
        <v>0.88888888888888884</v>
      </c>
      <c r="BR473" s="7"/>
      <c r="BS473" s="168"/>
      <c r="BT473" s="169"/>
      <c r="BU473" s="9"/>
      <c r="BV473" s="9" t="str">
        <f t="shared" si="827"/>
        <v/>
      </c>
      <c r="BW473" s="9"/>
      <c r="BX473" s="9" t="str">
        <f t="shared" si="828"/>
        <v/>
      </c>
      <c r="BY473" s="9"/>
      <c r="BZ473" s="9" t="str">
        <f t="shared" si="829"/>
        <v/>
      </c>
      <c r="CA473" s="9"/>
      <c r="CB473" s="9"/>
      <c r="CC473" s="9"/>
      <c r="CD473" s="9" t="str">
        <f t="shared" si="831"/>
        <v/>
      </c>
      <c r="CE473" s="10" t="str">
        <f t="shared" si="832"/>
        <v/>
      </c>
      <c r="CF473" s="7"/>
      <c r="CH473" s="15"/>
      <c r="CI473" s="9"/>
      <c r="CJ473" s="9" t="str">
        <f t="shared" si="833"/>
        <v/>
      </c>
      <c r="CK473" s="9"/>
      <c r="CL473" s="9" t="str">
        <f t="shared" si="834"/>
        <v/>
      </c>
      <c r="CM473" s="9"/>
      <c r="CN473" s="9" t="str">
        <f t="shared" si="835"/>
        <v/>
      </c>
      <c r="CO473" s="9"/>
      <c r="CP473" s="9"/>
      <c r="CQ473" s="9"/>
      <c r="CR473" s="9" t="str">
        <f t="shared" si="837"/>
        <v/>
      </c>
      <c r="CS473" s="10" t="str">
        <f t="shared" si="838"/>
        <v/>
      </c>
      <c r="CT473" s="7"/>
      <c r="CV473" s="15"/>
      <c r="CW473" s="9"/>
      <c r="CX473" s="9" t="str">
        <f t="shared" si="839"/>
        <v/>
      </c>
      <c r="CY473" s="9"/>
      <c r="CZ473" s="9" t="str">
        <f t="shared" si="840"/>
        <v/>
      </c>
      <c r="DA473" s="9"/>
      <c r="DB473" s="9" t="str">
        <f t="shared" si="841"/>
        <v/>
      </c>
      <c r="DC473" s="9"/>
      <c r="DD473" s="9"/>
      <c r="DE473" s="9"/>
      <c r="DF473" s="9" t="str">
        <f t="shared" si="843"/>
        <v/>
      </c>
      <c r="DG473" s="10" t="str">
        <f t="shared" si="844"/>
        <v/>
      </c>
      <c r="DH473" s="7"/>
      <c r="DJ473" s="250"/>
      <c r="DK473" s="250"/>
      <c r="DL473" s="250"/>
      <c r="DM473" s="250"/>
      <c r="DN473" s="13"/>
      <c r="DO473" s="250"/>
      <c r="EL473" s="239"/>
      <c r="EM473" s="89">
        <v>45967</v>
      </c>
      <c r="EN473" s="6">
        <f>IF(EM473="","",SUM(EP473:EP476)+SUM(FD473:FD476)+SUM(FR473:FR476)+SUM(GF473:GF476)+SUM(HH458,HU458)+SUM(GT473:GT476))</f>
        <v>132</v>
      </c>
      <c r="EO473" s="78">
        <v>7729</v>
      </c>
      <c r="EP473" s="78">
        <f t="shared" si="876"/>
        <v>18</v>
      </c>
      <c r="EQ473" s="78">
        <v>264</v>
      </c>
      <c r="ER473" s="28">
        <f t="shared" si="877"/>
        <v>1</v>
      </c>
      <c r="ES473" s="78">
        <v>7</v>
      </c>
      <c r="ET473" s="78">
        <f t="shared" si="878"/>
        <v>1</v>
      </c>
      <c r="EU473" s="78">
        <v>0</v>
      </c>
      <c r="EV473" s="90" t="str">
        <f t="shared" si="886"/>
        <v>デジタルミニカメラ</v>
      </c>
      <c r="EW473" s="91">
        <f t="shared" si="886"/>
        <v>0</v>
      </c>
      <c r="EX473" s="28">
        <f t="shared" si="880"/>
        <v>0</v>
      </c>
      <c r="EY473" s="29">
        <f t="shared" si="881"/>
        <v>0</v>
      </c>
      <c r="EZ473" s="7"/>
    </row>
    <row r="474" spans="1:156" ht="15" customHeight="1">
      <c r="A474" s="220" t="s">
        <v>54</v>
      </c>
      <c r="B474" s="15"/>
      <c r="C474" s="9">
        <v>12015</v>
      </c>
      <c r="D474" s="9">
        <f t="shared" si="845"/>
        <v>9</v>
      </c>
      <c r="E474" s="9">
        <v>350</v>
      </c>
      <c r="F474" s="9">
        <f t="shared" si="846"/>
        <v>0</v>
      </c>
      <c r="G474" s="9">
        <v>12</v>
      </c>
      <c r="H474" s="9">
        <f t="shared" si="847"/>
        <v>0</v>
      </c>
      <c r="I474" s="9">
        <v>0</v>
      </c>
      <c r="J474" s="62" t="str">
        <f t="shared" si="848"/>
        <v>ピクミンマスコット</v>
      </c>
      <c r="K474" s="95">
        <f t="shared" si="849"/>
        <v>800</v>
      </c>
      <c r="L474" s="9">
        <f t="shared" si="850"/>
        <v>0</v>
      </c>
      <c r="M474" s="10">
        <f t="shared" si="851"/>
        <v>0</v>
      </c>
      <c r="N474" s="7"/>
      <c r="O474" s="168"/>
      <c r="P474" s="15"/>
      <c r="Q474" s="9">
        <v>8472</v>
      </c>
      <c r="R474" s="9">
        <f t="shared" si="852"/>
        <v>41</v>
      </c>
      <c r="S474" s="9">
        <v>370</v>
      </c>
      <c r="T474" s="9">
        <f t="shared" si="853"/>
        <v>0</v>
      </c>
      <c r="U474" s="9">
        <v>21</v>
      </c>
      <c r="V474" s="9">
        <f t="shared" si="854"/>
        <v>0</v>
      </c>
      <c r="W474" s="9">
        <v>2</v>
      </c>
      <c r="X474" s="62" t="str">
        <f t="shared" si="882"/>
        <v>ラブブキーホルダーおおきめ</v>
      </c>
      <c r="Y474" s="95">
        <f t="shared" si="883"/>
        <v>500</v>
      </c>
      <c r="Z474" s="9">
        <f t="shared" si="855"/>
        <v>0</v>
      </c>
      <c r="AA474" s="10">
        <f t="shared" si="856"/>
        <v>0</v>
      </c>
      <c r="AB474" s="7"/>
      <c r="AC474" s="168"/>
      <c r="AD474" s="15"/>
      <c r="AE474" s="9">
        <v>4952</v>
      </c>
      <c r="AF474" s="9">
        <f t="shared" si="889"/>
        <v>25</v>
      </c>
      <c r="AG474" s="9">
        <v>265</v>
      </c>
      <c r="AH474" s="9">
        <f t="shared" si="858"/>
        <v>0</v>
      </c>
      <c r="AI474" s="9">
        <v>7</v>
      </c>
      <c r="AJ474" s="9">
        <f t="shared" si="859"/>
        <v>0</v>
      </c>
      <c r="AK474" s="9">
        <v>0</v>
      </c>
      <c r="AL474" s="108" t="str">
        <f t="shared" si="890"/>
        <v>ジャグラーイヤホン</v>
      </c>
      <c r="AM474" s="95">
        <f t="shared" si="891"/>
        <v>1100</v>
      </c>
      <c r="AN474" s="9">
        <f t="shared" si="861"/>
        <v>0</v>
      </c>
      <c r="AO474" s="10">
        <f t="shared" si="862"/>
        <v>0</v>
      </c>
      <c r="AP474" s="7" t="s">
        <v>624</v>
      </c>
      <c r="AQ474" s="168"/>
      <c r="AR474" s="17"/>
      <c r="AS474" s="9">
        <v>4689</v>
      </c>
      <c r="AT474" s="9">
        <f t="shared" si="863"/>
        <v>13</v>
      </c>
      <c r="AU474" s="9">
        <v>339</v>
      </c>
      <c r="AV474" s="9">
        <f t="shared" si="864"/>
        <v>1</v>
      </c>
      <c r="AW474" s="9">
        <v>19</v>
      </c>
      <c r="AX474" s="9">
        <f t="shared" si="865"/>
        <v>-3</v>
      </c>
      <c r="AY474" s="9">
        <v>0</v>
      </c>
      <c r="AZ474" s="62" t="str">
        <f t="shared" si="887"/>
        <v>ブラックホワイトポケカ</v>
      </c>
      <c r="BA474" s="95">
        <f t="shared" si="888"/>
        <v>1000</v>
      </c>
      <c r="BB474" s="9">
        <f t="shared" si="867"/>
        <v>-3000</v>
      </c>
      <c r="BC474" s="10">
        <f t="shared" si="868"/>
        <v>-2.3076923076923075</v>
      </c>
      <c r="BD474" s="16"/>
      <c r="BE474" s="168"/>
      <c r="BF474" s="17"/>
      <c r="BG474" s="9">
        <v>4117</v>
      </c>
      <c r="BH474" s="9">
        <f t="shared" si="869"/>
        <v>41</v>
      </c>
      <c r="BI474" s="9">
        <v>79</v>
      </c>
      <c r="BJ474" s="9">
        <f t="shared" si="870"/>
        <v>0</v>
      </c>
      <c r="BK474" s="9">
        <v>16</v>
      </c>
      <c r="BL474" s="9">
        <f t="shared" si="871"/>
        <v>0</v>
      </c>
      <c r="BM474" s="9">
        <v>0</v>
      </c>
      <c r="BN474" s="62" t="str">
        <f t="shared" si="872"/>
        <v>デジタルミニカメラ</v>
      </c>
      <c r="BO474" s="95">
        <f t="shared" si="873"/>
        <v>722</v>
      </c>
      <c r="BP474" s="9">
        <f t="shared" si="874"/>
        <v>0</v>
      </c>
      <c r="BQ474" s="10">
        <f t="shared" si="875"/>
        <v>0</v>
      </c>
      <c r="BR474" s="16"/>
      <c r="BS474" s="168"/>
      <c r="BT474" s="169"/>
      <c r="BU474" s="9"/>
      <c r="BV474" s="9" t="str">
        <f t="shared" si="827"/>
        <v/>
      </c>
      <c r="BW474" s="9"/>
      <c r="BX474" s="9" t="str">
        <f t="shared" si="828"/>
        <v/>
      </c>
      <c r="BY474" s="9"/>
      <c r="BZ474" s="9" t="str">
        <f t="shared" si="829"/>
        <v/>
      </c>
      <c r="CA474" s="9"/>
      <c r="CB474" s="9"/>
      <c r="CC474" s="9"/>
      <c r="CD474" s="9" t="str">
        <f t="shared" si="831"/>
        <v/>
      </c>
      <c r="CE474" s="10" t="str">
        <f t="shared" si="832"/>
        <v/>
      </c>
      <c r="CF474" s="7"/>
      <c r="CH474" s="15"/>
      <c r="CI474" s="9"/>
      <c r="CJ474" s="9" t="str">
        <f t="shared" si="833"/>
        <v/>
      </c>
      <c r="CK474" s="9"/>
      <c r="CL474" s="9" t="str">
        <f t="shared" si="834"/>
        <v/>
      </c>
      <c r="CM474" s="9"/>
      <c r="CN474" s="9" t="str">
        <f t="shared" si="835"/>
        <v/>
      </c>
      <c r="CO474" s="9"/>
      <c r="CP474" s="9"/>
      <c r="CQ474" s="9"/>
      <c r="CR474" s="9" t="str">
        <f t="shared" si="837"/>
        <v/>
      </c>
      <c r="CS474" s="10" t="str">
        <f t="shared" si="838"/>
        <v/>
      </c>
      <c r="CT474" s="7"/>
      <c r="CV474" s="15"/>
      <c r="CW474" s="9"/>
      <c r="CX474" s="9" t="str">
        <f t="shared" si="839"/>
        <v/>
      </c>
      <c r="CY474" s="9"/>
      <c r="CZ474" s="9" t="str">
        <f t="shared" si="840"/>
        <v/>
      </c>
      <c r="DA474" s="9"/>
      <c r="DB474" s="9" t="str">
        <f t="shared" si="841"/>
        <v/>
      </c>
      <c r="DC474" s="9"/>
      <c r="DD474" s="9"/>
      <c r="DE474" s="9"/>
      <c r="DF474" s="9" t="str">
        <f t="shared" si="843"/>
        <v/>
      </c>
      <c r="DG474" s="10" t="str">
        <f t="shared" si="844"/>
        <v/>
      </c>
      <c r="DH474" s="7"/>
      <c r="DJ474" s="250"/>
      <c r="DK474" s="250"/>
      <c r="DL474" s="250"/>
      <c r="DM474" s="250"/>
      <c r="DN474" s="13"/>
      <c r="DO474" s="250"/>
      <c r="EL474" s="239"/>
      <c r="EM474" s="73"/>
      <c r="EN474" s="15"/>
      <c r="EO474" s="9">
        <v>8394</v>
      </c>
      <c r="EP474" s="9">
        <f t="shared" si="876"/>
        <v>45</v>
      </c>
      <c r="EQ474" s="9">
        <v>405</v>
      </c>
      <c r="ER474" s="9">
        <f t="shared" si="877"/>
        <v>10</v>
      </c>
      <c r="ES474" s="9">
        <v>7</v>
      </c>
      <c r="ET474" s="9">
        <f t="shared" si="878"/>
        <v>10</v>
      </c>
      <c r="EU474" s="9">
        <v>0</v>
      </c>
      <c r="EV474" s="62" t="str">
        <f t="shared" si="886"/>
        <v>ラブブマスコット</v>
      </c>
      <c r="EW474" s="95">
        <f t="shared" si="886"/>
        <v>400</v>
      </c>
      <c r="EX474" s="9">
        <f t="shared" si="880"/>
        <v>4000</v>
      </c>
      <c r="EY474" s="10">
        <f t="shared" si="881"/>
        <v>0.88888888888888884</v>
      </c>
      <c r="EZ474" s="7" t="s">
        <v>103</v>
      </c>
    </row>
    <row r="475" spans="1:156" ht="15" customHeight="1" thickBot="1">
      <c r="A475" s="235">
        <v>642000</v>
      </c>
      <c r="B475" s="15"/>
      <c r="C475" s="9">
        <v>8348</v>
      </c>
      <c r="D475" s="9">
        <f t="shared" si="845"/>
        <v>33</v>
      </c>
      <c r="E475" s="9">
        <v>526</v>
      </c>
      <c r="F475" s="9">
        <f t="shared" si="846"/>
        <v>1</v>
      </c>
      <c r="G475" s="9">
        <v>11</v>
      </c>
      <c r="H475" s="9">
        <f t="shared" si="847"/>
        <v>1</v>
      </c>
      <c r="I475" s="9">
        <v>1</v>
      </c>
      <c r="J475" s="108" t="str">
        <f t="shared" si="848"/>
        <v>がま口カエル</v>
      </c>
      <c r="K475" s="9">
        <f t="shared" si="849"/>
        <v>308</v>
      </c>
      <c r="L475" s="9">
        <f t="shared" si="850"/>
        <v>308</v>
      </c>
      <c r="M475" s="10">
        <f t="shared" si="851"/>
        <v>9.3333333333333338E-2</v>
      </c>
      <c r="N475" s="7" t="s">
        <v>624</v>
      </c>
      <c r="O475" s="168"/>
      <c r="P475" s="15"/>
      <c r="Q475" s="9">
        <v>9142</v>
      </c>
      <c r="R475" s="9">
        <f t="shared" si="852"/>
        <v>8</v>
      </c>
      <c r="S475" s="9">
        <v>212</v>
      </c>
      <c r="T475" s="9">
        <f t="shared" si="853"/>
        <v>0</v>
      </c>
      <c r="U475" s="9">
        <v>6</v>
      </c>
      <c r="V475" s="9">
        <f t="shared" si="854"/>
        <v>3</v>
      </c>
      <c r="W475" s="9">
        <v>0</v>
      </c>
      <c r="X475" s="108" t="str">
        <f t="shared" si="882"/>
        <v>サンリオファン</v>
      </c>
      <c r="Y475" s="9">
        <f t="shared" si="883"/>
        <v>1100</v>
      </c>
      <c r="Z475" s="9">
        <f t="shared" si="855"/>
        <v>3300</v>
      </c>
      <c r="AA475" s="10">
        <f t="shared" si="856"/>
        <v>4.125</v>
      </c>
      <c r="AB475" s="7" t="s">
        <v>624</v>
      </c>
      <c r="AC475" s="168"/>
      <c r="AD475" s="15"/>
      <c r="AE475" s="9">
        <v>5960</v>
      </c>
      <c r="AF475" s="9">
        <f t="shared" si="889"/>
        <v>37</v>
      </c>
      <c r="AG475" s="9">
        <v>260</v>
      </c>
      <c r="AH475" s="9">
        <f t="shared" si="858"/>
        <v>1</v>
      </c>
      <c r="AI475" s="9">
        <v>7</v>
      </c>
      <c r="AJ475" s="9">
        <f t="shared" si="859"/>
        <v>2</v>
      </c>
      <c r="AK475" s="9">
        <v>3</v>
      </c>
      <c r="AL475" s="62" t="str">
        <f t="shared" si="890"/>
        <v>ＡＩマスコット</v>
      </c>
      <c r="AM475" s="9">
        <f t="shared" si="891"/>
        <v>418</v>
      </c>
      <c r="AN475" s="9">
        <f t="shared" si="861"/>
        <v>836</v>
      </c>
      <c r="AO475" s="10">
        <f t="shared" si="862"/>
        <v>0.22594594594594594</v>
      </c>
      <c r="AP475" s="7"/>
      <c r="AQ475" s="168"/>
      <c r="AR475" s="140"/>
      <c r="AS475" s="9">
        <v>4867</v>
      </c>
      <c r="AT475" s="9">
        <f t="shared" si="863"/>
        <v>13</v>
      </c>
      <c r="AU475" s="9">
        <v>308</v>
      </c>
      <c r="AV475" s="9">
        <f t="shared" si="864"/>
        <v>4</v>
      </c>
      <c r="AW475" s="9">
        <v>38</v>
      </c>
      <c r="AX475" s="9">
        <f t="shared" si="865"/>
        <v>4</v>
      </c>
      <c r="AY475" s="9">
        <v>0</v>
      </c>
      <c r="AZ475" s="62" t="str">
        <f t="shared" si="887"/>
        <v>ダンダダンマスコット</v>
      </c>
      <c r="BA475" s="9">
        <f t="shared" si="888"/>
        <v>400</v>
      </c>
      <c r="BB475" s="9">
        <f t="shared" si="867"/>
        <v>1600</v>
      </c>
      <c r="BC475" s="10">
        <f t="shared" si="868"/>
        <v>1.2307692307692308</v>
      </c>
      <c r="BD475" s="7"/>
      <c r="BE475" s="168"/>
      <c r="BF475" s="177"/>
      <c r="BG475" s="9">
        <v>4058</v>
      </c>
      <c r="BH475" s="9">
        <f t="shared" si="869"/>
        <v>37</v>
      </c>
      <c r="BI475" s="9">
        <v>126</v>
      </c>
      <c r="BJ475" s="9">
        <f t="shared" si="870"/>
        <v>1</v>
      </c>
      <c r="BK475" s="9">
        <v>11</v>
      </c>
      <c r="BL475" s="9">
        <f t="shared" si="871"/>
        <v>1</v>
      </c>
      <c r="BM475" s="9">
        <v>0</v>
      </c>
      <c r="BN475" s="62" t="str">
        <f t="shared" si="872"/>
        <v>ゲームアーク</v>
      </c>
      <c r="BO475" s="9">
        <f t="shared" si="873"/>
        <v>670</v>
      </c>
      <c r="BP475" s="9">
        <f t="shared" si="874"/>
        <v>670</v>
      </c>
      <c r="BQ475" s="10">
        <f t="shared" si="875"/>
        <v>0.18108108108108109</v>
      </c>
      <c r="BR475" s="7"/>
      <c r="BS475" s="168"/>
      <c r="BT475" s="183"/>
      <c r="BU475" s="9"/>
      <c r="BV475" s="9" t="str">
        <f t="shared" si="827"/>
        <v/>
      </c>
      <c r="BW475" s="9"/>
      <c r="BX475" s="9" t="str">
        <f t="shared" si="828"/>
        <v/>
      </c>
      <c r="BY475" s="9"/>
      <c r="BZ475" s="9" t="str">
        <f t="shared" si="829"/>
        <v/>
      </c>
      <c r="CA475" s="9"/>
      <c r="CB475" s="9"/>
      <c r="CC475" s="9"/>
      <c r="CD475" s="9" t="str">
        <f t="shared" si="831"/>
        <v/>
      </c>
      <c r="CE475" s="10" t="str">
        <f t="shared" si="832"/>
        <v/>
      </c>
      <c r="CF475" s="7"/>
      <c r="CH475" s="15"/>
      <c r="CI475" s="9"/>
      <c r="CJ475" s="9" t="str">
        <f t="shared" si="833"/>
        <v/>
      </c>
      <c r="CK475" s="9"/>
      <c r="CL475" s="9" t="str">
        <f t="shared" si="834"/>
        <v/>
      </c>
      <c r="CM475" s="9"/>
      <c r="CN475" s="9" t="str">
        <f t="shared" si="835"/>
        <v/>
      </c>
      <c r="CO475" s="9"/>
      <c r="CP475" s="9"/>
      <c r="CQ475" s="9"/>
      <c r="CR475" s="9" t="str">
        <f t="shared" si="837"/>
        <v/>
      </c>
      <c r="CS475" s="10" t="str">
        <f t="shared" si="838"/>
        <v/>
      </c>
      <c r="CT475" s="7"/>
      <c r="CV475" s="15"/>
      <c r="CW475" s="9"/>
      <c r="CX475" s="9" t="str">
        <f t="shared" si="839"/>
        <v/>
      </c>
      <c r="CY475" s="9"/>
      <c r="CZ475" s="9" t="str">
        <f t="shared" si="840"/>
        <v/>
      </c>
      <c r="DA475" s="9"/>
      <c r="DB475" s="9" t="str">
        <f t="shared" si="841"/>
        <v/>
      </c>
      <c r="DC475" s="9"/>
      <c r="DD475" s="9"/>
      <c r="DE475" s="9"/>
      <c r="DF475" s="9" t="str">
        <f t="shared" si="843"/>
        <v/>
      </c>
      <c r="DG475" s="10" t="str">
        <f t="shared" si="844"/>
        <v/>
      </c>
      <c r="DH475" s="7"/>
      <c r="DJ475" s="250"/>
      <c r="DK475" s="250"/>
      <c r="DL475" s="250"/>
      <c r="DM475" s="250"/>
      <c r="DN475" s="13"/>
      <c r="DO475" s="250"/>
      <c r="EL475" s="239"/>
      <c r="EM475" s="73"/>
      <c r="EN475" s="15"/>
      <c r="EO475" s="9">
        <v>7106</v>
      </c>
      <c r="EP475" s="9">
        <f t="shared" si="876"/>
        <v>29</v>
      </c>
      <c r="EQ475" s="9">
        <v>476</v>
      </c>
      <c r="ER475" s="9">
        <f t="shared" si="877"/>
        <v>1</v>
      </c>
      <c r="ES475" s="9">
        <v>80</v>
      </c>
      <c r="ET475" s="9">
        <f t="shared" si="878"/>
        <v>-5</v>
      </c>
      <c r="EU475" s="9">
        <v>0</v>
      </c>
      <c r="EV475" s="62" t="str">
        <f t="shared" si="886"/>
        <v>AIモンスターラバー</v>
      </c>
      <c r="EW475" s="9">
        <f t="shared" si="886"/>
        <v>200</v>
      </c>
      <c r="EX475" s="9">
        <f t="shared" si="880"/>
        <v>-1000</v>
      </c>
      <c r="EY475" s="10">
        <f t="shared" si="881"/>
        <v>-0.34482758620689657</v>
      </c>
      <c r="EZ475" s="7"/>
    </row>
    <row r="476" spans="1:156" ht="15" customHeight="1" thickTop="1" thickBot="1">
      <c r="A476" s="235"/>
      <c r="B476" s="23"/>
      <c r="C476" s="24">
        <v>8655</v>
      </c>
      <c r="D476" s="24">
        <f t="shared" si="845"/>
        <v>46</v>
      </c>
      <c r="E476" s="24">
        <v>412</v>
      </c>
      <c r="F476" s="24">
        <f t="shared" si="846"/>
        <v>1</v>
      </c>
      <c r="G476" s="24">
        <v>8</v>
      </c>
      <c r="H476" s="24">
        <f t="shared" si="847"/>
        <v>1</v>
      </c>
      <c r="I476" s="24">
        <v>1</v>
      </c>
      <c r="J476" s="63" t="str">
        <f t="shared" si="848"/>
        <v>キティフェイスポーチ</v>
      </c>
      <c r="K476" s="96">
        <f t="shared" si="849"/>
        <v>957</v>
      </c>
      <c r="L476" s="24">
        <f t="shared" si="850"/>
        <v>957</v>
      </c>
      <c r="M476" s="26">
        <f t="shared" si="851"/>
        <v>0.20804347826086955</v>
      </c>
      <c r="N476" s="7"/>
      <c r="O476" s="168"/>
      <c r="P476" s="165" t="str">
        <f>IF(A476="","",A476)</f>
        <v/>
      </c>
      <c r="Q476" s="24">
        <v>6246</v>
      </c>
      <c r="R476" s="24">
        <f t="shared" si="852"/>
        <v>10</v>
      </c>
      <c r="S476" s="24">
        <v>362</v>
      </c>
      <c r="T476" s="24">
        <f t="shared" si="853"/>
        <v>0</v>
      </c>
      <c r="U476" s="24">
        <v>10</v>
      </c>
      <c r="V476" s="24">
        <f t="shared" si="854"/>
        <v>0</v>
      </c>
      <c r="W476" s="24">
        <v>0</v>
      </c>
      <c r="X476" s="63" t="str">
        <f t="shared" si="882"/>
        <v>アンパンマンマスコット</v>
      </c>
      <c r="Y476" s="96">
        <f t="shared" si="883"/>
        <v>608</v>
      </c>
      <c r="Z476" s="24">
        <f t="shared" si="855"/>
        <v>0</v>
      </c>
      <c r="AA476" s="26">
        <f t="shared" si="856"/>
        <v>0</v>
      </c>
      <c r="AB476" s="7"/>
      <c r="AC476" s="168"/>
      <c r="AD476" s="125" t="str">
        <f>IF(A476="","",A476)</f>
        <v/>
      </c>
      <c r="AE476" s="24">
        <v>5492</v>
      </c>
      <c r="AF476" s="24">
        <f t="shared" si="889"/>
        <v>63</v>
      </c>
      <c r="AG476" s="24">
        <v>450</v>
      </c>
      <c r="AH476" s="24">
        <f t="shared" si="858"/>
        <v>1</v>
      </c>
      <c r="AI476" s="24">
        <v>24</v>
      </c>
      <c r="AJ476" s="24">
        <f t="shared" si="859"/>
        <v>1</v>
      </c>
      <c r="AK476" s="24">
        <v>0</v>
      </c>
      <c r="AL476" s="63" t="str">
        <f t="shared" si="890"/>
        <v>ラブブキーホルダー</v>
      </c>
      <c r="AM476" s="96">
        <f t="shared" si="891"/>
        <v>450</v>
      </c>
      <c r="AN476" s="24">
        <f t="shared" si="861"/>
        <v>450</v>
      </c>
      <c r="AO476" s="26">
        <f t="shared" si="862"/>
        <v>7.1428571428571425E-2</v>
      </c>
      <c r="AP476" s="7"/>
      <c r="AQ476" s="168"/>
      <c r="AR476" s="165" t="str">
        <f>IF(A476="","",A476)</f>
        <v/>
      </c>
      <c r="AS476" s="24">
        <v>4871</v>
      </c>
      <c r="AT476" s="24">
        <f t="shared" si="863"/>
        <v>31</v>
      </c>
      <c r="AU476" s="24">
        <v>239</v>
      </c>
      <c r="AV476" s="24">
        <f t="shared" si="864"/>
        <v>0</v>
      </c>
      <c r="AW476" s="24">
        <v>9</v>
      </c>
      <c r="AX476" s="24">
        <f t="shared" si="865"/>
        <v>4</v>
      </c>
      <c r="AY476" s="24">
        <v>0</v>
      </c>
      <c r="AZ476" s="63" t="str">
        <f t="shared" si="887"/>
        <v>ラブブポンポンマスコット</v>
      </c>
      <c r="BA476" s="96">
        <f t="shared" si="888"/>
        <v>400</v>
      </c>
      <c r="BB476" s="24">
        <f t="shared" si="867"/>
        <v>1600</v>
      </c>
      <c r="BC476" s="26">
        <f t="shared" si="868"/>
        <v>0.5161290322580645</v>
      </c>
      <c r="BD476" s="7"/>
      <c r="BE476" s="168"/>
      <c r="BF476" s="175"/>
      <c r="BG476" s="24">
        <v>4539</v>
      </c>
      <c r="BH476" s="24">
        <f t="shared" si="869"/>
        <v>66</v>
      </c>
      <c r="BI476" s="24">
        <v>220</v>
      </c>
      <c r="BJ476" s="24">
        <f t="shared" si="870"/>
        <v>2</v>
      </c>
      <c r="BK476" s="24">
        <v>95</v>
      </c>
      <c r="BL476" s="24">
        <f t="shared" si="871"/>
        <v>11</v>
      </c>
      <c r="BM476" s="24"/>
      <c r="BN476" s="63" t="str">
        <f t="shared" si="872"/>
        <v>AIモンスターラバー</v>
      </c>
      <c r="BO476" s="96">
        <f t="shared" si="873"/>
        <v>200</v>
      </c>
      <c r="BP476" s="24">
        <f t="shared" si="874"/>
        <v>2200</v>
      </c>
      <c r="BQ476" s="26">
        <f t="shared" si="875"/>
        <v>0.33333333333333331</v>
      </c>
      <c r="BR476" s="7"/>
      <c r="BS476" s="168"/>
      <c r="BT476" s="184"/>
      <c r="BU476" s="9"/>
      <c r="BV476" s="9" t="str">
        <f t="shared" si="827"/>
        <v/>
      </c>
      <c r="BW476" s="9"/>
      <c r="BX476" s="9" t="str">
        <f t="shared" si="828"/>
        <v/>
      </c>
      <c r="BY476" s="9"/>
      <c r="BZ476" s="9" t="str">
        <f t="shared" si="829"/>
        <v/>
      </c>
      <c r="CA476" s="9"/>
      <c r="CB476" s="9"/>
      <c r="CC476" s="9"/>
      <c r="CD476" s="9" t="str">
        <f t="shared" si="831"/>
        <v/>
      </c>
      <c r="CE476" s="10" t="str">
        <f t="shared" si="832"/>
        <v/>
      </c>
      <c r="CF476" s="7"/>
      <c r="CH476" s="15"/>
      <c r="CI476" s="9"/>
      <c r="CJ476" s="9" t="str">
        <f t="shared" si="833"/>
        <v/>
      </c>
      <c r="CK476" s="9"/>
      <c r="CL476" s="9" t="str">
        <f t="shared" si="834"/>
        <v/>
      </c>
      <c r="CM476" s="9"/>
      <c r="CN476" s="9" t="str">
        <f t="shared" si="835"/>
        <v/>
      </c>
      <c r="CO476" s="9"/>
      <c r="CP476" s="9"/>
      <c r="CQ476" s="9"/>
      <c r="CR476" s="9" t="str">
        <f t="shared" si="837"/>
        <v/>
      </c>
      <c r="CS476" s="10" t="str">
        <f t="shared" si="838"/>
        <v/>
      </c>
      <c r="CT476" s="7"/>
      <c r="CV476" s="15"/>
      <c r="CW476" s="9"/>
      <c r="CX476" s="9" t="str">
        <f t="shared" si="839"/>
        <v/>
      </c>
      <c r="CY476" s="9"/>
      <c r="CZ476" s="9" t="str">
        <f t="shared" si="840"/>
        <v/>
      </c>
      <c r="DA476" s="9"/>
      <c r="DB476" s="9" t="str">
        <f t="shared" si="841"/>
        <v/>
      </c>
      <c r="DC476" s="9"/>
      <c r="DD476" s="9"/>
      <c r="DE476" s="9"/>
      <c r="DF476" s="9" t="str">
        <f t="shared" si="843"/>
        <v/>
      </c>
      <c r="DG476" s="10" t="str">
        <f t="shared" si="844"/>
        <v/>
      </c>
      <c r="DH476" s="7"/>
      <c r="DJ476" s="250"/>
      <c r="DK476" s="250"/>
      <c r="DL476" s="250"/>
      <c r="DM476" s="250"/>
      <c r="DN476" s="13"/>
      <c r="DO476" s="250"/>
      <c r="EL476" s="239"/>
      <c r="EM476" s="125"/>
      <c r="EN476" s="23"/>
      <c r="EO476" s="24">
        <v>8153</v>
      </c>
      <c r="EP476" s="24">
        <f t="shared" si="876"/>
        <v>40</v>
      </c>
      <c r="EQ476" s="24">
        <v>579</v>
      </c>
      <c r="ER476" s="24">
        <f t="shared" si="877"/>
        <v>1</v>
      </c>
      <c r="ES476" s="24">
        <v>22</v>
      </c>
      <c r="ET476" s="24">
        <f t="shared" si="878"/>
        <v>2</v>
      </c>
      <c r="EU476" s="24">
        <v>0</v>
      </c>
      <c r="EV476" s="63" t="str">
        <f t="shared" si="886"/>
        <v>ラブブキーホルダー</v>
      </c>
      <c r="EW476" s="96">
        <f t="shared" si="886"/>
        <v>500</v>
      </c>
      <c r="EX476" s="24">
        <f t="shared" si="880"/>
        <v>1000</v>
      </c>
      <c r="EY476" s="26">
        <f t="shared" si="881"/>
        <v>0.25</v>
      </c>
      <c r="EZ476" s="7"/>
    </row>
    <row r="477" spans="1:156" ht="15" customHeight="1" thickTop="1">
      <c r="A477" s="89"/>
      <c r="B477" s="6"/>
      <c r="C477" s="78"/>
      <c r="D477" s="78"/>
      <c r="E477" s="78"/>
      <c r="F477" s="28"/>
      <c r="G477" s="78"/>
      <c r="H477" s="78"/>
      <c r="I477" s="78"/>
      <c r="J477" s="90"/>
      <c r="K477" s="91"/>
      <c r="L477" s="28"/>
      <c r="M477" s="29"/>
      <c r="N477" s="7"/>
      <c r="O477" s="168"/>
      <c r="P477" s="89"/>
      <c r="Q477" s="78"/>
      <c r="R477" s="78"/>
      <c r="S477" s="78"/>
      <c r="T477" s="28"/>
      <c r="U477" s="78"/>
      <c r="V477" s="78"/>
      <c r="W477" s="78"/>
      <c r="X477" s="90"/>
      <c r="Y477" s="91"/>
      <c r="Z477" s="28"/>
      <c r="AA477" s="29"/>
      <c r="AB477" s="7"/>
      <c r="AC477" s="168"/>
      <c r="AD477" s="89"/>
      <c r="AE477" s="78"/>
      <c r="AF477" s="78"/>
      <c r="AG477" s="78"/>
      <c r="AH477" s="28"/>
      <c r="AI477" s="78"/>
      <c r="AJ477" s="78"/>
      <c r="AK477" s="78"/>
      <c r="AL477" s="90"/>
      <c r="AM477" s="91"/>
      <c r="AN477" s="28"/>
      <c r="AO477" s="29"/>
      <c r="AP477" s="7"/>
      <c r="AQ477" s="168"/>
      <c r="AR477" s="89"/>
      <c r="AS477" s="78"/>
      <c r="AT477" s="78"/>
      <c r="AU477" s="78"/>
      <c r="AV477" s="28"/>
      <c r="AW477" s="78"/>
      <c r="AX477" s="78"/>
      <c r="AY477" s="78"/>
      <c r="AZ477" s="90"/>
      <c r="BA477" s="91"/>
      <c r="BB477" s="28"/>
      <c r="BC477" s="29"/>
      <c r="BD477" s="7"/>
      <c r="BE477" s="168"/>
      <c r="BF477" s="89"/>
      <c r="BG477" s="78"/>
      <c r="BH477" s="78"/>
      <c r="BI477" s="78"/>
      <c r="BJ477" s="28"/>
      <c r="BK477" s="78"/>
      <c r="BL477" s="78"/>
      <c r="BM477" s="78"/>
      <c r="BN477" s="90"/>
      <c r="BO477" s="91"/>
      <c r="BP477" s="28"/>
      <c r="BQ477" s="29"/>
      <c r="BR477" s="7"/>
      <c r="BS477" s="168"/>
      <c r="BT477" s="170"/>
      <c r="BU477" s="9"/>
      <c r="BV477" s="9" t="str">
        <f t="shared" si="827"/>
        <v/>
      </c>
      <c r="BW477" s="9"/>
      <c r="BX477" s="9" t="str">
        <f t="shared" si="828"/>
        <v/>
      </c>
      <c r="BY477" s="9"/>
      <c r="BZ477" s="9" t="str">
        <f t="shared" si="829"/>
        <v/>
      </c>
      <c r="CA477" s="9"/>
      <c r="CB477" s="9"/>
      <c r="CC477" s="9"/>
      <c r="CD477" s="9" t="str">
        <f t="shared" si="831"/>
        <v/>
      </c>
      <c r="CE477" s="10" t="str">
        <f t="shared" si="832"/>
        <v/>
      </c>
      <c r="CF477" s="7"/>
      <c r="CH477" s="15"/>
      <c r="CI477" s="9"/>
      <c r="CJ477" s="9" t="str">
        <f t="shared" si="833"/>
        <v/>
      </c>
      <c r="CK477" s="9"/>
      <c r="CL477" s="9" t="str">
        <f t="shared" si="834"/>
        <v/>
      </c>
      <c r="CM477" s="9"/>
      <c r="CN477" s="9" t="str">
        <f t="shared" si="835"/>
        <v/>
      </c>
      <c r="CO477" s="9"/>
      <c r="CP477" s="9"/>
      <c r="CQ477" s="9"/>
      <c r="CR477" s="9" t="str">
        <f t="shared" si="837"/>
        <v/>
      </c>
      <c r="CS477" s="10" t="str">
        <f t="shared" si="838"/>
        <v/>
      </c>
      <c r="CT477" s="7"/>
      <c r="CV477" s="15"/>
      <c r="CW477" s="9"/>
      <c r="CX477" s="9" t="str">
        <f t="shared" si="839"/>
        <v/>
      </c>
      <c r="CY477" s="9"/>
      <c r="CZ477" s="9" t="str">
        <f t="shared" si="840"/>
        <v/>
      </c>
      <c r="DA477" s="9"/>
      <c r="DB477" s="9" t="str">
        <f t="shared" si="841"/>
        <v/>
      </c>
      <c r="DC477" s="9"/>
      <c r="DD477" s="9"/>
      <c r="DE477" s="9"/>
      <c r="DF477" s="9" t="str">
        <f t="shared" si="843"/>
        <v/>
      </c>
      <c r="DG477" s="10" t="str">
        <f t="shared" si="844"/>
        <v/>
      </c>
      <c r="DH477" s="7"/>
      <c r="DJ477" s="250"/>
      <c r="DK477" s="250"/>
      <c r="DL477" s="250"/>
      <c r="DM477" s="250"/>
      <c r="DN477" s="13"/>
      <c r="DO477" s="250"/>
      <c r="EL477" s="239"/>
      <c r="EM477" s="89">
        <v>45975</v>
      </c>
      <c r="EN477" s="6">
        <f>IF(EM477="","",SUM(EP477:EP480)+SUM(FD477:FD480)+SUM(FR477:FR480)+SUM(GF477:GF480)+SUM(HH459,HU459)+SUM(GT477:GT480))</f>
        <v>62</v>
      </c>
      <c r="EO477" s="78">
        <v>7730</v>
      </c>
      <c r="EP477" s="78">
        <f t="shared" si="876"/>
        <v>1</v>
      </c>
      <c r="EQ477" s="78">
        <v>264</v>
      </c>
      <c r="ER477" s="28">
        <f t="shared" si="877"/>
        <v>0</v>
      </c>
      <c r="ES477" s="78">
        <v>7</v>
      </c>
      <c r="ET477" s="78">
        <f t="shared" si="878"/>
        <v>0</v>
      </c>
      <c r="EU477" s="78">
        <v>0</v>
      </c>
      <c r="EV477" s="90" t="str">
        <f t="shared" si="886"/>
        <v>デジタルミニカメラ</v>
      </c>
      <c r="EW477" s="91">
        <f t="shared" si="886"/>
        <v>0</v>
      </c>
      <c r="EX477" s="28">
        <f t="shared" si="880"/>
        <v>0</v>
      </c>
      <c r="EY477" s="29">
        <f t="shared" si="881"/>
        <v>0</v>
      </c>
      <c r="EZ477" s="7"/>
    </row>
    <row r="478" spans="1:156" ht="15" customHeight="1">
      <c r="A478" s="30"/>
      <c r="B478" s="15"/>
      <c r="C478" s="9"/>
      <c r="D478" s="9"/>
      <c r="E478" s="9"/>
      <c r="F478" s="9"/>
      <c r="G478" s="9"/>
      <c r="H478" s="9"/>
      <c r="I478" s="9"/>
      <c r="J478" s="62"/>
      <c r="K478" s="95"/>
      <c r="L478" s="9"/>
      <c r="M478" s="10"/>
      <c r="N478" s="7"/>
      <c r="O478" s="168"/>
      <c r="P478" s="15"/>
      <c r="Q478" s="9"/>
      <c r="R478" s="9"/>
      <c r="S478" s="9"/>
      <c r="T478" s="9"/>
      <c r="U478" s="9"/>
      <c r="V478" s="9"/>
      <c r="W478" s="9"/>
      <c r="X478" s="62"/>
      <c r="Y478" s="95"/>
      <c r="Z478" s="9"/>
      <c r="AA478" s="10"/>
      <c r="AB478" s="7"/>
      <c r="AC478" s="168"/>
      <c r="AD478" s="15"/>
      <c r="AE478" s="9"/>
      <c r="AF478" s="9"/>
      <c r="AG478" s="9"/>
      <c r="AH478" s="9"/>
      <c r="AI478" s="9"/>
      <c r="AJ478" s="9"/>
      <c r="AK478" s="9"/>
      <c r="AL478" s="62"/>
      <c r="AM478" s="95"/>
      <c r="AN478" s="9"/>
      <c r="AO478" s="10"/>
      <c r="AP478" s="7"/>
      <c r="AQ478" s="168"/>
      <c r="AR478" s="17"/>
      <c r="AS478" s="9"/>
      <c r="AT478" s="9"/>
      <c r="AU478" s="9"/>
      <c r="AV478" s="9"/>
      <c r="AW478" s="9"/>
      <c r="AX478" s="9"/>
      <c r="AY478" s="9"/>
      <c r="AZ478" s="62"/>
      <c r="BA478" s="95"/>
      <c r="BB478" s="9"/>
      <c r="BC478" s="10"/>
      <c r="BD478" s="7"/>
      <c r="BE478" s="168"/>
      <c r="BF478" s="17"/>
      <c r="BG478" s="9"/>
      <c r="BH478" s="9"/>
      <c r="BI478" s="9"/>
      <c r="BJ478" s="9"/>
      <c r="BK478" s="9"/>
      <c r="BL478" s="9"/>
      <c r="BM478" s="9"/>
      <c r="BN478" s="62"/>
      <c r="BO478" s="95"/>
      <c r="BP478" s="9"/>
      <c r="BQ478" s="10"/>
      <c r="BR478" s="7"/>
      <c r="BS478" s="168"/>
      <c r="BT478" s="169"/>
      <c r="BU478" s="9"/>
      <c r="BV478" s="9" t="str">
        <f t="shared" si="827"/>
        <v/>
      </c>
      <c r="BW478" s="9"/>
      <c r="BX478" s="9" t="str">
        <f t="shared" si="828"/>
        <v/>
      </c>
      <c r="BY478" s="9"/>
      <c r="BZ478" s="9" t="str">
        <f t="shared" si="829"/>
        <v/>
      </c>
      <c r="CA478" s="9"/>
      <c r="CB478" s="9"/>
      <c r="CC478" s="9"/>
      <c r="CD478" s="9" t="str">
        <f t="shared" si="831"/>
        <v/>
      </c>
      <c r="CE478" s="10" t="str">
        <f t="shared" si="832"/>
        <v/>
      </c>
      <c r="CF478" s="7"/>
      <c r="CH478" s="15"/>
      <c r="CI478" s="9"/>
      <c r="CJ478" s="9" t="str">
        <f t="shared" si="833"/>
        <v/>
      </c>
      <c r="CK478" s="9"/>
      <c r="CL478" s="9" t="str">
        <f t="shared" si="834"/>
        <v/>
      </c>
      <c r="CM478" s="9"/>
      <c r="CN478" s="9" t="str">
        <f t="shared" si="835"/>
        <v/>
      </c>
      <c r="CO478" s="9"/>
      <c r="CP478" s="9"/>
      <c r="CQ478" s="9"/>
      <c r="CR478" s="9" t="str">
        <f t="shared" si="837"/>
        <v/>
      </c>
      <c r="CS478" s="10" t="str">
        <f t="shared" si="838"/>
        <v/>
      </c>
      <c r="CT478" s="7"/>
      <c r="CV478" s="15"/>
      <c r="CW478" s="9"/>
      <c r="CX478" s="9" t="str">
        <f t="shared" si="839"/>
        <v/>
      </c>
      <c r="CY478" s="9"/>
      <c r="CZ478" s="9" t="str">
        <f t="shared" si="840"/>
        <v/>
      </c>
      <c r="DA478" s="9"/>
      <c r="DB478" s="9" t="str">
        <f t="shared" si="841"/>
        <v/>
      </c>
      <c r="DC478" s="9"/>
      <c r="DD478" s="9"/>
      <c r="DE478" s="9"/>
      <c r="DF478" s="9" t="str">
        <f t="shared" si="843"/>
        <v/>
      </c>
      <c r="DG478" s="10" t="str">
        <f t="shared" si="844"/>
        <v/>
      </c>
      <c r="DH478" s="7"/>
      <c r="DJ478" s="250"/>
      <c r="DK478" s="250"/>
      <c r="DL478" s="250"/>
      <c r="DM478" s="250"/>
      <c r="DN478" s="13"/>
      <c r="DO478" s="250"/>
      <c r="EL478" s="239"/>
      <c r="EM478" s="30"/>
      <c r="EN478" s="15"/>
      <c r="EO478" s="9">
        <v>8411</v>
      </c>
      <c r="EP478" s="9">
        <f t="shared" si="876"/>
        <v>17</v>
      </c>
      <c r="EQ478" s="9">
        <v>406</v>
      </c>
      <c r="ER478" s="9">
        <f t="shared" si="877"/>
        <v>1</v>
      </c>
      <c r="ES478" s="9">
        <v>6</v>
      </c>
      <c r="ET478" s="9">
        <f t="shared" si="878"/>
        <v>1</v>
      </c>
      <c r="EU478" s="9">
        <v>2</v>
      </c>
      <c r="EV478" s="62" t="str">
        <f t="shared" si="886"/>
        <v>ラブブマスコット</v>
      </c>
      <c r="EW478" s="95">
        <f t="shared" si="886"/>
        <v>400</v>
      </c>
      <c r="EX478" s="9">
        <f t="shared" si="880"/>
        <v>400</v>
      </c>
      <c r="EY478" s="10">
        <f t="shared" si="881"/>
        <v>0.23529411764705882</v>
      </c>
      <c r="EZ478" s="7"/>
    </row>
    <row r="479" spans="1:156">
      <c r="A479" s="73"/>
      <c r="B479" s="15"/>
      <c r="C479" s="9"/>
      <c r="D479" s="9"/>
      <c r="E479" s="9"/>
      <c r="F479" s="9"/>
      <c r="G479" s="9"/>
      <c r="H479" s="9"/>
      <c r="I479" s="9"/>
      <c r="J479" s="62"/>
      <c r="K479" s="9"/>
      <c r="L479" s="9"/>
      <c r="M479" s="10"/>
      <c r="N479" s="7"/>
      <c r="O479" s="168"/>
      <c r="P479" s="117"/>
      <c r="Q479" s="9"/>
      <c r="R479" s="9"/>
      <c r="S479" s="9"/>
      <c r="T479" s="9"/>
      <c r="U479" s="9"/>
      <c r="V479" s="9"/>
      <c r="W479" s="9"/>
      <c r="X479" s="62"/>
      <c r="Y479" s="9"/>
      <c r="Z479" s="9"/>
      <c r="AA479" s="10"/>
      <c r="AB479" s="7"/>
      <c r="AC479" s="168"/>
      <c r="AD479" s="117"/>
      <c r="AE479" s="9"/>
      <c r="AF479" s="9"/>
      <c r="AG479" s="9"/>
      <c r="AH479" s="9"/>
      <c r="AI479" s="9"/>
      <c r="AJ479" s="9"/>
      <c r="AK479" s="9"/>
      <c r="AL479" s="62"/>
      <c r="AM479" s="9"/>
      <c r="AN479" s="9"/>
      <c r="AO479" s="10"/>
      <c r="AP479" s="7"/>
      <c r="AQ479" s="168"/>
      <c r="AR479" s="117"/>
      <c r="AS479" s="9"/>
      <c r="AT479" s="9"/>
      <c r="AU479" s="9"/>
      <c r="AV479" s="9"/>
      <c r="AW479" s="9"/>
      <c r="AX479" s="9"/>
      <c r="AY479" s="9"/>
      <c r="AZ479" s="62"/>
      <c r="BA479" s="9"/>
      <c r="BB479" s="9"/>
      <c r="BC479" s="10"/>
      <c r="BD479" s="7"/>
      <c r="BE479" s="168"/>
      <c r="BF479" s="117"/>
      <c r="BG479" s="9"/>
      <c r="BH479" s="9"/>
      <c r="BI479" s="9"/>
      <c r="BJ479" s="9"/>
      <c r="BK479" s="9"/>
      <c r="BL479" s="9"/>
      <c r="BM479" s="9"/>
      <c r="BN479" s="62"/>
      <c r="BO479" s="9"/>
      <c r="BP479" s="9"/>
      <c r="BQ479" s="10"/>
      <c r="BR479" s="7"/>
      <c r="BS479" s="168"/>
      <c r="BT479" s="169"/>
      <c r="BU479" s="9"/>
      <c r="BV479" s="9" t="str">
        <f t="shared" si="827"/>
        <v/>
      </c>
      <c r="BW479" s="9"/>
      <c r="BX479" s="9" t="str">
        <f t="shared" si="828"/>
        <v/>
      </c>
      <c r="BY479" s="9"/>
      <c r="BZ479" s="9" t="str">
        <f t="shared" si="829"/>
        <v/>
      </c>
      <c r="CA479" s="9"/>
      <c r="CB479" s="9"/>
      <c r="CC479" s="9"/>
      <c r="CD479" s="9" t="str">
        <f t="shared" si="831"/>
        <v/>
      </c>
      <c r="CE479" s="10" t="str">
        <f t="shared" si="832"/>
        <v/>
      </c>
      <c r="CF479" s="7"/>
      <c r="CH479" s="15"/>
      <c r="CI479" s="9"/>
      <c r="CJ479" s="9" t="str">
        <f t="shared" si="833"/>
        <v/>
      </c>
      <c r="CK479" s="9"/>
      <c r="CL479" s="9" t="str">
        <f t="shared" si="834"/>
        <v/>
      </c>
      <c r="CM479" s="9"/>
      <c r="CN479" s="9" t="str">
        <f t="shared" si="835"/>
        <v/>
      </c>
      <c r="CO479" s="9"/>
      <c r="CP479" s="9"/>
      <c r="CQ479" s="9"/>
      <c r="CR479" s="9" t="str">
        <f t="shared" si="837"/>
        <v/>
      </c>
      <c r="CS479" s="10" t="str">
        <f t="shared" si="838"/>
        <v/>
      </c>
      <c r="CT479" s="7"/>
      <c r="CV479" s="15"/>
      <c r="CW479" s="9"/>
      <c r="CX479" s="9" t="str">
        <f t="shared" si="839"/>
        <v/>
      </c>
      <c r="CY479" s="9"/>
      <c r="CZ479" s="9" t="str">
        <f t="shared" si="840"/>
        <v/>
      </c>
      <c r="DA479" s="9"/>
      <c r="DB479" s="9" t="str">
        <f t="shared" si="841"/>
        <v/>
      </c>
      <c r="DC479" s="9"/>
      <c r="DD479" s="9"/>
      <c r="DE479" s="9"/>
      <c r="DF479" s="9" t="str">
        <f t="shared" si="843"/>
        <v/>
      </c>
      <c r="DG479" s="10" t="str">
        <f t="shared" si="844"/>
        <v/>
      </c>
      <c r="DH479" s="7"/>
      <c r="DJ479" s="250"/>
      <c r="DK479" s="250"/>
      <c r="DL479" s="250"/>
      <c r="DM479" s="250"/>
      <c r="DN479" s="13"/>
      <c r="DO479" s="250"/>
      <c r="EL479" s="239"/>
      <c r="EM479" s="73"/>
      <c r="EN479" s="15"/>
      <c r="EO479" s="9">
        <v>7140</v>
      </c>
      <c r="EP479" s="9">
        <f t="shared" si="876"/>
        <v>34</v>
      </c>
      <c r="EQ479" s="9">
        <v>482</v>
      </c>
      <c r="ER479" s="9">
        <f t="shared" si="877"/>
        <v>6</v>
      </c>
      <c r="ES479" s="9">
        <v>74</v>
      </c>
      <c r="ET479" s="9">
        <f t="shared" si="878"/>
        <v>6</v>
      </c>
      <c r="EU479" s="9">
        <v>0</v>
      </c>
      <c r="EV479" s="62" t="str">
        <f t="shared" ref="EV479:EW494" si="892">IF(EO479="","",EV475)</f>
        <v>AIモンスターラバー</v>
      </c>
      <c r="EW479" s="9">
        <f t="shared" si="892"/>
        <v>200</v>
      </c>
      <c r="EX479" s="9">
        <f t="shared" si="880"/>
        <v>1200</v>
      </c>
      <c r="EY479" s="10">
        <f t="shared" si="881"/>
        <v>0.35294117647058826</v>
      </c>
      <c r="EZ479" s="7"/>
    </row>
    <row r="480" spans="1:156" ht="15.75" thickBot="1">
      <c r="A480" s="134"/>
      <c r="B480" s="23"/>
      <c r="C480" s="24"/>
      <c r="D480" s="24"/>
      <c r="E480" s="24"/>
      <c r="F480" s="24"/>
      <c r="G480" s="24"/>
      <c r="H480" s="24"/>
      <c r="I480" s="24"/>
      <c r="J480" s="63"/>
      <c r="K480" s="96"/>
      <c r="L480" s="24"/>
      <c r="M480" s="26"/>
      <c r="N480" s="7"/>
      <c r="O480" s="168"/>
      <c r="P480" s="134"/>
      <c r="Q480" s="24"/>
      <c r="R480" s="24"/>
      <c r="S480" s="24"/>
      <c r="T480" s="24"/>
      <c r="U480" s="24"/>
      <c r="V480" s="24"/>
      <c r="W480" s="24"/>
      <c r="X480" s="63"/>
      <c r="Y480" s="96"/>
      <c r="Z480" s="24"/>
      <c r="AA480" s="26"/>
      <c r="AB480" s="7"/>
      <c r="AC480" s="168"/>
      <c r="AD480" s="134"/>
      <c r="AE480" s="24"/>
      <c r="AF480" s="24"/>
      <c r="AG480" s="24"/>
      <c r="AH480" s="24"/>
      <c r="AI480" s="24"/>
      <c r="AJ480" s="24"/>
      <c r="AK480" s="24"/>
      <c r="AL480" s="63"/>
      <c r="AM480" s="96"/>
      <c r="AN480" s="24"/>
      <c r="AO480" s="26"/>
      <c r="AP480" s="7"/>
      <c r="AQ480" s="168"/>
      <c r="AR480" s="134"/>
      <c r="AS480" s="24"/>
      <c r="AT480" s="24"/>
      <c r="AU480" s="24"/>
      <c r="AV480" s="24"/>
      <c r="AW480" s="24"/>
      <c r="AX480" s="24"/>
      <c r="AY480" s="24"/>
      <c r="AZ480" s="63"/>
      <c r="BA480" s="96"/>
      <c r="BB480" s="24"/>
      <c r="BC480" s="26"/>
      <c r="BD480" s="7"/>
      <c r="BE480" s="168"/>
      <c r="BF480" s="134"/>
      <c r="BG480" s="24"/>
      <c r="BH480" s="24"/>
      <c r="BI480" s="24"/>
      <c r="BJ480" s="24"/>
      <c r="BK480" s="24"/>
      <c r="BL480" s="24"/>
      <c r="BM480" s="24"/>
      <c r="BN480" s="63"/>
      <c r="BO480" s="96"/>
      <c r="BP480" s="24"/>
      <c r="BQ480" s="26"/>
      <c r="BR480" s="7"/>
      <c r="BS480" s="168"/>
      <c r="BT480" s="169"/>
      <c r="BU480" s="9"/>
      <c r="BV480" s="9" t="str">
        <f t="shared" si="827"/>
        <v/>
      </c>
      <c r="BW480" s="9"/>
      <c r="BX480" s="9" t="str">
        <f t="shared" si="828"/>
        <v/>
      </c>
      <c r="BY480" s="9"/>
      <c r="BZ480" s="9" t="str">
        <f t="shared" si="829"/>
        <v/>
      </c>
      <c r="CA480" s="9"/>
      <c r="CB480" s="9"/>
      <c r="CC480" s="9"/>
      <c r="CD480" s="9" t="str">
        <f t="shared" si="831"/>
        <v/>
      </c>
      <c r="CE480" s="10" t="str">
        <f t="shared" si="832"/>
        <v/>
      </c>
      <c r="CF480" s="7"/>
      <c r="CH480" s="15"/>
      <c r="CI480" s="9"/>
      <c r="CJ480" s="9" t="str">
        <f t="shared" si="833"/>
        <v/>
      </c>
      <c r="CK480" s="9"/>
      <c r="CL480" s="9" t="str">
        <f t="shared" si="834"/>
        <v/>
      </c>
      <c r="CM480" s="9"/>
      <c r="CN480" s="9" t="str">
        <f t="shared" si="835"/>
        <v/>
      </c>
      <c r="CO480" s="9"/>
      <c r="CP480" s="9"/>
      <c r="CQ480" s="9"/>
      <c r="CR480" s="9" t="str">
        <f t="shared" si="837"/>
        <v/>
      </c>
      <c r="CS480" s="10" t="str">
        <f t="shared" si="838"/>
        <v/>
      </c>
      <c r="CT480" s="7"/>
      <c r="CV480" s="15"/>
      <c r="CW480" s="9"/>
      <c r="CX480" s="9" t="str">
        <f t="shared" si="839"/>
        <v/>
      </c>
      <c r="CY480" s="9"/>
      <c r="CZ480" s="9" t="str">
        <f t="shared" si="840"/>
        <v/>
      </c>
      <c r="DA480" s="9"/>
      <c r="DB480" s="9" t="str">
        <f t="shared" si="841"/>
        <v/>
      </c>
      <c r="DC480" s="9"/>
      <c r="DD480" s="9"/>
      <c r="DE480" s="9"/>
      <c r="DF480" s="9" t="str">
        <f t="shared" si="843"/>
        <v/>
      </c>
      <c r="DG480" s="10" t="str">
        <f t="shared" si="844"/>
        <v/>
      </c>
      <c r="DH480" s="7"/>
      <c r="DJ480" s="250"/>
      <c r="DK480" s="250"/>
      <c r="DL480" s="250"/>
      <c r="DM480" s="250"/>
      <c r="DN480" s="13"/>
      <c r="DO480" s="250"/>
      <c r="EL480" s="239"/>
      <c r="EM480" s="134"/>
      <c r="EN480" s="23"/>
      <c r="EO480" s="24">
        <v>8163</v>
      </c>
      <c r="EP480" s="24">
        <f t="shared" si="876"/>
        <v>10</v>
      </c>
      <c r="EQ480" s="24">
        <v>579</v>
      </c>
      <c r="ER480" s="24">
        <f t="shared" si="877"/>
        <v>0</v>
      </c>
      <c r="ES480" s="24">
        <v>20</v>
      </c>
      <c r="ET480" s="24">
        <f t="shared" si="878"/>
        <v>2</v>
      </c>
      <c r="EU480" s="24">
        <v>0</v>
      </c>
      <c r="EV480" s="63" t="str">
        <f t="shared" si="892"/>
        <v>ラブブキーホルダー</v>
      </c>
      <c r="EW480" s="96">
        <f t="shared" si="892"/>
        <v>500</v>
      </c>
      <c r="EX480" s="24">
        <f t="shared" si="880"/>
        <v>1000</v>
      </c>
      <c r="EY480" s="26">
        <f t="shared" si="881"/>
        <v>1</v>
      </c>
      <c r="EZ480" s="7"/>
    </row>
    <row r="481" spans="1:156" ht="15" customHeight="1" thickTop="1">
      <c r="A481" s="89"/>
      <c r="B481" s="6" t="str">
        <f>IF(A481="","",SUM(D481:D484)+SUM(R481:R484)+SUM(AF481:AF484)+SUM(AT481:AT484)+SUM(BV460,CJ460,CX460)+SUM(BH481:BH484))</f>
        <v/>
      </c>
      <c r="C481" s="78"/>
      <c r="D481" s="78" t="str">
        <f t="shared" si="845"/>
        <v/>
      </c>
      <c r="E481" s="78"/>
      <c r="F481" s="28" t="str">
        <f t="shared" si="846"/>
        <v/>
      </c>
      <c r="G481" s="78"/>
      <c r="H481" s="78" t="str">
        <f t="shared" si="847"/>
        <v/>
      </c>
      <c r="I481" s="78"/>
      <c r="J481" s="90" t="str">
        <f t="shared" si="848"/>
        <v/>
      </c>
      <c r="K481" s="91" t="str">
        <f t="shared" si="849"/>
        <v/>
      </c>
      <c r="L481" s="28" t="str">
        <f t="shared" si="850"/>
        <v/>
      </c>
      <c r="M481" s="29" t="str">
        <f t="shared" si="851"/>
        <v/>
      </c>
      <c r="N481" s="7"/>
      <c r="O481" s="168"/>
      <c r="P481" s="89" t="str">
        <f>IF(A481="","",A481)</f>
        <v/>
      </c>
      <c r="Q481" s="78"/>
      <c r="R481" s="78" t="str">
        <f t="shared" si="852"/>
        <v/>
      </c>
      <c r="S481" s="78"/>
      <c r="T481" s="28" t="str">
        <f t="shared" si="853"/>
        <v/>
      </c>
      <c r="U481" s="78"/>
      <c r="V481" s="78" t="str">
        <f t="shared" si="854"/>
        <v/>
      </c>
      <c r="W481" s="78"/>
      <c r="X481" s="90" t="str">
        <f t="shared" si="882"/>
        <v/>
      </c>
      <c r="Y481" s="91" t="str">
        <f t="shared" si="883"/>
        <v/>
      </c>
      <c r="Z481" s="28" t="str">
        <f t="shared" si="855"/>
        <v/>
      </c>
      <c r="AA481" s="29" t="str">
        <f t="shared" si="856"/>
        <v/>
      </c>
      <c r="AB481" s="7"/>
      <c r="AC481" s="168"/>
      <c r="AD481" s="89" t="str">
        <f>IF(A481="","",A481)</f>
        <v/>
      </c>
      <c r="AE481" s="78"/>
      <c r="AF481" s="78" t="str">
        <f t="shared" si="889"/>
        <v/>
      </c>
      <c r="AG481" s="78"/>
      <c r="AH481" s="28" t="str">
        <f t="shared" si="858"/>
        <v/>
      </c>
      <c r="AI481" s="78"/>
      <c r="AJ481" s="78" t="str">
        <f t="shared" si="859"/>
        <v/>
      </c>
      <c r="AK481" s="78"/>
      <c r="AL481" s="90" t="str">
        <f t="shared" si="890"/>
        <v/>
      </c>
      <c r="AM481" s="91" t="str">
        <f t="shared" si="891"/>
        <v/>
      </c>
      <c r="AN481" s="28" t="str">
        <f t="shared" si="861"/>
        <v/>
      </c>
      <c r="AO481" s="29" t="str">
        <f t="shared" si="862"/>
        <v/>
      </c>
      <c r="AP481" s="7"/>
      <c r="AQ481" s="168"/>
      <c r="AR481" s="89" t="str">
        <f>IF(A481="","",A481)</f>
        <v/>
      </c>
      <c r="AS481" s="78"/>
      <c r="AT481" s="78" t="str">
        <f t="shared" si="863"/>
        <v/>
      </c>
      <c r="AU481" s="78"/>
      <c r="AV481" s="28" t="str">
        <f t="shared" si="864"/>
        <v/>
      </c>
      <c r="AW481" s="78"/>
      <c r="AX481" s="78" t="str">
        <f t="shared" si="865"/>
        <v/>
      </c>
      <c r="AY481" s="78"/>
      <c r="AZ481" s="90" t="str">
        <f t="shared" si="887"/>
        <v/>
      </c>
      <c r="BA481" s="91" t="str">
        <f t="shared" si="888"/>
        <v/>
      </c>
      <c r="BB481" s="28" t="str">
        <f t="shared" si="867"/>
        <v/>
      </c>
      <c r="BC481" s="29" t="str">
        <f t="shared" si="868"/>
        <v/>
      </c>
      <c r="BD481" s="7"/>
      <c r="BE481" s="168"/>
      <c r="BF481" s="89" t="str">
        <f>IF(A481="","",A481)</f>
        <v/>
      </c>
      <c r="BG481" s="78"/>
      <c r="BH481" s="78" t="str">
        <f t="shared" si="869"/>
        <v/>
      </c>
      <c r="BI481" s="78"/>
      <c r="BJ481" s="28" t="str">
        <f t="shared" si="870"/>
        <v/>
      </c>
      <c r="BK481" s="78"/>
      <c r="BL481" s="78" t="str">
        <f t="shared" si="871"/>
        <v/>
      </c>
      <c r="BM481" s="78"/>
      <c r="BN481" s="90" t="str">
        <f t="shared" si="872"/>
        <v/>
      </c>
      <c r="BO481" s="91" t="str">
        <f t="shared" si="873"/>
        <v/>
      </c>
      <c r="BP481" s="28" t="str">
        <f t="shared" si="874"/>
        <v/>
      </c>
      <c r="BQ481" s="29" t="str">
        <f t="shared" si="875"/>
        <v/>
      </c>
      <c r="BR481" s="7"/>
      <c r="BS481" s="168"/>
      <c r="BT481" s="169"/>
      <c r="BU481" s="9"/>
      <c r="BV481" s="9" t="str">
        <f t="shared" si="827"/>
        <v/>
      </c>
      <c r="BW481" s="9"/>
      <c r="BX481" s="9" t="str">
        <f t="shared" si="828"/>
        <v/>
      </c>
      <c r="BY481" s="9"/>
      <c r="BZ481" s="9" t="str">
        <f t="shared" si="829"/>
        <v/>
      </c>
      <c r="CA481" s="9"/>
      <c r="CB481" s="9"/>
      <c r="CC481" s="9"/>
      <c r="CD481" s="9" t="str">
        <f t="shared" si="831"/>
        <v/>
      </c>
      <c r="CE481" s="10" t="str">
        <f t="shared" si="832"/>
        <v/>
      </c>
      <c r="CF481" s="7"/>
      <c r="CH481" s="15"/>
      <c r="CI481" s="9"/>
      <c r="CJ481" s="9" t="str">
        <f t="shared" si="833"/>
        <v/>
      </c>
      <c r="CK481" s="9"/>
      <c r="CL481" s="9" t="str">
        <f t="shared" si="834"/>
        <v/>
      </c>
      <c r="CM481" s="9"/>
      <c r="CN481" s="9" t="str">
        <f t="shared" si="835"/>
        <v/>
      </c>
      <c r="CO481" s="9"/>
      <c r="CP481" s="9"/>
      <c r="CQ481" s="9"/>
      <c r="CR481" s="9" t="str">
        <f t="shared" si="837"/>
        <v/>
      </c>
      <c r="CS481" s="10" t="str">
        <f t="shared" si="838"/>
        <v/>
      </c>
      <c r="CT481" s="7"/>
      <c r="CV481" s="15"/>
      <c r="CW481" s="9"/>
      <c r="CX481" s="9" t="str">
        <f t="shared" si="839"/>
        <v/>
      </c>
      <c r="CY481" s="9"/>
      <c r="CZ481" s="9" t="str">
        <f t="shared" si="840"/>
        <v/>
      </c>
      <c r="DA481" s="9"/>
      <c r="DB481" s="9" t="str">
        <f t="shared" si="841"/>
        <v/>
      </c>
      <c r="DC481" s="9"/>
      <c r="DD481" s="9"/>
      <c r="DE481" s="9"/>
      <c r="DF481" s="9" t="str">
        <f t="shared" si="843"/>
        <v/>
      </c>
      <c r="DG481" s="10" t="str">
        <f t="shared" si="844"/>
        <v/>
      </c>
      <c r="DH481" s="7"/>
      <c r="DJ481" s="250"/>
      <c r="DK481" s="250"/>
      <c r="DL481" s="250"/>
      <c r="DM481" s="250"/>
      <c r="DN481" s="13"/>
      <c r="DO481" s="250"/>
      <c r="EL481" s="239"/>
      <c r="EM481" s="89">
        <v>45978</v>
      </c>
      <c r="EN481" s="6">
        <f>IF(EM481="","",SUM(EP481:EP484)+SUM(FD481:FD484)+SUM(FR481:FR484)+SUM(GF481:GF484)+SUM(HH463,HU463)+SUM(GT481:GT484))</f>
        <v>71</v>
      </c>
      <c r="EO481" s="78">
        <v>7741</v>
      </c>
      <c r="EP481" s="78">
        <f t="shared" si="876"/>
        <v>11</v>
      </c>
      <c r="EQ481" s="78">
        <v>264</v>
      </c>
      <c r="ER481" s="28">
        <f t="shared" si="877"/>
        <v>0</v>
      </c>
      <c r="ES481" s="78">
        <v>7</v>
      </c>
      <c r="ET481" s="78">
        <f t="shared" si="878"/>
        <v>0</v>
      </c>
      <c r="EU481" s="78">
        <v>0</v>
      </c>
      <c r="EV481" s="90" t="str">
        <f t="shared" si="892"/>
        <v>デジタルミニカメラ</v>
      </c>
      <c r="EW481" s="91">
        <f t="shared" si="892"/>
        <v>0</v>
      </c>
      <c r="EX481" s="28">
        <f t="shared" si="880"/>
        <v>0</v>
      </c>
      <c r="EY481" s="29">
        <f t="shared" si="881"/>
        <v>0</v>
      </c>
      <c r="EZ481" s="7"/>
    </row>
    <row r="482" spans="1:156" ht="15" customHeight="1">
      <c r="A482" s="221"/>
      <c r="B482" s="15"/>
      <c r="C482" s="9"/>
      <c r="D482" s="9" t="str">
        <f t="shared" si="845"/>
        <v/>
      </c>
      <c r="E482" s="9"/>
      <c r="F482" s="9" t="str">
        <f t="shared" si="846"/>
        <v/>
      </c>
      <c r="G482" s="9"/>
      <c r="H482" s="9" t="str">
        <f t="shared" si="847"/>
        <v/>
      </c>
      <c r="I482" s="9"/>
      <c r="J482" s="62" t="str">
        <f t="shared" si="848"/>
        <v/>
      </c>
      <c r="K482" s="95" t="str">
        <f t="shared" si="849"/>
        <v/>
      </c>
      <c r="L482" s="9" t="str">
        <f t="shared" si="850"/>
        <v/>
      </c>
      <c r="M482" s="10" t="str">
        <f t="shared" si="851"/>
        <v/>
      </c>
      <c r="N482" s="7"/>
      <c r="O482" s="168"/>
      <c r="P482" s="15"/>
      <c r="Q482" s="9"/>
      <c r="R482" s="9" t="str">
        <f t="shared" si="852"/>
        <v/>
      </c>
      <c r="S482" s="9"/>
      <c r="T482" s="9" t="str">
        <f t="shared" si="853"/>
        <v/>
      </c>
      <c r="U482" s="9"/>
      <c r="V482" s="9" t="str">
        <f t="shared" si="854"/>
        <v/>
      </c>
      <c r="W482" s="9"/>
      <c r="X482" s="62" t="str">
        <f t="shared" si="882"/>
        <v/>
      </c>
      <c r="Y482" s="95" t="str">
        <f t="shared" si="883"/>
        <v/>
      </c>
      <c r="Z482" s="9" t="str">
        <f t="shared" si="855"/>
        <v/>
      </c>
      <c r="AA482" s="10" t="str">
        <f t="shared" si="856"/>
        <v/>
      </c>
      <c r="AB482" s="7"/>
      <c r="AC482" s="168"/>
      <c r="AD482" s="15"/>
      <c r="AE482" s="9"/>
      <c r="AF482" s="9" t="str">
        <f t="shared" si="889"/>
        <v/>
      </c>
      <c r="AG482" s="9"/>
      <c r="AH482" s="9" t="str">
        <f t="shared" si="858"/>
        <v/>
      </c>
      <c r="AI482" s="9"/>
      <c r="AJ482" s="9" t="str">
        <f t="shared" si="859"/>
        <v/>
      </c>
      <c r="AK482" s="9"/>
      <c r="AL482" s="62" t="str">
        <f t="shared" si="890"/>
        <v/>
      </c>
      <c r="AM482" s="95" t="str">
        <f t="shared" si="891"/>
        <v/>
      </c>
      <c r="AN482" s="9" t="str">
        <f t="shared" si="861"/>
        <v/>
      </c>
      <c r="AO482" s="10" t="str">
        <f t="shared" si="862"/>
        <v/>
      </c>
      <c r="AP482" s="7"/>
      <c r="AQ482" s="168"/>
      <c r="AR482" s="15"/>
      <c r="AS482" s="9"/>
      <c r="AT482" s="9" t="str">
        <f t="shared" si="863"/>
        <v/>
      </c>
      <c r="AU482" s="9"/>
      <c r="AV482" s="9" t="str">
        <f t="shared" si="864"/>
        <v/>
      </c>
      <c r="AW482" s="9"/>
      <c r="AX482" s="9" t="str">
        <f t="shared" si="865"/>
        <v/>
      </c>
      <c r="AY482" s="9"/>
      <c r="AZ482" s="62" t="str">
        <f t="shared" si="887"/>
        <v/>
      </c>
      <c r="BA482" s="95" t="str">
        <f t="shared" si="888"/>
        <v/>
      </c>
      <c r="BB482" s="9" t="str">
        <f t="shared" si="867"/>
        <v/>
      </c>
      <c r="BC482" s="10" t="str">
        <f t="shared" si="868"/>
        <v/>
      </c>
      <c r="BD482" s="7"/>
      <c r="BE482" s="168"/>
      <c r="BF482" s="15"/>
      <c r="BG482" s="9"/>
      <c r="BH482" s="9" t="str">
        <f t="shared" si="869"/>
        <v/>
      </c>
      <c r="BI482" s="9"/>
      <c r="BJ482" s="9" t="str">
        <f t="shared" si="870"/>
        <v/>
      </c>
      <c r="BK482" s="9"/>
      <c r="BL482" s="9" t="str">
        <f t="shared" si="871"/>
        <v/>
      </c>
      <c r="BM482" s="9"/>
      <c r="BN482" s="62" t="str">
        <f t="shared" si="872"/>
        <v/>
      </c>
      <c r="BO482" s="95" t="str">
        <f t="shared" si="873"/>
        <v/>
      </c>
      <c r="BP482" s="9" t="str">
        <f t="shared" si="874"/>
        <v/>
      </c>
      <c r="BQ482" s="10" t="str">
        <f t="shared" si="875"/>
        <v/>
      </c>
      <c r="BR482" s="7"/>
      <c r="BS482" s="168"/>
      <c r="BT482" s="169"/>
      <c r="BU482" s="9"/>
      <c r="BV482" s="9" t="str">
        <f t="shared" si="827"/>
        <v/>
      </c>
      <c r="BW482" s="9"/>
      <c r="BX482" s="9" t="str">
        <f t="shared" si="828"/>
        <v/>
      </c>
      <c r="BY482" s="9"/>
      <c r="BZ482" s="9" t="str">
        <f t="shared" si="829"/>
        <v/>
      </c>
      <c r="CA482" s="9"/>
      <c r="CB482" s="9"/>
      <c r="CC482" s="9"/>
      <c r="CD482" s="9" t="str">
        <f t="shared" si="831"/>
        <v/>
      </c>
      <c r="CE482" s="10" t="str">
        <f t="shared" si="832"/>
        <v/>
      </c>
      <c r="CF482" s="7"/>
      <c r="CH482" s="15"/>
      <c r="CI482" s="9"/>
      <c r="CJ482" s="9" t="str">
        <f t="shared" si="833"/>
        <v/>
      </c>
      <c r="CK482" s="9"/>
      <c r="CL482" s="9" t="str">
        <f t="shared" si="834"/>
        <v/>
      </c>
      <c r="CM482" s="9"/>
      <c r="CN482" s="9" t="str">
        <f t="shared" si="835"/>
        <v/>
      </c>
      <c r="CO482" s="9"/>
      <c r="CP482" s="9"/>
      <c r="CQ482" s="9"/>
      <c r="CR482" s="9" t="str">
        <f t="shared" si="837"/>
        <v/>
      </c>
      <c r="CS482" s="10" t="str">
        <f t="shared" si="838"/>
        <v/>
      </c>
      <c r="CT482" s="7"/>
      <c r="CV482" s="15"/>
      <c r="CW482" s="9"/>
      <c r="CX482" s="9" t="str">
        <f t="shared" si="839"/>
        <v/>
      </c>
      <c r="CY482" s="9"/>
      <c r="CZ482" s="9" t="str">
        <f t="shared" si="840"/>
        <v/>
      </c>
      <c r="DA482" s="9"/>
      <c r="DB482" s="9" t="str">
        <f t="shared" si="841"/>
        <v/>
      </c>
      <c r="DC482" s="9"/>
      <c r="DD482" s="9"/>
      <c r="DE482" s="9"/>
      <c r="DF482" s="9" t="str">
        <f t="shared" si="843"/>
        <v/>
      </c>
      <c r="DG482" s="10" t="str">
        <f t="shared" si="844"/>
        <v/>
      </c>
      <c r="DH482" s="7"/>
      <c r="DJ482" s="250"/>
      <c r="DK482" s="250"/>
      <c r="DL482" s="250"/>
      <c r="DM482" s="250"/>
      <c r="DN482" s="13"/>
      <c r="DO482" s="250"/>
      <c r="EL482" s="239"/>
      <c r="EM482" s="15"/>
      <c r="EN482" s="15"/>
      <c r="EO482" s="9">
        <v>8440</v>
      </c>
      <c r="EP482" s="9">
        <f t="shared" si="876"/>
        <v>29</v>
      </c>
      <c r="EQ482" s="9">
        <v>406</v>
      </c>
      <c r="ER482" s="9">
        <f t="shared" si="877"/>
        <v>0</v>
      </c>
      <c r="ES482" s="9">
        <v>8</v>
      </c>
      <c r="ET482" s="9">
        <f t="shared" si="878"/>
        <v>0</v>
      </c>
      <c r="EU482" s="9">
        <v>8</v>
      </c>
      <c r="EV482" s="62" t="str">
        <f t="shared" si="892"/>
        <v>ラブブマスコット</v>
      </c>
      <c r="EW482" s="95">
        <f t="shared" si="892"/>
        <v>400</v>
      </c>
      <c r="EX482" s="9">
        <f t="shared" si="880"/>
        <v>0</v>
      </c>
      <c r="EY482" s="10">
        <f t="shared" si="881"/>
        <v>0</v>
      </c>
      <c r="EZ482" s="7"/>
    </row>
    <row r="483" spans="1:156" ht="15" customHeight="1">
      <c r="A483" s="230"/>
      <c r="B483" s="15"/>
      <c r="C483" s="9"/>
      <c r="D483" s="9" t="str">
        <f t="shared" si="845"/>
        <v/>
      </c>
      <c r="E483" s="9"/>
      <c r="F483" s="9" t="str">
        <f t="shared" si="846"/>
        <v/>
      </c>
      <c r="G483" s="9"/>
      <c r="H483" s="9" t="str">
        <f t="shared" si="847"/>
        <v/>
      </c>
      <c r="I483" s="9"/>
      <c r="J483" s="62" t="str">
        <f t="shared" si="848"/>
        <v/>
      </c>
      <c r="K483" s="9" t="str">
        <f t="shared" si="849"/>
        <v/>
      </c>
      <c r="L483" s="9" t="str">
        <f t="shared" si="850"/>
        <v/>
      </c>
      <c r="M483" s="10" t="str">
        <f t="shared" si="851"/>
        <v/>
      </c>
      <c r="N483" s="7"/>
      <c r="O483" s="168"/>
      <c r="P483" s="15"/>
      <c r="Q483" s="9"/>
      <c r="R483" s="9" t="str">
        <f t="shared" si="852"/>
        <v/>
      </c>
      <c r="S483" s="9"/>
      <c r="T483" s="9" t="str">
        <f t="shared" si="853"/>
        <v/>
      </c>
      <c r="U483" s="9"/>
      <c r="V483" s="9" t="str">
        <f t="shared" si="854"/>
        <v/>
      </c>
      <c r="W483" s="9"/>
      <c r="X483" s="62" t="str">
        <f t="shared" si="882"/>
        <v/>
      </c>
      <c r="Y483" s="9" t="str">
        <f t="shared" si="883"/>
        <v/>
      </c>
      <c r="Z483" s="9" t="str">
        <f t="shared" si="855"/>
        <v/>
      </c>
      <c r="AA483" s="10" t="str">
        <f t="shared" si="856"/>
        <v/>
      </c>
      <c r="AB483" s="7"/>
      <c r="AC483" s="168"/>
      <c r="AD483" s="15"/>
      <c r="AE483" s="9"/>
      <c r="AF483" s="9" t="str">
        <f t="shared" si="889"/>
        <v/>
      </c>
      <c r="AG483" s="9"/>
      <c r="AH483" s="9" t="str">
        <f t="shared" si="858"/>
        <v/>
      </c>
      <c r="AI483" s="9"/>
      <c r="AJ483" s="9" t="str">
        <f t="shared" si="859"/>
        <v/>
      </c>
      <c r="AK483" s="9"/>
      <c r="AL483" s="62" t="str">
        <f t="shared" si="890"/>
        <v/>
      </c>
      <c r="AM483" s="9" t="str">
        <f t="shared" si="891"/>
        <v/>
      </c>
      <c r="AN483" s="9" t="str">
        <f t="shared" si="861"/>
        <v/>
      </c>
      <c r="AO483" s="10" t="str">
        <f t="shared" si="862"/>
        <v/>
      </c>
      <c r="AP483" s="7"/>
      <c r="AQ483" s="168"/>
      <c r="AR483" s="17"/>
      <c r="AS483" s="9"/>
      <c r="AT483" s="9" t="str">
        <f t="shared" si="863"/>
        <v/>
      </c>
      <c r="AU483" s="9"/>
      <c r="AV483" s="9" t="str">
        <f t="shared" si="864"/>
        <v/>
      </c>
      <c r="AW483" s="9"/>
      <c r="AX483" s="9" t="str">
        <f t="shared" si="865"/>
        <v/>
      </c>
      <c r="AY483" s="9"/>
      <c r="AZ483" s="62" t="str">
        <f t="shared" si="887"/>
        <v/>
      </c>
      <c r="BA483" s="9" t="str">
        <f t="shared" si="888"/>
        <v/>
      </c>
      <c r="BB483" s="9" t="str">
        <f t="shared" si="867"/>
        <v/>
      </c>
      <c r="BC483" s="10" t="str">
        <f t="shared" si="868"/>
        <v/>
      </c>
      <c r="BD483" s="7"/>
      <c r="BE483" s="168"/>
      <c r="BF483" s="15"/>
      <c r="BG483" s="9"/>
      <c r="BH483" s="9" t="str">
        <f t="shared" si="869"/>
        <v/>
      </c>
      <c r="BI483" s="9"/>
      <c r="BJ483" s="9" t="str">
        <f t="shared" si="870"/>
        <v/>
      </c>
      <c r="BK483" s="9"/>
      <c r="BL483" s="9" t="str">
        <f t="shared" si="871"/>
        <v/>
      </c>
      <c r="BM483" s="9"/>
      <c r="BN483" s="62" t="str">
        <f t="shared" si="872"/>
        <v/>
      </c>
      <c r="BO483" s="9" t="str">
        <f t="shared" si="873"/>
        <v/>
      </c>
      <c r="BP483" s="9" t="str">
        <f t="shared" si="874"/>
        <v/>
      </c>
      <c r="BQ483" s="10" t="str">
        <f t="shared" si="875"/>
        <v/>
      </c>
      <c r="BR483" s="7"/>
      <c r="BS483" s="168"/>
      <c r="BT483" s="169"/>
      <c r="BU483" s="9"/>
      <c r="BV483" s="9" t="str">
        <f t="shared" si="827"/>
        <v/>
      </c>
      <c r="BW483" s="9"/>
      <c r="BX483" s="9" t="str">
        <f t="shared" si="828"/>
        <v/>
      </c>
      <c r="BY483" s="9"/>
      <c r="BZ483" s="9" t="str">
        <f t="shared" si="829"/>
        <v/>
      </c>
      <c r="CA483" s="9"/>
      <c r="CB483" s="9"/>
      <c r="CC483" s="9"/>
      <c r="CD483" s="9" t="str">
        <f t="shared" si="831"/>
        <v/>
      </c>
      <c r="CE483" s="10" t="str">
        <f t="shared" si="832"/>
        <v/>
      </c>
      <c r="CF483" s="7"/>
      <c r="CH483" s="15"/>
      <c r="CI483" s="9"/>
      <c r="CJ483" s="9" t="str">
        <f t="shared" si="833"/>
        <v/>
      </c>
      <c r="CK483" s="9"/>
      <c r="CL483" s="9" t="str">
        <f t="shared" si="834"/>
        <v/>
      </c>
      <c r="CM483" s="9"/>
      <c r="CN483" s="9" t="str">
        <f t="shared" si="835"/>
        <v/>
      </c>
      <c r="CO483" s="9"/>
      <c r="CP483" s="9"/>
      <c r="CQ483" s="9"/>
      <c r="CR483" s="9" t="str">
        <f t="shared" si="837"/>
        <v/>
      </c>
      <c r="CS483" s="10" t="str">
        <f t="shared" si="838"/>
        <v/>
      </c>
      <c r="CT483" s="7"/>
      <c r="CV483" s="15"/>
      <c r="CW483" s="9"/>
      <c r="CX483" s="9" t="str">
        <f t="shared" si="839"/>
        <v/>
      </c>
      <c r="CY483" s="9"/>
      <c r="CZ483" s="9" t="str">
        <f t="shared" si="840"/>
        <v/>
      </c>
      <c r="DA483" s="9"/>
      <c r="DB483" s="9" t="str">
        <f t="shared" si="841"/>
        <v/>
      </c>
      <c r="DC483" s="9"/>
      <c r="DD483" s="9"/>
      <c r="DE483" s="9"/>
      <c r="DF483" s="9" t="str">
        <f t="shared" si="843"/>
        <v/>
      </c>
      <c r="DG483" s="10" t="str">
        <f t="shared" si="844"/>
        <v/>
      </c>
      <c r="DH483" s="7"/>
      <c r="DJ483" s="250"/>
      <c r="DK483" s="250"/>
      <c r="DL483" s="250"/>
      <c r="DM483" s="250"/>
      <c r="DN483" s="13"/>
      <c r="DO483" s="250"/>
      <c r="EL483" s="239"/>
      <c r="EM483" s="15"/>
      <c r="EN483" s="15"/>
      <c r="EO483" s="9">
        <v>7147</v>
      </c>
      <c r="EP483" s="9">
        <f t="shared" si="876"/>
        <v>7</v>
      </c>
      <c r="EQ483" s="9">
        <v>482</v>
      </c>
      <c r="ER483" s="9">
        <f t="shared" si="877"/>
        <v>0</v>
      </c>
      <c r="ES483" s="9">
        <v>70</v>
      </c>
      <c r="ET483" s="9">
        <f t="shared" si="878"/>
        <v>4</v>
      </c>
      <c r="EU483" s="9">
        <v>0</v>
      </c>
      <c r="EV483" s="62" t="str">
        <f t="shared" si="892"/>
        <v>AIモンスターラバー</v>
      </c>
      <c r="EW483" s="9">
        <f t="shared" si="892"/>
        <v>200</v>
      </c>
      <c r="EX483" s="9">
        <f t="shared" si="880"/>
        <v>800</v>
      </c>
      <c r="EY483" s="10">
        <f t="shared" si="881"/>
        <v>1.1428571428571428</v>
      </c>
      <c r="EZ483" s="7"/>
    </row>
    <row r="484" spans="1:156" ht="15" customHeight="1" thickBot="1">
      <c r="A484" s="23"/>
      <c r="B484" s="23"/>
      <c r="C484" s="24"/>
      <c r="D484" s="24" t="str">
        <f t="shared" si="845"/>
        <v/>
      </c>
      <c r="E484" s="24"/>
      <c r="F484" s="24" t="str">
        <f t="shared" si="846"/>
        <v/>
      </c>
      <c r="G484" s="24"/>
      <c r="H484" s="24" t="str">
        <f t="shared" si="847"/>
        <v/>
      </c>
      <c r="I484" s="24"/>
      <c r="J484" s="63" t="str">
        <f t="shared" si="848"/>
        <v/>
      </c>
      <c r="K484" s="96" t="str">
        <f t="shared" si="849"/>
        <v/>
      </c>
      <c r="L484" s="24" t="str">
        <f t="shared" si="850"/>
        <v/>
      </c>
      <c r="M484" s="26" t="str">
        <f t="shared" si="851"/>
        <v/>
      </c>
      <c r="N484" s="7"/>
      <c r="O484" s="168"/>
      <c r="P484" s="23"/>
      <c r="Q484" s="24"/>
      <c r="R484" s="24" t="str">
        <f t="shared" si="852"/>
        <v/>
      </c>
      <c r="S484" s="24"/>
      <c r="T484" s="24" t="str">
        <f t="shared" si="853"/>
        <v/>
      </c>
      <c r="U484" s="24"/>
      <c r="V484" s="24" t="str">
        <f t="shared" si="854"/>
        <v/>
      </c>
      <c r="W484" s="24"/>
      <c r="X484" s="63" t="str">
        <f t="shared" si="882"/>
        <v/>
      </c>
      <c r="Y484" s="96" t="str">
        <f t="shared" si="883"/>
        <v/>
      </c>
      <c r="Z484" s="24" t="str">
        <f t="shared" si="855"/>
        <v/>
      </c>
      <c r="AA484" s="26" t="str">
        <f t="shared" si="856"/>
        <v/>
      </c>
      <c r="AB484" s="7"/>
      <c r="AC484" s="168"/>
      <c r="AD484" s="23"/>
      <c r="AE484" s="24"/>
      <c r="AF484" s="24" t="str">
        <f t="shared" si="889"/>
        <v/>
      </c>
      <c r="AG484" s="24"/>
      <c r="AH484" s="24" t="str">
        <f t="shared" si="858"/>
        <v/>
      </c>
      <c r="AI484" s="24"/>
      <c r="AJ484" s="24" t="str">
        <f t="shared" si="859"/>
        <v/>
      </c>
      <c r="AK484" s="24"/>
      <c r="AL484" s="63" t="str">
        <f t="shared" si="890"/>
        <v/>
      </c>
      <c r="AM484" s="96" t="str">
        <f t="shared" si="891"/>
        <v/>
      </c>
      <c r="AN484" s="24" t="str">
        <f t="shared" si="861"/>
        <v/>
      </c>
      <c r="AO484" s="26" t="str">
        <f t="shared" si="862"/>
        <v/>
      </c>
      <c r="AP484" s="7"/>
      <c r="AQ484" s="168"/>
      <c r="AR484" s="23"/>
      <c r="AS484" s="24"/>
      <c r="AT484" s="24" t="str">
        <f t="shared" si="863"/>
        <v/>
      </c>
      <c r="AU484" s="24"/>
      <c r="AV484" s="24" t="str">
        <f t="shared" si="864"/>
        <v/>
      </c>
      <c r="AW484" s="24"/>
      <c r="AX484" s="24" t="str">
        <f t="shared" si="865"/>
        <v/>
      </c>
      <c r="AY484" s="24"/>
      <c r="AZ484" s="63" t="str">
        <f t="shared" si="887"/>
        <v/>
      </c>
      <c r="BA484" s="96" t="str">
        <f t="shared" si="888"/>
        <v/>
      </c>
      <c r="BB484" s="24" t="str">
        <f t="shared" si="867"/>
        <v/>
      </c>
      <c r="BC484" s="26" t="str">
        <f t="shared" si="868"/>
        <v/>
      </c>
      <c r="BD484" s="7"/>
      <c r="BE484" s="168"/>
      <c r="BF484" s="23"/>
      <c r="BG484" s="24"/>
      <c r="BH484" s="24" t="str">
        <f t="shared" si="869"/>
        <v/>
      </c>
      <c r="BI484" s="24"/>
      <c r="BJ484" s="24" t="str">
        <f t="shared" si="870"/>
        <v/>
      </c>
      <c r="BK484" s="24"/>
      <c r="BL484" s="24" t="str">
        <f t="shared" si="871"/>
        <v/>
      </c>
      <c r="BM484" s="24"/>
      <c r="BN484" s="63" t="str">
        <f t="shared" si="872"/>
        <v/>
      </c>
      <c r="BO484" s="96" t="str">
        <f t="shared" si="873"/>
        <v/>
      </c>
      <c r="BP484" s="24" t="str">
        <f t="shared" si="874"/>
        <v/>
      </c>
      <c r="BQ484" s="26" t="str">
        <f t="shared" si="875"/>
        <v/>
      </c>
      <c r="BR484" s="7"/>
      <c r="BS484" s="168"/>
      <c r="BT484" s="169"/>
      <c r="BU484" s="9"/>
      <c r="BV484" s="9" t="str">
        <f>IF(BU484="","",BU484-BU475)</f>
        <v/>
      </c>
      <c r="BW484" s="9"/>
      <c r="BX484" s="9" t="str">
        <f>IF(BW484="","",BW484-BW475)</f>
        <v/>
      </c>
      <c r="BY484" s="9"/>
      <c r="BZ484" s="9" t="str">
        <f>IF(BY484="","",BY475+CA475-BY484)</f>
        <v/>
      </c>
      <c r="CA484" s="9"/>
      <c r="CB484" s="9"/>
      <c r="CC484" s="9"/>
      <c r="CD484" s="9" t="str">
        <f t="shared" si="831"/>
        <v/>
      </c>
      <c r="CE484" s="10" t="str">
        <f t="shared" si="832"/>
        <v/>
      </c>
      <c r="CF484" s="7"/>
      <c r="CH484" s="15"/>
      <c r="CI484" s="9"/>
      <c r="CJ484" s="9" t="str">
        <f>IF(CI484="","",CI484-CI475)</f>
        <v/>
      </c>
      <c r="CK484" s="9"/>
      <c r="CL484" s="9" t="str">
        <f>IF(CK484="","",CK484-CK475)</f>
        <v/>
      </c>
      <c r="CM484" s="9"/>
      <c r="CN484" s="9" t="str">
        <f>IF(CM484="","",CM475+CO475-CM484)</f>
        <v/>
      </c>
      <c r="CO484" s="9"/>
      <c r="CP484" s="9"/>
      <c r="CQ484" s="9"/>
      <c r="CR484" s="9" t="str">
        <f t="shared" si="837"/>
        <v/>
      </c>
      <c r="CS484" s="10" t="str">
        <f t="shared" si="838"/>
        <v/>
      </c>
      <c r="CT484" s="7"/>
      <c r="CV484" s="15"/>
      <c r="CW484" s="9"/>
      <c r="CX484" s="9" t="str">
        <f>IF(CW484="","",CW484-CW475)</f>
        <v/>
      </c>
      <c r="CY484" s="9"/>
      <c r="CZ484" s="9" t="str">
        <f>IF(CY484="","",CY484-CY475)</f>
        <v/>
      </c>
      <c r="DA484" s="9"/>
      <c r="DB484" s="9" t="str">
        <f>IF(DA484="","",DA475+DC475-DA484)</f>
        <v/>
      </c>
      <c r="DC484" s="9"/>
      <c r="DD484" s="9"/>
      <c r="DE484" s="9"/>
      <c r="DF484" s="9" t="str">
        <f t="shared" si="843"/>
        <v/>
      </c>
      <c r="DG484" s="10" t="str">
        <f t="shared" si="844"/>
        <v/>
      </c>
      <c r="DH484" s="7"/>
      <c r="DJ484" s="250"/>
      <c r="DK484" s="250"/>
      <c r="DL484" s="250"/>
      <c r="DM484" s="250"/>
      <c r="DN484" s="13"/>
      <c r="DO484" s="250"/>
      <c r="EL484" s="239"/>
      <c r="EM484" s="23"/>
      <c r="EN484" s="23"/>
      <c r="EO484" s="24">
        <v>8187</v>
      </c>
      <c r="EP484" s="24">
        <f t="shared" si="876"/>
        <v>24</v>
      </c>
      <c r="EQ484" s="24">
        <v>579</v>
      </c>
      <c r="ER484" s="24">
        <f t="shared" si="877"/>
        <v>0</v>
      </c>
      <c r="ES484" s="24">
        <v>19</v>
      </c>
      <c r="ET484" s="24">
        <f t="shared" si="878"/>
        <v>1</v>
      </c>
      <c r="EU484" s="24">
        <v>0</v>
      </c>
      <c r="EV484" s="63" t="str">
        <f t="shared" si="892"/>
        <v>ラブブキーホルダー</v>
      </c>
      <c r="EW484" s="96">
        <f t="shared" si="892"/>
        <v>500</v>
      </c>
      <c r="EX484" s="24">
        <f t="shared" si="880"/>
        <v>500</v>
      </c>
      <c r="EY484" s="26">
        <f t="shared" si="881"/>
        <v>0.20833333333333334</v>
      </c>
      <c r="EZ484" s="7"/>
    </row>
    <row r="485" spans="1:156" ht="15" customHeight="1" thickTop="1">
      <c r="A485" s="89"/>
      <c r="B485" s="6" t="str">
        <f>IF(A485="","",SUM(D485:D488)+SUM(R485:R488)+SUM(AF485:AF488)+SUM(AT485:AT488)+SUM(BV461,CJ461,CX461)+SUM(BH485:BH488))</f>
        <v/>
      </c>
      <c r="C485" s="78"/>
      <c r="D485" s="78" t="str">
        <f t="shared" si="845"/>
        <v/>
      </c>
      <c r="E485" s="78"/>
      <c r="F485" s="28" t="str">
        <f t="shared" si="846"/>
        <v/>
      </c>
      <c r="G485" s="78"/>
      <c r="H485" s="78" t="str">
        <f t="shared" si="847"/>
        <v/>
      </c>
      <c r="I485" s="78"/>
      <c r="J485" s="90" t="str">
        <f t="shared" si="848"/>
        <v/>
      </c>
      <c r="K485" s="91" t="str">
        <f t="shared" si="849"/>
        <v/>
      </c>
      <c r="L485" s="28" t="str">
        <f t="shared" si="850"/>
        <v/>
      </c>
      <c r="M485" s="29" t="str">
        <f t="shared" si="851"/>
        <v/>
      </c>
      <c r="N485" s="7"/>
      <c r="P485" s="89" t="str">
        <f>IF($A$560="","",$A$560)</f>
        <v/>
      </c>
      <c r="Q485" s="78"/>
      <c r="R485" s="78" t="str">
        <f t="shared" si="852"/>
        <v/>
      </c>
      <c r="S485" s="78"/>
      <c r="T485" s="28" t="str">
        <f t="shared" si="853"/>
        <v/>
      </c>
      <c r="U485" s="78"/>
      <c r="V485" s="78" t="str">
        <f t="shared" si="854"/>
        <v/>
      </c>
      <c r="W485" s="78"/>
      <c r="X485" s="90" t="str">
        <f t="shared" si="882"/>
        <v/>
      </c>
      <c r="Y485" s="91" t="str">
        <f t="shared" si="883"/>
        <v/>
      </c>
      <c r="Z485" s="28" t="str">
        <f t="shared" si="855"/>
        <v/>
      </c>
      <c r="AA485" s="29" t="str">
        <f t="shared" si="856"/>
        <v/>
      </c>
      <c r="AB485" s="7"/>
      <c r="AD485" s="89" t="str">
        <f>IF($A$560="","",$A$560)</f>
        <v/>
      </c>
      <c r="AE485" s="78"/>
      <c r="AF485" s="78" t="str">
        <f t="shared" si="889"/>
        <v/>
      </c>
      <c r="AG485" s="78"/>
      <c r="AH485" s="28" t="str">
        <f t="shared" si="858"/>
        <v/>
      </c>
      <c r="AI485" s="78"/>
      <c r="AJ485" s="78" t="str">
        <f t="shared" si="859"/>
        <v/>
      </c>
      <c r="AK485" s="78"/>
      <c r="AL485" s="90" t="str">
        <f t="shared" si="890"/>
        <v/>
      </c>
      <c r="AM485" s="91" t="str">
        <f t="shared" si="891"/>
        <v/>
      </c>
      <c r="AN485" s="28" t="str">
        <f t="shared" si="861"/>
        <v/>
      </c>
      <c r="AO485" s="29" t="str">
        <f t="shared" si="862"/>
        <v/>
      </c>
      <c r="AP485" s="7"/>
      <c r="AR485" s="89" t="str">
        <f>IF($A$560="","",$A$560)</f>
        <v/>
      </c>
      <c r="AS485" s="78"/>
      <c r="AT485" s="78" t="str">
        <f t="shared" si="863"/>
        <v/>
      </c>
      <c r="AU485" s="78"/>
      <c r="AV485" s="28" t="str">
        <f t="shared" si="864"/>
        <v/>
      </c>
      <c r="AW485" s="78"/>
      <c r="AX485" s="78" t="str">
        <f t="shared" si="865"/>
        <v/>
      </c>
      <c r="AY485" s="78"/>
      <c r="AZ485" s="90" t="str">
        <f t="shared" si="887"/>
        <v/>
      </c>
      <c r="BA485" s="91" t="str">
        <f t="shared" si="888"/>
        <v/>
      </c>
      <c r="BB485" s="28" t="str">
        <f t="shared" si="867"/>
        <v/>
      </c>
      <c r="BC485" s="29" t="str">
        <f t="shared" si="868"/>
        <v/>
      </c>
      <c r="BD485" s="7"/>
      <c r="BF485" s="89" t="str">
        <f>IF($A$560="","",$A$560)</f>
        <v/>
      </c>
      <c r="BG485" s="78"/>
      <c r="BH485" s="78" t="str">
        <f t="shared" si="869"/>
        <v/>
      </c>
      <c r="BI485" s="78"/>
      <c r="BJ485" s="28" t="str">
        <f t="shared" si="870"/>
        <v/>
      </c>
      <c r="BK485" s="78"/>
      <c r="BL485" s="78" t="str">
        <f t="shared" si="871"/>
        <v/>
      </c>
      <c r="BM485" s="78"/>
      <c r="BN485" s="90" t="str">
        <f t="shared" si="872"/>
        <v/>
      </c>
      <c r="BO485" s="91" t="str">
        <f t="shared" si="873"/>
        <v/>
      </c>
      <c r="BP485" s="28" t="str">
        <f t="shared" si="874"/>
        <v/>
      </c>
      <c r="BQ485" s="29" t="str">
        <f t="shared" si="875"/>
        <v/>
      </c>
      <c r="BR485" s="7"/>
      <c r="BS485" s="1"/>
      <c r="BT485" s="15"/>
      <c r="BU485" s="9"/>
      <c r="BV485" s="9" t="str">
        <f>IF(BU485="","",BU485-BU483)</f>
        <v/>
      </c>
      <c r="BW485" s="9"/>
      <c r="BX485" s="9" t="str">
        <f>IF(BW485="","",BW485-BW483)</f>
        <v/>
      </c>
      <c r="BY485" s="9"/>
      <c r="BZ485" s="9" t="str">
        <f>IF(BY485="","",BY483+CA483-BY485)</f>
        <v/>
      </c>
      <c r="CA485" s="9"/>
      <c r="CB485" s="9"/>
      <c r="CC485" s="9"/>
      <c r="CD485" s="9" t="str">
        <f t="shared" si="831"/>
        <v/>
      </c>
      <c r="CE485" s="10" t="str">
        <f t="shared" si="832"/>
        <v/>
      </c>
      <c r="CF485" s="7"/>
      <c r="CH485" s="15"/>
      <c r="CI485" s="9"/>
      <c r="CJ485" s="9" t="str">
        <f>IF(CI485="","",CI485-CI483)</f>
        <v/>
      </c>
      <c r="CK485" s="9"/>
      <c r="CL485" s="9" t="str">
        <f>IF(CK485="","",CK485-CK483)</f>
        <v/>
      </c>
      <c r="CM485" s="9"/>
      <c r="CN485" s="9" t="str">
        <f>IF(CM485="","",CM483+CO483-CM485)</f>
        <v/>
      </c>
      <c r="CO485" s="9"/>
      <c r="CP485" s="9"/>
      <c r="CQ485" s="9"/>
      <c r="CR485" s="9" t="str">
        <f t="shared" si="837"/>
        <v/>
      </c>
      <c r="CS485" s="10" t="str">
        <f t="shared" si="838"/>
        <v/>
      </c>
      <c r="CT485" s="7"/>
      <c r="CV485" s="15"/>
      <c r="CW485" s="9"/>
      <c r="CX485" s="9" t="str">
        <f>IF(CW485="","",CW485-CW483)</f>
        <v/>
      </c>
      <c r="CY485" s="9"/>
      <c r="CZ485" s="9" t="str">
        <f>IF(CY485="","",CY485-CY483)</f>
        <v/>
      </c>
      <c r="DA485" s="9"/>
      <c r="DB485" s="9" t="str">
        <f>IF(DA485="","",DA483+DC483-DA485)</f>
        <v/>
      </c>
      <c r="DC485" s="9"/>
      <c r="DD485" s="9"/>
      <c r="DE485" s="9"/>
      <c r="DF485" s="9" t="str">
        <f t="shared" si="843"/>
        <v/>
      </c>
      <c r="DG485" s="10" t="str">
        <f t="shared" si="844"/>
        <v/>
      </c>
      <c r="DH485" s="7"/>
      <c r="DJ485" s="250"/>
      <c r="DK485" s="250"/>
      <c r="DL485" s="250"/>
      <c r="DM485" s="250"/>
      <c r="DN485" s="13"/>
      <c r="DO485" s="250"/>
      <c r="EL485" s="239"/>
      <c r="EM485" s="89">
        <v>45985</v>
      </c>
      <c r="EN485" s="6">
        <f>IF(EM485="","",SUM(EP485:EP488)+SUM(FD485:FD488)+SUM(FR485:FR488)+SUM(GF485:GF488)+SUM(HH467,HU467)+SUM(GT485:GT488))</f>
        <v>90</v>
      </c>
      <c r="EO485" s="78">
        <v>7752</v>
      </c>
      <c r="EP485" s="78">
        <f t="shared" si="876"/>
        <v>11</v>
      </c>
      <c r="EQ485" s="78">
        <v>264</v>
      </c>
      <c r="ER485" s="28">
        <f t="shared" si="877"/>
        <v>0</v>
      </c>
      <c r="ES485" s="78">
        <v>7</v>
      </c>
      <c r="ET485" s="78">
        <f t="shared" si="878"/>
        <v>0</v>
      </c>
      <c r="EU485" s="78">
        <v>53</v>
      </c>
      <c r="EV485" s="90" t="str">
        <f t="shared" si="892"/>
        <v>デジタルミニカメラ</v>
      </c>
      <c r="EW485" s="91">
        <f t="shared" si="892"/>
        <v>0</v>
      </c>
      <c r="EX485" s="28">
        <f t="shared" si="880"/>
        <v>0</v>
      </c>
      <c r="EY485" s="29">
        <f t="shared" si="881"/>
        <v>0</v>
      </c>
      <c r="EZ485" s="7" t="s">
        <v>628</v>
      </c>
    </row>
    <row r="486" spans="1:156" ht="15" customHeight="1">
      <c r="A486" s="15"/>
      <c r="B486" s="15"/>
      <c r="C486" s="9"/>
      <c r="D486" s="9" t="str">
        <f t="shared" si="845"/>
        <v/>
      </c>
      <c r="E486" s="9"/>
      <c r="F486" s="9" t="str">
        <f t="shared" si="846"/>
        <v/>
      </c>
      <c r="G486" s="9"/>
      <c r="H486" s="9" t="str">
        <f t="shared" si="847"/>
        <v/>
      </c>
      <c r="I486" s="9"/>
      <c r="J486" s="62" t="str">
        <f t="shared" si="848"/>
        <v/>
      </c>
      <c r="K486" s="95" t="str">
        <f t="shared" si="849"/>
        <v/>
      </c>
      <c r="L486" s="9" t="str">
        <f t="shared" si="850"/>
        <v/>
      </c>
      <c r="M486" s="10" t="str">
        <f t="shared" si="851"/>
        <v/>
      </c>
      <c r="N486" s="7"/>
      <c r="P486" s="15"/>
      <c r="Q486" s="9"/>
      <c r="R486" s="9" t="str">
        <f t="shared" si="852"/>
        <v/>
      </c>
      <c r="S486" s="9"/>
      <c r="T486" s="9" t="str">
        <f t="shared" si="853"/>
        <v/>
      </c>
      <c r="U486" s="9"/>
      <c r="V486" s="9" t="str">
        <f t="shared" si="854"/>
        <v/>
      </c>
      <c r="W486" s="9"/>
      <c r="X486" s="62" t="str">
        <f t="shared" si="882"/>
        <v/>
      </c>
      <c r="Y486" s="95" t="str">
        <f t="shared" si="883"/>
        <v/>
      </c>
      <c r="Z486" s="9" t="str">
        <f t="shared" si="855"/>
        <v/>
      </c>
      <c r="AA486" s="10" t="str">
        <f t="shared" si="856"/>
        <v/>
      </c>
      <c r="AB486" s="7"/>
      <c r="AD486" s="15"/>
      <c r="AE486" s="9"/>
      <c r="AF486" s="9" t="str">
        <f t="shared" si="889"/>
        <v/>
      </c>
      <c r="AG486" s="9"/>
      <c r="AH486" s="9" t="str">
        <f t="shared" si="858"/>
        <v/>
      </c>
      <c r="AI486" s="9"/>
      <c r="AJ486" s="9" t="str">
        <f t="shared" si="859"/>
        <v/>
      </c>
      <c r="AK486" s="9"/>
      <c r="AL486" s="62" t="str">
        <f t="shared" si="890"/>
        <v/>
      </c>
      <c r="AM486" s="95" t="str">
        <f t="shared" si="891"/>
        <v/>
      </c>
      <c r="AN486" s="9" t="str">
        <f t="shared" si="861"/>
        <v/>
      </c>
      <c r="AO486" s="10" t="str">
        <f t="shared" si="862"/>
        <v/>
      </c>
      <c r="AP486" s="7"/>
      <c r="AR486" s="15"/>
      <c r="AS486" s="9"/>
      <c r="AT486" s="9" t="str">
        <f t="shared" si="863"/>
        <v/>
      </c>
      <c r="AU486" s="9"/>
      <c r="AV486" s="9" t="str">
        <f t="shared" si="864"/>
        <v/>
      </c>
      <c r="AW486" s="9"/>
      <c r="AX486" s="9" t="str">
        <f t="shared" si="865"/>
        <v/>
      </c>
      <c r="AY486" s="9"/>
      <c r="AZ486" s="62" t="str">
        <f t="shared" si="887"/>
        <v/>
      </c>
      <c r="BA486" s="95" t="str">
        <f t="shared" si="888"/>
        <v/>
      </c>
      <c r="BB486" s="9" t="str">
        <f t="shared" si="867"/>
        <v/>
      </c>
      <c r="BC486" s="10" t="str">
        <f t="shared" si="868"/>
        <v/>
      </c>
      <c r="BD486" s="7"/>
      <c r="BF486" s="15"/>
      <c r="BG486" s="9"/>
      <c r="BH486" s="9" t="str">
        <f t="shared" si="869"/>
        <v/>
      </c>
      <c r="BI486" s="9"/>
      <c r="BJ486" s="9" t="str">
        <f t="shared" si="870"/>
        <v/>
      </c>
      <c r="BK486" s="9"/>
      <c r="BL486" s="9" t="str">
        <f t="shared" si="871"/>
        <v/>
      </c>
      <c r="BM486" s="9"/>
      <c r="BN486" s="62" t="str">
        <f t="shared" si="872"/>
        <v/>
      </c>
      <c r="BO486" s="95" t="str">
        <f t="shared" si="873"/>
        <v/>
      </c>
      <c r="BP486" s="9" t="str">
        <f t="shared" si="874"/>
        <v/>
      </c>
      <c r="BQ486" s="10" t="str">
        <f t="shared" si="875"/>
        <v/>
      </c>
      <c r="BR486" s="7"/>
      <c r="BS486" s="1"/>
      <c r="BT486" s="15"/>
      <c r="BU486" s="9"/>
      <c r="BV486" s="9" t="str">
        <f t="shared" ref="BV486:BV504" si="893">IF(BU486="","",BU486-BU485)</f>
        <v/>
      </c>
      <c r="BW486" s="9"/>
      <c r="BX486" s="9" t="str">
        <f t="shared" ref="BX486:BX505" si="894">IF(BW486="","",BW486-BW485)</f>
        <v/>
      </c>
      <c r="BY486" s="9"/>
      <c r="BZ486" s="9" t="str">
        <f t="shared" ref="BZ486:BZ505" si="895">IF(BY486="","",BY485+CA485-BY486)</f>
        <v/>
      </c>
      <c r="CA486" s="9"/>
      <c r="CB486" s="9"/>
      <c r="CC486" s="9"/>
      <c r="CD486" s="9" t="str">
        <f t="shared" ref="CD486:CD505" si="896">IF(CC486="","",BZ486*CC486)</f>
        <v/>
      </c>
      <c r="CE486" s="10" t="str">
        <f t="shared" ref="CE486:CE505" si="897">IF(CD486="","",CD486/(BV486*100))</f>
        <v/>
      </c>
      <c r="CF486" s="7"/>
      <c r="CH486" s="15"/>
      <c r="CI486" s="9"/>
      <c r="CJ486" s="9" t="str">
        <f t="shared" ref="CJ486:CJ504" si="898">IF(CI486="","",CI486-CI485)</f>
        <v/>
      </c>
      <c r="CK486" s="9"/>
      <c r="CL486" s="9" t="str">
        <f t="shared" ref="CL486:CL505" si="899">IF(CK486="","",CK486-CK485)</f>
        <v/>
      </c>
      <c r="CM486" s="9"/>
      <c r="CN486" s="9" t="str">
        <f t="shared" ref="CN486:CN505" si="900">IF(CM486="","",CM485+CO485-CM486)</f>
        <v/>
      </c>
      <c r="CO486" s="9"/>
      <c r="CP486" s="9"/>
      <c r="CQ486" s="9"/>
      <c r="CR486" s="9" t="str">
        <f t="shared" ref="CR486:CR505" si="901">IF(CQ486="","",CN486*CQ486)</f>
        <v/>
      </c>
      <c r="CS486" s="10" t="str">
        <f t="shared" ref="CS486:CS505" si="902">IF(CR486="","",CR486/(CJ486*100))</f>
        <v/>
      </c>
      <c r="CT486" s="7"/>
      <c r="CV486" s="15"/>
      <c r="CW486" s="9"/>
      <c r="CX486" s="9" t="str">
        <f t="shared" ref="CX486:CX504" si="903">IF(CW486="","",CW486-CW485)</f>
        <v/>
      </c>
      <c r="CY486" s="9"/>
      <c r="CZ486" s="9" t="str">
        <f t="shared" ref="CZ486:CZ505" si="904">IF(CY486="","",CY486-CY485)</f>
        <v/>
      </c>
      <c r="DA486" s="9"/>
      <c r="DB486" s="9" t="str">
        <f t="shared" ref="DB486:DB505" si="905">IF(DA486="","",DA485+DC485-DA486)</f>
        <v/>
      </c>
      <c r="DC486" s="9"/>
      <c r="DD486" s="9"/>
      <c r="DE486" s="9"/>
      <c r="DF486" s="9" t="str">
        <f t="shared" ref="DF486:DF505" si="906">IF(DE486="","",DB486*DE486)</f>
        <v/>
      </c>
      <c r="DG486" s="10" t="str">
        <f t="shared" ref="DG486:DG505" si="907">IF(DF486="","",DF486/(CX486*100))</f>
        <v/>
      </c>
      <c r="DH486" s="7"/>
      <c r="EL486" s="239"/>
      <c r="EM486" s="15"/>
      <c r="EN486" s="15"/>
      <c r="EO486" s="9">
        <v>8472</v>
      </c>
      <c r="EP486" s="9">
        <f t="shared" si="876"/>
        <v>32</v>
      </c>
      <c r="EQ486" s="9">
        <v>406</v>
      </c>
      <c r="ER486" s="9">
        <f t="shared" si="877"/>
        <v>0</v>
      </c>
      <c r="ES486" s="9">
        <v>16</v>
      </c>
      <c r="ET486" s="9">
        <f t="shared" si="878"/>
        <v>0</v>
      </c>
      <c r="EU486" s="9"/>
      <c r="EV486" s="62" t="str">
        <f t="shared" si="892"/>
        <v>ラブブマスコット</v>
      </c>
      <c r="EW486" s="95">
        <f t="shared" si="892"/>
        <v>400</v>
      </c>
      <c r="EX486" s="9">
        <f t="shared" si="880"/>
        <v>0</v>
      </c>
      <c r="EY486" s="10">
        <f t="shared" si="881"/>
        <v>0</v>
      </c>
      <c r="EZ486" s="7"/>
    </row>
    <row r="487" spans="1:156" ht="15" customHeight="1">
      <c r="A487" s="15"/>
      <c r="B487" s="15"/>
      <c r="C487" s="9"/>
      <c r="D487" s="9" t="str">
        <f t="shared" si="845"/>
        <v/>
      </c>
      <c r="E487" s="9"/>
      <c r="F487" s="9" t="str">
        <f t="shared" si="846"/>
        <v/>
      </c>
      <c r="G487" s="9"/>
      <c r="H487" s="9" t="str">
        <f t="shared" si="847"/>
        <v/>
      </c>
      <c r="I487" s="9"/>
      <c r="J487" s="62" t="str">
        <f t="shared" si="848"/>
        <v/>
      </c>
      <c r="K487" s="9" t="str">
        <f t="shared" si="849"/>
        <v/>
      </c>
      <c r="L487" s="9" t="str">
        <f t="shared" si="850"/>
        <v/>
      </c>
      <c r="M487" s="10" t="str">
        <f t="shared" si="851"/>
        <v/>
      </c>
      <c r="N487" s="7"/>
      <c r="P487" s="15"/>
      <c r="Q487" s="9"/>
      <c r="R487" s="9" t="str">
        <f t="shared" si="852"/>
        <v/>
      </c>
      <c r="S487" s="9"/>
      <c r="T487" s="9" t="str">
        <f t="shared" si="853"/>
        <v/>
      </c>
      <c r="U487" s="9"/>
      <c r="V487" s="9" t="str">
        <f t="shared" si="854"/>
        <v/>
      </c>
      <c r="W487" s="9"/>
      <c r="X487" s="62" t="str">
        <f t="shared" si="882"/>
        <v/>
      </c>
      <c r="Y487" s="9" t="str">
        <f t="shared" si="883"/>
        <v/>
      </c>
      <c r="Z487" s="9" t="str">
        <f t="shared" si="855"/>
        <v/>
      </c>
      <c r="AA487" s="10" t="str">
        <f t="shared" si="856"/>
        <v/>
      </c>
      <c r="AB487" s="7"/>
      <c r="AD487" s="15"/>
      <c r="AE487" s="9"/>
      <c r="AF487" s="9" t="str">
        <f t="shared" si="889"/>
        <v/>
      </c>
      <c r="AG487" s="9"/>
      <c r="AH487" s="9" t="str">
        <f t="shared" si="858"/>
        <v/>
      </c>
      <c r="AI487" s="9"/>
      <c r="AJ487" s="9" t="str">
        <f t="shared" si="859"/>
        <v/>
      </c>
      <c r="AK487" s="9"/>
      <c r="AL487" s="62" t="str">
        <f t="shared" si="890"/>
        <v/>
      </c>
      <c r="AM487" s="9" t="str">
        <f t="shared" si="891"/>
        <v/>
      </c>
      <c r="AN487" s="9" t="str">
        <f t="shared" si="861"/>
        <v/>
      </c>
      <c r="AO487" s="10" t="str">
        <f t="shared" si="862"/>
        <v/>
      </c>
      <c r="AP487" s="7"/>
      <c r="AR487" s="17"/>
      <c r="AS487" s="9"/>
      <c r="AT487" s="9" t="str">
        <f t="shared" si="863"/>
        <v/>
      </c>
      <c r="AU487" s="9"/>
      <c r="AV487" s="9" t="str">
        <f t="shared" si="864"/>
        <v/>
      </c>
      <c r="AW487" s="9"/>
      <c r="AX487" s="9" t="str">
        <f t="shared" si="865"/>
        <v/>
      </c>
      <c r="AY487" s="9"/>
      <c r="AZ487" s="62" t="str">
        <f t="shared" si="887"/>
        <v/>
      </c>
      <c r="BA487" s="9" t="str">
        <f t="shared" si="888"/>
        <v/>
      </c>
      <c r="BB487" s="9" t="str">
        <f t="shared" si="867"/>
        <v/>
      </c>
      <c r="BC487" s="10" t="str">
        <f t="shared" si="868"/>
        <v/>
      </c>
      <c r="BD487" s="7"/>
      <c r="BF487" s="15"/>
      <c r="BG487" s="9"/>
      <c r="BH487" s="9" t="str">
        <f t="shared" si="869"/>
        <v/>
      </c>
      <c r="BI487" s="9"/>
      <c r="BJ487" s="9" t="str">
        <f t="shared" si="870"/>
        <v/>
      </c>
      <c r="BK487" s="9"/>
      <c r="BL487" s="9" t="str">
        <f t="shared" si="871"/>
        <v/>
      </c>
      <c r="BM487" s="9"/>
      <c r="BN487" s="62" t="str">
        <f t="shared" si="872"/>
        <v/>
      </c>
      <c r="BO487" s="9" t="str">
        <f t="shared" si="873"/>
        <v/>
      </c>
      <c r="BP487" s="9" t="str">
        <f t="shared" si="874"/>
        <v/>
      </c>
      <c r="BQ487" s="10" t="str">
        <f t="shared" si="875"/>
        <v/>
      </c>
      <c r="BR487" s="7"/>
      <c r="BS487" s="1"/>
      <c r="BT487" s="15"/>
      <c r="BU487" s="9"/>
      <c r="BV487" s="9" t="str">
        <f t="shared" si="893"/>
        <v/>
      </c>
      <c r="BW487" s="9"/>
      <c r="BX487" s="9" t="str">
        <f t="shared" si="894"/>
        <v/>
      </c>
      <c r="BY487" s="9"/>
      <c r="BZ487" s="9" t="str">
        <f t="shared" si="895"/>
        <v/>
      </c>
      <c r="CA487" s="9"/>
      <c r="CB487" s="9"/>
      <c r="CC487" s="9"/>
      <c r="CD487" s="9" t="str">
        <f t="shared" si="896"/>
        <v/>
      </c>
      <c r="CE487" s="10" t="str">
        <f t="shared" si="897"/>
        <v/>
      </c>
      <c r="CF487" s="7"/>
      <c r="CH487" s="15"/>
      <c r="CI487" s="9"/>
      <c r="CJ487" s="9" t="str">
        <f t="shared" si="898"/>
        <v/>
      </c>
      <c r="CK487" s="9"/>
      <c r="CL487" s="9" t="str">
        <f t="shared" si="899"/>
        <v/>
      </c>
      <c r="CM487" s="9"/>
      <c r="CN487" s="9" t="str">
        <f t="shared" si="900"/>
        <v/>
      </c>
      <c r="CO487" s="9"/>
      <c r="CP487" s="9"/>
      <c r="CQ487" s="9"/>
      <c r="CR487" s="9" t="str">
        <f t="shared" si="901"/>
        <v/>
      </c>
      <c r="CS487" s="10" t="str">
        <f t="shared" si="902"/>
        <v/>
      </c>
      <c r="CT487" s="7"/>
      <c r="CV487" s="15"/>
      <c r="CW487" s="9"/>
      <c r="CX487" s="9" t="str">
        <f t="shared" si="903"/>
        <v/>
      </c>
      <c r="CY487" s="9"/>
      <c r="CZ487" s="9" t="str">
        <f t="shared" si="904"/>
        <v/>
      </c>
      <c r="DA487" s="9"/>
      <c r="DB487" s="9" t="str">
        <f t="shared" si="905"/>
        <v/>
      </c>
      <c r="DC487" s="9"/>
      <c r="DD487" s="9"/>
      <c r="DE487" s="9"/>
      <c r="DF487" s="9" t="str">
        <f t="shared" si="906"/>
        <v/>
      </c>
      <c r="DG487" s="10" t="str">
        <f t="shared" si="907"/>
        <v/>
      </c>
      <c r="DH487" s="7"/>
      <c r="EL487" s="239"/>
      <c r="EM487" s="15"/>
      <c r="EN487" s="15"/>
      <c r="EO487" s="9">
        <v>7172</v>
      </c>
      <c r="EP487" s="9">
        <f t="shared" si="876"/>
        <v>25</v>
      </c>
      <c r="EQ487" s="9">
        <v>483</v>
      </c>
      <c r="ER487" s="9">
        <f t="shared" si="877"/>
        <v>1</v>
      </c>
      <c r="ES487" s="9">
        <v>68</v>
      </c>
      <c r="ET487" s="9">
        <f t="shared" si="878"/>
        <v>2</v>
      </c>
      <c r="EU487" s="9"/>
      <c r="EV487" s="62" t="str">
        <f t="shared" si="892"/>
        <v>AIモンスターラバー</v>
      </c>
      <c r="EW487" s="9">
        <f t="shared" si="892"/>
        <v>200</v>
      </c>
      <c r="EX487" s="9">
        <f t="shared" si="880"/>
        <v>400</v>
      </c>
      <c r="EY487" s="10">
        <f t="shared" si="881"/>
        <v>0.16</v>
      </c>
      <c r="EZ487" s="7"/>
    </row>
    <row r="488" spans="1:156" ht="15" customHeight="1" thickBot="1">
      <c r="A488" s="23"/>
      <c r="B488" s="23"/>
      <c r="C488" s="24"/>
      <c r="D488" s="24" t="str">
        <f t="shared" si="845"/>
        <v/>
      </c>
      <c r="E488" s="24"/>
      <c r="F488" s="24" t="str">
        <f t="shared" si="846"/>
        <v/>
      </c>
      <c r="G488" s="24"/>
      <c r="H488" s="24" t="str">
        <f t="shared" si="847"/>
        <v/>
      </c>
      <c r="I488" s="24"/>
      <c r="J488" s="63" t="str">
        <f t="shared" si="848"/>
        <v/>
      </c>
      <c r="K488" s="96" t="str">
        <f t="shared" si="849"/>
        <v/>
      </c>
      <c r="L488" s="24" t="str">
        <f t="shared" si="850"/>
        <v/>
      </c>
      <c r="M488" s="26" t="str">
        <f t="shared" si="851"/>
        <v/>
      </c>
      <c r="N488" s="7"/>
      <c r="P488" s="23"/>
      <c r="Q488" s="24"/>
      <c r="R488" s="24" t="str">
        <f t="shared" si="852"/>
        <v/>
      </c>
      <c r="S488" s="24"/>
      <c r="T488" s="24" t="str">
        <f t="shared" si="853"/>
        <v/>
      </c>
      <c r="U488" s="24"/>
      <c r="V488" s="24" t="str">
        <f t="shared" si="854"/>
        <v/>
      </c>
      <c r="W488" s="24"/>
      <c r="X488" s="63" t="str">
        <f t="shared" si="882"/>
        <v/>
      </c>
      <c r="Y488" s="96" t="str">
        <f t="shared" si="883"/>
        <v/>
      </c>
      <c r="Z488" s="24" t="str">
        <f t="shared" si="855"/>
        <v/>
      </c>
      <c r="AA488" s="26" t="str">
        <f t="shared" si="856"/>
        <v/>
      </c>
      <c r="AB488" s="7"/>
      <c r="AD488" s="23"/>
      <c r="AE488" s="24"/>
      <c r="AF488" s="24" t="str">
        <f t="shared" si="889"/>
        <v/>
      </c>
      <c r="AG488" s="24"/>
      <c r="AH488" s="24" t="str">
        <f t="shared" si="858"/>
        <v/>
      </c>
      <c r="AI488" s="24"/>
      <c r="AJ488" s="24" t="str">
        <f t="shared" si="859"/>
        <v/>
      </c>
      <c r="AK488" s="24"/>
      <c r="AL488" s="63" t="str">
        <f t="shared" si="890"/>
        <v/>
      </c>
      <c r="AM488" s="96" t="str">
        <f t="shared" si="891"/>
        <v/>
      </c>
      <c r="AN488" s="24" t="str">
        <f t="shared" si="861"/>
        <v/>
      </c>
      <c r="AO488" s="26" t="str">
        <f t="shared" si="862"/>
        <v/>
      </c>
      <c r="AP488" s="7"/>
      <c r="AR488" s="23"/>
      <c r="AS488" s="24"/>
      <c r="AT488" s="24" t="str">
        <f t="shared" si="863"/>
        <v/>
      </c>
      <c r="AU488" s="24"/>
      <c r="AV488" s="24" t="str">
        <f t="shared" si="864"/>
        <v/>
      </c>
      <c r="AW488" s="24"/>
      <c r="AX488" s="24" t="str">
        <f t="shared" si="865"/>
        <v/>
      </c>
      <c r="AY488" s="24"/>
      <c r="AZ488" s="63" t="str">
        <f t="shared" si="887"/>
        <v/>
      </c>
      <c r="BA488" s="96" t="str">
        <f t="shared" si="888"/>
        <v/>
      </c>
      <c r="BB488" s="24" t="str">
        <f t="shared" si="867"/>
        <v/>
      </c>
      <c r="BC488" s="26" t="str">
        <f t="shared" si="868"/>
        <v/>
      </c>
      <c r="BD488" s="7"/>
      <c r="BF488" s="23"/>
      <c r="BG488" s="24"/>
      <c r="BH488" s="24" t="str">
        <f t="shared" si="869"/>
        <v/>
      </c>
      <c r="BI488" s="24"/>
      <c r="BJ488" s="24" t="str">
        <f t="shared" si="870"/>
        <v/>
      </c>
      <c r="BK488" s="24"/>
      <c r="BL488" s="24" t="str">
        <f t="shared" si="871"/>
        <v/>
      </c>
      <c r="BM488" s="24"/>
      <c r="BN488" s="63" t="str">
        <f t="shared" si="872"/>
        <v/>
      </c>
      <c r="BO488" s="96" t="str">
        <f t="shared" si="873"/>
        <v/>
      </c>
      <c r="BP488" s="24" t="str">
        <f t="shared" si="874"/>
        <v/>
      </c>
      <c r="BQ488" s="26" t="str">
        <f t="shared" si="875"/>
        <v/>
      </c>
      <c r="BR488" s="7"/>
      <c r="BS488" s="1"/>
      <c r="BT488" s="15"/>
      <c r="BU488" s="9"/>
      <c r="BV488" s="9" t="str">
        <f t="shared" si="893"/>
        <v/>
      </c>
      <c r="BW488" s="9"/>
      <c r="BX488" s="9" t="str">
        <f t="shared" si="894"/>
        <v/>
      </c>
      <c r="BY488" s="9"/>
      <c r="BZ488" s="9" t="str">
        <f t="shared" si="895"/>
        <v/>
      </c>
      <c r="CA488" s="9"/>
      <c r="CB488" s="9"/>
      <c r="CC488" s="9"/>
      <c r="CD488" s="9" t="str">
        <f t="shared" si="896"/>
        <v/>
      </c>
      <c r="CE488" s="10" t="str">
        <f t="shared" si="897"/>
        <v/>
      </c>
      <c r="CF488" s="7"/>
      <c r="CH488" s="15"/>
      <c r="CI488" s="9"/>
      <c r="CJ488" s="9" t="str">
        <f t="shared" si="898"/>
        <v/>
      </c>
      <c r="CK488" s="9"/>
      <c r="CL488" s="9" t="str">
        <f t="shared" si="899"/>
        <v/>
      </c>
      <c r="CM488" s="9"/>
      <c r="CN488" s="9" t="str">
        <f t="shared" si="900"/>
        <v/>
      </c>
      <c r="CO488" s="9"/>
      <c r="CP488" s="9"/>
      <c r="CQ488" s="9"/>
      <c r="CR488" s="9" t="str">
        <f t="shared" si="901"/>
        <v/>
      </c>
      <c r="CS488" s="10" t="str">
        <f t="shared" si="902"/>
        <v/>
      </c>
      <c r="CT488" s="7"/>
      <c r="CV488" s="15"/>
      <c r="CW488" s="9"/>
      <c r="CX488" s="9" t="str">
        <f t="shared" si="903"/>
        <v/>
      </c>
      <c r="CY488" s="9"/>
      <c r="CZ488" s="9" t="str">
        <f t="shared" si="904"/>
        <v/>
      </c>
      <c r="DA488" s="9"/>
      <c r="DB488" s="9" t="str">
        <f t="shared" si="905"/>
        <v/>
      </c>
      <c r="DC488" s="9"/>
      <c r="DD488" s="9"/>
      <c r="DE488" s="9"/>
      <c r="DF488" s="9" t="str">
        <f t="shared" si="906"/>
        <v/>
      </c>
      <c r="DG488" s="10" t="str">
        <f t="shared" si="907"/>
        <v/>
      </c>
      <c r="DH488" s="7"/>
      <c r="EL488" s="239"/>
      <c r="EM488" s="23"/>
      <c r="EN488" s="23"/>
      <c r="EO488" s="24">
        <v>8209</v>
      </c>
      <c r="EP488" s="24">
        <f t="shared" si="876"/>
        <v>22</v>
      </c>
      <c r="EQ488" s="24">
        <v>579</v>
      </c>
      <c r="ER488" s="24">
        <f t="shared" si="877"/>
        <v>0</v>
      </c>
      <c r="ES488" s="24">
        <v>18</v>
      </c>
      <c r="ET488" s="24">
        <f t="shared" si="878"/>
        <v>1</v>
      </c>
      <c r="EU488" s="24"/>
      <c r="EV488" s="63" t="str">
        <f t="shared" si="892"/>
        <v>ラブブキーホルダー</v>
      </c>
      <c r="EW488" s="96">
        <f t="shared" si="892"/>
        <v>500</v>
      </c>
      <c r="EX488" s="24">
        <f t="shared" si="880"/>
        <v>500</v>
      </c>
      <c r="EY488" s="26">
        <f t="shared" si="881"/>
        <v>0.22727272727272727</v>
      </c>
      <c r="EZ488" s="7"/>
    </row>
    <row r="489" spans="1:156" ht="15" customHeight="1" thickTop="1">
      <c r="A489" s="15"/>
      <c r="B489" s="6" t="str">
        <f>IF(A489="","",SUM(D489:D492)+SUM(R489:R492)+BV462+SUM(CJ489:CJ492))</f>
        <v/>
      </c>
      <c r="C489" s="78"/>
      <c r="D489" s="78" t="str">
        <f t="shared" si="845"/>
        <v/>
      </c>
      <c r="E489" s="78"/>
      <c r="F489" s="28" t="str">
        <f t="shared" si="846"/>
        <v/>
      </c>
      <c r="G489" s="78"/>
      <c r="H489" s="78" t="str">
        <f t="shared" si="847"/>
        <v/>
      </c>
      <c r="I489" s="78"/>
      <c r="J489" s="90" t="str">
        <f t="shared" si="848"/>
        <v/>
      </c>
      <c r="K489" s="91" t="str">
        <f t="shared" si="849"/>
        <v/>
      </c>
      <c r="L489" s="28" t="str">
        <f t="shared" si="850"/>
        <v/>
      </c>
      <c r="M489" s="29" t="str">
        <f t="shared" si="851"/>
        <v/>
      </c>
      <c r="N489" s="7"/>
      <c r="P489" s="89" t="str">
        <f>IF(A489="","",A489)</f>
        <v/>
      </c>
      <c r="Q489" s="78"/>
      <c r="R489" s="78" t="str">
        <f t="shared" si="852"/>
        <v/>
      </c>
      <c r="S489" s="78"/>
      <c r="T489" s="28" t="str">
        <f t="shared" si="853"/>
        <v/>
      </c>
      <c r="U489" s="78"/>
      <c r="V489" s="78" t="str">
        <f t="shared" si="854"/>
        <v/>
      </c>
      <c r="W489" s="78"/>
      <c r="X489" s="90" t="str">
        <f t="shared" si="882"/>
        <v/>
      </c>
      <c r="Y489" s="91" t="str">
        <f t="shared" si="883"/>
        <v/>
      </c>
      <c r="Z489" s="28" t="str">
        <f t="shared" si="855"/>
        <v/>
      </c>
      <c r="AA489" s="29" t="str">
        <f t="shared" si="856"/>
        <v/>
      </c>
      <c r="AB489" s="7"/>
      <c r="AD489" s="89" t="str">
        <f>IF(CF489="","",CF489)</f>
        <v/>
      </c>
      <c r="AE489" s="78"/>
      <c r="AF489" s="78" t="str">
        <f t="shared" si="889"/>
        <v/>
      </c>
      <c r="AG489" s="78"/>
      <c r="AH489" s="28" t="str">
        <f t="shared" si="858"/>
        <v/>
      </c>
      <c r="AI489" s="78"/>
      <c r="AJ489" s="78" t="str">
        <f t="shared" si="859"/>
        <v/>
      </c>
      <c r="AK489" s="78"/>
      <c r="AL489" s="90" t="str">
        <f t="shared" si="890"/>
        <v/>
      </c>
      <c r="AM489" s="91" t="str">
        <f t="shared" si="891"/>
        <v/>
      </c>
      <c r="AN489" s="28" t="str">
        <f t="shared" si="861"/>
        <v/>
      </c>
      <c r="AO489" s="29" t="str">
        <f t="shared" si="862"/>
        <v/>
      </c>
      <c r="AP489" s="7"/>
      <c r="AR489" s="89"/>
      <c r="AS489" s="78"/>
      <c r="AT489" s="78" t="str">
        <f t="shared" si="863"/>
        <v/>
      </c>
      <c r="AU489" s="78"/>
      <c r="AV489" s="28" t="str">
        <f t="shared" si="864"/>
        <v/>
      </c>
      <c r="AW489" s="78"/>
      <c r="AX489" s="78" t="str">
        <f t="shared" si="865"/>
        <v/>
      </c>
      <c r="AY489" s="78"/>
      <c r="AZ489" s="90" t="str">
        <f t="shared" si="887"/>
        <v/>
      </c>
      <c r="BA489" s="91" t="str">
        <f t="shared" si="888"/>
        <v/>
      </c>
      <c r="BB489" s="28" t="str">
        <f t="shared" si="867"/>
        <v/>
      </c>
      <c r="BC489" s="29" t="str">
        <f t="shared" si="868"/>
        <v/>
      </c>
      <c r="BD489" s="7"/>
      <c r="BF489" s="89">
        <f>IF(EM489="","",EM489)</f>
        <v>45992</v>
      </c>
      <c r="BG489" s="78"/>
      <c r="BH489" s="78" t="str">
        <f t="shared" si="869"/>
        <v/>
      </c>
      <c r="BI489" s="78"/>
      <c r="BJ489" s="28" t="str">
        <f t="shared" si="870"/>
        <v/>
      </c>
      <c r="BK489" s="78"/>
      <c r="BL489" s="78" t="str">
        <f t="shared" si="871"/>
        <v/>
      </c>
      <c r="BM489" s="78"/>
      <c r="BN489" s="90" t="str">
        <f t="shared" si="872"/>
        <v/>
      </c>
      <c r="BO489" s="91" t="str">
        <f t="shared" si="873"/>
        <v/>
      </c>
      <c r="BP489" s="28" t="str">
        <f t="shared" si="874"/>
        <v/>
      </c>
      <c r="BQ489" s="29" t="str">
        <f t="shared" si="875"/>
        <v/>
      </c>
      <c r="BR489" s="7"/>
      <c r="BS489" s="1"/>
      <c r="BT489" s="15"/>
      <c r="BU489" s="9"/>
      <c r="BV489" s="9" t="str">
        <f t="shared" si="893"/>
        <v/>
      </c>
      <c r="BW489" s="9"/>
      <c r="BX489" s="9" t="str">
        <f t="shared" si="894"/>
        <v/>
      </c>
      <c r="BY489" s="9"/>
      <c r="BZ489" s="9" t="str">
        <f t="shared" si="895"/>
        <v/>
      </c>
      <c r="CA489" s="9"/>
      <c r="CB489" s="9"/>
      <c r="CC489" s="9"/>
      <c r="CD489" s="9" t="str">
        <f t="shared" si="896"/>
        <v/>
      </c>
      <c r="CE489" s="10" t="str">
        <f t="shared" si="897"/>
        <v/>
      </c>
      <c r="CF489" s="7"/>
      <c r="CH489" s="15"/>
      <c r="CI489" s="9"/>
      <c r="CJ489" s="9" t="str">
        <f t="shared" si="898"/>
        <v/>
      </c>
      <c r="CK489" s="9"/>
      <c r="CL489" s="9" t="str">
        <f t="shared" si="899"/>
        <v/>
      </c>
      <c r="CM489" s="9"/>
      <c r="CN489" s="9" t="str">
        <f t="shared" si="900"/>
        <v/>
      </c>
      <c r="CO489" s="9"/>
      <c r="CP489" s="9"/>
      <c r="CQ489" s="9"/>
      <c r="CR489" s="9" t="str">
        <f t="shared" si="901"/>
        <v/>
      </c>
      <c r="CS489" s="10" t="str">
        <f t="shared" si="902"/>
        <v/>
      </c>
      <c r="CT489" s="7"/>
      <c r="CV489" s="15"/>
      <c r="CW489" s="9"/>
      <c r="CX489" s="9" t="str">
        <f t="shared" si="903"/>
        <v/>
      </c>
      <c r="CY489" s="9"/>
      <c r="CZ489" s="9" t="str">
        <f t="shared" si="904"/>
        <v/>
      </c>
      <c r="DA489" s="9"/>
      <c r="DB489" s="9" t="str">
        <f t="shared" si="905"/>
        <v/>
      </c>
      <c r="DC489" s="9"/>
      <c r="DD489" s="9"/>
      <c r="DE489" s="9"/>
      <c r="DF489" s="9" t="str">
        <f t="shared" si="906"/>
        <v/>
      </c>
      <c r="DG489" s="10" t="str">
        <f t="shared" si="907"/>
        <v/>
      </c>
      <c r="DH489" s="7"/>
      <c r="EL489" s="239"/>
      <c r="EM489" s="15">
        <v>45992</v>
      </c>
      <c r="EN489" s="6">
        <f>IF(EM489="","",SUM(EP489:EP492)+SUM(FD489:FD492)+HH462+SUM(HU489:HU492))</f>
        <v>60</v>
      </c>
      <c r="EO489" s="78">
        <v>7768</v>
      </c>
      <c r="EP489" s="78">
        <f t="shared" si="876"/>
        <v>16</v>
      </c>
      <c r="EQ489" s="78">
        <v>264</v>
      </c>
      <c r="ER489" s="28">
        <f t="shared" si="877"/>
        <v>0</v>
      </c>
      <c r="ES489" s="78">
        <v>55</v>
      </c>
      <c r="ET489" s="78">
        <f t="shared" si="878"/>
        <v>5</v>
      </c>
      <c r="EU489" s="78">
        <v>0</v>
      </c>
      <c r="EV489" s="90" t="s">
        <v>560</v>
      </c>
      <c r="EW489" s="91">
        <v>682</v>
      </c>
      <c r="EX489" s="28">
        <f t="shared" si="880"/>
        <v>3410</v>
      </c>
      <c r="EY489" s="29">
        <f t="shared" si="881"/>
        <v>2.1312500000000001</v>
      </c>
      <c r="EZ489" s="7"/>
    </row>
    <row r="490" spans="1:156" ht="15" customHeight="1">
      <c r="A490" s="15"/>
      <c r="B490" s="15"/>
      <c r="C490" s="9"/>
      <c r="D490" s="78" t="str">
        <f t="shared" si="845"/>
        <v/>
      </c>
      <c r="E490" s="9"/>
      <c r="F490" s="9" t="str">
        <f t="shared" si="846"/>
        <v/>
      </c>
      <c r="G490" s="9"/>
      <c r="H490" s="9" t="str">
        <f t="shared" si="847"/>
        <v/>
      </c>
      <c r="I490" s="9"/>
      <c r="J490" s="62" t="str">
        <f t="shared" si="848"/>
        <v/>
      </c>
      <c r="K490" s="95" t="str">
        <f t="shared" si="849"/>
        <v/>
      </c>
      <c r="L490" s="9" t="str">
        <f t="shared" si="850"/>
        <v/>
      </c>
      <c r="M490" s="10" t="str">
        <f t="shared" si="851"/>
        <v/>
      </c>
      <c r="N490" s="7"/>
      <c r="P490" s="15"/>
      <c r="Q490" s="9"/>
      <c r="R490" s="78" t="str">
        <f t="shared" si="852"/>
        <v/>
      </c>
      <c r="S490" s="9"/>
      <c r="T490" s="9" t="str">
        <f t="shared" si="853"/>
        <v/>
      </c>
      <c r="U490" s="9"/>
      <c r="V490" s="9" t="str">
        <f t="shared" si="854"/>
        <v/>
      </c>
      <c r="W490" s="9"/>
      <c r="X490" s="62" t="str">
        <f t="shared" si="882"/>
        <v/>
      </c>
      <c r="Y490" s="95" t="str">
        <f t="shared" si="883"/>
        <v/>
      </c>
      <c r="Z490" s="9" t="str">
        <f t="shared" si="855"/>
        <v/>
      </c>
      <c r="AA490" s="10" t="str">
        <f t="shared" si="856"/>
        <v/>
      </c>
      <c r="AB490" s="7"/>
      <c r="AD490" s="15"/>
      <c r="AE490" s="9"/>
      <c r="AF490" s="78" t="str">
        <f t="shared" si="889"/>
        <v/>
      </c>
      <c r="AG490" s="9"/>
      <c r="AH490" s="9" t="str">
        <f t="shared" si="858"/>
        <v/>
      </c>
      <c r="AI490" s="9"/>
      <c r="AJ490" s="9" t="str">
        <f t="shared" si="859"/>
        <v/>
      </c>
      <c r="AK490" s="9"/>
      <c r="AL490" s="62" t="str">
        <f t="shared" si="890"/>
        <v/>
      </c>
      <c r="AM490" s="95" t="str">
        <f t="shared" si="891"/>
        <v/>
      </c>
      <c r="AN490" s="9" t="str">
        <f t="shared" si="861"/>
        <v/>
      </c>
      <c r="AO490" s="10" t="str">
        <f t="shared" si="862"/>
        <v/>
      </c>
      <c r="AP490" s="7"/>
      <c r="AR490" s="15"/>
      <c r="AS490" s="9"/>
      <c r="AT490" s="78" t="str">
        <f t="shared" si="863"/>
        <v/>
      </c>
      <c r="AU490" s="9"/>
      <c r="AV490" s="9" t="str">
        <f t="shared" si="864"/>
        <v/>
      </c>
      <c r="AW490" s="9"/>
      <c r="AX490" s="9" t="str">
        <f t="shared" si="865"/>
        <v/>
      </c>
      <c r="AY490" s="9"/>
      <c r="AZ490" s="62" t="str">
        <f t="shared" si="887"/>
        <v/>
      </c>
      <c r="BA490" s="95" t="str">
        <f t="shared" si="888"/>
        <v/>
      </c>
      <c r="BB490" s="9" t="str">
        <f t="shared" si="867"/>
        <v/>
      </c>
      <c r="BC490" s="10" t="str">
        <f t="shared" si="868"/>
        <v/>
      </c>
      <c r="BD490" s="7"/>
      <c r="BF490" s="15"/>
      <c r="BG490" s="9"/>
      <c r="BH490" s="78" t="str">
        <f t="shared" si="869"/>
        <v/>
      </c>
      <c r="BI490" s="9"/>
      <c r="BJ490" s="9" t="str">
        <f t="shared" si="870"/>
        <v/>
      </c>
      <c r="BK490" s="9"/>
      <c r="BL490" s="9" t="str">
        <f t="shared" si="871"/>
        <v/>
      </c>
      <c r="BM490" s="9"/>
      <c r="BN490" s="62" t="str">
        <f t="shared" si="872"/>
        <v/>
      </c>
      <c r="BO490" s="95" t="str">
        <f t="shared" si="873"/>
        <v/>
      </c>
      <c r="BP490" s="9" t="str">
        <f t="shared" si="874"/>
        <v/>
      </c>
      <c r="BQ490" s="10" t="str">
        <f t="shared" si="875"/>
        <v/>
      </c>
      <c r="BR490" s="7"/>
      <c r="BS490" s="1"/>
      <c r="BT490" s="15"/>
      <c r="BU490" s="9"/>
      <c r="BV490" s="9" t="str">
        <f t="shared" si="893"/>
        <v/>
      </c>
      <c r="BW490" s="9"/>
      <c r="BX490" s="9" t="str">
        <f t="shared" si="894"/>
        <v/>
      </c>
      <c r="BY490" s="9"/>
      <c r="BZ490" s="9" t="str">
        <f t="shared" si="895"/>
        <v/>
      </c>
      <c r="CA490" s="9"/>
      <c r="CB490" s="9"/>
      <c r="CC490" s="9"/>
      <c r="CD490" s="9" t="str">
        <f t="shared" si="896"/>
        <v/>
      </c>
      <c r="CE490" s="10" t="str">
        <f t="shared" si="897"/>
        <v/>
      </c>
      <c r="CF490" s="7"/>
      <c r="CH490" s="15"/>
      <c r="CI490" s="9"/>
      <c r="CJ490" s="9" t="str">
        <f t="shared" si="898"/>
        <v/>
      </c>
      <c r="CK490" s="9"/>
      <c r="CL490" s="9" t="str">
        <f t="shared" si="899"/>
        <v/>
      </c>
      <c r="CM490" s="9"/>
      <c r="CN490" s="9" t="str">
        <f t="shared" si="900"/>
        <v/>
      </c>
      <c r="CO490" s="9"/>
      <c r="CP490" s="9"/>
      <c r="CQ490" s="9"/>
      <c r="CR490" s="9" t="str">
        <f t="shared" si="901"/>
        <v/>
      </c>
      <c r="CS490" s="10" t="str">
        <f t="shared" si="902"/>
        <v/>
      </c>
      <c r="CT490" s="7"/>
      <c r="CV490" s="15"/>
      <c r="CW490" s="9"/>
      <c r="CX490" s="9" t="str">
        <f t="shared" si="903"/>
        <v/>
      </c>
      <c r="CY490" s="9"/>
      <c r="CZ490" s="9" t="str">
        <f t="shared" si="904"/>
        <v/>
      </c>
      <c r="DA490" s="9"/>
      <c r="DB490" s="9" t="str">
        <f t="shared" si="905"/>
        <v/>
      </c>
      <c r="DC490" s="9"/>
      <c r="DD490" s="9"/>
      <c r="DE490" s="9"/>
      <c r="DF490" s="9" t="str">
        <f t="shared" si="906"/>
        <v/>
      </c>
      <c r="DG490" s="10" t="str">
        <f t="shared" si="907"/>
        <v/>
      </c>
      <c r="DH490" s="7"/>
      <c r="EL490" s="239"/>
      <c r="EM490" s="15"/>
      <c r="EN490" s="15"/>
      <c r="EO490" s="9">
        <v>8486</v>
      </c>
      <c r="EP490" s="78">
        <f t="shared" si="876"/>
        <v>14</v>
      </c>
      <c r="EQ490" s="9">
        <v>406</v>
      </c>
      <c r="ER490" s="9">
        <f t="shared" si="877"/>
        <v>0</v>
      </c>
      <c r="ES490" s="9">
        <v>16</v>
      </c>
      <c r="ET490" s="9">
        <f t="shared" si="878"/>
        <v>0</v>
      </c>
      <c r="EU490" s="9">
        <v>0</v>
      </c>
      <c r="EV490" s="62" t="str">
        <f t="shared" si="892"/>
        <v>ラブブマスコット</v>
      </c>
      <c r="EW490" s="95">
        <f t="shared" si="892"/>
        <v>400</v>
      </c>
      <c r="EX490" s="9">
        <f t="shared" si="880"/>
        <v>0</v>
      </c>
      <c r="EY490" s="10">
        <f t="shared" si="881"/>
        <v>0</v>
      </c>
      <c r="EZ490" s="7"/>
    </row>
    <row r="491" spans="1:156" ht="15" customHeight="1">
      <c r="A491" s="15"/>
      <c r="B491" s="15"/>
      <c r="C491" s="9"/>
      <c r="D491" s="20" t="str">
        <f t="shared" si="845"/>
        <v/>
      </c>
      <c r="E491" s="9"/>
      <c r="F491" s="9" t="str">
        <f t="shared" si="846"/>
        <v/>
      </c>
      <c r="G491" s="9"/>
      <c r="H491" s="9" t="str">
        <f t="shared" si="847"/>
        <v/>
      </c>
      <c r="I491" s="9"/>
      <c r="J491" s="62" t="str">
        <f t="shared" si="848"/>
        <v/>
      </c>
      <c r="K491" s="9" t="str">
        <f t="shared" si="849"/>
        <v/>
      </c>
      <c r="L491" s="9" t="str">
        <f t="shared" si="850"/>
        <v/>
      </c>
      <c r="M491" s="10" t="str">
        <f t="shared" si="851"/>
        <v/>
      </c>
      <c r="N491" s="7"/>
      <c r="P491" s="15"/>
      <c r="Q491" s="9"/>
      <c r="R491" s="20" t="str">
        <f t="shared" si="852"/>
        <v/>
      </c>
      <c r="S491" s="9"/>
      <c r="T491" s="9" t="str">
        <f t="shared" si="853"/>
        <v/>
      </c>
      <c r="U491" s="9"/>
      <c r="V491" s="9" t="str">
        <f t="shared" si="854"/>
        <v/>
      </c>
      <c r="W491" s="9"/>
      <c r="X491" s="62" t="str">
        <f t="shared" si="882"/>
        <v/>
      </c>
      <c r="Y491" s="9" t="str">
        <f t="shared" si="883"/>
        <v/>
      </c>
      <c r="Z491" s="9" t="str">
        <f t="shared" si="855"/>
        <v/>
      </c>
      <c r="AA491" s="10" t="str">
        <f t="shared" si="856"/>
        <v/>
      </c>
      <c r="AB491" s="7"/>
      <c r="AD491" s="15"/>
      <c r="AE491" s="9"/>
      <c r="AF491" s="20" t="str">
        <f t="shared" si="889"/>
        <v/>
      </c>
      <c r="AG491" s="9"/>
      <c r="AH491" s="9" t="str">
        <f t="shared" si="858"/>
        <v/>
      </c>
      <c r="AI491" s="9"/>
      <c r="AJ491" s="9" t="str">
        <f t="shared" si="859"/>
        <v/>
      </c>
      <c r="AK491" s="9"/>
      <c r="AL491" s="62" t="str">
        <f t="shared" si="890"/>
        <v/>
      </c>
      <c r="AM491" s="9" t="str">
        <f t="shared" si="891"/>
        <v/>
      </c>
      <c r="AN491" s="9" t="str">
        <f t="shared" si="861"/>
        <v/>
      </c>
      <c r="AO491" s="10" t="str">
        <f t="shared" si="862"/>
        <v/>
      </c>
      <c r="AP491" s="7"/>
      <c r="AR491" s="17"/>
      <c r="AS491" s="9"/>
      <c r="AT491" s="20" t="str">
        <f t="shared" si="863"/>
        <v/>
      </c>
      <c r="AU491" s="9"/>
      <c r="AV491" s="9" t="str">
        <f t="shared" si="864"/>
        <v/>
      </c>
      <c r="AW491" s="9"/>
      <c r="AX491" s="9" t="str">
        <f t="shared" si="865"/>
        <v/>
      </c>
      <c r="AY491" s="9"/>
      <c r="AZ491" s="62" t="str">
        <f t="shared" si="887"/>
        <v/>
      </c>
      <c r="BA491" s="9" t="str">
        <f t="shared" si="888"/>
        <v/>
      </c>
      <c r="BB491" s="9" t="str">
        <f t="shared" si="867"/>
        <v/>
      </c>
      <c r="BC491" s="10" t="str">
        <f t="shared" si="868"/>
        <v/>
      </c>
      <c r="BD491" s="7"/>
      <c r="BF491" s="15"/>
      <c r="BG491" s="9"/>
      <c r="BH491" s="20" t="str">
        <f t="shared" si="869"/>
        <v/>
      </c>
      <c r="BI491" s="9"/>
      <c r="BJ491" s="9" t="str">
        <f t="shared" si="870"/>
        <v/>
      </c>
      <c r="BK491" s="9"/>
      <c r="BL491" s="9" t="str">
        <f t="shared" si="871"/>
        <v/>
      </c>
      <c r="BM491" s="9"/>
      <c r="BN491" s="62" t="str">
        <f t="shared" si="872"/>
        <v/>
      </c>
      <c r="BO491" s="9" t="str">
        <f t="shared" si="873"/>
        <v/>
      </c>
      <c r="BP491" s="9" t="str">
        <f t="shared" si="874"/>
        <v/>
      </c>
      <c r="BQ491" s="10" t="str">
        <f t="shared" si="875"/>
        <v/>
      </c>
      <c r="BR491" s="7"/>
      <c r="BS491" s="1"/>
      <c r="BT491" s="15"/>
      <c r="BU491" s="9"/>
      <c r="BV491" s="9" t="str">
        <f t="shared" si="893"/>
        <v/>
      </c>
      <c r="BW491" s="9"/>
      <c r="BX491" s="9" t="str">
        <f t="shared" si="894"/>
        <v/>
      </c>
      <c r="BY491" s="9"/>
      <c r="BZ491" s="9" t="str">
        <f t="shared" si="895"/>
        <v/>
      </c>
      <c r="CA491" s="9"/>
      <c r="CB491" s="9"/>
      <c r="CC491" s="9"/>
      <c r="CD491" s="9" t="str">
        <f t="shared" si="896"/>
        <v/>
      </c>
      <c r="CE491" s="10" t="str">
        <f t="shared" si="897"/>
        <v/>
      </c>
      <c r="CF491" s="7"/>
      <c r="CH491" s="15"/>
      <c r="CI491" s="9"/>
      <c r="CJ491" s="9" t="str">
        <f t="shared" si="898"/>
        <v/>
      </c>
      <c r="CK491" s="9"/>
      <c r="CL491" s="9" t="str">
        <f t="shared" si="899"/>
        <v/>
      </c>
      <c r="CM491" s="9"/>
      <c r="CN491" s="9" t="str">
        <f t="shared" si="900"/>
        <v/>
      </c>
      <c r="CO491" s="9"/>
      <c r="CP491" s="9"/>
      <c r="CQ491" s="9"/>
      <c r="CR491" s="9" t="str">
        <f t="shared" si="901"/>
        <v/>
      </c>
      <c r="CS491" s="10" t="str">
        <f t="shared" si="902"/>
        <v/>
      </c>
      <c r="CT491" s="7"/>
      <c r="CV491" s="15"/>
      <c r="CW491" s="9"/>
      <c r="CX491" s="9" t="str">
        <f t="shared" si="903"/>
        <v/>
      </c>
      <c r="CY491" s="9"/>
      <c r="CZ491" s="9" t="str">
        <f t="shared" si="904"/>
        <v/>
      </c>
      <c r="DA491" s="9"/>
      <c r="DB491" s="9" t="str">
        <f t="shared" si="905"/>
        <v/>
      </c>
      <c r="DC491" s="9"/>
      <c r="DD491" s="9"/>
      <c r="DE491" s="9"/>
      <c r="DF491" s="9" t="str">
        <f t="shared" si="906"/>
        <v/>
      </c>
      <c r="DG491" s="10" t="str">
        <f t="shared" si="907"/>
        <v/>
      </c>
      <c r="DH491" s="7"/>
      <c r="EL491" s="239"/>
      <c r="EM491" s="15"/>
      <c r="EN491" s="15"/>
      <c r="EO491" s="9">
        <v>7189</v>
      </c>
      <c r="EP491" s="20">
        <f t="shared" si="876"/>
        <v>17</v>
      </c>
      <c r="EQ491" s="9">
        <v>483</v>
      </c>
      <c r="ER491" s="9">
        <f t="shared" si="877"/>
        <v>0</v>
      </c>
      <c r="ES491" s="9">
        <v>68</v>
      </c>
      <c r="ET491" s="9">
        <f t="shared" si="878"/>
        <v>0</v>
      </c>
      <c r="EU491" s="9">
        <v>-1</v>
      </c>
      <c r="EV491" s="62" t="str">
        <f t="shared" si="892"/>
        <v>AIモンスターラバー</v>
      </c>
      <c r="EW491" s="9">
        <f t="shared" si="892"/>
        <v>200</v>
      </c>
      <c r="EX491" s="9">
        <f t="shared" si="880"/>
        <v>0</v>
      </c>
      <c r="EY491" s="10">
        <f t="shared" si="881"/>
        <v>0</v>
      </c>
      <c r="EZ491" s="7"/>
    </row>
    <row r="492" spans="1:156" ht="15" customHeight="1" thickBot="1">
      <c r="A492" s="23"/>
      <c r="B492" s="23"/>
      <c r="C492" s="24"/>
      <c r="D492" s="104" t="str">
        <f t="shared" si="845"/>
        <v/>
      </c>
      <c r="E492" s="24"/>
      <c r="F492" s="24" t="str">
        <f t="shared" si="846"/>
        <v/>
      </c>
      <c r="G492" s="24"/>
      <c r="H492" s="24" t="str">
        <f t="shared" si="847"/>
        <v/>
      </c>
      <c r="I492" s="24"/>
      <c r="J492" s="63" t="str">
        <f t="shared" si="848"/>
        <v/>
      </c>
      <c r="K492" s="96" t="str">
        <f t="shared" si="849"/>
        <v/>
      </c>
      <c r="L492" s="24" t="str">
        <f t="shared" si="850"/>
        <v/>
      </c>
      <c r="M492" s="26" t="str">
        <f t="shared" si="851"/>
        <v/>
      </c>
      <c r="N492" s="7"/>
      <c r="P492" s="23"/>
      <c r="Q492" s="24"/>
      <c r="R492" s="104" t="str">
        <f t="shared" si="852"/>
        <v/>
      </c>
      <c r="S492" s="24"/>
      <c r="T492" s="24" t="str">
        <f t="shared" si="853"/>
        <v/>
      </c>
      <c r="U492" s="24"/>
      <c r="V492" s="24" t="str">
        <f t="shared" si="854"/>
        <v/>
      </c>
      <c r="W492" s="24"/>
      <c r="X492" s="63" t="str">
        <f t="shared" si="882"/>
        <v/>
      </c>
      <c r="Y492" s="96" t="str">
        <f t="shared" si="883"/>
        <v/>
      </c>
      <c r="Z492" s="24" t="str">
        <f t="shared" si="855"/>
        <v/>
      </c>
      <c r="AA492" s="26" t="str">
        <f t="shared" si="856"/>
        <v/>
      </c>
      <c r="AB492" s="7"/>
      <c r="AD492" s="23"/>
      <c r="AE492" s="24"/>
      <c r="AF492" s="104" t="str">
        <f t="shared" si="889"/>
        <v/>
      </c>
      <c r="AG492" s="24"/>
      <c r="AH492" s="24" t="str">
        <f t="shared" si="858"/>
        <v/>
      </c>
      <c r="AI492" s="24"/>
      <c r="AJ492" s="24" t="str">
        <f t="shared" si="859"/>
        <v/>
      </c>
      <c r="AK492" s="24"/>
      <c r="AL492" s="63" t="str">
        <f t="shared" si="890"/>
        <v/>
      </c>
      <c r="AM492" s="96" t="str">
        <f t="shared" si="891"/>
        <v/>
      </c>
      <c r="AN492" s="24" t="str">
        <f t="shared" si="861"/>
        <v/>
      </c>
      <c r="AO492" s="26" t="str">
        <f t="shared" si="862"/>
        <v/>
      </c>
      <c r="AP492" s="7"/>
      <c r="AR492" s="23"/>
      <c r="AS492" s="24"/>
      <c r="AT492" s="104" t="str">
        <f t="shared" si="863"/>
        <v/>
      </c>
      <c r="AU492" s="24"/>
      <c r="AV492" s="24" t="str">
        <f t="shared" si="864"/>
        <v/>
      </c>
      <c r="AW492" s="24"/>
      <c r="AX492" s="24" t="str">
        <f t="shared" si="865"/>
        <v/>
      </c>
      <c r="AY492" s="24"/>
      <c r="AZ492" s="63" t="str">
        <f t="shared" si="887"/>
        <v/>
      </c>
      <c r="BA492" s="96" t="str">
        <f t="shared" si="888"/>
        <v/>
      </c>
      <c r="BB492" s="24" t="str">
        <f t="shared" si="867"/>
        <v/>
      </c>
      <c r="BC492" s="26" t="str">
        <f t="shared" si="868"/>
        <v/>
      </c>
      <c r="BD492" s="7"/>
      <c r="BF492" s="23"/>
      <c r="BG492" s="24"/>
      <c r="BH492" s="104" t="str">
        <f t="shared" si="869"/>
        <v/>
      </c>
      <c r="BI492" s="24"/>
      <c r="BJ492" s="24" t="str">
        <f t="shared" si="870"/>
        <v/>
      </c>
      <c r="BK492" s="24"/>
      <c r="BL492" s="24" t="str">
        <f t="shared" si="871"/>
        <v/>
      </c>
      <c r="BM492" s="24"/>
      <c r="BN492" s="63" t="str">
        <f t="shared" si="872"/>
        <v/>
      </c>
      <c r="BO492" s="96" t="str">
        <f t="shared" si="873"/>
        <v/>
      </c>
      <c r="BP492" s="24" t="str">
        <f t="shared" si="874"/>
        <v/>
      </c>
      <c r="BQ492" s="26" t="str">
        <f t="shared" si="875"/>
        <v/>
      </c>
      <c r="BR492" s="7"/>
      <c r="BS492" s="1"/>
      <c r="BT492" s="15"/>
      <c r="BU492" s="9"/>
      <c r="BV492" s="9" t="str">
        <f t="shared" si="893"/>
        <v/>
      </c>
      <c r="BW492" s="9"/>
      <c r="BX492" s="9" t="str">
        <f t="shared" si="894"/>
        <v/>
      </c>
      <c r="BY492" s="9"/>
      <c r="BZ492" s="9" t="str">
        <f t="shared" si="895"/>
        <v/>
      </c>
      <c r="CA492" s="9"/>
      <c r="CB492" s="9"/>
      <c r="CC492" s="9"/>
      <c r="CD492" s="9" t="str">
        <f t="shared" si="896"/>
        <v/>
      </c>
      <c r="CE492" s="10" t="str">
        <f t="shared" si="897"/>
        <v/>
      </c>
      <c r="CF492" s="7"/>
      <c r="CH492" s="15"/>
      <c r="CI492" s="9"/>
      <c r="CJ492" s="9" t="str">
        <f t="shared" si="898"/>
        <v/>
      </c>
      <c r="CK492" s="9"/>
      <c r="CL492" s="9" t="str">
        <f t="shared" si="899"/>
        <v/>
      </c>
      <c r="CM492" s="9"/>
      <c r="CN492" s="9" t="str">
        <f t="shared" si="900"/>
        <v/>
      </c>
      <c r="CO492" s="9"/>
      <c r="CP492" s="9"/>
      <c r="CQ492" s="9"/>
      <c r="CR492" s="9" t="str">
        <f t="shared" si="901"/>
        <v/>
      </c>
      <c r="CS492" s="10" t="str">
        <f t="shared" si="902"/>
        <v/>
      </c>
      <c r="CT492" s="7"/>
      <c r="CV492" s="15"/>
      <c r="CW492" s="9"/>
      <c r="CX492" s="9" t="str">
        <f t="shared" si="903"/>
        <v/>
      </c>
      <c r="CY492" s="9"/>
      <c r="CZ492" s="9" t="str">
        <f t="shared" si="904"/>
        <v/>
      </c>
      <c r="DA492" s="9"/>
      <c r="DB492" s="9" t="str">
        <f t="shared" si="905"/>
        <v/>
      </c>
      <c r="DC492" s="9"/>
      <c r="DD492" s="9"/>
      <c r="DE492" s="9"/>
      <c r="DF492" s="9" t="str">
        <f t="shared" si="906"/>
        <v/>
      </c>
      <c r="DG492" s="10" t="str">
        <f t="shared" si="907"/>
        <v/>
      </c>
      <c r="DH492" s="7"/>
      <c r="EL492" s="239"/>
      <c r="EM492" s="23"/>
      <c r="EN492" s="23"/>
      <c r="EO492" s="24">
        <v>8222</v>
      </c>
      <c r="EP492" s="104">
        <f t="shared" si="876"/>
        <v>13</v>
      </c>
      <c r="EQ492" s="24">
        <v>579</v>
      </c>
      <c r="ER492" s="24">
        <f t="shared" si="877"/>
        <v>0</v>
      </c>
      <c r="ES492" s="24">
        <v>18</v>
      </c>
      <c r="ET492" s="24">
        <f t="shared" si="878"/>
        <v>0</v>
      </c>
      <c r="EU492" s="24">
        <f>-4</f>
        <v>-4</v>
      </c>
      <c r="EV492" s="63" t="str">
        <f t="shared" si="892"/>
        <v>ラブブキーホルダー</v>
      </c>
      <c r="EW492" s="96">
        <f t="shared" si="892"/>
        <v>500</v>
      </c>
      <c r="EX492" s="24">
        <f t="shared" si="880"/>
        <v>0</v>
      </c>
      <c r="EY492" s="26">
        <f t="shared" si="881"/>
        <v>0</v>
      </c>
      <c r="EZ492" s="7"/>
    </row>
    <row r="493" spans="1:156" ht="15" customHeight="1" thickTop="1">
      <c r="A493" s="89"/>
      <c r="B493" s="89"/>
      <c r="C493" s="78"/>
      <c r="D493" s="78" t="str">
        <f t="shared" si="845"/>
        <v/>
      </c>
      <c r="E493" s="78"/>
      <c r="F493" s="28" t="str">
        <f t="shared" si="846"/>
        <v/>
      </c>
      <c r="G493" s="78"/>
      <c r="H493" s="78" t="str">
        <f t="shared" si="847"/>
        <v/>
      </c>
      <c r="I493" s="78"/>
      <c r="J493" s="90" t="str">
        <f t="shared" si="848"/>
        <v/>
      </c>
      <c r="K493" s="91" t="str">
        <f t="shared" si="849"/>
        <v/>
      </c>
      <c r="L493" s="28" t="str">
        <f t="shared" si="850"/>
        <v/>
      </c>
      <c r="M493" s="29" t="str">
        <f t="shared" si="851"/>
        <v/>
      </c>
      <c r="N493" s="7"/>
      <c r="P493" s="89" t="str">
        <f>IF(A493="","",A493)</f>
        <v/>
      </c>
      <c r="Q493" s="78"/>
      <c r="R493" s="78" t="str">
        <f t="shared" si="852"/>
        <v/>
      </c>
      <c r="S493" s="78"/>
      <c r="T493" s="28" t="str">
        <f t="shared" si="853"/>
        <v/>
      </c>
      <c r="U493" s="78"/>
      <c r="V493" s="78" t="str">
        <f t="shared" si="854"/>
        <v/>
      </c>
      <c r="W493" s="78"/>
      <c r="X493" s="90" t="str">
        <f t="shared" si="882"/>
        <v/>
      </c>
      <c r="Y493" s="91" t="str">
        <f t="shared" si="883"/>
        <v/>
      </c>
      <c r="Z493" s="28" t="str">
        <f t="shared" si="855"/>
        <v/>
      </c>
      <c r="AA493" s="29" t="str">
        <f t="shared" si="856"/>
        <v/>
      </c>
      <c r="AB493" s="7"/>
      <c r="AD493" s="89" t="str">
        <f>IF(CF493="","",CF493)</f>
        <v/>
      </c>
      <c r="AE493" s="78"/>
      <c r="AF493" s="78" t="str">
        <f t="shared" si="889"/>
        <v/>
      </c>
      <c r="AG493" s="78"/>
      <c r="AH493" s="28" t="str">
        <f t="shared" si="858"/>
        <v/>
      </c>
      <c r="AI493" s="78"/>
      <c r="AJ493" s="78" t="str">
        <f t="shared" si="859"/>
        <v/>
      </c>
      <c r="AK493" s="78"/>
      <c r="AL493" s="90" t="str">
        <f t="shared" si="890"/>
        <v/>
      </c>
      <c r="AM493" s="91" t="str">
        <f t="shared" si="891"/>
        <v/>
      </c>
      <c r="AN493" s="28" t="str">
        <f t="shared" si="861"/>
        <v/>
      </c>
      <c r="AO493" s="29" t="str">
        <f t="shared" si="862"/>
        <v/>
      </c>
      <c r="AP493" s="7"/>
      <c r="AR493" s="89"/>
      <c r="AS493" s="78"/>
      <c r="AT493" s="78" t="str">
        <f t="shared" si="863"/>
        <v/>
      </c>
      <c r="AU493" s="78"/>
      <c r="AV493" s="28" t="str">
        <f t="shared" si="864"/>
        <v/>
      </c>
      <c r="AW493" s="78"/>
      <c r="AX493" s="78" t="str">
        <f t="shared" si="865"/>
        <v/>
      </c>
      <c r="AY493" s="78"/>
      <c r="AZ493" s="90" t="str">
        <f t="shared" si="887"/>
        <v/>
      </c>
      <c r="BA493" s="91" t="str">
        <f t="shared" si="888"/>
        <v/>
      </c>
      <c r="BB493" s="28" t="str">
        <f t="shared" si="867"/>
        <v/>
      </c>
      <c r="BC493" s="29" t="str">
        <f t="shared" si="868"/>
        <v/>
      </c>
      <c r="BD493" s="7"/>
      <c r="BF493" s="89">
        <f>IF(EM493="","",EM493)</f>
        <v>45999</v>
      </c>
      <c r="BG493" s="78"/>
      <c r="BH493" s="78" t="str">
        <f t="shared" si="869"/>
        <v/>
      </c>
      <c r="BI493" s="78"/>
      <c r="BJ493" s="28" t="str">
        <f t="shared" si="870"/>
        <v/>
      </c>
      <c r="BK493" s="78"/>
      <c r="BL493" s="78" t="str">
        <f t="shared" si="871"/>
        <v/>
      </c>
      <c r="BM493" s="78"/>
      <c r="BN493" s="90" t="str">
        <f t="shared" si="872"/>
        <v/>
      </c>
      <c r="BO493" s="91" t="str">
        <f t="shared" si="873"/>
        <v/>
      </c>
      <c r="BP493" s="28" t="str">
        <f t="shared" si="874"/>
        <v/>
      </c>
      <c r="BQ493" s="29" t="str">
        <f t="shared" si="875"/>
        <v/>
      </c>
      <c r="BR493" s="7"/>
      <c r="BS493" s="1"/>
      <c r="BT493" s="15"/>
      <c r="BU493" s="9"/>
      <c r="BV493" s="9" t="str">
        <f t="shared" si="893"/>
        <v/>
      </c>
      <c r="BW493" s="9"/>
      <c r="BX493" s="9" t="str">
        <f t="shared" si="894"/>
        <v/>
      </c>
      <c r="BY493" s="9"/>
      <c r="BZ493" s="9" t="str">
        <f t="shared" si="895"/>
        <v/>
      </c>
      <c r="CA493" s="9"/>
      <c r="CB493" s="9"/>
      <c r="CC493" s="9"/>
      <c r="CD493" s="9" t="str">
        <f t="shared" si="896"/>
        <v/>
      </c>
      <c r="CE493" s="10" t="str">
        <f t="shared" si="897"/>
        <v/>
      </c>
      <c r="CF493" s="7"/>
      <c r="CH493" s="15"/>
      <c r="CI493" s="9"/>
      <c r="CJ493" s="9" t="str">
        <f t="shared" si="898"/>
        <v/>
      </c>
      <c r="CK493" s="9"/>
      <c r="CL493" s="9" t="str">
        <f t="shared" si="899"/>
        <v/>
      </c>
      <c r="CM493" s="9"/>
      <c r="CN493" s="9" t="str">
        <f t="shared" si="900"/>
        <v/>
      </c>
      <c r="CO493" s="9"/>
      <c r="CP493" s="9"/>
      <c r="CQ493" s="9"/>
      <c r="CR493" s="9" t="str">
        <f t="shared" si="901"/>
        <v/>
      </c>
      <c r="CS493" s="10" t="str">
        <f t="shared" si="902"/>
        <v/>
      </c>
      <c r="CT493" s="7"/>
      <c r="CV493" s="15"/>
      <c r="CW493" s="9"/>
      <c r="CX493" s="9" t="str">
        <f t="shared" si="903"/>
        <v/>
      </c>
      <c r="CY493" s="9"/>
      <c r="CZ493" s="9" t="str">
        <f t="shared" si="904"/>
        <v/>
      </c>
      <c r="DA493" s="9"/>
      <c r="DB493" s="9" t="str">
        <f t="shared" si="905"/>
        <v/>
      </c>
      <c r="DC493" s="9"/>
      <c r="DD493" s="9"/>
      <c r="DE493" s="9"/>
      <c r="DF493" s="9" t="str">
        <f t="shared" si="906"/>
        <v/>
      </c>
      <c r="DG493" s="10" t="str">
        <f t="shared" si="907"/>
        <v/>
      </c>
      <c r="DH493" s="7"/>
      <c r="EL493" s="239"/>
      <c r="EM493" s="89">
        <v>45999</v>
      </c>
      <c r="EN493" s="6">
        <f>IF(EM493="","",SUM(EP493:EP496)+SUM(FD493:FD496)+HH466+SUM(HU493:HU496))</f>
        <v>128</v>
      </c>
      <c r="EO493" s="78">
        <v>7813</v>
      </c>
      <c r="EP493" s="78">
        <f t="shared" si="876"/>
        <v>45</v>
      </c>
      <c r="EQ493" s="78">
        <v>266</v>
      </c>
      <c r="ER493" s="28">
        <f t="shared" si="877"/>
        <v>2</v>
      </c>
      <c r="ES493" s="78">
        <v>53</v>
      </c>
      <c r="ET493" s="78">
        <f t="shared" si="878"/>
        <v>2</v>
      </c>
      <c r="EU493" s="78">
        <v>0</v>
      </c>
      <c r="EV493" s="90" t="str">
        <f t="shared" si="892"/>
        <v>NICI</v>
      </c>
      <c r="EW493" s="91">
        <f t="shared" si="892"/>
        <v>682</v>
      </c>
      <c r="EX493" s="28">
        <f t="shared" si="880"/>
        <v>1364</v>
      </c>
      <c r="EY493" s="29">
        <f t="shared" si="881"/>
        <v>0.30311111111111111</v>
      </c>
      <c r="EZ493" s="7"/>
    </row>
    <row r="494" spans="1:156" ht="15" customHeight="1">
      <c r="A494" s="15"/>
      <c r="B494" s="15"/>
      <c r="C494" s="9"/>
      <c r="D494" s="9" t="str">
        <f t="shared" si="845"/>
        <v/>
      </c>
      <c r="E494" s="9"/>
      <c r="F494" s="9" t="str">
        <f t="shared" si="846"/>
        <v/>
      </c>
      <c r="G494" s="9"/>
      <c r="H494" s="9" t="str">
        <f t="shared" si="847"/>
        <v/>
      </c>
      <c r="I494" s="9"/>
      <c r="J494" s="62" t="str">
        <f t="shared" si="848"/>
        <v/>
      </c>
      <c r="K494" s="95" t="str">
        <f t="shared" si="849"/>
        <v/>
      </c>
      <c r="L494" s="9" t="str">
        <f t="shared" si="850"/>
        <v/>
      </c>
      <c r="M494" s="10" t="str">
        <f t="shared" si="851"/>
        <v/>
      </c>
      <c r="N494" s="7"/>
      <c r="P494" s="15"/>
      <c r="Q494" s="9"/>
      <c r="R494" s="9" t="str">
        <f t="shared" si="852"/>
        <v/>
      </c>
      <c r="S494" s="9"/>
      <c r="T494" s="9" t="str">
        <f t="shared" si="853"/>
        <v/>
      </c>
      <c r="U494" s="9"/>
      <c r="V494" s="9" t="str">
        <f t="shared" si="854"/>
        <v/>
      </c>
      <c r="W494" s="9"/>
      <c r="X494" s="62" t="str">
        <f t="shared" si="882"/>
        <v/>
      </c>
      <c r="Y494" s="95" t="str">
        <f t="shared" si="883"/>
        <v/>
      </c>
      <c r="Z494" s="9" t="str">
        <f t="shared" si="855"/>
        <v/>
      </c>
      <c r="AA494" s="10" t="str">
        <f t="shared" si="856"/>
        <v/>
      </c>
      <c r="AB494" s="7"/>
      <c r="AD494" s="15"/>
      <c r="AE494" s="9"/>
      <c r="AF494" s="9" t="str">
        <f t="shared" si="889"/>
        <v/>
      </c>
      <c r="AG494" s="9"/>
      <c r="AH494" s="9" t="str">
        <f t="shared" si="858"/>
        <v/>
      </c>
      <c r="AI494" s="9"/>
      <c r="AJ494" s="9" t="str">
        <f t="shared" si="859"/>
        <v/>
      </c>
      <c r="AK494" s="9"/>
      <c r="AL494" s="62" t="str">
        <f t="shared" si="890"/>
        <v/>
      </c>
      <c r="AM494" s="95" t="str">
        <f t="shared" si="891"/>
        <v/>
      </c>
      <c r="AN494" s="9" t="str">
        <f t="shared" si="861"/>
        <v/>
      </c>
      <c r="AO494" s="10" t="str">
        <f t="shared" si="862"/>
        <v/>
      </c>
      <c r="AP494" s="7"/>
      <c r="AR494" s="15"/>
      <c r="AS494" s="9"/>
      <c r="AT494" s="9" t="str">
        <f t="shared" si="863"/>
        <v/>
      </c>
      <c r="AU494" s="9"/>
      <c r="AV494" s="9" t="str">
        <f t="shared" si="864"/>
        <v/>
      </c>
      <c r="AW494" s="9"/>
      <c r="AX494" s="9" t="str">
        <f t="shared" si="865"/>
        <v/>
      </c>
      <c r="AY494" s="9"/>
      <c r="AZ494" s="62" t="str">
        <f t="shared" si="887"/>
        <v/>
      </c>
      <c r="BA494" s="95" t="str">
        <f t="shared" si="888"/>
        <v/>
      </c>
      <c r="BB494" s="9" t="str">
        <f t="shared" si="867"/>
        <v/>
      </c>
      <c r="BC494" s="10" t="str">
        <f t="shared" si="868"/>
        <v/>
      </c>
      <c r="BD494" s="7"/>
      <c r="BF494" s="15"/>
      <c r="BG494" s="9"/>
      <c r="BH494" s="9" t="str">
        <f t="shared" si="869"/>
        <v/>
      </c>
      <c r="BI494" s="9"/>
      <c r="BJ494" s="9" t="str">
        <f t="shared" si="870"/>
        <v/>
      </c>
      <c r="BK494" s="9"/>
      <c r="BL494" s="9" t="str">
        <f t="shared" si="871"/>
        <v/>
      </c>
      <c r="BM494" s="9"/>
      <c r="BN494" s="62" t="str">
        <f t="shared" si="872"/>
        <v/>
      </c>
      <c r="BO494" s="95" t="str">
        <f t="shared" si="873"/>
        <v/>
      </c>
      <c r="BP494" s="9" t="str">
        <f t="shared" si="874"/>
        <v/>
      </c>
      <c r="BQ494" s="10" t="str">
        <f t="shared" si="875"/>
        <v/>
      </c>
      <c r="BR494" s="7"/>
      <c r="BS494" s="1"/>
      <c r="BT494" s="15"/>
      <c r="BU494" s="9"/>
      <c r="BV494" s="9" t="str">
        <f t="shared" si="893"/>
        <v/>
      </c>
      <c r="BW494" s="9"/>
      <c r="BX494" s="9" t="str">
        <f t="shared" si="894"/>
        <v/>
      </c>
      <c r="BY494" s="9"/>
      <c r="BZ494" s="9" t="str">
        <f t="shared" si="895"/>
        <v/>
      </c>
      <c r="CA494" s="9"/>
      <c r="CB494" s="9"/>
      <c r="CC494" s="9"/>
      <c r="CD494" s="9" t="str">
        <f t="shared" si="896"/>
        <v/>
      </c>
      <c r="CE494" s="10" t="str">
        <f t="shared" si="897"/>
        <v/>
      </c>
      <c r="CF494" s="7"/>
      <c r="CH494" s="15"/>
      <c r="CI494" s="9"/>
      <c r="CJ494" s="9" t="str">
        <f t="shared" si="898"/>
        <v/>
      </c>
      <c r="CK494" s="9"/>
      <c r="CL494" s="9" t="str">
        <f t="shared" si="899"/>
        <v/>
      </c>
      <c r="CM494" s="9"/>
      <c r="CN494" s="9" t="str">
        <f t="shared" si="900"/>
        <v/>
      </c>
      <c r="CO494" s="9"/>
      <c r="CP494" s="9"/>
      <c r="CQ494" s="9"/>
      <c r="CR494" s="9" t="str">
        <f t="shared" si="901"/>
        <v/>
      </c>
      <c r="CS494" s="10" t="str">
        <f t="shared" si="902"/>
        <v/>
      </c>
      <c r="CT494" s="7"/>
      <c r="CV494" s="15"/>
      <c r="CW494" s="9"/>
      <c r="CX494" s="9" t="str">
        <f t="shared" si="903"/>
        <v/>
      </c>
      <c r="CY494" s="9"/>
      <c r="CZ494" s="9" t="str">
        <f t="shared" si="904"/>
        <v/>
      </c>
      <c r="DA494" s="9"/>
      <c r="DB494" s="9" t="str">
        <f t="shared" si="905"/>
        <v/>
      </c>
      <c r="DC494" s="9"/>
      <c r="DD494" s="9"/>
      <c r="DE494" s="9"/>
      <c r="DF494" s="9" t="str">
        <f t="shared" si="906"/>
        <v/>
      </c>
      <c r="DG494" s="10" t="str">
        <f t="shared" si="907"/>
        <v/>
      </c>
      <c r="DH494" s="7"/>
      <c r="EL494" s="239"/>
      <c r="EM494" s="15"/>
      <c r="EN494" s="15"/>
      <c r="EO494" s="9">
        <v>8501</v>
      </c>
      <c r="EP494" s="9">
        <f t="shared" si="876"/>
        <v>15</v>
      </c>
      <c r="EQ494" s="9">
        <v>406</v>
      </c>
      <c r="ER494" s="9">
        <f t="shared" si="877"/>
        <v>0</v>
      </c>
      <c r="ES494" s="9">
        <v>16</v>
      </c>
      <c r="ET494" s="9">
        <f t="shared" si="878"/>
        <v>0</v>
      </c>
      <c r="EU494" s="9">
        <v>5</v>
      </c>
      <c r="EV494" s="62" t="str">
        <f t="shared" si="892"/>
        <v>ラブブマスコット</v>
      </c>
      <c r="EW494" s="95">
        <f t="shared" si="892"/>
        <v>400</v>
      </c>
      <c r="EX494" s="9">
        <f t="shared" si="880"/>
        <v>0</v>
      </c>
      <c r="EY494" s="10">
        <f t="shared" si="881"/>
        <v>0</v>
      </c>
      <c r="EZ494" s="7" t="s">
        <v>621</v>
      </c>
    </row>
    <row r="495" spans="1:156" ht="15" customHeight="1">
      <c r="A495" s="15"/>
      <c r="B495" s="15"/>
      <c r="C495" s="9"/>
      <c r="D495" s="9" t="str">
        <f t="shared" si="845"/>
        <v/>
      </c>
      <c r="E495" s="9"/>
      <c r="F495" s="9" t="str">
        <f t="shared" si="846"/>
        <v/>
      </c>
      <c r="G495" s="9"/>
      <c r="H495" s="9" t="str">
        <f t="shared" si="847"/>
        <v/>
      </c>
      <c r="I495" s="9"/>
      <c r="J495" s="62" t="str">
        <f t="shared" si="848"/>
        <v/>
      </c>
      <c r="K495" s="9" t="str">
        <f t="shared" si="849"/>
        <v/>
      </c>
      <c r="L495" s="9" t="str">
        <f t="shared" si="850"/>
        <v/>
      </c>
      <c r="M495" s="10" t="str">
        <f t="shared" si="851"/>
        <v/>
      </c>
      <c r="N495" s="7"/>
      <c r="P495" s="15"/>
      <c r="Q495" s="9"/>
      <c r="R495" s="9" t="str">
        <f t="shared" si="852"/>
        <v/>
      </c>
      <c r="S495" s="9"/>
      <c r="T495" s="9" t="str">
        <f t="shared" si="853"/>
        <v/>
      </c>
      <c r="U495" s="9"/>
      <c r="V495" s="9" t="str">
        <f t="shared" si="854"/>
        <v/>
      </c>
      <c r="W495" s="9"/>
      <c r="X495" s="62" t="str">
        <f t="shared" si="882"/>
        <v/>
      </c>
      <c r="Y495" s="9" t="str">
        <f t="shared" si="883"/>
        <v/>
      </c>
      <c r="Z495" s="9" t="str">
        <f t="shared" si="855"/>
        <v/>
      </c>
      <c r="AA495" s="10" t="str">
        <f t="shared" si="856"/>
        <v/>
      </c>
      <c r="AB495" s="7"/>
      <c r="AD495" s="15"/>
      <c r="AE495" s="9"/>
      <c r="AF495" s="9" t="str">
        <f t="shared" si="889"/>
        <v/>
      </c>
      <c r="AG495" s="9"/>
      <c r="AH495" s="9" t="str">
        <f t="shared" si="858"/>
        <v/>
      </c>
      <c r="AI495" s="9"/>
      <c r="AJ495" s="9" t="str">
        <f t="shared" si="859"/>
        <v/>
      </c>
      <c r="AK495" s="9"/>
      <c r="AL495" s="62" t="str">
        <f t="shared" si="890"/>
        <v/>
      </c>
      <c r="AM495" s="9" t="str">
        <f t="shared" si="891"/>
        <v/>
      </c>
      <c r="AN495" s="9" t="str">
        <f t="shared" si="861"/>
        <v/>
      </c>
      <c r="AO495" s="10" t="str">
        <f t="shared" si="862"/>
        <v/>
      </c>
      <c r="AP495" s="7"/>
      <c r="AR495" s="17"/>
      <c r="AS495" s="9"/>
      <c r="AT495" s="9" t="str">
        <f t="shared" si="863"/>
        <v/>
      </c>
      <c r="AU495" s="9"/>
      <c r="AV495" s="9" t="str">
        <f t="shared" si="864"/>
        <v/>
      </c>
      <c r="AW495" s="9"/>
      <c r="AX495" s="9" t="str">
        <f t="shared" si="865"/>
        <v/>
      </c>
      <c r="AY495" s="9"/>
      <c r="AZ495" s="62" t="str">
        <f t="shared" si="887"/>
        <v/>
      </c>
      <c r="BA495" s="9" t="str">
        <f t="shared" si="888"/>
        <v/>
      </c>
      <c r="BB495" s="9" t="str">
        <f t="shared" si="867"/>
        <v/>
      </c>
      <c r="BC495" s="10" t="str">
        <f t="shared" si="868"/>
        <v/>
      </c>
      <c r="BD495" s="7"/>
      <c r="BF495" s="15"/>
      <c r="BG495" s="9"/>
      <c r="BH495" s="9" t="str">
        <f t="shared" si="869"/>
        <v/>
      </c>
      <c r="BI495" s="9"/>
      <c r="BJ495" s="9" t="str">
        <f t="shared" si="870"/>
        <v/>
      </c>
      <c r="BK495" s="9"/>
      <c r="BL495" s="9" t="str">
        <f t="shared" si="871"/>
        <v/>
      </c>
      <c r="BM495" s="9"/>
      <c r="BN495" s="62" t="str">
        <f t="shared" si="872"/>
        <v/>
      </c>
      <c r="BO495" s="9" t="str">
        <f t="shared" si="873"/>
        <v/>
      </c>
      <c r="BP495" s="9" t="str">
        <f t="shared" si="874"/>
        <v/>
      </c>
      <c r="BQ495" s="10" t="str">
        <f t="shared" si="875"/>
        <v/>
      </c>
      <c r="BR495" s="7"/>
      <c r="BS495" s="1"/>
      <c r="BT495" s="15"/>
      <c r="BU495" s="9"/>
      <c r="BV495" s="9" t="str">
        <f t="shared" si="893"/>
        <v/>
      </c>
      <c r="BW495" s="9"/>
      <c r="BX495" s="9" t="str">
        <f t="shared" si="894"/>
        <v/>
      </c>
      <c r="BY495" s="9"/>
      <c r="BZ495" s="9" t="str">
        <f t="shared" si="895"/>
        <v/>
      </c>
      <c r="CA495" s="9"/>
      <c r="CB495" s="9"/>
      <c r="CC495" s="9"/>
      <c r="CD495" s="9" t="str">
        <f t="shared" si="896"/>
        <v/>
      </c>
      <c r="CE495" s="10" t="str">
        <f t="shared" si="897"/>
        <v/>
      </c>
      <c r="CF495" s="7"/>
      <c r="CH495" s="15"/>
      <c r="CI495" s="9"/>
      <c r="CJ495" s="9" t="str">
        <f t="shared" si="898"/>
        <v/>
      </c>
      <c r="CK495" s="9"/>
      <c r="CL495" s="9" t="str">
        <f t="shared" si="899"/>
        <v/>
      </c>
      <c r="CM495" s="9"/>
      <c r="CN495" s="9" t="str">
        <f t="shared" si="900"/>
        <v/>
      </c>
      <c r="CO495" s="9"/>
      <c r="CP495" s="9"/>
      <c r="CQ495" s="9"/>
      <c r="CR495" s="9" t="str">
        <f t="shared" si="901"/>
        <v/>
      </c>
      <c r="CS495" s="10" t="str">
        <f t="shared" si="902"/>
        <v/>
      </c>
      <c r="CT495" s="7"/>
      <c r="CV495" s="15"/>
      <c r="CW495" s="9"/>
      <c r="CX495" s="9" t="str">
        <f t="shared" si="903"/>
        <v/>
      </c>
      <c r="CY495" s="9"/>
      <c r="CZ495" s="9" t="str">
        <f t="shared" si="904"/>
        <v/>
      </c>
      <c r="DA495" s="9"/>
      <c r="DB495" s="9" t="str">
        <f t="shared" si="905"/>
        <v/>
      </c>
      <c r="DC495" s="9"/>
      <c r="DD495" s="9"/>
      <c r="DE495" s="9"/>
      <c r="DF495" s="9" t="str">
        <f t="shared" si="906"/>
        <v/>
      </c>
      <c r="DG495" s="10" t="str">
        <f t="shared" si="907"/>
        <v/>
      </c>
      <c r="DH495" s="7"/>
      <c r="EL495" s="239"/>
      <c r="EM495" s="15"/>
      <c r="EN495" s="15"/>
      <c r="EO495" s="9">
        <v>7228</v>
      </c>
      <c r="EP495" s="9">
        <f t="shared" si="876"/>
        <v>39</v>
      </c>
      <c r="EQ495" s="9">
        <v>485</v>
      </c>
      <c r="ER495" s="9">
        <f t="shared" si="877"/>
        <v>2</v>
      </c>
      <c r="ES495" s="9">
        <v>62</v>
      </c>
      <c r="ET495" s="9">
        <f t="shared" si="878"/>
        <v>5</v>
      </c>
      <c r="EU495" s="162">
        <v>0</v>
      </c>
      <c r="EV495" s="62" t="str">
        <f t="shared" ref="EV495:EW504" si="908">IF(EO495="","",EV491)</f>
        <v>AIモンスターラバー</v>
      </c>
      <c r="EW495" s="9">
        <f t="shared" si="908"/>
        <v>200</v>
      </c>
      <c r="EX495" s="9">
        <f t="shared" si="880"/>
        <v>1000</v>
      </c>
      <c r="EY495" s="10">
        <f t="shared" si="881"/>
        <v>0.25641025641025639</v>
      </c>
      <c r="EZ495" s="7"/>
    </row>
    <row r="496" spans="1:156" ht="15" customHeight="1" thickBot="1">
      <c r="A496" s="23"/>
      <c r="B496" s="23"/>
      <c r="C496" s="24"/>
      <c r="D496" s="24" t="str">
        <f t="shared" si="845"/>
        <v/>
      </c>
      <c r="E496" s="24"/>
      <c r="F496" s="24" t="str">
        <f t="shared" si="846"/>
        <v/>
      </c>
      <c r="G496" s="24"/>
      <c r="H496" s="24" t="str">
        <f t="shared" si="847"/>
        <v/>
      </c>
      <c r="I496" s="24"/>
      <c r="J496" s="63" t="str">
        <f t="shared" si="848"/>
        <v/>
      </c>
      <c r="K496" s="96" t="str">
        <f t="shared" si="849"/>
        <v/>
      </c>
      <c r="L496" s="24" t="str">
        <f t="shared" si="850"/>
        <v/>
      </c>
      <c r="M496" s="26" t="str">
        <f t="shared" si="851"/>
        <v/>
      </c>
      <c r="N496" s="7"/>
      <c r="P496" s="23"/>
      <c r="Q496" s="24"/>
      <c r="R496" s="24" t="str">
        <f t="shared" si="852"/>
        <v/>
      </c>
      <c r="S496" s="24"/>
      <c r="T496" s="24" t="str">
        <f t="shared" si="853"/>
        <v/>
      </c>
      <c r="U496" s="24"/>
      <c r="V496" s="24" t="str">
        <f t="shared" si="854"/>
        <v/>
      </c>
      <c r="W496" s="24"/>
      <c r="X496" s="63" t="str">
        <f t="shared" si="882"/>
        <v/>
      </c>
      <c r="Y496" s="96" t="str">
        <f t="shared" si="883"/>
        <v/>
      </c>
      <c r="Z496" s="24" t="str">
        <f t="shared" si="855"/>
        <v/>
      </c>
      <c r="AA496" s="26" t="str">
        <f t="shared" si="856"/>
        <v/>
      </c>
      <c r="AB496" s="7"/>
      <c r="AD496" s="23"/>
      <c r="AE496" s="24"/>
      <c r="AF496" s="24" t="str">
        <f t="shared" si="889"/>
        <v/>
      </c>
      <c r="AG496" s="24"/>
      <c r="AH496" s="24" t="str">
        <f t="shared" si="858"/>
        <v/>
      </c>
      <c r="AI496" s="24"/>
      <c r="AJ496" s="24" t="str">
        <f t="shared" si="859"/>
        <v/>
      </c>
      <c r="AK496" s="24"/>
      <c r="AL496" s="63" t="str">
        <f t="shared" si="890"/>
        <v/>
      </c>
      <c r="AM496" s="96" t="str">
        <f t="shared" si="891"/>
        <v/>
      </c>
      <c r="AN496" s="24" t="str">
        <f t="shared" si="861"/>
        <v/>
      </c>
      <c r="AO496" s="26" t="str">
        <f t="shared" si="862"/>
        <v/>
      </c>
      <c r="AP496" s="7"/>
      <c r="AR496" s="23"/>
      <c r="AS496" s="24"/>
      <c r="AT496" s="24" t="str">
        <f t="shared" si="863"/>
        <v/>
      </c>
      <c r="AU496" s="24"/>
      <c r="AV496" s="24" t="str">
        <f t="shared" si="864"/>
        <v/>
      </c>
      <c r="AW496" s="24"/>
      <c r="AX496" s="24" t="str">
        <f t="shared" si="865"/>
        <v/>
      </c>
      <c r="AY496" s="24"/>
      <c r="AZ496" s="63" t="str">
        <f t="shared" si="887"/>
        <v/>
      </c>
      <c r="BA496" s="96" t="str">
        <f t="shared" si="888"/>
        <v/>
      </c>
      <c r="BB496" s="24" t="str">
        <f t="shared" si="867"/>
        <v/>
      </c>
      <c r="BC496" s="26" t="str">
        <f t="shared" si="868"/>
        <v/>
      </c>
      <c r="BD496" s="7"/>
      <c r="BF496" s="23"/>
      <c r="BG496" s="24"/>
      <c r="BH496" s="24" t="str">
        <f t="shared" si="869"/>
        <v/>
      </c>
      <c r="BI496" s="24"/>
      <c r="BJ496" s="24" t="str">
        <f t="shared" si="870"/>
        <v/>
      </c>
      <c r="BK496" s="24"/>
      <c r="BL496" s="24" t="str">
        <f t="shared" si="871"/>
        <v/>
      </c>
      <c r="BM496" s="24"/>
      <c r="BN496" s="63" t="str">
        <f t="shared" si="872"/>
        <v/>
      </c>
      <c r="BO496" s="96" t="str">
        <f t="shared" si="873"/>
        <v/>
      </c>
      <c r="BP496" s="24" t="str">
        <f t="shared" si="874"/>
        <v/>
      </c>
      <c r="BQ496" s="26" t="str">
        <f t="shared" si="875"/>
        <v/>
      </c>
      <c r="BR496" s="7"/>
      <c r="BS496" s="1"/>
      <c r="BT496" s="15"/>
      <c r="BU496" s="9"/>
      <c r="BV496" s="9" t="str">
        <f t="shared" si="893"/>
        <v/>
      </c>
      <c r="BW496" s="9"/>
      <c r="BX496" s="9" t="str">
        <f t="shared" si="894"/>
        <v/>
      </c>
      <c r="BY496" s="9"/>
      <c r="BZ496" s="9" t="str">
        <f t="shared" si="895"/>
        <v/>
      </c>
      <c r="CA496" s="9"/>
      <c r="CB496" s="9"/>
      <c r="CC496" s="9"/>
      <c r="CD496" s="9" t="str">
        <f t="shared" si="896"/>
        <v/>
      </c>
      <c r="CE496" s="10" t="str">
        <f t="shared" si="897"/>
        <v/>
      </c>
      <c r="CF496" s="7"/>
      <c r="CH496" s="15"/>
      <c r="CI496" s="9"/>
      <c r="CJ496" s="9" t="str">
        <f t="shared" si="898"/>
        <v/>
      </c>
      <c r="CK496" s="9"/>
      <c r="CL496" s="9" t="str">
        <f t="shared" si="899"/>
        <v/>
      </c>
      <c r="CM496" s="9"/>
      <c r="CN496" s="9" t="str">
        <f t="shared" si="900"/>
        <v/>
      </c>
      <c r="CO496" s="9"/>
      <c r="CP496" s="9"/>
      <c r="CQ496" s="9"/>
      <c r="CR496" s="9" t="str">
        <f t="shared" si="901"/>
        <v/>
      </c>
      <c r="CS496" s="10" t="str">
        <f t="shared" si="902"/>
        <v/>
      </c>
      <c r="CT496" s="7"/>
      <c r="CV496" s="15"/>
      <c r="CW496" s="9"/>
      <c r="CX496" s="9" t="str">
        <f t="shared" si="903"/>
        <v/>
      </c>
      <c r="CY496" s="9"/>
      <c r="CZ496" s="9" t="str">
        <f t="shared" si="904"/>
        <v/>
      </c>
      <c r="DA496" s="9"/>
      <c r="DB496" s="9" t="str">
        <f t="shared" si="905"/>
        <v/>
      </c>
      <c r="DC496" s="9"/>
      <c r="DD496" s="9"/>
      <c r="DE496" s="9"/>
      <c r="DF496" s="9" t="str">
        <f t="shared" si="906"/>
        <v/>
      </c>
      <c r="DG496" s="10" t="str">
        <f t="shared" si="907"/>
        <v/>
      </c>
      <c r="DH496" s="7"/>
      <c r="EL496" s="239"/>
      <c r="EM496" s="23"/>
      <c r="EN496" s="23"/>
      <c r="EO496" s="24">
        <v>8251</v>
      </c>
      <c r="EP496" s="24">
        <f t="shared" si="876"/>
        <v>29</v>
      </c>
      <c r="EQ496" s="24">
        <v>579</v>
      </c>
      <c r="ER496" s="24">
        <f t="shared" si="877"/>
        <v>0</v>
      </c>
      <c r="ES496" s="24">
        <v>14</v>
      </c>
      <c r="ET496" s="24">
        <f t="shared" si="878"/>
        <v>0</v>
      </c>
      <c r="EU496" s="160">
        <v>0</v>
      </c>
      <c r="EV496" s="63" t="str">
        <f t="shared" si="908"/>
        <v>ラブブキーホルダー</v>
      </c>
      <c r="EW496" s="96">
        <f t="shared" si="908"/>
        <v>500</v>
      </c>
      <c r="EX496" s="24">
        <f t="shared" si="880"/>
        <v>0</v>
      </c>
      <c r="EY496" s="26">
        <f t="shared" si="881"/>
        <v>0</v>
      </c>
      <c r="EZ496" s="7"/>
    </row>
    <row r="497" spans="1:156" ht="15" customHeight="1" thickTop="1">
      <c r="A497" s="89"/>
      <c r="B497" s="89"/>
      <c r="C497" s="78"/>
      <c r="D497" s="78" t="str">
        <f t="shared" si="845"/>
        <v/>
      </c>
      <c r="E497" s="78"/>
      <c r="F497" s="28" t="str">
        <f t="shared" si="846"/>
        <v/>
      </c>
      <c r="G497" s="78"/>
      <c r="H497" s="78" t="str">
        <f t="shared" si="847"/>
        <v/>
      </c>
      <c r="I497" s="78"/>
      <c r="J497" s="90" t="str">
        <f t="shared" si="848"/>
        <v/>
      </c>
      <c r="K497" s="91" t="str">
        <f t="shared" si="849"/>
        <v/>
      </c>
      <c r="L497" s="28" t="str">
        <f t="shared" si="850"/>
        <v/>
      </c>
      <c r="M497" s="29" t="str">
        <f t="shared" si="851"/>
        <v/>
      </c>
      <c r="N497" s="7"/>
      <c r="P497" s="89"/>
      <c r="Q497" s="78"/>
      <c r="R497" s="78" t="str">
        <f t="shared" si="852"/>
        <v/>
      </c>
      <c r="S497" s="78"/>
      <c r="T497" s="28" t="str">
        <f t="shared" si="853"/>
        <v/>
      </c>
      <c r="U497" s="78"/>
      <c r="V497" s="78" t="str">
        <f t="shared" si="854"/>
        <v/>
      </c>
      <c r="W497" s="78"/>
      <c r="X497" s="90" t="str">
        <f t="shared" si="882"/>
        <v/>
      </c>
      <c r="Y497" s="91" t="str">
        <f t="shared" si="883"/>
        <v/>
      </c>
      <c r="Z497" s="28" t="str">
        <f t="shared" si="855"/>
        <v/>
      </c>
      <c r="AA497" s="29" t="str">
        <f t="shared" si="856"/>
        <v/>
      </c>
      <c r="AB497" s="7"/>
      <c r="AD497" s="89"/>
      <c r="AE497" s="78"/>
      <c r="AF497" s="78" t="str">
        <f t="shared" si="889"/>
        <v/>
      </c>
      <c r="AG497" s="78"/>
      <c r="AH497" s="28" t="str">
        <f t="shared" si="858"/>
        <v/>
      </c>
      <c r="AI497" s="78"/>
      <c r="AJ497" s="78" t="str">
        <f t="shared" si="859"/>
        <v/>
      </c>
      <c r="AK497" s="78"/>
      <c r="AL497" s="90" t="str">
        <f t="shared" si="890"/>
        <v/>
      </c>
      <c r="AM497" s="91" t="str">
        <f t="shared" si="891"/>
        <v/>
      </c>
      <c r="AN497" s="28" t="str">
        <f t="shared" si="861"/>
        <v/>
      </c>
      <c r="AO497" s="29" t="str">
        <f t="shared" si="862"/>
        <v/>
      </c>
      <c r="AP497" s="7"/>
      <c r="AR497" s="89"/>
      <c r="AS497" s="78"/>
      <c r="AT497" s="78" t="str">
        <f t="shared" si="863"/>
        <v/>
      </c>
      <c r="AU497" s="78"/>
      <c r="AV497" s="28" t="str">
        <f t="shared" si="864"/>
        <v/>
      </c>
      <c r="AW497" s="78"/>
      <c r="AX497" s="78" t="str">
        <f t="shared" si="865"/>
        <v/>
      </c>
      <c r="AY497" s="78"/>
      <c r="AZ497" s="90" t="str">
        <f t="shared" si="887"/>
        <v/>
      </c>
      <c r="BA497" s="91" t="str">
        <f t="shared" si="888"/>
        <v/>
      </c>
      <c r="BB497" s="28" t="str">
        <f t="shared" si="867"/>
        <v/>
      </c>
      <c r="BC497" s="29" t="str">
        <f t="shared" si="868"/>
        <v/>
      </c>
      <c r="BD497" s="7"/>
      <c r="BF497" s="89"/>
      <c r="BG497" s="78"/>
      <c r="BH497" s="78" t="str">
        <f t="shared" si="869"/>
        <v/>
      </c>
      <c r="BI497" s="78"/>
      <c r="BJ497" s="28" t="str">
        <f t="shared" si="870"/>
        <v/>
      </c>
      <c r="BK497" s="78"/>
      <c r="BL497" s="78" t="str">
        <f t="shared" si="871"/>
        <v/>
      </c>
      <c r="BM497" s="78"/>
      <c r="BN497" s="90" t="str">
        <f t="shared" si="872"/>
        <v/>
      </c>
      <c r="BO497" s="91" t="str">
        <f t="shared" si="873"/>
        <v/>
      </c>
      <c r="BP497" s="28" t="str">
        <f t="shared" si="874"/>
        <v/>
      </c>
      <c r="BQ497" s="29" t="str">
        <f t="shared" si="875"/>
        <v/>
      </c>
      <c r="BR497" s="7"/>
      <c r="BS497" s="1"/>
      <c r="BT497" s="15"/>
      <c r="BU497" s="9"/>
      <c r="BV497" s="9" t="str">
        <f t="shared" si="893"/>
        <v/>
      </c>
      <c r="BW497" s="9"/>
      <c r="BX497" s="9" t="str">
        <f t="shared" si="894"/>
        <v/>
      </c>
      <c r="BY497" s="9"/>
      <c r="BZ497" s="9" t="str">
        <f t="shared" si="895"/>
        <v/>
      </c>
      <c r="CA497" s="9"/>
      <c r="CB497" s="9"/>
      <c r="CC497" s="9"/>
      <c r="CD497" s="9" t="str">
        <f t="shared" si="896"/>
        <v/>
      </c>
      <c r="CE497" s="10" t="str">
        <f t="shared" si="897"/>
        <v/>
      </c>
      <c r="CF497" s="7"/>
      <c r="CH497" s="15"/>
      <c r="CI497" s="9"/>
      <c r="CJ497" s="9" t="str">
        <f t="shared" si="898"/>
        <v/>
      </c>
      <c r="CK497" s="9"/>
      <c r="CL497" s="9" t="str">
        <f t="shared" si="899"/>
        <v/>
      </c>
      <c r="CM497" s="9"/>
      <c r="CN497" s="9" t="str">
        <f t="shared" si="900"/>
        <v/>
      </c>
      <c r="CO497" s="9"/>
      <c r="CP497" s="9"/>
      <c r="CQ497" s="9"/>
      <c r="CR497" s="9" t="str">
        <f t="shared" si="901"/>
        <v/>
      </c>
      <c r="CS497" s="10" t="str">
        <f t="shared" si="902"/>
        <v/>
      </c>
      <c r="CT497" s="7"/>
      <c r="CV497" s="15"/>
      <c r="CW497" s="9"/>
      <c r="CX497" s="9" t="str">
        <f t="shared" si="903"/>
        <v/>
      </c>
      <c r="CY497" s="9"/>
      <c r="CZ497" s="9" t="str">
        <f t="shared" si="904"/>
        <v/>
      </c>
      <c r="DA497" s="9"/>
      <c r="DB497" s="9" t="str">
        <f t="shared" si="905"/>
        <v/>
      </c>
      <c r="DC497" s="9"/>
      <c r="DD497" s="9"/>
      <c r="DE497" s="9"/>
      <c r="DF497" s="9" t="str">
        <f t="shared" si="906"/>
        <v/>
      </c>
      <c r="DG497" s="10" t="str">
        <f t="shared" si="907"/>
        <v/>
      </c>
      <c r="DH497" s="7"/>
      <c r="EL497" s="239"/>
      <c r="EM497" s="89">
        <v>46006</v>
      </c>
      <c r="EN497" s="6">
        <f>IF(EM497="","",SUM(EP497:EP500)+SUM(FD497:FD500)+HH470+SUM(HU497:HU500))</f>
        <v>54</v>
      </c>
      <c r="EO497" s="78">
        <v>7814</v>
      </c>
      <c r="EP497" s="78">
        <f t="shared" si="876"/>
        <v>1</v>
      </c>
      <c r="EQ497" s="78">
        <v>266</v>
      </c>
      <c r="ER497" s="28">
        <f t="shared" si="877"/>
        <v>0</v>
      </c>
      <c r="ES497" s="78">
        <v>53</v>
      </c>
      <c r="ET497" s="78">
        <f t="shared" si="878"/>
        <v>0</v>
      </c>
      <c r="EU497" s="78">
        <v>0</v>
      </c>
      <c r="EV497" s="90" t="str">
        <f t="shared" si="908"/>
        <v>NICI</v>
      </c>
      <c r="EW497" s="91">
        <f t="shared" si="908"/>
        <v>682</v>
      </c>
      <c r="EX497" s="28">
        <f t="shared" si="880"/>
        <v>0</v>
      </c>
      <c r="EY497" s="29">
        <f t="shared" si="881"/>
        <v>0</v>
      </c>
      <c r="EZ497" s="7"/>
    </row>
    <row r="498" spans="1:156" ht="15" customHeight="1">
      <c r="A498" s="15"/>
      <c r="B498" s="15"/>
      <c r="C498" s="9"/>
      <c r="D498" s="9" t="str">
        <f t="shared" si="845"/>
        <v/>
      </c>
      <c r="E498" s="9"/>
      <c r="F498" s="9" t="str">
        <f t="shared" si="846"/>
        <v/>
      </c>
      <c r="G498" s="9"/>
      <c r="H498" s="9" t="str">
        <f t="shared" si="847"/>
        <v/>
      </c>
      <c r="I498" s="9"/>
      <c r="J498" s="62" t="str">
        <f t="shared" si="848"/>
        <v/>
      </c>
      <c r="K498" s="95" t="str">
        <f t="shared" si="849"/>
        <v/>
      </c>
      <c r="L498" s="9" t="str">
        <f t="shared" si="850"/>
        <v/>
      </c>
      <c r="M498" s="10" t="str">
        <f t="shared" si="851"/>
        <v/>
      </c>
      <c r="N498" s="7"/>
      <c r="P498" s="15"/>
      <c r="Q498" s="9"/>
      <c r="R498" s="9" t="str">
        <f t="shared" si="852"/>
        <v/>
      </c>
      <c r="S498" s="9"/>
      <c r="T498" s="9" t="str">
        <f t="shared" si="853"/>
        <v/>
      </c>
      <c r="U498" s="9"/>
      <c r="V498" s="9" t="str">
        <f t="shared" si="854"/>
        <v/>
      </c>
      <c r="W498" s="9"/>
      <c r="X498" s="62" t="str">
        <f t="shared" si="882"/>
        <v/>
      </c>
      <c r="Y498" s="95" t="str">
        <f t="shared" si="883"/>
        <v/>
      </c>
      <c r="Z498" s="9" t="str">
        <f t="shared" si="855"/>
        <v/>
      </c>
      <c r="AA498" s="10" t="str">
        <f t="shared" si="856"/>
        <v/>
      </c>
      <c r="AB498" s="7"/>
      <c r="AD498" s="15"/>
      <c r="AE498" s="9"/>
      <c r="AF498" s="9" t="str">
        <f t="shared" si="889"/>
        <v/>
      </c>
      <c r="AG498" s="9"/>
      <c r="AH498" s="9" t="str">
        <f t="shared" si="858"/>
        <v/>
      </c>
      <c r="AI498" s="9"/>
      <c r="AJ498" s="9" t="str">
        <f t="shared" si="859"/>
        <v/>
      </c>
      <c r="AK498" s="9"/>
      <c r="AL498" s="62" t="str">
        <f t="shared" si="890"/>
        <v/>
      </c>
      <c r="AM498" s="95" t="str">
        <f t="shared" si="891"/>
        <v/>
      </c>
      <c r="AN498" s="9" t="str">
        <f t="shared" si="861"/>
        <v/>
      </c>
      <c r="AO498" s="10" t="str">
        <f t="shared" si="862"/>
        <v/>
      </c>
      <c r="AP498" s="7"/>
      <c r="AR498" s="15"/>
      <c r="AS498" s="9"/>
      <c r="AT498" s="9" t="str">
        <f t="shared" si="863"/>
        <v/>
      </c>
      <c r="AU498" s="9"/>
      <c r="AV498" s="9" t="str">
        <f t="shared" si="864"/>
        <v/>
      </c>
      <c r="AW498" s="9"/>
      <c r="AX498" s="9" t="str">
        <f t="shared" si="865"/>
        <v/>
      </c>
      <c r="AY498" s="9"/>
      <c r="AZ498" s="62" t="str">
        <f t="shared" si="887"/>
        <v/>
      </c>
      <c r="BA498" s="95" t="str">
        <f t="shared" si="888"/>
        <v/>
      </c>
      <c r="BB498" s="9" t="str">
        <f t="shared" si="867"/>
        <v/>
      </c>
      <c r="BC498" s="10" t="str">
        <f t="shared" si="868"/>
        <v/>
      </c>
      <c r="BD498" s="7"/>
      <c r="BF498" s="15"/>
      <c r="BG498" s="9"/>
      <c r="BH498" s="9" t="str">
        <f t="shared" si="869"/>
        <v/>
      </c>
      <c r="BI498" s="9"/>
      <c r="BJ498" s="9" t="str">
        <f t="shared" si="870"/>
        <v/>
      </c>
      <c r="BK498" s="9"/>
      <c r="BL498" s="9" t="str">
        <f t="shared" si="871"/>
        <v/>
      </c>
      <c r="BM498" s="9"/>
      <c r="BN498" s="62" t="str">
        <f t="shared" si="872"/>
        <v/>
      </c>
      <c r="BO498" s="95" t="str">
        <f t="shared" si="873"/>
        <v/>
      </c>
      <c r="BP498" s="9" t="str">
        <f t="shared" si="874"/>
        <v/>
      </c>
      <c r="BQ498" s="10" t="str">
        <f t="shared" si="875"/>
        <v/>
      </c>
      <c r="BR498" s="7"/>
      <c r="BS498" s="1"/>
      <c r="BT498" s="15"/>
      <c r="BU498" s="9"/>
      <c r="BV498" s="9" t="str">
        <f t="shared" si="893"/>
        <v/>
      </c>
      <c r="BW498" s="9"/>
      <c r="BX498" s="9" t="str">
        <f t="shared" si="894"/>
        <v/>
      </c>
      <c r="BY498" s="9"/>
      <c r="BZ498" s="9" t="str">
        <f t="shared" si="895"/>
        <v/>
      </c>
      <c r="CA498" s="9"/>
      <c r="CB498" s="9"/>
      <c r="CC498" s="9"/>
      <c r="CD498" s="9" t="str">
        <f t="shared" si="896"/>
        <v/>
      </c>
      <c r="CE498" s="10" t="str">
        <f t="shared" si="897"/>
        <v/>
      </c>
      <c r="CF498" s="7"/>
      <c r="CH498" s="15"/>
      <c r="CI498" s="9"/>
      <c r="CJ498" s="9" t="str">
        <f t="shared" si="898"/>
        <v/>
      </c>
      <c r="CK498" s="9"/>
      <c r="CL498" s="9" t="str">
        <f t="shared" si="899"/>
        <v/>
      </c>
      <c r="CM498" s="9"/>
      <c r="CN498" s="9" t="str">
        <f t="shared" si="900"/>
        <v/>
      </c>
      <c r="CO498" s="9"/>
      <c r="CP498" s="9"/>
      <c r="CQ498" s="9"/>
      <c r="CR498" s="9" t="str">
        <f t="shared" si="901"/>
        <v/>
      </c>
      <c r="CS498" s="10" t="str">
        <f t="shared" si="902"/>
        <v/>
      </c>
      <c r="CT498" s="7"/>
      <c r="CV498" s="15"/>
      <c r="CW498" s="9"/>
      <c r="CX498" s="9" t="str">
        <f t="shared" si="903"/>
        <v/>
      </c>
      <c r="CY498" s="9"/>
      <c r="CZ498" s="9" t="str">
        <f t="shared" si="904"/>
        <v/>
      </c>
      <c r="DA498" s="9"/>
      <c r="DB498" s="9" t="str">
        <f t="shared" si="905"/>
        <v/>
      </c>
      <c r="DC498" s="9"/>
      <c r="DD498" s="9"/>
      <c r="DE498" s="9"/>
      <c r="DF498" s="9" t="str">
        <f t="shared" si="906"/>
        <v/>
      </c>
      <c r="DG498" s="10" t="str">
        <f t="shared" si="907"/>
        <v/>
      </c>
      <c r="DH498" s="7"/>
      <c r="EL498" s="239"/>
      <c r="EM498" s="15"/>
      <c r="EN498" s="15"/>
      <c r="EO498" s="9">
        <v>8508</v>
      </c>
      <c r="EP498" s="9">
        <f t="shared" si="876"/>
        <v>7</v>
      </c>
      <c r="EQ498" s="9">
        <v>406</v>
      </c>
      <c r="ER498" s="9">
        <f t="shared" si="877"/>
        <v>0</v>
      </c>
      <c r="ES498" s="9">
        <v>21</v>
      </c>
      <c r="ET498" s="9">
        <f t="shared" si="878"/>
        <v>0</v>
      </c>
      <c r="EU498" s="9">
        <v>4</v>
      </c>
      <c r="EV498" s="62" t="str">
        <f t="shared" si="908"/>
        <v>ラブブマスコット</v>
      </c>
      <c r="EW498" s="95">
        <f t="shared" si="908"/>
        <v>400</v>
      </c>
      <c r="EX498" s="9">
        <f t="shared" si="880"/>
        <v>0</v>
      </c>
      <c r="EY498" s="10">
        <f t="shared" si="881"/>
        <v>0</v>
      </c>
      <c r="EZ498" s="7"/>
    </row>
    <row r="499" spans="1:156" ht="15" customHeight="1">
      <c r="A499" s="15"/>
      <c r="B499" s="15"/>
      <c r="C499" s="9"/>
      <c r="D499" s="9" t="str">
        <f t="shared" si="845"/>
        <v/>
      </c>
      <c r="E499" s="9"/>
      <c r="F499" s="9" t="str">
        <f t="shared" si="846"/>
        <v/>
      </c>
      <c r="G499" s="9"/>
      <c r="H499" s="9" t="str">
        <f t="shared" si="847"/>
        <v/>
      </c>
      <c r="I499" s="9"/>
      <c r="J499" s="62" t="str">
        <f t="shared" si="848"/>
        <v/>
      </c>
      <c r="K499" s="9" t="str">
        <f t="shared" si="849"/>
        <v/>
      </c>
      <c r="L499" s="9" t="str">
        <f t="shared" si="850"/>
        <v/>
      </c>
      <c r="M499" s="10" t="str">
        <f t="shared" si="851"/>
        <v/>
      </c>
      <c r="N499" s="7"/>
      <c r="P499" s="15"/>
      <c r="Q499" s="9"/>
      <c r="R499" s="9" t="str">
        <f t="shared" si="852"/>
        <v/>
      </c>
      <c r="S499" s="9"/>
      <c r="T499" s="9" t="str">
        <f t="shared" si="853"/>
        <v/>
      </c>
      <c r="U499" s="9"/>
      <c r="V499" s="9" t="str">
        <f t="shared" si="854"/>
        <v/>
      </c>
      <c r="W499" s="9"/>
      <c r="X499" s="62" t="str">
        <f t="shared" si="882"/>
        <v/>
      </c>
      <c r="Y499" s="9" t="str">
        <f t="shared" si="883"/>
        <v/>
      </c>
      <c r="Z499" s="9" t="str">
        <f t="shared" si="855"/>
        <v/>
      </c>
      <c r="AA499" s="10" t="str">
        <f t="shared" si="856"/>
        <v/>
      </c>
      <c r="AB499" s="7"/>
      <c r="AD499" s="15"/>
      <c r="AE499" s="9"/>
      <c r="AF499" s="9" t="str">
        <f t="shared" si="889"/>
        <v/>
      </c>
      <c r="AG499" s="9"/>
      <c r="AH499" s="9" t="str">
        <f t="shared" si="858"/>
        <v/>
      </c>
      <c r="AI499" s="9"/>
      <c r="AJ499" s="9" t="str">
        <f t="shared" si="859"/>
        <v/>
      </c>
      <c r="AK499" s="9"/>
      <c r="AL499" s="62" t="str">
        <f t="shared" si="890"/>
        <v/>
      </c>
      <c r="AM499" s="9" t="str">
        <f t="shared" si="891"/>
        <v/>
      </c>
      <c r="AN499" s="9" t="str">
        <f t="shared" si="861"/>
        <v/>
      </c>
      <c r="AO499" s="10" t="str">
        <f t="shared" si="862"/>
        <v/>
      </c>
      <c r="AP499" s="7"/>
      <c r="AR499" s="17"/>
      <c r="AS499" s="9"/>
      <c r="AT499" s="9" t="str">
        <f t="shared" si="863"/>
        <v/>
      </c>
      <c r="AU499" s="9"/>
      <c r="AV499" s="9" t="str">
        <f t="shared" si="864"/>
        <v/>
      </c>
      <c r="AW499" s="9"/>
      <c r="AX499" s="9" t="str">
        <f t="shared" si="865"/>
        <v/>
      </c>
      <c r="AY499" s="9"/>
      <c r="AZ499" s="62" t="str">
        <f t="shared" si="887"/>
        <v/>
      </c>
      <c r="BA499" s="9" t="str">
        <f t="shared" si="888"/>
        <v/>
      </c>
      <c r="BB499" s="9" t="str">
        <f t="shared" si="867"/>
        <v/>
      </c>
      <c r="BC499" s="10" t="str">
        <f t="shared" si="868"/>
        <v/>
      </c>
      <c r="BD499" s="7"/>
      <c r="BF499" s="15"/>
      <c r="BG499" s="9"/>
      <c r="BH499" s="9" t="str">
        <f t="shared" si="869"/>
        <v/>
      </c>
      <c r="BI499" s="9"/>
      <c r="BJ499" s="9" t="str">
        <f t="shared" si="870"/>
        <v/>
      </c>
      <c r="BK499" s="9"/>
      <c r="BL499" s="9" t="str">
        <f t="shared" si="871"/>
        <v/>
      </c>
      <c r="BM499" s="9"/>
      <c r="BN499" s="62" t="str">
        <f t="shared" si="872"/>
        <v/>
      </c>
      <c r="BO499" s="9" t="str">
        <f t="shared" si="873"/>
        <v/>
      </c>
      <c r="BP499" s="9" t="str">
        <f t="shared" si="874"/>
        <v/>
      </c>
      <c r="BQ499" s="10" t="str">
        <f t="shared" si="875"/>
        <v/>
      </c>
      <c r="BR499" s="7"/>
      <c r="BS499" s="1"/>
      <c r="BT499" s="15"/>
      <c r="BU499" s="9"/>
      <c r="BV499" s="9" t="str">
        <f t="shared" si="893"/>
        <v/>
      </c>
      <c r="BW499" s="9"/>
      <c r="BX499" s="9" t="str">
        <f t="shared" si="894"/>
        <v/>
      </c>
      <c r="BY499" s="9"/>
      <c r="BZ499" s="9" t="str">
        <f t="shared" si="895"/>
        <v/>
      </c>
      <c r="CA499" s="9"/>
      <c r="CB499" s="9"/>
      <c r="CC499" s="9"/>
      <c r="CD499" s="9" t="str">
        <f t="shared" si="896"/>
        <v/>
      </c>
      <c r="CE499" s="10" t="str">
        <f t="shared" si="897"/>
        <v/>
      </c>
      <c r="CF499" s="7"/>
      <c r="CH499" s="15"/>
      <c r="CI499" s="9"/>
      <c r="CJ499" s="9" t="str">
        <f t="shared" si="898"/>
        <v/>
      </c>
      <c r="CK499" s="9"/>
      <c r="CL499" s="9" t="str">
        <f t="shared" si="899"/>
        <v/>
      </c>
      <c r="CM499" s="9"/>
      <c r="CN499" s="9" t="str">
        <f t="shared" si="900"/>
        <v/>
      </c>
      <c r="CO499" s="9"/>
      <c r="CP499" s="9"/>
      <c r="CQ499" s="9"/>
      <c r="CR499" s="9" t="str">
        <f t="shared" si="901"/>
        <v/>
      </c>
      <c r="CS499" s="10" t="str">
        <f t="shared" si="902"/>
        <v/>
      </c>
      <c r="CT499" s="7"/>
      <c r="CV499" s="15"/>
      <c r="CW499" s="9"/>
      <c r="CX499" s="9" t="str">
        <f t="shared" si="903"/>
        <v/>
      </c>
      <c r="CY499" s="9"/>
      <c r="CZ499" s="9" t="str">
        <f t="shared" si="904"/>
        <v/>
      </c>
      <c r="DA499" s="9"/>
      <c r="DB499" s="9" t="str">
        <f t="shared" si="905"/>
        <v/>
      </c>
      <c r="DC499" s="9"/>
      <c r="DD499" s="9"/>
      <c r="DE499" s="9"/>
      <c r="DF499" s="9" t="str">
        <f t="shared" si="906"/>
        <v/>
      </c>
      <c r="DG499" s="10" t="str">
        <f t="shared" si="907"/>
        <v/>
      </c>
      <c r="DH499" s="7"/>
      <c r="EL499" s="239"/>
      <c r="EM499" s="15"/>
      <c r="EN499" s="15"/>
      <c r="EO499" s="9">
        <v>7254</v>
      </c>
      <c r="EP499" s="9">
        <f t="shared" si="876"/>
        <v>26</v>
      </c>
      <c r="EQ499" s="9">
        <v>485</v>
      </c>
      <c r="ER499" s="9">
        <f t="shared" si="877"/>
        <v>0</v>
      </c>
      <c r="ES499" s="9">
        <v>60</v>
      </c>
      <c r="ET499" s="9">
        <f t="shared" si="878"/>
        <v>2</v>
      </c>
      <c r="EU499" s="9">
        <v>5</v>
      </c>
      <c r="EV499" s="62" t="str">
        <f t="shared" si="908"/>
        <v>AIモンスターラバー</v>
      </c>
      <c r="EW499" s="9">
        <f t="shared" si="908"/>
        <v>200</v>
      </c>
      <c r="EX499" s="9">
        <f t="shared" si="880"/>
        <v>400</v>
      </c>
      <c r="EY499" s="10">
        <f t="shared" si="881"/>
        <v>0.15384615384615385</v>
      </c>
      <c r="EZ499" s="7"/>
    </row>
    <row r="500" spans="1:156" ht="15" customHeight="1" thickBot="1">
      <c r="A500" s="23"/>
      <c r="B500" s="23"/>
      <c r="C500" s="24"/>
      <c r="D500" s="24" t="str">
        <f t="shared" si="845"/>
        <v/>
      </c>
      <c r="E500" s="24"/>
      <c r="F500" s="24" t="str">
        <f t="shared" si="846"/>
        <v/>
      </c>
      <c r="G500" s="24"/>
      <c r="H500" s="24" t="str">
        <f t="shared" si="847"/>
        <v/>
      </c>
      <c r="I500" s="24"/>
      <c r="J500" s="63" t="str">
        <f t="shared" si="848"/>
        <v/>
      </c>
      <c r="K500" s="96" t="str">
        <f t="shared" si="849"/>
        <v/>
      </c>
      <c r="L500" s="24" t="str">
        <f t="shared" si="850"/>
        <v/>
      </c>
      <c r="M500" s="26" t="str">
        <f t="shared" si="851"/>
        <v/>
      </c>
      <c r="N500" s="7"/>
      <c r="P500" s="23"/>
      <c r="Q500" s="24"/>
      <c r="R500" s="24" t="str">
        <f t="shared" si="852"/>
        <v/>
      </c>
      <c r="S500" s="24"/>
      <c r="T500" s="24" t="str">
        <f t="shared" si="853"/>
        <v/>
      </c>
      <c r="U500" s="24"/>
      <c r="V500" s="24" t="str">
        <f t="shared" si="854"/>
        <v/>
      </c>
      <c r="W500" s="24"/>
      <c r="X500" s="63" t="str">
        <f t="shared" si="882"/>
        <v/>
      </c>
      <c r="Y500" s="96" t="str">
        <f t="shared" si="883"/>
        <v/>
      </c>
      <c r="Z500" s="24" t="str">
        <f t="shared" si="855"/>
        <v/>
      </c>
      <c r="AA500" s="26" t="str">
        <f t="shared" si="856"/>
        <v/>
      </c>
      <c r="AB500" s="7"/>
      <c r="AD500" s="23"/>
      <c r="AE500" s="24"/>
      <c r="AF500" s="24" t="str">
        <f t="shared" si="889"/>
        <v/>
      </c>
      <c r="AG500" s="24"/>
      <c r="AH500" s="24" t="str">
        <f t="shared" si="858"/>
        <v/>
      </c>
      <c r="AI500" s="24"/>
      <c r="AJ500" s="24" t="str">
        <f t="shared" si="859"/>
        <v/>
      </c>
      <c r="AK500" s="24"/>
      <c r="AL500" s="63" t="str">
        <f t="shared" si="890"/>
        <v/>
      </c>
      <c r="AM500" s="96" t="str">
        <f t="shared" si="891"/>
        <v/>
      </c>
      <c r="AN500" s="24" t="str">
        <f t="shared" si="861"/>
        <v/>
      </c>
      <c r="AO500" s="26" t="str">
        <f t="shared" si="862"/>
        <v/>
      </c>
      <c r="AP500" s="7"/>
      <c r="AR500" s="23"/>
      <c r="AS500" s="24"/>
      <c r="AT500" s="24" t="str">
        <f t="shared" si="863"/>
        <v/>
      </c>
      <c r="AU500" s="24"/>
      <c r="AV500" s="24" t="str">
        <f t="shared" si="864"/>
        <v/>
      </c>
      <c r="AW500" s="24"/>
      <c r="AX500" s="24" t="str">
        <f t="shared" si="865"/>
        <v/>
      </c>
      <c r="AY500" s="24"/>
      <c r="AZ500" s="63" t="str">
        <f t="shared" si="887"/>
        <v/>
      </c>
      <c r="BA500" s="96" t="str">
        <f t="shared" si="888"/>
        <v/>
      </c>
      <c r="BB500" s="24" t="str">
        <f t="shared" si="867"/>
        <v/>
      </c>
      <c r="BC500" s="26" t="str">
        <f t="shared" si="868"/>
        <v/>
      </c>
      <c r="BD500" s="7"/>
      <c r="BF500" s="23"/>
      <c r="BG500" s="24"/>
      <c r="BH500" s="24" t="str">
        <f t="shared" si="869"/>
        <v/>
      </c>
      <c r="BI500" s="24"/>
      <c r="BJ500" s="24" t="str">
        <f t="shared" si="870"/>
        <v/>
      </c>
      <c r="BK500" s="24"/>
      <c r="BL500" s="24" t="str">
        <f t="shared" si="871"/>
        <v/>
      </c>
      <c r="BM500" s="24"/>
      <c r="BN500" s="63" t="str">
        <f t="shared" si="872"/>
        <v/>
      </c>
      <c r="BO500" s="96" t="str">
        <f t="shared" si="873"/>
        <v/>
      </c>
      <c r="BP500" s="24" t="str">
        <f t="shared" si="874"/>
        <v/>
      </c>
      <c r="BQ500" s="26" t="str">
        <f t="shared" si="875"/>
        <v/>
      </c>
      <c r="BR500" s="7"/>
      <c r="BS500" s="1"/>
      <c r="BT500" s="15"/>
      <c r="BU500" s="9"/>
      <c r="BV500" s="9" t="str">
        <f t="shared" si="893"/>
        <v/>
      </c>
      <c r="BW500" s="9"/>
      <c r="BX500" s="9" t="str">
        <f t="shared" si="894"/>
        <v/>
      </c>
      <c r="BY500" s="9"/>
      <c r="BZ500" s="9" t="str">
        <f t="shared" si="895"/>
        <v/>
      </c>
      <c r="CA500" s="9"/>
      <c r="CB500" s="9"/>
      <c r="CC500" s="9"/>
      <c r="CD500" s="9" t="str">
        <f t="shared" si="896"/>
        <v/>
      </c>
      <c r="CE500" s="10" t="str">
        <f t="shared" si="897"/>
        <v/>
      </c>
      <c r="CF500" s="7"/>
      <c r="CH500" s="15"/>
      <c r="CI500" s="9"/>
      <c r="CJ500" s="9" t="str">
        <f t="shared" si="898"/>
        <v/>
      </c>
      <c r="CK500" s="9"/>
      <c r="CL500" s="9" t="str">
        <f t="shared" si="899"/>
        <v/>
      </c>
      <c r="CM500" s="9"/>
      <c r="CN500" s="9" t="str">
        <f t="shared" si="900"/>
        <v/>
      </c>
      <c r="CO500" s="9"/>
      <c r="CP500" s="9"/>
      <c r="CQ500" s="9"/>
      <c r="CR500" s="9" t="str">
        <f t="shared" si="901"/>
        <v/>
      </c>
      <c r="CS500" s="10" t="str">
        <f t="shared" si="902"/>
        <v/>
      </c>
      <c r="CT500" s="7"/>
      <c r="CV500" s="15"/>
      <c r="CW500" s="9"/>
      <c r="CX500" s="9" t="str">
        <f t="shared" si="903"/>
        <v/>
      </c>
      <c r="CY500" s="9"/>
      <c r="CZ500" s="9" t="str">
        <f t="shared" si="904"/>
        <v/>
      </c>
      <c r="DA500" s="9"/>
      <c r="DB500" s="9" t="str">
        <f t="shared" si="905"/>
        <v/>
      </c>
      <c r="DC500" s="9"/>
      <c r="DD500" s="9"/>
      <c r="DE500" s="9"/>
      <c r="DF500" s="9" t="str">
        <f t="shared" si="906"/>
        <v/>
      </c>
      <c r="DG500" s="10" t="str">
        <f t="shared" si="907"/>
        <v/>
      </c>
      <c r="DH500" s="7"/>
      <c r="EL500" s="239"/>
      <c r="EM500" s="23"/>
      <c r="EN500" s="23"/>
      <c r="EO500" s="24">
        <v>8271</v>
      </c>
      <c r="EP500" s="24">
        <f t="shared" si="876"/>
        <v>20</v>
      </c>
      <c r="EQ500" s="24">
        <v>579</v>
      </c>
      <c r="ER500" s="24">
        <f t="shared" si="877"/>
        <v>0</v>
      </c>
      <c r="ES500" s="24">
        <v>14</v>
      </c>
      <c r="ET500" s="24">
        <f t="shared" si="878"/>
        <v>0</v>
      </c>
      <c r="EU500" s="24">
        <v>4</v>
      </c>
      <c r="EV500" s="63" t="str">
        <f t="shared" si="908"/>
        <v>ラブブキーホルダー</v>
      </c>
      <c r="EW500" s="96">
        <f t="shared" si="908"/>
        <v>500</v>
      </c>
      <c r="EX500" s="24">
        <f t="shared" si="880"/>
        <v>0</v>
      </c>
      <c r="EY500" s="26">
        <f t="shared" si="881"/>
        <v>0</v>
      </c>
      <c r="EZ500" s="7" t="s">
        <v>623</v>
      </c>
    </row>
    <row r="501" spans="1:156" ht="15" customHeight="1" thickTop="1">
      <c r="A501" s="89"/>
      <c r="B501" s="89"/>
      <c r="C501" s="78"/>
      <c r="D501" s="78" t="str">
        <f t="shared" si="845"/>
        <v/>
      </c>
      <c r="E501" s="78"/>
      <c r="F501" s="28" t="str">
        <f t="shared" si="846"/>
        <v/>
      </c>
      <c r="G501" s="78"/>
      <c r="H501" s="78" t="str">
        <f t="shared" si="847"/>
        <v/>
      </c>
      <c r="I501" s="78"/>
      <c r="J501" s="90" t="str">
        <f t="shared" si="848"/>
        <v/>
      </c>
      <c r="K501" s="91" t="str">
        <f t="shared" si="849"/>
        <v/>
      </c>
      <c r="L501" s="28" t="str">
        <f t="shared" si="850"/>
        <v/>
      </c>
      <c r="M501" s="29" t="str">
        <f t="shared" si="851"/>
        <v/>
      </c>
      <c r="N501" s="7"/>
      <c r="P501" s="89"/>
      <c r="Q501" s="78"/>
      <c r="R501" s="78" t="str">
        <f t="shared" si="852"/>
        <v/>
      </c>
      <c r="S501" s="78"/>
      <c r="T501" s="28" t="str">
        <f t="shared" si="853"/>
        <v/>
      </c>
      <c r="U501" s="78"/>
      <c r="V501" s="78" t="str">
        <f t="shared" si="854"/>
        <v/>
      </c>
      <c r="W501" s="78"/>
      <c r="X501" s="90" t="str">
        <f t="shared" si="882"/>
        <v/>
      </c>
      <c r="Y501" s="91" t="str">
        <f t="shared" si="883"/>
        <v/>
      </c>
      <c r="Z501" s="28" t="str">
        <f t="shared" si="855"/>
        <v/>
      </c>
      <c r="AA501" s="29" t="str">
        <f t="shared" si="856"/>
        <v/>
      </c>
      <c r="AB501" s="7"/>
      <c r="AD501" s="89"/>
      <c r="AE501" s="78"/>
      <c r="AF501" s="78" t="str">
        <f t="shared" si="889"/>
        <v/>
      </c>
      <c r="AG501" s="78"/>
      <c r="AH501" s="28" t="str">
        <f t="shared" si="858"/>
        <v/>
      </c>
      <c r="AI501" s="78"/>
      <c r="AJ501" s="78" t="str">
        <f t="shared" si="859"/>
        <v/>
      </c>
      <c r="AK501" s="78"/>
      <c r="AL501" s="90" t="str">
        <f t="shared" si="890"/>
        <v/>
      </c>
      <c r="AM501" s="91" t="str">
        <f t="shared" si="891"/>
        <v/>
      </c>
      <c r="AN501" s="28" t="str">
        <f t="shared" si="861"/>
        <v/>
      </c>
      <c r="AO501" s="29" t="str">
        <f t="shared" si="862"/>
        <v/>
      </c>
      <c r="AP501" s="7"/>
      <c r="AR501" s="89"/>
      <c r="AS501" s="78"/>
      <c r="AT501" s="78" t="str">
        <f t="shared" si="863"/>
        <v/>
      </c>
      <c r="AU501" s="78"/>
      <c r="AV501" s="28" t="str">
        <f t="shared" si="864"/>
        <v/>
      </c>
      <c r="AW501" s="78"/>
      <c r="AX501" s="78" t="str">
        <f t="shared" si="865"/>
        <v/>
      </c>
      <c r="AY501" s="78"/>
      <c r="AZ501" s="90" t="str">
        <f t="shared" si="887"/>
        <v/>
      </c>
      <c r="BA501" s="91" t="str">
        <f t="shared" si="888"/>
        <v/>
      </c>
      <c r="BB501" s="28" t="str">
        <f t="shared" si="867"/>
        <v/>
      </c>
      <c r="BC501" s="29" t="str">
        <f t="shared" si="868"/>
        <v/>
      </c>
      <c r="BD501" s="7"/>
      <c r="BF501" s="89"/>
      <c r="BG501" s="78"/>
      <c r="BH501" s="78" t="str">
        <f t="shared" si="869"/>
        <v/>
      </c>
      <c r="BI501" s="78"/>
      <c r="BJ501" s="28" t="str">
        <f t="shared" si="870"/>
        <v/>
      </c>
      <c r="BK501" s="78"/>
      <c r="BL501" s="78" t="str">
        <f t="shared" si="871"/>
        <v/>
      </c>
      <c r="BM501" s="78"/>
      <c r="BN501" s="90" t="str">
        <f t="shared" si="872"/>
        <v/>
      </c>
      <c r="BO501" s="91" t="str">
        <f t="shared" si="873"/>
        <v/>
      </c>
      <c r="BP501" s="28" t="str">
        <f t="shared" si="874"/>
        <v/>
      </c>
      <c r="BQ501" s="29" t="str">
        <f t="shared" si="875"/>
        <v/>
      </c>
      <c r="BR501" s="7"/>
      <c r="BS501" s="1"/>
      <c r="BT501" s="15"/>
      <c r="BU501" s="9"/>
      <c r="BV501" s="9" t="str">
        <f t="shared" si="893"/>
        <v/>
      </c>
      <c r="BW501" s="9"/>
      <c r="BX501" s="9" t="str">
        <f t="shared" si="894"/>
        <v/>
      </c>
      <c r="BY501" s="9"/>
      <c r="BZ501" s="9" t="str">
        <f t="shared" si="895"/>
        <v/>
      </c>
      <c r="CA501" s="9"/>
      <c r="CB501" s="9"/>
      <c r="CC501" s="9"/>
      <c r="CD501" s="9" t="str">
        <f t="shared" si="896"/>
        <v/>
      </c>
      <c r="CE501" s="10" t="str">
        <f t="shared" si="897"/>
        <v/>
      </c>
      <c r="CF501" s="7"/>
      <c r="CH501" s="15"/>
      <c r="CI501" s="9"/>
      <c r="CJ501" s="9" t="str">
        <f t="shared" si="898"/>
        <v/>
      </c>
      <c r="CK501" s="9"/>
      <c r="CL501" s="9" t="str">
        <f t="shared" si="899"/>
        <v/>
      </c>
      <c r="CM501" s="9"/>
      <c r="CN501" s="9" t="str">
        <f t="shared" si="900"/>
        <v/>
      </c>
      <c r="CO501" s="9"/>
      <c r="CP501" s="9"/>
      <c r="CQ501" s="9"/>
      <c r="CR501" s="9" t="str">
        <f t="shared" si="901"/>
        <v/>
      </c>
      <c r="CS501" s="10" t="str">
        <f t="shared" si="902"/>
        <v/>
      </c>
      <c r="CT501" s="7"/>
      <c r="CV501" s="15"/>
      <c r="CW501" s="9"/>
      <c r="CX501" s="9" t="str">
        <f t="shared" si="903"/>
        <v/>
      </c>
      <c r="CY501" s="9"/>
      <c r="CZ501" s="9" t="str">
        <f t="shared" si="904"/>
        <v/>
      </c>
      <c r="DA501" s="9"/>
      <c r="DB501" s="9" t="str">
        <f t="shared" si="905"/>
        <v/>
      </c>
      <c r="DC501" s="9"/>
      <c r="DD501" s="9"/>
      <c r="DE501" s="9"/>
      <c r="DF501" s="9" t="str">
        <f t="shared" si="906"/>
        <v/>
      </c>
      <c r="DG501" s="10" t="str">
        <f t="shared" si="907"/>
        <v/>
      </c>
      <c r="DH501" s="7"/>
      <c r="EL501" s="239"/>
      <c r="EM501" s="89"/>
      <c r="EN501" s="89"/>
      <c r="EO501" s="78"/>
      <c r="EP501" s="78" t="str">
        <f t="shared" si="876"/>
        <v/>
      </c>
      <c r="EQ501" s="78"/>
      <c r="ER501" s="28" t="str">
        <f t="shared" si="877"/>
        <v/>
      </c>
      <c r="ES501" s="78"/>
      <c r="ET501" s="78" t="str">
        <f t="shared" si="878"/>
        <v/>
      </c>
      <c r="EU501" s="78"/>
      <c r="EV501" s="90" t="str">
        <f t="shared" si="908"/>
        <v/>
      </c>
      <c r="EW501" s="91" t="str">
        <f t="shared" si="908"/>
        <v/>
      </c>
      <c r="EX501" s="28" t="str">
        <f t="shared" si="880"/>
        <v/>
      </c>
      <c r="EY501" s="29" t="str">
        <f t="shared" si="881"/>
        <v/>
      </c>
      <c r="EZ501" s="7"/>
    </row>
    <row r="502" spans="1:156" ht="15" customHeight="1">
      <c r="A502" s="15"/>
      <c r="B502" s="15"/>
      <c r="C502" s="9"/>
      <c r="D502" s="9" t="str">
        <f t="shared" si="845"/>
        <v/>
      </c>
      <c r="E502" s="9"/>
      <c r="F502" s="9" t="str">
        <f t="shared" si="846"/>
        <v/>
      </c>
      <c r="G502" s="9"/>
      <c r="H502" s="9" t="str">
        <f t="shared" si="847"/>
        <v/>
      </c>
      <c r="I502" s="9"/>
      <c r="J502" s="62" t="str">
        <f t="shared" si="848"/>
        <v/>
      </c>
      <c r="K502" s="95" t="str">
        <f t="shared" si="849"/>
        <v/>
      </c>
      <c r="L502" s="9" t="str">
        <f t="shared" si="850"/>
        <v/>
      </c>
      <c r="M502" s="10" t="str">
        <f t="shared" si="851"/>
        <v/>
      </c>
      <c r="N502" s="7"/>
      <c r="P502" s="15"/>
      <c r="Q502" s="9"/>
      <c r="R502" s="9" t="str">
        <f t="shared" si="852"/>
        <v/>
      </c>
      <c r="S502" s="9"/>
      <c r="T502" s="9" t="str">
        <f t="shared" si="853"/>
        <v/>
      </c>
      <c r="U502" s="9"/>
      <c r="V502" s="9" t="str">
        <f t="shared" si="854"/>
        <v/>
      </c>
      <c r="W502" s="9"/>
      <c r="X502" s="62" t="str">
        <f t="shared" si="882"/>
        <v/>
      </c>
      <c r="Y502" s="95" t="str">
        <f t="shared" si="883"/>
        <v/>
      </c>
      <c r="Z502" s="9" t="str">
        <f t="shared" si="855"/>
        <v/>
      </c>
      <c r="AA502" s="10" t="str">
        <f t="shared" si="856"/>
        <v/>
      </c>
      <c r="AB502" s="7"/>
      <c r="AD502" s="15"/>
      <c r="AE502" s="9"/>
      <c r="AF502" s="9" t="str">
        <f t="shared" si="889"/>
        <v/>
      </c>
      <c r="AG502" s="9"/>
      <c r="AH502" s="9" t="str">
        <f t="shared" si="858"/>
        <v/>
      </c>
      <c r="AI502" s="9"/>
      <c r="AJ502" s="9" t="str">
        <f t="shared" si="859"/>
        <v/>
      </c>
      <c r="AK502" s="9"/>
      <c r="AL502" s="62" t="str">
        <f t="shared" si="890"/>
        <v/>
      </c>
      <c r="AM502" s="95" t="str">
        <f t="shared" si="891"/>
        <v/>
      </c>
      <c r="AN502" s="9" t="str">
        <f t="shared" si="861"/>
        <v/>
      </c>
      <c r="AO502" s="10" t="str">
        <f t="shared" si="862"/>
        <v/>
      </c>
      <c r="AP502" s="7"/>
      <c r="AR502" s="15"/>
      <c r="AS502" s="9"/>
      <c r="AT502" s="9" t="str">
        <f t="shared" si="863"/>
        <v/>
      </c>
      <c r="AU502" s="9"/>
      <c r="AV502" s="9" t="str">
        <f t="shared" si="864"/>
        <v/>
      </c>
      <c r="AW502" s="9"/>
      <c r="AX502" s="9" t="str">
        <f t="shared" si="865"/>
        <v/>
      </c>
      <c r="AY502" s="9"/>
      <c r="AZ502" s="62" t="str">
        <f t="shared" si="887"/>
        <v/>
      </c>
      <c r="BA502" s="95" t="str">
        <f t="shared" si="888"/>
        <v/>
      </c>
      <c r="BB502" s="9" t="str">
        <f t="shared" si="867"/>
        <v/>
      </c>
      <c r="BC502" s="10" t="str">
        <f t="shared" si="868"/>
        <v/>
      </c>
      <c r="BD502" s="7"/>
      <c r="BF502" s="15"/>
      <c r="BG502" s="9"/>
      <c r="BH502" s="9" t="str">
        <f t="shared" si="869"/>
        <v/>
      </c>
      <c r="BI502" s="9"/>
      <c r="BJ502" s="9" t="str">
        <f t="shared" si="870"/>
        <v/>
      </c>
      <c r="BK502" s="9"/>
      <c r="BL502" s="9" t="str">
        <f t="shared" si="871"/>
        <v/>
      </c>
      <c r="BM502" s="9"/>
      <c r="BN502" s="62" t="str">
        <f t="shared" si="872"/>
        <v/>
      </c>
      <c r="BO502" s="95" t="str">
        <f t="shared" si="873"/>
        <v/>
      </c>
      <c r="BP502" s="9" t="str">
        <f t="shared" si="874"/>
        <v/>
      </c>
      <c r="BQ502" s="10" t="str">
        <f t="shared" si="875"/>
        <v/>
      </c>
      <c r="BR502" s="7"/>
      <c r="BS502" s="1"/>
      <c r="BT502" s="15"/>
      <c r="BU502" s="9"/>
      <c r="BV502" s="9" t="str">
        <f t="shared" si="893"/>
        <v/>
      </c>
      <c r="BW502" s="9"/>
      <c r="BX502" s="9" t="str">
        <f t="shared" si="894"/>
        <v/>
      </c>
      <c r="BY502" s="9"/>
      <c r="BZ502" s="9" t="str">
        <f t="shared" si="895"/>
        <v/>
      </c>
      <c r="CA502" s="9"/>
      <c r="CB502" s="9"/>
      <c r="CC502" s="9"/>
      <c r="CD502" s="9" t="str">
        <f t="shared" si="896"/>
        <v/>
      </c>
      <c r="CE502" s="10" t="str">
        <f t="shared" si="897"/>
        <v/>
      </c>
      <c r="CF502" s="7"/>
      <c r="CH502" s="15"/>
      <c r="CI502" s="9"/>
      <c r="CJ502" s="9" t="str">
        <f t="shared" si="898"/>
        <v/>
      </c>
      <c r="CK502" s="9"/>
      <c r="CL502" s="9" t="str">
        <f t="shared" si="899"/>
        <v/>
      </c>
      <c r="CM502" s="9"/>
      <c r="CN502" s="9" t="str">
        <f t="shared" si="900"/>
        <v/>
      </c>
      <c r="CO502" s="9"/>
      <c r="CP502" s="9"/>
      <c r="CQ502" s="9"/>
      <c r="CR502" s="9" t="str">
        <f t="shared" si="901"/>
        <v/>
      </c>
      <c r="CS502" s="10" t="str">
        <f t="shared" si="902"/>
        <v/>
      </c>
      <c r="CT502" s="7"/>
      <c r="CV502" s="15"/>
      <c r="CW502" s="9"/>
      <c r="CX502" s="9" t="str">
        <f t="shared" si="903"/>
        <v/>
      </c>
      <c r="CY502" s="9"/>
      <c r="CZ502" s="9" t="str">
        <f t="shared" si="904"/>
        <v/>
      </c>
      <c r="DA502" s="9"/>
      <c r="DB502" s="9" t="str">
        <f t="shared" si="905"/>
        <v/>
      </c>
      <c r="DC502" s="9"/>
      <c r="DD502" s="9"/>
      <c r="DE502" s="9"/>
      <c r="DF502" s="9" t="str">
        <f t="shared" si="906"/>
        <v/>
      </c>
      <c r="DG502" s="10" t="str">
        <f t="shared" si="907"/>
        <v/>
      </c>
      <c r="DH502" s="7"/>
      <c r="EL502" s="239"/>
      <c r="EM502" s="15"/>
      <c r="EN502" s="15"/>
      <c r="EO502" s="9"/>
      <c r="EP502" s="9" t="str">
        <f t="shared" si="876"/>
        <v/>
      </c>
      <c r="EQ502" s="9"/>
      <c r="ER502" s="9" t="str">
        <f t="shared" si="877"/>
        <v/>
      </c>
      <c r="ES502" s="9"/>
      <c r="ET502" s="9" t="str">
        <f t="shared" si="878"/>
        <v/>
      </c>
      <c r="EU502" s="9"/>
      <c r="EV502" s="62" t="str">
        <f t="shared" si="908"/>
        <v/>
      </c>
      <c r="EW502" s="95" t="str">
        <f t="shared" si="908"/>
        <v/>
      </c>
      <c r="EX502" s="9" t="str">
        <f t="shared" si="880"/>
        <v/>
      </c>
      <c r="EY502" s="10" t="str">
        <f t="shared" si="881"/>
        <v/>
      </c>
      <c r="EZ502" s="7"/>
    </row>
    <row r="503" spans="1:156" ht="15" customHeight="1">
      <c r="A503" s="15"/>
      <c r="B503" s="15"/>
      <c r="C503" s="9"/>
      <c r="D503" s="9" t="str">
        <f t="shared" si="845"/>
        <v/>
      </c>
      <c r="E503" s="9"/>
      <c r="F503" s="9" t="str">
        <f t="shared" si="846"/>
        <v/>
      </c>
      <c r="G503" s="9"/>
      <c r="H503" s="9" t="str">
        <f t="shared" si="847"/>
        <v/>
      </c>
      <c r="I503" s="9"/>
      <c r="J503" s="62" t="str">
        <f t="shared" si="848"/>
        <v/>
      </c>
      <c r="K503" s="9" t="str">
        <f t="shared" si="849"/>
        <v/>
      </c>
      <c r="L503" s="9" t="str">
        <f t="shared" si="850"/>
        <v/>
      </c>
      <c r="M503" s="10" t="str">
        <f t="shared" si="851"/>
        <v/>
      </c>
      <c r="N503" s="7"/>
      <c r="P503" s="15"/>
      <c r="Q503" s="9"/>
      <c r="R503" s="9" t="str">
        <f t="shared" si="852"/>
        <v/>
      </c>
      <c r="S503" s="9"/>
      <c r="T503" s="9" t="str">
        <f t="shared" si="853"/>
        <v/>
      </c>
      <c r="U503" s="9"/>
      <c r="V503" s="9" t="str">
        <f t="shared" si="854"/>
        <v/>
      </c>
      <c r="W503" s="9"/>
      <c r="X503" s="62" t="str">
        <f t="shared" si="882"/>
        <v/>
      </c>
      <c r="Y503" s="9" t="str">
        <f t="shared" si="883"/>
        <v/>
      </c>
      <c r="Z503" s="9" t="str">
        <f t="shared" si="855"/>
        <v/>
      </c>
      <c r="AA503" s="10" t="str">
        <f t="shared" si="856"/>
        <v/>
      </c>
      <c r="AB503" s="7"/>
      <c r="AD503" s="15"/>
      <c r="AE503" s="9"/>
      <c r="AF503" s="9" t="str">
        <f t="shared" si="889"/>
        <v/>
      </c>
      <c r="AG503" s="9"/>
      <c r="AH503" s="9" t="str">
        <f t="shared" si="858"/>
        <v/>
      </c>
      <c r="AI503" s="9"/>
      <c r="AJ503" s="9" t="str">
        <f t="shared" si="859"/>
        <v/>
      </c>
      <c r="AK503" s="9"/>
      <c r="AL503" s="62" t="str">
        <f t="shared" si="890"/>
        <v/>
      </c>
      <c r="AM503" s="9" t="str">
        <f t="shared" si="891"/>
        <v/>
      </c>
      <c r="AN503" s="9" t="str">
        <f t="shared" si="861"/>
        <v/>
      </c>
      <c r="AO503" s="10" t="str">
        <f t="shared" si="862"/>
        <v/>
      </c>
      <c r="AP503" s="7"/>
      <c r="AR503" s="17"/>
      <c r="AS503" s="9"/>
      <c r="AT503" s="9" t="str">
        <f t="shared" si="863"/>
        <v/>
      </c>
      <c r="AU503" s="9"/>
      <c r="AV503" s="9" t="str">
        <f t="shared" si="864"/>
        <v/>
      </c>
      <c r="AW503" s="9"/>
      <c r="AX503" s="9" t="str">
        <f t="shared" si="865"/>
        <v/>
      </c>
      <c r="AY503" s="9"/>
      <c r="AZ503" s="62" t="str">
        <f t="shared" si="887"/>
        <v/>
      </c>
      <c r="BA503" s="9" t="str">
        <f t="shared" si="888"/>
        <v/>
      </c>
      <c r="BB503" s="9" t="str">
        <f t="shared" si="867"/>
        <v/>
      </c>
      <c r="BC503" s="10" t="str">
        <f t="shared" si="868"/>
        <v/>
      </c>
      <c r="BD503" s="7"/>
      <c r="BF503" s="15"/>
      <c r="BG503" s="9"/>
      <c r="BH503" s="9" t="str">
        <f t="shared" si="869"/>
        <v/>
      </c>
      <c r="BI503" s="9"/>
      <c r="BJ503" s="9" t="str">
        <f t="shared" si="870"/>
        <v/>
      </c>
      <c r="BK503" s="9"/>
      <c r="BL503" s="9" t="str">
        <f t="shared" si="871"/>
        <v/>
      </c>
      <c r="BM503" s="9"/>
      <c r="BN503" s="62" t="str">
        <f t="shared" si="872"/>
        <v/>
      </c>
      <c r="BO503" s="9" t="str">
        <f t="shared" si="873"/>
        <v/>
      </c>
      <c r="BP503" s="9" t="str">
        <f t="shared" si="874"/>
        <v/>
      </c>
      <c r="BQ503" s="10" t="str">
        <f t="shared" si="875"/>
        <v/>
      </c>
      <c r="BR503" s="7"/>
      <c r="BS503" s="1"/>
      <c r="BT503" s="15"/>
      <c r="BU503" s="9"/>
      <c r="BV503" s="9" t="str">
        <f t="shared" si="893"/>
        <v/>
      </c>
      <c r="BW503" s="9"/>
      <c r="BX503" s="9" t="str">
        <f t="shared" si="894"/>
        <v/>
      </c>
      <c r="BY503" s="9"/>
      <c r="BZ503" s="9" t="str">
        <f t="shared" si="895"/>
        <v/>
      </c>
      <c r="CA503" s="9"/>
      <c r="CB503" s="9"/>
      <c r="CC503" s="9"/>
      <c r="CD503" s="9" t="str">
        <f t="shared" si="896"/>
        <v/>
      </c>
      <c r="CE503" s="10" t="str">
        <f t="shared" si="897"/>
        <v/>
      </c>
      <c r="CF503" s="7"/>
      <c r="CH503" s="15"/>
      <c r="CI503" s="9"/>
      <c r="CJ503" s="9" t="str">
        <f t="shared" si="898"/>
        <v/>
      </c>
      <c r="CK503" s="9"/>
      <c r="CL503" s="9" t="str">
        <f t="shared" si="899"/>
        <v/>
      </c>
      <c r="CM503" s="9"/>
      <c r="CN503" s="9" t="str">
        <f t="shared" si="900"/>
        <v/>
      </c>
      <c r="CO503" s="9"/>
      <c r="CP503" s="9"/>
      <c r="CQ503" s="9"/>
      <c r="CR503" s="9" t="str">
        <f t="shared" si="901"/>
        <v/>
      </c>
      <c r="CS503" s="10" t="str">
        <f t="shared" si="902"/>
        <v/>
      </c>
      <c r="CT503" s="7"/>
      <c r="CV503" s="15"/>
      <c r="CW503" s="9"/>
      <c r="CX503" s="9" t="str">
        <f t="shared" si="903"/>
        <v/>
      </c>
      <c r="CY503" s="9"/>
      <c r="CZ503" s="9" t="str">
        <f t="shared" si="904"/>
        <v/>
      </c>
      <c r="DA503" s="9"/>
      <c r="DB503" s="9" t="str">
        <f t="shared" si="905"/>
        <v/>
      </c>
      <c r="DC503" s="9"/>
      <c r="DD503" s="9"/>
      <c r="DE503" s="9"/>
      <c r="DF503" s="9" t="str">
        <f t="shared" si="906"/>
        <v/>
      </c>
      <c r="DG503" s="10" t="str">
        <f t="shared" si="907"/>
        <v/>
      </c>
      <c r="DH503" s="7"/>
      <c r="EL503" s="239"/>
      <c r="EM503" s="15"/>
      <c r="EN503" s="15"/>
      <c r="EO503" s="9"/>
      <c r="EP503" s="9" t="str">
        <f t="shared" si="876"/>
        <v/>
      </c>
      <c r="EQ503" s="9"/>
      <c r="ER503" s="9" t="str">
        <f t="shared" si="877"/>
        <v/>
      </c>
      <c r="ES503" s="9"/>
      <c r="ET503" s="9" t="str">
        <f t="shared" si="878"/>
        <v/>
      </c>
      <c r="EU503" s="9"/>
      <c r="EV503" s="62" t="str">
        <f t="shared" si="908"/>
        <v/>
      </c>
      <c r="EW503" s="9" t="str">
        <f t="shared" si="908"/>
        <v/>
      </c>
      <c r="EX503" s="9" t="str">
        <f t="shared" si="880"/>
        <v/>
      </c>
      <c r="EY503" s="10" t="str">
        <f t="shared" si="881"/>
        <v/>
      </c>
      <c r="EZ503" s="7"/>
    </row>
    <row r="504" spans="1:156" ht="15" customHeight="1" thickBot="1">
      <c r="A504" s="23"/>
      <c r="B504" s="23"/>
      <c r="C504" s="24"/>
      <c r="D504" s="24" t="str">
        <f t="shared" si="845"/>
        <v/>
      </c>
      <c r="E504" s="24"/>
      <c r="F504" s="24" t="str">
        <f t="shared" si="846"/>
        <v/>
      </c>
      <c r="G504" s="24"/>
      <c r="H504" s="24" t="str">
        <f t="shared" si="847"/>
        <v/>
      </c>
      <c r="I504" s="24"/>
      <c r="J504" s="63" t="str">
        <f t="shared" si="848"/>
        <v/>
      </c>
      <c r="K504" s="96" t="str">
        <f t="shared" si="849"/>
        <v/>
      </c>
      <c r="L504" s="24" t="str">
        <f t="shared" si="850"/>
        <v/>
      </c>
      <c r="M504" s="26" t="str">
        <f t="shared" si="851"/>
        <v/>
      </c>
      <c r="N504" s="7"/>
      <c r="P504" s="23"/>
      <c r="Q504" s="24"/>
      <c r="R504" s="24" t="str">
        <f t="shared" si="852"/>
        <v/>
      </c>
      <c r="S504" s="24"/>
      <c r="T504" s="24" t="str">
        <f t="shared" si="853"/>
        <v/>
      </c>
      <c r="U504" s="24"/>
      <c r="V504" s="24" t="str">
        <f t="shared" si="854"/>
        <v/>
      </c>
      <c r="W504" s="24"/>
      <c r="X504" s="63" t="str">
        <f t="shared" si="882"/>
        <v/>
      </c>
      <c r="Y504" s="96" t="str">
        <f t="shared" si="883"/>
        <v/>
      </c>
      <c r="Z504" s="24" t="str">
        <f t="shared" si="855"/>
        <v/>
      </c>
      <c r="AA504" s="26" t="str">
        <f t="shared" si="856"/>
        <v/>
      </c>
      <c r="AB504" s="7"/>
      <c r="AD504" s="23"/>
      <c r="AE504" s="24"/>
      <c r="AF504" s="24" t="str">
        <f t="shared" si="889"/>
        <v/>
      </c>
      <c r="AG504" s="24"/>
      <c r="AH504" s="24" t="str">
        <f t="shared" si="858"/>
        <v/>
      </c>
      <c r="AI504" s="24"/>
      <c r="AJ504" s="24" t="str">
        <f t="shared" si="859"/>
        <v/>
      </c>
      <c r="AK504" s="24"/>
      <c r="AL504" s="63" t="str">
        <f t="shared" si="890"/>
        <v/>
      </c>
      <c r="AM504" s="96" t="str">
        <f t="shared" si="891"/>
        <v/>
      </c>
      <c r="AN504" s="24" t="str">
        <f t="shared" si="861"/>
        <v/>
      </c>
      <c r="AO504" s="26" t="str">
        <f t="shared" si="862"/>
        <v/>
      </c>
      <c r="AP504" s="7"/>
      <c r="AR504" s="23"/>
      <c r="AS504" s="24"/>
      <c r="AT504" s="24" t="str">
        <f t="shared" si="863"/>
        <v/>
      </c>
      <c r="AU504" s="24"/>
      <c r="AV504" s="24" t="str">
        <f t="shared" si="864"/>
        <v/>
      </c>
      <c r="AW504" s="24"/>
      <c r="AX504" s="24" t="str">
        <f t="shared" si="865"/>
        <v/>
      </c>
      <c r="AY504" s="24"/>
      <c r="AZ504" s="63" t="str">
        <f t="shared" si="887"/>
        <v/>
      </c>
      <c r="BA504" s="96" t="str">
        <f t="shared" si="888"/>
        <v/>
      </c>
      <c r="BB504" s="24" t="str">
        <f t="shared" si="867"/>
        <v/>
      </c>
      <c r="BC504" s="26" t="str">
        <f t="shared" si="868"/>
        <v/>
      </c>
      <c r="BD504" s="7"/>
      <c r="BF504" s="23"/>
      <c r="BG504" s="24"/>
      <c r="BH504" s="24" t="str">
        <f t="shared" si="869"/>
        <v/>
      </c>
      <c r="BI504" s="24"/>
      <c r="BJ504" s="24" t="str">
        <f t="shared" si="870"/>
        <v/>
      </c>
      <c r="BK504" s="24"/>
      <c r="BL504" s="24" t="str">
        <f t="shared" si="871"/>
        <v/>
      </c>
      <c r="BM504" s="24"/>
      <c r="BN504" s="63" t="str">
        <f t="shared" si="872"/>
        <v/>
      </c>
      <c r="BO504" s="96" t="str">
        <f t="shared" si="873"/>
        <v/>
      </c>
      <c r="BP504" s="24" t="str">
        <f t="shared" si="874"/>
        <v/>
      </c>
      <c r="BQ504" s="26" t="str">
        <f t="shared" si="875"/>
        <v/>
      </c>
      <c r="BR504" s="7"/>
      <c r="BS504" s="1"/>
      <c r="BT504" s="15"/>
      <c r="BU504" s="9"/>
      <c r="BV504" s="9" t="str">
        <f t="shared" si="893"/>
        <v/>
      </c>
      <c r="BW504" s="9"/>
      <c r="BX504" s="9" t="str">
        <f t="shared" si="894"/>
        <v/>
      </c>
      <c r="BY504" s="9"/>
      <c r="BZ504" s="9" t="str">
        <f t="shared" si="895"/>
        <v/>
      </c>
      <c r="CA504" s="9"/>
      <c r="CB504" s="9"/>
      <c r="CC504" s="9"/>
      <c r="CD504" s="9" t="str">
        <f t="shared" si="896"/>
        <v/>
      </c>
      <c r="CE504" s="10" t="str">
        <f t="shared" si="897"/>
        <v/>
      </c>
      <c r="CF504" s="7"/>
      <c r="CH504" s="15"/>
      <c r="CI504" s="9"/>
      <c r="CJ504" s="9" t="str">
        <f t="shared" si="898"/>
        <v/>
      </c>
      <c r="CK504" s="9"/>
      <c r="CL504" s="9" t="str">
        <f t="shared" si="899"/>
        <v/>
      </c>
      <c r="CM504" s="9"/>
      <c r="CN504" s="9" t="str">
        <f t="shared" si="900"/>
        <v/>
      </c>
      <c r="CO504" s="9"/>
      <c r="CP504" s="9"/>
      <c r="CQ504" s="9"/>
      <c r="CR504" s="9" t="str">
        <f t="shared" si="901"/>
        <v/>
      </c>
      <c r="CS504" s="10" t="str">
        <f t="shared" si="902"/>
        <v/>
      </c>
      <c r="CT504" s="7"/>
      <c r="CV504" s="15"/>
      <c r="CW504" s="9"/>
      <c r="CX504" s="9" t="str">
        <f t="shared" si="903"/>
        <v/>
      </c>
      <c r="CY504" s="9"/>
      <c r="CZ504" s="9" t="str">
        <f t="shared" si="904"/>
        <v/>
      </c>
      <c r="DA504" s="9"/>
      <c r="DB504" s="9" t="str">
        <f t="shared" si="905"/>
        <v/>
      </c>
      <c r="DC504" s="9"/>
      <c r="DD504" s="9"/>
      <c r="DE504" s="9"/>
      <c r="DF504" s="9" t="str">
        <f t="shared" si="906"/>
        <v/>
      </c>
      <c r="DG504" s="10" t="str">
        <f t="shared" si="907"/>
        <v/>
      </c>
      <c r="DH504" s="7"/>
      <c r="EL504" s="239"/>
      <c r="EM504" s="23"/>
      <c r="EN504" s="23"/>
      <c r="EO504" s="24"/>
      <c r="EP504" s="24" t="str">
        <f t="shared" si="876"/>
        <v/>
      </c>
      <c r="EQ504" s="24"/>
      <c r="ER504" s="24" t="str">
        <f t="shared" si="877"/>
        <v/>
      </c>
      <c r="ES504" s="24"/>
      <c r="ET504" s="24" t="str">
        <f t="shared" si="878"/>
        <v/>
      </c>
      <c r="EU504" s="24"/>
      <c r="EV504" s="63" t="str">
        <f t="shared" si="908"/>
        <v/>
      </c>
      <c r="EW504" s="96" t="str">
        <f t="shared" si="908"/>
        <v/>
      </c>
      <c r="EX504" s="24" t="str">
        <f t="shared" si="880"/>
        <v/>
      </c>
      <c r="EY504" s="26" t="str">
        <f t="shared" si="881"/>
        <v/>
      </c>
      <c r="EZ504" s="7"/>
    </row>
    <row r="505" spans="1:156" ht="15" customHeight="1" thickTop="1">
      <c r="A505" s="89"/>
      <c r="B505" s="89"/>
      <c r="C505" s="78"/>
      <c r="D505" s="78"/>
      <c r="E505" s="78"/>
      <c r="F505" s="78"/>
      <c r="G505" s="78"/>
      <c r="H505" s="78"/>
      <c r="I505" s="78"/>
      <c r="J505" s="90"/>
      <c r="K505" s="78"/>
      <c r="L505" s="78"/>
      <c r="M505" s="78"/>
      <c r="N505" s="7"/>
      <c r="P505" s="89"/>
      <c r="Q505" s="78"/>
      <c r="R505" s="78"/>
      <c r="S505" s="78"/>
      <c r="T505" s="78"/>
      <c r="U505" s="78"/>
      <c r="V505" s="78"/>
      <c r="W505" s="78"/>
      <c r="X505" s="90"/>
      <c r="Y505" s="78"/>
      <c r="Z505" s="78"/>
      <c r="AA505" s="78"/>
      <c r="AB505" s="7"/>
      <c r="AD505" s="89"/>
      <c r="AE505" s="78"/>
      <c r="AF505" s="78"/>
      <c r="AG505" s="78"/>
      <c r="AH505" s="78"/>
      <c r="AI505" s="78"/>
      <c r="AJ505" s="78"/>
      <c r="AK505" s="78"/>
      <c r="AL505" s="90"/>
      <c r="AM505" s="78"/>
      <c r="AN505" s="78"/>
      <c r="AO505" s="78"/>
      <c r="AP505" s="7"/>
      <c r="AR505" s="89"/>
      <c r="AS505" s="78"/>
      <c r="AT505" s="78"/>
      <c r="AU505" s="78"/>
      <c r="AV505" s="78" t="str">
        <f>IF(AU505="","",AU505-AU504)</f>
        <v/>
      </c>
      <c r="AW505" s="78"/>
      <c r="AX505" s="78" t="str">
        <f>IF(AW505="","",AW504+AY504-AW505)</f>
        <v/>
      </c>
      <c r="AY505" s="78"/>
      <c r="AZ505" s="90"/>
      <c r="BA505" s="78"/>
      <c r="BB505" s="78" t="str">
        <f>IF(BA505="","",AX505*BA505)</f>
        <v/>
      </c>
      <c r="BC505" s="92" t="str">
        <f>IF(BB505="","",BB505/(AT505*100))</f>
        <v/>
      </c>
      <c r="BD505" s="22"/>
      <c r="BF505" s="89"/>
      <c r="BG505" s="78"/>
      <c r="BH505" s="78"/>
      <c r="BI505" s="188"/>
      <c r="BJ505" s="78"/>
      <c r="BK505" s="78"/>
      <c r="BL505" s="78"/>
      <c r="BM505" s="78"/>
      <c r="BN505" s="90"/>
      <c r="BO505" s="78"/>
      <c r="BP505" s="78"/>
      <c r="BQ505" s="78"/>
      <c r="BR505" s="7"/>
      <c r="BS505" s="1"/>
      <c r="BT505" s="15"/>
      <c r="BU505" s="9"/>
      <c r="BV505" s="9"/>
      <c r="BW505" s="9"/>
      <c r="BX505" s="9" t="str">
        <f t="shared" si="894"/>
        <v/>
      </c>
      <c r="BY505" s="9"/>
      <c r="BZ505" s="9" t="str">
        <f t="shared" si="895"/>
        <v/>
      </c>
      <c r="CA505" s="9"/>
      <c r="CB505" s="9"/>
      <c r="CC505" s="9"/>
      <c r="CD505" s="9" t="str">
        <f t="shared" si="896"/>
        <v/>
      </c>
      <c r="CE505" s="10" t="str">
        <f t="shared" si="897"/>
        <v/>
      </c>
      <c r="CF505" s="7"/>
      <c r="CH505" s="15"/>
      <c r="CI505" s="9"/>
      <c r="CJ505" s="9"/>
      <c r="CK505" s="9"/>
      <c r="CL505" s="9" t="str">
        <f t="shared" si="899"/>
        <v/>
      </c>
      <c r="CM505" s="9"/>
      <c r="CN505" s="9" t="str">
        <f t="shared" si="900"/>
        <v/>
      </c>
      <c r="CO505" s="9"/>
      <c r="CP505" s="9"/>
      <c r="CQ505" s="9"/>
      <c r="CR505" s="9" t="str">
        <f t="shared" si="901"/>
        <v/>
      </c>
      <c r="CS505" s="10" t="str">
        <f t="shared" si="902"/>
        <v/>
      </c>
      <c r="CT505" s="7"/>
      <c r="CV505" s="15"/>
      <c r="CW505" s="9"/>
      <c r="CX505" s="9"/>
      <c r="CY505" s="9"/>
      <c r="CZ505" s="9" t="str">
        <f t="shared" si="904"/>
        <v/>
      </c>
      <c r="DA505" s="9"/>
      <c r="DB505" s="9" t="str">
        <f t="shared" si="905"/>
        <v/>
      </c>
      <c r="DC505" s="9"/>
      <c r="DD505" s="9"/>
      <c r="DE505" s="9"/>
      <c r="DF505" s="9" t="str">
        <f t="shared" si="906"/>
        <v/>
      </c>
      <c r="DG505" s="10" t="str">
        <f t="shared" si="907"/>
        <v/>
      </c>
      <c r="DH505" s="7"/>
      <c r="EL505" s="239"/>
      <c r="EM505" s="89"/>
      <c r="EN505" s="89"/>
      <c r="EO505" s="78"/>
      <c r="EP505" s="78"/>
      <c r="EQ505" s="78"/>
      <c r="ER505" s="78"/>
      <c r="ES505" s="78"/>
      <c r="ET505" s="78"/>
      <c r="EU505" s="78"/>
      <c r="EV505" s="90"/>
      <c r="EW505" s="78"/>
      <c r="EX505" s="78"/>
      <c r="EY505" s="78"/>
      <c r="EZ505" s="7"/>
    </row>
    <row r="506" spans="1:156" ht="15" customHeight="1">
      <c r="A506" s="89"/>
      <c r="B506" s="89"/>
      <c r="C506" s="78"/>
      <c r="D506" s="78"/>
      <c r="E506" s="78"/>
      <c r="F506" s="78"/>
      <c r="G506" s="78"/>
      <c r="H506" s="78"/>
      <c r="I506" s="78"/>
      <c r="J506" s="90"/>
      <c r="K506" s="78"/>
      <c r="L506" s="78"/>
      <c r="M506" s="78"/>
      <c r="N506" s="7"/>
      <c r="P506" s="89"/>
      <c r="Q506" s="78"/>
      <c r="R506" s="78"/>
      <c r="S506" s="78"/>
      <c r="T506" s="78"/>
      <c r="U506" s="78"/>
      <c r="V506" s="78"/>
      <c r="W506" s="78"/>
      <c r="X506" s="90"/>
      <c r="Y506" s="78"/>
      <c r="Z506" s="78"/>
      <c r="AA506" s="78"/>
      <c r="AB506" s="7"/>
      <c r="AD506" s="89"/>
      <c r="AE506" s="78"/>
      <c r="AF506" s="78"/>
      <c r="AG506" s="78"/>
      <c r="AH506" s="78"/>
      <c r="AI506" s="78"/>
      <c r="AJ506" s="78"/>
      <c r="AK506" s="78"/>
      <c r="AL506" s="90"/>
      <c r="AM506" s="78"/>
      <c r="AN506" s="78"/>
      <c r="AO506" s="78"/>
      <c r="AP506" s="7"/>
      <c r="AR506" s="15"/>
      <c r="AS506" s="9"/>
      <c r="AT506" s="9"/>
      <c r="AU506" s="9"/>
      <c r="AV506" s="9"/>
      <c r="AW506" s="9"/>
      <c r="AX506" s="9"/>
      <c r="AY506" s="9"/>
      <c r="AZ506" s="62"/>
      <c r="BA506" s="9"/>
      <c r="BB506" s="9"/>
      <c r="BC506" s="10"/>
      <c r="BD506" s="7"/>
      <c r="BF506" s="89"/>
      <c r="BG506" s="78"/>
      <c r="BH506" s="78"/>
      <c r="BI506" s="188"/>
      <c r="BJ506" s="78"/>
      <c r="BK506" s="78"/>
      <c r="BL506" s="78"/>
      <c r="BM506" s="78"/>
      <c r="BN506" s="90"/>
      <c r="BO506" s="78"/>
      <c r="BP506" s="78"/>
      <c r="BQ506" s="78"/>
      <c r="BR506" s="7"/>
      <c r="BS506" s="1"/>
      <c r="BT506" s="15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10"/>
      <c r="CF506" s="7"/>
      <c r="CH506" s="15"/>
      <c r="CI506" s="9"/>
      <c r="CJ506" s="9"/>
      <c r="CK506" s="9"/>
      <c r="CL506" s="9"/>
      <c r="CM506" s="9"/>
      <c r="CN506" s="9"/>
      <c r="CO506" s="9"/>
      <c r="CP506" s="9"/>
      <c r="CQ506" s="9"/>
      <c r="CR506" s="9"/>
      <c r="CS506" s="10"/>
      <c r="CT506" s="7"/>
      <c r="CV506" s="15"/>
      <c r="CW506" s="9"/>
      <c r="CX506" s="9"/>
      <c r="CY506" s="9"/>
      <c r="CZ506" s="9"/>
      <c r="DA506" s="9"/>
      <c r="DB506" s="9"/>
      <c r="DC506" s="9"/>
      <c r="DD506" s="9"/>
      <c r="DE506" s="9"/>
      <c r="DF506" s="9"/>
      <c r="DG506" s="10"/>
      <c r="DH506" s="7"/>
      <c r="EL506" s="239"/>
      <c r="EM506" s="89"/>
      <c r="EN506" s="89"/>
      <c r="EO506" s="78"/>
      <c r="EP506" s="78"/>
      <c r="EQ506" s="78"/>
      <c r="ER506" s="78"/>
      <c r="ES506" s="78"/>
      <c r="ET506" s="78"/>
      <c r="EU506" s="78"/>
      <c r="EV506" s="90"/>
      <c r="EW506" s="78"/>
      <c r="EX506" s="78"/>
      <c r="EY506" s="78"/>
      <c r="EZ506" s="7"/>
    </row>
    <row r="507" spans="1:156" ht="15" customHeight="1">
      <c r="A507" s="89"/>
      <c r="B507" s="89"/>
      <c r="C507" s="78"/>
      <c r="D507" s="78"/>
      <c r="E507" s="78"/>
      <c r="F507" s="78"/>
      <c r="G507" s="78"/>
      <c r="H507" s="78"/>
      <c r="I507" s="78"/>
      <c r="J507" s="90"/>
      <c r="K507" s="78"/>
      <c r="L507" s="78"/>
      <c r="M507" s="78"/>
      <c r="N507" s="7"/>
      <c r="P507" s="89"/>
      <c r="Q507" s="78"/>
      <c r="R507" s="78"/>
      <c r="S507" s="78"/>
      <c r="T507" s="78"/>
      <c r="U507" s="78"/>
      <c r="V507" s="78"/>
      <c r="W507" s="78"/>
      <c r="X507" s="90"/>
      <c r="Y507" s="78"/>
      <c r="Z507" s="78"/>
      <c r="AA507" s="78"/>
      <c r="AB507" s="7"/>
      <c r="AD507" s="89"/>
      <c r="AE507" s="78"/>
      <c r="AF507" s="78"/>
      <c r="AG507" s="78"/>
      <c r="AH507" s="78"/>
      <c r="AI507" s="78"/>
      <c r="AJ507" s="78"/>
      <c r="AK507" s="78"/>
      <c r="AL507" s="90"/>
      <c r="AM507" s="78"/>
      <c r="AN507" s="78"/>
      <c r="AO507" s="78"/>
      <c r="AP507" s="7"/>
      <c r="AR507" s="15"/>
      <c r="AS507" s="9"/>
      <c r="AT507" s="9"/>
      <c r="AU507" s="9"/>
      <c r="AV507" s="9"/>
      <c r="AW507" s="9"/>
      <c r="AX507" s="9"/>
      <c r="AY507" s="9"/>
      <c r="AZ507" s="62"/>
      <c r="BA507" s="9"/>
      <c r="BB507" s="9"/>
      <c r="BC507" s="10"/>
      <c r="BD507" s="7"/>
      <c r="BF507" s="89"/>
      <c r="BG507" s="78"/>
      <c r="BH507" s="78"/>
      <c r="BI507" s="188"/>
      <c r="BJ507" s="78"/>
      <c r="BK507" s="78"/>
      <c r="BL507" s="78"/>
      <c r="BM507" s="78"/>
      <c r="BN507" s="90"/>
      <c r="BO507" s="78"/>
      <c r="BP507" s="78"/>
      <c r="BQ507" s="78"/>
      <c r="BR507" s="7"/>
      <c r="BS507" s="1"/>
      <c r="BT507" s="15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10"/>
      <c r="CF507" s="7"/>
      <c r="CH507" s="15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10"/>
      <c r="CT507" s="7"/>
      <c r="CV507" s="15"/>
      <c r="CW507" s="9"/>
      <c r="CX507" s="9"/>
      <c r="CY507" s="9"/>
      <c r="CZ507" s="9"/>
      <c r="DA507" s="9"/>
      <c r="DB507" s="9"/>
      <c r="DC507" s="9"/>
      <c r="DD507" s="9"/>
      <c r="DE507" s="9"/>
      <c r="DF507" s="9"/>
      <c r="DG507" s="10"/>
      <c r="DH507" s="7"/>
      <c r="EL507" s="239"/>
      <c r="EM507" s="89"/>
      <c r="EN507" s="89"/>
      <c r="EO507" s="78"/>
      <c r="EP507" s="78"/>
      <c r="EQ507" s="78"/>
      <c r="ER507" s="78"/>
      <c r="ES507" s="78"/>
      <c r="ET507" s="78"/>
      <c r="EU507" s="78"/>
      <c r="EV507" s="90"/>
      <c r="EW507" s="78"/>
      <c r="EX507" s="78"/>
      <c r="EY507" s="78"/>
      <c r="EZ507" s="7"/>
    </row>
    <row r="508" spans="1:156" ht="15" customHeight="1">
      <c r="A508" s="116">
        <v>31</v>
      </c>
      <c r="B508" s="89"/>
      <c r="C508" s="78"/>
      <c r="D508" s="78"/>
      <c r="E508" s="78"/>
      <c r="F508" s="78"/>
      <c r="G508" s="78"/>
      <c r="H508" s="78"/>
      <c r="I508" s="78"/>
      <c r="J508" s="298" t="s">
        <v>65</v>
      </c>
      <c r="K508" s="295"/>
      <c r="L508" s="78" t="e">
        <f>(G481+I481)*K481+(G482+I482)*K482+(G483+I483)*K483+(G484+I484)*K484</f>
        <v>#VALUE!</v>
      </c>
      <c r="M508" s="78"/>
      <c r="N508" s="9"/>
      <c r="P508" s="89"/>
      <c r="Q508" s="78"/>
      <c r="R508" s="78"/>
      <c r="S508" s="78"/>
      <c r="T508" s="78"/>
      <c r="U508" s="78"/>
      <c r="V508" s="78"/>
      <c r="W508" s="78"/>
      <c r="X508" s="298" t="s">
        <v>65</v>
      </c>
      <c r="Y508" s="295"/>
      <c r="Z508" s="78" t="e">
        <f>(U481+W481)*Y481+(U482+W482)*Y482+(U483+W483)*Y483+(U484+W484)*Y484</f>
        <v>#VALUE!</v>
      </c>
      <c r="AA508" s="78"/>
      <c r="AB508" s="9"/>
      <c r="AD508" s="89"/>
      <c r="AE508" s="78"/>
      <c r="AF508" s="78"/>
      <c r="AG508" s="78"/>
      <c r="AH508" s="78"/>
      <c r="AI508" s="78"/>
      <c r="AJ508" s="78"/>
      <c r="AK508" s="78"/>
      <c r="AL508" s="298" t="s">
        <v>65</v>
      </c>
      <c r="AM508" s="295"/>
      <c r="AN508" s="78" t="e">
        <f>(AI481+AK481)*AM481+(AI482+AK482)*AM482+(AI483+AK483)*AM483+(AI484+AK484)*AM484</f>
        <v>#VALUE!</v>
      </c>
      <c r="AO508" s="78"/>
      <c r="AP508" s="9"/>
      <c r="AR508" s="15"/>
      <c r="AS508" s="9"/>
      <c r="AT508" s="9"/>
      <c r="AU508" s="9"/>
      <c r="AV508" s="9"/>
      <c r="AW508" s="9"/>
      <c r="AX508" s="9"/>
      <c r="AY508" s="9"/>
      <c r="AZ508" s="298" t="s">
        <v>65</v>
      </c>
      <c r="BA508" s="295"/>
      <c r="BB508" s="78" t="e">
        <f>(AW481+AY481)*BA481+(AW482+AY482)*BA482+(AW483+AY483)*BA483+(AW484+AY484)*BA484</f>
        <v>#VALUE!</v>
      </c>
      <c r="BC508" s="10"/>
      <c r="BD508" s="9"/>
      <c r="BF508" s="89"/>
      <c r="BG508" s="78"/>
      <c r="BH508" s="78"/>
      <c r="BI508" s="188"/>
      <c r="BJ508" s="78"/>
      <c r="BK508" s="78"/>
      <c r="BL508" s="78"/>
      <c r="BM508" s="78"/>
      <c r="BN508" s="298" t="s">
        <v>65</v>
      </c>
      <c r="BO508" s="295"/>
      <c r="BP508" s="78" t="e">
        <f>(BK481+BM481)*BO481+(BK482+BM482)*BO482+(BK483+BM483)*BO483+(BK484+BM484)*BO484</f>
        <v>#VALUE!</v>
      </c>
      <c r="BQ508" s="78"/>
      <c r="BR508" s="9"/>
      <c r="BS508" s="1"/>
      <c r="BT508" s="15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10"/>
      <c r="CF508" s="9"/>
      <c r="CH508" s="15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10"/>
      <c r="CT508" s="9"/>
      <c r="CV508" s="15"/>
      <c r="CW508" s="9"/>
      <c r="CX508" s="9"/>
      <c r="CY508" s="9"/>
      <c r="CZ508" s="9"/>
      <c r="DA508" s="9"/>
      <c r="DB508" s="9"/>
      <c r="DC508" s="9"/>
      <c r="DD508" s="9"/>
      <c r="DE508" s="9"/>
      <c r="DF508" s="9"/>
      <c r="DG508" s="10"/>
      <c r="DH508" s="9"/>
      <c r="EL508" s="239"/>
      <c r="EM508" s="116">
        <v>60</v>
      </c>
      <c r="EN508" s="89"/>
      <c r="EO508" s="78"/>
      <c r="EP508" s="78"/>
      <c r="EQ508" s="78"/>
      <c r="ER508" s="78"/>
      <c r="ES508" s="78"/>
      <c r="ET508" s="78"/>
      <c r="EU508" s="78"/>
      <c r="EV508" s="298" t="s">
        <v>65</v>
      </c>
      <c r="EW508" s="295"/>
      <c r="EX508" s="78">
        <f>(ES469+EU469)*EW469+(ES470+EU470)*EW470+(ES471+EU471)*EW471+(ES472+EU472)*EW472</f>
        <v>33800</v>
      </c>
      <c r="EY508" s="78"/>
      <c r="EZ508" s="9"/>
    </row>
    <row r="509" spans="1:156" ht="15" customHeight="1">
      <c r="A509" s="15"/>
      <c r="B509" s="1">
        <f>SUMIF(B453:B505,"&gt;=0")</f>
        <v>13248</v>
      </c>
      <c r="C509" s="3" t="s">
        <v>66</v>
      </c>
      <c r="D509" s="9">
        <f>SUM(D453:D505)*100</f>
        <v>179800</v>
      </c>
      <c r="E509" s="9"/>
      <c r="F509" s="9">
        <f>SUM(F453:F505)</f>
        <v>45</v>
      </c>
      <c r="G509" s="3" t="s">
        <v>67</v>
      </c>
      <c r="H509" s="9">
        <f>SUM(H453:H505)</f>
        <v>46</v>
      </c>
      <c r="I509" s="9"/>
      <c r="J509" s="299" t="s">
        <v>68</v>
      </c>
      <c r="K509" s="295"/>
      <c r="L509" s="9">
        <f>SUM(L453:L505)</f>
        <v>33802</v>
      </c>
      <c r="M509" s="9"/>
      <c r="N509" s="7"/>
      <c r="P509" s="15"/>
      <c r="Q509" s="3" t="s">
        <v>66</v>
      </c>
      <c r="R509" s="9">
        <f>SUM(R453:R505)*100</f>
        <v>217500</v>
      </c>
      <c r="S509" s="9"/>
      <c r="T509" s="9">
        <f>SUM(T453:T505)</f>
        <v>58</v>
      </c>
      <c r="U509" s="3" t="s">
        <v>67</v>
      </c>
      <c r="V509" s="9">
        <f>SUM(V453:V505)</f>
        <v>61</v>
      </c>
      <c r="W509" s="9"/>
      <c r="X509" s="299" t="s">
        <v>68</v>
      </c>
      <c r="Y509" s="295"/>
      <c r="Z509" s="9">
        <f>SUM(Z453:Z505)</f>
        <v>38786</v>
      </c>
      <c r="AA509" s="9"/>
      <c r="AB509" s="7"/>
      <c r="AD509" s="15"/>
      <c r="AE509" s="3" t="s">
        <v>66</v>
      </c>
      <c r="AF509" s="9">
        <f>SUM(AF453:AF505)*100</f>
        <v>218700</v>
      </c>
      <c r="AG509" s="9"/>
      <c r="AH509" s="9">
        <f>SUM(AH453:AH505)</f>
        <v>61</v>
      </c>
      <c r="AI509" s="3" t="s">
        <v>67</v>
      </c>
      <c r="AJ509" s="9">
        <f>SUM(AJ453:AJ505)</f>
        <v>69</v>
      </c>
      <c r="AK509" s="9"/>
      <c r="AL509" s="299" t="s">
        <v>68</v>
      </c>
      <c r="AM509" s="295"/>
      <c r="AN509" s="9">
        <f>SUM(AN453:AN505)</f>
        <v>41796</v>
      </c>
      <c r="AO509" s="9"/>
      <c r="AP509" s="7"/>
      <c r="AR509" s="15"/>
      <c r="AS509" s="3" t="s">
        <v>66</v>
      </c>
      <c r="AT509" s="9">
        <f>SUM(AT453:AT505)*100</f>
        <v>139700</v>
      </c>
      <c r="AU509" s="9"/>
      <c r="AV509" s="9">
        <f>SUM(AV453:AV484)</f>
        <v>52</v>
      </c>
      <c r="AW509" s="3" t="s">
        <v>67</v>
      </c>
      <c r="AX509" s="9">
        <f>SUM(AX453:AX505)</f>
        <v>61</v>
      </c>
      <c r="AY509" s="9"/>
      <c r="AZ509" s="299" t="s">
        <v>68</v>
      </c>
      <c r="BA509" s="295"/>
      <c r="BB509" s="9">
        <f>SUM(BB453:BB505)</f>
        <v>44400</v>
      </c>
      <c r="BC509" s="9"/>
      <c r="BD509" s="7"/>
      <c r="BF509" s="15"/>
      <c r="BG509" s="3" t="s">
        <v>66</v>
      </c>
      <c r="BH509" s="9">
        <f>SUM(BH453:BH505)*100</f>
        <v>253200</v>
      </c>
      <c r="BI509" s="73"/>
      <c r="BJ509" s="9">
        <f>SUM(BJ453:BJ505)</f>
        <v>78</v>
      </c>
      <c r="BK509" s="3" t="s">
        <v>67</v>
      </c>
      <c r="BL509" s="9">
        <f>SUM(BL453:BL505)</f>
        <v>103</v>
      </c>
      <c r="BM509" s="9"/>
      <c r="BN509" s="299" t="s">
        <v>68</v>
      </c>
      <c r="BO509" s="295"/>
      <c r="BP509" s="9">
        <f>SUM(BP453:BP505)</f>
        <v>45422</v>
      </c>
      <c r="BQ509" s="9"/>
      <c r="BR509" s="7"/>
      <c r="BS509" s="1"/>
      <c r="BT509" s="15"/>
      <c r="BU509" s="3" t="s">
        <v>66</v>
      </c>
      <c r="BV509" s="9">
        <f>SUM(BV453:BV505)*100</f>
        <v>94900</v>
      </c>
      <c r="BW509" s="9"/>
      <c r="BX509" s="9">
        <f>SUM(BX453:BX484)</f>
        <v>24</v>
      </c>
      <c r="BY509" s="3" t="s">
        <v>67</v>
      </c>
      <c r="BZ509" s="9">
        <f>SUM(BZ453:BZ505)</f>
        <v>22</v>
      </c>
      <c r="CA509" s="9"/>
      <c r="CB509" s="247"/>
      <c r="CC509" s="298" t="s">
        <v>65</v>
      </c>
      <c r="CD509" s="295"/>
      <c r="CE509" s="9" t="e">
        <f>(BY460+CA460)*CC460</f>
        <v>#VALUE!</v>
      </c>
      <c r="CF509" s="7"/>
      <c r="CH509" s="15"/>
      <c r="CI509" s="3" t="s">
        <v>66</v>
      </c>
      <c r="CJ509" s="9">
        <f>SUM(CJ453:CJ505)*100</f>
        <v>140300</v>
      </c>
      <c r="CK509" s="9"/>
      <c r="CL509" s="9">
        <f>SUM(CL453:CL484)</f>
        <v>16</v>
      </c>
      <c r="CM509" s="3" t="s">
        <v>67</v>
      </c>
      <c r="CN509" s="9">
        <f>SUM(CN453:CN505)</f>
        <v>15</v>
      </c>
      <c r="CO509" s="9"/>
      <c r="CP509" s="247"/>
      <c r="CQ509" s="298" t="s">
        <v>65</v>
      </c>
      <c r="CR509" s="295"/>
      <c r="CS509" s="9" t="e">
        <f>(CM460+CO460)*CQ460</f>
        <v>#VALUE!</v>
      </c>
      <c r="CT509" s="7"/>
      <c r="CV509" s="15"/>
      <c r="CW509" s="3" t="s">
        <v>66</v>
      </c>
      <c r="CX509" s="9">
        <f>SUM(CX453:CX505)*100</f>
        <v>80700</v>
      </c>
      <c r="CY509" s="9"/>
      <c r="CZ509" s="9">
        <f>SUM(CZ453:CZ484)</f>
        <v>29</v>
      </c>
      <c r="DA509" s="3" t="s">
        <v>67</v>
      </c>
      <c r="DB509" s="9">
        <f>SUM(DB453:DB505)</f>
        <v>37</v>
      </c>
      <c r="DC509" s="9"/>
      <c r="DD509" s="247"/>
      <c r="DE509" s="298" t="s">
        <v>65</v>
      </c>
      <c r="DF509" s="295"/>
      <c r="DG509" s="9" t="e">
        <f>(DA460+DC460)*DE460</f>
        <v>#VALUE!</v>
      </c>
      <c r="DH509" s="7"/>
      <c r="EL509" s="239"/>
      <c r="EM509" s="15"/>
      <c r="EN509" s="1">
        <f>SUMIF(EN453:EN505,"&gt;=0")</f>
        <v>1058</v>
      </c>
      <c r="EO509" s="3" t="s">
        <v>66</v>
      </c>
      <c r="EP509" s="9">
        <f>SUM(EP453:EP505)*100</f>
        <v>105800</v>
      </c>
      <c r="EQ509" s="9"/>
      <c r="ER509" s="9">
        <f>SUM(ER453:ER505)</f>
        <v>41</v>
      </c>
      <c r="ES509" s="3" t="s">
        <v>67</v>
      </c>
      <c r="ET509" s="9">
        <f>SUM(ET453:ET505)</f>
        <v>70</v>
      </c>
      <c r="EU509" s="9"/>
      <c r="EV509" s="299" t="s">
        <v>68</v>
      </c>
      <c r="EW509" s="295"/>
      <c r="EX509" s="9">
        <f>SUM(EX453:EX505)</f>
        <v>25666</v>
      </c>
      <c r="EY509" s="9"/>
      <c r="EZ509" s="7"/>
    </row>
    <row r="510" spans="1:156" ht="15" customHeight="1">
      <c r="A510" s="201">
        <f>DATEDIF(A544,A473,"d")</f>
        <v>31</v>
      </c>
      <c r="B510" s="34">
        <f>B509/A510</f>
        <v>427.35483870967744</v>
      </c>
      <c r="C510" s="3" t="s">
        <v>69</v>
      </c>
      <c r="D510" s="9">
        <f>D509/A510</f>
        <v>5800</v>
      </c>
      <c r="E510" s="9">
        <f>A508*D510</f>
        <v>179800</v>
      </c>
      <c r="F510" s="9"/>
      <c r="G510" s="3"/>
      <c r="H510" s="9"/>
      <c r="I510" s="9"/>
      <c r="J510" s="299" t="s">
        <v>70</v>
      </c>
      <c r="K510" s="295"/>
      <c r="L510" s="9"/>
      <c r="M510" s="42">
        <f>L509/D509</f>
        <v>0.18799777530589543</v>
      </c>
      <c r="N510" s="7"/>
      <c r="P510" s="15"/>
      <c r="Q510" s="3" t="s">
        <v>69</v>
      </c>
      <c r="R510" s="9">
        <f>R509/A510</f>
        <v>7016.1290322580644</v>
      </c>
      <c r="S510" s="9">
        <f>R510*$A$658</f>
        <v>224516.12903225806</v>
      </c>
      <c r="T510" s="9"/>
      <c r="U510" s="3"/>
      <c r="V510" s="9"/>
      <c r="W510" s="9"/>
      <c r="X510" s="299" t="s">
        <v>70</v>
      </c>
      <c r="Y510" s="295"/>
      <c r="Z510" s="9"/>
      <c r="AA510" s="42">
        <f>Z509/R509</f>
        <v>0.1783264367816092</v>
      </c>
      <c r="AB510" s="7"/>
      <c r="AD510" s="15"/>
      <c r="AE510" s="3" t="s">
        <v>69</v>
      </c>
      <c r="AF510" s="9">
        <f>AF509/A510</f>
        <v>7054.8387096774195</v>
      </c>
      <c r="AG510" s="9">
        <f>AF510*$A$658</f>
        <v>225754.83870967742</v>
      </c>
      <c r="AH510" s="9"/>
      <c r="AI510" s="3"/>
      <c r="AJ510" s="9"/>
      <c r="AK510" s="9"/>
      <c r="AL510" s="299" t="s">
        <v>70</v>
      </c>
      <c r="AM510" s="295"/>
      <c r="AN510" s="9"/>
      <c r="AO510" s="42">
        <f>AN509/AF509</f>
        <v>0.19111111111111112</v>
      </c>
      <c r="AP510" s="7"/>
      <c r="AR510" s="15"/>
      <c r="AS510" s="3" t="s">
        <v>69</v>
      </c>
      <c r="AT510" s="9">
        <f>AT509/A510</f>
        <v>4506.4516129032254</v>
      </c>
      <c r="AU510" s="9">
        <f>AT510*$A$658</f>
        <v>144206.45161290321</v>
      </c>
      <c r="AV510" s="9"/>
      <c r="AW510" s="3"/>
      <c r="AX510" s="9"/>
      <c r="AY510" s="9"/>
      <c r="AZ510" s="299" t="s">
        <v>70</v>
      </c>
      <c r="BA510" s="295"/>
      <c r="BB510" s="9"/>
      <c r="BC510" s="42">
        <f>BB509/AT509</f>
        <v>0.3178239083750895</v>
      </c>
      <c r="BD510" s="7"/>
      <c r="BF510" s="15"/>
      <c r="BG510" s="3" t="s">
        <v>69</v>
      </c>
      <c r="BH510" s="9">
        <f>BH509/A510</f>
        <v>8167.7419354838712</v>
      </c>
      <c r="BI510" s="9">
        <f>BH510*$A$658</f>
        <v>261367.74193548388</v>
      </c>
      <c r="BJ510" s="9"/>
      <c r="BK510" s="3"/>
      <c r="BL510" s="9"/>
      <c r="BM510" s="9"/>
      <c r="BN510" s="299" t="s">
        <v>70</v>
      </c>
      <c r="BO510" s="295"/>
      <c r="BP510" s="9"/>
      <c r="BQ510" s="42">
        <f>BP509/BH509</f>
        <v>0.17939178515007898</v>
      </c>
      <c r="BR510" s="7"/>
      <c r="BS510" s="1"/>
      <c r="BT510" s="15"/>
      <c r="BU510" s="3" t="s">
        <v>69</v>
      </c>
      <c r="BV510" s="9">
        <f>BV509/A510</f>
        <v>3061.2903225806454</v>
      </c>
      <c r="BW510" s="9">
        <f>BV510*$A$658</f>
        <v>97961.290322580651</v>
      </c>
      <c r="BX510" s="19"/>
      <c r="BY510" s="43"/>
      <c r="BZ510" s="19"/>
      <c r="CA510" s="19"/>
      <c r="CB510" s="19"/>
      <c r="CC510" s="3" t="s">
        <v>71</v>
      </c>
      <c r="CD510" s="9">
        <f>SUM(CD453:CD505)</f>
        <v>19360</v>
      </c>
      <c r="CE510" s="10">
        <f>CD510/BV509</f>
        <v>0.20400421496311907</v>
      </c>
      <c r="CF510" s="7"/>
      <c r="CH510" s="15"/>
      <c r="CI510" s="3" t="s">
        <v>69</v>
      </c>
      <c r="CJ510" s="9">
        <f>CJ509/A510</f>
        <v>4525.8064516129034</v>
      </c>
      <c r="CK510" s="9">
        <f>CJ510*$A$658</f>
        <v>144825.80645161291</v>
      </c>
      <c r="CL510" s="19"/>
      <c r="CM510" s="43"/>
      <c r="CN510" s="19"/>
      <c r="CO510" s="19"/>
      <c r="CP510" s="19"/>
      <c r="CQ510" s="3" t="s">
        <v>71</v>
      </c>
      <c r="CR510" s="9">
        <f>SUM(CR453:CR505)</f>
        <v>12210</v>
      </c>
      <c r="CS510" s="10">
        <f>CR510/CJ509</f>
        <v>8.7027797576621518E-2</v>
      </c>
      <c r="CT510" s="7"/>
      <c r="CV510" s="15"/>
      <c r="CW510" s="3" t="s">
        <v>69</v>
      </c>
      <c r="CX510" s="9">
        <f>CX509/A510</f>
        <v>2603.2258064516127</v>
      </c>
      <c r="CY510" s="9">
        <f>CX510*$A$658</f>
        <v>83303.225806451606</v>
      </c>
      <c r="CZ510" s="19"/>
      <c r="DA510" s="43"/>
      <c r="DB510" s="19"/>
      <c r="DC510" s="19"/>
      <c r="DD510" s="19"/>
      <c r="DE510" s="3" t="s">
        <v>71</v>
      </c>
      <c r="DF510" s="9">
        <f>SUM(DF453:DF505)</f>
        <v>14245</v>
      </c>
      <c r="DG510" s="10">
        <f>DF510/CX509</f>
        <v>0.17651796778190831</v>
      </c>
      <c r="DH510" s="7"/>
      <c r="EL510" s="239"/>
      <c r="EM510" s="201">
        <f>DATEDIF(EM647,EM481,"d")</f>
        <v>48</v>
      </c>
      <c r="EN510" s="34">
        <f>EN509/EM510</f>
        <v>22.041666666666668</v>
      </c>
      <c r="EO510" s="3" t="s">
        <v>69</v>
      </c>
      <c r="EP510" s="9">
        <f>EP509/EM510</f>
        <v>2204.1666666666665</v>
      </c>
      <c r="EQ510" s="9">
        <f>EP510*EM508</f>
        <v>132250</v>
      </c>
      <c r="ER510" s="9"/>
      <c r="ES510" s="3"/>
      <c r="ET510" s="9"/>
      <c r="EU510" s="9"/>
      <c r="EV510" s="299" t="s">
        <v>70</v>
      </c>
      <c r="EW510" s="295"/>
      <c r="EX510" s="9"/>
      <c r="EY510" s="42">
        <f>EX509/EP509</f>
        <v>0.2425897920604915</v>
      </c>
      <c r="EZ510" s="7"/>
    </row>
    <row r="511" spans="1:156" ht="15" customHeight="1">
      <c r="A511" s="15"/>
      <c r="B511" s="15"/>
      <c r="C511" s="3" t="s">
        <v>72</v>
      </c>
      <c r="D511" s="9">
        <f>D509*0.75</f>
        <v>134850</v>
      </c>
      <c r="E511" s="9"/>
      <c r="F511" s="9"/>
      <c r="G511" s="3"/>
      <c r="H511" s="9"/>
      <c r="I511" s="9"/>
      <c r="J511" s="299" t="s">
        <v>73</v>
      </c>
      <c r="K511" s="295"/>
      <c r="L511" s="9">
        <f>D511-L509</f>
        <v>101048</v>
      </c>
      <c r="M511" s="42">
        <f>L511/D509</f>
        <v>0.56200222469410455</v>
      </c>
      <c r="N511" s="7"/>
      <c r="P511" s="15"/>
      <c r="Q511" s="3" t="s">
        <v>72</v>
      </c>
      <c r="R511" s="9">
        <f>R509*0.75</f>
        <v>163125</v>
      </c>
      <c r="S511" s="9"/>
      <c r="T511" s="9"/>
      <c r="U511" s="3"/>
      <c r="V511" s="9"/>
      <c r="W511" s="9"/>
      <c r="X511" s="299" t="s">
        <v>73</v>
      </c>
      <c r="Y511" s="295"/>
      <c r="Z511" s="9">
        <f>R511-Z509</f>
        <v>124339</v>
      </c>
      <c r="AA511" s="42">
        <f>Z511/R509</f>
        <v>0.5716735632183908</v>
      </c>
      <c r="AB511" s="7"/>
      <c r="AD511" s="15"/>
      <c r="AE511" s="3" t="s">
        <v>72</v>
      </c>
      <c r="AF511" s="9">
        <f>AF509*0.75</f>
        <v>164025</v>
      </c>
      <c r="AG511" s="9"/>
      <c r="AH511" s="9"/>
      <c r="AI511" s="3"/>
      <c r="AJ511" s="9"/>
      <c r="AK511" s="9"/>
      <c r="AL511" s="299" t="s">
        <v>73</v>
      </c>
      <c r="AM511" s="295"/>
      <c r="AN511" s="9">
        <f>AF511-AN509</f>
        <v>122229</v>
      </c>
      <c r="AO511" s="42">
        <f>AN511/AF509</f>
        <v>0.55888888888888888</v>
      </c>
      <c r="AP511" s="7"/>
      <c r="AR511" s="15"/>
      <c r="AS511" s="3" t="s">
        <v>72</v>
      </c>
      <c r="AT511" s="9">
        <f>AT509*0.75</f>
        <v>104775</v>
      </c>
      <c r="AU511" s="9"/>
      <c r="AV511" s="9"/>
      <c r="AW511" s="3"/>
      <c r="AX511" s="9"/>
      <c r="AY511" s="9"/>
      <c r="AZ511" s="299" t="s">
        <v>73</v>
      </c>
      <c r="BA511" s="295"/>
      <c r="BB511" s="9">
        <f>AT511-BB509</f>
        <v>60375</v>
      </c>
      <c r="BC511" s="42">
        <f>BB511/AT509</f>
        <v>0.4321760916249105</v>
      </c>
      <c r="BD511" s="7"/>
      <c r="BF511" s="15"/>
      <c r="BG511" s="3" t="s">
        <v>72</v>
      </c>
      <c r="BH511" s="9">
        <f>BH509*0.75</f>
        <v>189900</v>
      </c>
      <c r="BI511" s="73"/>
      <c r="BJ511" s="9"/>
      <c r="BK511" s="3"/>
      <c r="BL511" s="9"/>
      <c r="BM511" s="9"/>
      <c r="BN511" s="299" t="s">
        <v>73</v>
      </c>
      <c r="BO511" s="295"/>
      <c r="BP511" s="9">
        <f>BH511-BP509</f>
        <v>144478</v>
      </c>
      <c r="BQ511" s="42">
        <f>BP511/BH509</f>
        <v>0.57060821484992097</v>
      </c>
      <c r="BR511" s="7"/>
      <c r="BS511" s="1"/>
      <c r="BT511" s="15"/>
      <c r="BU511" s="3" t="s">
        <v>72</v>
      </c>
      <c r="BV511" s="9">
        <f>BV509*0.75</f>
        <v>71175</v>
      </c>
      <c r="BW511" s="247"/>
      <c r="BX511" s="9"/>
      <c r="BY511" s="3"/>
      <c r="BZ511" s="9"/>
      <c r="CA511" s="9"/>
      <c r="CB511" s="19"/>
      <c r="CC511" s="43" t="s">
        <v>73</v>
      </c>
      <c r="CD511" s="9">
        <f>BV511-CD510</f>
        <v>51815</v>
      </c>
      <c r="CE511" s="10">
        <f>CD511/BV509</f>
        <v>0.54599578503688095</v>
      </c>
      <c r="CF511" s="7"/>
      <c r="CH511" s="15"/>
      <c r="CI511" s="3" t="s">
        <v>72</v>
      </c>
      <c r="CJ511" s="9">
        <f>CJ509*0.75</f>
        <v>105225</v>
      </c>
      <c r="CK511" s="247"/>
      <c r="CL511" s="9"/>
      <c r="CM511" s="3"/>
      <c r="CN511" s="9"/>
      <c r="CO511" s="9"/>
      <c r="CP511" s="19"/>
      <c r="CQ511" s="43" t="s">
        <v>73</v>
      </c>
      <c r="CR511" s="9">
        <f>CJ511-CR510</f>
        <v>93015</v>
      </c>
      <c r="CS511" s="10">
        <f>CR511/CJ509</f>
        <v>0.66297220242337851</v>
      </c>
      <c r="CT511" s="7"/>
      <c r="CV511" s="15"/>
      <c r="CW511" s="3" t="s">
        <v>72</v>
      </c>
      <c r="CX511" s="9">
        <f>CX509*0.75</f>
        <v>60525</v>
      </c>
      <c r="CY511" s="247"/>
      <c r="CZ511" s="9"/>
      <c r="DA511" s="3"/>
      <c r="DB511" s="9"/>
      <c r="DC511" s="9"/>
      <c r="DD511" s="19"/>
      <c r="DE511" s="43" t="s">
        <v>73</v>
      </c>
      <c r="DF511" s="9">
        <f>CX511-DF510</f>
        <v>46280</v>
      </c>
      <c r="DG511" s="10">
        <f>DF511/CX509</f>
        <v>0.57348203221809169</v>
      </c>
      <c r="DH511" s="7"/>
      <c r="EL511" s="239"/>
      <c r="EM511" s="15"/>
      <c r="EN511" s="15"/>
      <c r="EO511" s="3" t="s">
        <v>72</v>
      </c>
      <c r="EP511" s="9">
        <f>EP509*0.75</f>
        <v>79350</v>
      </c>
      <c r="EQ511" s="9"/>
      <c r="ER511" s="9"/>
      <c r="ES511" s="3"/>
      <c r="ET511" s="9"/>
      <c r="EU511" s="9"/>
      <c r="EV511" s="299" t="s">
        <v>73</v>
      </c>
      <c r="EW511" s="295"/>
      <c r="EX511" s="9">
        <f>EP511-EX509</f>
        <v>53684</v>
      </c>
      <c r="EY511" s="42">
        <f>EX511/EP509</f>
        <v>0.50741020793950853</v>
      </c>
      <c r="EZ511" s="7"/>
    </row>
    <row r="512" spans="1:156" ht="15" customHeight="1">
      <c r="A512" s="15"/>
      <c r="B512" s="15"/>
      <c r="C512" s="3" t="s">
        <v>74</v>
      </c>
      <c r="D512" s="9">
        <f>D584</f>
        <v>145600</v>
      </c>
      <c r="E512" s="9"/>
      <c r="F512" s="9"/>
      <c r="G512" s="3"/>
      <c r="H512" s="9"/>
      <c r="I512" s="247"/>
      <c r="J512" s="62"/>
      <c r="K512" s="9"/>
      <c r="L512" s="95"/>
      <c r="M512" s="10"/>
      <c r="N512" s="7"/>
      <c r="P512" s="15"/>
      <c r="Q512" s="3" t="s">
        <v>74</v>
      </c>
      <c r="R512" s="9">
        <f>R584</f>
        <v>167700</v>
      </c>
      <c r="S512" s="9"/>
      <c r="T512" s="9"/>
      <c r="U512" s="3"/>
      <c r="V512" s="9"/>
      <c r="W512" s="247"/>
      <c r="X512" s="62"/>
      <c r="Y512" s="9"/>
      <c r="Z512" s="95"/>
      <c r="AA512" s="10"/>
      <c r="AB512" s="7"/>
      <c r="AD512" s="15"/>
      <c r="AE512" s="3" t="s">
        <v>74</v>
      </c>
      <c r="AF512" s="9">
        <f>AF584</f>
        <v>165100</v>
      </c>
      <c r="AG512" s="9"/>
      <c r="AH512" s="9"/>
      <c r="AI512" s="3"/>
      <c r="AJ512" s="9"/>
      <c r="AK512" s="247"/>
      <c r="AL512" s="62"/>
      <c r="AM512" s="9"/>
      <c r="AN512" s="95"/>
      <c r="AO512" s="10"/>
      <c r="AP512" s="7"/>
      <c r="AR512" s="15"/>
      <c r="AS512" s="3" t="s">
        <v>74</v>
      </c>
      <c r="AT512" s="9">
        <f>AT582</f>
        <v>0</v>
      </c>
      <c r="AU512" s="9"/>
      <c r="AV512" s="9"/>
      <c r="AW512" s="3" t="s">
        <v>71</v>
      </c>
      <c r="AX512" s="9">
        <f>SUM(BB453:BB505)</f>
        <v>44400</v>
      </c>
      <c r="AY512" s="10">
        <f>AX512/AT509</f>
        <v>0.3178239083750895</v>
      </c>
      <c r="AZ512" s="115"/>
      <c r="BA512" s="10"/>
      <c r="BB512" s="10"/>
      <c r="BC512" s="10"/>
      <c r="BD512" s="7"/>
      <c r="BF512" s="15"/>
      <c r="BG512" s="3" t="s">
        <v>74</v>
      </c>
      <c r="BH512" s="9">
        <f>CX584</f>
        <v>63100</v>
      </c>
      <c r="BI512" s="73"/>
      <c r="BJ512" s="9"/>
      <c r="BK512" s="3"/>
      <c r="BL512" s="9"/>
      <c r="BM512" s="247"/>
      <c r="BN512" s="62"/>
      <c r="BO512" s="9"/>
      <c r="BP512" s="95"/>
      <c r="BQ512" s="10"/>
      <c r="BR512" s="7"/>
      <c r="BS512" s="1"/>
      <c r="BT512" s="15"/>
      <c r="BU512" s="3" t="s">
        <v>74</v>
      </c>
      <c r="BV512" s="9">
        <f>BH584</f>
        <v>261000</v>
      </c>
      <c r="BW512" s="247"/>
      <c r="BX512" s="9"/>
      <c r="BY512" s="31"/>
      <c r="BZ512" s="31"/>
      <c r="CA512" s="31"/>
      <c r="CB512" s="31"/>
      <c r="CC512" s="10"/>
      <c r="CD512" s="97"/>
      <c r="CE512" s="10"/>
      <c r="CF512" s="7"/>
      <c r="CH512" s="15"/>
      <c r="CI512" s="3" t="s">
        <v>74</v>
      </c>
      <c r="CJ512" s="9">
        <f>BV584</f>
        <v>107400</v>
      </c>
      <c r="CK512" s="247"/>
      <c r="CL512" s="9"/>
      <c r="CM512" s="31"/>
      <c r="CN512" s="31"/>
      <c r="CO512" s="31"/>
      <c r="CP512" s="31"/>
      <c r="CQ512" s="10"/>
      <c r="CR512" s="97"/>
      <c r="CS512" s="10"/>
      <c r="CT512" s="7"/>
      <c r="CV512" s="15"/>
      <c r="CW512" s="3" t="s">
        <v>74</v>
      </c>
      <c r="CX512" s="9">
        <f>CJ584</f>
        <v>61700</v>
      </c>
      <c r="CY512" s="247"/>
      <c r="CZ512" s="9"/>
      <c r="DA512" s="31"/>
      <c r="DB512" s="31"/>
      <c r="DC512" s="31"/>
      <c r="DD512" s="31"/>
      <c r="DE512" s="10"/>
      <c r="DF512" s="97"/>
      <c r="DG512" s="10"/>
      <c r="DH512" s="7"/>
      <c r="EL512" s="239"/>
      <c r="EM512" s="15"/>
      <c r="EN512" s="15"/>
      <c r="EO512" s="3" t="s">
        <v>74</v>
      </c>
      <c r="EP512" s="9">
        <f>EP584</f>
        <v>0</v>
      </c>
      <c r="EQ512" s="9"/>
      <c r="ER512" s="9"/>
      <c r="ES512" s="3"/>
      <c r="ET512" s="9"/>
      <c r="EU512" s="247"/>
      <c r="EV512" s="62"/>
      <c r="EW512" s="9"/>
      <c r="EX512" s="95"/>
      <c r="EY512" s="10"/>
      <c r="EZ512" s="7"/>
    </row>
    <row r="513" spans="1:156" ht="15" customHeight="1">
      <c r="A513" s="15"/>
      <c r="B513" s="15"/>
      <c r="C513" s="9"/>
      <c r="D513" s="9"/>
      <c r="E513" s="9"/>
      <c r="F513" s="9"/>
      <c r="G513" s="3"/>
      <c r="H513" s="9"/>
      <c r="I513" s="247"/>
      <c r="J513" s="62"/>
      <c r="K513" s="91"/>
      <c r="L513" s="95"/>
      <c r="M513" s="10"/>
      <c r="N513" s="7"/>
      <c r="P513" s="15"/>
      <c r="Q513" s="9"/>
      <c r="R513" s="9"/>
      <c r="S513" s="9"/>
      <c r="T513" s="9"/>
      <c r="U513" s="3"/>
      <c r="V513" s="9"/>
      <c r="W513" s="247"/>
      <c r="X513" s="68"/>
      <c r="Y513" s="91"/>
      <c r="Z513" s="95"/>
      <c r="AA513" s="10"/>
      <c r="AB513" s="7"/>
      <c r="AD513" s="15"/>
      <c r="AE513" s="9"/>
      <c r="AF513" s="9"/>
      <c r="AG513" s="9"/>
      <c r="AH513" s="9"/>
      <c r="AI513" s="3"/>
      <c r="AJ513" s="9"/>
      <c r="AK513" s="247"/>
      <c r="AL513" s="68"/>
      <c r="AM513" s="91"/>
      <c r="AN513" s="95"/>
      <c r="AO513" s="10"/>
      <c r="AP513" s="7"/>
      <c r="AR513" s="15"/>
      <c r="AS513" s="9"/>
      <c r="AT513" s="9"/>
      <c r="AU513" s="9"/>
      <c r="AV513" s="9"/>
      <c r="AW513" s="3"/>
      <c r="AX513" s="9"/>
      <c r="AY513" s="10"/>
      <c r="AZ513" s="115"/>
      <c r="BA513" s="10"/>
      <c r="BB513" s="10"/>
      <c r="BC513" s="10"/>
      <c r="BD513" s="7"/>
      <c r="BF513" s="15"/>
      <c r="BG513" s="9"/>
      <c r="BH513" s="9"/>
      <c r="BI513" s="73"/>
      <c r="BJ513" s="9"/>
      <c r="BK513" s="3"/>
      <c r="BL513" s="9"/>
      <c r="BM513" s="247"/>
      <c r="BN513" s="68"/>
      <c r="BO513" s="91"/>
      <c r="BP513" s="95"/>
      <c r="BQ513" s="10"/>
      <c r="BR513" s="7"/>
      <c r="BS513" s="1"/>
      <c r="BT513" s="15"/>
      <c r="BU513" s="9"/>
      <c r="BV513" s="9"/>
      <c r="BW513" s="247"/>
      <c r="BX513" s="9"/>
      <c r="BY513" s="31"/>
      <c r="BZ513" s="31"/>
      <c r="CA513" s="31"/>
      <c r="CB513" s="31"/>
      <c r="CC513" s="10"/>
      <c r="CD513" s="97"/>
      <c r="CE513" s="10"/>
      <c r="CF513" s="7"/>
      <c r="CH513" s="15"/>
      <c r="CI513" s="9"/>
      <c r="CJ513" s="9"/>
      <c r="CK513" s="247"/>
      <c r="CL513" s="9"/>
      <c r="CM513" s="31"/>
      <c r="CN513" s="31"/>
      <c r="CO513" s="31"/>
      <c r="CP513" s="31"/>
      <c r="CQ513" s="10"/>
      <c r="CR513" s="97"/>
      <c r="CS513" s="10"/>
      <c r="CT513" s="7"/>
      <c r="CV513" s="15"/>
      <c r="CW513" s="9"/>
      <c r="CX513" s="9"/>
      <c r="CY513" s="247"/>
      <c r="CZ513" s="9"/>
      <c r="DA513" s="31"/>
      <c r="DB513" s="31"/>
      <c r="DC513" s="31"/>
      <c r="DD513" s="31"/>
      <c r="DE513" s="10"/>
      <c r="DF513" s="97"/>
      <c r="DG513" s="10"/>
      <c r="DH513" s="7"/>
      <c r="EL513" s="239"/>
      <c r="EM513" s="15"/>
      <c r="EN513" s="15"/>
      <c r="EO513" s="9"/>
      <c r="EP513" s="9"/>
      <c r="EQ513" s="9"/>
      <c r="ER513" s="9"/>
      <c r="ES513" s="3"/>
      <c r="ET513" s="9"/>
      <c r="EU513" s="247"/>
      <c r="EV513" s="62"/>
      <c r="EW513" s="91"/>
      <c r="EX513" s="95"/>
      <c r="EY513" s="10"/>
      <c r="EZ513" s="7"/>
    </row>
    <row r="514" spans="1:156" ht="15" customHeight="1">
      <c r="A514" s="15"/>
      <c r="B514" s="15"/>
      <c r="C514" s="9"/>
      <c r="D514" s="9"/>
      <c r="E514" s="9"/>
      <c r="F514" s="9"/>
      <c r="G514" s="3"/>
      <c r="H514" s="9"/>
      <c r="I514" s="9"/>
      <c r="J514" s="98"/>
      <c r="K514" s="99"/>
      <c r="L514" s="10"/>
      <c r="M514" s="10"/>
      <c r="N514" s="7"/>
      <c r="P514" s="15"/>
      <c r="Q514" s="9"/>
      <c r="R514" s="9"/>
      <c r="S514" s="9"/>
      <c r="T514" s="9"/>
      <c r="U514" s="3"/>
      <c r="V514" s="9"/>
      <c r="W514" s="9"/>
      <c r="X514" s="69"/>
      <c r="Y514" s="99"/>
      <c r="Z514" s="10"/>
      <c r="AA514" s="10"/>
      <c r="AB514" s="7"/>
      <c r="AD514" s="15"/>
      <c r="AE514" s="9"/>
      <c r="AF514" s="9"/>
      <c r="AG514" s="9"/>
      <c r="AH514" s="9"/>
      <c r="AI514" s="3"/>
      <c r="AJ514" s="9"/>
      <c r="AK514" s="9"/>
      <c r="AL514" s="69"/>
      <c r="AM514" s="99"/>
      <c r="AN514" s="10"/>
      <c r="AO514" s="10"/>
      <c r="AP514" s="7"/>
      <c r="AR514" s="15"/>
      <c r="AS514" s="9"/>
      <c r="AT514" s="9"/>
      <c r="AU514" s="9"/>
      <c r="AV514" s="9"/>
      <c r="AW514" s="3" t="s">
        <v>73</v>
      </c>
      <c r="AX514" s="9">
        <f>AT511-AX512</f>
        <v>60375</v>
      </c>
      <c r="AY514" s="10">
        <f>AX514/AT509</f>
        <v>0.4321760916249105</v>
      </c>
      <c r="AZ514" s="115"/>
      <c r="BA514" s="10"/>
      <c r="BB514" s="10"/>
      <c r="BC514" s="10"/>
      <c r="BD514" s="7"/>
      <c r="BF514" s="15"/>
      <c r="BG514" s="9"/>
      <c r="BH514" s="9"/>
      <c r="BI514" s="73"/>
      <c r="BJ514" s="9"/>
      <c r="BK514" s="3"/>
      <c r="BL514" s="9"/>
      <c r="BM514" s="9"/>
      <c r="BN514" s="69"/>
      <c r="BO514" s="99"/>
      <c r="BP514" s="10"/>
      <c r="BQ514" s="10"/>
      <c r="BR514" s="7"/>
      <c r="BS514" s="1"/>
      <c r="BT514" s="15"/>
      <c r="BU514" s="9"/>
      <c r="BV514" s="9"/>
      <c r="BW514" s="9"/>
      <c r="BX514" s="78"/>
      <c r="BY514" s="100"/>
      <c r="BZ514" s="78"/>
      <c r="CA514" s="92"/>
      <c r="CB514" s="92"/>
      <c r="CC514" s="92"/>
      <c r="CD514" s="10"/>
      <c r="CE514" s="10"/>
      <c r="CF514" s="7"/>
      <c r="CH514" s="15"/>
      <c r="CI514" s="9"/>
      <c r="CJ514" s="9"/>
      <c r="CK514" s="247"/>
      <c r="CL514" s="9"/>
      <c r="CM514" s="3"/>
      <c r="CN514" s="9"/>
      <c r="CO514" s="10"/>
      <c r="CP514" s="10"/>
      <c r="CQ514" s="10"/>
      <c r="CR514" s="97"/>
      <c r="CS514" s="10"/>
      <c r="CT514" s="7"/>
      <c r="CV514" s="15"/>
      <c r="CW514" s="9"/>
      <c r="CX514" s="9"/>
      <c r="CY514" s="247"/>
      <c r="CZ514" s="9"/>
      <c r="DA514" s="3"/>
      <c r="DB514" s="9"/>
      <c r="DC514" s="10"/>
      <c r="DD514" s="10"/>
      <c r="DE514" s="10"/>
      <c r="DF514" s="97"/>
      <c r="DG514" s="10"/>
      <c r="DH514" s="7"/>
      <c r="EL514" s="239"/>
      <c r="EM514" s="15"/>
      <c r="EN514" s="15"/>
      <c r="EO514" s="9"/>
      <c r="EP514" s="9"/>
      <c r="EQ514" s="9"/>
      <c r="ER514" s="9"/>
      <c r="ES514" s="3"/>
      <c r="ET514" s="9"/>
      <c r="EU514" s="9"/>
      <c r="EV514" s="98"/>
      <c r="EW514" s="99"/>
      <c r="EX514" s="10"/>
      <c r="EY514" s="10"/>
      <c r="EZ514" s="7"/>
    </row>
    <row r="515" spans="1:156" ht="15" customHeight="1">
      <c r="A515" s="300" t="s">
        <v>75</v>
      </c>
      <c r="B515" s="301"/>
      <c r="C515" s="295"/>
      <c r="D515" s="44">
        <f>SUM(D453,D457,D461,D465,D469,D473,D476,D481,D485,D489,D493,D497,D501)*100</f>
        <v>41300</v>
      </c>
      <c r="E515" s="95">
        <f>D515/A510</f>
        <v>1332.258064516129</v>
      </c>
      <c r="F515" s="9"/>
      <c r="G515" s="3">
        <f>D515/H515</f>
        <v>6883.333333333333</v>
      </c>
      <c r="H515" s="44">
        <f>SUM(H453,H457,H461,H465,H469,H473,H476,H481,H485,H489,H493,H497,H501)</f>
        <v>6</v>
      </c>
      <c r="I515" s="9"/>
      <c r="J515" s="90" t="str">
        <f t="shared" ref="J515:K518" si="909">J453</f>
        <v>NICIマスコット</v>
      </c>
      <c r="K515" s="91">
        <f t="shared" si="909"/>
        <v>682</v>
      </c>
      <c r="L515" s="44">
        <f>SUM(L453,L457,L461,L465,L469,L473,L476,L481,L485,L489,L493,L497,L501)</f>
        <v>4367</v>
      </c>
      <c r="M515" s="42">
        <f>L515/D515</f>
        <v>0.10573849878934624</v>
      </c>
      <c r="N515" s="7"/>
      <c r="P515" s="300" t="s">
        <v>75</v>
      </c>
      <c r="Q515" s="295"/>
      <c r="R515" s="44">
        <f>SUM(R453,R457,R461,R465,R469,R473,R476,R481,R485,R489,R493,R497,R501)*100</f>
        <v>99100</v>
      </c>
      <c r="S515" s="95">
        <f>R515/A510</f>
        <v>3196.7741935483873</v>
      </c>
      <c r="T515" s="9"/>
      <c r="U515" s="3">
        <f>R515/V515</f>
        <v>5505.5555555555557</v>
      </c>
      <c r="V515" s="44">
        <f>SUM(V453,V457,V461,V465,V469,V473,V476,V481,V485,V489,V493,V497,V501)</f>
        <v>18</v>
      </c>
      <c r="W515" s="9"/>
      <c r="X515" s="90" t="str">
        <f t="shared" ref="X515:Y518" si="910">X453</f>
        <v>ラブブマスコット</v>
      </c>
      <c r="Y515" s="91">
        <f t="shared" si="910"/>
        <v>500</v>
      </c>
      <c r="Z515" s="44">
        <f>SUM(Z453,Z457,Z461,Z465,Z469,Z473,Z476,Z481,Z485,Z489,Z493,Z497,Z501)</f>
        <v>8850</v>
      </c>
      <c r="AA515" s="42">
        <f>Z515/R515</f>
        <v>8.9303733602421789E-2</v>
      </c>
      <c r="AB515" s="7"/>
      <c r="AD515" s="300" t="s">
        <v>75</v>
      </c>
      <c r="AE515" s="295"/>
      <c r="AF515" s="44">
        <f>SUM(AF453,AF457,AF461,AF465,AF469,AF473,AF476,AF481,AF485,AF489,AF493,AF497,AF501)*100</f>
        <v>59100</v>
      </c>
      <c r="AG515" s="95">
        <f>AF515/$A510</f>
        <v>1906.4516129032259</v>
      </c>
      <c r="AH515" s="9"/>
      <c r="AI515" s="3">
        <f>AF515/AJ515</f>
        <v>3693.75</v>
      </c>
      <c r="AJ515" s="44">
        <f>SUM(AJ453,AJ457,AJ461,AJ465,AJ469,AJ473,AJ476,AJ481,AJ485,AJ489,AJ493,AJ497,AJ501)</f>
        <v>16</v>
      </c>
      <c r="AK515" s="9"/>
      <c r="AL515" s="90" t="str">
        <f t="shared" ref="AL515:AM518" si="911">AL453</f>
        <v>サンリオミニリュック</v>
      </c>
      <c r="AM515" s="91">
        <f t="shared" si="911"/>
        <v>600</v>
      </c>
      <c r="AN515" s="44">
        <f>SUM(AN453,AN457,AN461,AN465,AN469,AN473,AN476,AN481,AN485,AN489,AN493,AN497,AN501)</f>
        <v>7050</v>
      </c>
      <c r="AO515" s="42">
        <f>AN515/AF515</f>
        <v>0.11928934010152284</v>
      </c>
      <c r="AP515" s="7"/>
      <c r="AR515" s="300" t="s">
        <v>75</v>
      </c>
      <c r="AS515" s="295"/>
      <c r="AT515" s="44">
        <f>SUM(AT453,AT457,AT461,AT465,AT469,AT473,AT476,AT481,AT485,AT489,AT493,AT497,AT501)*100</f>
        <v>48400</v>
      </c>
      <c r="AU515" s="95">
        <f>AT515/$A510</f>
        <v>1561.2903225806451</v>
      </c>
      <c r="AV515" s="9"/>
      <c r="AW515" s="3">
        <f>AT515/AX515</f>
        <v>3457.1428571428573</v>
      </c>
      <c r="AX515" s="44">
        <f>SUM(AX453,AX457,AX461,AX465,AX469,AX473,AX476,AX481,AX485,AX489,AX493,AX497,AX501)</f>
        <v>14</v>
      </c>
      <c r="AY515" s="9"/>
      <c r="AZ515" s="90" t="str">
        <f t="shared" ref="AZ515:BA518" si="912">AZ453</f>
        <v>テラスタルフェス</v>
      </c>
      <c r="BA515" s="91">
        <f t="shared" si="912"/>
        <v>1000</v>
      </c>
      <c r="BB515" s="44">
        <f>SUM(BB453,BB457,BB461,BB465,BB469,BB473,BB476,BB481,BB485,BB489,BB493,BB497,BB501)</f>
        <v>11600</v>
      </c>
      <c r="BC515" s="42">
        <f>BB515/AT515</f>
        <v>0.23966942148760331</v>
      </c>
      <c r="BD515" s="7"/>
      <c r="BF515" s="300" t="s">
        <v>75</v>
      </c>
      <c r="BG515" s="295"/>
      <c r="BH515" s="44">
        <f>SUM(BH453,BH457,BH461,BH465,BH469,BH473,BH476,BH481,BH485,BH489,BH493,BH497,BH501)*100</f>
        <v>47000</v>
      </c>
      <c r="BI515" s="195">
        <f>BH515/$A510</f>
        <v>1516.1290322580646</v>
      </c>
      <c r="BJ515" s="9"/>
      <c r="BK515" s="3">
        <f>BH515/BL515</f>
        <v>1958.3333333333333</v>
      </c>
      <c r="BL515" s="44">
        <f>SUM(BL453,BL457,BL461,BL465,BL469,BL473,BL476,BL481,BL485,BL489,BL493,BL497,BL501)</f>
        <v>24</v>
      </c>
      <c r="BM515" s="9"/>
      <c r="BN515" s="90" t="str">
        <f t="shared" ref="BN515:BO518" si="913">BN453</f>
        <v>ゴールドイヤホン</v>
      </c>
      <c r="BO515" s="91">
        <f t="shared" si="913"/>
        <v>800</v>
      </c>
      <c r="BP515" s="44">
        <f>SUM(BP453,BP457,BP461,BP465,BP469,BP473,BP476,BP481,BP485,BP489,BP493,BP497,BP501)</f>
        <v>12600</v>
      </c>
      <c r="BQ515" s="42">
        <f>BP515/BH515</f>
        <v>0.26808510638297872</v>
      </c>
      <c r="BR515" s="7"/>
      <c r="BS515" s="1"/>
      <c r="BT515" s="15"/>
      <c r="BU515" s="9"/>
      <c r="BV515" s="9"/>
      <c r="BW515" s="9"/>
      <c r="BX515" s="9"/>
      <c r="BY515" s="3"/>
      <c r="BZ515" s="9"/>
      <c r="CA515" s="9"/>
      <c r="CB515" s="9"/>
      <c r="CC515" s="9"/>
      <c r="CD515" s="9"/>
      <c r="CE515" s="9"/>
      <c r="CF515" s="7"/>
      <c r="CH515" s="15"/>
      <c r="CI515" s="9"/>
      <c r="CJ515" s="9"/>
      <c r="CK515" s="9"/>
      <c r="CL515" s="78"/>
      <c r="CM515" s="100"/>
      <c r="CN515" s="78"/>
      <c r="CO515" s="78"/>
      <c r="CP515" s="78"/>
      <c r="CQ515" s="78"/>
      <c r="CR515" s="9"/>
      <c r="CS515" s="9"/>
      <c r="CT515" s="7"/>
      <c r="CV515" s="15"/>
      <c r="CW515" s="9"/>
      <c r="CX515" s="9"/>
      <c r="CY515" s="9"/>
      <c r="CZ515" s="78"/>
      <c r="DA515" s="100"/>
      <c r="DB515" s="78"/>
      <c r="DC515" s="78"/>
      <c r="DD515" s="78"/>
      <c r="DE515" s="78"/>
      <c r="DF515" s="9"/>
      <c r="DG515" s="9"/>
      <c r="DH515" s="7"/>
      <c r="EL515" s="239"/>
      <c r="EM515" s="300" t="s">
        <v>75</v>
      </c>
      <c r="EN515" s="301"/>
      <c r="EO515" s="295"/>
      <c r="EP515" s="44">
        <f>SUM(EP453,EP457,EP461,EP465,EP469,EP473,EP476,EP481,EP485,EP489,EP493,EP497,EP501)*100</f>
        <v>21000</v>
      </c>
      <c r="EQ515" s="95">
        <f>EP515/EM510</f>
        <v>437.5</v>
      </c>
      <c r="ER515" s="9"/>
      <c r="ES515" s="3">
        <f>EP515/ET515</f>
        <v>3500</v>
      </c>
      <c r="ET515" s="44">
        <f>SUM(ET453,ET457,ET461,ET465,ET469,ET473,ET476,ET481,ET485,ET489,ET493,ET497,ET501)</f>
        <v>6</v>
      </c>
      <c r="EU515" s="9"/>
      <c r="EV515" s="90" t="str">
        <f t="shared" ref="EV515:EW518" si="914">EV453</f>
        <v>デジタルミニカメラ</v>
      </c>
      <c r="EW515" s="91">
        <f t="shared" si="914"/>
        <v>0</v>
      </c>
      <c r="EX515" s="44">
        <f>SUM(EX453,EX457,EX461,EX465,EX469,EX473,EX476,EX481,EX485,EX489,EX493,EX497,EX501)</f>
        <v>5774</v>
      </c>
      <c r="EY515" s="42">
        <f>EX515/EP515</f>
        <v>0.27495238095238095</v>
      </c>
      <c r="EZ515" s="7"/>
    </row>
    <row r="516" spans="1:156" ht="15" customHeight="1">
      <c r="A516" s="300" t="s">
        <v>75</v>
      </c>
      <c r="B516" s="301"/>
      <c r="C516" s="295"/>
      <c r="D516" s="44">
        <f>SUM(D454,D458,D462,D466,D470,D474,D477,D482,D486,D490,D494,D498,D502)*100</f>
        <v>53200</v>
      </c>
      <c r="E516" s="95">
        <f>D516/A510</f>
        <v>1716.1290322580646</v>
      </c>
      <c r="F516" s="9"/>
      <c r="G516" s="3">
        <f>D516/H516</f>
        <v>3546.6666666666665</v>
      </c>
      <c r="H516" s="44">
        <f>SUM(H454,H458,H462,H466,H470,H474,H477,H482,H486,H490,H494,H498,H502)</f>
        <v>15</v>
      </c>
      <c r="I516" s="9"/>
      <c r="J516" s="90" t="str">
        <f t="shared" si="909"/>
        <v>ピクミンマスコット</v>
      </c>
      <c r="K516" s="91">
        <f t="shared" si="909"/>
        <v>800</v>
      </c>
      <c r="L516" s="44">
        <f>SUM(L454,L458,L462,L466,L470,L474,L477,L482,L486,L490,L494,L498,L502)</f>
        <v>12000</v>
      </c>
      <c r="M516" s="42">
        <f>L516/D516</f>
        <v>0.22556390977443608</v>
      </c>
      <c r="N516" s="7"/>
      <c r="P516" s="300" t="s">
        <v>75</v>
      </c>
      <c r="Q516" s="295"/>
      <c r="R516" s="44">
        <f>SUM(R454,R458,R462,R466,R470,R474,R477,R482,R486,R490,R494,R498,R502)*100</f>
        <v>57200</v>
      </c>
      <c r="S516" s="95">
        <f>R516/A510</f>
        <v>1845.1612903225807</v>
      </c>
      <c r="T516" s="9"/>
      <c r="U516" s="3">
        <f>R516/V516</f>
        <v>3813.3333333333335</v>
      </c>
      <c r="V516" s="44">
        <f>SUM(V454,V458,V462,V466,V470,V474,V477,V482,V486,V490,V494,V498,V502)</f>
        <v>15</v>
      </c>
      <c r="W516" s="9"/>
      <c r="X516" s="90" t="str">
        <f t="shared" si="910"/>
        <v>キティサンダルキーホルダー</v>
      </c>
      <c r="Y516" s="91">
        <f t="shared" si="910"/>
        <v>605</v>
      </c>
      <c r="Z516" s="44">
        <f>SUM(Z454,Z458,Z462,Z466,Z470,Z474,Z477,Z482,Z486,Z490,Z494,Z498,Z502)</f>
        <v>7500</v>
      </c>
      <c r="AA516" s="42">
        <f>Z516/R516</f>
        <v>0.13111888111888112</v>
      </c>
      <c r="AB516" s="7"/>
      <c r="AD516" s="300" t="s">
        <v>75</v>
      </c>
      <c r="AE516" s="295"/>
      <c r="AF516" s="44">
        <f>SUM(AF454,AF458,AF462,AF466,AF470,AF474,AF477,AF482,AF486,AF490,AF494,AF498,AF502)*100</f>
        <v>44400</v>
      </c>
      <c r="AG516" s="95">
        <f>AF516/$A510</f>
        <v>1432.258064516129</v>
      </c>
      <c r="AH516" s="9"/>
      <c r="AI516" s="3">
        <f>AF516/AJ516</f>
        <v>2220</v>
      </c>
      <c r="AJ516" s="44">
        <f>SUM(AJ454,AJ458,AJ462,AJ466,AJ470,AJ474,AJ477,AJ482,AJ486,AJ490,AJ494,AJ498,AJ502)</f>
        <v>20</v>
      </c>
      <c r="AK516" s="9"/>
      <c r="AL516" s="90" t="str">
        <f t="shared" si="911"/>
        <v>サンリオヒョウ柄マスコット</v>
      </c>
      <c r="AM516" s="91">
        <f t="shared" si="911"/>
        <v>996</v>
      </c>
      <c r="AN516" s="44">
        <f>SUM(AN454,AN458,AN462,AN466,AN470,AN474,AN477,AN482,AN486,AN490,AN494,AN498,AN502)</f>
        <v>20440</v>
      </c>
      <c r="AO516" s="42">
        <f>AN516/AF516</f>
        <v>0.46036036036036038</v>
      </c>
      <c r="AP516" s="7"/>
      <c r="AR516" s="300" t="s">
        <v>75</v>
      </c>
      <c r="AS516" s="295"/>
      <c r="AT516" s="44">
        <f>SUM(AT454,AT458,AT462,AT466,AT470,AT474,AT477,AT482,AT486,AT490,AT494,AT498,AT502)*100</f>
        <v>38000</v>
      </c>
      <c r="AU516" s="95">
        <f>AT516/$A510</f>
        <v>1225.8064516129032</v>
      </c>
      <c r="AV516" s="9"/>
      <c r="AW516" s="3">
        <f>AT516/AX516</f>
        <v>1900</v>
      </c>
      <c r="AX516" s="44">
        <f>SUM(AX454,AX458,AX462,AX466,AX470,AX474,AX477,AX482,AX486,AX490,AX494,AX498,AX502)</f>
        <v>20</v>
      </c>
      <c r="AY516" s="9"/>
      <c r="AZ516" s="90" t="str">
        <f t="shared" si="912"/>
        <v>ブラックホワイトポケカ</v>
      </c>
      <c r="BA516" s="91">
        <f t="shared" si="912"/>
        <v>1000</v>
      </c>
      <c r="BB516" s="44">
        <f>SUM(BB454,BB458,BB462,BB466,BB470,BB474,BB477,BB482,BB486,BB490,BB494,BB498,BB502)</f>
        <v>20000</v>
      </c>
      <c r="BC516" s="42">
        <f>BB516/AT516</f>
        <v>0.52631578947368418</v>
      </c>
      <c r="BD516" s="7"/>
      <c r="BF516" s="300" t="s">
        <v>75</v>
      </c>
      <c r="BG516" s="295"/>
      <c r="BH516" s="44">
        <f>SUM(BH454,BH458,BH462,BH466,BH470,BH474,BH477,BH482,BH486,BH490,BH494,BH498,BH502)*100</f>
        <v>64400</v>
      </c>
      <c r="BI516" s="195">
        <f>BH516/$A510</f>
        <v>2077.4193548387098</v>
      </c>
      <c r="BJ516" s="9"/>
      <c r="BK516" s="3">
        <f>BH516/BL516</f>
        <v>5854.545454545455</v>
      </c>
      <c r="BL516" s="44">
        <f>SUM(BL454,BL458,BL462,BL466,BL470,BL474,BL477,BL482,BL486,BL490,BL494,BL498,BL502)</f>
        <v>11</v>
      </c>
      <c r="BM516" s="9"/>
      <c r="BN516" s="90" t="str">
        <f t="shared" si="913"/>
        <v>デジタルミニカメラ</v>
      </c>
      <c r="BO516" s="91">
        <f t="shared" si="913"/>
        <v>722</v>
      </c>
      <c r="BP516" s="44">
        <f>SUM(BP454,BP458,BP462,BP466,BP470,BP474,BP477,BP482,BP486,BP490,BP494,BP498,BP502)</f>
        <v>7942</v>
      </c>
      <c r="BQ516" s="42">
        <f>BP516/BH516</f>
        <v>0.12332298136645962</v>
      </c>
      <c r="BR516" s="7"/>
      <c r="BS516" s="1"/>
      <c r="BT516" s="15"/>
      <c r="BU516" s="9"/>
      <c r="BV516" s="9"/>
      <c r="BW516" s="9"/>
      <c r="BX516" s="9"/>
      <c r="BY516" s="3"/>
      <c r="BZ516" s="9"/>
      <c r="CA516" s="9"/>
      <c r="CB516" s="9"/>
      <c r="CC516" s="9"/>
      <c r="CD516" s="9"/>
      <c r="CE516" s="9"/>
      <c r="CF516" s="7"/>
      <c r="CH516" s="15"/>
      <c r="CI516" s="9"/>
      <c r="CJ516" s="9"/>
      <c r="CK516" s="9"/>
      <c r="CL516" s="9"/>
      <c r="CM516" s="3"/>
      <c r="CN516" s="9"/>
      <c r="CO516" s="9"/>
      <c r="CP516" s="9"/>
      <c r="CQ516" s="9"/>
      <c r="CR516" s="9"/>
      <c r="CS516" s="9"/>
      <c r="CT516" s="7"/>
      <c r="CV516" s="15"/>
      <c r="CW516" s="9"/>
      <c r="CX516" s="9"/>
      <c r="CY516" s="9"/>
      <c r="CZ516" s="9"/>
      <c r="DA516" s="3"/>
      <c r="DB516" s="9"/>
      <c r="DC516" s="9"/>
      <c r="DD516" s="9"/>
      <c r="DE516" s="9"/>
      <c r="DF516" s="9"/>
      <c r="DG516" s="9"/>
      <c r="DH516" s="7"/>
      <c r="EL516" s="239"/>
      <c r="EM516" s="300" t="s">
        <v>75</v>
      </c>
      <c r="EN516" s="301"/>
      <c r="EO516" s="295"/>
      <c r="EP516" s="44">
        <f>SUM(EP454,EP458,EP462,EP466,EP470,EP474,EP477,EP482,EP486,EP490,EP494,EP498,EP502)*100</f>
        <v>24700</v>
      </c>
      <c r="EQ516" s="95">
        <f>EP516/EM510</f>
        <v>514.58333333333337</v>
      </c>
      <c r="ER516" s="9"/>
      <c r="ES516" s="3">
        <f>EP516/ET516</f>
        <v>1646.6666666666667</v>
      </c>
      <c r="ET516" s="44">
        <f>SUM(ET454,ET458,ET462,ET466,ET470,ET474,ET477,ET482,ET486,ET490,ET494,ET498,ET502)</f>
        <v>15</v>
      </c>
      <c r="EU516" s="9"/>
      <c r="EV516" s="90" t="str">
        <f t="shared" si="914"/>
        <v>サンリオヒョウ柄マスコット</v>
      </c>
      <c r="EW516" s="91">
        <f t="shared" si="914"/>
        <v>996</v>
      </c>
      <c r="EX516" s="44">
        <f>SUM(EX454,EX458,EX462,EX466,EX470,EX474,EX477,EX482,EX486,EX490,EX494,EX498,EX502)</f>
        <v>7192</v>
      </c>
      <c r="EY516" s="42">
        <f>EX516/EP516</f>
        <v>0.29117408906882591</v>
      </c>
      <c r="EZ516" s="7"/>
    </row>
    <row r="517" spans="1:156" ht="15" customHeight="1">
      <c r="A517" s="300" t="s">
        <v>75</v>
      </c>
      <c r="B517" s="301"/>
      <c r="C517" s="295"/>
      <c r="D517" s="44">
        <f>SUM(D455,D459,D463,D467,D471,D475,D478,D483,D487,D491,D495,D499,D503)*100</f>
        <v>35400</v>
      </c>
      <c r="E517" s="95">
        <f>D517/A510</f>
        <v>1141.9354838709678</v>
      </c>
      <c r="F517" s="9"/>
      <c r="G517" s="3">
        <f>D517/H517</f>
        <v>3540</v>
      </c>
      <c r="H517" s="44">
        <f>SUM(H455,H459,H463,H467,H471,H475,H478,H483,H487,H491,H495,H499,H503)</f>
        <v>10</v>
      </c>
      <c r="I517" s="9"/>
      <c r="J517" s="90" t="str">
        <f t="shared" si="909"/>
        <v>がま口カエル</v>
      </c>
      <c r="K517" s="91">
        <f t="shared" si="909"/>
        <v>308</v>
      </c>
      <c r="L517" s="44">
        <f>SUM(L455,L459,L463,L467,L471,L475,L478,L483,L487,L491,L495,L499,L503)</f>
        <v>3080</v>
      </c>
      <c r="M517" s="42">
        <f>L517/D517</f>
        <v>8.7005649717514122E-2</v>
      </c>
      <c r="N517" s="7"/>
      <c r="P517" s="300" t="s">
        <v>75</v>
      </c>
      <c r="Q517" s="295"/>
      <c r="R517" s="44">
        <f>SUM(R455,R459,R463,R467,R471,R475,R478,R483,R487,R491,R495,R499,R503)*100</f>
        <v>31500</v>
      </c>
      <c r="S517" s="95">
        <f>R517/A510</f>
        <v>1016.1290322580645</v>
      </c>
      <c r="T517" s="9"/>
      <c r="U517" s="3">
        <f>R517/V517</f>
        <v>2863.6363636363635</v>
      </c>
      <c r="V517" s="44">
        <f>SUM(V455,V459,V463,V467,V471,V475,V478,V483,V487,V491,V495,V499,V503)</f>
        <v>11</v>
      </c>
      <c r="W517" s="9"/>
      <c r="X517" s="90" t="str">
        <f t="shared" si="910"/>
        <v>サンリオファン</v>
      </c>
      <c r="Y517" s="91">
        <f t="shared" si="910"/>
        <v>1100</v>
      </c>
      <c r="Z517" s="44">
        <f>SUM(Z455,Z459,Z463,Z467,Z471,Z475,Z478,Z483,Z487,Z491,Z495,Z499,Z503)</f>
        <v>12100</v>
      </c>
      <c r="AA517" s="42">
        <f>Z517/R517</f>
        <v>0.38412698412698415</v>
      </c>
      <c r="AB517" s="7"/>
      <c r="AD517" s="300" t="s">
        <v>75</v>
      </c>
      <c r="AE517" s="295"/>
      <c r="AF517" s="44">
        <f>SUM(AF455,AF459,AF463,AF467,AF471,AF475,AF478,AF483,AF487,AF491,AF495,AF499,AF503)*100</f>
        <v>58300</v>
      </c>
      <c r="AG517" s="95">
        <f>AF517/$A510</f>
        <v>1880.6451612903227</v>
      </c>
      <c r="AH517" s="9"/>
      <c r="AI517" s="3">
        <f>AF517/AJ517</f>
        <v>3429.4117647058824</v>
      </c>
      <c r="AJ517" s="44">
        <f>SUM(AJ455,AJ459,AJ463,AJ467,AJ471,AJ475,AJ478,AJ483,AJ487,AJ491,AJ495,AJ499,AJ503)</f>
        <v>17</v>
      </c>
      <c r="AK517" s="9"/>
      <c r="AL517" s="90" t="str">
        <f t="shared" si="911"/>
        <v>ＡＩマスコット</v>
      </c>
      <c r="AM517" s="91">
        <f t="shared" si="911"/>
        <v>418</v>
      </c>
      <c r="AN517" s="44">
        <f>SUM(AN455,AN459,AN463,AN467,AN471,AN475,AN478,AN483,AN487,AN491,AN495,AN499,AN503)</f>
        <v>7106</v>
      </c>
      <c r="AO517" s="42">
        <f>AN517/AF517</f>
        <v>0.12188679245283018</v>
      </c>
      <c r="AP517" s="7"/>
      <c r="AR517" s="300" t="s">
        <v>75</v>
      </c>
      <c r="AS517" s="295"/>
      <c r="AT517" s="44">
        <f>SUM(AT455,AT459,AT463,AT467,AT471,AT475,AT478,AT483,AT487,AT491,AT495,AT499,AT503)*100</f>
        <v>28900</v>
      </c>
      <c r="AU517" s="95">
        <f>AT517/$A510</f>
        <v>932.25806451612902</v>
      </c>
      <c r="AV517" s="9"/>
      <c r="AW517" s="3">
        <f>AT517/AX517</f>
        <v>1256.5217391304348</v>
      </c>
      <c r="AX517" s="44">
        <f>SUM(AX455,AX459,AX463,AX467,AX471,AX475,AX478,AX483,AX487,AX491,AX495,AX499,AX503)</f>
        <v>23</v>
      </c>
      <c r="AY517" s="9"/>
      <c r="AZ517" s="90" t="str">
        <f t="shared" si="912"/>
        <v>ダンダダンマスコット</v>
      </c>
      <c r="BA517" s="91">
        <f t="shared" si="912"/>
        <v>400</v>
      </c>
      <c r="BB517" s="44">
        <f>SUM(BB455,BB459,BB463,BB467,BB471,BB475,BB478,BB483,BB487,BB491,BB495,BB499,BB503)</f>
        <v>10800</v>
      </c>
      <c r="BC517" s="42">
        <f>BB517/AT517</f>
        <v>0.37370242214532873</v>
      </c>
      <c r="BD517" s="7"/>
      <c r="BF517" s="300" t="s">
        <v>75</v>
      </c>
      <c r="BG517" s="295"/>
      <c r="BH517" s="44">
        <f>SUM(BH455,BH459,BH463,BH467,BH471,BH475,BH478,BH483,BH487,BH491,BH495,BH499,BH503)*100</f>
        <v>84800</v>
      </c>
      <c r="BI517" s="195">
        <f>BH517/$A510</f>
        <v>2735.483870967742</v>
      </c>
      <c r="BJ517" s="9"/>
      <c r="BK517" s="3">
        <f>BH517/BL517</f>
        <v>3533.3333333333335</v>
      </c>
      <c r="BL517" s="44">
        <f>SUM(BL455,BL459,BL463,BL467,BL471,BL475,BL478,BL483,BL487,BL491,BL495,BL499,BL503)</f>
        <v>24</v>
      </c>
      <c r="BM517" s="9"/>
      <c r="BN517" s="90" t="str">
        <f t="shared" si="913"/>
        <v>ゲームアーク</v>
      </c>
      <c r="BO517" s="91">
        <f t="shared" si="913"/>
        <v>670</v>
      </c>
      <c r="BP517" s="44">
        <f>SUM(BP455,BP459,BP463,BP467,BP471,BP475,BP478,BP483,BP487,BP491,BP495,BP499,BP503)</f>
        <v>16080</v>
      </c>
      <c r="BQ517" s="42">
        <f>BP517/BH517</f>
        <v>0.18962264150943398</v>
      </c>
      <c r="BR517" s="7"/>
      <c r="BS517" s="1"/>
      <c r="BT517" s="15"/>
      <c r="BU517" s="9"/>
      <c r="BV517" s="9"/>
      <c r="BW517" s="9"/>
      <c r="BX517" s="9"/>
      <c r="BY517" s="3"/>
      <c r="BZ517" s="9"/>
      <c r="CA517" s="9"/>
      <c r="CB517" s="9"/>
      <c r="CC517" s="9"/>
      <c r="CD517" s="9"/>
      <c r="CE517" s="9"/>
      <c r="CF517" s="7"/>
      <c r="CH517" s="15"/>
      <c r="CI517" s="9"/>
      <c r="CJ517" s="9"/>
      <c r="CK517" s="9"/>
      <c r="CL517" s="9"/>
      <c r="CM517" s="3"/>
      <c r="CN517" s="9"/>
      <c r="CO517" s="9"/>
      <c r="CP517" s="9"/>
      <c r="CQ517" s="9"/>
      <c r="CR517" s="9"/>
      <c r="CS517" s="9"/>
      <c r="CT517" s="7"/>
      <c r="CV517" s="15"/>
      <c r="CW517" s="9"/>
      <c r="CX517" s="9"/>
      <c r="CY517" s="9"/>
      <c r="CZ517" s="9"/>
      <c r="DA517" s="3"/>
      <c r="DB517" s="9"/>
      <c r="DC517" s="9"/>
      <c r="DD517" s="9"/>
      <c r="DE517" s="9"/>
      <c r="DF517" s="9"/>
      <c r="DG517" s="9"/>
      <c r="DH517" s="7"/>
      <c r="EL517" s="239"/>
      <c r="EM517" s="300" t="s">
        <v>75</v>
      </c>
      <c r="EN517" s="301"/>
      <c r="EO517" s="295"/>
      <c r="EP517" s="44">
        <f>SUM(EP455,EP459,EP463,EP467,EP471,EP475,EP478,EP483,EP487,EP491,EP495,EP499,EP503)*100</f>
        <v>30800</v>
      </c>
      <c r="EQ517" s="95">
        <f>EP517/EM510</f>
        <v>641.66666666666663</v>
      </c>
      <c r="ER517" s="9"/>
      <c r="ES517" s="3">
        <f>EP517/ET517</f>
        <v>905.88235294117646</v>
      </c>
      <c r="ET517" s="44">
        <f>SUM(ET455,ET459,ET463,ET467,ET471,ET475,ET478,ET483,ET487,ET491,ET495,ET499,ET503)</f>
        <v>34</v>
      </c>
      <c r="EU517" s="9"/>
      <c r="EV517" s="90" t="str">
        <f t="shared" si="914"/>
        <v>AIモンスターラバー</v>
      </c>
      <c r="EW517" s="91">
        <f t="shared" si="914"/>
        <v>200</v>
      </c>
      <c r="EX517" s="44">
        <f>SUM(EX455,EX459,EX463,EX467,EX471,EX475,EX478,EX483,EX487,EX491,EX495,EX499,EX503)</f>
        <v>7000</v>
      </c>
      <c r="EY517" s="42">
        <f>EX517/EP517</f>
        <v>0.22727272727272727</v>
      </c>
      <c r="EZ517" s="7"/>
    </row>
    <row r="518" spans="1:156" ht="15" customHeight="1">
      <c r="A518" s="300" t="s">
        <v>75</v>
      </c>
      <c r="B518" s="301"/>
      <c r="C518" s="295"/>
      <c r="D518" s="44">
        <f>SUM(D456,D460,D464,D468,D472,D480,D479,D484,D488,D492,D496,D500,D504)*100</f>
        <v>49900</v>
      </c>
      <c r="E518" s="95">
        <f>D518/A510</f>
        <v>1609.6774193548388</v>
      </c>
      <c r="F518" s="9"/>
      <c r="G518" s="3">
        <f>D518/H518</f>
        <v>3326.6666666666665</v>
      </c>
      <c r="H518" s="44">
        <f>SUM(H456,H460,H464,H468,H472,H480,H479,H484,H488,H492,H496,H500,H504)</f>
        <v>15</v>
      </c>
      <c r="I518" s="9"/>
      <c r="J518" s="90" t="str">
        <f t="shared" si="909"/>
        <v>キティフェイスポーチ</v>
      </c>
      <c r="K518" s="91">
        <f t="shared" si="909"/>
        <v>957</v>
      </c>
      <c r="L518" s="44">
        <f>SUM(L456,L460,L464,L468,L472,L480,L479,L484,L488,L492,L496,L500,L504)</f>
        <v>14355</v>
      </c>
      <c r="M518" s="42">
        <f>L518/D518</f>
        <v>0.28767535070140282</v>
      </c>
      <c r="N518" s="7"/>
      <c r="P518" s="300" t="s">
        <v>75</v>
      </c>
      <c r="Q518" s="295"/>
      <c r="R518" s="44">
        <f>SUM(R456,R460,R464,R468,R472,R480,R479,R484,R488,R492,R496,R500,R504)*100</f>
        <v>29700</v>
      </c>
      <c r="S518" s="95">
        <f>R518/A510</f>
        <v>958.06451612903231</v>
      </c>
      <c r="T518" s="9"/>
      <c r="U518" s="3">
        <f>R518/V518</f>
        <v>1747.0588235294117</v>
      </c>
      <c r="V518" s="44">
        <f>SUM(V456,V460,V464,V468,V472,V480,V479,V484,V488,V492,V496,V500,V504)</f>
        <v>17</v>
      </c>
      <c r="W518" s="9"/>
      <c r="X518" s="90" t="str">
        <f t="shared" si="910"/>
        <v>アンパンマンマスコット</v>
      </c>
      <c r="Y518" s="91">
        <f t="shared" si="910"/>
        <v>608</v>
      </c>
      <c r="Z518" s="44">
        <f>SUM(Z456,Z460,Z464,Z468,Z472,Z480,Z479,Z484,Z488,Z492,Z496,Z500,Z504)</f>
        <v>10336</v>
      </c>
      <c r="AA518" s="42">
        <f>Z518/R518</f>
        <v>0.348013468013468</v>
      </c>
      <c r="AB518" s="7"/>
      <c r="AD518" s="300" t="s">
        <v>75</v>
      </c>
      <c r="AE518" s="295"/>
      <c r="AF518" s="44">
        <f>SUM(AF456,AF460,AF464,AF468,AF472,AF480,AF479,AF484,AF488,AF492,AF496,AF500,AF504)*100</f>
        <v>56900</v>
      </c>
      <c r="AG518" s="95">
        <f>AF518/$A510</f>
        <v>1835.483870967742</v>
      </c>
      <c r="AH518" s="9"/>
      <c r="AI518" s="3">
        <f>AF518/AJ518</f>
        <v>3556.25</v>
      </c>
      <c r="AJ518" s="44">
        <f>SUM(AJ456,AJ460,AJ464,AJ468,AJ472,AJ480,AJ479,AJ484,AJ488,AJ492,AJ496,AJ500,AJ504)</f>
        <v>16</v>
      </c>
      <c r="AK518" s="9"/>
      <c r="AL518" s="90" t="str">
        <f t="shared" si="911"/>
        <v>ラブブキーホルダー</v>
      </c>
      <c r="AM518" s="91">
        <f t="shared" si="911"/>
        <v>450</v>
      </c>
      <c r="AN518" s="44">
        <f>SUM(AN456,AN460,AN464,AN468,AN472,AN480,AN479,AN484,AN488,AN492,AN496,AN500,AN504)</f>
        <v>7200</v>
      </c>
      <c r="AO518" s="42">
        <f>AN518/AF518</f>
        <v>0.1265377855887522</v>
      </c>
      <c r="AP518" s="7"/>
      <c r="AR518" s="300" t="s">
        <v>75</v>
      </c>
      <c r="AS518" s="295"/>
      <c r="AT518" s="44">
        <f>SUM(AT456,AT460,AT464,AT468,AT472,AT480,AT479,AT484,AT488,AT492,AT496,AT500,AT504)*100</f>
        <v>24400</v>
      </c>
      <c r="AU518" s="95">
        <f>AT518/$A510</f>
        <v>787.09677419354841</v>
      </c>
      <c r="AV518" s="9"/>
      <c r="AW518" s="3">
        <f>AT518/AX518</f>
        <v>6100</v>
      </c>
      <c r="AX518" s="44">
        <f>SUM(AX456,AX460,AX464,AX468,AX472,AX480,AX479,AX484,AX488,AX492,AX496,AX500,AX504)</f>
        <v>4</v>
      </c>
      <c r="AY518" s="9"/>
      <c r="AZ518" s="90" t="str">
        <f t="shared" si="912"/>
        <v>モンチッチマスコット</v>
      </c>
      <c r="BA518" s="91">
        <f t="shared" si="912"/>
        <v>528</v>
      </c>
      <c r="BB518" s="44">
        <f>SUM(BB456,BB460,BB464,BB468,BB472,BB480,BB479,BB484,BB488,BB492,BB496,BB500,BB504)</f>
        <v>2000</v>
      </c>
      <c r="BC518" s="42">
        <f>BB518/AT518</f>
        <v>8.1967213114754092E-2</v>
      </c>
      <c r="BD518" s="7"/>
      <c r="BF518" s="300" t="s">
        <v>75</v>
      </c>
      <c r="BG518" s="295"/>
      <c r="BH518" s="44">
        <f>SUM(BH456,BH460,BH464,BH468,BH472,BH480,BH479,BH484,BH488,BH492,BH496,BH500,BH504)*100</f>
        <v>57000</v>
      </c>
      <c r="BI518" s="195">
        <f>BH518/$A510</f>
        <v>1838.7096774193549</v>
      </c>
      <c r="BJ518" s="9"/>
      <c r="BK518" s="3">
        <f>BH518/BL518</f>
        <v>1295.4545454545455</v>
      </c>
      <c r="BL518" s="44">
        <f>SUM(BL456,BL460,BL464,BL468,BL472,BL480,BL479,BL484,BL488,BL492,BL496,BL500,BL504)</f>
        <v>44</v>
      </c>
      <c r="BM518" s="9"/>
      <c r="BN518" s="90" t="str">
        <f t="shared" si="913"/>
        <v>AIモンスターラバー</v>
      </c>
      <c r="BO518" s="91">
        <f t="shared" si="913"/>
        <v>200</v>
      </c>
      <c r="BP518" s="44">
        <f>SUM(BP456,BP460,BP464,BP468,BP472,BP480,BP479,BP484,BP488,BP492,BP496,BP500,BP504)</f>
        <v>8800</v>
      </c>
      <c r="BQ518" s="42">
        <f>BP518/BH518</f>
        <v>0.15438596491228071</v>
      </c>
      <c r="BR518" s="7"/>
      <c r="BS518" s="1"/>
      <c r="BT518" s="15"/>
      <c r="BU518" s="9"/>
      <c r="BV518" s="9"/>
      <c r="BW518" s="9"/>
      <c r="BX518" s="9"/>
      <c r="BY518" s="3"/>
      <c r="BZ518" s="9"/>
      <c r="CA518" s="9"/>
      <c r="CB518" s="9"/>
      <c r="CC518" s="9"/>
      <c r="CD518" s="9"/>
      <c r="CE518" s="9"/>
      <c r="CF518" s="7"/>
      <c r="CH518" s="15"/>
      <c r="CI518" s="9"/>
      <c r="CJ518" s="9"/>
      <c r="CK518" s="9"/>
      <c r="CL518" s="9"/>
      <c r="CM518" s="3"/>
      <c r="CN518" s="9"/>
      <c r="CO518" s="9"/>
      <c r="CP518" s="9"/>
      <c r="CQ518" s="9"/>
      <c r="CR518" s="9"/>
      <c r="CS518" s="9"/>
      <c r="CT518" s="7"/>
      <c r="CV518" s="15"/>
      <c r="CW518" s="9"/>
      <c r="CX518" s="9"/>
      <c r="CY518" s="9"/>
      <c r="CZ518" s="9"/>
      <c r="DA518" s="3"/>
      <c r="DB518" s="9"/>
      <c r="DC518" s="9"/>
      <c r="DD518" s="9"/>
      <c r="DE518" s="9"/>
      <c r="DF518" s="9"/>
      <c r="DG518" s="9"/>
      <c r="DH518" s="7"/>
      <c r="DJ518" s="250"/>
      <c r="DK518" s="250"/>
      <c r="DL518" s="250"/>
      <c r="DM518" s="250"/>
      <c r="DN518" s="13"/>
      <c r="DO518" s="250"/>
      <c r="EL518" s="239"/>
      <c r="EM518" s="300" t="s">
        <v>75</v>
      </c>
      <c r="EN518" s="301"/>
      <c r="EO518" s="295"/>
      <c r="EP518" s="44">
        <f>SUM(EP456,EP460,EP464,EP468,EP472,EP480,EP479,EP484,EP488,EP492,EP496,EP500,EP504)*100</f>
        <v>29300</v>
      </c>
      <c r="EQ518" s="95">
        <f>EP518/EM510</f>
        <v>610.41666666666663</v>
      </c>
      <c r="ER518" s="9"/>
      <c r="ES518" s="3">
        <f>EP518/ET518</f>
        <v>1953.3333333333333</v>
      </c>
      <c r="ET518" s="44">
        <f>SUM(ET456,ET460,ET464,ET468,ET472,ET480,ET479,ET484,ET488,ET492,ET496,ET500,ET504)</f>
        <v>15</v>
      </c>
      <c r="EU518" s="9"/>
      <c r="EV518" s="90" t="str">
        <f t="shared" si="914"/>
        <v>ラブブキーホルダー</v>
      </c>
      <c r="EW518" s="91">
        <f t="shared" si="914"/>
        <v>500</v>
      </c>
      <c r="EX518" s="44">
        <f>SUM(EX456,EX460,EX464,EX468,EX472,EX480,EX479,EX484,EX488,EX492,EX496,EX500,EX504)</f>
        <v>5700</v>
      </c>
      <c r="EY518" s="42">
        <f>EX518/EP518</f>
        <v>0.19453924914675769</v>
      </c>
      <c r="EZ518" s="7"/>
    </row>
    <row r="519" spans="1:156" ht="15" customHeight="1">
      <c r="A519" s="15"/>
      <c r="B519" s="15"/>
      <c r="C519" s="3" t="s">
        <v>66</v>
      </c>
      <c r="D519" s="9">
        <f>SUM(D515:D518)</f>
        <v>179800</v>
      </c>
      <c r="E519" s="9"/>
      <c r="F519" s="9"/>
      <c r="G519" s="9"/>
      <c r="H519" s="9">
        <f>SUM(H515:H518)</f>
        <v>46</v>
      </c>
      <c r="I519" s="9"/>
      <c r="J519" s="294" t="s">
        <v>76</v>
      </c>
      <c r="K519" s="295"/>
      <c r="L519" s="78">
        <f>SUM(L515:L518)</f>
        <v>33802</v>
      </c>
      <c r="M519" s="101">
        <f>L519/D519</f>
        <v>0.18799777530589543</v>
      </c>
      <c r="N519" s="93"/>
      <c r="P519" s="15"/>
      <c r="Q519" s="3" t="s">
        <v>66</v>
      </c>
      <c r="R519" s="9">
        <f>SUM(R515:R518)</f>
        <v>217500</v>
      </c>
      <c r="S519" s="9"/>
      <c r="T519" s="9"/>
      <c r="U519" s="9"/>
      <c r="V519" s="9">
        <f>SUM(V515:V518)</f>
        <v>61</v>
      </c>
      <c r="W519" s="9"/>
      <c r="X519" s="294" t="s">
        <v>76</v>
      </c>
      <c r="Y519" s="295"/>
      <c r="Z519" s="78">
        <f>SUM(Z515:Z518)</f>
        <v>38786</v>
      </c>
      <c r="AA519" s="101">
        <f>Z519/R519</f>
        <v>0.1783264367816092</v>
      </c>
      <c r="AB519" s="93"/>
      <c r="AD519" s="15"/>
      <c r="AE519" s="3" t="s">
        <v>66</v>
      </c>
      <c r="AF519" s="9">
        <f>SUM(AF515:AF518)</f>
        <v>218700</v>
      </c>
      <c r="AG519" s="9"/>
      <c r="AH519" s="9"/>
      <c r="AI519" s="9"/>
      <c r="AJ519" s="9">
        <f>SUM(AJ515:AJ518)</f>
        <v>69</v>
      </c>
      <c r="AK519" s="9"/>
      <c r="AL519" s="294" t="s">
        <v>76</v>
      </c>
      <c r="AM519" s="295"/>
      <c r="AN519" s="78">
        <f>SUM(AN515:AN518)</f>
        <v>41796</v>
      </c>
      <c r="AO519" s="101">
        <f>AN519/AF519</f>
        <v>0.19111111111111112</v>
      </c>
      <c r="AP519" s="93"/>
      <c r="AR519" s="15"/>
      <c r="AS519" s="3" t="s">
        <v>66</v>
      </c>
      <c r="AT519" s="9">
        <f>SUM(AT515:AT518)</f>
        <v>139700</v>
      </c>
      <c r="AU519" s="9"/>
      <c r="AV519" s="9"/>
      <c r="AW519" s="9"/>
      <c r="AX519" s="9">
        <f>SUM(AX515:AX518)</f>
        <v>61</v>
      </c>
      <c r="AY519" s="9"/>
      <c r="AZ519" s="294" t="s">
        <v>76</v>
      </c>
      <c r="BA519" s="295"/>
      <c r="BB519" s="78">
        <f>SUM(BB515:BB518)</f>
        <v>44400</v>
      </c>
      <c r="BC519" s="101">
        <f>BB519/AT519</f>
        <v>0.3178239083750895</v>
      </c>
      <c r="BD519" s="7"/>
      <c r="BF519" s="15"/>
      <c r="BG519" s="3" t="s">
        <v>66</v>
      </c>
      <c r="BH519" s="9">
        <f>SUM(BH515:BH518)</f>
        <v>253200</v>
      </c>
      <c r="BI519" s="73"/>
      <c r="BJ519" s="9"/>
      <c r="BK519" s="9"/>
      <c r="BL519" s="9">
        <f>SUM(BL515:BL518)</f>
        <v>103</v>
      </c>
      <c r="BM519" s="9"/>
      <c r="BN519" s="294" t="s">
        <v>76</v>
      </c>
      <c r="BO519" s="295"/>
      <c r="BP519" s="78">
        <f>SUM(BP515:BP518)</f>
        <v>45422</v>
      </c>
      <c r="BQ519" s="101">
        <f>BP519/BH519</f>
        <v>0.17939178515007898</v>
      </c>
      <c r="BR519" s="93"/>
      <c r="BS519" s="1"/>
      <c r="BT519" s="15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7"/>
      <c r="CH519" s="15"/>
      <c r="CI519" s="9"/>
      <c r="CJ519" s="9"/>
      <c r="CK519" s="9"/>
      <c r="CL519" s="9"/>
      <c r="CM519" s="9"/>
      <c r="CN519" s="9"/>
      <c r="CO519" s="9"/>
      <c r="CP519" s="9"/>
      <c r="CQ519" s="9"/>
      <c r="CR519" s="9"/>
      <c r="CS519" s="9"/>
      <c r="CT519" s="7"/>
      <c r="CV519" s="15"/>
      <c r="CW519" s="9"/>
      <c r="CX519" s="9"/>
      <c r="CY519" s="9"/>
      <c r="CZ519" s="9"/>
      <c r="DA519" s="9"/>
      <c r="DB519" s="9"/>
      <c r="DC519" s="9"/>
      <c r="DD519" s="9"/>
      <c r="DE519" s="9"/>
      <c r="DF519" s="9"/>
      <c r="DG519" s="9"/>
      <c r="DH519" s="7"/>
      <c r="DJ519" s="250"/>
      <c r="DK519" s="250"/>
      <c r="DL519" s="250"/>
      <c r="DM519" s="250"/>
      <c r="DN519" s="13"/>
      <c r="DO519" s="250"/>
      <c r="EL519" s="239"/>
      <c r="EM519" s="15"/>
      <c r="EN519" s="15"/>
      <c r="EO519" s="3" t="s">
        <v>66</v>
      </c>
      <c r="EP519" s="9">
        <f>SUM(EP515:EP518)</f>
        <v>105800</v>
      </c>
      <c r="EQ519" s="9"/>
      <c r="ER519" s="9"/>
      <c r="ES519" s="9"/>
      <c r="ET519" s="9">
        <f>SUM(ET515:ET518)</f>
        <v>70</v>
      </c>
      <c r="EU519" s="9"/>
      <c r="EV519" s="294" t="s">
        <v>76</v>
      </c>
      <c r="EW519" s="295"/>
      <c r="EX519" s="78">
        <f>SUM(EX515:EX518)</f>
        <v>25666</v>
      </c>
      <c r="EY519" s="101">
        <f>EX519/EP519</f>
        <v>0.2425897920604915</v>
      </c>
      <c r="EZ519" s="93"/>
    </row>
    <row r="520" spans="1:156" ht="15" customHeight="1">
      <c r="A520" s="45"/>
      <c r="B520" s="45"/>
      <c r="C520" s="248"/>
      <c r="D520" s="250"/>
      <c r="E520" s="250"/>
      <c r="F520" s="250"/>
      <c r="G520" s="250"/>
      <c r="H520" s="250"/>
      <c r="I520" s="250"/>
      <c r="J520" s="66"/>
      <c r="L520" s="250"/>
      <c r="M520" s="46"/>
      <c r="N520" s="47"/>
      <c r="P520" s="45"/>
      <c r="Q520" s="248"/>
      <c r="R520" s="250"/>
      <c r="S520" s="250"/>
      <c r="T520" s="250"/>
      <c r="U520" s="250"/>
      <c r="V520" s="250"/>
      <c r="W520" s="250"/>
      <c r="X520" s="66"/>
      <c r="Z520" s="250"/>
      <c r="AA520" s="46"/>
      <c r="AB520" s="47"/>
      <c r="AD520" s="45"/>
      <c r="AE520" s="248"/>
      <c r="AF520" s="250"/>
      <c r="AG520" s="250"/>
      <c r="AH520" s="250"/>
      <c r="AI520" s="250"/>
      <c r="AJ520" s="250"/>
      <c r="AK520" s="250"/>
      <c r="AL520" s="66"/>
      <c r="AN520" s="250"/>
      <c r="AO520" s="46"/>
      <c r="AP520" s="47"/>
      <c r="AR520" s="45"/>
      <c r="AS520" s="250"/>
      <c r="AT520" s="250"/>
      <c r="AU520" s="250"/>
      <c r="AV520" s="250"/>
      <c r="AW520" s="250"/>
      <c r="AX520" s="250"/>
      <c r="AY520" s="250"/>
      <c r="AZ520" s="33"/>
      <c r="BA520" s="250"/>
      <c r="BB520" s="250"/>
      <c r="BC520" s="250"/>
      <c r="BD520" s="47"/>
      <c r="BF520" s="45"/>
      <c r="BG520" s="250"/>
      <c r="BH520" s="250"/>
      <c r="BJ520" s="250"/>
      <c r="BK520" s="250"/>
      <c r="BL520" s="250"/>
      <c r="BM520" s="250"/>
      <c r="BN520" s="250"/>
      <c r="BO520" s="250"/>
      <c r="BP520" s="250"/>
      <c r="BQ520" s="47"/>
      <c r="BS520" s="1"/>
      <c r="BT520" s="45"/>
      <c r="BU520" s="250"/>
      <c r="BV520" s="250"/>
      <c r="BW520" s="250"/>
      <c r="BX520" s="250"/>
      <c r="BY520" s="250"/>
      <c r="BZ520" s="250"/>
      <c r="CA520" s="250"/>
      <c r="CB520" s="250"/>
      <c r="CC520" s="250"/>
      <c r="CD520" s="250"/>
      <c r="CE520" s="250"/>
      <c r="CF520" s="47"/>
      <c r="CH520" s="45"/>
      <c r="CI520" s="250"/>
      <c r="CJ520" s="250"/>
      <c r="CK520" s="250"/>
      <c r="CL520" s="250"/>
      <c r="CM520" s="250"/>
      <c r="CN520" s="250"/>
      <c r="CO520" s="250"/>
      <c r="CP520" s="250"/>
      <c r="CQ520" s="250"/>
      <c r="CR520" s="250"/>
      <c r="CS520" s="250"/>
      <c r="CT520" s="47"/>
      <c r="DJ520" s="250"/>
      <c r="DK520" s="250"/>
      <c r="DL520" s="250"/>
      <c r="DM520" s="250"/>
      <c r="DN520" s="13"/>
      <c r="DO520" s="250"/>
      <c r="EM520" s="45"/>
      <c r="EN520" s="45"/>
      <c r="EO520" s="248"/>
      <c r="EP520" s="250"/>
      <c r="EQ520" s="250"/>
      <c r="ER520" s="250"/>
      <c r="ES520" s="250"/>
      <c r="ET520" s="250"/>
      <c r="EU520" s="250"/>
      <c r="EV520" s="66"/>
      <c r="EX520" s="250"/>
      <c r="EY520" s="46"/>
      <c r="EZ520" s="47"/>
    </row>
    <row r="521" spans="1:156" ht="15" customHeight="1">
      <c r="A521" s="45"/>
      <c r="B521" s="45"/>
      <c r="C521" s="48" t="s">
        <v>77</v>
      </c>
      <c r="D521" s="9">
        <f>D509+R509+BV509+CJ509+AF509+AT509+CX509</f>
        <v>1071600</v>
      </c>
      <c r="E521" s="9">
        <f>D521/A510</f>
        <v>34567.741935483871</v>
      </c>
      <c r="F521" s="250" t="s">
        <v>69</v>
      </c>
      <c r="G521" s="296" t="s">
        <v>78</v>
      </c>
      <c r="H521" s="297"/>
      <c r="I521" s="250"/>
      <c r="J521" s="66"/>
      <c r="L521" s="250"/>
      <c r="M521" s="46"/>
      <c r="N521" s="47"/>
      <c r="P521" s="45"/>
      <c r="Q521" s="248"/>
      <c r="R521" s="250"/>
      <c r="S521" s="250"/>
      <c r="T521" s="250"/>
      <c r="U521" s="250"/>
      <c r="V521" s="250"/>
      <c r="W521" s="250"/>
      <c r="X521" s="66"/>
      <c r="Z521" s="250"/>
      <c r="AA521" s="46"/>
      <c r="AB521" s="47"/>
      <c r="AD521" s="45"/>
      <c r="AE521" s="248"/>
      <c r="AF521" s="250"/>
      <c r="AG521" s="250"/>
      <c r="AH521" s="250"/>
      <c r="AI521" s="250"/>
      <c r="AJ521" s="250"/>
      <c r="AK521" s="250"/>
      <c r="AL521" s="66"/>
      <c r="AN521" s="250"/>
      <c r="AO521" s="46"/>
      <c r="AP521" s="47"/>
      <c r="AR521" s="45"/>
      <c r="AS521" s="250"/>
      <c r="AT521" s="250"/>
      <c r="AU521" s="250"/>
      <c r="AV521" s="250"/>
      <c r="AW521" s="250"/>
      <c r="AX521" s="250"/>
      <c r="AY521" s="250"/>
      <c r="AZ521" s="33"/>
      <c r="BA521" s="250"/>
      <c r="BB521" s="250"/>
      <c r="BC521" s="250"/>
      <c r="BD521" s="47"/>
      <c r="BF521" s="45"/>
      <c r="BG521" s="250"/>
      <c r="BH521" s="250"/>
      <c r="BJ521" s="250"/>
      <c r="BK521" s="250"/>
      <c r="BL521" s="250"/>
      <c r="BM521" s="250"/>
      <c r="BN521" s="250"/>
      <c r="BO521" s="250"/>
      <c r="BP521" s="250"/>
      <c r="BQ521" s="47"/>
      <c r="BS521" s="1"/>
      <c r="BT521" s="45"/>
      <c r="BU521" s="250"/>
      <c r="BV521" s="250"/>
      <c r="BW521" s="250"/>
      <c r="BX521" s="250"/>
      <c r="BY521" s="250"/>
      <c r="BZ521" s="250"/>
      <c r="CA521" s="250"/>
      <c r="CB521" s="250"/>
      <c r="CC521" s="250"/>
      <c r="CD521" s="250"/>
      <c r="CE521" s="250"/>
      <c r="CF521" s="47"/>
      <c r="CH521" s="45"/>
      <c r="CI521" s="250"/>
      <c r="CJ521" s="250"/>
      <c r="CK521" s="250"/>
      <c r="CL521" s="250"/>
      <c r="CM521" s="250"/>
      <c r="CN521" s="250"/>
      <c r="CO521" s="250"/>
      <c r="CP521" s="250"/>
      <c r="CQ521" s="250"/>
      <c r="CR521" s="250"/>
      <c r="CS521" s="250"/>
      <c r="CT521" s="47"/>
      <c r="DJ521" s="250"/>
      <c r="DK521" s="250"/>
      <c r="DL521" s="250"/>
      <c r="DM521" s="250"/>
      <c r="DN521" s="13"/>
      <c r="DO521" s="250"/>
      <c r="EM521" s="45"/>
      <c r="EN521" s="45"/>
      <c r="EO521" s="48" t="s">
        <v>77</v>
      </c>
      <c r="EP521" s="9">
        <f>EP509+FD509+HH509+HU509+FR509+GF509+IH509</f>
        <v>105800</v>
      </c>
      <c r="EQ521" s="9">
        <f>EP521/EM510</f>
        <v>2204.1666666666665</v>
      </c>
      <c r="ER521" s="250" t="s">
        <v>69</v>
      </c>
      <c r="ES521" s="296" t="s">
        <v>78</v>
      </c>
      <c r="ET521" s="297"/>
      <c r="EU521" s="250"/>
      <c r="EV521" s="66"/>
      <c r="EX521" s="250"/>
      <c r="EY521" s="46"/>
      <c r="EZ521" s="47"/>
    </row>
    <row r="522" spans="1:156" ht="15" customHeight="1">
      <c r="A522" s="45"/>
      <c r="B522" s="45"/>
      <c r="C522" s="48" t="s">
        <v>79</v>
      </c>
      <c r="D522" s="9">
        <f>D521*0.75</f>
        <v>803700</v>
      </c>
      <c r="E522" s="42">
        <f>D522/D521</f>
        <v>0.75</v>
      </c>
      <c r="F522" s="250"/>
      <c r="G522" s="298">
        <f>E521*A508</f>
        <v>1071600</v>
      </c>
      <c r="H522" s="297"/>
      <c r="I522" s="250"/>
      <c r="J522" s="66"/>
      <c r="L522" s="250"/>
      <c r="M522" s="46"/>
      <c r="N522" s="47"/>
      <c r="P522" s="45"/>
      <c r="Q522" s="248"/>
      <c r="R522" s="250"/>
      <c r="S522" s="250"/>
      <c r="T522" s="250"/>
      <c r="U522" s="250"/>
      <c r="V522" s="250"/>
      <c r="W522" s="250"/>
      <c r="X522" s="66"/>
      <c r="Z522" s="250"/>
      <c r="AA522" s="46"/>
      <c r="AB522" s="47"/>
      <c r="AD522" s="45"/>
      <c r="AE522" s="248"/>
      <c r="AF522" s="250"/>
      <c r="AG522" s="250"/>
      <c r="AH522" s="250"/>
      <c r="AI522" s="250"/>
      <c r="AJ522" s="250"/>
      <c r="AK522" s="250"/>
      <c r="AL522" s="66"/>
      <c r="AN522" s="250"/>
      <c r="AO522" s="46"/>
      <c r="AP522" s="47"/>
      <c r="AR522" s="45"/>
      <c r="AS522" s="250"/>
      <c r="AT522" s="250"/>
      <c r="AU522" s="250"/>
      <c r="AV522" s="250"/>
      <c r="AW522" s="250"/>
      <c r="AX522" s="250"/>
      <c r="AY522" s="250"/>
      <c r="AZ522" s="33"/>
      <c r="BA522" s="250"/>
      <c r="BB522" s="250"/>
      <c r="BC522" s="250"/>
      <c r="BD522" s="47"/>
      <c r="BF522" s="45"/>
      <c r="BG522" s="250"/>
      <c r="BH522" s="250"/>
      <c r="BJ522" s="250"/>
      <c r="BK522" s="250"/>
      <c r="BL522" s="250"/>
      <c r="BM522" s="250"/>
      <c r="BN522" s="250"/>
      <c r="BO522" s="250"/>
      <c r="BP522" s="250"/>
      <c r="BQ522" s="47"/>
      <c r="BS522" s="1"/>
      <c r="BT522" s="45"/>
      <c r="BU522" s="250"/>
      <c r="BV522" s="250"/>
      <c r="BW522" s="250"/>
      <c r="BX522" s="250"/>
      <c r="BY522" s="250"/>
      <c r="BZ522" s="250"/>
      <c r="CA522" s="250"/>
      <c r="CB522" s="250"/>
      <c r="CC522" s="250"/>
      <c r="CD522" s="250"/>
      <c r="CE522" s="250"/>
      <c r="CF522" s="47"/>
      <c r="CH522" s="45"/>
      <c r="CI522" s="250"/>
      <c r="CJ522" s="250"/>
      <c r="CK522" s="250"/>
      <c r="CL522" s="250"/>
      <c r="CM522" s="250"/>
      <c r="CN522" s="250"/>
      <c r="CO522" s="250"/>
      <c r="CP522" s="250"/>
      <c r="CQ522" s="250"/>
      <c r="CR522" s="250"/>
      <c r="CS522" s="250"/>
      <c r="CT522" s="47"/>
      <c r="DJ522" s="250"/>
      <c r="DK522" s="250"/>
      <c r="DL522" s="250"/>
      <c r="DM522" s="250"/>
      <c r="DN522" s="13"/>
      <c r="DO522" s="250"/>
      <c r="EM522" s="45"/>
      <c r="EN522" s="45"/>
      <c r="EO522" s="48" t="s">
        <v>79</v>
      </c>
      <c r="EP522" s="9">
        <f>EP521*0.75</f>
        <v>79350</v>
      </c>
      <c r="EQ522" s="42">
        <f>EP522/EP521</f>
        <v>0.75</v>
      </c>
      <c r="ER522" s="250"/>
      <c r="ES522" s="298">
        <f>EQ521*EM508</f>
        <v>132250</v>
      </c>
      <c r="ET522" s="297"/>
      <c r="EU522" s="250"/>
      <c r="EV522" s="66"/>
      <c r="EX522" s="250"/>
      <c r="EY522" s="46"/>
      <c r="EZ522" s="47"/>
    </row>
    <row r="523" spans="1:156" ht="15" customHeight="1">
      <c r="A523" s="45"/>
      <c r="B523" s="45"/>
      <c r="C523" s="48" t="s">
        <v>71</v>
      </c>
      <c r="D523" s="9">
        <f>L509+Z509+CD510+AN509+BB509+CR510</f>
        <v>190354</v>
      </c>
      <c r="E523" s="42">
        <f>D523/D521</f>
        <v>0.17763531168346397</v>
      </c>
      <c r="F523" s="250"/>
      <c r="G523" s="299" t="s">
        <v>80</v>
      </c>
      <c r="H523" s="297"/>
      <c r="I523" s="250"/>
      <c r="J523" s="66"/>
      <c r="L523" s="250"/>
      <c r="M523" s="46"/>
      <c r="N523" s="47"/>
      <c r="P523" s="45"/>
      <c r="Q523" s="248"/>
      <c r="R523" s="250"/>
      <c r="S523" s="250"/>
      <c r="T523" s="250"/>
      <c r="U523" s="250"/>
      <c r="V523" s="250"/>
      <c r="W523" s="250"/>
      <c r="X523" s="66"/>
      <c r="Z523" s="250"/>
      <c r="AA523" s="46"/>
      <c r="AB523" s="47"/>
      <c r="AD523" s="45"/>
      <c r="AE523" s="248"/>
      <c r="AF523" s="250"/>
      <c r="AG523" s="250"/>
      <c r="AH523" s="250"/>
      <c r="AI523" s="250"/>
      <c r="AJ523" s="250"/>
      <c r="AK523" s="250"/>
      <c r="AL523" s="66"/>
      <c r="AN523" s="250"/>
      <c r="AO523" s="46"/>
      <c r="AP523" s="47"/>
      <c r="AR523" s="45"/>
      <c r="AS523" s="250"/>
      <c r="AT523" s="250"/>
      <c r="AU523" s="250"/>
      <c r="AV523" s="250"/>
      <c r="AW523" s="250"/>
      <c r="AX523" s="250"/>
      <c r="AY523" s="250"/>
      <c r="AZ523" s="33"/>
      <c r="BA523" s="250"/>
      <c r="BB523" s="250"/>
      <c r="BC523" s="250"/>
      <c r="BD523" s="47"/>
      <c r="BF523" s="45"/>
      <c r="BG523" s="250"/>
      <c r="BH523" s="250"/>
      <c r="BJ523" s="250"/>
      <c r="BK523" s="250"/>
      <c r="BL523" s="250"/>
      <c r="BM523" s="250"/>
      <c r="BN523" s="250"/>
      <c r="BO523" s="250"/>
      <c r="BP523" s="250"/>
      <c r="BQ523" s="47"/>
      <c r="BS523" s="1"/>
      <c r="BT523" s="45"/>
      <c r="BU523" s="250"/>
      <c r="BV523" s="250"/>
      <c r="BW523" s="250"/>
      <c r="BX523" s="250"/>
      <c r="BY523" s="250"/>
      <c r="BZ523" s="250"/>
      <c r="CA523" s="250"/>
      <c r="CB523" s="250"/>
      <c r="CC523" s="250"/>
      <c r="CD523" s="250"/>
      <c r="CE523" s="250"/>
      <c r="CF523" s="47"/>
      <c r="CH523" s="45"/>
      <c r="CI523" s="250"/>
      <c r="CJ523" s="250"/>
      <c r="CK523" s="250"/>
      <c r="CL523" s="250"/>
      <c r="CM523" s="250"/>
      <c r="CN523" s="250"/>
      <c r="CO523" s="250"/>
      <c r="CP523" s="250"/>
      <c r="CQ523" s="250"/>
      <c r="CR523" s="250"/>
      <c r="CS523" s="250"/>
      <c r="CT523" s="47"/>
      <c r="DJ523" s="250"/>
      <c r="DK523" s="250"/>
      <c r="DL523" s="250"/>
      <c r="DM523" s="250"/>
      <c r="DN523" s="13"/>
      <c r="DO523" s="250"/>
      <c r="EM523" s="45"/>
      <c r="EN523" s="45"/>
      <c r="EO523" s="48" t="s">
        <v>71</v>
      </c>
      <c r="EP523" s="9">
        <f>EX509+FL509+HO510+FZ509+GN509+IB510</f>
        <v>25666</v>
      </c>
      <c r="EQ523" s="42">
        <f>EP523/EP521</f>
        <v>0.2425897920604915</v>
      </c>
      <c r="ER523" s="250"/>
      <c r="ES523" s="299" t="s">
        <v>80</v>
      </c>
      <c r="ET523" s="297"/>
      <c r="EU523" s="250"/>
      <c r="EV523" s="66"/>
      <c r="EX523" s="250"/>
      <c r="EY523" s="46"/>
      <c r="EZ523" s="47"/>
    </row>
    <row r="524" spans="1:156" ht="15" customHeight="1">
      <c r="A524" s="45"/>
      <c r="B524" s="45"/>
      <c r="C524" s="48" t="s">
        <v>73</v>
      </c>
      <c r="D524" s="9">
        <f>D522-D523</f>
        <v>613346</v>
      </c>
      <c r="E524" s="42">
        <f>D524/D521</f>
        <v>0.57236468831653597</v>
      </c>
      <c r="F524" s="250"/>
      <c r="G524" s="298" t="e">
        <f>L508+Z508+AN508+BB508+CE509+CS509</f>
        <v>#VALUE!</v>
      </c>
      <c r="H524" s="297"/>
      <c r="I524" s="250"/>
      <c r="J524" s="66"/>
      <c r="L524" s="250"/>
      <c r="M524" s="46"/>
      <c r="N524" s="47"/>
      <c r="P524" s="45"/>
      <c r="Q524" s="248"/>
      <c r="R524" s="250"/>
      <c r="S524" s="250"/>
      <c r="T524" s="250"/>
      <c r="U524" s="250"/>
      <c r="V524" s="250"/>
      <c r="W524" s="250"/>
      <c r="X524" s="66"/>
      <c r="Z524" s="250"/>
      <c r="AA524" s="46"/>
      <c r="AB524" s="47"/>
      <c r="AD524" s="45"/>
      <c r="AE524" s="248"/>
      <c r="AF524" s="250"/>
      <c r="AG524" s="250"/>
      <c r="AH524" s="250"/>
      <c r="AI524" s="250"/>
      <c r="AJ524" s="250"/>
      <c r="AK524" s="250"/>
      <c r="AL524" s="66"/>
      <c r="AN524" s="250"/>
      <c r="AO524" s="46"/>
      <c r="AP524" s="47"/>
      <c r="AR524" s="45"/>
      <c r="AS524" s="250"/>
      <c r="AT524" s="250"/>
      <c r="AU524" s="250"/>
      <c r="AV524" s="250"/>
      <c r="AW524" s="250"/>
      <c r="AX524" s="250"/>
      <c r="AY524" s="250"/>
      <c r="AZ524" s="33"/>
      <c r="BA524" s="250"/>
      <c r="BB524" s="250"/>
      <c r="BC524" s="250"/>
      <c r="BD524" s="47"/>
      <c r="BF524" s="45"/>
      <c r="BG524" s="250"/>
      <c r="BH524" s="250"/>
      <c r="BJ524" s="250"/>
      <c r="BK524" s="250"/>
      <c r="BL524" s="250"/>
      <c r="BM524" s="250"/>
      <c r="BN524" s="250"/>
      <c r="BO524" s="250"/>
      <c r="BP524" s="250"/>
      <c r="BQ524" s="47"/>
      <c r="BS524" s="1"/>
      <c r="BT524" s="45"/>
      <c r="BU524" s="250"/>
      <c r="BV524" s="250"/>
      <c r="BW524" s="250"/>
      <c r="BX524" s="250"/>
      <c r="BY524" s="250"/>
      <c r="BZ524" s="250"/>
      <c r="CA524" s="250"/>
      <c r="CB524" s="250"/>
      <c r="CC524" s="250"/>
      <c r="CD524" s="250"/>
      <c r="CE524" s="250"/>
      <c r="CF524" s="47"/>
      <c r="CH524" s="45"/>
      <c r="CI524" s="250"/>
      <c r="CJ524" s="250"/>
      <c r="CK524" s="250"/>
      <c r="CL524" s="250"/>
      <c r="CM524" s="250"/>
      <c r="CN524" s="250"/>
      <c r="CO524" s="250"/>
      <c r="CP524" s="250"/>
      <c r="CQ524" s="250"/>
      <c r="CR524" s="250"/>
      <c r="CS524" s="250"/>
      <c r="CT524" s="47"/>
      <c r="DJ524" s="250"/>
      <c r="DK524" s="250"/>
      <c r="DL524" s="250"/>
      <c r="DM524" s="250"/>
      <c r="DN524" s="13"/>
      <c r="DO524" s="250"/>
      <c r="EM524" s="45"/>
      <c r="EN524" s="45"/>
      <c r="EO524" s="48" t="s">
        <v>73</v>
      </c>
      <c r="EP524" s="9">
        <f>EP522-EP523</f>
        <v>53684</v>
      </c>
      <c r="EQ524" s="42">
        <f>EP524/EP521</f>
        <v>0.50741020793950853</v>
      </c>
      <c r="ER524" s="250"/>
      <c r="ES524" s="298">
        <f>EX508+FL508+FZ508+GN508+HP509+IC509</f>
        <v>33800</v>
      </c>
      <c r="ET524" s="297"/>
      <c r="EU524" s="250"/>
      <c r="EV524" s="66"/>
      <c r="EX524" s="250"/>
      <c r="EY524" s="46"/>
      <c r="EZ524" s="47"/>
    </row>
    <row r="525" spans="1:156" ht="15" customHeight="1">
      <c r="A525" s="45"/>
      <c r="B525" s="45"/>
      <c r="C525" s="105"/>
      <c r="D525" s="106"/>
      <c r="E525" s="46"/>
      <c r="F525" s="250"/>
      <c r="G525" s="250"/>
      <c r="H525" s="250"/>
      <c r="I525" s="250"/>
      <c r="J525" s="66"/>
      <c r="L525" s="250"/>
      <c r="M525" s="46"/>
      <c r="N525" s="47"/>
      <c r="P525" s="45"/>
      <c r="Q525" s="248"/>
      <c r="R525" s="250"/>
      <c r="S525" s="250"/>
      <c r="T525" s="250"/>
      <c r="U525" s="250"/>
      <c r="V525" s="250"/>
      <c r="W525" s="250"/>
      <c r="X525" s="66"/>
      <c r="Z525" s="250"/>
      <c r="AA525" s="46"/>
      <c r="AB525" s="47"/>
      <c r="AD525" s="45"/>
      <c r="AE525" s="248"/>
      <c r="AF525" s="250"/>
      <c r="AG525" s="250"/>
      <c r="AH525" s="250"/>
      <c r="AI525" s="250"/>
      <c r="AJ525" s="250"/>
      <c r="AK525" s="250"/>
      <c r="AL525" s="66"/>
      <c r="AN525" s="250"/>
      <c r="AO525" s="46"/>
      <c r="AP525" s="47"/>
      <c r="AR525" s="45"/>
      <c r="AS525" s="250"/>
      <c r="AT525" s="250"/>
      <c r="AU525" s="250"/>
      <c r="AV525" s="250"/>
      <c r="AW525" s="250"/>
      <c r="AX525" s="250"/>
      <c r="AY525" s="250"/>
      <c r="AZ525" s="33"/>
      <c r="BA525" s="250"/>
      <c r="BB525" s="250"/>
      <c r="BC525" s="250"/>
      <c r="BD525" s="47"/>
      <c r="BF525" s="45"/>
      <c r="BG525" s="250"/>
      <c r="BH525" s="250"/>
      <c r="BJ525" s="250"/>
      <c r="BK525" s="250"/>
      <c r="BL525" s="250"/>
      <c r="BM525" s="250"/>
      <c r="BN525" s="250"/>
      <c r="BO525" s="250"/>
      <c r="BP525" s="250"/>
      <c r="BQ525" s="47"/>
      <c r="BS525" s="1"/>
      <c r="BT525" s="45"/>
      <c r="BU525" s="250"/>
      <c r="BV525" s="250"/>
      <c r="BW525" s="250"/>
      <c r="BX525" s="250"/>
      <c r="BY525" s="250"/>
      <c r="BZ525" s="250"/>
      <c r="CA525" s="250"/>
      <c r="CB525" s="250"/>
      <c r="CC525" s="250"/>
      <c r="CD525" s="250"/>
      <c r="CE525" s="250"/>
      <c r="CF525" s="47"/>
      <c r="CH525" s="45"/>
      <c r="CI525" s="250"/>
      <c r="CJ525" s="250"/>
      <c r="CK525" s="250"/>
      <c r="CL525" s="250"/>
      <c r="CM525" s="250"/>
      <c r="CN525" s="250"/>
      <c r="CO525" s="250"/>
      <c r="CP525" s="250"/>
      <c r="CQ525" s="250"/>
      <c r="CR525" s="250"/>
      <c r="CS525" s="250"/>
      <c r="CT525" s="47"/>
      <c r="DJ525" s="250"/>
      <c r="DK525" s="250"/>
      <c r="DL525" s="250"/>
      <c r="DM525" s="250"/>
      <c r="DN525" s="13"/>
      <c r="DO525" s="250"/>
      <c r="EM525" s="45"/>
      <c r="EN525" s="45"/>
      <c r="EO525" s="105"/>
      <c r="EP525" s="106"/>
      <c r="EQ525" s="46"/>
      <c r="ER525" s="250"/>
      <c r="ES525" s="250"/>
      <c r="ET525" s="250"/>
      <c r="EU525" s="250"/>
      <c r="EV525" s="66"/>
      <c r="EX525" s="250"/>
      <c r="EY525" s="46"/>
      <c r="EZ525" s="47"/>
    </row>
    <row r="526" spans="1:156" ht="18" customHeight="1">
      <c r="A526" s="302" t="s">
        <v>0</v>
      </c>
      <c r="B526" s="303"/>
      <c r="C526" s="303"/>
      <c r="D526" s="303"/>
      <c r="E526" s="154" t="s">
        <v>1</v>
      </c>
      <c r="F526" s="148"/>
      <c r="G526" s="148"/>
      <c r="H526" s="148"/>
      <c r="I526" s="148"/>
      <c r="J526" s="155"/>
      <c r="K526" s="148"/>
      <c r="L526" s="148"/>
      <c r="M526" s="148"/>
      <c r="N526" s="156"/>
      <c r="O526" s="148"/>
      <c r="P526" s="302" t="s">
        <v>0</v>
      </c>
      <c r="Q526" s="303"/>
      <c r="R526" s="303"/>
      <c r="S526" s="154" t="s">
        <v>2</v>
      </c>
      <c r="T526" s="148"/>
      <c r="U526" s="148"/>
      <c r="V526" s="148"/>
      <c r="W526" s="148"/>
      <c r="X526" s="155"/>
      <c r="Y526" s="148"/>
      <c r="Z526" s="148"/>
      <c r="AA526" s="148"/>
      <c r="AB526" s="156"/>
      <c r="AC526" s="182"/>
      <c r="AD526" s="302" t="s">
        <v>0</v>
      </c>
      <c r="AE526" s="303"/>
      <c r="AF526" s="303"/>
      <c r="AG526" s="154" t="s">
        <v>3</v>
      </c>
      <c r="AH526" s="148"/>
      <c r="AI526" s="148"/>
      <c r="AJ526" s="148"/>
      <c r="AK526" s="148"/>
      <c r="AL526" s="155"/>
      <c r="AM526" s="148"/>
      <c r="AN526" s="148"/>
      <c r="AO526" s="148"/>
      <c r="AP526" s="156"/>
      <c r="AQ526" s="148"/>
      <c r="AR526" s="302" t="s">
        <v>0</v>
      </c>
      <c r="AS526" s="303"/>
      <c r="AT526" s="303"/>
      <c r="AU526" s="304" t="s">
        <v>4</v>
      </c>
      <c r="AV526" s="303"/>
      <c r="AW526" s="303"/>
      <c r="AX526" s="149"/>
      <c r="AY526" s="149"/>
      <c r="AZ526" s="157"/>
      <c r="BA526" s="149"/>
      <c r="BB526" s="149"/>
      <c r="BC526" s="149"/>
      <c r="BD526" s="158"/>
      <c r="BE526" s="148"/>
      <c r="BF526" s="302" t="s">
        <v>0</v>
      </c>
      <c r="BG526" s="303"/>
      <c r="BH526" s="303"/>
      <c r="BI526" s="186" t="s">
        <v>5</v>
      </c>
      <c r="BJ526" s="148"/>
      <c r="BK526" s="148"/>
      <c r="BL526" s="148"/>
      <c r="BM526" s="148"/>
      <c r="BN526" s="155"/>
      <c r="BO526" s="148"/>
      <c r="BP526" s="148"/>
      <c r="BQ526" s="148"/>
      <c r="BR526" s="156"/>
      <c r="BS526" s="148"/>
      <c r="BT526" s="148"/>
      <c r="BU526" s="302" t="s">
        <v>0</v>
      </c>
      <c r="BV526" s="303"/>
      <c r="BW526" s="303"/>
      <c r="BX526" s="304" t="s">
        <v>6</v>
      </c>
      <c r="BY526" s="303"/>
      <c r="BZ526" s="303"/>
      <c r="CA526" s="149"/>
      <c r="CB526" s="149"/>
      <c r="CC526" s="149"/>
      <c r="CD526" s="149"/>
      <c r="CE526" s="149"/>
      <c r="CF526" s="149"/>
      <c r="CG526" s="158"/>
      <c r="CH526" s="148"/>
      <c r="CI526" s="302" t="s">
        <v>0</v>
      </c>
      <c r="CJ526" s="303"/>
      <c r="CK526" s="303"/>
      <c r="CL526" s="304" t="s">
        <v>7</v>
      </c>
      <c r="CM526" s="303"/>
      <c r="CN526" s="303"/>
      <c r="CO526" s="149"/>
      <c r="CP526" s="149"/>
      <c r="CQ526" s="149"/>
      <c r="CR526" s="149"/>
      <c r="CS526" s="149"/>
      <c r="CT526" s="149"/>
      <c r="CU526" s="158"/>
      <c r="CV526" s="148"/>
      <c r="CW526" s="302" t="s">
        <v>0</v>
      </c>
      <c r="CX526" s="303"/>
      <c r="CY526" s="303"/>
      <c r="CZ526" s="305" t="s">
        <v>8</v>
      </c>
      <c r="DA526" s="306"/>
      <c r="DB526" s="306"/>
      <c r="DC526" s="149"/>
      <c r="DD526" s="149"/>
      <c r="DE526" s="149"/>
      <c r="DF526" s="149"/>
      <c r="DG526" s="149"/>
      <c r="DH526" s="149"/>
      <c r="DI526" s="158"/>
      <c r="DJ526" s="250"/>
      <c r="DK526" s="250"/>
      <c r="DL526" s="250"/>
      <c r="DM526" s="250"/>
      <c r="DN526" s="13"/>
      <c r="DO526" s="250"/>
      <c r="EM526" s="307" t="s">
        <v>10</v>
      </c>
      <c r="EN526" s="308"/>
      <c r="EO526" s="308"/>
      <c r="EP526" s="308"/>
      <c r="EQ526" s="236" t="s">
        <v>1</v>
      </c>
      <c r="ER526" s="225"/>
      <c r="ES526" s="225"/>
      <c r="ET526" s="225"/>
      <c r="EU526" s="225"/>
      <c r="EV526" s="237"/>
      <c r="EW526" s="225"/>
      <c r="EX526" s="225"/>
      <c r="EY526" s="225"/>
      <c r="EZ526" s="226"/>
    </row>
    <row r="527" spans="1:156" ht="15" customHeight="1">
      <c r="A527" s="2" t="s">
        <v>11</v>
      </c>
      <c r="B527" s="2"/>
      <c r="C527" s="3" t="s">
        <v>12</v>
      </c>
      <c r="D527" s="3" t="s">
        <v>13</v>
      </c>
      <c r="E527" s="4" t="s">
        <v>14</v>
      </c>
      <c r="F527" s="3" t="s">
        <v>13</v>
      </c>
      <c r="G527" s="3" t="s">
        <v>15</v>
      </c>
      <c r="H527" s="3" t="s">
        <v>16</v>
      </c>
      <c r="I527" s="3" t="s">
        <v>17</v>
      </c>
      <c r="J527" s="4" t="s">
        <v>18</v>
      </c>
      <c r="K527" s="3" t="s">
        <v>19</v>
      </c>
      <c r="L527" s="3" t="s">
        <v>16</v>
      </c>
      <c r="M527" s="3" t="s">
        <v>20</v>
      </c>
      <c r="N527" s="3" t="s">
        <v>21</v>
      </c>
      <c r="P527" s="2" t="s">
        <v>11</v>
      </c>
      <c r="Q527" s="3" t="s">
        <v>12</v>
      </c>
      <c r="R527" s="3" t="s">
        <v>13</v>
      </c>
      <c r="S527" s="4" t="s">
        <v>14</v>
      </c>
      <c r="T527" s="3" t="s">
        <v>13</v>
      </c>
      <c r="U527" s="3" t="s">
        <v>15</v>
      </c>
      <c r="V527" s="3" t="s">
        <v>16</v>
      </c>
      <c r="W527" s="3" t="s">
        <v>17</v>
      </c>
      <c r="X527" s="4" t="s">
        <v>18</v>
      </c>
      <c r="Y527" s="3" t="s">
        <v>19</v>
      </c>
      <c r="Z527" s="3" t="s">
        <v>16</v>
      </c>
      <c r="AA527" s="3" t="s">
        <v>20</v>
      </c>
      <c r="AB527" s="3" t="s">
        <v>21</v>
      </c>
      <c r="AD527" s="2" t="s">
        <v>11</v>
      </c>
      <c r="AE527" s="3" t="s">
        <v>12</v>
      </c>
      <c r="AF527" s="3" t="s">
        <v>13</v>
      </c>
      <c r="AG527" s="4" t="s">
        <v>14</v>
      </c>
      <c r="AH527" s="3" t="s">
        <v>13</v>
      </c>
      <c r="AI527" s="3" t="s">
        <v>15</v>
      </c>
      <c r="AJ527" s="3" t="s">
        <v>16</v>
      </c>
      <c r="AK527" s="3" t="s">
        <v>17</v>
      </c>
      <c r="AL527" s="4" t="s">
        <v>18</v>
      </c>
      <c r="AM527" s="3" t="s">
        <v>19</v>
      </c>
      <c r="AN527" s="3" t="s">
        <v>16</v>
      </c>
      <c r="AO527" s="3" t="s">
        <v>20</v>
      </c>
      <c r="AP527" s="3" t="s">
        <v>21</v>
      </c>
      <c r="AR527" s="2" t="s">
        <v>11</v>
      </c>
      <c r="AS527" s="3" t="s">
        <v>12</v>
      </c>
      <c r="AT527" s="3" t="s">
        <v>13</v>
      </c>
      <c r="AU527" s="3" t="s">
        <v>14</v>
      </c>
      <c r="AV527" s="3" t="s">
        <v>13</v>
      </c>
      <c r="AW527" s="3" t="s">
        <v>15</v>
      </c>
      <c r="AX527" s="3" t="s">
        <v>16</v>
      </c>
      <c r="AY527" s="3" t="s">
        <v>17</v>
      </c>
      <c r="AZ527" s="4" t="s">
        <v>22</v>
      </c>
      <c r="BA527" s="3" t="s">
        <v>19</v>
      </c>
      <c r="BB527" s="3" t="s">
        <v>23</v>
      </c>
      <c r="BC527" s="3" t="s">
        <v>24</v>
      </c>
      <c r="BD527" s="3" t="s">
        <v>21</v>
      </c>
      <c r="BF527" s="2" t="s">
        <v>11</v>
      </c>
      <c r="BG527" s="3" t="s">
        <v>12</v>
      </c>
      <c r="BH527" s="3" t="s">
        <v>13</v>
      </c>
      <c r="BI527" s="187" t="s">
        <v>14</v>
      </c>
      <c r="BJ527" s="3" t="s">
        <v>13</v>
      </c>
      <c r="BK527" s="3" t="s">
        <v>15</v>
      </c>
      <c r="BL527" s="3" t="s">
        <v>16</v>
      </c>
      <c r="BM527" s="3" t="s">
        <v>17</v>
      </c>
      <c r="BN527" s="4" t="s">
        <v>18</v>
      </c>
      <c r="BO527" s="3" t="s">
        <v>19</v>
      </c>
      <c r="BP527" s="3" t="s">
        <v>16</v>
      </c>
      <c r="BQ527" s="3" t="s">
        <v>20</v>
      </c>
      <c r="BR527" s="3" t="s">
        <v>21</v>
      </c>
      <c r="BS527" s="1"/>
      <c r="BT527" s="2" t="s">
        <v>11</v>
      </c>
      <c r="BU527" s="3" t="s">
        <v>12</v>
      </c>
      <c r="BV527" s="3" t="s">
        <v>13</v>
      </c>
      <c r="BW527" s="163" t="s">
        <v>14</v>
      </c>
      <c r="BX527" s="3" t="s">
        <v>13</v>
      </c>
      <c r="BY527" s="3" t="s">
        <v>15</v>
      </c>
      <c r="BZ527" s="3" t="s">
        <v>16</v>
      </c>
      <c r="CA527" s="3" t="s">
        <v>17</v>
      </c>
      <c r="CB527" s="3"/>
      <c r="CC527" s="3" t="s">
        <v>19</v>
      </c>
      <c r="CD527" s="3" t="s">
        <v>25</v>
      </c>
      <c r="CE527" s="3" t="s">
        <v>26</v>
      </c>
      <c r="CF527" s="3" t="s">
        <v>21</v>
      </c>
      <c r="CH527" s="2" t="s">
        <v>11</v>
      </c>
      <c r="CI527" s="3" t="s">
        <v>12</v>
      </c>
      <c r="CJ527" s="3" t="s">
        <v>13</v>
      </c>
      <c r="CK527" s="3" t="s">
        <v>14</v>
      </c>
      <c r="CL527" s="3" t="s">
        <v>13</v>
      </c>
      <c r="CM527" s="3" t="s">
        <v>15</v>
      </c>
      <c r="CN527" s="3" t="s">
        <v>16</v>
      </c>
      <c r="CO527" s="3" t="s">
        <v>17</v>
      </c>
      <c r="CP527" s="3"/>
      <c r="CQ527" s="3" t="s">
        <v>19</v>
      </c>
      <c r="CR527" s="3" t="s">
        <v>25</v>
      </c>
      <c r="CS527" s="3" t="s">
        <v>26</v>
      </c>
      <c r="CT527" s="3" t="s">
        <v>21</v>
      </c>
      <c r="CV527" s="2" t="s">
        <v>11</v>
      </c>
      <c r="CW527" s="3" t="s">
        <v>12</v>
      </c>
      <c r="CX527" s="3" t="s">
        <v>13</v>
      </c>
      <c r="CY527" s="3" t="s">
        <v>14</v>
      </c>
      <c r="CZ527" s="3" t="s">
        <v>13</v>
      </c>
      <c r="DA527" s="3" t="s">
        <v>15</v>
      </c>
      <c r="DB527" s="3" t="s">
        <v>16</v>
      </c>
      <c r="DC527" s="3" t="s">
        <v>17</v>
      </c>
      <c r="DD527" s="3"/>
      <c r="DE527" s="3" t="s">
        <v>19</v>
      </c>
      <c r="DF527" s="3" t="s">
        <v>25</v>
      </c>
      <c r="DG527" s="3" t="s">
        <v>26</v>
      </c>
      <c r="DH527" s="3" t="s">
        <v>21</v>
      </c>
      <c r="DJ527" s="250"/>
      <c r="DK527" s="250"/>
      <c r="DL527" s="250"/>
      <c r="DM527" s="250"/>
      <c r="DN527" s="13"/>
      <c r="DO527" s="250"/>
      <c r="EL527" s="238"/>
      <c r="EM527" s="2" t="s">
        <v>11</v>
      </c>
      <c r="EN527" s="2"/>
      <c r="EO527" s="3" t="s">
        <v>12</v>
      </c>
      <c r="EP527" s="3" t="s">
        <v>13</v>
      </c>
      <c r="EQ527" s="4" t="s">
        <v>14</v>
      </c>
      <c r="ER527" s="3" t="s">
        <v>13</v>
      </c>
      <c r="ES527" s="3" t="s">
        <v>15</v>
      </c>
      <c r="ET527" s="3" t="s">
        <v>16</v>
      </c>
      <c r="EU527" s="3" t="s">
        <v>17</v>
      </c>
      <c r="EV527" s="4" t="s">
        <v>18</v>
      </c>
      <c r="EW527" s="3" t="s">
        <v>19</v>
      </c>
      <c r="EX527" s="3" t="s">
        <v>16</v>
      </c>
      <c r="EY527" s="3" t="s">
        <v>20</v>
      </c>
      <c r="EZ527" s="3" t="s">
        <v>21</v>
      </c>
    </row>
    <row r="528" spans="1:156" ht="15" customHeight="1">
      <c r="A528" s="89">
        <v>45906</v>
      </c>
      <c r="B528" s="6">
        <v>1051</v>
      </c>
      <c r="C528" s="78">
        <v>9375</v>
      </c>
      <c r="D528" s="78">
        <v>35</v>
      </c>
      <c r="E528" s="78">
        <v>333</v>
      </c>
      <c r="F528" s="78">
        <v>1</v>
      </c>
      <c r="G528" s="78">
        <v>28</v>
      </c>
      <c r="H528" s="78">
        <v>2</v>
      </c>
      <c r="I528" s="78">
        <v>5</v>
      </c>
      <c r="J528" s="90" t="s">
        <v>27</v>
      </c>
      <c r="K528" s="91">
        <v>682</v>
      </c>
      <c r="L528" s="78">
        <v>1364</v>
      </c>
      <c r="M528" s="92">
        <v>0.38971428571428574</v>
      </c>
      <c r="N528" s="12"/>
      <c r="P528" s="89">
        <v>45906</v>
      </c>
      <c r="Q528" s="78">
        <v>6349</v>
      </c>
      <c r="R528" s="78">
        <v>25</v>
      </c>
      <c r="S528" s="78">
        <v>147</v>
      </c>
      <c r="T528" s="78">
        <v>2</v>
      </c>
      <c r="U528" s="78">
        <v>14</v>
      </c>
      <c r="V528" s="78">
        <v>2</v>
      </c>
      <c r="W528" s="78">
        <v>4</v>
      </c>
      <c r="X528" s="90" t="s">
        <v>40</v>
      </c>
      <c r="Y528" s="91">
        <v>305</v>
      </c>
      <c r="Z528" s="78">
        <v>0</v>
      </c>
      <c r="AA528" s="92">
        <v>0</v>
      </c>
      <c r="AB528" s="93" t="s">
        <v>104</v>
      </c>
      <c r="AD528" s="89">
        <v>45906</v>
      </c>
      <c r="AE528" s="78">
        <v>4035</v>
      </c>
      <c r="AF528" s="78">
        <v>53</v>
      </c>
      <c r="AG528" s="78">
        <v>134</v>
      </c>
      <c r="AH528" s="78">
        <v>0</v>
      </c>
      <c r="AI528" s="78">
        <v>12</v>
      </c>
      <c r="AJ528" s="78">
        <v>0</v>
      </c>
      <c r="AK528" s="78">
        <v>0</v>
      </c>
      <c r="AL528" s="90" t="s">
        <v>81</v>
      </c>
      <c r="AM528" s="91">
        <v>600</v>
      </c>
      <c r="AN528" s="78">
        <v>0</v>
      </c>
      <c r="AO528" s="92">
        <v>0</v>
      </c>
      <c r="AP528" s="93"/>
      <c r="AR528" s="89">
        <v>45906</v>
      </c>
      <c r="AS528" s="8">
        <v>6894</v>
      </c>
      <c r="AT528" s="110">
        <v>19</v>
      </c>
      <c r="AU528" s="9">
        <v>289</v>
      </c>
      <c r="AV528" s="9">
        <v>0</v>
      </c>
      <c r="AW528" s="9">
        <v>16</v>
      </c>
      <c r="AX528" s="9">
        <v>0</v>
      </c>
      <c r="AY528" s="9">
        <v>0</v>
      </c>
      <c r="AZ528" s="90" t="s">
        <v>30</v>
      </c>
      <c r="BA528" s="78">
        <v>1000</v>
      </c>
      <c r="BB528" s="9">
        <v>0</v>
      </c>
      <c r="BC528" s="10">
        <v>0</v>
      </c>
      <c r="BD528" s="7"/>
      <c r="BF528" s="89">
        <v>45906</v>
      </c>
      <c r="BG528" s="78">
        <v>2690</v>
      </c>
      <c r="BH528" s="78">
        <v>33</v>
      </c>
      <c r="BI528" s="188">
        <v>130</v>
      </c>
      <c r="BJ528" s="78">
        <v>4</v>
      </c>
      <c r="BK528" s="78">
        <v>24</v>
      </c>
      <c r="BL528" s="78">
        <v>4</v>
      </c>
      <c r="BM528" s="78">
        <v>0</v>
      </c>
      <c r="BN528" s="90" t="s">
        <v>31</v>
      </c>
      <c r="BO528" s="91">
        <v>800</v>
      </c>
      <c r="BP528" s="78">
        <v>3200</v>
      </c>
      <c r="BQ528" s="92">
        <v>0.96969696969696972</v>
      </c>
      <c r="BR528" s="93"/>
      <c r="BS528" s="1"/>
      <c r="BT528" s="89">
        <v>45906</v>
      </c>
      <c r="BU528" s="8">
        <v>10685</v>
      </c>
      <c r="BV528" s="9">
        <v>148</v>
      </c>
      <c r="BW528" s="9">
        <v>295</v>
      </c>
      <c r="BX528" s="9">
        <v>2</v>
      </c>
      <c r="BY528" s="9">
        <v>34</v>
      </c>
      <c r="BZ528" s="9">
        <v>2</v>
      </c>
      <c r="CA528" s="9">
        <v>6</v>
      </c>
      <c r="CB528" s="78"/>
      <c r="CC528" s="78">
        <v>880</v>
      </c>
      <c r="CD528" s="9">
        <v>1760</v>
      </c>
      <c r="CE528" s="10">
        <v>0.11891891891891893</v>
      </c>
      <c r="CF528" s="223" t="s">
        <v>83</v>
      </c>
      <c r="CH528" s="89">
        <v>45906</v>
      </c>
      <c r="CI528" s="8">
        <v>11191</v>
      </c>
      <c r="CJ528" s="9">
        <v>83</v>
      </c>
      <c r="CK528" s="9">
        <v>269</v>
      </c>
      <c r="CL528" s="9">
        <v>2</v>
      </c>
      <c r="CM528" s="9">
        <v>13</v>
      </c>
      <c r="CN528" s="9">
        <v>2</v>
      </c>
      <c r="CO528" s="9">
        <v>0</v>
      </c>
      <c r="CP528" s="78"/>
      <c r="CQ528" s="78">
        <v>1012</v>
      </c>
      <c r="CR528" s="9">
        <v>2024</v>
      </c>
      <c r="CS528" s="10">
        <v>0.24385542168674698</v>
      </c>
      <c r="CT528" s="7" t="s">
        <v>105</v>
      </c>
      <c r="CV528" s="89">
        <v>45906</v>
      </c>
      <c r="CW528" s="8">
        <v>3193</v>
      </c>
      <c r="CX528" s="9">
        <v>41</v>
      </c>
      <c r="CY528" s="9">
        <v>403</v>
      </c>
      <c r="CZ528" s="9">
        <v>3</v>
      </c>
      <c r="DA528" s="9">
        <v>40</v>
      </c>
      <c r="DB528" s="9">
        <v>3</v>
      </c>
      <c r="DC528" s="9">
        <v>3</v>
      </c>
      <c r="DD528" s="78"/>
      <c r="DE528" s="78">
        <v>385</v>
      </c>
      <c r="DF528" s="9">
        <v>1155</v>
      </c>
      <c r="DG528" s="10">
        <v>0.2817073170731707</v>
      </c>
      <c r="DH528" s="216" t="s">
        <v>106</v>
      </c>
      <c r="DJ528" s="250"/>
      <c r="DK528" s="250"/>
      <c r="DL528" s="250"/>
      <c r="DM528" s="250"/>
      <c r="DN528" s="250"/>
      <c r="DO528" s="250"/>
      <c r="EL528" s="239"/>
      <c r="EM528" s="89"/>
      <c r="EN528" s="6"/>
      <c r="EO528" s="78"/>
      <c r="EP528" s="78"/>
      <c r="EQ528" s="78"/>
      <c r="ER528" s="78"/>
      <c r="ES528" s="78"/>
      <c r="ET528" s="78"/>
      <c r="EU528" s="78"/>
      <c r="EV528" s="90"/>
      <c r="EW528" s="91"/>
      <c r="EX528" s="78"/>
      <c r="EY528" s="92"/>
      <c r="EZ528" s="12"/>
    </row>
    <row r="529" spans="1:156" ht="15" customHeight="1">
      <c r="A529" s="15"/>
      <c r="B529" s="15"/>
      <c r="C529" s="9">
        <v>11216</v>
      </c>
      <c r="D529" s="9">
        <v>33</v>
      </c>
      <c r="E529" s="9">
        <v>322</v>
      </c>
      <c r="F529" s="9">
        <v>2</v>
      </c>
      <c r="G529" s="9">
        <v>15</v>
      </c>
      <c r="H529" s="9">
        <v>2</v>
      </c>
      <c r="I529" s="9">
        <v>2</v>
      </c>
      <c r="J529" s="90" t="s">
        <v>33</v>
      </c>
      <c r="K529" s="78">
        <v>800</v>
      </c>
      <c r="L529" s="9">
        <v>1600</v>
      </c>
      <c r="M529" s="10">
        <v>0.48484848484848486</v>
      </c>
      <c r="N529" s="7" t="s">
        <v>107</v>
      </c>
      <c r="P529" s="15"/>
      <c r="Q529" s="9">
        <v>7717</v>
      </c>
      <c r="R529" s="9">
        <v>6</v>
      </c>
      <c r="S529" s="9">
        <v>347</v>
      </c>
      <c r="T529" s="9">
        <v>0</v>
      </c>
      <c r="U529" s="9">
        <v>15</v>
      </c>
      <c r="V529" s="9">
        <v>0</v>
      </c>
      <c r="W529" s="9">
        <v>38</v>
      </c>
      <c r="X529" s="90" t="s">
        <v>108</v>
      </c>
      <c r="Y529" s="78">
        <v>762</v>
      </c>
      <c r="Z529" s="9">
        <v>0</v>
      </c>
      <c r="AA529" s="10">
        <v>0</v>
      </c>
      <c r="AB529" s="7" t="s">
        <v>109</v>
      </c>
      <c r="AD529" s="15"/>
      <c r="AE529" s="9">
        <v>4304</v>
      </c>
      <c r="AF529" s="9">
        <v>14</v>
      </c>
      <c r="AG529" s="9">
        <v>236</v>
      </c>
      <c r="AH529" s="9">
        <v>2</v>
      </c>
      <c r="AI529" s="9">
        <v>4</v>
      </c>
      <c r="AJ529" s="9">
        <v>2</v>
      </c>
      <c r="AK529" s="9">
        <v>24</v>
      </c>
      <c r="AL529" s="90" t="s">
        <v>110</v>
      </c>
      <c r="AM529" s="78">
        <v>1100</v>
      </c>
      <c r="AN529" s="9">
        <v>2200</v>
      </c>
      <c r="AO529" s="10">
        <v>1.5714285714285714</v>
      </c>
      <c r="AP529" s="7" t="s">
        <v>111</v>
      </c>
      <c r="AR529" s="89"/>
      <c r="AS529" s="8">
        <v>4070</v>
      </c>
      <c r="AT529" s="110">
        <v>9</v>
      </c>
      <c r="AU529" s="9">
        <v>308</v>
      </c>
      <c r="AV529" s="9">
        <v>1</v>
      </c>
      <c r="AW529" s="9">
        <v>7</v>
      </c>
      <c r="AX529" s="9">
        <v>1</v>
      </c>
      <c r="AY529" s="9">
        <v>8</v>
      </c>
      <c r="AZ529" s="90" t="s">
        <v>36</v>
      </c>
      <c r="BA529" s="78">
        <v>1000</v>
      </c>
      <c r="BB529" s="9">
        <v>1000</v>
      </c>
      <c r="BC529" s="10">
        <v>1.1111111111111112</v>
      </c>
      <c r="BD529" s="7"/>
      <c r="BF529" s="15"/>
      <c r="BG529" s="9">
        <v>2987</v>
      </c>
      <c r="BH529" s="9">
        <v>37</v>
      </c>
      <c r="BI529" s="73">
        <v>59</v>
      </c>
      <c r="BJ529" s="9">
        <v>0</v>
      </c>
      <c r="BK529" s="9">
        <v>14</v>
      </c>
      <c r="BL529" s="9">
        <v>0</v>
      </c>
      <c r="BM529" s="9">
        <v>0</v>
      </c>
      <c r="BN529" s="90" t="s">
        <v>37</v>
      </c>
      <c r="BO529" s="78">
        <v>722</v>
      </c>
      <c r="BP529" s="9">
        <v>0</v>
      </c>
      <c r="BQ529" s="10">
        <v>0</v>
      </c>
      <c r="BR529" s="93"/>
      <c r="BS529" s="1"/>
      <c r="BT529" s="15">
        <f>IF(A532="","",A532)</f>
        <v>45913</v>
      </c>
      <c r="BU529" s="9">
        <v>10974</v>
      </c>
      <c r="BV529" s="9">
        <f>IF(BU529="","",BU529-BU528)</f>
        <v>289</v>
      </c>
      <c r="BW529" s="9">
        <v>297</v>
      </c>
      <c r="BX529" s="9">
        <f>IF(BW529="","",BW529-BW528)</f>
        <v>2</v>
      </c>
      <c r="BY529" s="9">
        <v>38</v>
      </c>
      <c r="BZ529" s="9">
        <f>IF(BY529="","",BY528+CA528-BY529)</f>
        <v>2</v>
      </c>
      <c r="CA529" s="9">
        <v>7</v>
      </c>
      <c r="CB529" s="78"/>
      <c r="CC529" s="78">
        <f>IF(BU529="","",CC528)</f>
        <v>880</v>
      </c>
      <c r="CD529" s="9">
        <f>IF(CC529="","",BZ529*CC529)</f>
        <v>1760</v>
      </c>
      <c r="CE529" s="10">
        <f>IF(CD529="","",CD529/(BV529*100))</f>
        <v>6.0899653979238758E-2</v>
      </c>
      <c r="CF529" s="7"/>
      <c r="CH529" s="89">
        <f>IF(A532="","",A532)</f>
        <v>45913</v>
      </c>
      <c r="CI529" s="9">
        <v>11289</v>
      </c>
      <c r="CJ529" s="9">
        <f>IF(CI529="","",CI529-CI528)</f>
        <v>98</v>
      </c>
      <c r="CK529" s="9">
        <v>271</v>
      </c>
      <c r="CL529" s="9">
        <f>IF(CK529="","",CK529-CK528)</f>
        <v>2</v>
      </c>
      <c r="CM529" s="9">
        <v>11</v>
      </c>
      <c r="CN529" s="9">
        <f>IF(CM529="","",CM528+CO528-CM529)</f>
        <v>2</v>
      </c>
      <c r="CO529" s="9">
        <v>0</v>
      </c>
      <c r="CP529" s="78"/>
      <c r="CQ529" s="78">
        <f>IF(CI529="","",CQ528)</f>
        <v>1012</v>
      </c>
      <c r="CR529" s="9">
        <f>IF(CQ529="","",CN529*CQ529)</f>
        <v>2024</v>
      </c>
      <c r="CS529" s="10">
        <f>IF(CR529="","",CR529/(CJ529*100))</f>
        <v>0.20653061224489797</v>
      </c>
      <c r="CT529" s="7"/>
      <c r="CV529" s="89">
        <f>IF(A532="","",A532)</f>
        <v>45913</v>
      </c>
      <c r="CW529" s="9">
        <v>3343</v>
      </c>
      <c r="CX529" s="9">
        <f>IF(CW529="","",CW529-CW528)</f>
        <v>150</v>
      </c>
      <c r="CY529" s="9">
        <v>411</v>
      </c>
      <c r="CZ529" s="9">
        <f>IF(CY529="","",CY529-CY528)</f>
        <v>8</v>
      </c>
      <c r="DA529" s="9">
        <v>36</v>
      </c>
      <c r="DB529" s="9">
        <f>IF(DA529="","",DA528+DC528-DA529)</f>
        <v>7</v>
      </c>
      <c r="DC529" s="9">
        <v>5</v>
      </c>
      <c r="DD529" s="78"/>
      <c r="DE529" s="78">
        <f>IF(CW529="","",DE528)</f>
        <v>385</v>
      </c>
      <c r="DF529" s="9">
        <f>IF(DE529="","",DB529*DE529)</f>
        <v>2695</v>
      </c>
      <c r="DG529" s="10">
        <f>IF(DF529="","",DF529/(CX529*100))</f>
        <v>0.17966666666666667</v>
      </c>
      <c r="DH529" s="232" t="s">
        <v>112</v>
      </c>
      <c r="DJ529" s="250"/>
      <c r="DK529" s="250"/>
      <c r="DL529" s="250"/>
      <c r="DM529" s="250"/>
      <c r="DN529" s="250"/>
      <c r="DO529" s="250"/>
      <c r="EL529" s="239"/>
      <c r="EM529" s="15"/>
      <c r="EN529" s="15"/>
      <c r="EO529" s="9"/>
      <c r="EP529" s="9"/>
      <c r="EQ529" s="9"/>
      <c r="ER529" s="9"/>
      <c r="ES529" s="9"/>
      <c r="ET529" s="9"/>
      <c r="EU529" s="9"/>
      <c r="EV529" s="90"/>
      <c r="EW529" s="78"/>
      <c r="EX529" s="9"/>
      <c r="EY529" s="10"/>
      <c r="EZ529" s="7"/>
    </row>
    <row r="530" spans="1:156" ht="15" customHeight="1">
      <c r="A530" s="15"/>
      <c r="B530" s="15"/>
      <c r="C530" s="9">
        <v>7738</v>
      </c>
      <c r="D530" s="9">
        <v>42</v>
      </c>
      <c r="E530" s="9">
        <v>507</v>
      </c>
      <c r="F530" s="9">
        <v>0</v>
      </c>
      <c r="G530" s="9">
        <v>54</v>
      </c>
      <c r="H530" s="9">
        <v>0</v>
      </c>
      <c r="I530" s="9">
        <v>-40</v>
      </c>
      <c r="J530" s="62" t="s">
        <v>113</v>
      </c>
      <c r="K530" s="95">
        <v>605</v>
      </c>
      <c r="L530" s="9">
        <v>0</v>
      </c>
      <c r="M530" s="10">
        <v>0</v>
      </c>
      <c r="N530" s="7" t="s">
        <v>40</v>
      </c>
      <c r="P530" s="15"/>
      <c r="Q530" s="9">
        <v>8360</v>
      </c>
      <c r="R530" s="9">
        <v>40</v>
      </c>
      <c r="S530" s="9">
        <v>197</v>
      </c>
      <c r="T530" s="9">
        <v>1</v>
      </c>
      <c r="U530" s="9">
        <v>7</v>
      </c>
      <c r="V530" s="9">
        <v>0</v>
      </c>
      <c r="W530" s="9">
        <v>4</v>
      </c>
      <c r="X530" s="62" t="s">
        <v>41</v>
      </c>
      <c r="Y530" s="95">
        <v>1100</v>
      </c>
      <c r="Z530" s="9">
        <v>0</v>
      </c>
      <c r="AA530" s="10">
        <v>0</v>
      </c>
      <c r="AB530" s="7"/>
      <c r="AD530" s="15"/>
      <c r="AE530" s="9">
        <v>4925</v>
      </c>
      <c r="AF530" s="9">
        <v>51</v>
      </c>
      <c r="AG530" s="9">
        <v>225</v>
      </c>
      <c r="AH530" s="9">
        <v>3</v>
      </c>
      <c r="AI530" s="9">
        <v>10</v>
      </c>
      <c r="AJ530" s="9">
        <v>3</v>
      </c>
      <c r="AK530" s="9">
        <v>2</v>
      </c>
      <c r="AL530" s="62" t="s">
        <v>42</v>
      </c>
      <c r="AM530" s="95">
        <v>418</v>
      </c>
      <c r="AN530" s="9">
        <v>1254</v>
      </c>
      <c r="AO530" s="10">
        <v>0.24588235294117647</v>
      </c>
      <c r="AP530" s="7"/>
      <c r="AR530" s="17"/>
      <c r="AS530" s="18">
        <v>4333</v>
      </c>
      <c r="AT530" s="19">
        <v>74</v>
      </c>
      <c r="AU530" s="19">
        <v>272</v>
      </c>
      <c r="AV530" s="19">
        <v>2</v>
      </c>
      <c r="AW530" s="19">
        <v>33</v>
      </c>
      <c r="AX530" s="19">
        <v>2</v>
      </c>
      <c r="AY530" s="19">
        <v>1</v>
      </c>
      <c r="AZ530" s="113" t="s">
        <v>43</v>
      </c>
      <c r="BA530" s="20">
        <v>800</v>
      </c>
      <c r="BB530" s="19">
        <v>0</v>
      </c>
      <c r="BC530" s="21">
        <v>0</v>
      </c>
      <c r="BD530" s="22"/>
      <c r="BF530" s="15"/>
      <c r="BG530" s="9">
        <v>2548</v>
      </c>
      <c r="BH530" s="9">
        <v>26</v>
      </c>
      <c r="BI530" s="73">
        <v>80</v>
      </c>
      <c r="BJ530" s="9">
        <v>1</v>
      </c>
      <c r="BK530" s="9">
        <v>52</v>
      </c>
      <c r="BL530" s="9">
        <v>1</v>
      </c>
      <c r="BM530" s="9">
        <v>3</v>
      </c>
      <c r="BN530" s="62" t="s">
        <v>44</v>
      </c>
      <c r="BO530" s="95">
        <v>670</v>
      </c>
      <c r="BP530" s="9">
        <v>670</v>
      </c>
      <c r="BQ530" s="10">
        <v>0.25769230769230766</v>
      </c>
      <c r="BR530" s="93"/>
      <c r="BS530" s="1"/>
      <c r="BT530" s="15">
        <f>IF(A536="","",A536)</f>
        <v>45917</v>
      </c>
      <c r="BU530" s="9">
        <v>11151</v>
      </c>
      <c r="BV530" s="9">
        <f>IF(BU530="","",BU530-BU529)</f>
        <v>177</v>
      </c>
      <c r="BW530" s="9">
        <v>302</v>
      </c>
      <c r="BX530" s="9">
        <f>IF(BW530="","",BW530-BW529)</f>
        <v>5</v>
      </c>
      <c r="BY530" s="9">
        <v>40</v>
      </c>
      <c r="BZ530" s="9">
        <f>IF(BY530="","",BY529+CA529-BY530)</f>
        <v>5</v>
      </c>
      <c r="CA530" s="9">
        <v>6</v>
      </c>
      <c r="CB530" s="78"/>
      <c r="CC530" s="78">
        <f>IF(BU530="","",CC529)</f>
        <v>880</v>
      </c>
      <c r="CD530" s="9">
        <f>IF(CC530="","",BZ530*CC530)</f>
        <v>4400</v>
      </c>
      <c r="CE530" s="10">
        <f>IF(CD530="","",CD530/(BV530*100))</f>
        <v>0.24858757062146894</v>
      </c>
      <c r="CF530" s="7"/>
      <c r="CH530" s="89">
        <f>IF(A536="","",A536)</f>
        <v>45917</v>
      </c>
      <c r="CI530" s="9">
        <v>11465</v>
      </c>
      <c r="CJ530" s="9">
        <f>IF(CI530="","",CI530-CI529)</f>
        <v>176</v>
      </c>
      <c r="CK530" s="9">
        <v>274</v>
      </c>
      <c r="CL530" s="9">
        <f>IF(CK530="","",CK530-CK529)</f>
        <v>3</v>
      </c>
      <c r="CM530" s="9">
        <v>8</v>
      </c>
      <c r="CN530" s="9">
        <f>IF(CM530="","",CM529+CO529-CM530)</f>
        <v>3</v>
      </c>
      <c r="CO530" s="9">
        <v>0</v>
      </c>
      <c r="CP530" s="78"/>
      <c r="CQ530" s="78">
        <f>IF(CI530="","",CQ529)</f>
        <v>1012</v>
      </c>
      <c r="CR530" s="9">
        <f>IF(CQ530="","",CN530*CQ530)</f>
        <v>3036</v>
      </c>
      <c r="CS530" s="10">
        <f>IF(CR530="","",CR530/(CJ530*100))</f>
        <v>0.17249999999999999</v>
      </c>
      <c r="CT530" s="7"/>
      <c r="CV530" s="89">
        <f>IF(A536="","",A536)</f>
        <v>45917</v>
      </c>
      <c r="CW530" s="9">
        <v>3453</v>
      </c>
      <c r="CX530" s="9">
        <f>IF(CW530="","",CW530-CW529)</f>
        <v>110</v>
      </c>
      <c r="CY530" s="9">
        <v>423</v>
      </c>
      <c r="CZ530" s="9">
        <f>IF(CY530="","",CY530-CY529)</f>
        <v>12</v>
      </c>
      <c r="DA530" s="9">
        <v>27</v>
      </c>
      <c r="DB530" s="9">
        <f>IF(DA530="","",DA529+DC529-DA530)</f>
        <v>14</v>
      </c>
      <c r="DC530" s="9">
        <v>11</v>
      </c>
      <c r="DD530" s="78"/>
      <c r="DE530" s="78">
        <f>IF(CW530="","",DE529)</f>
        <v>385</v>
      </c>
      <c r="DF530" s="9">
        <f>IF(DE530="","",DB530*DE530)</f>
        <v>5390</v>
      </c>
      <c r="DG530" s="10">
        <f>IF(DF530="","",DF530/(CX530*100))</f>
        <v>0.49</v>
      </c>
      <c r="DH530" s="7" t="s">
        <v>114</v>
      </c>
      <c r="DJ530" s="250"/>
      <c r="DK530" s="250"/>
      <c r="DL530" s="250"/>
      <c r="DM530" s="250"/>
      <c r="DN530" s="250"/>
      <c r="DO530" s="250"/>
      <c r="EL530" s="239"/>
      <c r="EM530" s="15"/>
      <c r="EN530" s="15"/>
      <c r="EO530" s="9"/>
      <c r="EP530" s="9"/>
      <c r="EQ530" s="9"/>
      <c r="ER530" s="9"/>
      <c r="ES530" s="9"/>
      <c r="ET530" s="9"/>
      <c r="EU530" s="9"/>
      <c r="EV530" s="62"/>
      <c r="EW530" s="95"/>
      <c r="EX530" s="9"/>
      <c r="EY530" s="10"/>
      <c r="EZ530" s="7"/>
    </row>
    <row r="531" spans="1:156" ht="15" customHeight="1" thickBot="1">
      <c r="A531" s="23"/>
      <c r="B531" s="23"/>
      <c r="C531" s="24">
        <v>7783</v>
      </c>
      <c r="D531" s="24">
        <v>90</v>
      </c>
      <c r="E531" s="24">
        <v>395</v>
      </c>
      <c r="F531" s="24">
        <v>4</v>
      </c>
      <c r="G531" s="24">
        <v>5</v>
      </c>
      <c r="H531" s="24">
        <v>3</v>
      </c>
      <c r="I531" s="24">
        <v>5</v>
      </c>
      <c r="J531" s="63" t="s">
        <v>47</v>
      </c>
      <c r="K531" s="24">
        <v>957</v>
      </c>
      <c r="L531" s="24">
        <v>2871</v>
      </c>
      <c r="M531" s="26">
        <v>0.31900000000000001</v>
      </c>
      <c r="N531" s="7"/>
      <c r="P531" s="23"/>
      <c r="Q531" s="24">
        <v>5638</v>
      </c>
      <c r="R531" s="24">
        <v>65</v>
      </c>
      <c r="S531" s="24">
        <v>341</v>
      </c>
      <c r="T531" s="24">
        <v>3</v>
      </c>
      <c r="U531" s="24">
        <v>17</v>
      </c>
      <c r="V531" s="24">
        <v>3</v>
      </c>
      <c r="W531" s="24">
        <v>7</v>
      </c>
      <c r="X531" s="63" t="s">
        <v>48</v>
      </c>
      <c r="Y531" s="24">
        <v>608</v>
      </c>
      <c r="Z531" s="24">
        <v>1824</v>
      </c>
      <c r="AA531" s="26">
        <v>0.2806153846153846</v>
      </c>
      <c r="AB531" s="7"/>
      <c r="AD531" s="23"/>
      <c r="AE531" s="24">
        <v>4313</v>
      </c>
      <c r="AF531" s="24">
        <v>10</v>
      </c>
      <c r="AG531" s="24">
        <v>422</v>
      </c>
      <c r="AH531" s="24">
        <v>0</v>
      </c>
      <c r="AI531" s="24">
        <v>8</v>
      </c>
      <c r="AJ531" s="24">
        <v>0</v>
      </c>
      <c r="AK531" s="24">
        <v>14</v>
      </c>
      <c r="AL531" s="63" t="s">
        <v>115</v>
      </c>
      <c r="AM531" s="24">
        <v>396</v>
      </c>
      <c r="AN531" s="24">
        <v>0</v>
      </c>
      <c r="AO531" s="26">
        <v>0</v>
      </c>
      <c r="AP531" s="7" t="s">
        <v>116</v>
      </c>
      <c r="AR531" s="23"/>
      <c r="AS531" s="27">
        <v>4390</v>
      </c>
      <c r="AT531" s="24">
        <v>39</v>
      </c>
      <c r="AU531" s="24">
        <v>233</v>
      </c>
      <c r="AV531" s="24">
        <v>1</v>
      </c>
      <c r="AW531" s="24">
        <v>122</v>
      </c>
      <c r="AX531" s="24">
        <v>3</v>
      </c>
      <c r="AY531" s="24">
        <v>0</v>
      </c>
      <c r="AZ531" s="63" t="s">
        <v>117</v>
      </c>
      <c r="BA531" s="24">
        <v>200</v>
      </c>
      <c r="BB531" s="24">
        <v>600</v>
      </c>
      <c r="BC531" s="26">
        <v>0.15384615384615385</v>
      </c>
      <c r="BD531" s="22"/>
      <c r="BF531" s="23"/>
      <c r="BG531" s="24">
        <v>2988</v>
      </c>
      <c r="BH531" s="24">
        <v>78</v>
      </c>
      <c r="BI531" s="189">
        <v>158</v>
      </c>
      <c r="BJ531" s="24">
        <v>6</v>
      </c>
      <c r="BK531" s="24">
        <v>88</v>
      </c>
      <c r="BL531" s="24">
        <v>8</v>
      </c>
      <c r="BM531" s="24">
        <v>0</v>
      </c>
      <c r="BN531" s="63" t="s">
        <v>51</v>
      </c>
      <c r="BO531" s="24">
        <v>200</v>
      </c>
      <c r="BP531" s="24">
        <v>1600</v>
      </c>
      <c r="BQ531" s="26">
        <v>0.20512820512820512</v>
      </c>
      <c r="BR531" s="93"/>
      <c r="BS531" s="1"/>
      <c r="BT531" s="15">
        <f>IF(A540="","",A540)</f>
        <v>45922</v>
      </c>
      <c r="BU531" s="9">
        <v>11443</v>
      </c>
      <c r="BV531" s="9">
        <f>IF(BU531="","",BU531-BU530)</f>
        <v>292</v>
      </c>
      <c r="BW531" s="9">
        <v>308</v>
      </c>
      <c r="BX531" s="9">
        <f>IF(BW531="","",BW531-BW530)</f>
        <v>6</v>
      </c>
      <c r="BY531" s="9">
        <v>40</v>
      </c>
      <c r="BZ531" s="9">
        <f>IF(BY531="","",BY530+CA530-BY531)</f>
        <v>6</v>
      </c>
      <c r="CA531" s="9">
        <v>3</v>
      </c>
      <c r="CB531" s="78"/>
      <c r="CC531" s="78">
        <f>IF(BU531="","",CC530)</f>
        <v>880</v>
      </c>
      <c r="CD531" s="9">
        <f>IF(CC531="","",BZ531*CC531)</f>
        <v>5280</v>
      </c>
      <c r="CE531" s="10">
        <f>IF(CD531="","",CD531/(BV531*100))</f>
        <v>0.18082191780821918</v>
      </c>
      <c r="CF531" s="7"/>
      <c r="CH531" s="89">
        <f>IF(A540="","",A540)</f>
        <v>45922</v>
      </c>
      <c r="CI531" s="9">
        <v>11557</v>
      </c>
      <c r="CJ531" s="9">
        <f>IF(CI531="","",CI531-CI530)</f>
        <v>92</v>
      </c>
      <c r="CK531" s="9">
        <v>275</v>
      </c>
      <c r="CL531" s="9">
        <f>IF(CK531="","",CK531-CK530)</f>
        <v>1</v>
      </c>
      <c r="CM531" s="9">
        <v>7</v>
      </c>
      <c r="CN531" s="9">
        <f>IF(CM531="","",CM530+CO530-CM531)</f>
        <v>1</v>
      </c>
      <c r="CO531" s="9">
        <v>2</v>
      </c>
      <c r="CP531" s="78"/>
      <c r="CQ531" s="78">
        <f>IF(CI531="","",CQ530)</f>
        <v>1012</v>
      </c>
      <c r="CR531" s="9">
        <f>IF(CQ531="","",CN531*CQ531)</f>
        <v>1012</v>
      </c>
      <c r="CS531" s="10">
        <f>IF(CR531="","",CR531/(CJ531*100))</f>
        <v>0.11</v>
      </c>
      <c r="CT531" s="7"/>
      <c r="CV531" s="89">
        <f>IF(A540="","",A540)</f>
        <v>45922</v>
      </c>
      <c r="CW531" s="9">
        <v>3602</v>
      </c>
      <c r="CX531" s="9">
        <f>IF(CW531="","",CW531-CW530)</f>
        <v>149</v>
      </c>
      <c r="CY531" s="9">
        <v>434</v>
      </c>
      <c r="CZ531" s="9">
        <f>IF(CY531="","",CY531-CY530)</f>
        <v>11</v>
      </c>
      <c r="DA531" s="9">
        <v>28</v>
      </c>
      <c r="DB531" s="9">
        <f>IF(DA531="","",DA530+DC530-DA531)</f>
        <v>10</v>
      </c>
      <c r="DC531" s="9">
        <v>5</v>
      </c>
      <c r="DD531" s="78"/>
      <c r="DE531" s="78">
        <f>IF(CW531="","",DE530)</f>
        <v>385</v>
      </c>
      <c r="DF531" s="9">
        <f>IF(DE531="","",DB531*DE531)</f>
        <v>3850</v>
      </c>
      <c r="DG531" s="10">
        <f>IF(DF531="","",DF531/(CX531*100))</f>
        <v>0.25838926174496646</v>
      </c>
      <c r="DH531" s="7"/>
      <c r="DJ531" s="250"/>
      <c r="DK531" s="13"/>
      <c r="DL531" s="13"/>
      <c r="DM531" s="13"/>
      <c r="DN531" s="13"/>
      <c r="DO531" s="250"/>
      <c r="EL531" s="239"/>
      <c r="EM531" s="23"/>
      <c r="EN531" s="23"/>
      <c r="EO531" s="24"/>
      <c r="EP531" s="24"/>
      <c r="EQ531" s="24"/>
      <c r="ER531" s="24"/>
      <c r="ES531" s="24"/>
      <c r="ET531" s="24"/>
      <c r="EU531" s="24"/>
      <c r="EV531" s="63"/>
      <c r="EW531" s="24"/>
      <c r="EX531" s="24"/>
      <c r="EY531" s="26"/>
      <c r="EZ531" s="7"/>
    </row>
    <row r="532" spans="1:156" ht="15" customHeight="1" thickTop="1">
      <c r="A532" s="89">
        <v>45913</v>
      </c>
      <c r="B532" s="6">
        <f>IF(A532="","",SUM(D532:D535)+SUM(R532:R535)+SUM(BV529)+SUM(CJ529)+SUM(CX529)+SUM(AF532:AF535)+SUM(AT532:AT535)+SUM(BH532:BH535))</f>
        <v>2562</v>
      </c>
      <c r="C532" s="78">
        <v>9505</v>
      </c>
      <c r="D532" s="78">
        <f t="shared" ref="D532:D579" si="915">IF(C532="","",C532-C528)</f>
        <v>130</v>
      </c>
      <c r="E532" s="78">
        <v>339</v>
      </c>
      <c r="F532" s="28">
        <f t="shared" ref="F532:F579" si="916">IF(E532="","",E532-E528)</f>
        <v>6</v>
      </c>
      <c r="G532" s="78">
        <v>23</v>
      </c>
      <c r="H532" s="161">
        <f t="shared" ref="H532:H579" si="917">IF(G532="","",G528+I528-G532)</f>
        <v>10</v>
      </c>
      <c r="I532" s="78">
        <v>3</v>
      </c>
      <c r="J532" s="90" t="str">
        <f t="shared" ref="J532:J579" si="918">IF(C532="","",J528)</f>
        <v>NICIマスコット</v>
      </c>
      <c r="K532" s="91">
        <f t="shared" ref="K532:K579" si="919">IF(D532="","",K528)</f>
        <v>682</v>
      </c>
      <c r="L532" s="28">
        <f t="shared" ref="L532:L579" si="920">IF(G532="","",H532*K532)</f>
        <v>6820</v>
      </c>
      <c r="M532" s="29">
        <f t="shared" ref="M532:M579" si="921">IF(H532="","",L532/(D532*100))</f>
        <v>0.52461538461538459</v>
      </c>
      <c r="N532" s="7" t="s">
        <v>118</v>
      </c>
      <c r="O532" s="168"/>
      <c r="P532" s="89">
        <f>IF(A532="","",A532)</f>
        <v>45913</v>
      </c>
      <c r="Q532" s="78">
        <v>6366</v>
      </c>
      <c r="R532" s="78">
        <f t="shared" ref="R532:R547" si="922">IF(Q532="","",Q532-Q528)</f>
        <v>17</v>
      </c>
      <c r="S532" s="78">
        <v>149</v>
      </c>
      <c r="T532" s="28">
        <f t="shared" ref="T532:T547" si="923">IF(S532="","",S532-S528)</f>
        <v>2</v>
      </c>
      <c r="U532" s="78">
        <v>16</v>
      </c>
      <c r="V532" s="78">
        <f t="shared" ref="V532:V547" si="924">IF(U532="","",U528+W528-U532)</f>
        <v>2</v>
      </c>
      <c r="W532" s="78">
        <v>9</v>
      </c>
      <c r="X532" s="90" t="s">
        <v>119</v>
      </c>
      <c r="Y532" s="91"/>
      <c r="Z532" s="28">
        <f t="shared" ref="Z532:Z547" si="925">IF(U532="","",V532*Y532)</f>
        <v>0</v>
      </c>
      <c r="AA532" s="29">
        <f t="shared" ref="AA532:AA547" si="926">IF(V532="","",Z532/(R532*100))</f>
        <v>0</v>
      </c>
      <c r="AB532" s="7" t="s">
        <v>120</v>
      </c>
      <c r="AC532" s="168"/>
      <c r="AD532" s="89">
        <f>IF(A532="","",A532)</f>
        <v>45913</v>
      </c>
      <c r="AE532" s="78">
        <v>4087</v>
      </c>
      <c r="AF532" s="78">
        <f t="shared" ref="AF532:AF547" si="927">IF(AE532="","",AE532-AE528)</f>
        <v>52</v>
      </c>
      <c r="AG532" s="78">
        <v>136</v>
      </c>
      <c r="AH532" s="28">
        <f t="shared" ref="AH532:AH547" si="928">IF(AG532="","",AG532-AG528)</f>
        <v>2</v>
      </c>
      <c r="AI532" s="78">
        <v>10</v>
      </c>
      <c r="AJ532" s="78">
        <f t="shared" ref="AJ532:AJ547" si="929">IF(AI532="","",AI528+AK528-AI532)</f>
        <v>2</v>
      </c>
      <c r="AK532" s="78">
        <v>0</v>
      </c>
      <c r="AL532" s="90" t="str">
        <f>IF(AE532="","",AL528)</f>
        <v>サンリオミニリュック</v>
      </c>
      <c r="AM532" s="91">
        <f>IF(AF532="","",AM528)</f>
        <v>600</v>
      </c>
      <c r="AN532" s="28">
        <f t="shared" ref="AN532:AN547" si="930">IF(AI532="","",AJ532*AM532)</f>
        <v>1200</v>
      </c>
      <c r="AO532" s="29">
        <f t="shared" ref="AO532:AO547" si="931">IF(AJ532="","",AN532/(AF532*100))</f>
        <v>0.23076923076923078</v>
      </c>
      <c r="AP532" s="7"/>
      <c r="AQ532" s="168"/>
      <c r="AR532" s="89">
        <f>IF(A532="","",A532)</f>
        <v>45913</v>
      </c>
      <c r="AS532" s="78">
        <v>7014</v>
      </c>
      <c r="AT532" s="78">
        <f t="shared" ref="AT532:AT547" si="932">IF(AS532="","",AS532-AS528)</f>
        <v>120</v>
      </c>
      <c r="AU532" s="78">
        <v>295</v>
      </c>
      <c r="AV532" s="28">
        <f t="shared" ref="AV532:AV547" si="933">IF(AU532="","",AU532-AU528)</f>
        <v>6</v>
      </c>
      <c r="AW532" s="78">
        <v>9</v>
      </c>
      <c r="AX532" s="78">
        <f t="shared" ref="AX532:AX547" si="934">IF(AW532="","",AW528+AY528-AW532)</f>
        <v>7</v>
      </c>
      <c r="AY532" s="78">
        <v>4</v>
      </c>
      <c r="AZ532" s="90" t="str">
        <f t="shared" ref="AZ532:BA538" si="935">IF(AS532="","",AZ528)</f>
        <v>テラスタルフェス</v>
      </c>
      <c r="BA532" s="91">
        <f t="shared" si="935"/>
        <v>1000</v>
      </c>
      <c r="BB532" s="28">
        <f t="shared" ref="BB532:BB547" si="936">IF(AW532="","",AX532*BA532)</f>
        <v>7000</v>
      </c>
      <c r="BC532" s="29">
        <f t="shared" ref="BC532:BC547" si="937">IF(AX532="","",BB532/(AT532*100))</f>
        <v>0.58333333333333337</v>
      </c>
      <c r="BD532" s="7"/>
      <c r="BE532" s="168"/>
      <c r="BF532" s="89">
        <f>IF(A532="","",A532)</f>
        <v>45913</v>
      </c>
      <c r="BG532" s="78">
        <v>2761</v>
      </c>
      <c r="BH532" s="78">
        <f t="shared" ref="BH532:BH547" si="938">IF(BG532="","",BG532-BG528)</f>
        <v>71</v>
      </c>
      <c r="BI532" s="78">
        <v>135</v>
      </c>
      <c r="BJ532" s="28">
        <f t="shared" ref="BJ532:BJ547" si="939">IF(BI532="","",BI532-BI528)</f>
        <v>5</v>
      </c>
      <c r="BK532" s="78">
        <v>21</v>
      </c>
      <c r="BL532" s="78">
        <f t="shared" ref="BL532:BL547" si="940">IF(BK532="","",BK528+BM528-BK532)</f>
        <v>3</v>
      </c>
      <c r="BM532" s="78">
        <v>4</v>
      </c>
      <c r="BN532" s="90" t="str">
        <f t="shared" ref="BN532:BN547" si="941">IF(BG532="","",BN528)</f>
        <v>ゴールドイヤホン</v>
      </c>
      <c r="BO532" s="91">
        <f t="shared" ref="BO532:BO547" si="942">IF(BH532="","",BO528)</f>
        <v>800</v>
      </c>
      <c r="BP532" s="28">
        <f t="shared" ref="BP532:BP547" si="943">IF(BK532="","",BL532*BO532)</f>
        <v>2400</v>
      </c>
      <c r="BQ532" s="29">
        <f t="shared" ref="BQ532:BQ547" si="944">IF(BL532="","",BP532/(BH532*100))</f>
        <v>0.3380281690140845</v>
      </c>
      <c r="BR532" s="7"/>
      <c r="BS532" s="168"/>
      <c r="BT532" s="169">
        <f>IF(A544="","",A544)</f>
        <v>45930</v>
      </c>
      <c r="BU532" s="9">
        <v>11611</v>
      </c>
      <c r="BV532" s="9">
        <f>IF(BU532="","",BU532-BU531)</f>
        <v>168</v>
      </c>
      <c r="BW532" s="9">
        <v>311</v>
      </c>
      <c r="BX532" s="9">
        <f>IF(BW532="","",BW532-BW531)</f>
        <v>3</v>
      </c>
      <c r="BY532" s="9">
        <v>40</v>
      </c>
      <c r="BZ532" s="9">
        <f>IF(BY532="","",BY531+CA531-BY532)</f>
        <v>3</v>
      </c>
      <c r="CA532" s="110">
        <v>0</v>
      </c>
      <c r="CB532" s="166"/>
      <c r="CC532" s="78">
        <f>IF(BU532="","",CC531)</f>
        <v>880</v>
      </c>
      <c r="CD532" s="9">
        <f>IF(CC532="","",BZ532*CC532)</f>
        <v>2640</v>
      </c>
      <c r="CE532" s="10">
        <f>IF(CD532="","",CD532/(BV532*100))</f>
        <v>0.15714285714285714</v>
      </c>
      <c r="CF532" s="7"/>
      <c r="CH532" s="89">
        <f>IF(A544="","",A544)</f>
        <v>45930</v>
      </c>
      <c r="CI532" s="9">
        <v>11725</v>
      </c>
      <c r="CJ532" s="9">
        <f>IF(CI532="","",CI532-CI531)</f>
        <v>168</v>
      </c>
      <c r="CK532" s="9">
        <v>279</v>
      </c>
      <c r="CL532" s="9">
        <f>IF(CK532="","",CK532-CK531)</f>
        <v>4</v>
      </c>
      <c r="CM532" s="9">
        <v>5</v>
      </c>
      <c r="CN532" s="9">
        <f>IF(CM532="","",CM531+CO531-CM532)</f>
        <v>4</v>
      </c>
      <c r="CO532" s="9">
        <v>6</v>
      </c>
      <c r="CP532" s="78"/>
      <c r="CQ532" s="78">
        <f>IF(CI532="","",CQ531)</f>
        <v>1012</v>
      </c>
      <c r="CR532" s="9">
        <f>IF(CQ532="","",CN532*CQ532)</f>
        <v>4048</v>
      </c>
      <c r="CS532" s="10">
        <f>IF(CR532="","",CR532/(CJ532*100))</f>
        <v>0.24095238095238095</v>
      </c>
      <c r="CT532" s="7" t="s">
        <v>121</v>
      </c>
      <c r="CV532" s="89">
        <f>IF(A544="","",A544)</f>
        <v>45930</v>
      </c>
      <c r="CW532" s="9">
        <v>3783</v>
      </c>
      <c r="CX532" s="9">
        <f>IF(CW532="","",CW532-CW531)</f>
        <v>181</v>
      </c>
      <c r="CY532" s="9">
        <v>443</v>
      </c>
      <c r="CZ532" s="9">
        <f>IF(CY532="","",CY532-CY531)</f>
        <v>9</v>
      </c>
      <c r="DA532" s="9">
        <v>21</v>
      </c>
      <c r="DB532" s="9">
        <f>IF(DA532="","",DA531+DC531-DA532)</f>
        <v>12</v>
      </c>
      <c r="DC532" s="9">
        <v>7</v>
      </c>
      <c r="DD532" s="78"/>
      <c r="DE532" s="78">
        <f>IF(CW532="","",DE531)</f>
        <v>385</v>
      </c>
      <c r="DF532" s="9">
        <f>IF(DE532="","",DB532*DE532)</f>
        <v>4620</v>
      </c>
      <c r="DG532" s="10">
        <f>IF(DF532="","",DF532/(CX532*100))</f>
        <v>0.25524861878453037</v>
      </c>
      <c r="DH532" s="7"/>
      <c r="DJ532" s="250"/>
      <c r="DK532" s="13"/>
      <c r="DL532" s="13"/>
      <c r="DM532" s="13"/>
      <c r="DN532" s="13"/>
      <c r="DO532" s="250"/>
      <c r="EL532" s="239"/>
      <c r="EM532" s="89"/>
      <c r="EN532" s="6" t="str">
        <f>IF(EM532="","",SUM(EP532:EP535))</f>
        <v/>
      </c>
      <c r="EO532" s="78"/>
      <c r="EP532" s="78" t="str">
        <f t="shared" ref="EP532:EP579" si="945">IF(EO532="","",EO532-EO528)</f>
        <v/>
      </c>
      <c r="EQ532" s="78"/>
      <c r="ER532" s="28" t="str">
        <f t="shared" ref="ER532:ER579" si="946">IF(EQ532="","",EQ532-EQ528)</f>
        <v/>
      </c>
      <c r="ES532" s="78"/>
      <c r="ET532" s="78" t="str">
        <f t="shared" ref="ET532:ET579" si="947">IF(ES532="","",ES528+EU528-ES532)</f>
        <v/>
      </c>
      <c r="EU532" s="78"/>
      <c r="EV532" s="90" t="str">
        <f t="shared" ref="EV532:EW547" si="948">IF(EO532="","",EV528)</f>
        <v/>
      </c>
      <c r="EW532" s="91" t="str">
        <f t="shared" si="948"/>
        <v/>
      </c>
      <c r="EX532" s="28" t="str">
        <f t="shared" ref="EX532:EX579" si="949">IF(ES532="","",ET532*EW532)</f>
        <v/>
      </c>
      <c r="EY532" s="29" t="str">
        <f t="shared" ref="EY532:EY579" si="950">IF(ET532="","",EX532/(EP532*100))</f>
        <v/>
      </c>
      <c r="EZ532" s="7"/>
    </row>
    <row r="533" spans="1:156" ht="15" customHeight="1">
      <c r="A533" s="221"/>
      <c r="B533" s="15"/>
      <c r="C533" s="9">
        <v>11282</v>
      </c>
      <c r="D533" s="9">
        <f t="shared" si="915"/>
        <v>66</v>
      </c>
      <c r="E533" s="9">
        <v>323</v>
      </c>
      <c r="F533" s="9">
        <f t="shared" si="916"/>
        <v>1</v>
      </c>
      <c r="G533" s="9">
        <v>16</v>
      </c>
      <c r="H533" s="9">
        <f t="shared" si="917"/>
        <v>1</v>
      </c>
      <c r="I533" s="9">
        <v>0</v>
      </c>
      <c r="J533" s="62" t="str">
        <f t="shared" si="918"/>
        <v>ピクミンマスコット</v>
      </c>
      <c r="K533" s="95">
        <f t="shared" si="919"/>
        <v>800</v>
      </c>
      <c r="L533" s="9">
        <f t="shared" si="920"/>
        <v>800</v>
      </c>
      <c r="M533" s="10">
        <f t="shared" si="921"/>
        <v>0.12121212121212122</v>
      </c>
      <c r="N533" s="7"/>
      <c r="O533" s="168"/>
      <c r="P533" s="15"/>
      <c r="Q533" s="9">
        <v>7754</v>
      </c>
      <c r="R533" s="110">
        <f t="shared" si="922"/>
        <v>37</v>
      </c>
      <c r="S533" s="9">
        <v>348</v>
      </c>
      <c r="T533" s="9">
        <f t="shared" si="923"/>
        <v>1</v>
      </c>
      <c r="U533" s="9">
        <v>52</v>
      </c>
      <c r="V533" s="9">
        <f t="shared" si="924"/>
        <v>1</v>
      </c>
      <c r="W533" s="9">
        <v>30</v>
      </c>
      <c r="X533" s="62" t="s">
        <v>86</v>
      </c>
      <c r="Y533" s="95">
        <v>605</v>
      </c>
      <c r="Z533" s="9">
        <f t="shared" si="925"/>
        <v>605</v>
      </c>
      <c r="AA533" s="10">
        <f t="shared" si="926"/>
        <v>0.16351351351351351</v>
      </c>
      <c r="AB533" s="7"/>
      <c r="AC533" s="168"/>
      <c r="AD533" s="15"/>
      <c r="AE533" s="9">
        <v>4346</v>
      </c>
      <c r="AF533" s="110">
        <f t="shared" si="927"/>
        <v>42</v>
      </c>
      <c r="AG533" s="9">
        <v>236</v>
      </c>
      <c r="AH533" s="9">
        <f t="shared" si="928"/>
        <v>0</v>
      </c>
      <c r="AI533" s="9">
        <v>28</v>
      </c>
      <c r="AJ533" s="9">
        <f t="shared" si="929"/>
        <v>0</v>
      </c>
      <c r="AK533" s="9">
        <v>0</v>
      </c>
      <c r="AL533" s="62" t="s">
        <v>122</v>
      </c>
      <c r="AM533" s="95">
        <v>660</v>
      </c>
      <c r="AN533" s="9">
        <f t="shared" si="930"/>
        <v>0</v>
      </c>
      <c r="AO533" s="10">
        <f t="shared" si="931"/>
        <v>0</v>
      </c>
      <c r="AP533" s="7"/>
      <c r="AQ533" s="168"/>
      <c r="AR533" s="15"/>
      <c r="AS533" s="9">
        <v>4127</v>
      </c>
      <c r="AT533" s="9">
        <f t="shared" si="932"/>
        <v>57</v>
      </c>
      <c r="AU533" s="9">
        <v>310</v>
      </c>
      <c r="AV533" s="9">
        <f t="shared" si="933"/>
        <v>2</v>
      </c>
      <c r="AW533" s="9">
        <v>13</v>
      </c>
      <c r="AX533" s="9">
        <f t="shared" si="934"/>
        <v>2</v>
      </c>
      <c r="AY533" s="9">
        <v>5</v>
      </c>
      <c r="AZ533" s="62" t="str">
        <f t="shared" si="935"/>
        <v>ブラックホワイトポケカ</v>
      </c>
      <c r="BA533" s="95">
        <f t="shared" si="935"/>
        <v>1000</v>
      </c>
      <c r="BB533" s="9">
        <f t="shared" si="936"/>
        <v>2000</v>
      </c>
      <c r="BC533" s="10">
        <f t="shared" si="937"/>
        <v>0.35087719298245612</v>
      </c>
      <c r="BD533" s="7"/>
      <c r="BE533" s="168"/>
      <c r="BF533" s="15"/>
      <c r="BG533" s="9">
        <v>3100</v>
      </c>
      <c r="BH533" s="9">
        <f t="shared" si="938"/>
        <v>113</v>
      </c>
      <c r="BI533" s="9">
        <v>63</v>
      </c>
      <c r="BJ533" s="9">
        <f t="shared" si="939"/>
        <v>4</v>
      </c>
      <c r="BK533" s="9">
        <v>11</v>
      </c>
      <c r="BL533" s="9">
        <f t="shared" si="940"/>
        <v>3</v>
      </c>
      <c r="BM533" s="9">
        <v>3</v>
      </c>
      <c r="BN533" s="62" t="str">
        <f t="shared" si="941"/>
        <v>デジタルミニカメラ</v>
      </c>
      <c r="BO533" s="95">
        <f t="shared" si="942"/>
        <v>722</v>
      </c>
      <c r="BP533" s="9">
        <f t="shared" si="943"/>
        <v>2166</v>
      </c>
      <c r="BQ533" s="10">
        <f t="shared" si="944"/>
        <v>0.19168141592920354</v>
      </c>
      <c r="BR533" s="7"/>
      <c r="BS533" s="168"/>
      <c r="BT533" s="169" t="str">
        <f>IF(A548="","",A548)</f>
        <v/>
      </c>
      <c r="BU533" s="9"/>
      <c r="BV533" s="9"/>
      <c r="BW533" s="9"/>
      <c r="BX533" s="9"/>
      <c r="BY533" s="9"/>
      <c r="BZ533" s="9"/>
      <c r="CA533" s="9"/>
      <c r="CB533" s="78"/>
      <c r="CC533" s="78"/>
      <c r="CD533" s="9"/>
      <c r="CE533" s="10"/>
      <c r="CF533" s="7"/>
      <c r="CH533" s="89"/>
      <c r="CI533" s="9"/>
      <c r="CJ533" s="9"/>
      <c r="CK533" s="9"/>
      <c r="CL533" s="9"/>
      <c r="CM533" s="9"/>
      <c r="CN533" s="9"/>
      <c r="CO533" s="9"/>
      <c r="CP533" s="78"/>
      <c r="CQ533" s="78"/>
      <c r="CR533" s="9"/>
      <c r="CS533" s="10"/>
      <c r="CT533" s="7"/>
      <c r="CV533" s="89"/>
      <c r="CW533" s="9"/>
      <c r="CX533" s="9"/>
      <c r="CY533" s="9"/>
      <c r="CZ533" s="9"/>
      <c r="DA533" s="9"/>
      <c r="DB533" s="9"/>
      <c r="DC533" s="9"/>
      <c r="DD533" s="78"/>
      <c r="DE533" s="78"/>
      <c r="DF533" s="9"/>
      <c r="DG533" s="10"/>
      <c r="DH533" s="7"/>
      <c r="DJ533" s="250"/>
      <c r="DK533" s="13"/>
      <c r="DL533" s="13"/>
      <c r="DM533" s="13"/>
      <c r="DN533" s="13"/>
      <c r="DO533" s="250"/>
      <c r="EL533" s="239"/>
      <c r="EM533" s="221"/>
      <c r="EN533" s="15"/>
      <c r="EO533" s="9"/>
      <c r="EP533" s="9" t="str">
        <f t="shared" si="945"/>
        <v/>
      </c>
      <c r="EQ533" s="9"/>
      <c r="ER533" s="9" t="str">
        <f t="shared" si="946"/>
        <v/>
      </c>
      <c r="ES533" s="9"/>
      <c r="ET533" s="9" t="str">
        <f t="shared" si="947"/>
        <v/>
      </c>
      <c r="EU533" s="9"/>
      <c r="EV533" s="62" t="str">
        <f t="shared" si="948"/>
        <v/>
      </c>
      <c r="EW533" s="95" t="str">
        <f t="shared" si="948"/>
        <v/>
      </c>
      <c r="EX533" s="9" t="str">
        <f t="shared" si="949"/>
        <v/>
      </c>
      <c r="EY533" s="10" t="str">
        <f t="shared" si="950"/>
        <v/>
      </c>
      <c r="EZ533" s="7"/>
    </row>
    <row r="534" spans="1:156" ht="15" customHeight="1">
      <c r="A534" s="222"/>
      <c r="B534" s="15"/>
      <c r="C534" s="9">
        <v>7817</v>
      </c>
      <c r="D534" s="9">
        <f t="shared" si="915"/>
        <v>79</v>
      </c>
      <c r="E534" s="9">
        <v>511</v>
      </c>
      <c r="F534" s="9">
        <f t="shared" si="916"/>
        <v>4</v>
      </c>
      <c r="G534" s="9">
        <v>10</v>
      </c>
      <c r="H534" s="9">
        <f t="shared" si="917"/>
        <v>4</v>
      </c>
      <c r="I534" s="9">
        <v>4</v>
      </c>
      <c r="J534" s="62" t="s">
        <v>40</v>
      </c>
      <c r="K534" s="9">
        <v>308</v>
      </c>
      <c r="L534" s="9">
        <f t="shared" si="920"/>
        <v>1232</v>
      </c>
      <c r="M534" s="10">
        <f t="shared" si="921"/>
        <v>0.1559493670886076</v>
      </c>
      <c r="N534" s="7"/>
      <c r="O534" s="168"/>
      <c r="P534" s="15"/>
      <c r="Q534" s="9">
        <v>8488</v>
      </c>
      <c r="R534" s="9">
        <f t="shared" si="922"/>
        <v>128</v>
      </c>
      <c r="S534" s="9">
        <v>200</v>
      </c>
      <c r="T534" s="9">
        <f t="shared" si="923"/>
        <v>3</v>
      </c>
      <c r="U534" s="9">
        <v>8</v>
      </c>
      <c r="V534" s="9">
        <f t="shared" si="924"/>
        <v>3</v>
      </c>
      <c r="W534" s="9">
        <v>0</v>
      </c>
      <c r="X534" s="62" t="str">
        <f>IF(Q534="","",X530)</f>
        <v>サンリオファン</v>
      </c>
      <c r="Y534" s="9">
        <f>IF(R534="","",Y530)</f>
        <v>1100</v>
      </c>
      <c r="Z534" s="9">
        <f t="shared" si="925"/>
        <v>3300</v>
      </c>
      <c r="AA534" s="10">
        <f t="shared" si="926"/>
        <v>0.2578125</v>
      </c>
      <c r="AB534" s="7"/>
      <c r="AC534" s="168"/>
      <c r="AD534" s="15"/>
      <c r="AE534" s="9">
        <v>5054</v>
      </c>
      <c r="AF534" s="9">
        <f t="shared" si="927"/>
        <v>129</v>
      </c>
      <c r="AG534" s="9">
        <v>231</v>
      </c>
      <c r="AH534" s="9">
        <f t="shared" si="928"/>
        <v>6</v>
      </c>
      <c r="AI534" s="9">
        <v>5</v>
      </c>
      <c r="AJ534" s="9">
        <f t="shared" si="929"/>
        <v>7</v>
      </c>
      <c r="AK534" s="9">
        <v>5</v>
      </c>
      <c r="AL534" s="62" t="str">
        <f>IF(AE534="","",AL530)</f>
        <v>ＡＩマスコット</v>
      </c>
      <c r="AM534" s="9">
        <f>IF(AF534="","",AM530)</f>
        <v>418</v>
      </c>
      <c r="AN534" s="9">
        <f t="shared" si="930"/>
        <v>2926</v>
      </c>
      <c r="AO534" s="10">
        <f t="shared" si="931"/>
        <v>0.2268217054263566</v>
      </c>
      <c r="AP534" s="7"/>
      <c r="AQ534" s="168"/>
      <c r="AR534" s="17"/>
      <c r="AS534" s="9">
        <v>4401</v>
      </c>
      <c r="AT534" s="9">
        <f t="shared" si="932"/>
        <v>68</v>
      </c>
      <c r="AU534" s="9">
        <v>276</v>
      </c>
      <c r="AV534" s="9">
        <f t="shared" si="933"/>
        <v>4</v>
      </c>
      <c r="AW534" s="9">
        <v>30</v>
      </c>
      <c r="AX534" s="9">
        <f t="shared" si="934"/>
        <v>4</v>
      </c>
      <c r="AY534" s="9">
        <v>8</v>
      </c>
      <c r="AZ534" s="62" t="str">
        <f t="shared" si="935"/>
        <v>ダンダダンマスコット</v>
      </c>
      <c r="BA534" s="9">
        <f t="shared" si="935"/>
        <v>800</v>
      </c>
      <c r="BB534" s="9">
        <f t="shared" si="936"/>
        <v>3200</v>
      </c>
      <c r="BC534" s="10">
        <f t="shared" si="937"/>
        <v>0.47058823529411764</v>
      </c>
      <c r="BD534" s="7"/>
      <c r="BE534" s="168"/>
      <c r="BF534" s="17"/>
      <c r="BG534" s="9">
        <v>2723</v>
      </c>
      <c r="BH534" s="9">
        <f t="shared" si="938"/>
        <v>175</v>
      </c>
      <c r="BI534" s="9">
        <v>85</v>
      </c>
      <c r="BJ534" s="9">
        <f t="shared" si="939"/>
        <v>5</v>
      </c>
      <c r="BK534" s="9">
        <v>50</v>
      </c>
      <c r="BL534" s="9">
        <f t="shared" si="940"/>
        <v>5</v>
      </c>
      <c r="BM534" s="9">
        <v>6</v>
      </c>
      <c r="BN534" s="62" t="str">
        <f t="shared" si="941"/>
        <v>ゲームアーク</v>
      </c>
      <c r="BO534" s="9">
        <f t="shared" si="942"/>
        <v>670</v>
      </c>
      <c r="BP534" s="9">
        <f t="shared" si="943"/>
        <v>3350</v>
      </c>
      <c r="BQ534" s="10">
        <f t="shared" si="944"/>
        <v>0.19142857142857142</v>
      </c>
      <c r="BR534" s="7"/>
      <c r="BS534" s="168"/>
      <c r="BT534" s="169" t="str">
        <f>IF(A552="","",A552)</f>
        <v/>
      </c>
      <c r="BU534" s="9"/>
      <c r="BV534" s="9" t="str">
        <f>IF(BU534="","",BU534-BU533)</f>
        <v/>
      </c>
      <c r="BW534" s="9"/>
      <c r="BX534" s="9" t="str">
        <f>IF(BW534="","",BW534-BW533)</f>
        <v/>
      </c>
      <c r="BY534" s="9"/>
      <c r="BZ534" s="9" t="str">
        <f>IF(BY534="","",BY533+CA533-BY534)</f>
        <v/>
      </c>
      <c r="CA534" s="9"/>
      <c r="CB534" s="78"/>
      <c r="CC534" s="78" t="str">
        <f>IF(BU534="","",CC533)</f>
        <v/>
      </c>
      <c r="CD534" s="9" t="str">
        <f>IF(CC534="","",BZ534*CC534)</f>
        <v/>
      </c>
      <c r="CE534" s="10" t="str">
        <f>IF(CD534="","",CD534/(BV534*100))</f>
        <v/>
      </c>
      <c r="CF534" s="7"/>
      <c r="CH534" s="89" t="str">
        <f>IF(A552="","",A552)</f>
        <v/>
      </c>
      <c r="CI534" s="9"/>
      <c r="CJ534" s="9" t="str">
        <f>IF(CI534="","",CI534-CI533)</f>
        <v/>
      </c>
      <c r="CK534" s="9"/>
      <c r="CL534" s="9" t="str">
        <f>IF(CK534="","",CK534-CK533)</f>
        <v/>
      </c>
      <c r="CM534" s="9"/>
      <c r="CN534" s="9" t="str">
        <f>IF(CM534="","",CM533+CO533-CM534)</f>
        <v/>
      </c>
      <c r="CO534" s="9"/>
      <c r="CP534" s="78"/>
      <c r="CQ534" s="78" t="str">
        <f>IF(CI534="","",CQ533)</f>
        <v/>
      </c>
      <c r="CR534" s="9" t="str">
        <f>IF(CQ534="","",CN534*CQ534)</f>
        <v/>
      </c>
      <c r="CS534" s="10" t="str">
        <f>IF(CR534="","",CR534/(CJ534*100))</f>
        <v/>
      </c>
      <c r="CT534" s="7"/>
      <c r="CV534" s="89" t="str">
        <f>IF(A552="","",A552)</f>
        <v/>
      </c>
      <c r="CW534" s="9"/>
      <c r="CX534" s="9" t="str">
        <f>IF(CW534="","",CW534-CW533)</f>
        <v/>
      </c>
      <c r="CY534" s="9"/>
      <c r="CZ534" s="9" t="str">
        <f>IF(CY534="","",CY534-CY533)</f>
        <v/>
      </c>
      <c r="DA534" s="9"/>
      <c r="DB534" s="9" t="str">
        <f>IF(DA534="","",DA533+DC533-DA534)</f>
        <v/>
      </c>
      <c r="DC534" s="9"/>
      <c r="DD534" s="78"/>
      <c r="DE534" s="78" t="str">
        <f>IF(CW534="","",DE533)</f>
        <v/>
      </c>
      <c r="DF534" s="9" t="str">
        <f>IF(DE534="","",DB534*DE534)</f>
        <v/>
      </c>
      <c r="DG534" s="10" t="str">
        <f>IF(DF534="","",DF534/(CX534*100))</f>
        <v/>
      </c>
      <c r="DH534" s="7"/>
      <c r="DJ534" s="250"/>
      <c r="DK534" s="250"/>
      <c r="DL534" s="250"/>
      <c r="DM534" s="250"/>
      <c r="DN534" s="250"/>
      <c r="DO534" s="250"/>
      <c r="EL534" s="239"/>
      <c r="EM534" s="224"/>
      <c r="EN534" s="15"/>
      <c r="EO534" s="9"/>
      <c r="EP534" s="9" t="str">
        <f t="shared" si="945"/>
        <v/>
      </c>
      <c r="EQ534" s="9"/>
      <c r="ER534" s="9" t="str">
        <f t="shared" si="946"/>
        <v/>
      </c>
      <c r="ES534" s="9"/>
      <c r="ET534" s="9" t="str">
        <f t="shared" si="947"/>
        <v/>
      </c>
      <c r="EU534" s="9"/>
      <c r="EV534" s="62" t="str">
        <f t="shared" si="948"/>
        <v/>
      </c>
      <c r="EW534" s="9" t="str">
        <f t="shared" si="948"/>
        <v/>
      </c>
      <c r="EX534" s="9" t="str">
        <f t="shared" si="949"/>
        <v/>
      </c>
      <c r="EY534" s="10" t="str">
        <f t="shared" si="950"/>
        <v/>
      </c>
      <c r="EZ534" s="7"/>
    </row>
    <row r="535" spans="1:156" ht="15" customHeight="1" thickBot="1">
      <c r="A535" s="23"/>
      <c r="B535" s="23"/>
      <c r="C535" s="24">
        <v>7883</v>
      </c>
      <c r="D535" s="24">
        <f t="shared" si="915"/>
        <v>100</v>
      </c>
      <c r="E535" s="24">
        <v>398</v>
      </c>
      <c r="F535" s="24">
        <f t="shared" si="916"/>
        <v>3</v>
      </c>
      <c r="G535" s="24">
        <v>6</v>
      </c>
      <c r="H535" s="24">
        <f t="shared" si="917"/>
        <v>4</v>
      </c>
      <c r="I535" s="24">
        <v>0</v>
      </c>
      <c r="J535" s="63" t="str">
        <f t="shared" si="918"/>
        <v>キティフェイスポーチ</v>
      </c>
      <c r="K535" s="96">
        <f t="shared" si="919"/>
        <v>957</v>
      </c>
      <c r="L535" s="24">
        <f t="shared" si="920"/>
        <v>3828</v>
      </c>
      <c r="M535" s="26">
        <f t="shared" si="921"/>
        <v>0.38279999999999997</v>
      </c>
      <c r="N535" s="7"/>
      <c r="O535" s="168"/>
      <c r="P535" s="23"/>
      <c r="Q535" s="24">
        <v>5720</v>
      </c>
      <c r="R535" s="24">
        <f t="shared" si="922"/>
        <v>82</v>
      </c>
      <c r="S535" s="24">
        <v>343</v>
      </c>
      <c r="T535" s="24">
        <f t="shared" si="923"/>
        <v>2</v>
      </c>
      <c r="U535" s="24">
        <v>22</v>
      </c>
      <c r="V535" s="24">
        <f t="shared" si="924"/>
        <v>2</v>
      </c>
      <c r="W535" s="24">
        <v>0</v>
      </c>
      <c r="X535" s="63" t="str">
        <f>IF(Q535="","",X531)</f>
        <v>アンパンマンマスコット</v>
      </c>
      <c r="Y535" s="96">
        <f>IF(R535="","",Y531)</f>
        <v>608</v>
      </c>
      <c r="Z535" s="24">
        <f t="shared" si="925"/>
        <v>1216</v>
      </c>
      <c r="AA535" s="26">
        <f t="shared" si="926"/>
        <v>0.14829268292682926</v>
      </c>
      <c r="AB535" s="7"/>
      <c r="AC535" s="168"/>
      <c r="AD535" s="23"/>
      <c r="AE535" s="24">
        <v>4488</v>
      </c>
      <c r="AF535" s="24">
        <f t="shared" si="927"/>
        <v>175</v>
      </c>
      <c r="AG535" s="24">
        <v>426</v>
      </c>
      <c r="AH535" s="24">
        <f t="shared" si="928"/>
        <v>4</v>
      </c>
      <c r="AI535" s="24">
        <v>17</v>
      </c>
      <c r="AJ535" s="24">
        <f t="shared" si="929"/>
        <v>5</v>
      </c>
      <c r="AK535" s="24">
        <v>5</v>
      </c>
      <c r="AL535" s="231" t="s">
        <v>123</v>
      </c>
      <c r="AM535" s="96">
        <v>450</v>
      </c>
      <c r="AN535" s="24">
        <f t="shared" si="930"/>
        <v>2250</v>
      </c>
      <c r="AO535" s="26">
        <f t="shared" si="931"/>
        <v>0.12857142857142856</v>
      </c>
      <c r="AP535" s="7"/>
      <c r="AQ535" s="168"/>
      <c r="AR535" s="23"/>
      <c r="AS535" s="24">
        <v>4446</v>
      </c>
      <c r="AT535" s="24">
        <f t="shared" si="932"/>
        <v>56</v>
      </c>
      <c r="AU535" s="24">
        <v>238</v>
      </c>
      <c r="AV535" s="24">
        <f t="shared" si="933"/>
        <v>5</v>
      </c>
      <c r="AW535" s="24">
        <v>115</v>
      </c>
      <c r="AX535" s="24">
        <f t="shared" si="934"/>
        <v>7</v>
      </c>
      <c r="AY535" s="24">
        <v>-103</v>
      </c>
      <c r="AZ535" s="63" t="str">
        <f t="shared" si="935"/>
        <v>SPGラバー</v>
      </c>
      <c r="BA535" s="96">
        <f t="shared" si="935"/>
        <v>200</v>
      </c>
      <c r="BB535" s="24">
        <f t="shared" si="936"/>
        <v>1400</v>
      </c>
      <c r="BC535" s="26">
        <f t="shared" si="937"/>
        <v>0.25</v>
      </c>
      <c r="BD535" s="7" t="s">
        <v>124</v>
      </c>
      <c r="BE535" s="168"/>
      <c r="BF535" s="23"/>
      <c r="BG535" s="24">
        <v>3316</v>
      </c>
      <c r="BH535" s="24">
        <f t="shared" si="938"/>
        <v>328</v>
      </c>
      <c r="BI535" s="24">
        <v>170</v>
      </c>
      <c r="BJ535" s="24">
        <f t="shared" si="939"/>
        <v>12</v>
      </c>
      <c r="BK535" s="24">
        <v>73</v>
      </c>
      <c r="BL535" s="24">
        <f t="shared" si="940"/>
        <v>15</v>
      </c>
      <c r="BM535" s="24">
        <v>10</v>
      </c>
      <c r="BN535" s="63" t="str">
        <f t="shared" si="941"/>
        <v>AIモンスターラバー</v>
      </c>
      <c r="BO535" s="96">
        <f t="shared" si="942"/>
        <v>200</v>
      </c>
      <c r="BP535" s="24">
        <f t="shared" si="943"/>
        <v>3000</v>
      </c>
      <c r="BQ535" s="26">
        <f t="shared" si="944"/>
        <v>9.1463414634146339E-2</v>
      </c>
      <c r="BR535" s="7"/>
      <c r="BS535" s="168"/>
      <c r="BT535" s="170" t="str">
        <f>IF(A556="","",A556)</f>
        <v/>
      </c>
      <c r="BU535" s="9"/>
      <c r="BV535" s="9" t="str">
        <f>IF(BU535="","",BU535-BU534)</f>
        <v/>
      </c>
      <c r="BW535" s="9"/>
      <c r="BX535" s="9" t="str">
        <f>IF(BW535="","",BW535-BW534)</f>
        <v/>
      </c>
      <c r="BY535" s="9"/>
      <c r="BZ535" s="9" t="str">
        <f>IF(BY535="","",BY534+CA534-BY535)</f>
        <v/>
      </c>
      <c r="CA535" s="9"/>
      <c r="CB535" s="78"/>
      <c r="CC535" s="78" t="str">
        <f>IF(BU535="","",CC534)</f>
        <v/>
      </c>
      <c r="CD535" s="9" t="str">
        <f>IF(CC535="","",BZ535*CC535)</f>
        <v/>
      </c>
      <c r="CE535" s="10" t="str">
        <f>IF(CD535="","",CD535/(BV535*100))</f>
        <v/>
      </c>
      <c r="CF535" s="7"/>
      <c r="CH535" s="89" t="str">
        <f>IF(A556="","",A556)</f>
        <v/>
      </c>
      <c r="CI535" s="9"/>
      <c r="CJ535" s="9" t="str">
        <f>IF(CI535="","",CI535-CI534)</f>
        <v/>
      </c>
      <c r="CK535" s="9"/>
      <c r="CL535" s="9" t="str">
        <f>IF(CK535="","",CK535-CK534)</f>
        <v/>
      </c>
      <c r="CM535" s="9"/>
      <c r="CN535" s="9" t="str">
        <f>IF(CM535="","",CM534+CO534-CM535)</f>
        <v/>
      </c>
      <c r="CO535" s="9"/>
      <c r="CP535" s="78"/>
      <c r="CQ535" s="78" t="str">
        <f>IF(CI535="","",CQ534)</f>
        <v/>
      </c>
      <c r="CR535" s="9" t="str">
        <f>IF(CQ535="","",CN535*CQ535)</f>
        <v/>
      </c>
      <c r="CS535" s="10" t="str">
        <f>IF(CR535="","",CR535/(CJ535*100))</f>
        <v/>
      </c>
      <c r="CT535" s="7"/>
      <c r="CV535" s="89" t="str">
        <f>IF(A556="","",A556)</f>
        <v/>
      </c>
      <c r="CW535" s="9"/>
      <c r="CX535" s="9" t="str">
        <f>IF(CW535="","",CW535-CW534)</f>
        <v/>
      </c>
      <c r="CY535" s="9"/>
      <c r="CZ535" s="9" t="str">
        <f>IF(CY535="","",CY535-CY534)</f>
        <v/>
      </c>
      <c r="DA535" s="9"/>
      <c r="DB535" s="9" t="str">
        <f>IF(DA535="","",DA534+DC534-DA535)</f>
        <v/>
      </c>
      <c r="DC535" s="9"/>
      <c r="DD535" s="78"/>
      <c r="DE535" s="78" t="str">
        <f>IF(CW535="","",DE534)</f>
        <v/>
      </c>
      <c r="DF535" s="9" t="str">
        <f>IF(DE535="","",DB535*DE535)</f>
        <v/>
      </c>
      <c r="DG535" s="10" t="str">
        <f>IF(DF535="","",DF535/(CX535*100))</f>
        <v/>
      </c>
      <c r="DH535" s="7"/>
      <c r="DJ535" s="250"/>
      <c r="DK535" s="250"/>
      <c r="DL535" s="250"/>
      <c r="DM535" s="250"/>
      <c r="DN535" s="250"/>
      <c r="DO535" s="250"/>
      <c r="EL535" s="239"/>
      <c r="EM535" s="23"/>
      <c r="EN535" s="23"/>
      <c r="EO535" s="24"/>
      <c r="EP535" s="24" t="str">
        <f t="shared" si="945"/>
        <v/>
      </c>
      <c r="EQ535" s="24"/>
      <c r="ER535" s="24" t="str">
        <f t="shared" si="946"/>
        <v/>
      </c>
      <c r="ES535" s="24"/>
      <c r="ET535" s="24" t="str">
        <f t="shared" si="947"/>
        <v/>
      </c>
      <c r="EU535" s="24"/>
      <c r="EV535" s="63" t="str">
        <f t="shared" si="948"/>
        <v/>
      </c>
      <c r="EW535" s="96" t="str">
        <f t="shared" si="948"/>
        <v/>
      </c>
      <c r="EX535" s="24" t="str">
        <f t="shared" si="949"/>
        <v/>
      </c>
      <c r="EY535" s="26" t="str">
        <f t="shared" si="950"/>
        <v/>
      </c>
      <c r="EZ535" s="7"/>
    </row>
    <row r="536" spans="1:156" ht="15" customHeight="1" thickTop="1">
      <c r="A536" s="89">
        <v>45917</v>
      </c>
      <c r="B536" s="6">
        <f>IF(A536="","",SUM(D536:D539)+SUM(R536:R539)+SUM(BV530:BV530)+SUM(CJ530:CJ530)+SUM(CX530:CX530)+SUM(AF536:AF539)+SUM(AT536:AT539)+SUM(BH536:BH539))</f>
        <v>2229</v>
      </c>
      <c r="C536" s="78">
        <v>9601</v>
      </c>
      <c r="D536" s="78">
        <f t="shared" si="915"/>
        <v>96</v>
      </c>
      <c r="E536" s="78">
        <v>340</v>
      </c>
      <c r="F536" s="28">
        <f t="shared" si="916"/>
        <v>1</v>
      </c>
      <c r="G536" s="78">
        <v>26</v>
      </c>
      <c r="H536" s="78">
        <f t="shared" si="917"/>
        <v>0</v>
      </c>
      <c r="I536" s="78">
        <v>0</v>
      </c>
      <c r="J536" s="90" t="str">
        <f t="shared" si="918"/>
        <v>NICIマスコット</v>
      </c>
      <c r="K536" s="91">
        <f t="shared" si="919"/>
        <v>682</v>
      </c>
      <c r="L536" s="28">
        <f t="shared" si="920"/>
        <v>0</v>
      </c>
      <c r="M536" s="29">
        <f t="shared" si="921"/>
        <v>0</v>
      </c>
      <c r="N536" s="7"/>
      <c r="O536" s="168"/>
      <c r="P536" s="89">
        <f>IF(A536="","",A536)</f>
        <v>45917</v>
      </c>
      <c r="Q536" s="78">
        <v>6370</v>
      </c>
      <c r="R536" s="166">
        <f t="shared" si="922"/>
        <v>4</v>
      </c>
      <c r="S536" s="78">
        <v>149</v>
      </c>
      <c r="T536" s="28">
        <f t="shared" si="923"/>
        <v>0</v>
      </c>
      <c r="U536" s="78">
        <v>25</v>
      </c>
      <c r="V536" s="78">
        <f t="shared" si="924"/>
        <v>0</v>
      </c>
      <c r="W536" s="78">
        <v>-10</v>
      </c>
      <c r="X536" s="90" t="s">
        <v>125</v>
      </c>
      <c r="Y536" s="91">
        <v>1100</v>
      </c>
      <c r="Z536" s="28">
        <f t="shared" si="925"/>
        <v>0</v>
      </c>
      <c r="AA536" s="29">
        <f t="shared" si="926"/>
        <v>0</v>
      </c>
      <c r="AB536" s="7" t="s">
        <v>126</v>
      </c>
      <c r="AC536" s="168"/>
      <c r="AD536" s="89">
        <f>IF(A536="","",A536)</f>
        <v>45917</v>
      </c>
      <c r="AE536" s="78">
        <v>4189</v>
      </c>
      <c r="AF536" s="78">
        <f t="shared" si="927"/>
        <v>102</v>
      </c>
      <c r="AG536" s="78">
        <v>138</v>
      </c>
      <c r="AH536" s="28">
        <f t="shared" si="928"/>
        <v>2</v>
      </c>
      <c r="AI536" s="78">
        <v>5</v>
      </c>
      <c r="AJ536" s="161">
        <f t="shared" si="929"/>
        <v>5</v>
      </c>
      <c r="AK536" s="78">
        <v>5</v>
      </c>
      <c r="AL536" s="90" t="str">
        <f t="shared" ref="AL536:AL544" si="951">IF(AE536="","",AL532)</f>
        <v>サンリオミニリュック</v>
      </c>
      <c r="AM536" s="91">
        <f t="shared" ref="AM536:AM544" si="952">IF(AF536="","",AM532)</f>
        <v>600</v>
      </c>
      <c r="AN536" s="28">
        <f t="shared" si="930"/>
        <v>3000</v>
      </c>
      <c r="AO536" s="29">
        <f t="shared" si="931"/>
        <v>0.29411764705882354</v>
      </c>
      <c r="AP536" s="7" t="s">
        <v>127</v>
      </c>
      <c r="AQ536" s="168"/>
      <c r="AR536" s="89">
        <f>IF(A536="","",A536)</f>
        <v>45917</v>
      </c>
      <c r="AS536" s="78">
        <v>7065</v>
      </c>
      <c r="AT536" s="78">
        <f t="shared" si="932"/>
        <v>51</v>
      </c>
      <c r="AU536" s="78">
        <v>298</v>
      </c>
      <c r="AV536" s="28">
        <f t="shared" si="933"/>
        <v>3</v>
      </c>
      <c r="AW536" s="78">
        <v>10</v>
      </c>
      <c r="AX536" s="78">
        <f t="shared" si="934"/>
        <v>3</v>
      </c>
      <c r="AY536" s="78">
        <v>0</v>
      </c>
      <c r="AZ536" s="90" t="str">
        <f t="shared" si="935"/>
        <v>テラスタルフェス</v>
      </c>
      <c r="BA536" s="91">
        <f t="shared" si="935"/>
        <v>1000</v>
      </c>
      <c r="BB536" s="28">
        <f t="shared" si="936"/>
        <v>3000</v>
      </c>
      <c r="BC536" s="229">
        <f t="shared" si="937"/>
        <v>0.58823529411764708</v>
      </c>
      <c r="BD536" s="7"/>
      <c r="BE536" s="168"/>
      <c r="BF536" s="89">
        <f>IF(A536="","",A536)</f>
        <v>45917</v>
      </c>
      <c r="BG536" s="78">
        <v>2857</v>
      </c>
      <c r="BH536" s="78">
        <f t="shared" si="938"/>
        <v>96</v>
      </c>
      <c r="BI536" s="78">
        <v>143</v>
      </c>
      <c r="BJ536" s="28">
        <f t="shared" si="939"/>
        <v>8</v>
      </c>
      <c r="BK536" s="78">
        <v>16</v>
      </c>
      <c r="BL536" s="78">
        <f t="shared" si="940"/>
        <v>9</v>
      </c>
      <c r="BM536" s="78">
        <v>0</v>
      </c>
      <c r="BN536" s="90" t="str">
        <f t="shared" si="941"/>
        <v>ゴールドイヤホン</v>
      </c>
      <c r="BO536" s="91">
        <f t="shared" si="942"/>
        <v>800</v>
      </c>
      <c r="BP536" s="28">
        <f t="shared" si="943"/>
        <v>7200</v>
      </c>
      <c r="BQ536" s="29">
        <f t="shared" si="944"/>
        <v>0.75</v>
      </c>
      <c r="BR536" s="7"/>
      <c r="BS536" s="168"/>
      <c r="BT536" s="89" t="str">
        <f>IF($A$560="","",$A$560)</f>
        <v/>
      </c>
      <c r="BU536" s="9"/>
      <c r="BV536" s="9" t="str">
        <f>IF(BU536="","",BU536-BU535)</f>
        <v/>
      </c>
      <c r="BW536" s="9"/>
      <c r="BX536" s="9" t="str">
        <f>IF(BW536="","",BW536-BW535)</f>
        <v/>
      </c>
      <c r="BY536" s="9"/>
      <c r="BZ536" s="9" t="str">
        <f>IF(BY536="","",BY535+CA535-BY536)</f>
        <v/>
      </c>
      <c r="CA536" s="9"/>
      <c r="CB536" s="78"/>
      <c r="CC536" s="78" t="str">
        <f>IF(BU536="","",CC535)</f>
        <v/>
      </c>
      <c r="CD536" s="9" t="str">
        <f>IF(CC536="","",BZ536*CC536)</f>
        <v/>
      </c>
      <c r="CE536" s="10" t="str">
        <f>IF(CD536="","",CD536/(BV536*100))</f>
        <v/>
      </c>
      <c r="CF536" s="7"/>
      <c r="CH536" s="89" t="str">
        <f>IF($A$560="","",$A$560)</f>
        <v/>
      </c>
      <c r="CI536" s="9"/>
      <c r="CJ536" s="9" t="str">
        <f>IF(CI536="","",CI536-CI535)</f>
        <v/>
      </c>
      <c r="CK536" s="9"/>
      <c r="CL536" s="9" t="str">
        <f>IF(CK536="","",CK536-CK535)</f>
        <v/>
      </c>
      <c r="CM536" s="9"/>
      <c r="CN536" s="9" t="str">
        <f>IF(CM536="","",CM535+CO535-CM536)</f>
        <v/>
      </c>
      <c r="CO536" s="9"/>
      <c r="CP536" s="78"/>
      <c r="CQ536" s="78" t="str">
        <f>IF(CI536="","",CQ535)</f>
        <v/>
      </c>
      <c r="CR536" s="9" t="str">
        <f>IF(CQ536="","",CN536*CQ536)</f>
        <v/>
      </c>
      <c r="CS536" s="10" t="str">
        <f>IF(CR536="","",CR536/(CJ536*100))</f>
        <v/>
      </c>
      <c r="CT536" s="7"/>
      <c r="CV536" s="89" t="str">
        <f>IF($A$560="","",$A$560)</f>
        <v/>
      </c>
      <c r="CW536" s="9"/>
      <c r="CX536" s="9" t="str">
        <f t="shared" ref="CX536" si="953">IF(CW536="","",CW536-CW535)</f>
        <v/>
      </c>
      <c r="CY536" s="9"/>
      <c r="CZ536" s="9" t="str">
        <f t="shared" ref="CZ536" si="954">IF(CY536="","",CY536-CY535)</f>
        <v/>
      </c>
      <c r="DA536" s="9"/>
      <c r="DB536" s="9" t="str">
        <f t="shared" ref="DB536" si="955">IF(DA536="","",DA535+DC535-DA536)</f>
        <v/>
      </c>
      <c r="DC536" s="9"/>
      <c r="DD536" s="78"/>
      <c r="DE536" s="78" t="str">
        <f t="shared" ref="DE536" si="956">IF(CW536="","",DE535)</f>
        <v/>
      </c>
      <c r="DF536" s="9" t="str">
        <f t="shared" ref="DF536" si="957">IF(DE536="","",DB536*DE536)</f>
        <v/>
      </c>
      <c r="DG536" s="10" t="str">
        <f t="shared" ref="DG536" si="958">IF(DF536="","",DF536/(CX536*100))</f>
        <v/>
      </c>
      <c r="DH536" s="7"/>
      <c r="DJ536" s="250"/>
      <c r="DK536" s="250"/>
      <c r="DL536" s="250"/>
      <c r="DM536" s="250"/>
      <c r="DN536" s="250"/>
      <c r="DO536" s="250"/>
      <c r="EL536" s="239"/>
      <c r="EM536" s="240"/>
      <c r="EN536" s="6" t="str">
        <f>IF(EM536="","",SUM(EP536:EP539)+SUM(FD536:FD539)+SUM(HH530:HH530)+SUM(HU530:HU530)+SUM(IH530:IH530)+SUM(FR536:FR539)+SUM(GF536:GF539)+SUM(GT536:GT539))</f>
        <v/>
      </c>
      <c r="EO536" s="78"/>
      <c r="EP536" s="78" t="str">
        <f t="shared" si="945"/>
        <v/>
      </c>
      <c r="EQ536" s="78"/>
      <c r="ER536" s="28" t="str">
        <f t="shared" si="946"/>
        <v/>
      </c>
      <c r="ES536" s="78"/>
      <c r="ET536" s="78" t="str">
        <f t="shared" si="947"/>
        <v/>
      </c>
      <c r="EU536" s="78"/>
      <c r="EV536" s="90" t="str">
        <f t="shared" si="948"/>
        <v/>
      </c>
      <c r="EW536" s="91" t="str">
        <f t="shared" si="948"/>
        <v/>
      </c>
      <c r="EX536" s="28" t="str">
        <f t="shared" si="949"/>
        <v/>
      </c>
      <c r="EY536" s="29" t="str">
        <f t="shared" si="950"/>
        <v/>
      </c>
      <c r="EZ536" s="7"/>
    </row>
    <row r="537" spans="1:156">
      <c r="A537" s="221" t="s">
        <v>54</v>
      </c>
      <c r="B537" s="15"/>
      <c r="C537" s="9">
        <v>11345</v>
      </c>
      <c r="D537" s="78">
        <f t="shared" si="915"/>
        <v>63</v>
      </c>
      <c r="E537" s="9">
        <v>325</v>
      </c>
      <c r="F537" s="9">
        <f t="shared" si="916"/>
        <v>2</v>
      </c>
      <c r="G537" s="9">
        <v>14</v>
      </c>
      <c r="H537" s="9">
        <f t="shared" si="917"/>
        <v>2</v>
      </c>
      <c r="I537" s="9">
        <v>3</v>
      </c>
      <c r="J537" s="62" t="str">
        <f t="shared" si="918"/>
        <v>ピクミンマスコット</v>
      </c>
      <c r="K537" s="95">
        <f t="shared" si="919"/>
        <v>800</v>
      </c>
      <c r="L537" s="9">
        <f t="shared" si="920"/>
        <v>1600</v>
      </c>
      <c r="M537" s="10">
        <f t="shared" si="921"/>
        <v>0.25396825396825395</v>
      </c>
      <c r="N537" s="7"/>
      <c r="O537" s="168"/>
      <c r="P537" s="15"/>
      <c r="Q537" s="9">
        <v>7791</v>
      </c>
      <c r="R537" s="78">
        <f t="shared" si="922"/>
        <v>37</v>
      </c>
      <c r="S537" s="9">
        <v>351</v>
      </c>
      <c r="T537" s="9">
        <f t="shared" si="923"/>
        <v>3</v>
      </c>
      <c r="U537" s="9">
        <v>79</v>
      </c>
      <c r="V537" s="9">
        <f t="shared" si="924"/>
        <v>3</v>
      </c>
      <c r="W537" s="9">
        <v>0</v>
      </c>
      <c r="X537" s="62" t="str">
        <f t="shared" ref="X537:Y539" si="959">IF(Q537="","",X533)</f>
        <v>キティサンダルキーホルダー</v>
      </c>
      <c r="Y537" s="95">
        <f t="shared" si="959"/>
        <v>605</v>
      </c>
      <c r="Z537" s="9">
        <f t="shared" si="925"/>
        <v>1815</v>
      </c>
      <c r="AA537" s="10">
        <f t="shared" si="926"/>
        <v>0.49054054054054053</v>
      </c>
      <c r="AB537" s="7" t="s">
        <v>128</v>
      </c>
      <c r="AC537" s="168"/>
      <c r="AD537" s="15"/>
      <c r="AE537" s="9">
        <v>4412</v>
      </c>
      <c r="AF537" s="78">
        <f t="shared" si="927"/>
        <v>66</v>
      </c>
      <c r="AG537" s="9">
        <v>239</v>
      </c>
      <c r="AH537" s="9">
        <f t="shared" si="928"/>
        <v>3</v>
      </c>
      <c r="AI537" s="9">
        <v>25</v>
      </c>
      <c r="AJ537" s="9">
        <f t="shared" si="929"/>
        <v>3</v>
      </c>
      <c r="AK537" s="9">
        <v>0</v>
      </c>
      <c r="AL537" s="62" t="str">
        <f t="shared" si="951"/>
        <v>サンリオでかぱっちん</v>
      </c>
      <c r="AM537" s="95">
        <f t="shared" si="952"/>
        <v>660</v>
      </c>
      <c r="AN537" s="9">
        <f t="shared" si="930"/>
        <v>1980</v>
      </c>
      <c r="AO537" s="10">
        <f t="shared" si="931"/>
        <v>0.3</v>
      </c>
      <c r="AP537" s="7"/>
      <c r="AQ537" s="168"/>
      <c r="AR537" s="15"/>
      <c r="AS537" s="9">
        <v>4188</v>
      </c>
      <c r="AT537" s="78">
        <f t="shared" si="932"/>
        <v>61</v>
      </c>
      <c r="AU537" s="9">
        <v>313</v>
      </c>
      <c r="AV537" s="9">
        <f t="shared" si="933"/>
        <v>3</v>
      </c>
      <c r="AW537" s="9">
        <v>13</v>
      </c>
      <c r="AX537" s="9">
        <f t="shared" si="934"/>
        <v>5</v>
      </c>
      <c r="AY537" s="9">
        <v>2</v>
      </c>
      <c r="AZ537" s="62" t="str">
        <f t="shared" si="935"/>
        <v>ブラックホワイトポケカ</v>
      </c>
      <c r="BA537" s="95">
        <f t="shared" si="935"/>
        <v>1000</v>
      </c>
      <c r="BB537" s="9">
        <f t="shared" si="936"/>
        <v>5000</v>
      </c>
      <c r="BC537" s="227">
        <f t="shared" si="937"/>
        <v>0.81967213114754101</v>
      </c>
      <c r="BD537" s="7"/>
      <c r="BE537" s="168"/>
      <c r="BF537" s="15"/>
      <c r="BG537" s="9">
        <v>3203</v>
      </c>
      <c r="BH537" s="78">
        <f t="shared" si="938"/>
        <v>103</v>
      </c>
      <c r="BI537" s="9">
        <v>65</v>
      </c>
      <c r="BJ537" s="9">
        <f t="shared" si="939"/>
        <v>2</v>
      </c>
      <c r="BK537" s="9">
        <v>12</v>
      </c>
      <c r="BL537" s="9">
        <f t="shared" si="940"/>
        <v>2</v>
      </c>
      <c r="BM537" s="9">
        <v>4</v>
      </c>
      <c r="BN537" s="62" t="str">
        <f t="shared" si="941"/>
        <v>デジタルミニカメラ</v>
      </c>
      <c r="BO537" s="95">
        <f t="shared" si="942"/>
        <v>722</v>
      </c>
      <c r="BP537" s="9">
        <f t="shared" si="943"/>
        <v>1444</v>
      </c>
      <c r="BQ537" s="10">
        <f t="shared" si="944"/>
        <v>0.14019417475728155</v>
      </c>
      <c r="BR537" s="7"/>
      <c r="BS537" s="168"/>
      <c r="BT537" s="169"/>
      <c r="BU537" s="9"/>
      <c r="BV537" s="9" t="str">
        <f>IF(BU537="","",BU537-BU536)</f>
        <v/>
      </c>
      <c r="BW537" s="9"/>
      <c r="BX537" s="9" t="str">
        <f>IF(BW537="","",BW537-BW536)</f>
        <v/>
      </c>
      <c r="BY537" s="9"/>
      <c r="BZ537" s="9" t="str">
        <f>IF(BY537="","",BY536+CA536-BY537)</f>
        <v/>
      </c>
      <c r="CA537" s="9"/>
      <c r="CB537" s="78"/>
      <c r="CC537" s="78" t="str">
        <f>IF(BU537="","",CC536)</f>
        <v/>
      </c>
      <c r="CD537" s="9" t="str">
        <f>IF(CC537="","",BZ537*CC537)</f>
        <v/>
      </c>
      <c r="CE537" s="10" t="str">
        <f>IF(CD537="","",CD537/(BV537*100))</f>
        <v/>
      </c>
      <c r="CF537" s="7"/>
      <c r="CH537" s="15"/>
      <c r="CI537" s="9"/>
      <c r="CJ537" s="9" t="str">
        <f t="shared" ref="CJ537:CJ558" si="960">IF(CI537="","",CI537-CI536)</f>
        <v/>
      </c>
      <c r="CK537" s="9"/>
      <c r="CL537" s="9" t="str">
        <f t="shared" ref="CL537:CL558" si="961">IF(CK537="","",CK537-CK536)</f>
        <v/>
      </c>
      <c r="CM537" s="9"/>
      <c r="CN537" s="9" t="str">
        <f t="shared" ref="CN537:CN558" si="962">IF(CM537="","",CM536+CO536-CM537)</f>
        <v/>
      </c>
      <c r="CO537" s="9"/>
      <c r="CP537" s="78"/>
      <c r="CQ537" s="78" t="str">
        <f t="shared" ref="CQ537:CQ544" si="963">IF(CI537="","",CQ536)</f>
        <v/>
      </c>
      <c r="CR537" s="9" t="str">
        <f t="shared" ref="CR537:CR580" si="964">IF(CQ537="","",CN537*CQ537)</f>
        <v/>
      </c>
      <c r="CS537" s="10" t="str">
        <f t="shared" ref="CS537:CS580" si="965">IF(CR537="","",CR537/(CJ537*100))</f>
        <v/>
      </c>
      <c r="CT537" s="7"/>
      <c r="CV537" s="15"/>
      <c r="CW537" s="9"/>
      <c r="CX537" s="9" t="str">
        <f t="shared" ref="CX537:CX558" si="966">IF(CW537="","",CW537-CW536)</f>
        <v/>
      </c>
      <c r="CY537" s="9"/>
      <c r="CZ537" s="9" t="str">
        <f t="shared" ref="CZ537:CZ558" si="967">IF(CY537="","",CY537-CY536)</f>
        <v/>
      </c>
      <c r="DA537" s="9"/>
      <c r="DB537" s="9" t="str">
        <f t="shared" ref="DB537:DB558" si="968">IF(DA537="","",DA536+DC536-DA537)</f>
        <v/>
      </c>
      <c r="DC537" s="9"/>
      <c r="DD537" s="78"/>
      <c r="DE537" s="78" t="str">
        <f t="shared" ref="DE537:DE544" si="969">IF(CW537="","",DE536)</f>
        <v/>
      </c>
      <c r="DF537" s="9" t="str">
        <f t="shared" ref="DF537:DF580" si="970">IF(DE537="","",DB537*DE537)</f>
        <v/>
      </c>
      <c r="DG537" s="10" t="str">
        <f t="shared" ref="DG537:DG580" si="971">IF(DF537="","",DF537/(CX537*100))</f>
        <v/>
      </c>
      <c r="DH537" s="7"/>
      <c r="DJ537" s="250"/>
      <c r="DK537" s="250"/>
      <c r="DL537" s="250"/>
      <c r="DM537" s="250"/>
      <c r="DN537" s="250"/>
      <c r="DO537" s="250"/>
      <c r="EL537" s="239"/>
      <c r="EM537" s="242"/>
      <c r="EN537" s="15"/>
      <c r="EO537" s="9"/>
      <c r="EP537" s="78" t="str">
        <f t="shared" si="945"/>
        <v/>
      </c>
      <c r="EQ537" s="9"/>
      <c r="ER537" s="9" t="str">
        <f t="shared" si="946"/>
        <v/>
      </c>
      <c r="ES537" s="9"/>
      <c r="ET537" s="9" t="str">
        <f t="shared" si="947"/>
        <v/>
      </c>
      <c r="EU537" s="9"/>
      <c r="EV537" s="62" t="str">
        <f t="shared" si="948"/>
        <v/>
      </c>
      <c r="EW537" s="95" t="str">
        <f t="shared" si="948"/>
        <v/>
      </c>
      <c r="EX537" s="9" t="str">
        <f t="shared" si="949"/>
        <v/>
      </c>
      <c r="EY537" s="10" t="str">
        <f t="shared" si="950"/>
        <v/>
      </c>
      <c r="EZ537" s="7"/>
    </row>
    <row r="538" spans="1:156">
      <c r="A538" s="220">
        <v>5849</v>
      </c>
      <c r="B538" s="15"/>
      <c r="C538" s="9">
        <v>7875</v>
      </c>
      <c r="D538" s="20">
        <f t="shared" si="915"/>
        <v>58</v>
      </c>
      <c r="E538" s="9">
        <v>513</v>
      </c>
      <c r="F538" s="9">
        <f t="shared" si="916"/>
        <v>2</v>
      </c>
      <c r="G538" s="9">
        <v>12</v>
      </c>
      <c r="H538" s="9">
        <f t="shared" si="917"/>
        <v>2</v>
      </c>
      <c r="I538" s="9">
        <v>4</v>
      </c>
      <c r="J538" s="62" t="str">
        <f t="shared" si="918"/>
        <v>がま口カエル</v>
      </c>
      <c r="K538" s="9">
        <f t="shared" si="919"/>
        <v>308</v>
      </c>
      <c r="L538" s="9">
        <f t="shared" si="920"/>
        <v>616</v>
      </c>
      <c r="M538" s="10">
        <f t="shared" si="921"/>
        <v>0.10620689655172413</v>
      </c>
      <c r="N538" s="7"/>
      <c r="O538" s="168"/>
      <c r="P538" s="15"/>
      <c r="Q538" s="9">
        <v>8584</v>
      </c>
      <c r="R538" s="20">
        <f t="shared" si="922"/>
        <v>96</v>
      </c>
      <c r="S538" s="9">
        <v>200</v>
      </c>
      <c r="T538" s="9">
        <f t="shared" si="923"/>
        <v>0</v>
      </c>
      <c r="U538" s="9">
        <v>7</v>
      </c>
      <c r="V538" s="9">
        <f t="shared" si="924"/>
        <v>1</v>
      </c>
      <c r="W538" s="9">
        <v>2</v>
      </c>
      <c r="X538" s="62" t="str">
        <f t="shared" si="959"/>
        <v>サンリオファン</v>
      </c>
      <c r="Y538" s="9">
        <f t="shared" si="959"/>
        <v>1100</v>
      </c>
      <c r="Z538" s="9">
        <f t="shared" si="925"/>
        <v>1100</v>
      </c>
      <c r="AA538" s="10">
        <f t="shared" si="926"/>
        <v>0.11458333333333333</v>
      </c>
      <c r="AB538" s="7"/>
      <c r="AC538" s="168"/>
      <c r="AD538" s="15"/>
      <c r="AE538" s="9">
        <v>5179</v>
      </c>
      <c r="AF538" s="20">
        <f t="shared" si="927"/>
        <v>125</v>
      </c>
      <c r="AG538" s="9">
        <v>234</v>
      </c>
      <c r="AH538" s="9">
        <f t="shared" si="928"/>
        <v>3</v>
      </c>
      <c r="AI538" s="9">
        <v>7</v>
      </c>
      <c r="AJ538" s="9">
        <f t="shared" si="929"/>
        <v>3</v>
      </c>
      <c r="AK538" s="9">
        <v>2</v>
      </c>
      <c r="AL538" s="62" t="str">
        <f t="shared" si="951"/>
        <v>ＡＩマスコット</v>
      </c>
      <c r="AM538" s="9">
        <f t="shared" si="952"/>
        <v>418</v>
      </c>
      <c r="AN538" s="9">
        <f t="shared" si="930"/>
        <v>1254</v>
      </c>
      <c r="AO538" s="10">
        <f t="shared" si="931"/>
        <v>0.10032000000000001</v>
      </c>
      <c r="AP538" s="7"/>
      <c r="AQ538" s="168"/>
      <c r="AR538" s="17"/>
      <c r="AS538" s="9">
        <v>4465</v>
      </c>
      <c r="AT538" s="20">
        <f t="shared" si="932"/>
        <v>64</v>
      </c>
      <c r="AU538" s="9">
        <v>281</v>
      </c>
      <c r="AV538" s="9">
        <f t="shared" si="933"/>
        <v>5</v>
      </c>
      <c r="AW538" s="9">
        <v>33</v>
      </c>
      <c r="AX538" s="9">
        <f t="shared" si="934"/>
        <v>5</v>
      </c>
      <c r="AY538" s="9">
        <v>6</v>
      </c>
      <c r="AZ538" s="62" t="str">
        <f t="shared" si="935"/>
        <v>ダンダダンマスコット</v>
      </c>
      <c r="BA538" s="9">
        <f t="shared" si="935"/>
        <v>800</v>
      </c>
      <c r="BB538" s="9">
        <f t="shared" si="936"/>
        <v>4000</v>
      </c>
      <c r="BC538" s="10">
        <f t="shared" si="937"/>
        <v>0.625</v>
      </c>
      <c r="BD538" s="7"/>
      <c r="BE538" s="168"/>
      <c r="BF538" s="17"/>
      <c r="BG538" s="9">
        <v>2915</v>
      </c>
      <c r="BH538" s="20">
        <f t="shared" si="938"/>
        <v>192</v>
      </c>
      <c r="BI538" s="9">
        <v>90</v>
      </c>
      <c r="BJ538" s="9">
        <f t="shared" si="939"/>
        <v>5</v>
      </c>
      <c r="BK538" s="9">
        <v>50</v>
      </c>
      <c r="BL538" s="9">
        <f t="shared" si="940"/>
        <v>6</v>
      </c>
      <c r="BM538" s="9">
        <v>4</v>
      </c>
      <c r="BN538" s="62" t="str">
        <f t="shared" si="941"/>
        <v>ゲームアーク</v>
      </c>
      <c r="BO538" s="9">
        <f t="shared" si="942"/>
        <v>670</v>
      </c>
      <c r="BP538" s="9">
        <f t="shared" si="943"/>
        <v>4020</v>
      </c>
      <c r="BQ538" s="10">
        <f t="shared" si="944"/>
        <v>0.20937500000000001</v>
      </c>
      <c r="BR538" s="7"/>
      <c r="BS538" s="168"/>
      <c r="BT538" s="170"/>
      <c r="BU538" s="9"/>
      <c r="BV538" s="9" t="str">
        <f t="shared" ref="BV538:BV558" si="972">IF(BU538="","",BU538-BU537)</f>
        <v/>
      </c>
      <c r="BW538" s="9"/>
      <c r="BX538" s="9" t="str">
        <f t="shared" ref="BX538:BX558" si="973">IF(BW538="","",BW538-BW537)</f>
        <v/>
      </c>
      <c r="BY538" s="9"/>
      <c r="BZ538" s="9" t="str">
        <f t="shared" ref="BZ538:BZ558" si="974">IF(BY538="","",BY537+CA537-BY538)</f>
        <v/>
      </c>
      <c r="CA538" s="9"/>
      <c r="CB538" s="78"/>
      <c r="CC538" s="78" t="str">
        <f t="shared" ref="CC538:CC544" si="975">IF(BU538="","",CC537)</f>
        <v/>
      </c>
      <c r="CD538" s="9" t="str">
        <f t="shared" ref="CD538:CD580" si="976">IF(CC538="","",BZ538*CC538)</f>
        <v/>
      </c>
      <c r="CE538" s="10" t="str">
        <f t="shared" ref="CE538:CE580" si="977">IF(CD538="","",CD538/(BV538*100))</f>
        <v/>
      </c>
      <c r="CF538" s="7"/>
      <c r="CH538" s="89"/>
      <c r="CI538" s="9"/>
      <c r="CJ538" s="9" t="str">
        <f t="shared" si="960"/>
        <v/>
      </c>
      <c r="CK538" s="9"/>
      <c r="CL538" s="9" t="str">
        <f t="shared" si="961"/>
        <v/>
      </c>
      <c r="CM538" s="9"/>
      <c r="CN538" s="9" t="str">
        <f t="shared" si="962"/>
        <v/>
      </c>
      <c r="CO538" s="9"/>
      <c r="CP538" s="78"/>
      <c r="CQ538" s="78" t="str">
        <f t="shared" si="963"/>
        <v/>
      </c>
      <c r="CR538" s="9" t="str">
        <f t="shared" si="964"/>
        <v/>
      </c>
      <c r="CS538" s="10" t="str">
        <f t="shared" si="965"/>
        <v/>
      </c>
      <c r="CT538" s="7"/>
      <c r="CV538" s="89"/>
      <c r="CW538" s="9"/>
      <c r="CX538" s="9" t="str">
        <f t="shared" si="966"/>
        <v/>
      </c>
      <c r="CY538" s="9"/>
      <c r="CZ538" s="9" t="str">
        <f t="shared" si="967"/>
        <v/>
      </c>
      <c r="DA538" s="9"/>
      <c r="DB538" s="9" t="str">
        <f t="shared" si="968"/>
        <v/>
      </c>
      <c r="DC538" s="9"/>
      <c r="DD538" s="78"/>
      <c r="DE538" s="78" t="str">
        <f t="shared" si="969"/>
        <v/>
      </c>
      <c r="DF538" s="9" t="str">
        <f t="shared" si="970"/>
        <v/>
      </c>
      <c r="DG538" s="10" t="str">
        <f t="shared" si="971"/>
        <v/>
      </c>
      <c r="DH538" s="7"/>
      <c r="DJ538" s="250"/>
      <c r="DK538" s="250"/>
      <c r="DL538" s="250"/>
      <c r="DM538" s="250"/>
      <c r="DN538" s="250"/>
      <c r="DO538" s="250"/>
      <c r="EL538" s="243"/>
      <c r="EM538" s="140"/>
      <c r="EN538" s="169"/>
      <c r="EO538" s="9"/>
      <c r="EP538" s="20" t="str">
        <f t="shared" si="945"/>
        <v/>
      </c>
      <c r="EQ538" s="9"/>
      <c r="ER538" s="9" t="str">
        <f t="shared" si="946"/>
        <v/>
      </c>
      <c r="ES538" s="9"/>
      <c r="ET538" s="9" t="str">
        <f t="shared" si="947"/>
        <v/>
      </c>
      <c r="EU538" s="9"/>
      <c r="EV538" s="62" t="str">
        <f t="shared" si="948"/>
        <v/>
      </c>
      <c r="EW538" s="9" t="str">
        <f t="shared" si="948"/>
        <v/>
      </c>
      <c r="EX538" s="9" t="str">
        <f t="shared" si="949"/>
        <v/>
      </c>
      <c r="EY538" s="10" t="str">
        <f t="shared" si="950"/>
        <v/>
      </c>
      <c r="EZ538" s="7"/>
    </row>
    <row r="539" spans="1:156" ht="15" customHeight="1" thickBot="1">
      <c r="A539" s="23"/>
      <c r="B539" s="23"/>
      <c r="C539" s="24">
        <v>7962</v>
      </c>
      <c r="D539" s="104">
        <f t="shared" si="915"/>
        <v>79</v>
      </c>
      <c r="E539" s="24">
        <v>399</v>
      </c>
      <c r="F539" s="24">
        <f t="shared" si="916"/>
        <v>1</v>
      </c>
      <c r="G539" s="24">
        <v>6</v>
      </c>
      <c r="H539" s="24">
        <f t="shared" si="917"/>
        <v>0</v>
      </c>
      <c r="I539" s="24">
        <v>3</v>
      </c>
      <c r="J539" s="63" t="str">
        <f t="shared" si="918"/>
        <v>キティフェイスポーチ</v>
      </c>
      <c r="K539" s="96">
        <f t="shared" si="919"/>
        <v>957</v>
      </c>
      <c r="L539" s="24">
        <f t="shared" si="920"/>
        <v>0</v>
      </c>
      <c r="M539" s="26">
        <f t="shared" si="921"/>
        <v>0</v>
      </c>
      <c r="N539" s="7"/>
      <c r="O539" s="168"/>
      <c r="P539" s="23"/>
      <c r="Q539" s="24">
        <v>5799</v>
      </c>
      <c r="R539" s="104">
        <f t="shared" si="922"/>
        <v>79</v>
      </c>
      <c r="S539" s="24">
        <v>344</v>
      </c>
      <c r="T539" s="24">
        <f t="shared" si="923"/>
        <v>1</v>
      </c>
      <c r="U539" s="24">
        <v>21</v>
      </c>
      <c r="V539" s="24">
        <f t="shared" si="924"/>
        <v>1</v>
      </c>
      <c r="W539" s="24">
        <v>0</v>
      </c>
      <c r="X539" s="63" t="str">
        <f t="shared" si="959"/>
        <v>アンパンマンマスコット</v>
      </c>
      <c r="Y539" s="96">
        <f t="shared" si="959"/>
        <v>608</v>
      </c>
      <c r="Z539" s="24">
        <f t="shared" si="925"/>
        <v>608</v>
      </c>
      <c r="AA539" s="26">
        <f t="shared" si="926"/>
        <v>7.6962025316455698E-2</v>
      </c>
      <c r="AB539" s="7"/>
      <c r="AC539" s="168"/>
      <c r="AD539" s="23"/>
      <c r="AE539" s="24">
        <v>4630</v>
      </c>
      <c r="AF539" s="104">
        <f t="shared" si="927"/>
        <v>142</v>
      </c>
      <c r="AG539" s="24">
        <v>433</v>
      </c>
      <c r="AH539" s="24">
        <f t="shared" si="928"/>
        <v>7</v>
      </c>
      <c r="AI539" s="24">
        <v>16</v>
      </c>
      <c r="AJ539" s="24">
        <f t="shared" si="929"/>
        <v>6</v>
      </c>
      <c r="AK539" s="24">
        <v>15</v>
      </c>
      <c r="AL539" s="63" t="str">
        <f t="shared" si="951"/>
        <v>ラブブキーホルダー</v>
      </c>
      <c r="AM539" s="96">
        <f t="shared" si="952"/>
        <v>450</v>
      </c>
      <c r="AN539" s="24">
        <f t="shared" si="930"/>
        <v>2700</v>
      </c>
      <c r="AO539" s="26">
        <f t="shared" si="931"/>
        <v>0.19014084507042253</v>
      </c>
      <c r="AP539" s="7"/>
      <c r="AQ539" s="168"/>
      <c r="AR539" s="23"/>
      <c r="AS539" s="24">
        <v>4490</v>
      </c>
      <c r="AT539" s="104">
        <f t="shared" si="932"/>
        <v>44</v>
      </c>
      <c r="AU539" s="24">
        <v>239</v>
      </c>
      <c r="AV539" s="24">
        <f t="shared" si="933"/>
        <v>1</v>
      </c>
      <c r="AW539" s="24">
        <v>11</v>
      </c>
      <c r="AX539" s="24">
        <f t="shared" si="934"/>
        <v>1</v>
      </c>
      <c r="AY539" s="24">
        <v>-2</v>
      </c>
      <c r="AZ539" s="63" t="s">
        <v>91</v>
      </c>
      <c r="BA539" s="96">
        <v>528</v>
      </c>
      <c r="BB539" s="24">
        <f t="shared" si="936"/>
        <v>528</v>
      </c>
      <c r="BC539" s="26">
        <f t="shared" si="937"/>
        <v>0.12</v>
      </c>
      <c r="BD539" s="7"/>
      <c r="BE539" s="168"/>
      <c r="BF539" s="23"/>
      <c r="BG539" s="24">
        <v>3524</v>
      </c>
      <c r="BH539" s="104">
        <f t="shared" si="938"/>
        <v>208</v>
      </c>
      <c r="BI539" s="24">
        <v>180</v>
      </c>
      <c r="BJ539" s="24">
        <f t="shared" si="939"/>
        <v>10</v>
      </c>
      <c r="BK539" s="24">
        <v>70</v>
      </c>
      <c r="BL539" s="24">
        <f t="shared" si="940"/>
        <v>13</v>
      </c>
      <c r="BM539" s="24">
        <v>44</v>
      </c>
      <c r="BN539" s="63" t="str">
        <f t="shared" si="941"/>
        <v>AIモンスターラバー</v>
      </c>
      <c r="BO539" s="96">
        <f t="shared" si="942"/>
        <v>200</v>
      </c>
      <c r="BP539" s="24">
        <f t="shared" si="943"/>
        <v>2600</v>
      </c>
      <c r="BQ539" s="26">
        <f t="shared" si="944"/>
        <v>0.125</v>
      </c>
      <c r="BR539" s="7"/>
      <c r="BS539" s="168"/>
      <c r="BT539" s="169"/>
      <c r="BU539" s="9"/>
      <c r="BV539" s="9" t="str">
        <f t="shared" si="972"/>
        <v/>
      </c>
      <c r="BW539" s="9"/>
      <c r="BX539" s="9" t="str">
        <f t="shared" si="973"/>
        <v/>
      </c>
      <c r="BY539" s="9"/>
      <c r="BZ539" s="9" t="str">
        <f t="shared" si="974"/>
        <v/>
      </c>
      <c r="CA539" s="9"/>
      <c r="CB539" s="78"/>
      <c r="CC539" s="78" t="str">
        <f t="shared" si="975"/>
        <v/>
      </c>
      <c r="CD539" s="9" t="str">
        <f t="shared" si="976"/>
        <v/>
      </c>
      <c r="CE539" s="10" t="str">
        <f t="shared" si="977"/>
        <v/>
      </c>
      <c r="CF539" s="7"/>
      <c r="CH539" s="15"/>
      <c r="CI539" s="9"/>
      <c r="CJ539" s="9" t="str">
        <f t="shared" si="960"/>
        <v/>
      </c>
      <c r="CK539" s="9"/>
      <c r="CL539" s="9" t="str">
        <f t="shared" si="961"/>
        <v/>
      </c>
      <c r="CM539" s="9"/>
      <c r="CN539" s="9" t="str">
        <f t="shared" si="962"/>
        <v/>
      </c>
      <c r="CO539" s="9"/>
      <c r="CP539" s="78"/>
      <c r="CQ539" s="78" t="str">
        <f t="shared" si="963"/>
        <v/>
      </c>
      <c r="CR539" s="9" t="str">
        <f t="shared" si="964"/>
        <v/>
      </c>
      <c r="CS539" s="10" t="str">
        <f t="shared" si="965"/>
        <v/>
      </c>
      <c r="CT539" s="7"/>
      <c r="CV539" s="15"/>
      <c r="CW539" s="9"/>
      <c r="CX539" s="9" t="str">
        <f t="shared" si="966"/>
        <v/>
      </c>
      <c r="CY539" s="9"/>
      <c r="CZ539" s="9" t="str">
        <f t="shared" si="967"/>
        <v/>
      </c>
      <c r="DA539" s="9"/>
      <c r="DB539" s="9" t="str">
        <f t="shared" si="968"/>
        <v/>
      </c>
      <c r="DC539" s="9"/>
      <c r="DD539" s="78"/>
      <c r="DE539" s="78" t="str">
        <f t="shared" si="969"/>
        <v/>
      </c>
      <c r="DF539" s="9" t="str">
        <f t="shared" si="970"/>
        <v/>
      </c>
      <c r="DG539" s="10" t="str">
        <f t="shared" si="971"/>
        <v/>
      </c>
      <c r="DH539" s="7"/>
      <c r="EL539" s="239"/>
      <c r="EM539" s="134"/>
      <c r="EN539" s="23"/>
      <c r="EO539" s="24"/>
      <c r="EP539" s="104" t="str">
        <f t="shared" si="945"/>
        <v/>
      </c>
      <c r="EQ539" s="24"/>
      <c r="ER539" s="24" t="str">
        <f t="shared" si="946"/>
        <v/>
      </c>
      <c r="ES539" s="24"/>
      <c r="ET539" s="24" t="str">
        <f t="shared" si="947"/>
        <v/>
      </c>
      <c r="EU539" s="24"/>
      <c r="EV539" s="63" t="str">
        <f t="shared" si="948"/>
        <v/>
      </c>
      <c r="EW539" s="96" t="str">
        <f t="shared" si="948"/>
        <v/>
      </c>
      <c r="EX539" s="24" t="str">
        <f t="shared" si="949"/>
        <v/>
      </c>
      <c r="EY539" s="26" t="str">
        <f t="shared" si="950"/>
        <v/>
      </c>
      <c r="EZ539" s="7"/>
    </row>
    <row r="540" spans="1:156" ht="15" customHeight="1" thickTop="1">
      <c r="A540" s="89">
        <v>45922</v>
      </c>
      <c r="B540" s="6">
        <f>IF(A540="","",SUM(D540:D543)+SUM(R540:R543)+SUM(BV531)+SUM(CJ531)+SUM(CX531)+SUM(AF540:AF543)+SUM(AT540:AT543)+SUM(BH540:BH543))</f>
        <v>2500</v>
      </c>
      <c r="C540" s="78">
        <v>9697</v>
      </c>
      <c r="D540" s="78">
        <f t="shared" si="915"/>
        <v>96</v>
      </c>
      <c r="E540" s="78">
        <v>341</v>
      </c>
      <c r="F540" s="28">
        <f t="shared" si="916"/>
        <v>1</v>
      </c>
      <c r="G540" s="78">
        <v>25</v>
      </c>
      <c r="H540" s="78">
        <f t="shared" si="917"/>
        <v>1</v>
      </c>
      <c r="I540" s="78">
        <v>0</v>
      </c>
      <c r="J540" s="90" t="str">
        <f t="shared" si="918"/>
        <v>NICIマスコット</v>
      </c>
      <c r="K540" s="91">
        <f t="shared" si="919"/>
        <v>682</v>
      </c>
      <c r="L540" s="28">
        <f t="shared" si="920"/>
        <v>682</v>
      </c>
      <c r="M540" s="29">
        <f t="shared" si="921"/>
        <v>7.104166666666667E-2</v>
      </c>
      <c r="N540" s="7"/>
      <c r="O540" s="168"/>
      <c r="P540" s="89">
        <f>IF(A540="","",A540)</f>
        <v>45922</v>
      </c>
      <c r="Q540" s="78">
        <v>6678</v>
      </c>
      <c r="R540" s="78">
        <f t="shared" si="922"/>
        <v>308</v>
      </c>
      <c r="S540" s="78">
        <v>159</v>
      </c>
      <c r="T540" s="28">
        <f t="shared" si="923"/>
        <v>10</v>
      </c>
      <c r="U540" s="78">
        <v>5</v>
      </c>
      <c r="V540" s="78">
        <f t="shared" si="924"/>
        <v>10</v>
      </c>
      <c r="W540" s="78">
        <v>8</v>
      </c>
      <c r="X540" s="90" t="s">
        <v>28</v>
      </c>
      <c r="Y540" s="91">
        <v>350</v>
      </c>
      <c r="Z540" s="28">
        <f t="shared" si="925"/>
        <v>3500</v>
      </c>
      <c r="AA540" s="29">
        <f t="shared" si="926"/>
        <v>0.11363636363636363</v>
      </c>
      <c r="AB540" s="7"/>
      <c r="AC540" s="168"/>
      <c r="AD540" s="89">
        <f>IF(A540="","",A540)</f>
        <v>45922</v>
      </c>
      <c r="AE540" s="78">
        <v>4292</v>
      </c>
      <c r="AF540" s="78">
        <f t="shared" si="927"/>
        <v>103</v>
      </c>
      <c r="AG540" s="78">
        <v>140</v>
      </c>
      <c r="AH540" s="28">
        <f t="shared" si="928"/>
        <v>2</v>
      </c>
      <c r="AI540" s="78">
        <v>7</v>
      </c>
      <c r="AJ540" s="78">
        <f t="shared" si="929"/>
        <v>3</v>
      </c>
      <c r="AK540" s="78">
        <v>4</v>
      </c>
      <c r="AL540" s="90" t="str">
        <f t="shared" si="951"/>
        <v>サンリオミニリュック</v>
      </c>
      <c r="AM540" s="91">
        <f t="shared" si="952"/>
        <v>600</v>
      </c>
      <c r="AN540" s="28">
        <f t="shared" si="930"/>
        <v>1800</v>
      </c>
      <c r="AO540" s="29">
        <f t="shared" si="931"/>
        <v>0.17475728155339806</v>
      </c>
      <c r="AP540" s="7"/>
      <c r="AQ540" s="168"/>
      <c r="AR540" s="89">
        <f>IF(A540="","",A540)</f>
        <v>45922</v>
      </c>
      <c r="AS540" s="78">
        <v>7140</v>
      </c>
      <c r="AT540" s="78">
        <f t="shared" si="932"/>
        <v>75</v>
      </c>
      <c r="AU540" s="78">
        <v>301</v>
      </c>
      <c r="AV540" s="28">
        <f t="shared" si="933"/>
        <v>3</v>
      </c>
      <c r="AW540" s="78">
        <v>7</v>
      </c>
      <c r="AX540" s="78">
        <f t="shared" si="934"/>
        <v>3</v>
      </c>
      <c r="AY540" s="78">
        <v>0</v>
      </c>
      <c r="AZ540" s="90" t="str">
        <f t="shared" ref="AZ540:BA547" si="978">IF(AS540="","",AZ536)</f>
        <v>テラスタルフェス</v>
      </c>
      <c r="BA540" s="91">
        <f t="shared" si="978"/>
        <v>1000</v>
      </c>
      <c r="BB540" s="28">
        <f t="shared" si="936"/>
        <v>3000</v>
      </c>
      <c r="BC540" s="29">
        <f t="shared" si="937"/>
        <v>0.4</v>
      </c>
      <c r="BD540" s="7"/>
      <c r="BE540" s="168"/>
      <c r="BF540" s="89">
        <f>IF(A540="","",A540)</f>
        <v>45922</v>
      </c>
      <c r="BG540" s="78">
        <v>2976</v>
      </c>
      <c r="BH540" s="78">
        <f t="shared" si="938"/>
        <v>119</v>
      </c>
      <c r="BI540" s="78">
        <v>154</v>
      </c>
      <c r="BJ540" s="28">
        <f t="shared" si="939"/>
        <v>11</v>
      </c>
      <c r="BK540" s="78">
        <v>6</v>
      </c>
      <c r="BL540" s="78">
        <f t="shared" si="940"/>
        <v>10</v>
      </c>
      <c r="BM540" s="78">
        <v>12</v>
      </c>
      <c r="BN540" s="90" t="str">
        <f t="shared" si="941"/>
        <v>ゴールドイヤホン</v>
      </c>
      <c r="BO540" s="91">
        <f t="shared" si="942"/>
        <v>800</v>
      </c>
      <c r="BP540" s="28">
        <f t="shared" si="943"/>
        <v>8000</v>
      </c>
      <c r="BQ540" s="29">
        <f t="shared" si="944"/>
        <v>0.67226890756302526</v>
      </c>
      <c r="BR540" s="7" t="s">
        <v>129</v>
      </c>
      <c r="BS540" s="168"/>
      <c r="BT540" s="169"/>
      <c r="BU540" s="9"/>
      <c r="BV540" s="9" t="str">
        <f t="shared" si="972"/>
        <v/>
      </c>
      <c r="BW540" s="9"/>
      <c r="BX540" s="9" t="str">
        <f t="shared" si="973"/>
        <v/>
      </c>
      <c r="BY540" s="9"/>
      <c r="BZ540" s="9" t="str">
        <f t="shared" si="974"/>
        <v/>
      </c>
      <c r="CA540" s="9"/>
      <c r="CB540" s="78"/>
      <c r="CC540" s="78" t="str">
        <f t="shared" si="975"/>
        <v/>
      </c>
      <c r="CD540" s="9" t="str">
        <f t="shared" si="976"/>
        <v/>
      </c>
      <c r="CE540" s="10" t="str">
        <f t="shared" si="977"/>
        <v/>
      </c>
      <c r="CF540" s="7"/>
      <c r="CH540" s="15"/>
      <c r="CI540" s="9"/>
      <c r="CJ540" s="9" t="str">
        <f t="shared" si="960"/>
        <v/>
      </c>
      <c r="CK540" s="9"/>
      <c r="CL540" s="9" t="str">
        <f t="shared" si="961"/>
        <v/>
      </c>
      <c r="CM540" s="9"/>
      <c r="CN540" s="9" t="str">
        <f t="shared" si="962"/>
        <v/>
      </c>
      <c r="CO540" s="9"/>
      <c r="CP540" s="78"/>
      <c r="CQ540" s="78" t="str">
        <f t="shared" si="963"/>
        <v/>
      </c>
      <c r="CR540" s="9" t="str">
        <f t="shared" si="964"/>
        <v/>
      </c>
      <c r="CS540" s="10" t="str">
        <f t="shared" si="965"/>
        <v/>
      </c>
      <c r="CT540" s="7"/>
      <c r="CV540" s="15"/>
      <c r="CW540" s="9"/>
      <c r="CX540" s="9" t="str">
        <f t="shared" si="966"/>
        <v/>
      </c>
      <c r="CY540" s="9"/>
      <c r="CZ540" s="9" t="str">
        <f t="shared" si="967"/>
        <v/>
      </c>
      <c r="DA540" s="9"/>
      <c r="DB540" s="9" t="str">
        <f t="shared" si="968"/>
        <v/>
      </c>
      <c r="DC540" s="9"/>
      <c r="DD540" s="78"/>
      <c r="DE540" s="78" t="str">
        <f t="shared" si="969"/>
        <v/>
      </c>
      <c r="DF540" s="9" t="str">
        <f t="shared" si="970"/>
        <v/>
      </c>
      <c r="DG540" s="10" t="str">
        <f t="shared" si="971"/>
        <v/>
      </c>
      <c r="DH540" s="7"/>
      <c r="EL540" s="239"/>
      <c r="EM540" s="89"/>
      <c r="EN540" s="6" t="str">
        <f>IF(EM540="","",SUM(EP540:EP543)+SUM(FD540:FD543)+SUM(HH531)+SUM(HU531)+SUM(IH531)+SUM(FR540:FR543)+SUM(GF540:GF543)+SUM(GT540:GT543))</f>
        <v/>
      </c>
      <c r="EO540" s="78"/>
      <c r="EP540" s="78" t="str">
        <f t="shared" si="945"/>
        <v/>
      </c>
      <c r="EQ540" s="78"/>
      <c r="ER540" s="28" t="str">
        <f t="shared" si="946"/>
        <v/>
      </c>
      <c r="ES540" s="78"/>
      <c r="ET540" s="78" t="str">
        <f t="shared" si="947"/>
        <v/>
      </c>
      <c r="EU540" s="78"/>
      <c r="EV540" s="90" t="str">
        <f t="shared" si="948"/>
        <v/>
      </c>
      <c r="EW540" s="91" t="str">
        <f t="shared" si="948"/>
        <v/>
      </c>
      <c r="EX540" s="28" t="str">
        <f t="shared" si="949"/>
        <v/>
      </c>
      <c r="EY540" s="29" t="str">
        <f t="shared" si="950"/>
        <v/>
      </c>
      <c r="EZ540" s="7"/>
    </row>
    <row r="541" spans="1:156" ht="15" customHeight="1">
      <c r="A541" s="221"/>
      <c r="B541" s="6"/>
      <c r="C541" s="9">
        <v>11389</v>
      </c>
      <c r="D541" s="9">
        <f t="shared" si="915"/>
        <v>44</v>
      </c>
      <c r="E541" s="9">
        <v>327</v>
      </c>
      <c r="F541" s="9">
        <f t="shared" si="916"/>
        <v>2</v>
      </c>
      <c r="G541" s="9">
        <v>15</v>
      </c>
      <c r="H541" s="9">
        <f t="shared" si="917"/>
        <v>2</v>
      </c>
      <c r="I541" s="9">
        <v>0</v>
      </c>
      <c r="J541" s="62" t="str">
        <f t="shared" si="918"/>
        <v>ピクミンマスコット</v>
      </c>
      <c r="K541" s="95">
        <f t="shared" si="919"/>
        <v>800</v>
      </c>
      <c r="L541" s="9">
        <f t="shared" si="920"/>
        <v>1600</v>
      </c>
      <c r="M541" s="10">
        <f t="shared" si="921"/>
        <v>0.36363636363636365</v>
      </c>
      <c r="N541" s="7"/>
      <c r="O541" s="168"/>
      <c r="P541" s="15"/>
      <c r="Q541" s="9">
        <v>7858</v>
      </c>
      <c r="R541" s="9">
        <f t="shared" si="922"/>
        <v>67</v>
      </c>
      <c r="S541" s="9">
        <v>351</v>
      </c>
      <c r="T541" s="9">
        <f t="shared" si="923"/>
        <v>0</v>
      </c>
      <c r="U541" s="9">
        <v>78</v>
      </c>
      <c r="V541" s="9">
        <f t="shared" si="924"/>
        <v>1</v>
      </c>
      <c r="W541" s="9">
        <v>0</v>
      </c>
      <c r="X541" s="62" t="str">
        <f t="shared" ref="X541:Y547" si="979">IF(Q541="","",X537)</f>
        <v>キティサンダルキーホルダー</v>
      </c>
      <c r="Y541" s="95">
        <f t="shared" si="979"/>
        <v>605</v>
      </c>
      <c r="Z541" s="9">
        <f t="shared" si="925"/>
        <v>605</v>
      </c>
      <c r="AA541" s="10">
        <f t="shared" si="926"/>
        <v>9.029850746268657E-2</v>
      </c>
      <c r="AB541" s="7" t="s">
        <v>130</v>
      </c>
      <c r="AC541" s="168"/>
      <c r="AD541" s="15"/>
      <c r="AE541" s="9">
        <v>4440</v>
      </c>
      <c r="AF541" s="9">
        <f t="shared" si="927"/>
        <v>28</v>
      </c>
      <c r="AG541" s="9">
        <v>241</v>
      </c>
      <c r="AH541" s="9">
        <f t="shared" si="928"/>
        <v>2</v>
      </c>
      <c r="AI541" s="9">
        <v>23</v>
      </c>
      <c r="AJ541" s="9">
        <f t="shared" si="929"/>
        <v>2</v>
      </c>
      <c r="AK541" s="9">
        <v>-5</v>
      </c>
      <c r="AL541" s="62" t="str">
        <f t="shared" si="951"/>
        <v>サンリオでかぱっちん</v>
      </c>
      <c r="AM541" s="95">
        <f t="shared" si="952"/>
        <v>660</v>
      </c>
      <c r="AN541" s="9">
        <f t="shared" si="930"/>
        <v>1320</v>
      </c>
      <c r="AO541" s="10">
        <f t="shared" si="931"/>
        <v>0.47142857142857142</v>
      </c>
      <c r="AP541" s="7" t="s">
        <v>131</v>
      </c>
      <c r="AQ541" s="168"/>
      <c r="AR541" s="15"/>
      <c r="AS541" s="9">
        <v>4262</v>
      </c>
      <c r="AT541" s="9">
        <f t="shared" si="932"/>
        <v>74</v>
      </c>
      <c r="AU541" s="9">
        <v>319</v>
      </c>
      <c r="AV541" s="9">
        <f t="shared" si="933"/>
        <v>6</v>
      </c>
      <c r="AW541" s="9">
        <v>10</v>
      </c>
      <c r="AX541" s="9">
        <f t="shared" si="934"/>
        <v>5</v>
      </c>
      <c r="AY541" s="9">
        <v>14</v>
      </c>
      <c r="AZ541" s="62" t="str">
        <f t="shared" si="978"/>
        <v>ブラックホワイトポケカ</v>
      </c>
      <c r="BA541" s="95">
        <f t="shared" si="978"/>
        <v>1000</v>
      </c>
      <c r="BB541" s="9">
        <f t="shared" si="936"/>
        <v>5000</v>
      </c>
      <c r="BC541" s="10">
        <f t="shared" si="937"/>
        <v>0.67567567567567566</v>
      </c>
      <c r="BD541" s="7"/>
      <c r="BE541" s="168"/>
      <c r="BF541" s="15"/>
      <c r="BG541" s="9">
        <v>3304</v>
      </c>
      <c r="BH541" s="9">
        <f t="shared" si="938"/>
        <v>101</v>
      </c>
      <c r="BI541" s="9">
        <v>67</v>
      </c>
      <c r="BJ541" s="9">
        <f t="shared" si="939"/>
        <v>2</v>
      </c>
      <c r="BK541" s="9">
        <v>15</v>
      </c>
      <c r="BL541" s="9">
        <f t="shared" si="940"/>
        <v>1</v>
      </c>
      <c r="BM541" s="9"/>
      <c r="BN541" s="62" t="str">
        <f t="shared" si="941"/>
        <v>デジタルミニカメラ</v>
      </c>
      <c r="BO541" s="95">
        <f t="shared" si="942"/>
        <v>722</v>
      </c>
      <c r="BP541" s="9">
        <f t="shared" si="943"/>
        <v>722</v>
      </c>
      <c r="BQ541" s="10">
        <f t="shared" si="944"/>
        <v>7.1485148514851479E-2</v>
      </c>
      <c r="BR541" s="7"/>
      <c r="BS541" s="168"/>
      <c r="BT541" s="169"/>
      <c r="BU541" s="9"/>
      <c r="BV541" s="9" t="str">
        <f t="shared" si="972"/>
        <v/>
      </c>
      <c r="BW541" s="9"/>
      <c r="BX541" s="9" t="str">
        <f t="shared" si="973"/>
        <v/>
      </c>
      <c r="BY541" s="9"/>
      <c r="BZ541" s="9" t="str">
        <f t="shared" si="974"/>
        <v/>
      </c>
      <c r="CA541" s="9"/>
      <c r="CB541" s="78"/>
      <c r="CC541" s="78" t="str">
        <f t="shared" si="975"/>
        <v/>
      </c>
      <c r="CD541" s="9" t="str">
        <f t="shared" si="976"/>
        <v/>
      </c>
      <c r="CE541" s="10" t="str">
        <f t="shared" si="977"/>
        <v/>
      </c>
      <c r="CF541" s="7"/>
      <c r="CH541" s="15"/>
      <c r="CI541" s="9"/>
      <c r="CJ541" s="9" t="str">
        <f t="shared" si="960"/>
        <v/>
      </c>
      <c r="CK541" s="9"/>
      <c r="CL541" s="9" t="str">
        <f t="shared" si="961"/>
        <v/>
      </c>
      <c r="CM541" s="9"/>
      <c r="CN541" s="9" t="str">
        <f t="shared" si="962"/>
        <v/>
      </c>
      <c r="CO541" s="9"/>
      <c r="CP541" s="78"/>
      <c r="CQ541" s="78" t="str">
        <f t="shared" si="963"/>
        <v/>
      </c>
      <c r="CR541" s="9" t="str">
        <f t="shared" si="964"/>
        <v/>
      </c>
      <c r="CS541" s="10" t="str">
        <f t="shared" si="965"/>
        <v/>
      </c>
      <c r="CT541" s="7"/>
      <c r="CV541" s="15"/>
      <c r="CW541" s="9"/>
      <c r="CX541" s="9" t="str">
        <f t="shared" si="966"/>
        <v/>
      </c>
      <c r="CY541" s="9"/>
      <c r="CZ541" s="9" t="str">
        <f t="shared" si="967"/>
        <v/>
      </c>
      <c r="DA541" s="9"/>
      <c r="DB541" s="9" t="str">
        <f t="shared" si="968"/>
        <v/>
      </c>
      <c r="DC541" s="9"/>
      <c r="DD541" s="78"/>
      <c r="DE541" s="78" t="str">
        <f t="shared" si="969"/>
        <v/>
      </c>
      <c r="DF541" s="9" t="str">
        <f t="shared" si="970"/>
        <v/>
      </c>
      <c r="DG541" s="10" t="str">
        <f t="shared" si="971"/>
        <v/>
      </c>
      <c r="DH541" s="7"/>
      <c r="EL541" s="239"/>
      <c r="EM541" s="221"/>
      <c r="EN541" s="6"/>
      <c r="EO541" s="9"/>
      <c r="EP541" s="9" t="str">
        <f t="shared" si="945"/>
        <v/>
      </c>
      <c r="EQ541" s="9"/>
      <c r="ER541" s="9" t="str">
        <f t="shared" si="946"/>
        <v/>
      </c>
      <c r="ES541" s="9"/>
      <c r="ET541" s="9" t="str">
        <f t="shared" si="947"/>
        <v/>
      </c>
      <c r="EU541" s="9"/>
      <c r="EV541" s="62" t="str">
        <f t="shared" si="948"/>
        <v/>
      </c>
      <c r="EW541" s="95" t="str">
        <f t="shared" si="948"/>
        <v/>
      </c>
      <c r="EX541" s="9" t="str">
        <f t="shared" si="949"/>
        <v/>
      </c>
      <c r="EY541" s="10" t="str">
        <f t="shared" si="950"/>
        <v/>
      </c>
      <c r="EZ541" s="7"/>
    </row>
    <row r="542" spans="1:156">
      <c r="A542" s="230"/>
      <c r="B542" s="6"/>
      <c r="C542" s="9">
        <v>7922</v>
      </c>
      <c r="D542" s="9">
        <f t="shared" si="915"/>
        <v>47</v>
      </c>
      <c r="E542" s="9">
        <v>515</v>
      </c>
      <c r="F542" s="9">
        <f t="shared" si="916"/>
        <v>2</v>
      </c>
      <c r="G542" s="9">
        <v>14</v>
      </c>
      <c r="H542" s="9">
        <f t="shared" si="917"/>
        <v>2</v>
      </c>
      <c r="I542" s="9">
        <v>0</v>
      </c>
      <c r="J542" s="62" t="str">
        <f t="shared" si="918"/>
        <v>がま口カエル</v>
      </c>
      <c r="K542" s="9">
        <f t="shared" si="919"/>
        <v>308</v>
      </c>
      <c r="L542" s="9">
        <f t="shared" si="920"/>
        <v>616</v>
      </c>
      <c r="M542" s="10">
        <f t="shared" si="921"/>
        <v>0.13106382978723405</v>
      </c>
      <c r="N542" s="7"/>
      <c r="O542" s="168"/>
      <c r="P542" s="15"/>
      <c r="Q542" s="9">
        <v>8687</v>
      </c>
      <c r="R542" s="9">
        <f t="shared" si="922"/>
        <v>103</v>
      </c>
      <c r="S542" s="9">
        <v>203</v>
      </c>
      <c r="T542" s="9">
        <f t="shared" si="923"/>
        <v>3</v>
      </c>
      <c r="U542" s="9">
        <v>6</v>
      </c>
      <c r="V542" s="9">
        <f t="shared" si="924"/>
        <v>3</v>
      </c>
      <c r="W542" s="9">
        <v>3</v>
      </c>
      <c r="X542" s="62" t="str">
        <f t="shared" si="979"/>
        <v>サンリオファン</v>
      </c>
      <c r="Y542" s="9">
        <f t="shared" si="979"/>
        <v>1100</v>
      </c>
      <c r="Z542" s="9">
        <f t="shared" si="925"/>
        <v>3300</v>
      </c>
      <c r="AA542" s="10">
        <f t="shared" si="926"/>
        <v>0.32038834951456313</v>
      </c>
      <c r="AB542" s="7"/>
      <c r="AC542" s="168"/>
      <c r="AD542" s="15"/>
      <c r="AE542" s="9">
        <v>5247</v>
      </c>
      <c r="AF542" s="9">
        <f t="shared" si="927"/>
        <v>68</v>
      </c>
      <c r="AG542" s="9">
        <v>236</v>
      </c>
      <c r="AH542" s="9">
        <f t="shared" si="928"/>
        <v>2</v>
      </c>
      <c r="AI542" s="9">
        <v>7</v>
      </c>
      <c r="AJ542" s="9">
        <f t="shared" si="929"/>
        <v>2</v>
      </c>
      <c r="AK542" s="9">
        <v>2</v>
      </c>
      <c r="AL542" s="62" t="str">
        <f t="shared" si="951"/>
        <v>ＡＩマスコット</v>
      </c>
      <c r="AM542" s="9">
        <f t="shared" si="952"/>
        <v>418</v>
      </c>
      <c r="AN542" s="9">
        <f t="shared" si="930"/>
        <v>836</v>
      </c>
      <c r="AO542" s="10">
        <f t="shared" si="931"/>
        <v>0.12294117647058823</v>
      </c>
      <c r="AP542" s="7"/>
      <c r="AQ542" s="168"/>
      <c r="AR542" s="17"/>
      <c r="AS542" s="9">
        <v>4545</v>
      </c>
      <c r="AT542" s="9">
        <f t="shared" si="932"/>
        <v>80</v>
      </c>
      <c r="AU542" s="9">
        <v>283</v>
      </c>
      <c r="AV542" s="9">
        <f t="shared" si="933"/>
        <v>2</v>
      </c>
      <c r="AW542" s="9">
        <v>36</v>
      </c>
      <c r="AX542" s="9">
        <f t="shared" si="934"/>
        <v>3</v>
      </c>
      <c r="AY542" s="9">
        <v>4</v>
      </c>
      <c r="AZ542" s="62" t="str">
        <f t="shared" si="978"/>
        <v>ダンダダンマスコット</v>
      </c>
      <c r="BA542" s="9">
        <f t="shared" si="978"/>
        <v>800</v>
      </c>
      <c r="BB542" s="9">
        <f t="shared" si="936"/>
        <v>2400</v>
      </c>
      <c r="BC542" s="10">
        <f t="shared" si="937"/>
        <v>0.3</v>
      </c>
      <c r="BD542" s="7"/>
      <c r="BE542" s="168"/>
      <c r="BF542" s="17"/>
      <c r="BG542" s="9">
        <v>3041</v>
      </c>
      <c r="BH542" s="9">
        <f t="shared" si="938"/>
        <v>126</v>
      </c>
      <c r="BI542" s="9">
        <v>95</v>
      </c>
      <c r="BJ542" s="9">
        <f t="shared" si="939"/>
        <v>5</v>
      </c>
      <c r="BK542" s="9">
        <v>54</v>
      </c>
      <c r="BL542" s="9">
        <f t="shared" si="940"/>
        <v>0</v>
      </c>
      <c r="BM542" s="9">
        <v>5</v>
      </c>
      <c r="BN542" s="62" t="str">
        <f t="shared" si="941"/>
        <v>ゲームアーク</v>
      </c>
      <c r="BO542" s="9">
        <f t="shared" si="942"/>
        <v>670</v>
      </c>
      <c r="BP542" s="9">
        <f t="shared" si="943"/>
        <v>0</v>
      </c>
      <c r="BQ542" s="10">
        <f t="shared" si="944"/>
        <v>0</v>
      </c>
      <c r="BR542" s="7"/>
      <c r="BS542" s="168"/>
      <c r="BT542" s="169"/>
      <c r="BU542" s="9"/>
      <c r="BV542" s="9" t="str">
        <f t="shared" si="972"/>
        <v/>
      </c>
      <c r="BW542" s="9"/>
      <c r="BX542" s="9" t="str">
        <f t="shared" si="973"/>
        <v/>
      </c>
      <c r="BY542" s="9"/>
      <c r="BZ542" s="9" t="str">
        <f t="shared" si="974"/>
        <v/>
      </c>
      <c r="CA542" s="9"/>
      <c r="CB542" s="78"/>
      <c r="CC542" s="78" t="str">
        <f t="shared" si="975"/>
        <v/>
      </c>
      <c r="CD542" s="9" t="str">
        <f t="shared" si="976"/>
        <v/>
      </c>
      <c r="CE542" s="10" t="str">
        <f t="shared" si="977"/>
        <v/>
      </c>
      <c r="CF542" s="7"/>
      <c r="CH542" s="15"/>
      <c r="CI542" s="9"/>
      <c r="CJ542" s="9" t="str">
        <f t="shared" si="960"/>
        <v/>
      </c>
      <c r="CK542" s="9"/>
      <c r="CL542" s="9" t="str">
        <f t="shared" si="961"/>
        <v/>
      </c>
      <c r="CM542" s="9"/>
      <c r="CN542" s="9" t="str">
        <f t="shared" si="962"/>
        <v/>
      </c>
      <c r="CO542" s="9"/>
      <c r="CP542" s="78"/>
      <c r="CQ542" s="78" t="str">
        <f t="shared" si="963"/>
        <v/>
      </c>
      <c r="CR542" s="9" t="str">
        <f t="shared" si="964"/>
        <v/>
      </c>
      <c r="CS542" s="10" t="str">
        <f t="shared" si="965"/>
        <v/>
      </c>
      <c r="CT542" s="7"/>
      <c r="CV542" s="15"/>
      <c r="CW542" s="9"/>
      <c r="CX542" s="9" t="str">
        <f t="shared" si="966"/>
        <v/>
      </c>
      <c r="CY542" s="9"/>
      <c r="CZ542" s="9" t="str">
        <f t="shared" si="967"/>
        <v/>
      </c>
      <c r="DA542" s="9"/>
      <c r="DB542" s="9" t="str">
        <f t="shared" si="968"/>
        <v/>
      </c>
      <c r="DC542" s="9"/>
      <c r="DD542" s="78"/>
      <c r="DE542" s="78" t="str">
        <f t="shared" si="969"/>
        <v/>
      </c>
      <c r="DF542" s="9" t="str">
        <f t="shared" si="970"/>
        <v/>
      </c>
      <c r="DG542" s="10" t="str">
        <f t="shared" si="971"/>
        <v/>
      </c>
      <c r="DH542" s="7"/>
      <c r="EL542" s="239"/>
      <c r="EM542" s="221"/>
      <c r="EN542" s="6" t="str">
        <f>IF(EM542="","",SUM(EP542:EP545)+SUM(FD542:FD545)+SUM(FR542:FR545)+SUM(GF542:GF545)+SUM(HH533,HU533,#REF!))</f>
        <v/>
      </c>
      <c r="EO542" s="9"/>
      <c r="EP542" s="9" t="str">
        <f t="shared" si="945"/>
        <v/>
      </c>
      <c r="EQ542" s="9"/>
      <c r="ER542" s="9" t="str">
        <f t="shared" si="946"/>
        <v/>
      </c>
      <c r="ES542" s="9"/>
      <c r="ET542" s="9" t="str">
        <f t="shared" si="947"/>
        <v/>
      </c>
      <c r="EU542" s="9"/>
      <c r="EV542" s="62" t="str">
        <f t="shared" si="948"/>
        <v/>
      </c>
      <c r="EW542" s="9" t="str">
        <f t="shared" si="948"/>
        <v/>
      </c>
      <c r="EX542" s="9" t="str">
        <f t="shared" si="949"/>
        <v/>
      </c>
      <c r="EY542" s="10" t="str">
        <f t="shared" si="950"/>
        <v/>
      </c>
      <c r="EZ542" s="7"/>
    </row>
    <row r="543" spans="1:156" ht="15" customHeight="1" thickBot="1">
      <c r="A543" s="23"/>
      <c r="B543" s="126" t="str">
        <f>IF(A543="","",SUM(D543:D546)+SUM(R543:R546)+SUM(AF543:AF546)+SUM(AT543:AT546)+SUM(BV534,CJ534,#REF!))</f>
        <v/>
      </c>
      <c r="C543" s="24">
        <v>8030</v>
      </c>
      <c r="D543" s="24">
        <f t="shared" si="915"/>
        <v>68</v>
      </c>
      <c r="E543" s="24">
        <v>399</v>
      </c>
      <c r="F543" s="24">
        <f t="shared" si="916"/>
        <v>0</v>
      </c>
      <c r="G543" s="24">
        <v>9</v>
      </c>
      <c r="H543" s="24">
        <f t="shared" si="917"/>
        <v>0</v>
      </c>
      <c r="I543" s="24">
        <v>0</v>
      </c>
      <c r="J543" s="63" t="str">
        <f t="shared" si="918"/>
        <v>キティフェイスポーチ</v>
      </c>
      <c r="K543" s="96">
        <f t="shared" si="919"/>
        <v>957</v>
      </c>
      <c r="L543" s="24">
        <f t="shared" si="920"/>
        <v>0</v>
      </c>
      <c r="M543" s="26">
        <f t="shared" si="921"/>
        <v>0</v>
      </c>
      <c r="N543" s="7"/>
      <c r="O543" s="168"/>
      <c r="P543" s="23"/>
      <c r="Q543" s="24">
        <v>5869</v>
      </c>
      <c r="R543" s="24">
        <f t="shared" si="922"/>
        <v>70</v>
      </c>
      <c r="S543" s="24">
        <v>345</v>
      </c>
      <c r="T543" s="24">
        <f t="shared" si="923"/>
        <v>1</v>
      </c>
      <c r="U543" s="24">
        <v>19</v>
      </c>
      <c r="V543" s="24">
        <f t="shared" si="924"/>
        <v>2</v>
      </c>
      <c r="W543" s="24">
        <v>5</v>
      </c>
      <c r="X543" s="63" t="str">
        <f t="shared" si="979"/>
        <v>アンパンマンマスコット</v>
      </c>
      <c r="Y543" s="96">
        <f t="shared" si="979"/>
        <v>608</v>
      </c>
      <c r="Z543" s="24">
        <f t="shared" si="925"/>
        <v>1216</v>
      </c>
      <c r="AA543" s="26">
        <f t="shared" si="926"/>
        <v>0.17371428571428571</v>
      </c>
      <c r="AB543" s="7" t="s">
        <v>132</v>
      </c>
      <c r="AC543" s="168"/>
      <c r="AD543" s="23"/>
      <c r="AE543" s="24">
        <v>4742</v>
      </c>
      <c r="AF543" s="24">
        <f t="shared" si="927"/>
        <v>112</v>
      </c>
      <c r="AG543" s="24">
        <v>435</v>
      </c>
      <c r="AH543" s="24">
        <f t="shared" si="928"/>
        <v>2</v>
      </c>
      <c r="AI543" s="24">
        <v>29</v>
      </c>
      <c r="AJ543" s="24">
        <f t="shared" si="929"/>
        <v>2</v>
      </c>
      <c r="AK543" s="24">
        <v>0</v>
      </c>
      <c r="AL543" s="63" t="str">
        <f t="shared" si="951"/>
        <v>ラブブキーホルダー</v>
      </c>
      <c r="AM543" s="96">
        <f t="shared" si="952"/>
        <v>450</v>
      </c>
      <c r="AN543" s="24">
        <f t="shared" si="930"/>
        <v>900</v>
      </c>
      <c r="AO543" s="26">
        <f t="shared" si="931"/>
        <v>8.0357142857142863E-2</v>
      </c>
      <c r="AP543" s="7"/>
      <c r="AQ543" s="168"/>
      <c r="AR543" s="23"/>
      <c r="AS543" s="24">
        <v>4565</v>
      </c>
      <c r="AT543" s="24">
        <f t="shared" si="932"/>
        <v>75</v>
      </c>
      <c r="AU543" s="24">
        <v>239</v>
      </c>
      <c r="AV543" s="24">
        <f t="shared" si="933"/>
        <v>0</v>
      </c>
      <c r="AW543" s="24">
        <v>7</v>
      </c>
      <c r="AX543" s="24">
        <f t="shared" si="934"/>
        <v>2</v>
      </c>
      <c r="AY543" s="24">
        <v>2</v>
      </c>
      <c r="AZ543" s="63" t="str">
        <f t="shared" si="978"/>
        <v>モンチッチマスコット</v>
      </c>
      <c r="BA543" s="96">
        <f t="shared" si="978"/>
        <v>528</v>
      </c>
      <c r="BB543" s="24">
        <f t="shared" si="936"/>
        <v>1056</v>
      </c>
      <c r="BC543" s="26">
        <f t="shared" si="937"/>
        <v>0.14080000000000001</v>
      </c>
      <c r="BD543" s="7"/>
      <c r="BE543" s="168"/>
      <c r="BF543" s="23"/>
      <c r="BG543" s="24">
        <v>3727</v>
      </c>
      <c r="BH543" s="24">
        <f t="shared" si="938"/>
        <v>203</v>
      </c>
      <c r="BI543" s="24">
        <v>191</v>
      </c>
      <c r="BJ543" s="24">
        <f t="shared" si="939"/>
        <v>11</v>
      </c>
      <c r="BK543" s="24">
        <v>100</v>
      </c>
      <c r="BL543" s="24">
        <f t="shared" si="940"/>
        <v>14</v>
      </c>
      <c r="BM543" s="24">
        <v>0</v>
      </c>
      <c r="BN543" s="63" t="str">
        <f t="shared" si="941"/>
        <v>AIモンスターラバー</v>
      </c>
      <c r="BO543" s="96">
        <f t="shared" si="942"/>
        <v>200</v>
      </c>
      <c r="BP543" s="24">
        <f t="shared" si="943"/>
        <v>2800</v>
      </c>
      <c r="BQ543" s="26">
        <f t="shared" si="944"/>
        <v>0.13793103448275862</v>
      </c>
      <c r="BR543" s="7"/>
      <c r="BS543" s="168"/>
      <c r="BT543" s="169"/>
      <c r="BU543" s="9"/>
      <c r="BV543" s="9" t="str">
        <f t="shared" si="972"/>
        <v/>
      </c>
      <c r="BW543" s="9"/>
      <c r="BX543" s="9" t="str">
        <f t="shared" si="973"/>
        <v/>
      </c>
      <c r="BY543" s="9"/>
      <c r="BZ543" s="9" t="str">
        <f t="shared" si="974"/>
        <v/>
      </c>
      <c r="CA543" s="9"/>
      <c r="CB543" s="78"/>
      <c r="CC543" s="78" t="str">
        <f t="shared" si="975"/>
        <v/>
      </c>
      <c r="CD543" s="9" t="str">
        <f t="shared" si="976"/>
        <v/>
      </c>
      <c r="CE543" s="10" t="str">
        <f t="shared" si="977"/>
        <v/>
      </c>
      <c r="CF543" s="7"/>
      <c r="CH543" s="15"/>
      <c r="CI543" s="9"/>
      <c r="CJ543" s="9" t="str">
        <f t="shared" si="960"/>
        <v/>
      </c>
      <c r="CK543" s="9"/>
      <c r="CL543" s="9" t="str">
        <f t="shared" si="961"/>
        <v/>
      </c>
      <c r="CM543" s="9"/>
      <c r="CN543" s="9" t="str">
        <f t="shared" si="962"/>
        <v/>
      </c>
      <c r="CO543" s="9"/>
      <c r="CP543" s="78"/>
      <c r="CQ543" s="78" t="str">
        <f t="shared" si="963"/>
        <v/>
      </c>
      <c r="CR543" s="9" t="str">
        <f t="shared" si="964"/>
        <v/>
      </c>
      <c r="CS543" s="10" t="str">
        <f t="shared" si="965"/>
        <v/>
      </c>
      <c r="CT543" s="7"/>
      <c r="CV543" s="15"/>
      <c r="CW543" s="9"/>
      <c r="CX543" s="9" t="str">
        <f t="shared" si="966"/>
        <v/>
      </c>
      <c r="CY543" s="9"/>
      <c r="CZ543" s="9" t="str">
        <f t="shared" si="967"/>
        <v/>
      </c>
      <c r="DA543" s="9"/>
      <c r="DB543" s="9" t="str">
        <f t="shared" si="968"/>
        <v/>
      </c>
      <c r="DC543" s="9"/>
      <c r="DD543" s="78"/>
      <c r="DE543" s="78" t="str">
        <f t="shared" si="969"/>
        <v/>
      </c>
      <c r="DF543" s="9" t="str">
        <f t="shared" si="970"/>
        <v/>
      </c>
      <c r="DG543" s="10" t="str">
        <f t="shared" si="971"/>
        <v/>
      </c>
      <c r="DH543" s="7"/>
      <c r="EL543" s="239"/>
      <c r="EM543" s="23"/>
      <c r="EN543" s="126" t="str">
        <f>IF(EM543="","",SUM(EP543:EP546)+SUM(FD543:FD546)+SUM(FR543:FR546)+SUM(GF543:GF546)+SUM(HH534,HU534,#REF!))</f>
        <v/>
      </c>
      <c r="EO543" s="24"/>
      <c r="EP543" s="24" t="str">
        <f t="shared" si="945"/>
        <v/>
      </c>
      <c r="EQ543" s="24"/>
      <c r="ER543" s="24" t="str">
        <f t="shared" si="946"/>
        <v/>
      </c>
      <c r="ES543" s="24"/>
      <c r="ET543" s="24" t="str">
        <f t="shared" si="947"/>
        <v/>
      </c>
      <c r="EU543" s="24"/>
      <c r="EV543" s="63" t="str">
        <f t="shared" si="948"/>
        <v/>
      </c>
      <c r="EW543" s="96" t="str">
        <f t="shared" si="948"/>
        <v/>
      </c>
      <c r="EX543" s="24" t="str">
        <f t="shared" si="949"/>
        <v/>
      </c>
      <c r="EY543" s="26" t="str">
        <f t="shared" si="950"/>
        <v/>
      </c>
      <c r="EZ543" s="7"/>
    </row>
    <row r="544" spans="1:156" ht="15" customHeight="1" thickTop="1">
      <c r="A544" s="89">
        <v>45930</v>
      </c>
      <c r="B544" s="6">
        <f>IF(A544="","",SUM(D544:D547)+SUM(R544:R547)+SUM(BV532)+SUM(CJ532)+SUM(CX532)+SUM(AF544:AF547)+SUM(AT544:AT547)+SUM(BH544:BH547))</f>
        <v>2513</v>
      </c>
      <c r="C544" s="78">
        <v>9781</v>
      </c>
      <c r="D544" s="78">
        <f t="shared" si="915"/>
        <v>84</v>
      </c>
      <c r="E544" s="78">
        <v>343</v>
      </c>
      <c r="F544" s="28">
        <f t="shared" si="916"/>
        <v>2</v>
      </c>
      <c r="G544" s="78">
        <v>23</v>
      </c>
      <c r="H544" s="78">
        <f t="shared" si="917"/>
        <v>2</v>
      </c>
      <c r="I544" s="78">
        <v>0</v>
      </c>
      <c r="J544" s="90" t="str">
        <f t="shared" si="918"/>
        <v>NICIマスコット</v>
      </c>
      <c r="K544" s="91">
        <f t="shared" si="919"/>
        <v>682</v>
      </c>
      <c r="L544" s="28">
        <f t="shared" si="920"/>
        <v>1364</v>
      </c>
      <c r="M544" s="29">
        <f t="shared" si="921"/>
        <v>0.16238095238095238</v>
      </c>
      <c r="N544" s="7"/>
      <c r="O544" s="168"/>
      <c r="P544" s="89">
        <f>IF(A544="","",A544)</f>
        <v>45930</v>
      </c>
      <c r="Q544" s="78">
        <v>6939</v>
      </c>
      <c r="R544" s="78">
        <f t="shared" si="922"/>
        <v>261</v>
      </c>
      <c r="S544" s="78">
        <v>168</v>
      </c>
      <c r="T544" s="28">
        <f t="shared" si="923"/>
        <v>9</v>
      </c>
      <c r="U544" s="78">
        <v>4</v>
      </c>
      <c r="V544" s="78">
        <f t="shared" si="924"/>
        <v>9</v>
      </c>
      <c r="W544" s="166">
        <v>7</v>
      </c>
      <c r="X544" s="90" t="str">
        <f t="shared" si="979"/>
        <v>ラブブマスコット</v>
      </c>
      <c r="Y544" s="91">
        <f t="shared" si="979"/>
        <v>350</v>
      </c>
      <c r="Z544" s="28">
        <f t="shared" si="925"/>
        <v>3150</v>
      </c>
      <c r="AA544" s="29">
        <f t="shared" si="926"/>
        <v>0.1206896551724138</v>
      </c>
      <c r="AB544" s="7"/>
      <c r="AC544" s="168"/>
      <c r="AD544" s="89">
        <f>IF(A544="","",A544)</f>
        <v>45930</v>
      </c>
      <c r="AE544" s="78">
        <v>4355</v>
      </c>
      <c r="AF544" s="78">
        <f t="shared" si="927"/>
        <v>63</v>
      </c>
      <c r="AG544" s="78">
        <v>141</v>
      </c>
      <c r="AH544" s="28">
        <f t="shared" si="928"/>
        <v>1</v>
      </c>
      <c r="AI544" s="78">
        <v>10</v>
      </c>
      <c r="AJ544" s="78">
        <f t="shared" si="929"/>
        <v>1</v>
      </c>
      <c r="AK544" s="78">
        <v>0</v>
      </c>
      <c r="AL544" s="90" t="str">
        <f t="shared" si="951"/>
        <v>サンリオミニリュック</v>
      </c>
      <c r="AM544" s="91">
        <f t="shared" si="952"/>
        <v>600</v>
      </c>
      <c r="AN544" s="28">
        <f t="shared" si="930"/>
        <v>600</v>
      </c>
      <c r="AO544" s="29">
        <f t="shared" si="931"/>
        <v>9.5238095238095233E-2</v>
      </c>
      <c r="AP544" s="7"/>
      <c r="AQ544" s="168"/>
      <c r="AR544" s="89">
        <f>IF(A544="","",A544)</f>
        <v>45930</v>
      </c>
      <c r="AS544" s="78">
        <v>7202</v>
      </c>
      <c r="AT544" s="78">
        <f t="shared" si="932"/>
        <v>62</v>
      </c>
      <c r="AU544" s="78">
        <v>302</v>
      </c>
      <c r="AV544" s="28">
        <f t="shared" si="933"/>
        <v>1</v>
      </c>
      <c r="AW544" s="78">
        <v>6</v>
      </c>
      <c r="AX544" s="78">
        <f t="shared" si="934"/>
        <v>1</v>
      </c>
      <c r="AY544" s="166">
        <v>10</v>
      </c>
      <c r="AZ544" s="90" t="str">
        <f t="shared" si="978"/>
        <v>テラスタルフェス</v>
      </c>
      <c r="BA544" s="91">
        <f t="shared" si="978"/>
        <v>1000</v>
      </c>
      <c r="BB544" s="28">
        <f t="shared" si="936"/>
        <v>1000</v>
      </c>
      <c r="BC544" s="29">
        <f t="shared" si="937"/>
        <v>0.16129032258064516</v>
      </c>
      <c r="BD544" s="7"/>
      <c r="BE544" s="168"/>
      <c r="BF544" s="89">
        <f>IF(A544="","",A544)</f>
        <v>45930</v>
      </c>
      <c r="BG544" s="78">
        <v>3063</v>
      </c>
      <c r="BH544" s="78">
        <f t="shared" si="938"/>
        <v>87</v>
      </c>
      <c r="BI544" s="78">
        <v>158</v>
      </c>
      <c r="BJ544" s="28">
        <f t="shared" si="939"/>
        <v>4</v>
      </c>
      <c r="BK544" s="78">
        <v>16</v>
      </c>
      <c r="BL544" s="78">
        <f t="shared" si="940"/>
        <v>2</v>
      </c>
      <c r="BM544" s="166">
        <v>4</v>
      </c>
      <c r="BN544" s="90" t="str">
        <f t="shared" si="941"/>
        <v>ゴールドイヤホン</v>
      </c>
      <c r="BO544" s="91">
        <f t="shared" si="942"/>
        <v>800</v>
      </c>
      <c r="BP544" s="28">
        <f t="shared" si="943"/>
        <v>1600</v>
      </c>
      <c r="BQ544" s="29">
        <f t="shared" si="944"/>
        <v>0.18390804597701149</v>
      </c>
      <c r="BR544" s="7"/>
      <c r="BS544" s="168"/>
      <c r="BT544" s="169"/>
      <c r="BU544" s="9"/>
      <c r="BV544" s="9" t="str">
        <f t="shared" si="972"/>
        <v/>
      </c>
      <c r="BW544" s="9"/>
      <c r="BX544" s="9" t="str">
        <f t="shared" si="973"/>
        <v/>
      </c>
      <c r="BY544" s="9"/>
      <c r="BZ544" s="9" t="str">
        <f t="shared" si="974"/>
        <v/>
      </c>
      <c r="CA544" s="9"/>
      <c r="CB544" s="78"/>
      <c r="CC544" s="78" t="str">
        <f t="shared" si="975"/>
        <v/>
      </c>
      <c r="CD544" s="9" t="str">
        <f t="shared" si="976"/>
        <v/>
      </c>
      <c r="CE544" s="10" t="str">
        <f t="shared" si="977"/>
        <v/>
      </c>
      <c r="CF544" s="7"/>
      <c r="CH544" s="15"/>
      <c r="CI544" s="9"/>
      <c r="CJ544" s="9" t="str">
        <f t="shared" si="960"/>
        <v/>
      </c>
      <c r="CK544" s="9"/>
      <c r="CL544" s="9" t="str">
        <f t="shared" si="961"/>
        <v/>
      </c>
      <c r="CM544" s="9"/>
      <c r="CN544" s="9" t="str">
        <f t="shared" si="962"/>
        <v/>
      </c>
      <c r="CO544" s="9"/>
      <c r="CP544" s="78"/>
      <c r="CQ544" s="78" t="str">
        <f t="shared" si="963"/>
        <v/>
      </c>
      <c r="CR544" s="9" t="str">
        <f t="shared" si="964"/>
        <v/>
      </c>
      <c r="CS544" s="10" t="str">
        <f t="shared" si="965"/>
        <v/>
      </c>
      <c r="CT544" s="7"/>
      <c r="CV544" s="15"/>
      <c r="CW544" s="9"/>
      <c r="CX544" s="9" t="str">
        <f t="shared" si="966"/>
        <v/>
      </c>
      <c r="CY544" s="9"/>
      <c r="CZ544" s="9" t="str">
        <f t="shared" si="967"/>
        <v/>
      </c>
      <c r="DA544" s="9"/>
      <c r="DB544" s="9" t="str">
        <f t="shared" si="968"/>
        <v/>
      </c>
      <c r="DC544" s="9"/>
      <c r="DD544" s="78"/>
      <c r="DE544" s="78" t="str">
        <f t="shared" si="969"/>
        <v/>
      </c>
      <c r="DF544" s="9" t="str">
        <f t="shared" si="970"/>
        <v/>
      </c>
      <c r="DG544" s="10" t="str">
        <f t="shared" si="971"/>
        <v/>
      </c>
      <c r="DH544" s="7"/>
      <c r="EL544" s="239"/>
      <c r="EM544" s="89"/>
      <c r="EN544" s="6" t="str">
        <f>IF(EM544="","",SUM(EP544:EP547)+SUM(FD544:FD547)+SUM(HH532)+SUM(HU532)+SUM(IH532)+SUM(FR544:FR547)+SUM(GF544:GF547)+SUM(GT544:GT547))</f>
        <v/>
      </c>
      <c r="EO544" s="78"/>
      <c r="EP544" s="78" t="str">
        <f t="shared" si="945"/>
        <v/>
      </c>
      <c r="EQ544" s="78"/>
      <c r="ER544" s="28" t="str">
        <f t="shared" si="946"/>
        <v/>
      </c>
      <c r="ES544" s="143"/>
      <c r="ET544" s="78" t="str">
        <f t="shared" si="947"/>
        <v/>
      </c>
      <c r="EU544" s="78"/>
      <c r="EV544" s="90" t="str">
        <f t="shared" si="948"/>
        <v/>
      </c>
      <c r="EW544" s="91" t="str">
        <f t="shared" si="948"/>
        <v/>
      </c>
      <c r="EX544" s="28" t="str">
        <f t="shared" si="949"/>
        <v/>
      </c>
      <c r="EY544" s="29" t="str">
        <f t="shared" si="950"/>
        <v/>
      </c>
      <c r="EZ544" s="7"/>
    </row>
    <row r="545" spans="1:156" ht="15" customHeight="1">
      <c r="A545" s="218"/>
      <c r="B545" s="15"/>
      <c r="C545" s="9">
        <v>11483</v>
      </c>
      <c r="D545" s="9">
        <f t="shared" si="915"/>
        <v>94</v>
      </c>
      <c r="E545" s="9">
        <v>331</v>
      </c>
      <c r="F545" s="9">
        <f t="shared" si="916"/>
        <v>4</v>
      </c>
      <c r="G545" s="9">
        <v>10</v>
      </c>
      <c r="H545" s="9">
        <f t="shared" si="917"/>
        <v>5</v>
      </c>
      <c r="I545" s="110">
        <v>2</v>
      </c>
      <c r="J545" s="62" t="str">
        <f t="shared" si="918"/>
        <v>ピクミンマスコット</v>
      </c>
      <c r="K545" s="95">
        <f t="shared" si="919"/>
        <v>800</v>
      </c>
      <c r="L545" s="9">
        <f t="shared" si="920"/>
        <v>4000</v>
      </c>
      <c r="M545" s="10">
        <f t="shared" si="921"/>
        <v>0.42553191489361702</v>
      </c>
      <c r="N545" s="7"/>
      <c r="O545" s="168"/>
      <c r="P545" s="15"/>
      <c r="Q545" s="9">
        <v>7900</v>
      </c>
      <c r="R545" s="9">
        <f t="shared" si="922"/>
        <v>42</v>
      </c>
      <c r="S545" s="9">
        <v>354</v>
      </c>
      <c r="T545" s="9">
        <f t="shared" si="923"/>
        <v>3</v>
      </c>
      <c r="U545" s="9">
        <v>72</v>
      </c>
      <c r="V545" s="9">
        <f t="shared" si="924"/>
        <v>6</v>
      </c>
      <c r="W545" s="9">
        <v>0</v>
      </c>
      <c r="X545" s="62" t="str">
        <f t="shared" si="979"/>
        <v>キティサンダルキーホルダー</v>
      </c>
      <c r="Y545" s="95">
        <f t="shared" si="979"/>
        <v>605</v>
      </c>
      <c r="Z545" s="9">
        <f t="shared" si="925"/>
        <v>3630</v>
      </c>
      <c r="AA545" s="10">
        <f t="shared" si="926"/>
        <v>0.86428571428571432</v>
      </c>
      <c r="AB545" s="7"/>
      <c r="AC545" s="168"/>
      <c r="AD545" s="15"/>
      <c r="AE545" s="9">
        <v>4508</v>
      </c>
      <c r="AF545" s="9">
        <f t="shared" si="927"/>
        <v>68</v>
      </c>
      <c r="AG545" s="9">
        <v>246</v>
      </c>
      <c r="AH545" s="9">
        <f t="shared" si="928"/>
        <v>5</v>
      </c>
      <c r="AI545" s="9">
        <v>12</v>
      </c>
      <c r="AJ545" s="9">
        <f t="shared" si="929"/>
        <v>6</v>
      </c>
      <c r="AK545" s="110">
        <v>0</v>
      </c>
      <c r="AL545" s="62" t="s">
        <v>88</v>
      </c>
      <c r="AM545" s="95">
        <v>996</v>
      </c>
      <c r="AN545" s="9">
        <f t="shared" si="930"/>
        <v>5976</v>
      </c>
      <c r="AO545" s="10">
        <f t="shared" si="931"/>
        <v>0.87882352941176467</v>
      </c>
      <c r="AP545" s="7" t="s">
        <v>58</v>
      </c>
      <c r="AQ545" s="168"/>
      <c r="AR545" s="15"/>
      <c r="AS545" s="9">
        <v>4309</v>
      </c>
      <c r="AT545" s="9">
        <f t="shared" si="932"/>
        <v>47</v>
      </c>
      <c r="AU545" s="9">
        <v>320</v>
      </c>
      <c r="AV545" s="9">
        <f t="shared" si="933"/>
        <v>1</v>
      </c>
      <c r="AW545" s="9">
        <v>23</v>
      </c>
      <c r="AX545" s="9">
        <f t="shared" si="934"/>
        <v>1</v>
      </c>
      <c r="AY545" s="110"/>
      <c r="AZ545" s="62" t="str">
        <f t="shared" si="978"/>
        <v>ブラックホワイトポケカ</v>
      </c>
      <c r="BA545" s="95">
        <f t="shared" si="978"/>
        <v>1000</v>
      </c>
      <c r="BB545" s="9">
        <f t="shared" si="936"/>
        <v>1000</v>
      </c>
      <c r="BC545" s="10">
        <f t="shared" si="937"/>
        <v>0.21276595744680851</v>
      </c>
      <c r="BD545" s="7"/>
      <c r="BE545" s="168"/>
      <c r="BF545" s="15"/>
      <c r="BG545" s="9">
        <v>3473</v>
      </c>
      <c r="BH545" s="9">
        <f t="shared" si="938"/>
        <v>169</v>
      </c>
      <c r="BI545" s="9">
        <v>70</v>
      </c>
      <c r="BJ545" s="9">
        <f t="shared" si="939"/>
        <v>3</v>
      </c>
      <c r="BK545" s="9">
        <v>13</v>
      </c>
      <c r="BL545" s="9">
        <f t="shared" si="940"/>
        <v>2</v>
      </c>
      <c r="BM545" s="110">
        <v>0</v>
      </c>
      <c r="BN545" s="62" t="str">
        <f t="shared" si="941"/>
        <v>デジタルミニカメラ</v>
      </c>
      <c r="BO545" s="95">
        <f t="shared" si="942"/>
        <v>722</v>
      </c>
      <c r="BP545" s="9">
        <f t="shared" si="943"/>
        <v>1444</v>
      </c>
      <c r="BQ545" s="10">
        <f t="shared" si="944"/>
        <v>8.5443786982248526E-2</v>
      </c>
      <c r="BR545" s="7"/>
      <c r="BS545" s="168"/>
      <c r="BT545" s="169"/>
      <c r="BU545" s="9"/>
      <c r="BV545" s="9" t="str">
        <f t="shared" si="972"/>
        <v/>
      </c>
      <c r="BW545" s="9"/>
      <c r="BX545" s="9" t="str">
        <f t="shared" si="973"/>
        <v/>
      </c>
      <c r="BY545" s="9"/>
      <c r="BZ545" s="9" t="str">
        <f t="shared" si="974"/>
        <v/>
      </c>
      <c r="CA545" s="9"/>
      <c r="CB545" s="9"/>
      <c r="CC545" s="9"/>
      <c r="CD545" s="9" t="str">
        <f t="shared" si="976"/>
        <v/>
      </c>
      <c r="CE545" s="10" t="str">
        <f t="shared" si="977"/>
        <v/>
      </c>
      <c r="CF545" s="7"/>
      <c r="CH545" s="15"/>
      <c r="CI545" s="9"/>
      <c r="CJ545" s="9" t="str">
        <f t="shared" si="960"/>
        <v/>
      </c>
      <c r="CK545" s="9"/>
      <c r="CL545" s="9" t="str">
        <f t="shared" si="961"/>
        <v/>
      </c>
      <c r="CM545" s="9"/>
      <c r="CN545" s="9" t="str">
        <f t="shared" si="962"/>
        <v/>
      </c>
      <c r="CO545" s="9"/>
      <c r="CP545" s="9"/>
      <c r="CQ545" s="9"/>
      <c r="CR545" s="9" t="str">
        <f t="shared" si="964"/>
        <v/>
      </c>
      <c r="CS545" s="10" t="str">
        <f t="shared" si="965"/>
        <v/>
      </c>
      <c r="CT545" s="7"/>
      <c r="CV545" s="15"/>
      <c r="CW545" s="9"/>
      <c r="CX545" s="9" t="str">
        <f t="shared" si="966"/>
        <v/>
      </c>
      <c r="CY545" s="9"/>
      <c r="CZ545" s="9" t="str">
        <f t="shared" si="967"/>
        <v/>
      </c>
      <c r="DA545" s="9"/>
      <c r="DB545" s="9" t="str">
        <f t="shared" si="968"/>
        <v/>
      </c>
      <c r="DC545" s="9"/>
      <c r="DD545" s="9"/>
      <c r="DE545" s="9"/>
      <c r="DF545" s="9" t="str">
        <f t="shared" si="970"/>
        <v/>
      </c>
      <c r="DG545" s="10" t="str">
        <f t="shared" si="971"/>
        <v/>
      </c>
      <c r="DH545" s="7"/>
      <c r="DJ545" s="250"/>
      <c r="DK545" s="250"/>
      <c r="DL545" s="250"/>
      <c r="DM545" s="250"/>
      <c r="DN545" s="250"/>
      <c r="DO545" s="250"/>
      <c r="EL545" s="239"/>
      <c r="EM545" s="218"/>
      <c r="EN545" s="15"/>
      <c r="EO545" s="9"/>
      <c r="EP545" s="9" t="str">
        <f t="shared" si="945"/>
        <v/>
      </c>
      <c r="EQ545" s="9"/>
      <c r="ER545" s="9" t="str">
        <f t="shared" si="946"/>
        <v/>
      </c>
      <c r="ES545" s="9"/>
      <c r="ET545" s="9" t="str">
        <f t="shared" si="947"/>
        <v/>
      </c>
      <c r="EU545" s="9"/>
      <c r="EV545" s="62" t="str">
        <f t="shared" si="948"/>
        <v/>
      </c>
      <c r="EW545" s="95" t="str">
        <f t="shared" si="948"/>
        <v/>
      </c>
      <c r="EX545" s="9" t="str">
        <f t="shared" si="949"/>
        <v/>
      </c>
      <c r="EY545" s="10" t="str">
        <f t="shared" si="950"/>
        <v/>
      </c>
      <c r="EZ545" s="7"/>
    </row>
    <row r="546" spans="1:156">
      <c r="A546" s="230"/>
      <c r="B546" s="15"/>
      <c r="C546" s="9">
        <v>7994</v>
      </c>
      <c r="D546" s="9">
        <f t="shared" si="915"/>
        <v>72</v>
      </c>
      <c r="E546" s="9">
        <v>517</v>
      </c>
      <c r="F546" s="9">
        <f t="shared" si="916"/>
        <v>2</v>
      </c>
      <c r="G546" s="9">
        <v>12</v>
      </c>
      <c r="H546" s="9">
        <f t="shared" si="917"/>
        <v>2</v>
      </c>
      <c r="I546" s="9">
        <v>0</v>
      </c>
      <c r="J546" s="62" t="str">
        <f t="shared" si="918"/>
        <v>がま口カエル</v>
      </c>
      <c r="K546" s="9">
        <f t="shared" si="919"/>
        <v>308</v>
      </c>
      <c r="L546" s="9">
        <f t="shared" si="920"/>
        <v>616</v>
      </c>
      <c r="M546" s="10">
        <f t="shared" si="921"/>
        <v>8.5555555555555551E-2</v>
      </c>
      <c r="N546" s="7"/>
      <c r="O546" s="168"/>
      <c r="P546" s="15"/>
      <c r="Q546" s="9">
        <v>8827</v>
      </c>
      <c r="R546" s="9">
        <f t="shared" si="922"/>
        <v>140</v>
      </c>
      <c r="S546" s="9">
        <v>207</v>
      </c>
      <c r="T546" s="9">
        <f t="shared" si="923"/>
        <v>4</v>
      </c>
      <c r="U546" s="9">
        <v>5</v>
      </c>
      <c r="V546" s="9">
        <f t="shared" si="924"/>
        <v>4</v>
      </c>
      <c r="W546" s="9">
        <v>0</v>
      </c>
      <c r="X546" s="62" t="str">
        <f t="shared" si="979"/>
        <v>サンリオファン</v>
      </c>
      <c r="Y546" s="9">
        <f t="shared" si="979"/>
        <v>1100</v>
      </c>
      <c r="Z546" s="9">
        <f t="shared" si="925"/>
        <v>4400</v>
      </c>
      <c r="AA546" s="10">
        <f t="shared" si="926"/>
        <v>0.31428571428571428</v>
      </c>
      <c r="AB546" s="7"/>
      <c r="AC546" s="168"/>
      <c r="AD546" s="15"/>
      <c r="AE546" s="9">
        <v>5377</v>
      </c>
      <c r="AF546" s="9">
        <f t="shared" si="927"/>
        <v>130</v>
      </c>
      <c r="AG546" s="9">
        <v>243</v>
      </c>
      <c r="AH546" s="9">
        <f t="shared" si="928"/>
        <v>7</v>
      </c>
      <c r="AI546" s="9">
        <v>2</v>
      </c>
      <c r="AJ546" s="9">
        <f t="shared" si="929"/>
        <v>7</v>
      </c>
      <c r="AK546" s="110">
        <v>5</v>
      </c>
      <c r="AL546" s="62" t="str">
        <f>IF(AE546="","",AL542)</f>
        <v>ＡＩマスコット</v>
      </c>
      <c r="AM546" s="9">
        <f>IF(AF546="","",AM542)</f>
        <v>418</v>
      </c>
      <c r="AN546" s="9">
        <f t="shared" si="930"/>
        <v>2926</v>
      </c>
      <c r="AO546" s="10">
        <f t="shared" si="931"/>
        <v>0.22507692307692306</v>
      </c>
      <c r="AP546" s="7"/>
      <c r="AQ546" s="168"/>
      <c r="AR546" s="17"/>
      <c r="AS546" s="9">
        <v>4578</v>
      </c>
      <c r="AT546" s="9">
        <f t="shared" si="932"/>
        <v>33</v>
      </c>
      <c r="AU546" s="9">
        <v>289</v>
      </c>
      <c r="AV546" s="9">
        <f t="shared" si="933"/>
        <v>6</v>
      </c>
      <c r="AW546" s="9">
        <v>34</v>
      </c>
      <c r="AX546" s="9">
        <f t="shared" si="934"/>
        <v>6</v>
      </c>
      <c r="AY546" s="110">
        <v>0</v>
      </c>
      <c r="AZ546" s="62" t="str">
        <f t="shared" si="978"/>
        <v>ダンダダンマスコット</v>
      </c>
      <c r="BA546" s="9">
        <f t="shared" si="978"/>
        <v>800</v>
      </c>
      <c r="BB546" s="9">
        <f t="shared" si="936"/>
        <v>4800</v>
      </c>
      <c r="BC546" s="10">
        <f t="shared" si="937"/>
        <v>1.4545454545454546</v>
      </c>
      <c r="BD546" s="7"/>
      <c r="BE546" s="168"/>
      <c r="BF546" s="17"/>
      <c r="BG546" s="9">
        <v>3210</v>
      </c>
      <c r="BH546" s="9">
        <f t="shared" si="938"/>
        <v>169</v>
      </c>
      <c r="BI546" s="9">
        <v>99</v>
      </c>
      <c r="BJ546" s="9">
        <f t="shared" si="939"/>
        <v>4</v>
      </c>
      <c r="BK546" s="9">
        <v>7</v>
      </c>
      <c r="BL546" s="9">
        <f t="shared" si="940"/>
        <v>52</v>
      </c>
      <c r="BM546" s="9">
        <v>0</v>
      </c>
      <c r="BN546" s="62" t="str">
        <f t="shared" si="941"/>
        <v>ゲームアーク</v>
      </c>
      <c r="BO546" s="9">
        <f t="shared" si="942"/>
        <v>670</v>
      </c>
      <c r="BP546" s="9">
        <f t="shared" si="943"/>
        <v>34840</v>
      </c>
      <c r="BQ546" s="10">
        <f t="shared" si="944"/>
        <v>2.0615384615384613</v>
      </c>
      <c r="BR546" s="7"/>
      <c r="BS546" s="168"/>
      <c r="BT546" s="169"/>
      <c r="BU546" s="9"/>
      <c r="BV546" s="9" t="str">
        <f t="shared" si="972"/>
        <v/>
      </c>
      <c r="BW546" s="9"/>
      <c r="BX546" s="9" t="str">
        <f t="shared" si="973"/>
        <v/>
      </c>
      <c r="BY546" s="9"/>
      <c r="BZ546" s="9" t="str">
        <f t="shared" si="974"/>
        <v/>
      </c>
      <c r="CA546" s="9"/>
      <c r="CB546" s="9"/>
      <c r="CC546" s="9"/>
      <c r="CD546" s="9" t="str">
        <f t="shared" si="976"/>
        <v/>
      </c>
      <c r="CE546" s="10" t="str">
        <f t="shared" si="977"/>
        <v/>
      </c>
      <c r="CF546" s="7"/>
      <c r="CH546" s="15"/>
      <c r="CI546" s="9"/>
      <c r="CJ546" s="9" t="str">
        <f t="shared" si="960"/>
        <v/>
      </c>
      <c r="CK546" s="9"/>
      <c r="CL546" s="9" t="str">
        <f t="shared" si="961"/>
        <v/>
      </c>
      <c r="CM546" s="9"/>
      <c r="CN546" s="9" t="str">
        <f t="shared" si="962"/>
        <v/>
      </c>
      <c r="CO546" s="9"/>
      <c r="CP546" s="9"/>
      <c r="CQ546" s="9"/>
      <c r="CR546" s="9" t="str">
        <f t="shared" si="964"/>
        <v/>
      </c>
      <c r="CS546" s="10" t="str">
        <f t="shared" si="965"/>
        <v/>
      </c>
      <c r="CT546" s="7"/>
      <c r="CV546" s="15"/>
      <c r="CW546" s="9"/>
      <c r="CX546" s="9" t="str">
        <f t="shared" si="966"/>
        <v/>
      </c>
      <c r="CY546" s="9"/>
      <c r="CZ546" s="9" t="str">
        <f t="shared" si="967"/>
        <v/>
      </c>
      <c r="DA546" s="9"/>
      <c r="DB546" s="9" t="str">
        <f t="shared" si="968"/>
        <v/>
      </c>
      <c r="DC546" s="9"/>
      <c r="DD546" s="9"/>
      <c r="DE546" s="9"/>
      <c r="DF546" s="9" t="str">
        <f t="shared" si="970"/>
        <v/>
      </c>
      <c r="DG546" s="10" t="str">
        <f t="shared" si="971"/>
        <v/>
      </c>
      <c r="DH546" s="7"/>
      <c r="DJ546" s="248"/>
      <c r="DK546" s="248"/>
      <c r="DL546" s="248"/>
      <c r="DM546" s="248"/>
      <c r="DN546" s="248"/>
      <c r="DO546" s="248"/>
      <c r="EL546" s="239"/>
      <c r="EM546" s="222"/>
      <c r="EN546" s="15"/>
      <c r="EO546" s="9"/>
      <c r="EP546" s="9" t="str">
        <f t="shared" si="945"/>
        <v/>
      </c>
      <c r="EQ546" s="9"/>
      <c r="ER546" s="9" t="str">
        <f t="shared" si="946"/>
        <v/>
      </c>
      <c r="ES546" s="9"/>
      <c r="ET546" s="9" t="str">
        <f t="shared" si="947"/>
        <v/>
      </c>
      <c r="EU546" s="9"/>
      <c r="EV546" s="62" t="str">
        <f t="shared" si="948"/>
        <v/>
      </c>
      <c r="EW546" s="9" t="str">
        <f t="shared" si="948"/>
        <v/>
      </c>
      <c r="EX546" s="9" t="str">
        <f t="shared" si="949"/>
        <v/>
      </c>
      <c r="EY546" s="10" t="str">
        <f t="shared" si="950"/>
        <v/>
      </c>
      <c r="EZ546" s="7"/>
    </row>
    <row r="547" spans="1:156" ht="15" customHeight="1" thickBot="1">
      <c r="A547" s="189"/>
      <c r="B547" s="23"/>
      <c r="C547" s="24">
        <v>8110</v>
      </c>
      <c r="D547" s="24">
        <f t="shared" si="915"/>
        <v>80</v>
      </c>
      <c r="E547" s="24">
        <v>401</v>
      </c>
      <c r="F547" s="24">
        <f t="shared" si="916"/>
        <v>2</v>
      </c>
      <c r="G547" s="24">
        <v>7</v>
      </c>
      <c r="H547" s="24">
        <f t="shared" si="917"/>
        <v>2</v>
      </c>
      <c r="I547" s="24">
        <v>0</v>
      </c>
      <c r="J547" s="63" t="str">
        <f t="shared" si="918"/>
        <v>キティフェイスポーチ</v>
      </c>
      <c r="K547" s="96">
        <f t="shared" si="919"/>
        <v>957</v>
      </c>
      <c r="L547" s="24">
        <f t="shared" si="920"/>
        <v>1914</v>
      </c>
      <c r="M547" s="26">
        <f t="shared" si="921"/>
        <v>0.23924999999999999</v>
      </c>
      <c r="N547" s="7"/>
      <c r="O547" s="168"/>
      <c r="P547" s="23"/>
      <c r="Q547" s="24">
        <v>5939</v>
      </c>
      <c r="R547" s="24">
        <f t="shared" si="922"/>
        <v>70</v>
      </c>
      <c r="S547" s="24">
        <v>347</v>
      </c>
      <c r="T547" s="24">
        <f t="shared" si="923"/>
        <v>2</v>
      </c>
      <c r="U547" s="24">
        <v>21</v>
      </c>
      <c r="V547" s="24">
        <f t="shared" si="924"/>
        <v>3</v>
      </c>
      <c r="W547" s="24">
        <v>1</v>
      </c>
      <c r="X547" s="63" t="str">
        <f t="shared" si="979"/>
        <v>アンパンマンマスコット</v>
      </c>
      <c r="Y547" s="96">
        <f t="shared" si="979"/>
        <v>608</v>
      </c>
      <c r="Z547" s="24">
        <f t="shared" si="925"/>
        <v>1824</v>
      </c>
      <c r="AA547" s="26">
        <f t="shared" si="926"/>
        <v>0.26057142857142856</v>
      </c>
      <c r="AB547" s="7"/>
      <c r="AC547" s="168"/>
      <c r="AD547" s="23"/>
      <c r="AE547" s="24">
        <v>4860</v>
      </c>
      <c r="AF547" s="24">
        <f t="shared" si="927"/>
        <v>118</v>
      </c>
      <c r="AG547" s="24">
        <v>437</v>
      </c>
      <c r="AH547" s="24">
        <f t="shared" si="928"/>
        <v>2</v>
      </c>
      <c r="AI547" s="24">
        <v>27</v>
      </c>
      <c r="AJ547" s="24">
        <f t="shared" si="929"/>
        <v>2</v>
      </c>
      <c r="AK547" s="159">
        <v>-8</v>
      </c>
      <c r="AL547" s="63" t="str">
        <f>IF(AE547="","",AL543)</f>
        <v>ラブブキーホルダー</v>
      </c>
      <c r="AM547" s="96">
        <f>IF(AF547="","",AM543)</f>
        <v>450</v>
      </c>
      <c r="AN547" s="24">
        <f t="shared" si="930"/>
        <v>900</v>
      </c>
      <c r="AO547" s="26">
        <f t="shared" si="931"/>
        <v>7.6271186440677971E-2</v>
      </c>
      <c r="AP547" s="7"/>
      <c r="AQ547" s="168"/>
      <c r="AR547" s="23"/>
      <c r="AS547" s="24">
        <v>4596</v>
      </c>
      <c r="AT547" s="24">
        <f t="shared" si="932"/>
        <v>31</v>
      </c>
      <c r="AU547" s="24">
        <v>239</v>
      </c>
      <c r="AV547" s="24">
        <f t="shared" si="933"/>
        <v>0</v>
      </c>
      <c r="AW547" s="24">
        <v>8</v>
      </c>
      <c r="AX547" s="24">
        <f t="shared" si="934"/>
        <v>1</v>
      </c>
      <c r="AY547" s="24">
        <v>0</v>
      </c>
      <c r="AZ547" s="63" t="str">
        <f t="shared" si="978"/>
        <v>モンチッチマスコット</v>
      </c>
      <c r="BA547" s="96">
        <f t="shared" si="978"/>
        <v>528</v>
      </c>
      <c r="BB547" s="24">
        <f t="shared" si="936"/>
        <v>528</v>
      </c>
      <c r="BC547" s="26">
        <f t="shared" si="937"/>
        <v>0.17032258064516129</v>
      </c>
      <c r="BD547" s="7"/>
      <c r="BE547" s="168"/>
      <c r="BF547" s="23"/>
      <c r="BG547" s="24">
        <v>3903</v>
      </c>
      <c r="BH547" s="24">
        <f t="shared" si="938"/>
        <v>176</v>
      </c>
      <c r="BI547" s="24">
        <v>197</v>
      </c>
      <c r="BJ547" s="24">
        <f t="shared" si="939"/>
        <v>6</v>
      </c>
      <c r="BK547" s="24">
        <v>90</v>
      </c>
      <c r="BL547" s="24">
        <f t="shared" si="940"/>
        <v>10</v>
      </c>
      <c r="BM547" s="159">
        <v>15</v>
      </c>
      <c r="BN547" s="63" t="str">
        <f t="shared" si="941"/>
        <v>AIモンスターラバー</v>
      </c>
      <c r="BO547" s="96">
        <f t="shared" si="942"/>
        <v>200</v>
      </c>
      <c r="BP547" s="24">
        <f t="shared" si="943"/>
        <v>2000</v>
      </c>
      <c r="BQ547" s="26">
        <f t="shared" si="944"/>
        <v>0.11363636363636363</v>
      </c>
      <c r="BR547" s="7"/>
      <c r="BS547" s="168"/>
      <c r="BT547" s="169"/>
      <c r="BU547" s="9"/>
      <c r="BV547" s="9" t="str">
        <f t="shared" si="972"/>
        <v/>
      </c>
      <c r="BW547" s="9"/>
      <c r="BX547" s="9" t="str">
        <f t="shared" si="973"/>
        <v/>
      </c>
      <c r="BY547" s="9"/>
      <c r="BZ547" s="9" t="str">
        <f t="shared" si="974"/>
        <v/>
      </c>
      <c r="CA547" s="9"/>
      <c r="CB547" s="9"/>
      <c r="CC547" s="9"/>
      <c r="CD547" s="9" t="str">
        <f t="shared" si="976"/>
        <v/>
      </c>
      <c r="CE547" s="10" t="str">
        <f t="shared" si="977"/>
        <v/>
      </c>
      <c r="CF547" s="7"/>
      <c r="CH547" s="15"/>
      <c r="CI547" s="9"/>
      <c r="CJ547" s="9" t="str">
        <f t="shared" si="960"/>
        <v/>
      </c>
      <c r="CK547" s="9"/>
      <c r="CL547" s="9" t="str">
        <f t="shared" si="961"/>
        <v/>
      </c>
      <c r="CM547" s="9"/>
      <c r="CN547" s="9" t="str">
        <f t="shared" si="962"/>
        <v/>
      </c>
      <c r="CO547" s="9"/>
      <c r="CP547" s="9"/>
      <c r="CQ547" s="9"/>
      <c r="CR547" s="9" t="str">
        <f t="shared" si="964"/>
        <v/>
      </c>
      <c r="CS547" s="10" t="str">
        <f t="shared" si="965"/>
        <v/>
      </c>
      <c r="CT547" s="7"/>
      <c r="CV547" s="15"/>
      <c r="CW547" s="9"/>
      <c r="CX547" s="9" t="str">
        <f t="shared" si="966"/>
        <v/>
      </c>
      <c r="CY547" s="9"/>
      <c r="CZ547" s="9" t="str">
        <f t="shared" si="967"/>
        <v/>
      </c>
      <c r="DA547" s="9"/>
      <c r="DB547" s="9" t="str">
        <f t="shared" si="968"/>
        <v/>
      </c>
      <c r="DC547" s="9"/>
      <c r="DD547" s="9"/>
      <c r="DE547" s="9"/>
      <c r="DF547" s="9" t="str">
        <f t="shared" si="970"/>
        <v/>
      </c>
      <c r="DG547" s="10" t="str">
        <f t="shared" si="971"/>
        <v/>
      </c>
      <c r="DH547" s="7"/>
      <c r="DJ547" s="250"/>
      <c r="DK547" s="250"/>
      <c r="DL547" s="250"/>
      <c r="DM547" s="250"/>
      <c r="DN547" s="13"/>
      <c r="DO547" s="250"/>
      <c r="EL547" s="239"/>
      <c r="EM547" s="189"/>
      <c r="EN547" s="23"/>
      <c r="EO547" s="24"/>
      <c r="EP547" s="24" t="str">
        <f t="shared" si="945"/>
        <v/>
      </c>
      <c r="EQ547" s="24"/>
      <c r="ER547" s="24" t="str">
        <f t="shared" si="946"/>
        <v/>
      </c>
      <c r="ES547" s="24"/>
      <c r="ET547" s="24" t="str">
        <f t="shared" si="947"/>
        <v/>
      </c>
      <c r="EU547" s="24"/>
      <c r="EV547" s="63" t="str">
        <f t="shared" si="948"/>
        <v/>
      </c>
      <c r="EW547" s="96" t="str">
        <f t="shared" si="948"/>
        <v/>
      </c>
      <c r="EX547" s="24" t="str">
        <f t="shared" si="949"/>
        <v/>
      </c>
      <c r="EY547" s="26" t="str">
        <f t="shared" si="950"/>
        <v/>
      </c>
      <c r="EZ547" s="7"/>
    </row>
    <row r="548" spans="1:156" ht="15" customHeight="1" thickTop="1">
      <c r="A548" s="89"/>
      <c r="B548" s="6"/>
      <c r="C548" s="78"/>
      <c r="D548" s="78"/>
      <c r="E548" s="78"/>
      <c r="F548" s="28"/>
      <c r="G548" s="78"/>
      <c r="H548" s="78"/>
      <c r="I548" s="78"/>
      <c r="J548" s="90"/>
      <c r="K548" s="91"/>
      <c r="L548" s="28"/>
      <c r="M548" s="29"/>
      <c r="N548" s="7"/>
      <c r="O548" s="168"/>
      <c r="P548" s="89"/>
      <c r="Q548" s="78"/>
      <c r="R548" s="78"/>
      <c r="S548" s="78"/>
      <c r="T548" s="28"/>
      <c r="U548" s="78"/>
      <c r="V548" s="78"/>
      <c r="W548" s="78"/>
      <c r="X548" s="90"/>
      <c r="Y548" s="91"/>
      <c r="Z548" s="28"/>
      <c r="AA548" s="29"/>
      <c r="AB548" s="7"/>
      <c r="AC548" s="168"/>
      <c r="AD548" s="89"/>
      <c r="AE548" s="78"/>
      <c r="AF548" s="78"/>
      <c r="AG548" s="78"/>
      <c r="AH548" s="28"/>
      <c r="AI548" s="78"/>
      <c r="AJ548" s="78"/>
      <c r="AK548" s="78"/>
      <c r="AL548" s="90"/>
      <c r="AM548" s="91"/>
      <c r="AN548" s="28"/>
      <c r="AO548" s="29"/>
      <c r="AP548" s="7"/>
      <c r="AQ548" s="168"/>
      <c r="AR548" s="89"/>
      <c r="AS548" s="78"/>
      <c r="AT548" s="78"/>
      <c r="AU548" s="78"/>
      <c r="AV548" s="28"/>
      <c r="AW548" s="78"/>
      <c r="AX548" s="78"/>
      <c r="AY548" s="78"/>
      <c r="AZ548" s="90"/>
      <c r="BA548" s="91"/>
      <c r="BB548" s="28"/>
      <c r="BC548" s="29"/>
      <c r="BD548" s="7"/>
      <c r="BE548" s="168"/>
      <c r="BF548" s="89"/>
      <c r="BG548" s="78"/>
      <c r="BH548" s="78"/>
      <c r="BI548" s="78"/>
      <c r="BJ548" s="28"/>
      <c r="BK548" s="78"/>
      <c r="BL548" s="78"/>
      <c r="BM548" s="78"/>
      <c r="BN548" s="90"/>
      <c r="BO548" s="91"/>
      <c r="BP548" s="28"/>
      <c r="BQ548" s="29"/>
      <c r="BR548" s="7"/>
      <c r="BS548" s="168"/>
      <c r="BT548" s="169"/>
      <c r="BU548" s="9"/>
      <c r="BV548" s="9" t="str">
        <f t="shared" si="972"/>
        <v/>
      </c>
      <c r="BW548" s="9"/>
      <c r="BX548" s="9" t="str">
        <f t="shared" si="973"/>
        <v/>
      </c>
      <c r="BY548" s="9"/>
      <c r="BZ548" s="9" t="str">
        <f t="shared" si="974"/>
        <v/>
      </c>
      <c r="CA548" s="9"/>
      <c r="CB548" s="9"/>
      <c r="CC548" s="9"/>
      <c r="CD548" s="9" t="str">
        <f t="shared" si="976"/>
        <v/>
      </c>
      <c r="CE548" s="10" t="str">
        <f t="shared" si="977"/>
        <v/>
      </c>
      <c r="CF548" s="7"/>
      <c r="CH548" s="15"/>
      <c r="CI548" s="9"/>
      <c r="CJ548" s="9" t="str">
        <f t="shared" si="960"/>
        <v/>
      </c>
      <c r="CK548" s="9"/>
      <c r="CL548" s="9" t="str">
        <f t="shared" si="961"/>
        <v/>
      </c>
      <c r="CM548" s="9"/>
      <c r="CN548" s="9" t="str">
        <f t="shared" si="962"/>
        <v/>
      </c>
      <c r="CO548" s="9"/>
      <c r="CP548" s="9"/>
      <c r="CQ548" s="9"/>
      <c r="CR548" s="9" t="str">
        <f t="shared" si="964"/>
        <v/>
      </c>
      <c r="CS548" s="10" t="str">
        <f t="shared" si="965"/>
        <v/>
      </c>
      <c r="CT548" s="7"/>
      <c r="CV548" s="15"/>
      <c r="CW548" s="9"/>
      <c r="CX548" s="9" t="str">
        <f t="shared" si="966"/>
        <v/>
      </c>
      <c r="CY548" s="9"/>
      <c r="CZ548" s="9" t="str">
        <f t="shared" si="967"/>
        <v/>
      </c>
      <c r="DA548" s="9"/>
      <c r="DB548" s="9" t="str">
        <f t="shared" si="968"/>
        <v/>
      </c>
      <c r="DC548" s="9"/>
      <c r="DD548" s="9"/>
      <c r="DE548" s="9"/>
      <c r="DF548" s="9" t="str">
        <f t="shared" si="970"/>
        <v/>
      </c>
      <c r="DG548" s="10" t="str">
        <f t="shared" si="971"/>
        <v/>
      </c>
      <c r="DH548" s="7"/>
      <c r="DJ548" s="250"/>
      <c r="DK548" s="250"/>
      <c r="DL548" s="250"/>
      <c r="DM548" s="250"/>
      <c r="DN548" s="13"/>
      <c r="DO548" s="250"/>
      <c r="EL548" s="239"/>
      <c r="EM548" s="89"/>
      <c r="EN548" s="6" t="str">
        <f>IF(EM548="","",SUM(EP548:EP551)+SUM(FD548:FD551)+SUM(FR548:FR551)+SUM(GF548:GF551)+SUM(HH533,HU533)+SUM(GT548:GT551))</f>
        <v/>
      </c>
      <c r="EO548" s="78"/>
      <c r="EP548" s="78" t="str">
        <f t="shared" si="945"/>
        <v/>
      </c>
      <c r="EQ548" s="78"/>
      <c r="ER548" s="28" t="str">
        <f t="shared" si="946"/>
        <v/>
      </c>
      <c r="ES548" s="78"/>
      <c r="ET548" s="78" t="str">
        <f t="shared" si="947"/>
        <v/>
      </c>
      <c r="EU548" s="78"/>
      <c r="EV548" s="90" t="str">
        <f t="shared" ref="EV548:EW563" si="980">IF(EO548="","",EV544)</f>
        <v/>
      </c>
      <c r="EW548" s="91" t="str">
        <f t="shared" si="980"/>
        <v/>
      </c>
      <c r="EX548" s="28" t="str">
        <f t="shared" si="949"/>
        <v/>
      </c>
      <c r="EY548" s="29" t="str">
        <f t="shared" si="950"/>
        <v/>
      </c>
      <c r="EZ548" s="7"/>
    </row>
    <row r="549" spans="1:156" ht="15" customHeight="1">
      <c r="A549" s="73"/>
      <c r="B549" s="15"/>
      <c r="C549" s="9"/>
      <c r="D549" s="9"/>
      <c r="E549" s="9"/>
      <c r="F549" s="9"/>
      <c r="G549" s="9"/>
      <c r="H549" s="9"/>
      <c r="I549" s="9"/>
      <c r="J549" s="62"/>
      <c r="K549" s="95"/>
      <c r="L549" s="9"/>
      <c r="M549" s="10"/>
      <c r="N549" s="7"/>
      <c r="O549" s="168"/>
      <c r="P549" s="15"/>
      <c r="Q549" s="9"/>
      <c r="R549" s="9"/>
      <c r="S549" s="9"/>
      <c r="T549" s="9"/>
      <c r="U549" s="9"/>
      <c r="V549" s="9"/>
      <c r="W549" s="9"/>
      <c r="X549" s="62"/>
      <c r="Y549" s="95"/>
      <c r="Z549" s="9"/>
      <c r="AA549" s="10"/>
      <c r="AB549" s="7"/>
      <c r="AC549" s="168"/>
      <c r="AD549" s="15"/>
      <c r="AE549" s="9"/>
      <c r="AF549" s="9"/>
      <c r="AG549" s="9"/>
      <c r="AH549" s="9"/>
      <c r="AI549" s="9"/>
      <c r="AJ549" s="9"/>
      <c r="AK549" s="9"/>
      <c r="AL549" s="62"/>
      <c r="AM549" s="95"/>
      <c r="AN549" s="9"/>
      <c r="AO549" s="10"/>
      <c r="AP549" s="7"/>
      <c r="AQ549" s="168"/>
      <c r="AR549" s="17"/>
      <c r="AS549" s="9"/>
      <c r="AT549" s="9"/>
      <c r="AU549" s="9"/>
      <c r="AV549" s="9"/>
      <c r="AW549" s="9"/>
      <c r="AX549" s="9"/>
      <c r="AY549" s="9"/>
      <c r="AZ549" s="62"/>
      <c r="BA549" s="95"/>
      <c r="BB549" s="9"/>
      <c r="BC549" s="10"/>
      <c r="BD549" s="16"/>
      <c r="BE549" s="168"/>
      <c r="BF549" s="17"/>
      <c r="BG549" s="9"/>
      <c r="BH549" s="9"/>
      <c r="BI549" s="9"/>
      <c r="BJ549" s="9"/>
      <c r="BK549" s="9"/>
      <c r="BL549" s="9"/>
      <c r="BM549" s="9"/>
      <c r="BN549" s="62"/>
      <c r="BO549" s="95"/>
      <c r="BP549" s="9"/>
      <c r="BQ549" s="10"/>
      <c r="BR549" s="7"/>
      <c r="BS549" s="168"/>
      <c r="BT549" s="169"/>
      <c r="BU549" s="9"/>
      <c r="BV549" s="9" t="str">
        <f t="shared" si="972"/>
        <v/>
      </c>
      <c r="BW549" s="9"/>
      <c r="BX549" s="9" t="str">
        <f t="shared" si="973"/>
        <v/>
      </c>
      <c r="BY549" s="9"/>
      <c r="BZ549" s="9" t="str">
        <f t="shared" si="974"/>
        <v/>
      </c>
      <c r="CA549" s="9"/>
      <c r="CB549" s="9"/>
      <c r="CC549" s="9"/>
      <c r="CD549" s="9" t="str">
        <f t="shared" si="976"/>
        <v/>
      </c>
      <c r="CE549" s="10" t="str">
        <f t="shared" si="977"/>
        <v/>
      </c>
      <c r="CF549" s="7"/>
      <c r="CH549" s="15"/>
      <c r="CI549" s="9"/>
      <c r="CJ549" s="9" t="str">
        <f t="shared" si="960"/>
        <v/>
      </c>
      <c r="CK549" s="9"/>
      <c r="CL549" s="9" t="str">
        <f t="shared" si="961"/>
        <v/>
      </c>
      <c r="CM549" s="9"/>
      <c r="CN549" s="9" t="str">
        <f t="shared" si="962"/>
        <v/>
      </c>
      <c r="CO549" s="9"/>
      <c r="CP549" s="9"/>
      <c r="CQ549" s="9"/>
      <c r="CR549" s="9" t="str">
        <f t="shared" si="964"/>
        <v/>
      </c>
      <c r="CS549" s="10" t="str">
        <f t="shared" si="965"/>
        <v/>
      </c>
      <c r="CT549" s="7"/>
      <c r="CV549" s="15"/>
      <c r="CW549" s="9"/>
      <c r="CX549" s="9" t="str">
        <f t="shared" si="966"/>
        <v/>
      </c>
      <c r="CY549" s="9"/>
      <c r="CZ549" s="9" t="str">
        <f t="shared" si="967"/>
        <v/>
      </c>
      <c r="DA549" s="9"/>
      <c r="DB549" s="9" t="str">
        <f t="shared" si="968"/>
        <v/>
      </c>
      <c r="DC549" s="9"/>
      <c r="DD549" s="9"/>
      <c r="DE549" s="9"/>
      <c r="DF549" s="9" t="str">
        <f t="shared" si="970"/>
        <v/>
      </c>
      <c r="DG549" s="10" t="str">
        <f t="shared" si="971"/>
        <v/>
      </c>
      <c r="DH549" s="7"/>
      <c r="DJ549" s="250"/>
      <c r="DK549" s="250"/>
      <c r="DL549" s="250"/>
      <c r="DM549" s="250"/>
      <c r="DN549" s="13"/>
      <c r="DO549" s="250"/>
      <c r="EL549" s="239"/>
      <c r="EM549" s="73"/>
      <c r="EN549" s="15"/>
      <c r="EO549" s="9"/>
      <c r="EP549" s="9" t="str">
        <f t="shared" si="945"/>
        <v/>
      </c>
      <c r="EQ549" s="9"/>
      <c r="ER549" s="9" t="str">
        <f t="shared" si="946"/>
        <v/>
      </c>
      <c r="ES549" s="9"/>
      <c r="ET549" s="9" t="str">
        <f t="shared" si="947"/>
        <v/>
      </c>
      <c r="EU549" s="9"/>
      <c r="EV549" s="62" t="str">
        <f t="shared" si="980"/>
        <v/>
      </c>
      <c r="EW549" s="95" t="str">
        <f t="shared" si="980"/>
        <v/>
      </c>
      <c r="EX549" s="9" t="str">
        <f t="shared" si="949"/>
        <v/>
      </c>
      <c r="EY549" s="10" t="str">
        <f t="shared" si="950"/>
        <v/>
      </c>
      <c r="EZ549" s="7"/>
    </row>
    <row r="550" spans="1:156" ht="15" customHeight="1">
      <c r="A550" s="73"/>
      <c r="B550" s="15"/>
      <c r="C550" s="9"/>
      <c r="D550" s="9"/>
      <c r="E550" s="9"/>
      <c r="F550" s="9"/>
      <c r="G550" s="9"/>
      <c r="H550" s="9"/>
      <c r="I550" s="9"/>
      <c r="J550" s="62"/>
      <c r="K550" s="9"/>
      <c r="L550" s="9"/>
      <c r="M550" s="10"/>
      <c r="N550" s="7"/>
      <c r="O550" s="168"/>
      <c r="P550" s="15"/>
      <c r="Q550" s="9"/>
      <c r="R550" s="9"/>
      <c r="S550" s="9"/>
      <c r="T550" s="9"/>
      <c r="U550" s="9"/>
      <c r="V550" s="9"/>
      <c r="W550" s="9"/>
      <c r="X550" s="62"/>
      <c r="Y550" s="9"/>
      <c r="Z550" s="9"/>
      <c r="AA550" s="10"/>
      <c r="AB550" s="7"/>
      <c r="AC550" s="168"/>
      <c r="AD550" s="15"/>
      <c r="AE550" s="9"/>
      <c r="AF550" s="9"/>
      <c r="AG550" s="9"/>
      <c r="AH550" s="9"/>
      <c r="AI550" s="9"/>
      <c r="AJ550" s="9"/>
      <c r="AK550" s="9"/>
      <c r="AL550" s="62"/>
      <c r="AM550" s="9"/>
      <c r="AN550" s="9"/>
      <c r="AO550" s="10"/>
      <c r="AP550" s="7"/>
      <c r="AQ550" s="168"/>
      <c r="AR550" s="140"/>
      <c r="AS550" s="9"/>
      <c r="AT550" s="9"/>
      <c r="AU550" s="9"/>
      <c r="AV550" s="9"/>
      <c r="AW550" s="9"/>
      <c r="AX550" s="9"/>
      <c r="AY550" s="9"/>
      <c r="AZ550" s="62"/>
      <c r="BA550" s="9"/>
      <c r="BB550" s="9"/>
      <c r="BC550" s="10"/>
      <c r="BD550" s="7"/>
      <c r="BE550" s="168"/>
      <c r="BF550" s="177"/>
      <c r="BG550" s="9"/>
      <c r="BH550" s="9"/>
      <c r="BI550" s="9"/>
      <c r="BJ550" s="9"/>
      <c r="BK550" s="9"/>
      <c r="BL550" s="9"/>
      <c r="BM550" s="9"/>
      <c r="BN550" s="62"/>
      <c r="BO550" s="9"/>
      <c r="BP550" s="9"/>
      <c r="BQ550" s="10"/>
      <c r="BR550" s="7"/>
      <c r="BS550" s="168"/>
      <c r="BT550" s="183"/>
      <c r="BU550" s="9"/>
      <c r="BV550" s="9" t="str">
        <f t="shared" si="972"/>
        <v/>
      </c>
      <c r="BW550" s="9"/>
      <c r="BX550" s="9" t="str">
        <f t="shared" si="973"/>
        <v/>
      </c>
      <c r="BY550" s="9"/>
      <c r="BZ550" s="9" t="str">
        <f t="shared" si="974"/>
        <v/>
      </c>
      <c r="CA550" s="9"/>
      <c r="CB550" s="9"/>
      <c r="CC550" s="9"/>
      <c r="CD550" s="9" t="str">
        <f t="shared" si="976"/>
        <v/>
      </c>
      <c r="CE550" s="10" t="str">
        <f t="shared" si="977"/>
        <v/>
      </c>
      <c r="CF550" s="7"/>
      <c r="CH550" s="15"/>
      <c r="CI550" s="9"/>
      <c r="CJ550" s="9" t="str">
        <f t="shared" si="960"/>
        <v/>
      </c>
      <c r="CK550" s="9"/>
      <c r="CL550" s="9" t="str">
        <f t="shared" si="961"/>
        <v/>
      </c>
      <c r="CM550" s="9"/>
      <c r="CN550" s="9" t="str">
        <f t="shared" si="962"/>
        <v/>
      </c>
      <c r="CO550" s="9"/>
      <c r="CP550" s="9"/>
      <c r="CQ550" s="9"/>
      <c r="CR550" s="9" t="str">
        <f t="shared" si="964"/>
        <v/>
      </c>
      <c r="CS550" s="10" t="str">
        <f t="shared" si="965"/>
        <v/>
      </c>
      <c r="CT550" s="7"/>
      <c r="CV550" s="15"/>
      <c r="CW550" s="9"/>
      <c r="CX550" s="9" t="str">
        <f t="shared" si="966"/>
        <v/>
      </c>
      <c r="CY550" s="9"/>
      <c r="CZ550" s="9" t="str">
        <f t="shared" si="967"/>
        <v/>
      </c>
      <c r="DA550" s="9"/>
      <c r="DB550" s="9" t="str">
        <f t="shared" si="968"/>
        <v/>
      </c>
      <c r="DC550" s="9"/>
      <c r="DD550" s="9"/>
      <c r="DE550" s="9"/>
      <c r="DF550" s="9" t="str">
        <f t="shared" si="970"/>
        <v/>
      </c>
      <c r="DG550" s="10" t="str">
        <f t="shared" si="971"/>
        <v/>
      </c>
      <c r="DH550" s="7"/>
      <c r="DJ550" s="250"/>
      <c r="DK550" s="250"/>
      <c r="DL550" s="250"/>
      <c r="DM550" s="250"/>
      <c r="DN550" s="13"/>
      <c r="DO550" s="250"/>
      <c r="EL550" s="239"/>
      <c r="EM550" s="73"/>
      <c r="EN550" s="15"/>
      <c r="EO550" s="9"/>
      <c r="EP550" s="9" t="str">
        <f t="shared" si="945"/>
        <v/>
      </c>
      <c r="EQ550" s="9"/>
      <c r="ER550" s="9" t="str">
        <f t="shared" si="946"/>
        <v/>
      </c>
      <c r="ES550" s="9"/>
      <c r="ET550" s="9" t="str">
        <f t="shared" si="947"/>
        <v/>
      </c>
      <c r="EU550" s="9"/>
      <c r="EV550" s="62" t="str">
        <f t="shared" si="980"/>
        <v/>
      </c>
      <c r="EW550" s="9" t="str">
        <f t="shared" si="980"/>
        <v/>
      </c>
      <c r="EX550" s="9" t="str">
        <f t="shared" si="949"/>
        <v/>
      </c>
      <c r="EY550" s="10" t="str">
        <f t="shared" si="950"/>
        <v/>
      </c>
      <c r="EZ550" s="7"/>
    </row>
    <row r="551" spans="1:156" ht="15" customHeight="1" thickBot="1">
      <c r="A551" s="125"/>
      <c r="B551" s="23"/>
      <c r="C551" s="24"/>
      <c r="D551" s="24"/>
      <c r="E551" s="24"/>
      <c r="F551" s="24"/>
      <c r="G551" s="24"/>
      <c r="H551" s="24"/>
      <c r="I551" s="24"/>
      <c r="J551" s="63"/>
      <c r="K551" s="96"/>
      <c r="L551" s="24"/>
      <c r="M551" s="26"/>
      <c r="N551" s="7"/>
      <c r="O551" s="168"/>
      <c r="P551" s="165"/>
      <c r="Q551" s="24"/>
      <c r="R551" s="24"/>
      <c r="S551" s="24"/>
      <c r="T551" s="24"/>
      <c r="U551" s="24"/>
      <c r="V551" s="24"/>
      <c r="W551" s="24"/>
      <c r="X551" s="63"/>
      <c r="Y551" s="96"/>
      <c r="Z551" s="24"/>
      <c r="AA551" s="26"/>
      <c r="AB551" s="7"/>
      <c r="AC551" s="168"/>
      <c r="AD551" s="125"/>
      <c r="AE551" s="24"/>
      <c r="AF551" s="24"/>
      <c r="AG551" s="24"/>
      <c r="AH551" s="24"/>
      <c r="AI551" s="24"/>
      <c r="AJ551" s="24"/>
      <c r="AK551" s="24"/>
      <c r="AL551" s="63"/>
      <c r="AM551" s="96"/>
      <c r="AN551" s="24"/>
      <c r="AO551" s="26"/>
      <c r="AP551" s="7"/>
      <c r="AQ551" s="168"/>
      <c r="AR551" s="165"/>
      <c r="AS551" s="24"/>
      <c r="AT551" s="24"/>
      <c r="AU551" s="24"/>
      <c r="AV551" s="24"/>
      <c r="AW551" s="24"/>
      <c r="AX551" s="24"/>
      <c r="AY551" s="24"/>
      <c r="AZ551" s="63"/>
      <c r="BA551" s="96"/>
      <c r="BB551" s="24"/>
      <c r="BC551" s="26"/>
      <c r="BD551" s="7"/>
      <c r="BE551" s="168"/>
      <c r="BF551" s="175"/>
      <c r="BG551" s="24"/>
      <c r="BH551" s="24"/>
      <c r="BI551" s="24"/>
      <c r="BJ551" s="24"/>
      <c r="BK551" s="24"/>
      <c r="BL551" s="24"/>
      <c r="BM551" s="24"/>
      <c r="BN551" s="63"/>
      <c r="BO551" s="96"/>
      <c r="BP551" s="24"/>
      <c r="BQ551" s="26"/>
      <c r="BR551" s="7"/>
      <c r="BS551" s="168"/>
      <c r="BT551" s="184"/>
      <c r="BU551" s="9"/>
      <c r="BV551" s="9" t="str">
        <f t="shared" si="972"/>
        <v/>
      </c>
      <c r="BW551" s="9"/>
      <c r="BX551" s="9" t="str">
        <f t="shared" si="973"/>
        <v/>
      </c>
      <c r="BY551" s="9"/>
      <c r="BZ551" s="9" t="str">
        <f t="shared" si="974"/>
        <v/>
      </c>
      <c r="CA551" s="9"/>
      <c r="CB551" s="9"/>
      <c r="CC551" s="9"/>
      <c r="CD551" s="9" t="str">
        <f t="shared" si="976"/>
        <v/>
      </c>
      <c r="CE551" s="10" t="str">
        <f t="shared" si="977"/>
        <v/>
      </c>
      <c r="CF551" s="7"/>
      <c r="CH551" s="15"/>
      <c r="CI551" s="9"/>
      <c r="CJ551" s="9" t="str">
        <f t="shared" si="960"/>
        <v/>
      </c>
      <c r="CK551" s="9"/>
      <c r="CL551" s="9" t="str">
        <f t="shared" si="961"/>
        <v/>
      </c>
      <c r="CM551" s="9"/>
      <c r="CN551" s="9" t="str">
        <f t="shared" si="962"/>
        <v/>
      </c>
      <c r="CO551" s="9"/>
      <c r="CP551" s="9"/>
      <c r="CQ551" s="9"/>
      <c r="CR551" s="9" t="str">
        <f t="shared" si="964"/>
        <v/>
      </c>
      <c r="CS551" s="10" t="str">
        <f t="shared" si="965"/>
        <v/>
      </c>
      <c r="CT551" s="7"/>
      <c r="CV551" s="15"/>
      <c r="CW551" s="9"/>
      <c r="CX551" s="9" t="str">
        <f t="shared" si="966"/>
        <v/>
      </c>
      <c r="CY551" s="9"/>
      <c r="CZ551" s="9" t="str">
        <f t="shared" si="967"/>
        <v/>
      </c>
      <c r="DA551" s="9"/>
      <c r="DB551" s="9" t="str">
        <f t="shared" si="968"/>
        <v/>
      </c>
      <c r="DC551" s="9"/>
      <c r="DD551" s="9"/>
      <c r="DE551" s="9"/>
      <c r="DF551" s="9" t="str">
        <f t="shared" si="970"/>
        <v/>
      </c>
      <c r="DG551" s="10" t="str">
        <f t="shared" si="971"/>
        <v/>
      </c>
      <c r="DH551" s="7"/>
      <c r="DJ551" s="250"/>
      <c r="DK551" s="250"/>
      <c r="DL551" s="250"/>
      <c r="DM551" s="250"/>
      <c r="DN551" s="13"/>
      <c r="DO551" s="250"/>
      <c r="EL551" s="239"/>
      <c r="EM551" s="125"/>
      <c r="EN551" s="23"/>
      <c r="EO551" s="24"/>
      <c r="EP551" s="24" t="str">
        <f t="shared" si="945"/>
        <v/>
      </c>
      <c r="EQ551" s="24"/>
      <c r="ER551" s="24" t="str">
        <f t="shared" si="946"/>
        <v/>
      </c>
      <c r="ES551" s="24"/>
      <c r="ET551" s="24" t="str">
        <f t="shared" si="947"/>
        <v/>
      </c>
      <c r="EU551" s="24"/>
      <c r="EV551" s="63" t="str">
        <f t="shared" si="980"/>
        <v/>
      </c>
      <c r="EW551" s="96" t="str">
        <f t="shared" si="980"/>
        <v/>
      </c>
      <c r="EX551" s="24" t="str">
        <f t="shared" si="949"/>
        <v/>
      </c>
      <c r="EY551" s="26" t="str">
        <f t="shared" si="950"/>
        <v/>
      </c>
      <c r="EZ551" s="7"/>
    </row>
    <row r="552" spans="1:156" ht="15" customHeight="1" thickTop="1">
      <c r="A552" s="89"/>
      <c r="B552" s="6" t="str">
        <f>IF(A552="","",SUM(D552:D555)+SUM(R552:R555)+SUM(AF552:AF555)+SUM(AT552:AT555)+SUM(BV534,CJ534,CX534)+SUM(BH552:BH555))</f>
        <v/>
      </c>
      <c r="C552" s="78"/>
      <c r="D552" s="78" t="str">
        <f t="shared" si="915"/>
        <v/>
      </c>
      <c r="E552" s="78"/>
      <c r="F552" s="28" t="str">
        <f t="shared" si="916"/>
        <v/>
      </c>
      <c r="G552" s="78"/>
      <c r="H552" s="78" t="str">
        <f t="shared" si="917"/>
        <v/>
      </c>
      <c r="I552" s="78"/>
      <c r="J552" s="90" t="str">
        <f t="shared" si="918"/>
        <v/>
      </c>
      <c r="K552" s="91" t="str">
        <f t="shared" si="919"/>
        <v/>
      </c>
      <c r="L552" s="28" t="str">
        <f t="shared" si="920"/>
        <v/>
      </c>
      <c r="M552" s="29" t="str">
        <f t="shared" si="921"/>
        <v/>
      </c>
      <c r="N552" s="7"/>
      <c r="O552" s="168"/>
      <c r="P552" s="89" t="str">
        <f>IF(A552="","",A552)</f>
        <v/>
      </c>
      <c r="Q552" s="78"/>
      <c r="R552" s="78" t="str">
        <f t="shared" ref="R552:R563" si="981">IF(Q552="","",Q552-Q548)</f>
        <v/>
      </c>
      <c r="S552" s="78"/>
      <c r="T552" s="28" t="str">
        <f t="shared" ref="T552:T563" si="982">IF(S552="","",S552-S548)</f>
        <v/>
      </c>
      <c r="U552" s="78"/>
      <c r="V552" s="78" t="str">
        <f t="shared" ref="V552:V563" si="983">IF(U552="","",U548+W548-U552)</f>
        <v/>
      </c>
      <c r="W552" s="78"/>
      <c r="X552" s="90" t="str">
        <f t="shared" ref="X552:X563" si="984">IF(Q552="","",X548)</f>
        <v/>
      </c>
      <c r="Y552" s="91" t="str">
        <f t="shared" ref="Y552:Y563" si="985">IF(R552="","",Y548)</f>
        <v/>
      </c>
      <c r="Z552" s="28" t="str">
        <f t="shared" ref="Z552:Z563" si="986">IF(U552="","",V552*Y552)</f>
        <v/>
      </c>
      <c r="AA552" s="29" t="str">
        <f t="shared" ref="AA552:AA563" si="987">IF(V552="","",Z552/(R552*100))</f>
        <v/>
      </c>
      <c r="AB552" s="7"/>
      <c r="AC552" s="168"/>
      <c r="AD552" s="89" t="str">
        <f>IF(A552="","",A552)</f>
        <v/>
      </c>
      <c r="AE552" s="78"/>
      <c r="AF552" s="78" t="str">
        <f t="shared" ref="AF552:AF563" si="988">IF(AE552="","",AE552-AE548)</f>
        <v/>
      </c>
      <c r="AG552" s="78"/>
      <c r="AH552" s="28" t="str">
        <f t="shared" ref="AH552:AH563" si="989">IF(AG552="","",AG552-AG548)</f>
        <v/>
      </c>
      <c r="AI552" s="78"/>
      <c r="AJ552" s="78" t="str">
        <f t="shared" ref="AJ552:AJ563" si="990">IF(AI552="","",AI548+AK548-AI552)</f>
        <v/>
      </c>
      <c r="AK552" s="78"/>
      <c r="AL552" s="90" t="str">
        <f t="shared" ref="AL552:AL563" si="991">IF(AE552="","",AL548)</f>
        <v/>
      </c>
      <c r="AM552" s="91" t="str">
        <f t="shared" ref="AM552:AM563" si="992">IF(AF552="","",AM548)</f>
        <v/>
      </c>
      <c r="AN552" s="28" t="str">
        <f t="shared" ref="AN552:AN563" si="993">IF(AI552="","",AJ552*AM552)</f>
        <v/>
      </c>
      <c r="AO552" s="29" t="str">
        <f t="shared" ref="AO552:AO563" si="994">IF(AJ552="","",AN552/(AF552*100))</f>
        <v/>
      </c>
      <c r="AP552" s="7"/>
      <c r="AQ552" s="168"/>
      <c r="AR552" s="89" t="str">
        <f>IF(A552="","",A552)</f>
        <v/>
      </c>
      <c r="AS552" s="78"/>
      <c r="AT552" s="78" t="str">
        <f t="shared" ref="AT552:AT563" si="995">IF(AS552="","",AS552-AS548)</f>
        <v/>
      </c>
      <c r="AU552" s="78"/>
      <c r="AV552" s="28" t="str">
        <f t="shared" ref="AV552:AV563" si="996">IF(AU552="","",AU552-AU548)</f>
        <v/>
      </c>
      <c r="AW552" s="78"/>
      <c r="AX552" s="78" t="str">
        <f t="shared" ref="AX552:AX563" si="997">IF(AW552="","",AW548+AY548-AW552)</f>
        <v/>
      </c>
      <c r="AY552" s="78"/>
      <c r="AZ552" s="90" t="str">
        <f t="shared" ref="AZ552:AZ563" si="998">IF(AS552="","",AZ548)</f>
        <v/>
      </c>
      <c r="BA552" s="91" t="str">
        <f t="shared" ref="BA552:BA563" si="999">IF(AT552="","",BA548)</f>
        <v/>
      </c>
      <c r="BB552" s="28" t="str">
        <f t="shared" ref="BB552:BB563" si="1000">IF(AW552="","",AX552*BA552)</f>
        <v/>
      </c>
      <c r="BC552" s="29" t="str">
        <f t="shared" ref="BC552:BC563" si="1001">IF(AX552="","",BB552/(AT552*100))</f>
        <v/>
      </c>
      <c r="BD552" s="7"/>
      <c r="BE552" s="168"/>
      <c r="BF552" s="89" t="str">
        <f>IF(A552="","",A552)</f>
        <v/>
      </c>
      <c r="BG552" s="78"/>
      <c r="BH552" s="78" t="str">
        <f t="shared" ref="BH552:BH563" si="1002">IF(BG552="","",BG552-BG548)</f>
        <v/>
      </c>
      <c r="BI552" s="78"/>
      <c r="BJ552" s="28" t="str">
        <f t="shared" ref="BJ552:BJ563" si="1003">IF(BI552="","",BI552-BI548)</f>
        <v/>
      </c>
      <c r="BK552" s="78"/>
      <c r="BL552" s="78" t="str">
        <f t="shared" ref="BL552:BL563" si="1004">IF(BK552="","",BK548+BM548-BK552)</f>
        <v/>
      </c>
      <c r="BM552" s="78"/>
      <c r="BN552" s="90" t="str">
        <f t="shared" ref="BN552:BN563" si="1005">IF(BG552="","",BN548)</f>
        <v/>
      </c>
      <c r="BO552" s="91" t="str">
        <f t="shared" ref="BO552:BO563" si="1006">IF(BH552="","",BO548)</f>
        <v/>
      </c>
      <c r="BP552" s="28" t="str">
        <f t="shared" ref="BP552:BP563" si="1007">IF(BK552="","",BL552*BO552)</f>
        <v/>
      </c>
      <c r="BQ552" s="29" t="str">
        <f t="shared" ref="BQ552:BQ563" si="1008">IF(BL552="","",BP552/(BH552*100))</f>
        <v/>
      </c>
      <c r="BR552" s="7"/>
      <c r="BS552" s="168"/>
      <c r="BT552" s="170"/>
      <c r="BU552" s="9"/>
      <c r="BV552" s="9" t="str">
        <f t="shared" si="972"/>
        <v/>
      </c>
      <c r="BW552" s="9"/>
      <c r="BX552" s="9" t="str">
        <f t="shared" si="973"/>
        <v/>
      </c>
      <c r="BY552" s="9"/>
      <c r="BZ552" s="9" t="str">
        <f t="shared" si="974"/>
        <v/>
      </c>
      <c r="CA552" s="9"/>
      <c r="CB552" s="9"/>
      <c r="CC552" s="9"/>
      <c r="CD552" s="9" t="str">
        <f t="shared" si="976"/>
        <v/>
      </c>
      <c r="CE552" s="10" t="str">
        <f t="shared" si="977"/>
        <v/>
      </c>
      <c r="CF552" s="7"/>
      <c r="CH552" s="15"/>
      <c r="CI552" s="9"/>
      <c r="CJ552" s="9" t="str">
        <f t="shared" si="960"/>
        <v/>
      </c>
      <c r="CK552" s="9"/>
      <c r="CL552" s="9" t="str">
        <f t="shared" si="961"/>
        <v/>
      </c>
      <c r="CM552" s="9"/>
      <c r="CN552" s="9" t="str">
        <f t="shared" si="962"/>
        <v/>
      </c>
      <c r="CO552" s="9"/>
      <c r="CP552" s="9"/>
      <c r="CQ552" s="9"/>
      <c r="CR552" s="9" t="str">
        <f t="shared" si="964"/>
        <v/>
      </c>
      <c r="CS552" s="10" t="str">
        <f t="shared" si="965"/>
        <v/>
      </c>
      <c r="CT552" s="7"/>
      <c r="CV552" s="15"/>
      <c r="CW552" s="9"/>
      <c r="CX552" s="9" t="str">
        <f t="shared" si="966"/>
        <v/>
      </c>
      <c r="CY552" s="9"/>
      <c r="CZ552" s="9" t="str">
        <f t="shared" si="967"/>
        <v/>
      </c>
      <c r="DA552" s="9"/>
      <c r="DB552" s="9" t="str">
        <f t="shared" si="968"/>
        <v/>
      </c>
      <c r="DC552" s="9"/>
      <c r="DD552" s="9"/>
      <c r="DE552" s="9"/>
      <c r="DF552" s="9" t="str">
        <f t="shared" si="970"/>
        <v/>
      </c>
      <c r="DG552" s="10" t="str">
        <f t="shared" si="971"/>
        <v/>
      </c>
      <c r="DH552" s="7"/>
      <c r="DJ552" s="250"/>
      <c r="DK552" s="250"/>
      <c r="DL552" s="250"/>
      <c r="DM552" s="250"/>
      <c r="DN552" s="13"/>
      <c r="DO552" s="250"/>
      <c r="EL552" s="239"/>
      <c r="EM552" s="89"/>
      <c r="EN552" s="6" t="str">
        <f>IF(EM552="","",SUM(EP552:EP555)+SUM(FD552:FD555)+SUM(FR552:FR555)+SUM(GF552:GF555)+SUM(HH534,HU534)+SUM(GT552:GT555))</f>
        <v/>
      </c>
      <c r="EO552" s="78"/>
      <c r="EP552" s="78" t="str">
        <f t="shared" si="945"/>
        <v/>
      </c>
      <c r="EQ552" s="78"/>
      <c r="ER552" s="28" t="str">
        <f t="shared" si="946"/>
        <v/>
      </c>
      <c r="ES552" s="78"/>
      <c r="ET552" s="78" t="str">
        <f t="shared" si="947"/>
        <v/>
      </c>
      <c r="EU552" s="78"/>
      <c r="EV552" s="90" t="str">
        <f t="shared" si="980"/>
        <v/>
      </c>
      <c r="EW552" s="91" t="str">
        <f t="shared" si="980"/>
        <v/>
      </c>
      <c r="EX552" s="28" t="str">
        <f t="shared" si="949"/>
        <v/>
      </c>
      <c r="EY552" s="29" t="str">
        <f t="shared" si="950"/>
        <v/>
      </c>
      <c r="EZ552" s="7"/>
    </row>
    <row r="553" spans="1:156" ht="15" customHeight="1">
      <c r="A553" s="30"/>
      <c r="B553" s="15"/>
      <c r="C553" s="9"/>
      <c r="D553" s="9" t="str">
        <f t="shared" si="915"/>
        <v/>
      </c>
      <c r="E553" s="9"/>
      <c r="F553" s="9" t="str">
        <f t="shared" si="916"/>
        <v/>
      </c>
      <c r="G553" s="9"/>
      <c r="H553" s="9" t="str">
        <f t="shared" si="917"/>
        <v/>
      </c>
      <c r="I553" s="9"/>
      <c r="J553" s="62" t="str">
        <f t="shared" si="918"/>
        <v/>
      </c>
      <c r="K553" s="95" t="str">
        <f t="shared" si="919"/>
        <v/>
      </c>
      <c r="L553" s="9" t="str">
        <f t="shared" si="920"/>
        <v/>
      </c>
      <c r="M553" s="10" t="str">
        <f t="shared" si="921"/>
        <v/>
      </c>
      <c r="N553" s="7"/>
      <c r="O553" s="168"/>
      <c r="P553" s="15"/>
      <c r="Q553" s="9"/>
      <c r="R553" s="9" t="str">
        <f t="shared" si="981"/>
        <v/>
      </c>
      <c r="S553" s="9"/>
      <c r="T553" s="9" t="str">
        <f t="shared" si="982"/>
        <v/>
      </c>
      <c r="U553" s="9"/>
      <c r="V553" s="9" t="str">
        <f t="shared" si="983"/>
        <v/>
      </c>
      <c r="W553" s="9"/>
      <c r="X553" s="62" t="str">
        <f t="shared" si="984"/>
        <v/>
      </c>
      <c r="Y553" s="95" t="str">
        <f t="shared" si="985"/>
        <v/>
      </c>
      <c r="Z553" s="9" t="str">
        <f t="shared" si="986"/>
        <v/>
      </c>
      <c r="AA553" s="10" t="str">
        <f t="shared" si="987"/>
        <v/>
      </c>
      <c r="AB553" s="7"/>
      <c r="AC553" s="168"/>
      <c r="AD553" s="15"/>
      <c r="AE553" s="9"/>
      <c r="AF553" s="9" t="str">
        <f t="shared" si="988"/>
        <v/>
      </c>
      <c r="AG553" s="9"/>
      <c r="AH553" s="9" t="str">
        <f t="shared" si="989"/>
        <v/>
      </c>
      <c r="AI553" s="9"/>
      <c r="AJ553" s="9" t="str">
        <f t="shared" si="990"/>
        <v/>
      </c>
      <c r="AK553" s="9"/>
      <c r="AL553" s="62" t="str">
        <f t="shared" si="991"/>
        <v/>
      </c>
      <c r="AM553" s="95" t="str">
        <f t="shared" si="992"/>
        <v/>
      </c>
      <c r="AN553" s="9" t="str">
        <f t="shared" si="993"/>
        <v/>
      </c>
      <c r="AO553" s="10" t="str">
        <f t="shared" si="994"/>
        <v/>
      </c>
      <c r="AP553" s="7"/>
      <c r="AQ553" s="168"/>
      <c r="AR553" s="17"/>
      <c r="AS553" s="9"/>
      <c r="AT553" s="9" t="str">
        <f t="shared" si="995"/>
        <v/>
      </c>
      <c r="AU553" s="9"/>
      <c r="AV553" s="9" t="str">
        <f t="shared" si="996"/>
        <v/>
      </c>
      <c r="AW553" s="9"/>
      <c r="AX553" s="9" t="str">
        <f t="shared" si="997"/>
        <v/>
      </c>
      <c r="AY553" s="9"/>
      <c r="AZ553" s="62" t="str">
        <f t="shared" si="998"/>
        <v/>
      </c>
      <c r="BA553" s="95" t="str">
        <f t="shared" si="999"/>
        <v/>
      </c>
      <c r="BB553" s="9" t="str">
        <f t="shared" si="1000"/>
        <v/>
      </c>
      <c r="BC553" s="10" t="str">
        <f t="shared" si="1001"/>
        <v/>
      </c>
      <c r="BD553" s="7"/>
      <c r="BE553" s="168"/>
      <c r="BF553" s="17"/>
      <c r="BG553" s="9"/>
      <c r="BH553" s="9" t="str">
        <f t="shared" si="1002"/>
        <v/>
      </c>
      <c r="BI553" s="9"/>
      <c r="BJ553" s="9" t="str">
        <f t="shared" si="1003"/>
        <v/>
      </c>
      <c r="BK553" s="9"/>
      <c r="BL553" s="9" t="str">
        <f t="shared" si="1004"/>
        <v/>
      </c>
      <c r="BM553" s="9"/>
      <c r="BN553" s="62" t="str">
        <f t="shared" si="1005"/>
        <v/>
      </c>
      <c r="BO553" s="95" t="str">
        <f t="shared" si="1006"/>
        <v/>
      </c>
      <c r="BP553" s="9" t="str">
        <f t="shared" si="1007"/>
        <v/>
      </c>
      <c r="BQ553" s="10" t="str">
        <f t="shared" si="1008"/>
        <v/>
      </c>
      <c r="BR553" s="7"/>
      <c r="BS553" s="168"/>
      <c r="BT553" s="169"/>
      <c r="BU553" s="9"/>
      <c r="BV553" s="9" t="str">
        <f t="shared" si="972"/>
        <v/>
      </c>
      <c r="BW553" s="9"/>
      <c r="BX553" s="9" t="str">
        <f t="shared" si="973"/>
        <v/>
      </c>
      <c r="BY553" s="9"/>
      <c r="BZ553" s="9" t="str">
        <f t="shared" si="974"/>
        <v/>
      </c>
      <c r="CA553" s="9"/>
      <c r="CB553" s="9"/>
      <c r="CC553" s="9"/>
      <c r="CD553" s="9" t="str">
        <f t="shared" si="976"/>
        <v/>
      </c>
      <c r="CE553" s="10" t="str">
        <f t="shared" si="977"/>
        <v/>
      </c>
      <c r="CF553" s="7"/>
      <c r="CH553" s="15"/>
      <c r="CI553" s="9"/>
      <c r="CJ553" s="9" t="str">
        <f t="shared" si="960"/>
        <v/>
      </c>
      <c r="CK553" s="9"/>
      <c r="CL553" s="9" t="str">
        <f t="shared" si="961"/>
        <v/>
      </c>
      <c r="CM553" s="9"/>
      <c r="CN553" s="9" t="str">
        <f t="shared" si="962"/>
        <v/>
      </c>
      <c r="CO553" s="9"/>
      <c r="CP553" s="9"/>
      <c r="CQ553" s="9"/>
      <c r="CR553" s="9" t="str">
        <f t="shared" si="964"/>
        <v/>
      </c>
      <c r="CS553" s="10" t="str">
        <f t="shared" si="965"/>
        <v/>
      </c>
      <c r="CT553" s="7"/>
      <c r="CV553" s="15"/>
      <c r="CW553" s="9"/>
      <c r="CX553" s="9" t="str">
        <f t="shared" si="966"/>
        <v/>
      </c>
      <c r="CY553" s="9"/>
      <c r="CZ553" s="9" t="str">
        <f t="shared" si="967"/>
        <v/>
      </c>
      <c r="DA553" s="9"/>
      <c r="DB553" s="9" t="str">
        <f t="shared" si="968"/>
        <v/>
      </c>
      <c r="DC553" s="9"/>
      <c r="DD553" s="9"/>
      <c r="DE553" s="9"/>
      <c r="DF553" s="9" t="str">
        <f t="shared" si="970"/>
        <v/>
      </c>
      <c r="DG553" s="10" t="str">
        <f t="shared" si="971"/>
        <v/>
      </c>
      <c r="DH553" s="7"/>
      <c r="DJ553" s="250"/>
      <c r="DK553" s="250"/>
      <c r="DL553" s="250"/>
      <c r="DM553" s="250"/>
      <c r="DN553" s="13"/>
      <c r="DO553" s="250"/>
      <c r="EL553" s="239"/>
      <c r="EM553" s="30"/>
      <c r="EN553" s="15"/>
      <c r="EO553" s="9"/>
      <c r="EP553" s="9" t="str">
        <f t="shared" si="945"/>
        <v/>
      </c>
      <c r="EQ553" s="9"/>
      <c r="ER553" s="9" t="str">
        <f t="shared" si="946"/>
        <v/>
      </c>
      <c r="ES553" s="9"/>
      <c r="ET553" s="9" t="str">
        <f t="shared" si="947"/>
        <v/>
      </c>
      <c r="EU553" s="9"/>
      <c r="EV553" s="62" t="str">
        <f t="shared" si="980"/>
        <v/>
      </c>
      <c r="EW553" s="95" t="str">
        <f t="shared" si="980"/>
        <v/>
      </c>
      <c r="EX553" s="9" t="str">
        <f t="shared" si="949"/>
        <v/>
      </c>
      <c r="EY553" s="10" t="str">
        <f t="shared" si="950"/>
        <v/>
      </c>
      <c r="EZ553" s="7"/>
    </row>
    <row r="554" spans="1:156">
      <c r="A554" s="73"/>
      <c r="B554" s="15"/>
      <c r="C554" s="9"/>
      <c r="D554" s="9" t="str">
        <f t="shared" si="915"/>
        <v/>
      </c>
      <c r="E554" s="9"/>
      <c r="F554" s="9" t="str">
        <f t="shared" si="916"/>
        <v/>
      </c>
      <c r="G554" s="9"/>
      <c r="H554" s="9" t="str">
        <f t="shared" si="917"/>
        <v/>
      </c>
      <c r="I554" s="9"/>
      <c r="J554" s="62" t="str">
        <f t="shared" si="918"/>
        <v/>
      </c>
      <c r="K554" s="9" t="str">
        <f t="shared" si="919"/>
        <v/>
      </c>
      <c r="L554" s="9" t="str">
        <f t="shared" si="920"/>
        <v/>
      </c>
      <c r="M554" s="10" t="str">
        <f t="shared" si="921"/>
        <v/>
      </c>
      <c r="N554" s="7"/>
      <c r="O554" s="168"/>
      <c r="P554" s="117"/>
      <c r="Q554" s="9"/>
      <c r="R554" s="9" t="str">
        <f t="shared" si="981"/>
        <v/>
      </c>
      <c r="S554" s="9"/>
      <c r="T554" s="9" t="str">
        <f t="shared" si="982"/>
        <v/>
      </c>
      <c r="U554" s="9"/>
      <c r="V554" s="9" t="str">
        <f t="shared" si="983"/>
        <v/>
      </c>
      <c r="W554" s="9"/>
      <c r="X554" s="62" t="str">
        <f t="shared" si="984"/>
        <v/>
      </c>
      <c r="Y554" s="9" t="str">
        <f t="shared" si="985"/>
        <v/>
      </c>
      <c r="Z554" s="9" t="str">
        <f t="shared" si="986"/>
        <v/>
      </c>
      <c r="AA554" s="10" t="str">
        <f t="shared" si="987"/>
        <v/>
      </c>
      <c r="AB554" s="7"/>
      <c r="AC554" s="168"/>
      <c r="AD554" s="117"/>
      <c r="AE554" s="9"/>
      <c r="AF554" s="9" t="str">
        <f t="shared" si="988"/>
        <v/>
      </c>
      <c r="AG554" s="9"/>
      <c r="AH554" s="9" t="str">
        <f t="shared" si="989"/>
        <v/>
      </c>
      <c r="AI554" s="9"/>
      <c r="AJ554" s="9" t="str">
        <f t="shared" si="990"/>
        <v/>
      </c>
      <c r="AK554" s="9"/>
      <c r="AL554" s="62" t="str">
        <f t="shared" si="991"/>
        <v/>
      </c>
      <c r="AM554" s="9" t="str">
        <f t="shared" si="992"/>
        <v/>
      </c>
      <c r="AN554" s="9" t="str">
        <f t="shared" si="993"/>
        <v/>
      </c>
      <c r="AO554" s="10" t="str">
        <f t="shared" si="994"/>
        <v/>
      </c>
      <c r="AP554" s="7"/>
      <c r="AQ554" s="168"/>
      <c r="AR554" s="117"/>
      <c r="AS554" s="9"/>
      <c r="AT554" s="9" t="str">
        <f t="shared" si="995"/>
        <v/>
      </c>
      <c r="AU554" s="9"/>
      <c r="AV554" s="9" t="str">
        <f t="shared" si="996"/>
        <v/>
      </c>
      <c r="AW554" s="9"/>
      <c r="AX554" s="9" t="str">
        <f t="shared" si="997"/>
        <v/>
      </c>
      <c r="AY554" s="9"/>
      <c r="AZ554" s="62" t="str">
        <f>IF(AS554="","",AZ550)</f>
        <v/>
      </c>
      <c r="BA554" s="9" t="str">
        <f>IF(AT554="","",BA550)</f>
        <v/>
      </c>
      <c r="BB554" s="9" t="str">
        <f t="shared" si="1000"/>
        <v/>
      </c>
      <c r="BC554" s="10" t="str">
        <f t="shared" si="1001"/>
        <v/>
      </c>
      <c r="BD554" s="7"/>
      <c r="BE554" s="168"/>
      <c r="BF554" s="117"/>
      <c r="BG554" s="9"/>
      <c r="BH554" s="9" t="str">
        <f t="shared" si="1002"/>
        <v/>
      </c>
      <c r="BI554" s="9"/>
      <c r="BJ554" s="9" t="str">
        <f t="shared" si="1003"/>
        <v/>
      </c>
      <c r="BK554" s="9"/>
      <c r="BL554" s="9" t="str">
        <f t="shared" si="1004"/>
        <v/>
      </c>
      <c r="BM554" s="9"/>
      <c r="BN554" s="62" t="str">
        <f t="shared" si="1005"/>
        <v/>
      </c>
      <c r="BO554" s="9" t="str">
        <f t="shared" si="1006"/>
        <v/>
      </c>
      <c r="BP554" s="9" t="str">
        <f t="shared" si="1007"/>
        <v/>
      </c>
      <c r="BQ554" s="10" t="str">
        <f t="shared" si="1008"/>
        <v/>
      </c>
      <c r="BR554" s="7"/>
      <c r="BS554" s="168"/>
      <c r="BT554" s="169"/>
      <c r="BU554" s="9"/>
      <c r="BV554" s="9" t="str">
        <f t="shared" si="972"/>
        <v/>
      </c>
      <c r="BW554" s="9"/>
      <c r="BX554" s="9" t="str">
        <f t="shared" si="973"/>
        <v/>
      </c>
      <c r="BY554" s="9"/>
      <c r="BZ554" s="9" t="str">
        <f t="shared" si="974"/>
        <v/>
      </c>
      <c r="CA554" s="9"/>
      <c r="CB554" s="9"/>
      <c r="CC554" s="9"/>
      <c r="CD554" s="9" t="str">
        <f t="shared" si="976"/>
        <v/>
      </c>
      <c r="CE554" s="10" t="str">
        <f t="shared" si="977"/>
        <v/>
      </c>
      <c r="CF554" s="7"/>
      <c r="CH554" s="15"/>
      <c r="CI554" s="9"/>
      <c r="CJ554" s="9" t="str">
        <f t="shared" si="960"/>
        <v/>
      </c>
      <c r="CK554" s="9"/>
      <c r="CL554" s="9" t="str">
        <f t="shared" si="961"/>
        <v/>
      </c>
      <c r="CM554" s="9"/>
      <c r="CN554" s="9" t="str">
        <f t="shared" si="962"/>
        <v/>
      </c>
      <c r="CO554" s="9"/>
      <c r="CP554" s="9"/>
      <c r="CQ554" s="9"/>
      <c r="CR554" s="9" t="str">
        <f t="shared" si="964"/>
        <v/>
      </c>
      <c r="CS554" s="10" t="str">
        <f t="shared" si="965"/>
        <v/>
      </c>
      <c r="CT554" s="7"/>
      <c r="CV554" s="15"/>
      <c r="CW554" s="9"/>
      <c r="CX554" s="9" t="str">
        <f t="shared" si="966"/>
        <v/>
      </c>
      <c r="CY554" s="9"/>
      <c r="CZ554" s="9" t="str">
        <f t="shared" si="967"/>
        <v/>
      </c>
      <c r="DA554" s="9"/>
      <c r="DB554" s="9" t="str">
        <f t="shared" si="968"/>
        <v/>
      </c>
      <c r="DC554" s="9"/>
      <c r="DD554" s="9"/>
      <c r="DE554" s="9"/>
      <c r="DF554" s="9" t="str">
        <f t="shared" si="970"/>
        <v/>
      </c>
      <c r="DG554" s="10" t="str">
        <f t="shared" si="971"/>
        <v/>
      </c>
      <c r="DH554" s="7"/>
      <c r="DJ554" s="250"/>
      <c r="DK554" s="250"/>
      <c r="DL554" s="250"/>
      <c r="DM554" s="250"/>
      <c r="DN554" s="13"/>
      <c r="DO554" s="250"/>
      <c r="EL554" s="239"/>
      <c r="EM554" s="73"/>
      <c r="EN554" s="15"/>
      <c r="EO554" s="9"/>
      <c r="EP554" s="9" t="str">
        <f t="shared" si="945"/>
        <v/>
      </c>
      <c r="EQ554" s="9"/>
      <c r="ER554" s="9" t="str">
        <f t="shared" si="946"/>
        <v/>
      </c>
      <c r="ES554" s="9"/>
      <c r="ET554" s="9" t="str">
        <f t="shared" si="947"/>
        <v/>
      </c>
      <c r="EU554" s="9"/>
      <c r="EV554" s="62" t="str">
        <f t="shared" si="980"/>
        <v/>
      </c>
      <c r="EW554" s="9" t="str">
        <f t="shared" si="980"/>
        <v/>
      </c>
      <c r="EX554" s="9" t="str">
        <f t="shared" si="949"/>
        <v/>
      </c>
      <c r="EY554" s="10" t="str">
        <f t="shared" si="950"/>
        <v/>
      </c>
      <c r="EZ554" s="7"/>
    </row>
    <row r="555" spans="1:156" ht="15" customHeight="1" thickBot="1">
      <c r="A555" s="134"/>
      <c r="B555" s="23"/>
      <c r="C555" s="24"/>
      <c r="D555" s="24" t="str">
        <f t="shared" si="915"/>
        <v/>
      </c>
      <c r="E555" s="24"/>
      <c r="F555" s="24" t="str">
        <f t="shared" si="916"/>
        <v/>
      </c>
      <c r="G555" s="24"/>
      <c r="H555" s="24" t="str">
        <f t="shared" si="917"/>
        <v/>
      </c>
      <c r="I555" s="24"/>
      <c r="J555" s="63" t="str">
        <f t="shared" si="918"/>
        <v/>
      </c>
      <c r="K555" s="96" t="str">
        <f t="shared" si="919"/>
        <v/>
      </c>
      <c r="L555" s="24" t="str">
        <f t="shared" si="920"/>
        <v/>
      </c>
      <c r="M555" s="26" t="str">
        <f t="shared" si="921"/>
        <v/>
      </c>
      <c r="N555" s="7"/>
      <c r="O555" s="168"/>
      <c r="P555" s="134"/>
      <c r="Q555" s="24"/>
      <c r="R555" s="24" t="str">
        <f t="shared" si="981"/>
        <v/>
      </c>
      <c r="S555" s="24"/>
      <c r="T555" s="24" t="str">
        <f t="shared" si="982"/>
        <v/>
      </c>
      <c r="U555" s="24"/>
      <c r="V555" s="24" t="str">
        <f t="shared" si="983"/>
        <v/>
      </c>
      <c r="W555" s="24"/>
      <c r="X555" s="63" t="str">
        <f t="shared" si="984"/>
        <v/>
      </c>
      <c r="Y555" s="96" t="str">
        <f t="shared" si="985"/>
        <v/>
      </c>
      <c r="Z555" s="24" t="str">
        <f t="shared" si="986"/>
        <v/>
      </c>
      <c r="AA555" s="26" t="str">
        <f t="shared" si="987"/>
        <v/>
      </c>
      <c r="AB555" s="7"/>
      <c r="AC555" s="168"/>
      <c r="AD555" s="134"/>
      <c r="AE555" s="24"/>
      <c r="AF555" s="24" t="str">
        <f t="shared" si="988"/>
        <v/>
      </c>
      <c r="AG555" s="24"/>
      <c r="AH555" s="24" t="str">
        <f t="shared" si="989"/>
        <v/>
      </c>
      <c r="AI555" s="24"/>
      <c r="AJ555" s="24" t="str">
        <f t="shared" si="990"/>
        <v/>
      </c>
      <c r="AK555" s="24"/>
      <c r="AL555" s="63" t="str">
        <f t="shared" si="991"/>
        <v/>
      </c>
      <c r="AM555" s="96" t="str">
        <f t="shared" si="992"/>
        <v/>
      </c>
      <c r="AN555" s="24" t="str">
        <f t="shared" si="993"/>
        <v/>
      </c>
      <c r="AO555" s="26" t="str">
        <f t="shared" si="994"/>
        <v/>
      </c>
      <c r="AP555" s="7"/>
      <c r="AQ555" s="168"/>
      <c r="AR555" s="134"/>
      <c r="AS555" s="24"/>
      <c r="AT555" s="24" t="str">
        <f t="shared" si="995"/>
        <v/>
      </c>
      <c r="AU555" s="24"/>
      <c r="AV555" s="24" t="str">
        <f t="shared" si="996"/>
        <v/>
      </c>
      <c r="AW555" s="24"/>
      <c r="AX555" s="24" t="str">
        <f t="shared" si="997"/>
        <v/>
      </c>
      <c r="AY555" s="24"/>
      <c r="AZ555" s="63" t="s">
        <v>95</v>
      </c>
      <c r="BA555" s="96">
        <v>660</v>
      </c>
      <c r="BB555" s="24" t="str">
        <f t="shared" si="1000"/>
        <v/>
      </c>
      <c r="BC555" s="26" t="str">
        <f t="shared" si="1001"/>
        <v/>
      </c>
      <c r="BD555" s="7"/>
      <c r="BE555" s="168"/>
      <c r="BF555" s="134"/>
      <c r="BG555" s="24"/>
      <c r="BH555" s="24" t="str">
        <f t="shared" si="1002"/>
        <v/>
      </c>
      <c r="BI555" s="24"/>
      <c r="BJ555" s="24" t="str">
        <f t="shared" si="1003"/>
        <v/>
      </c>
      <c r="BK555" s="24"/>
      <c r="BL555" s="24" t="str">
        <f t="shared" si="1004"/>
        <v/>
      </c>
      <c r="BM555" s="24"/>
      <c r="BN555" s="63" t="str">
        <f t="shared" si="1005"/>
        <v/>
      </c>
      <c r="BO555" s="96" t="str">
        <f t="shared" si="1006"/>
        <v/>
      </c>
      <c r="BP555" s="24" t="str">
        <f t="shared" si="1007"/>
        <v/>
      </c>
      <c r="BQ555" s="26" t="str">
        <f t="shared" si="1008"/>
        <v/>
      </c>
      <c r="BR555" s="7"/>
      <c r="BS555" s="168"/>
      <c r="BT555" s="169"/>
      <c r="BU555" s="9"/>
      <c r="BV555" s="9" t="str">
        <f t="shared" si="972"/>
        <v/>
      </c>
      <c r="BW555" s="9"/>
      <c r="BX555" s="9" t="str">
        <f t="shared" si="973"/>
        <v/>
      </c>
      <c r="BY555" s="9"/>
      <c r="BZ555" s="9" t="str">
        <f t="shared" si="974"/>
        <v/>
      </c>
      <c r="CA555" s="9"/>
      <c r="CB555" s="9"/>
      <c r="CC555" s="9"/>
      <c r="CD555" s="9" t="str">
        <f t="shared" si="976"/>
        <v/>
      </c>
      <c r="CE555" s="10" t="str">
        <f t="shared" si="977"/>
        <v/>
      </c>
      <c r="CF555" s="7"/>
      <c r="CH555" s="15"/>
      <c r="CI555" s="9"/>
      <c r="CJ555" s="9" t="str">
        <f t="shared" si="960"/>
        <v/>
      </c>
      <c r="CK555" s="9"/>
      <c r="CL555" s="9" t="str">
        <f t="shared" si="961"/>
        <v/>
      </c>
      <c r="CM555" s="9"/>
      <c r="CN555" s="9" t="str">
        <f t="shared" si="962"/>
        <v/>
      </c>
      <c r="CO555" s="9"/>
      <c r="CP555" s="9"/>
      <c r="CQ555" s="9"/>
      <c r="CR555" s="9" t="str">
        <f t="shared" si="964"/>
        <v/>
      </c>
      <c r="CS555" s="10" t="str">
        <f t="shared" si="965"/>
        <v/>
      </c>
      <c r="CT555" s="7"/>
      <c r="CV555" s="15"/>
      <c r="CW555" s="9"/>
      <c r="CX555" s="9" t="str">
        <f t="shared" si="966"/>
        <v/>
      </c>
      <c r="CY555" s="9"/>
      <c r="CZ555" s="9" t="str">
        <f t="shared" si="967"/>
        <v/>
      </c>
      <c r="DA555" s="9"/>
      <c r="DB555" s="9" t="str">
        <f t="shared" si="968"/>
        <v/>
      </c>
      <c r="DC555" s="9"/>
      <c r="DD555" s="9"/>
      <c r="DE555" s="9"/>
      <c r="DF555" s="9" t="str">
        <f t="shared" si="970"/>
        <v/>
      </c>
      <c r="DG555" s="10" t="str">
        <f t="shared" si="971"/>
        <v/>
      </c>
      <c r="DH555" s="7"/>
      <c r="DJ555" s="250"/>
      <c r="DK555" s="250"/>
      <c r="DL555" s="250"/>
      <c r="DM555" s="250"/>
      <c r="DN555" s="13"/>
      <c r="DO555" s="250"/>
      <c r="EL555" s="239"/>
      <c r="EM555" s="134"/>
      <c r="EN555" s="23"/>
      <c r="EO555" s="24"/>
      <c r="EP555" s="24" t="str">
        <f t="shared" si="945"/>
        <v/>
      </c>
      <c r="EQ555" s="24"/>
      <c r="ER555" s="24" t="str">
        <f t="shared" si="946"/>
        <v/>
      </c>
      <c r="ES555" s="24"/>
      <c r="ET555" s="24" t="str">
        <f t="shared" si="947"/>
        <v/>
      </c>
      <c r="EU555" s="24"/>
      <c r="EV555" s="63" t="str">
        <f t="shared" si="980"/>
        <v/>
      </c>
      <c r="EW555" s="96" t="str">
        <f t="shared" si="980"/>
        <v/>
      </c>
      <c r="EX555" s="24" t="str">
        <f t="shared" si="949"/>
        <v/>
      </c>
      <c r="EY555" s="26" t="str">
        <f t="shared" si="950"/>
        <v/>
      </c>
      <c r="EZ555" s="7"/>
    </row>
    <row r="556" spans="1:156" ht="15" customHeight="1" thickTop="1">
      <c r="A556" s="89"/>
      <c r="B556" s="6" t="str">
        <f>IF(A556="","",SUM(D556:D559)+SUM(R556:R559)+SUM(AF556:AF559)+SUM(AT556:AT559)+SUM(BV535,CJ535,CX535)+SUM(BH556:BH559))</f>
        <v/>
      </c>
      <c r="C556" s="78"/>
      <c r="D556" s="78" t="str">
        <f t="shared" si="915"/>
        <v/>
      </c>
      <c r="E556" s="78"/>
      <c r="F556" s="28" t="str">
        <f t="shared" si="916"/>
        <v/>
      </c>
      <c r="G556" s="78"/>
      <c r="H556" s="78" t="str">
        <f t="shared" si="917"/>
        <v/>
      </c>
      <c r="I556" s="78"/>
      <c r="J556" s="90" t="str">
        <f t="shared" si="918"/>
        <v/>
      </c>
      <c r="K556" s="91" t="str">
        <f t="shared" si="919"/>
        <v/>
      </c>
      <c r="L556" s="28" t="str">
        <f t="shared" si="920"/>
        <v/>
      </c>
      <c r="M556" s="29" t="str">
        <f t="shared" si="921"/>
        <v/>
      </c>
      <c r="N556" s="7"/>
      <c r="O556" s="168"/>
      <c r="P556" s="89" t="str">
        <f>IF(A556="","",A556)</f>
        <v/>
      </c>
      <c r="Q556" s="78"/>
      <c r="R556" s="78" t="str">
        <f t="shared" si="981"/>
        <v/>
      </c>
      <c r="S556" s="78"/>
      <c r="T556" s="28" t="str">
        <f t="shared" si="982"/>
        <v/>
      </c>
      <c r="U556" s="78"/>
      <c r="V556" s="78" t="str">
        <f t="shared" si="983"/>
        <v/>
      </c>
      <c r="W556" s="78"/>
      <c r="X556" s="90" t="str">
        <f t="shared" si="984"/>
        <v/>
      </c>
      <c r="Y556" s="91" t="str">
        <f t="shared" si="985"/>
        <v/>
      </c>
      <c r="Z556" s="28" t="str">
        <f t="shared" si="986"/>
        <v/>
      </c>
      <c r="AA556" s="29" t="str">
        <f t="shared" si="987"/>
        <v/>
      </c>
      <c r="AB556" s="7"/>
      <c r="AC556" s="168"/>
      <c r="AD556" s="89" t="str">
        <f>IF(A556="","",A556)</f>
        <v/>
      </c>
      <c r="AE556" s="78"/>
      <c r="AF556" s="78" t="str">
        <f t="shared" si="988"/>
        <v/>
      </c>
      <c r="AG556" s="78"/>
      <c r="AH556" s="28" t="str">
        <f t="shared" si="989"/>
        <v/>
      </c>
      <c r="AI556" s="78"/>
      <c r="AJ556" s="78" t="str">
        <f t="shared" si="990"/>
        <v/>
      </c>
      <c r="AK556" s="78"/>
      <c r="AL556" s="90" t="str">
        <f t="shared" si="991"/>
        <v/>
      </c>
      <c r="AM556" s="91" t="str">
        <f t="shared" si="992"/>
        <v/>
      </c>
      <c r="AN556" s="28" t="str">
        <f t="shared" si="993"/>
        <v/>
      </c>
      <c r="AO556" s="29" t="str">
        <f t="shared" si="994"/>
        <v/>
      </c>
      <c r="AP556" s="7"/>
      <c r="AQ556" s="168"/>
      <c r="AR556" s="89" t="str">
        <f>IF(A556="","",A556)</f>
        <v/>
      </c>
      <c r="AS556" s="78"/>
      <c r="AT556" s="78" t="str">
        <f t="shared" si="995"/>
        <v/>
      </c>
      <c r="AU556" s="78"/>
      <c r="AV556" s="28" t="str">
        <f t="shared" si="996"/>
        <v/>
      </c>
      <c r="AW556" s="78"/>
      <c r="AX556" s="78" t="str">
        <f t="shared" si="997"/>
        <v/>
      </c>
      <c r="AY556" s="78"/>
      <c r="AZ556" s="90" t="str">
        <f t="shared" si="998"/>
        <v/>
      </c>
      <c r="BA556" s="91" t="str">
        <f t="shared" si="999"/>
        <v/>
      </c>
      <c r="BB556" s="28" t="str">
        <f t="shared" si="1000"/>
        <v/>
      </c>
      <c r="BC556" s="29" t="str">
        <f t="shared" si="1001"/>
        <v/>
      </c>
      <c r="BD556" s="7"/>
      <c r="BE556" s="168"/>
      <c r="BF556" s="89" t="str">
        <f>IF(A556="","",A556)</f>
        <v/>
      </c>
      <c r="BG556" s="78"/>
      <c r="BH556" s="78" t="str">
        <f t="shared" si="1002"/>
        <v/>
      </c>
      <c r="BI556" s="78"/>
      <c r="BJ556" s="28" t="str">
        <f t="shared" si="1003"/>
        <v/>
      </c>
      <c r="BK556" s="78"/>
      <c r="BL556" s="78" t="str">
        <f t="shared" si="1004"/>
        <v/>
      </c>
      <c r="BM556" s="78"/>
      <c r="BN556" s="90" t="str">
        <f t="shared" si="1005"/>
        <v/>
      </c>
      <c r="BO556" s="91" t="str">
        <f t="shared" si="1006"/>
        <v/>
      </c>
      <c r="BP556" s="28" t="str">
        <f t="shared" si="1007"/>
        <v/>
      </c>
      <c r="BQ556" s="29" t="str">
        <f t="shared" si="1008"/>
        <v/>
      </c>
      <c r="BR556" s="7"/>
      <c r="BS556" s="168"/>
      <c r="BT556" s="169"/>
      <c r="BU556" s="9"/>
      <c r="BV556" s="9" t="str">
        <f t="shared" si="972"/>
        <v/>
      </c>
      <c r="BW556" s="9"/>
      <c r="BX556" s="9" t="str">
        <f t="shared" si="973"/>
        <v/>
      </c>
      <c r="BY556" s="9"/>
      <c r="BZ556" s="9" t="str">
        <f t="shared" si="974"/>
        <v/>
      </c>
      <c r="CA556" s="9"/>
      <c r="CB556" s="9"/>
      <c r="CC556" s="9"/>
      <c r="CD556" s="9" t="str">
        <f t="shared" si="976"/>
        <v/>
      </c>
      <c r="CE556" s="10" t="str">
        <f t="shared" si="977"/>
        <v/>
      </c>
      <c r="CF556" s="7"/>
      <c r="CH556" s="15"/>
      <c r="CI556" s="9"/>
      <c r="CJ556" s="9" t="str">
        <f t="shared" si="960"/>
        <v/>
      </c>
      <c r="CK556" s="9"/>
      <c r="CL556" s="9" t="str">
        <f t="shared" si="961"/>
        <v/>
      </c>
      <c r="CM556" s="9"/>
      <c r="CN556" s="9" t="str">
        <f t="shared" si="962"/>
        <v/>
      </c>
      <c r="CO556" s="9"/>
      <c r="CP556" s="9"/>
      <c r="CQ556" s="9"/>
      <c r="CR556" s="9" t="str">
        <f t="shared" si="964"/>
        <v/>
      </c>
      <c r="CS556" s="10" t="str">
        <f t="shared" si="965"/>
        <v/>
      </c>
      <c r="CT556" s="7"/>
      <c r="CV556" s="15"/>
      <c r="CW556" s="9"/>
      <c r="CX556" s="9" t="str">
        <f t="shared" si="966"/>
        <v/>
      </c>
      <c r="CY556" s="9"/>
      <c r="CZ556" s="9" t="str">
        <f t="shared" si="967"/>
        <v/>
      </c>
      <c r="DA556" s="9"/>
      <c r="DB556" s="9" t="str">
        <f t="shared" si="968"/>
        <v/>
      </c>
      <c r="DC556" s="9"/>
      <c r="DD556" s="9"/>
      <c r="DE556" s="9"/>
      <c r="DF556" s="9" t="str">
        <f t="shared" si="970"/>
        <v/>
      </c>
      <c r="DG556" s="10" t="str">
        <f t="shared" si="971"/>
        <v/>
      </c>
      <c r="DH556" s="7"/>
      <c r="DJ556" s="250"/>
      <c r="DK556" s="250"/>
      <c r="DL556" s="250"/>
      <c r="DM556" s="250"/>
      <c r="DN556" s="13"/>
      <c r="DO556" s="250"/>
      <c r="EL556" s="239"/>
      <c r="EM556" s="89"/>
      <c r="EN556" s="6" t="str">
        <f>IF(EM556="","",SUM(EP556:EP559)+SUM(FD556:FD559)+SUM(FR556:FR559)+SUM(GF556:GF559)+SUM(HH538,HU538)+SUM(GT556:GT559))</f>
        <v/>
      </c>
      <c r="EO556" s="78"/>
      <c r="EP556" s="78" t="str">
        <f t="shared" si="945"/>
        <v/>
      </c>
      <c r="EQ556" s="78"/>
      <c r="ER556" s="28" t="str">
        <f t="shared" si="946"/>
        <v/>
      </c>
      <c r="ES556" s="78"/>
      <c r="ET556" s="78" t="str">
        <f t="shared" si="947"/>
        <v/>
      </c>
      <c r="EU556" s="78"/>
      <c r="EV556" s="90" t="str">
        <f t="shared" si="980"/>
        <v/>
      </c>
      <c r="EW556" s="91" t="str">
        <f t="shared" si="980"/>
        <v/>
      </c>
      <c r="EX556" s="28" t="str">
        <f t="shared" si="949"/>
        <v/>
      </c>
      <c r="EY556" s="29" t="str">
        <f t="shared" si="950"/>
        <v/>
      </c>
      <c r="EZ556" s="7"/>
    </row>
    <row r="557" spans="1:156" ht="15" customHeight="1">
      <c r="A557" s="221"/>
      <c r="B557" s="15"/>
      <c r="C557" s="9"/>
      <c r="D557" s="9" t="str">
        <f t="shared" si="915"/>
        <v/>
      </c>
      <c r="E557" s="9"/>
      <c r="F557" s="9" t="str">
        <f t="shared" si="916"/>
        <v/>
      </c>
      <c r="G557" s="9"/>
      <c r="H557" s="9" t="str">
        <f t="shared" si="917"/>
        <v/>
      </c>
      <c r="I557" s="9"/>
      <c r="J557" s="62" t="str">
        <f t="shared" si="918"/>
        <v/>
      </c>
      <c r="K557" s="95" t="str">
        <f t="shared" si="919"/>
        <v/>
      </c>
      <c r="L557" s="9" t="str">
        <f t="shared" si="920"/>
        <v/>
      </c>
      <c r="M557" s="10" t="str">
        <f t="shared" si="921"/>
        <v/>
      </c>
      <c r="N557" s="7"/>
      <c r="O557" s="168"/>
      <c r="P557" s="15"/>
      <c r="Q557" s="9"/>
      <c r="R557" s="9" t="str">
        <f t="shared" si="981"/>
        <v/>
      </c>
      <c r="S557" s="9"/>
      <c r="T557" s="9" t="str">
        <f t="shared" si="982"/>
        <v/>
      </c>
      <c r="U557" s="9"/>
      <c r="V557" s="9" t="str">
        <f t="shared" si="983"/>
        <v/>
      </c>
      <c r="W557" s="9"/>
      <c r="X557" s="62" t="str">
        <f t="shared" si="984"/>
        <v/>
      </c>
      <c r="Y557" s="95" t="str">
        <f t="shared" si="985"/>
        <v/>
      </c>
      <c r="Z557" s="9" t="str">
        <f t="shared" si="986"/>
        <v/>
      </c>
      <c r="AA557" s="10" t="str">
        <f t="shared" si="987"/>
        <v/>
      </c>
      <c r="AB557" s="7"/>
      <c r="AC557" s="168"/>
      <c r="AD557" s="15"/>
      <c r="AE557" s="9"/>
      <c r="AF557" s="9" t="str">
        <f t="shared" si="988"/>
        <v/>
      </c>
      <c r="AG557" s="9"/>
      <c r="AH557" s="9" t="str">
        <f t="shared" si="989"/>
        <v/>
      </c>
      <c r="AI557" s="9"/>
      <c r="AJ557" s="9" t="str">
        <f t="shared" si="990"/>
        <v/>
      </c>
      <c r="AK557" s="9"/>
      <c r="AL557" s="62" t="str">
        <f t="shared" si="991"/>
        <v/>
      </c>
      <c r="AM557" s="95" t="str">
        <f t="shared" si="992"/>
        <v/>
      </c>
      <c r="AN557" s="9" t="str">
        <f t="shared" si="993"/>
        <v/>
      </c>
      <c r="AO557" s="10" t="str">
        <f t="shared" si="994"/>
        <v/>
      </c>
      <c r="AP557" s="7"/>
      <c r="AQ557" s="168"/>
      <c r="AR557" s="15"/>
      <c r="AS557" s="9"/>
      <c r="AT557" s="9" t="str">
        <f t="shared" si="995"/>
        <v/>
      </c>
      <c r="AU557" s="9"/>
      <c r="AV557" s="9" t="str">
        <f t="shared" si="996"/>
        <v/>
      </c>
      <c r="AW557" s="9"/>
      <c r="AX557" s="9" t="str">
        <f t="shared" si="997"/>
        <v/>
      </c>
      <c r="AY557" s="9"/>
      <c r="AZ557" s="62" t="str">
        <f t="shared" si="998"/>
        <v/>
      </c>
      <c r="BA557" s="95" t="str">
        <f t="shared" si="999"/>
        <v/>
      </c>
      <c r="BB557" s="9" t="str">
        <f t="shared" si="1000"/>
        <v/>
      </c>
      <c r="BC557" s="10" t="str">
        <f t="shared" si="1001"/>
        <v/>
      </c>
      <c r="BD557" s="7"/>
      <c r="BE557" s="168"/>
      <c r="BF557" s="15"/>
      <c r="BG557" s="9"/>
      <c r="BH557" s="9" t="str">
        <f t="shared" si="1002"/>
        <v/>
      </c>
      <c r="BI557" s="9"/>
      <c r="BJ557" s="9" t="str">
        <f t="shared" si="1003"/>
        <v/>
      </c>
      <c r="BK557" s="9"/>
      <c r="BL557" s="9" t="str">
        <f t="shared" si="1004"/>
        <v/>
      </c>
      <c r="BM557" s="9"/>
      <c r="BN557" s="62" t="str">
        <f t="shared" si="1005"/>
        <v/>
      </c>
      <c r="BO557" s="95" t="str">
        <f t="shared" si="1006"/>
        <v/>
      </c>
      <c r="BP557" s="9" t="str">
        <f t="shared" si="1007"/>
        <v/>
      </c>
      <c r="BQ557" s="10" t="str">
        <f t="shared" si="1008"/>
        <v/>
      </c>
      <c r="BR557" s="7"/>
      <c r="BS557" s="168"/>
      <c r="BT557" s="169"/>
      <c r="BU557" s="9"/>
      <c r="BV557" s="9" t="str">
        <f t="shared" si="972"/>
        <v/>
      </c>
      <c r="BW557" s="9"/>
      <c r="BX557" s="9" t="str">
        <f t="shared" si="973"/>
        <v/>
      </c>
      <c r="BY557" s="9"/>
      <c r="BZ557" s="9" t="str">
        <f t="shared" si="974"/>
        <v/>
      </c>
      <c r="CA557" s="9"/>
      <c r="CB557" s="9"/>
      <c r="CC557" s="9"/>
      <c r="CD557" s="9" t="str">
        <f t="shared" si="976"/>
        <v/>
      </c>
      <c r="CE557" s="10" t="str">
        <f t="shared" si="977"/>
        <v/>
      </c>
      <c r="CF557" s="7"/>
      <c r="CH557" s="15"/>
      <c r="CI557" s="9"/>
      <c r="CJ557" s="9" t="str">
        <f t="shared" si="960"/>
        <v/>
      </c>
      <c r="CK557" s="9"/>
      <c r="CL557" s="9" t="str">
        <f t="shared" si="961"/>
        <v/>
      </c>
      <c r="CM557" s="9"/>
      <c r="CN557" s="9" t="str">
        <f t="shared" si="962"/>
        <v/>
      </c>
      <c r="CO557" s="9"/>
      <c r="CP557" s="9"/>
      <c r="CQ557" s="9"/>
      <c r="CR557" s="9" t="str">
        <f t="shared" si="964"/>
        <v/>
      </c>
      <c r="CS557" s="10" t="str">
        <f t="shared" si="965"/>
        <v/>
      </c>
      <c r="CT557" s="7"/>
      <c r="CV557" s="15"/>
      <c r="CW557" s="9"/>
      <c r="CX557" s="9" t="str">
        <f t="shared" si="966"/>
        <v/>
      </c>
      <c r="CY557" s="9"/>
      <c r="CZ557" s="9" t="str">
        <f t="shared" si="967"/>
        <v/>
      </c>
      <c r="DA557" s="9"/>
      <c r="DB557" s="9" t="str">
        <f t="shared" si="968"/>
        <v/>
      </c>
      <c r="DC557" s="9"/>
      <c r="DD557" s="9"/>
      <c r="DE557" s="9"/>
      <c r="DF557" s="9" t="str">
        <f t="shared" si="970"/>
        <v/>
      </c>
      <c r="DG557" s="10" t="str">
        <f t="shared" si="971"/>
        <v/>
      </c>
      <c r="DH557" s="7"/>
      <c r="DJ557" s="250"/>
      <c r="DK557" s="250"/>
      <c r="DL557" s="250"/>
      <c r="DM557" s="250"/>
      <c r="DN557" s="13"/>
      <c r="DO557" s="250"/>
      <c r="EL557" s="239"/>
      <c r="EM557" s="15"/>
      <c r="EN557" s="15"/>
      <c r="EO557" s="9"/>
      <c r="EP557" s="9" t="str">
        <f t="shared" si="945"/>
        <v/>
      </c>
      <c r="EQ557" s="9"/>
      <c r="ER557" s="9" t="str">
        <f t="shared" si="946"/>
        <v/>
      </c>
      <c r="ES557" s="9"/>
      <c r="ET557" s="9" t="str">
        <f t="shared" si="947"/>
        <v/>
      </c>
      <c r="EU557" s="9"/>
      <c r="EV557" s="62" t="str">
        <f t="shared" si="980"/>
        <v/>
      </c>
      <c r="EW557" s="95" t="str">
        <f t="shared" si="980"/>
        <v/>
      </c>
      <c r="EX557" s="9" t="str">
        <f t="shared" si="949"/>
        <v/>
      </c>
      <c r="EY557" s="10" t="str">
        <f t="shared" si="950"/>
        <v/>
      </c>
      <c r="EZ557" s="7"/>
    </row>
    <row r="558" spans="1:156" ht="15" customHeight="1">
      <c r="A558" s="220"/>
      <c r="B558" s="15"/>
      <c r="C558" s="9"/>
      <c r="D558" s="9" t="str">
        <f t="shared" si="915"/>
        <v/>
      </c>
      <c r="E558" s="9"/>
      <c r="F558" s="9" t="str">
        <f t="shared" si="916"/>
        <v/>
      </c>
      <c r="G558" s="9"/>
      <c r="H558" s="9" t="str">
        <f t="shared" si="917"/>
        <v/>
      </c>
      <c r="I558" s="9"/>
      <c r="J558" s="62" t="str">
        <f t="shared" si="918"/>
        <v/>
      </c>
      <c r="K558" s="9" t="str">
        <f t="shared" si="919"/>
        <v/>
      </c>
      <c r="L558" s="9" t="str">
        <f t="shared" si="920"/>
        <v/>
      </c>
      <c r="M558" s="10" t="str">
        <f t="shared" si="921"/>
        <v/>
      </c>
      <c r="N558" s="7"/>
      <c r="O558" s="168"/>
      <c r="P558" s="15"/>
      <c r="Q558" s="9"/>
      <c r="R558" s="9" t="str">
        <f t="shared" si="981"/>
        <v/>
      </c>
      <c r="S558" s="9"/>
      <c r="T558" s="9" t="str">
        <f t="shared" si="982"/>
        <v/>
      </c>
      <c r="U558" s="9"/>
      <c r="V558" s="9" t="str">
        <f t="shared" si="983"/>
        <v/>
      </c>
      <c r="W558" s="9"/>
      <c r="X558" s="62" t="str">
        <f t="shared" si="984"/>
        <v/>
      </c>
      <c r="Y558" s="9" t="str">
        <f t="shared" si="985"/>
        <v/>
      </c>
      <c r="Z558" s="9" t="str">
        <f t="shared" si="986"/>
        <v/>
      </c>
      <c r="AA558" s="10" t="str">
        <f t="shared" si="987"/>
        <v/>
      </c>
      <c r="AB558" s="7"/>
      <c r="AC558" s="168"/>
      <c r="AD558" s="15"/>
      <c r="AE558" s="9"/>
      <c r="AF558" s="9" t="str">
        <f t="shared" si="988"/>
        <v/>
      </c>
      <c r="AG558" s="9"/>
      <c r="AH558" s="9" t="str">
        <f t="shared" si="989"/>
        <v/>
      </c>
      <c r="AI558" s="9"/>
      <c r="AJ558" s="9" t="str">
        <f t="shared" si="990"/>
        <v/>
      </c>
      <c r="AK558" s="9"/>
      <c r="AL558" s="62" t="str">
        <f t="shared" si="991"/>
        <v/>
      </c>
      <c r="AM558" s="9" t="str">
        <f t="shared" si="992"/>
        <v/>
      </c>
      <c r="AN558" s="9" t="str">
        <f t="shared" si="993"/>
        <v/>
      </c>
      <c r="AO558" s="10" t="str">
        <f t="shared" si="994"/>
        <v/>
      </c>
      <c r="AP558" s="7"/>
      <c r="AQ558" s="168"/>
      <c r="AR558" s="17"/>
      <c r="AS558" s="9"/>
      <c r="AT558" s="9" t="str">
        <f t="shared" si="995"/>
        <v/>
      </c>
      <c r="AU558" s="9"/>
      <c r="AV558" s="9" t="str">
        <f t="shared" si="996"/>
        <v/>
      </c>
      <c r="AW558" s="9"/>
      <c r="AX558" s="9" t="str">
        <f t="shared" si="997"/>
        <v/>
      </c>
      <c r="AY558" s="9"/>
      <c r="AZ558" s="62" t="str">
        <f t="shared" si="998"/>
        <v/>
      </c>
      <c r="BA558" s="9" t="str">
        <f t="shared" si="999"/>
        <v/>
      </c>
      <c r="BB558" s="9" t="str">
        <f t="shared" si="1000"/>
        <v/>
      </c>
      <c r="BC558" s="10" t="str">
        <f t="shared" si="1001"/>
        <v/>
      </c>
      <c r="BD558" s="7"/>
      <c r="BE558" s="168"/>
      <c r="BF558" s="15"/>
      <c r="BG558" s="9"/>
      <c r="BH558" s="9" t="str">
        <f t="shared" si="1002"/>
        <v/>
      </c>
      <c r="BI558" s="9"/>
      <c r="BJ558" s="9" t="str">
        <f t="shared" si="1003"/>
        <v/>
      </c>
      <c r="BK558" s="9"/>
      <c r="BL558" s="9" t="str">
        <f t="shared" si="1004"/>
        <v/>
      </c>
      <c r="BM558" s="9"/>
      <c r="BN558" s="62" t="str">
        <f t="shared" si="1005"/>
        <v/>
      </c>
      <c r="BO558" s="9" t="str">
        <f t="shared" si="1006"/>
        <v/>
      </c>
      <c r="BP558" s="9" t="str">
        <f t="shared" si="1007"/>
        <v/>
      </c>
      <c r="BQ558" s="10" t="str">
        <f t="shared" si="1008"/>
        <v/>
      </c>
      <c r="BR558" s="7"/>
      <c r="BS558" s="168"/>
      <c r="BT558" s="169"/>
      <c r="BU558" s="9"/>
      <c r="BV558" s="9" t="str">
        <f t="shared" si="972"/>
        <v/>
      </c>
      <c r="BW558" s="9"/>
      <c r="BX558" s="9" t="str">
        <f t="shared" si="973"/>
        <v/>
      </c>
      <c r="BY558" s="9"/>
      <c r="BZ558" s="9" t="str">
        <f t="shared" si="974"/>
        <v/>
      </c>
      <c r="CA558" s="9"/>
      <c r="CB558" s="9"/>
      <c r="CC558" s="9"/>
      <c r="CD558" s="9" t="str">
        <f t="shared" si="976"/>
        <v/>
      </c>
      <c r="CE558" s="10" t="str">
        <f t="shared" si="977"/>
        <v/>
      </c>
      <c r="CF558" s="7"/>
      <c r="CH558" s="15"/>
      <c r="CI558" s="9"/>
      <c r="CJ558" s="9" t="str">
        <f t="shared" si="960"/>
        <v/>
      </c>
      <c r="CK558" s="9"/>
      <c r="CL558" s="9" t="str">
        <f t="shared" si="961"/>
        <v/>
      </c>
      <c r="CM558" s="9"/>
      <c r="CN558" s="9" t="str">
        <f t="shared" si="962"/>
        <v/>
      </c>
      <c r="CO558" s="9"/>
      <c r="CP558" s="9"/>
      <c r="CQ558" s="9"/>
      <c r="CR558" s="9" t="str">
        <f t="shared" si="964"/>
        <v/>
      </c>
      <c r="CS558" s="10" t="str">
        <f t="shared" si="965"/>
        <v/>
      </c>
      <c r="CT558" s="7"/>
      <c r="CV558" s="15"/>
      <c r="CW558" s="9"/>
      <c r="CX558" s="9" t="str">
        <f t="shared" si="966"/>
        <v/>
      </c>
      <c r="CY558" s="9"/>
      <c r="CZ558" s="9" t="str">
        <f t="shared" si="967"/>
        <v/>
      </c>
      <c r="DA558" s="9"/>
      <c r="DB558" s="9" t="str">
        <f t="shared" si="968"/>
        <v/>
      </c>
      <c r="DC558" s="9"/>
      <c r="DD558" s="9"/>
      <c r="DE558" s="9"/>
      <c r="DF558" s="9" t="str">
        <f t="shared" si="970"/>
        <v/>
      </c>
      <c r="DG558" s="10" t="str">
        <f t="shared" si="971"/>
        <v/>
      </c>
      <c r="DH558" s="7"/>
      <c r="DJ558" s="250"/>
      <c r="DK558" s="250"/>
      <c r="DL558" s="250"/>
      <c r="DM558" s="250"/>
      <c r="DN558" s="13"/>
      <c r="DO558" s="250"/>
      <c r="EL558" s="239"/>
      <c r="EM558" s="15"/>
      <c r="EN558" s="15"/>
      <c r="EO558" s="9"/>
      <c r="EP558" s="9" t="str">
        <f t="shared" si="945"/>
        <v/>
      </c>
      <c r="EQ558" s="9"/>
      <c r="ER558" s="9" t="str">
        <f t="shared" si="946"/>
        <v/>
      </c>
      <c r="ES558" s="9"/>
      <c r="ET558" s="9" t="str">
        <f t="shared" si="947"/>
        <v/>
      </c>
      <c r="EU558" s="9"/>
      <c r="EV558" s="62" t="str">
        <f t="shared" si="980"/>
        <v/>
      </c>
      <c r="EW558" s="9" t="str">
        <f t="shared" si="980"/>
        <v/>
      </c>
      <c r="EX558" s="9" t="str">
        <f t="shared" si="949"/>
        <v/>
      </c>
      <c r="EY558" s="10" t="str">
        <f t="shared" si="950"/>
        <v/>
      </c>
      <c r="EZ558" s="7"/>
    </row>
    <row r="559" spans="1:156" ht="15" customHeight="1" thickBot="1">
      <c r="A559" s="23"/>
      <c r="B559" s="23"/>
      <c r="C559" s="24"/>
      <c r="D559" s="24" t="str">
        <f t="shared" si="915"/>
        <v/>
      </c>
      <c r="E559" s="24"/>
      <c r="F559" s="24" t="str">
        <f t="shared" si="916"/>
        <v/>
      </c>
      <c r="G559" s="24"/>
      <c r="H559" s="24" t="str">
        <f t="shared" si="917"/>
        <v/>
      </c>
      <c r="I559" s="24"/>
      <c r="J559" s="63" t="str">
        <f t="shared" si="918"/>
        <v/>
      </c>
      <c r="K559" s="96" t="str">
        <f t="shared" si="919"/>
        <v/>
      </c>
      <c r="L559" s="24" t="str">
        <f t="shared" si="920"/>
        <v/>
      </c>
      <c r="M559" s="26" t="str">
        <f t="shared" si="921"/>
        <v/>
      </c>
      <c r="N559" s="7"/>
      <c r="O559" s="168"/>
      <c r="P559" s="23"/>
      <c r="Q559" s="24"/>
      <c r="R559" s="24" t="str">
        <f t="shared" si="981"/>
        <v/>
      </c>
      <c r="S559" s="24"/>
      <c r="T559" s="24" t="str">
        <f t="shared" si="982"/>
        <v/>
      </c>
      <c r="U559" s="24"/>
      <c r="V559" s="24" t="str">
        <f t="shared" si="983"/>
        <v/>
      </c>
      <c r="W559" s="24"/>
      <c r="X559" s="63" t="str">
        <f t="shared" si="984"/>
        <v/>
      </c>
      <c r="Y559" s="96" t="str">
        <f t="shared" si="985"/>
        <v/>
      </c>
      <c r="Z559" s="24" t="str">
        <f t="shared" si="986"/>
        <v/>
      </c>
      <c r="AA559" s="26" t="str">
        <f t="shared" si="987"/>
        <v/>
      </c>
      <c r="AB559" s="7"/>
      <c r="AC559" s="168"/>
      <c r="AD559" s="23"/>
      <c r="AE559" s="24"/>
      <c r="AF559" s="24" t="str">
        <f t="shared" si="988"/>
        <v/>
      </c>
      <c r="AG559" s="24"/>
      <c r="AH559" s="24" t="str">
        <f t="shared" si="989"/>
        <v/>
      </c>
      <c r="AI559" s="24"/>
      <c r="AJ559" s="24" t="str">
        <f t="shared" si="990"/>
        <v/>
      </c>
      <c r="AK559" s="24"/>
      <c r="AL559" s="63" t="str">
        <f t="shared" si="991"/>
        <v/>
      </c>
      <c r="AM559" s="96" t="str">
        <f t="shared" si="992"/>
        <v/>
      </c>
      <c r="AN559" s="24" t="str">
        <f t="shared" si="993"/>
        <v/>
      </c>
      <c r="AO559" s="26" t="str">
        <f t="shared" si="994"/>
        <v/>
      </c>
      <c r="AP559" s="7"/>
      <c r="AQ559" s="168"/>
      <c r="AR559" s="23"/>
      <c r="AS559" s="24"/>
      <c r="AT559" s="24" t="str">
        <f t="shared" si="995"/>
        <v/>
      </c>
      <c r="AU559" s="24"/>
      <c r="AV559" s="24" t="str">
        <f t="shared" si="996"/>
        <v/>
      </c>
      <c r="AW559" s="24"/>
      <c r="AX559" s="24" t="str">
        <f t="shared" si="997"/>
        <v/>
      </c>
      <c r="AY559" s="24"/>
      <c r="AZ559" s="63" t="str">
        <f t="shared" si="998"/>
        <v/>
      </c>
      <c r="BA559" s="96" t="str">
        <f t="shared" si="999"/>
        <v/>
      </c>
      <c r="BB559" s="24" t="str">
        <f t="shared" si="1000"/>
        <v/>
      </c>
      <c r="BC559" s="26" t="str">
        <f t="shared" si="1001"/>
        <v/>
      </c>
      <c r="BD559" s="7"/>
      <c r="BE559" s="168"/>
      <c r="BF559" s="23"/>
      <c r="BG559" s="24"/>
      <c r="BH559" s="24" t="str">
        <f t="shared" si="1002"/>
        <v/>
      </c>
      <c r="BI559" s="24"/>
      <c r="BJ559" s="24" t="str">
        <f t="shared" si="1003"/>
        <v/>
      </c>
      <c r="BK559" s="24"/>
      <c r="BL559" s="24" t="str">
        <f t="shared" si="1004"/>
        <v/>
      </c>
      <c r="BM559" s="24"/>
      <c r="BN559" s="63" t="str">
        <f t="shared" si="1005"/>
        <v/>
      </c>
      <c r="BO559" s="96" t="str">
        <f t="shared" si="1006"/>
        <v/>
      </c>
      <c r="BP559" s="24" t="str">
        <f t="shared" si="1007"/>
        <v/>
      </c>
      <c r="BQ559" s="26" t="str">
        <f t="shared" si="1008"/>
        <v/>
      </c>
      <c r="BR559" s="7"/>
      <c r="BS559" s="168"/>
      <c r="BT559" s="169"/>
      <c r="BU559" s="9"/>
      <c r="BV559" s="9" t="str">
        <f>IF(BU559="","",BU559-BU550)</f>
        <v/>
      </c>
      <c r="BW559" s="9"/>
      <c r="BX559" s="9" t="str">
        <f>IF(BW559="","",BW559-BW550)</f>
        <v/>
      </c>
      <c r="BY559" s="9"/>
      <c r="BZ559" s="9" t="str">
        <f>IF(BY559="","",BY550+CA550-BY559)</f>
        <v/>
      </c>
      <c r="CA559" s="9"/>
      <c r="CB559" s="9"/>
      <c r="CC559" s="9"/>
      <c r="CD559" s="9" t="str">
        <f t="shared" si="976"/>
        <v/>
      </c>
      <c r="CE559" s="10" t="str">
        <f t="shared" si="977"/>
        <v/>
      </c>
      <c r="CF559" s="7"/>
      <c r="CH559" s="15"/>
      <c r="CI559" s="9"/>
      <c r="CJ559" s="9" t="str">
        <f>IF(CI559="","",CI559-CI550)</f>
        <v/>
      </c>
      <c r="CK559" s="9"/>
      <c r="CL559" s="9" t="str">
        <f>IF(CK559="","",CK559-CK550)</f>
        <v/>
      </c>
      <c r="CM559" s="9"/>
      <c r="CN559" s="9" t="str">
        <f>IF(CM559="","",CM550+CO550-CM559)</f>
        <v/>
      </c>
      <c r="CO559" s="9"/>
      <c r="CP559" s="9"/>
      <c r="CQ559" s="9"/>
      <c r="CR559" s="9" t="str">
        <f t="shared" si="964"/>
        <v/>
      </c>
      <c r="CS559" s="10" t="str">
        <f t="shared" si="965"/>
        <v/>
      </c>
      <c r="CT559" s="7"/>
      <c r="CV559" s="15"/>
      <c r="CW559" s="9"/>
      <c r="CX559" s="9" t="str">
        <f>IF(CW559="","",CW559-CW550)</f>
        <v/>
      </c>
      <c r="CY559" s="9"/>
      <c r="CZ559" s="9" t="str">
        <f>IF(CY559="","",CY559-CY550)</f>
        <v/>
      </c>
      <c r="DA559" s="9"/>
      <c r="DB559" s="9" t="str">
        <f>IF(DA559="","",DA550+DC550-DA559)</f>
        <v/>
      </c>
      <c r="DC559" s="9"/>
      <c r="DD559" s="9"/>
      <c r="DE559" s="9"/>
      <c r="DF559" s="9" t="str">
        <f t="shared" si="970"/>
        <v/>
      </c>
      <c r="DG559" s="10" t="str">
        <f t="shared" si="971"/>
        <v/>
      </c>
      <c r="DH559" s="7"/>
      <c r="DJ559" s="250"/>
      <c r="DK559" s="250"/>
      <c r="DL559" s="250"/>
      <c r="DM559" s="250"/>
      <c r="DN559" s="13"/>
      <c r="DO559" s="250"/>
      <c r="EL559" s="239"/>
      <c r="EM559" s="23"/>
      <c r="EN559" s="23"/>
      <c r="EO559" s="24"/>
      <c r="EP559" s="24" t="str">
        <f t="shared" si="945"/>
        <v/>
      </c>
      <c r="EQ559" s="24"/>
      <c r="ER559" s="24" t="str">
        <f t="shared" si="946"/>
        <v/>
      </c>
      <c r="ES559" s="24"/>
      <c r="ET559" s="24" t="str">
        <f t="shared" si="947"/>
        <v/>
      </c>
      <c r="EU559" s="24"/>
      <c r="EV559" s="63" t="str">
        <f t="shared" si="980"/>
        <v/>
      </c>
      <c r="EW559" s="96" t="str">
        <f t="shared" si="980"/>
        <v/>
      </c>
      <c r="EX559" s="24" t="str">
        <f t="shared" si="949"/>
        <v/>
      </c>
      <c r="EY559" s="26" t="str">
        <f t="shared" si="950"/>
        <v/>
      </c>
      <c r="EZ559" s="7"/>
    </row>
    <row r="560" spans="1:156" ht="15" customHeight="1" thickTop="1">
      <c r="A560" s="89"/>
      <c r="B560" s="6" t="str">
        <f>IF(A560="","",SUM(D560:D563)+SUM(R560:R563)+SUM(AF560:AF563)+SUM(AT560:AT563)+SUM(BV536,CJ536,CX536)+SUM(BH560:BH563))</f>
        <v/>
      </c>
      <c r="C560" s="78"/>
      <c r="D560" s="78" t="str">
        <f t="shared" si="915"/>
        <v/>
      </c>
      <c r="E560" s="78"/>
      <c r="F560" s="28" t="str">
        <f t="shared" si="916"/>
        <v/>
      </c>
      <c r="G560" s="78"/>
      <c r="H560" s="78" t="str">
        <f t="shared" si="917"/>
        <v/>
      </c>
      <c r="I560" s="78"/>
      <c r="J560" s="90" t="str">
        <f t="shared" si="918"/>
        <v/>
      </c>
      <c r="K560" s="91" t="str">
        <f t="shared" si="919"/>
        <v/>
      </c>
      <c r="L560" s="28" t="str">
        <f t="shared" si="920"/>
        <v/>
      </c>
      <c r="M560" s="29" t="str">
        <f t="shared" si="921"/>
        <v/>
      </c>
      <c r="N560" s="7"/>
      <c r="P560" s="89" t="str">
        <f>IF($A$560="","",$A$560)</f>
        <v/>
      </c>
      <c r="Q560" s="78"/>
      <c r="R560" s="78" t="str">
        <f t="shared" si="981"/>
        <v/>
      </c>
      <c r="S560" s="78"/>
      <c r="T560" s="28" t="str">
        <f t="shared" si="982"/>
        <v/>
      </c>
      <c r="U560" s="78"/>
      <c r="V560" s="78" t="str">
        <f t="shared" si="983"/>
        <v/>
      </c>
      <c r="W560" s="78"/>
      <c r="X560" s="90" t="str">
        <f t="shared" si="984"/>
        <v/>
      </c>
      <c r="Y560" s="91" t="str">
        <f t="shared" si="985"/>
        <v/>
      </c>
      <c r="Z560" s="28" t="str">
        <f t="shared" si="986"/>
        <v/>
      </c>
      <c r="AA560" s="29" t="str">
        <f t="shared" si="987"/>
        <v/>
      </c>
      <c r="AB560" s="7"/>
      <c r="AD560" s="89" t="str">
        <f>IF($A$560="","",$A$560)</f>
        <v/>
      </c>
      <c r="AE560" s="78"/>
      <c r="AF560" s="78" t="str">
        <f t="shared" si="988"/>
        <v/>
      </c>
      <c r="AG560" s="78"/>
      <c r="AH560" s="28" t="str">
        <f t="shared" si="989"/>
        <v/>
      </c>
      <c r="AI560" s="78"/>
      <c r="AJ560" s="78" t="str">
        <f t="shared" si="990"/>
        <v/>
      </c>
      <c r="AK560" s="78"/>
      <c r="AL560" s="90" t="str">
        <f t="shared" si="991"/>
        <v/>
      </c>
      <c r="AM560" s="91" t="str">
        <f t="shared" si="992"/>
        <v/>
      </c>
      <c r="AN560" s="28" t="str">
        <f t="shared" si="993"/>
        <v/>
      </c>
      <c r="AO560" s="29" t="str">
        <f t="shared" si="994"/>
        <v/>
      </c>
      <c r="AP560" s="7"/>
      <c r="AR560" s="89" t="str">
        <f>IF($A$560="","",$A$560)</f>
        <v/>
      </c>
      <c r="AS560" s="78"/>
      <c r="AT560" s="78" t="str">
        <f t="shared" si="995"/>
        <v/>
      </c>
      <c r="AU560" s="78"/>
      <c r="AV560" s="28" t="str">
        <f t="shared" si="996"/>
        <v/>
      </c>
      <c r="AW560" s="78"/>
      <c r="AX560" s="78" t="str">
        <f t="shared" si="997"/>
        <v/>
      </c>
      <c r="AY560" s="78"/>
      <c r="AZ560" s="90" t="str">
        <f t="shared" si="998"/>
        <v/>
      </c>
      <c r="BA560" s="91" t="str">
        <f t="shared" si="999"/>
        <v/>
      </c>
      <c r="BB560" s="28" t="str">
        <f t="shared" si="1000"/>
        <v/>
      </c>
      <c r="BC560" s="29" t="str">
        <f t="shared" si="1001"/>
        <v/>
      </c>
      <c r="BD560" s="7"/>
      <c r="BF560" s="89" t="str">
        <f>IF($A$560="","",$A$560)</f>
        <v/>
      </c>
      <c r="BG560" s="78"/>
      <c r="BH560" s="78" t="str">
        <f t="shared" si="1002"/>
        <v/>
      </c>
      <c r="BI560" s="78"/>
      <c r="BJ560" s="28" t="str">
        <f t="shared" si="1003"/>
        <v/>
      </c>
      <c r="BK560" s="78"/>
      <c r="BL560" s="78" t="str">
        <f t="shared" si="1004"/>
        <v/>
      </c>
      <c r="BM560" s="78"/>
      <c r="BN560" s="90" t="str">
        <f t="shared" si="1005"/>
        <v/>
      </c>
      <c r="BO560" s="91" t="str">
        <f t="shared" si="1006"/>
        <v/>
      </c>
      <c r="BP560" s="28" t="str">
        <f t="shared" si="1007"/>
        <v/>
      </c>
      <c r="BQ560" s="29" t="str">
        <f t="shared" si="1008"/>
        <v/>
      </c>
      <c r="BR560" s="7"/>
      <c r="BS560" s="1"/>
      <c r="BT560" s="15"/>
      <c r="BU560" s="9"/>
      <c r="BV560" s="9" t="str">
        <f>IF(BU560="","",BU560-BU558)</f>
        <v/>
      </c>
      <c r="BW560" s="9"/>
      <c r="BX560" s="9" t="str">
        <f>IF(BW560="","",BW560-BW558)</f>
        <v/>
      </c>
      <c r="BY560" s="9"/>
      <c r="BZ560" s="9" t="str">
        <f>IF(BY560="","",BY558+CA558-BY560)</f>
        <v/>
      </c>
      <c r="CA560" s="9"/>
      <c r="CB560" s="9"/>
      <c r="CC560" s="9"/>
      <c r="CD560" s="9" t="str">
        <f t="shared" si="976"/>
        <v/>
      </c>
      <c r="CE560" s="10" t="str">
        <f t="shared" si="977"/>
        <v/>
      </c>
      <c r="CF560" s="7"/>
      <c r="CH560" s="15"/>
      <c r="CI560" s="9"/>
      <c r="CJ560" s="9" t="str">
        <f>IF(CI560="","",CI560-CI558)</f>
        <v/>
      </c>
      <c r="CK560" s="9"/>
      <c r="CL560" s="9" t="str">
        <f>IF(CK560="","",CK560-CK558)</f>
        <v/>
      </c>
      <c r="CM560" s="9"/>
      <c r="CN560" s="9" t="str">
        <f>IF(CM560="","",CM558+CO558-CM560)</f>
        <v/>
      </c>
      <c r="CO560" s="9"/>
      <c r="CP560" s="9"/>
      <c r="CQ560" s="9"/>
      <c r="CR560" s="9" t="str">
        <f t="shared" si="964"/>
        <v/>
      </c>
      <c r="CS560" s="10" t="str">
        <f t="shared" si="965"/>
        <v/>
      </c>
      <c r="CT560" s="7"/>
      <c r="CV560" s="15"/>
      <c r="CW560" s="9"/>
      <c r="CX560" s="9" t="str">
        <f>IF(CW560="","",CW560-CW558)</f>
        <v/>
      </c>
      <c r="CY560" s="9"/>
      <c r="CZ560" s="9" t="str">
        <f>IF(CY560="","",CY560-CY558)</f>
        <v/>
      </c>
      <c r="DA560" s="9"/>
      <c r="DB560" s="9" t="str">
        <f>IF(DA560="","",DA558+DC558-DA560)</f>
        <v/>
      </c>
      <c r="DC560" s="9"/>
      <c r="DD560" s="9"/>
      <c r="DE560" s="9"/>
      <c r="DF560" s="9" t="str">
        <f t="shared" si="970"/>
        <v/>
      </c>
      <c r="DG560" s="10" t="str">
        <f t="shared" si="971"/>
        <v/>
      </c>
      <c r="DH560" s="7"/>
      <c r="DJ560" s="250"/>
      <c r="DK560" s="250"/>
      <c r="DL560" s="250"/>
      <c r="DM560" s="250"/>
      <c r="DN560" s="13"/>
      <c r="DO560" s="250"/>
      <c r="EL560" s="239"/>
      <c r="EM560" s="89"/>
      <c r="EN560" s="89"/>
      <c r="EO560" s="78"/>
      <c r="EP560" s="78" t="str">
        <f t="shared" si="945"/>
        <v/>
      </c>
      <c r="EQ560" s="78"/>
      <c r="ER560" s="28" t="str">
        <f t="shared" si="946"/>
        <v/>
      </c>
      <c r="ES560" s="78"/>
      <c r="ET560" s="78" t="str">
        <f t="shared" si="947"/>
        <v/>
      </c>
      <c r="EU560" s="78"/>
      <c r="EV560" s="90" t="str">
        <f t="shared" si="980"/>
        <v/>
      </c>
      <c r="EW560" s="91" t="str">
        <f t="shared" si="980"/>
        <v/>
      </c>
      <c r="EX560" s="28" t="str">
        <f t="shared" si="949"/>
        <v/>
      </c>
      <c r="EY560" s="29" t="str">
        <f t="shared" si="950"/>
        <v/>
      </c>
      <c r="EZ560" s="7"/>
    </row>
    <row r="561" spans="1:156" ht="15" customHeight="1">
      <c r="A561" s="15"/>
      <c r="B561" s="15"/>
      <c r="C561" s="9"/>
      <c r="D561" s="9" t="str">
        <f t="shared" si="915"/>
        <v/>
      </c>
      <c r="E561" s="9"/>
      <c r="F561" s="9" t="str">
        <f t="shared" si="916"/>
        <v/>
      </c>
      <c r="G561" s="9"/>
      <c r="H561" s="9" t="str">
        <f t="shared" si="917"/>
        <v/>
      </c>
      <c r="I561" s="9"/>
      <c r="J561" s="62" t="str">
        <f t="shared" si="918"/>
        <v/>
      </c>
      <c r="K561" s="95" t="str">
        <f t="shared" si="919"/>
        <v/>
      </c>
      <c r="L561" s="9" t="str">
        <f t="shared" si="920"/>
        <v/>
      </c>
      <c r="M561" s="10" t="str">
        <f t="shared" si="921"/>
        <v/>
      </c>
      <c r="N561" s="7"/>
      <c r="P561" s="15"/>
      <c r="Q561" s="9"/>
      <c r="R561" s="9" t="str">
        <f t="shared" si="981"/>
        <v/>
      </c>
      <c r="S561" s="9"/>
      <c r="T561" s="9" t="str">
        <f t="shared" si="982"/>
        <v/>
      </c>
      <c r="U561" s="9"/>
      <c r="V561" s="9" t="str">
        <f t="shared" si="983"/>
        <v/>
      </c>
      <c r="W561" s="9"/>
      <c r="X561" s="62" t="str">
        <f t="shared" si="984"/>
        <v/>
      </c>
      <c r="Y561" s="95" t="str">
        <f t="shared" si="985"/>
        <v/>
      </c>
      <c r="Z561" s="9" t="str">
        <f t="shared" si="986"/>
        <v/>
      </c>
      <c r="AA561" s="10" t="str">
        <f t="shared" si="987"/>
        <v/>
      </c>
      <c r="AB561" s="7"/>
      <c r="AD561" s="15"/>
      <c r="AE561" s="9"/>
      <c r="AF561" s="9" t="str">
        <f t="shared" si="988"/>
        <v/>
      </c>
      <c r="AG561" s="9"/>
      <c r="AH561" s="9" t="str">
        <f t="shared" si="989"/>
        <v/>
      </c>
      <c r="AI561" s="9"/>
      <c r="AJ561" s="9" t="str">
        <f t="shared" si="990"/>
        <v/>
      </c>
      <c r="AK561" s="9"/>
      <c r="AL561" s="62" t="str">
        <f t="shared" si="991"/>
        <v/>
      </c>
      <c r="AM561" s="95" t="str">
        <f t="shared" si="992"/>
        <v/>
      </c>
      <c r="AN561" s="9" t="str">
        <f t="shared" si="993"/>
        <v/>
      </c>
      <c r="AO561" s="10" t="str">
        <f t="shared" si="994"/>
        <v/>
      </c>
      <c r="AP561" s="7"/>
      <c r="AR561" s="15"/>
      <c r="AS561" s="9"/>
      <c r="AT561" s="9" t="str">
        <f t="shared" si="995"/>
        <v/>
      </c>
      <c r="AU561" s="9"/>
      <c r="AV561" s="9" t="str">
        <f t="shared" si="996"/>
        <v/>
      </c>
      <c r="AW561" s="9"/>
      <c r="AX561" s="9" t="str">
        <f t="shared" si="997"/>
        <v/>
      </c>
      <c r="AY561" s="9"/>
      <c r="AZ561" s="62" t="str">
        <f t="shared" si="998"/>
        <v/>
      </c>
      <c r="BA561" s="95" t="str">
        <f t="shared" si="999"/>
        <v/>
      </c>
      <c r="BB561" s="9" t="str">
        <f t="shared" si="1000"/>
        <v/>
      </c>
      <c r="BC561" s="10" t="str">
        <f t="shared" si="1001"/>
        <v/>
      </c>
      <c r="BD561" s="7"/>
      <c r="BF561" s="15"/>
      <c r="BG561" s="9"/>
      <c r="BH561" s="9" t="str">
        <f t="shared" si="1002"/>
        <v/>
      </c>
      <c r="BI561" s="9"/>
      <c r="BJ561" s="9" t="str">
        <f t="shared" si="1003"/>
        <v/>
      </c>
      <c r="BK561" s="9"/>
      <c r="BL561" s="9" t="str">
        <f t="shared" si="1004"/>
        <v/>
      </c>
      <c r="BM561" s="9"/>
      <c r="BN561" s="62" t="str">
        <f t="shared" si="1005"/>
        <v/>
      </c>
      <c r="BO561" s="95" t="str">
        <f t="shared" si="1006"/>
        <v/>
      </c>
      <c r="BP561" s="9" t="str">
        <f t="shared" si="1007"/>
        <v/>
      </c>
      <c r="BQ561" s="10" t="str">
        <f t="shared" si="1008"/>
        <v/>
      </c>
      <c r="BR561" s="7"/>
      <c r="BS561" s="1"/>
      <c r="BT561" s="15"/>
      <c r="BU561" s="9"/>
      <c r="BV561" s="9" t="str">
        <f t="shared" ref="BV561:BV579" si="1009">IF(BU561="","",BU561-BU560)</f>
        <v/>
      </c>
      <c r="BW561" s="9"/>
      <c r="BX561" s="9" t="str">
        <f t="shared" ref="BX561:BX580" si="1010">IF(BW561="","",BW561-BW560)</f>
        <v/>
      </c>
      <c r="BY561" s="9"/>
      <c r="BZ561" s="9" t="str">
        <f t="shared" ref="BZ561:BZ580" si="1011">IF(BY561="","",BY560+CA560-BY561)</f>
        <v/>
      </c>
      <c r="CA561" s="9"/>
      <c r="CB561" s="9"/>
      <c r="CC561" s="9"/>
      <c r="CD561" s="9" t="str">
        <f t="shared" si="976"/>
        <v/>
      </c>
      <c r="CE561" s="10" t="str">
        <f t="shared" si="977"/>
        <v/>
      </c>
      <c r="CF561" s="7"/>
      <c r="CH561" s="15"/>
      <c r="CI561" s="9"/>
      <c r="CJ561" s="9" t="str">
        <f t="shared" ref="CJ561:CJ579" si="1012">IF(CI561="","",CI561-CI560)</f>
        <v/>
      </c>
      <c r="CK561" s="9"/>
      <c r="CL561" s="9" t="str">
        <f t="shared" ref="CL561:CL580" si="1013">IF(CK561="","",CK561-CK560)</f>
        <v/>
      </c>
      <c r="CM561" s="9"/>
      <c r="CN561" s="9" t="str">
        <f t="shared" ref="CN561:CN580" si="1014">IF(CM561="","",CM560+CO560-CM561)</f>
        <v/>
      </c>
      <c r="CO561" s="9"/>
      <c r="CP561" s="9"/>
      <c r="CQ561" s="9"/>
      <c r="CR561" s="9" t="str">
        <f t="shared" si="964"/>
        <v/>
      </c>
      <c r="CS561" s="10" t="str">
        <f t="shared" si="965"/>
        <v/>
      </c>
      <c r="CT561" s="7"/>
      <c r="CV561" s="15"/>
      <c r="CW561" s="9"/>
      <c r="CX561" s="9" t="str">
        <f t="shared" ref="CX561:CX579" si="1015">IF(CW561="","",CW561-CW560)</f>
        <v/>
      </c>
      <c r="CY561" s="9"/>
      <c r="CZ561" s="9" t="str">
        <f t="shared" ref="CZ561:CZ580" si="1016">IF(CY561="","",CY561-CY560)</f>
        <v/>
      </c>
      <c r="DA561" s="9"/>
      <c r="DB561" s="9" t="str">
        <f t="shared" ref="DB561:DB580" si="1017">IF(DA561="","",DA560+DC560-DA561)</f>
        <v/>
      </c>
      <c r="DC561" s="9"/>
      <c r="DD561" s="9"/>
      <c r="DE561" s="9"/>
      <c r="DF561" s="9" t="str">
        <f t="shared" si="970"/>
        <v/>
      </c>
      <c r="DG561" s="10" t="str">
        <f t="shared" si="971"/>
        <v/>
      </c>
      <c r="DH561" s="7"/>
      <c r="EL561" s="239"/>
      <c r="EM561" s="15"/>
      <c r="EN561" s="15"/>
      <c r="EO561" s="9"/>
      <c r="EP561" s="9" t="str">
        <f t="shared" si="945"/>
        <v/>
      </c>
      <c r="EQ561" s="9"/>
      <c r="ER561" s="9" t="str">
        <f t="shared" si="946"/>
        <v/>
      </c>
      <c r="ES561" s="9"/>
      <c r="ET561" s="9" t="str">
        <f t="shared" si="947"/>
        <v/>
      </c>
      <c r="EU561" s="9"/>
      <c r="EV561" s="62" t="str">
        <f t="shared" si="980"/>
        <v/>
      </c>
      <c r="EW561" s="95" t="str">
        <f t="shared" si="980"/>
        <v/>
      </c>
      <c r="EX561" s="9" t="str">
        <f t="shared" si="949"/>
        <v/>
      </c>
      <c r="EY561" s="10" t="str">
        <f t="shared" si="950"/>
        <v/>
      </c>
      <c r="EZ561" s="7"/>
    </row>
    <row r="562" spans="1:156" ht="15" customHeight="1">
      <c r="A562" s="15"/>
      <c r="B562" s="15"/>
      <c r="C562" s="9"/>
      <c r="D562" s="9" t="str">
        <f t="shared" si="915"/>
        <v/>
      </c>
      <c r="E562" s="9"/>
      <c r="F562" s="9" t="str">
        <f t="shared" si="916"/>
        <v/>
      </c>
      <c r="G562" s="9"/>
      <c r="H562" s="9" t="str">
        <f t="shared" si="917"/>
        <v/>
      </c>
      <c r="I562" s="9"/>
      <c r="J562" s="62" t="str">
        <f t="shared" si="918"/>
        <v/>
      </c>
      <c r="K562" s="9" t="str">
        <f t="shared" si="919"/>
        <v/>
      </c>
      <c r="L562" s="9" t="str">
        <f t="shared" si="920"/>
        <v/>
      </c>
      <c r="M562" s="10" t="str">
        <f t="shared" si="921"/>
        <v/>
      </c>
      <c r="N562" s="7"/>
      <c r="P562" s="15"/>
      <c r="Q562" s="9"/>
      <c r="R562" s="9" t="str">
        <f t="shared" si="981"/>
        <v/>
      </c>
      <c r="S562" s="9"/>
      <c r="T562" s="9" t="str">
        <f t="shared" si="982"/>
        <v/>
      </c>
      <c r="U562" s="9"/>
      <c r="V562" s="9" t="str">
        <f t="shared" si="983"/>
        <v/>
      </c>
      <c r="W562" s="9"/>
      <c r="X562" s="62" t="str">
        <f t="shared" si="984"/>
        <v/>
      </c>
      <c r="Y562" s="9" t="str">
        <f t="shared" si="985"/>
        <v/>
      </c>
      <c r="Z562" s="9" t="str">
        <f t="shared" si="986"/>
        <v/>
      </c>
      <c r="AA562" s="10" t="str">
        <f t="shared" si="987"/>
        <v/>
      </c>
      <c r="AB562" s="7"/>
      <c r="AD562" s="15"/>
      <c r="AE562" s="9"/>
      <c r="AF562" s="9" t="str">
        <f t="shared" si="988"/>
        <v/>
      </c>
      <c r="AG562" s="9"/>
      <c r="AH562" s="9" t="str">
        <f t="shared" si="989"/>
        <v/>
      </c>
      <c r="AI562" s="9"/>
      <c r="AJ562" s="9" t="str">
        <f t="shared" si="990"/>
        <v/>
      </c>
      <c r="AK562" s="9"/>
      <c r="AL562" s="62" t="str">
        <f t="shared" si="991"/>
        <v/>
      </c>
      <c r="AM562" s="9" t="str">
        <f t="shared" si="992"/>
        <v/>
      </c>
      <c r="AN562" s="9" t="str">
        <f t="shared" si="993"/>
        <v/>
      </c>
      <c r="AO562" s="10" t="str">
        <f t="shared" si="994"/>
        <v/>
      </c>
      <c r="AP562" s="7"/>
      <c r="AR562" s="17"/>
      <c r="AS562" s="9"/>
      <c r="AT562" s="9" t="str">
        <f t="shared" si="995"/>
        <v/>
      </c>
      <c r="AU562" s="9"/>
      <c r="AV562" s="9" t="str">
        <f t="shared" si="996"/>
        <v/>
      </c>
      <c r="AW562" s="9"/>
      <c r="AX562" s="9" t="str">
        <f t="shared" si="997"/>
        <v/>
      </c>
      <c r="AY562" s="9"/>
      <c r="AZ562" s="62" t="str">
        <f t="shared" si="998"/>
        <v/>
      </c>
      <c r="BA562" s="9" t="str">
        <f t="shared" si="999"/>
        <v/>
      </c>
      <c r="BB562" s="9" t="str">
        <f t="shared" si="1000"/>
        <v/>
      </c>
      <c r="BC562" s="10" t="str">
        <f t="shared" si="1001"/>
        <v/>
      </c>
      <c r="BD562" s="7"/>
      <c r="BF562" s="15"/>
      <c r="BG562" s="9"/>
      <c r="BH562" s="9" t="str">
        <f t="shared" si="1002"/>
        <v/>
      </c>
      <c r="BI562" s="9"/>
      <c r="BJ562" s="9" t="str">
        <f t="shared" si="1003"/>
        <v/>
      </c>
      <c r="BK562" s="9"/>
      <c r="BL562" s="9" t="str">
        <f t="shared" si="1004"/>
        <v/>
      </c>
      <c r="BM562" s="9"/>
      <c r="BN562" s="62" t="str">
        <f t="shared" si="1005"/>
        <v/>
      </c>
      <c r="BO562" s="9" t="str">
        <f t="shared" si="1006"/>
        <v/>
      </c>
      <c r="BP562" s="9" t="str">
        <f t="shared" si="1007"/>
        <v/>
      </c>
      <c r="BQ562" s="10" t="str">
        <f t="shared" si="1008"/>
        <v/>
      </c>
      <c r="BR562" s="7"/>
      <c r="BS562" s="1"/>
      <c r="BT562" s="15"/>
      <c r="BU562" s="9"/>
      <c r="BV562" s="9" t="str">
        <f t="shared" si="1009"/>
        <v/>
      </c>
      <c r="BW562" s="9"/>
      <c r="BX562" s="9" t="str">
        <f t="shared" si="1010"/>
        <v/>
      </c>
      <c r="BY562" s="9"/>
      <c r="BZ562" s="9" t="str">
        <f t="shared" si="1011"/>
        <v/>
      </c>
      <c r="CA562" s="9"/>
      <c r="CB562" s="9"/>
      <c r="CC562" s="9"/>
      <c r="CD562" s="9" t="str">
        <f t="shared" si="976"/>
        <v/>
      </c>
      <c r="CE562" s="10" t="str">
        <f t="shared" si="977"/>
        <v/>
      </c>
      <c r="CF562" s="7"/>
      <c r="CH562" s="15"/>
      <c r="CI562" s="9"/>
      <c r="CJ562" s="9" t="str">
        <f t="shared" si="1012"/>
        <v/>
      </c>
      <c r="CK562" s="9"/>
      <c r="CL562" s="9" t="str">
        <f t="shared" si="1013"/>
        <v/>
      </c>
      <c r="CM562" s="9"/>
      <c r="CN562" s="9" t="str">
        <f t="shared" si="1014"/>
        <v/>
      </c>
      <c r="CO562" s="9"/>
      <c r="CP562" s="9"/>
      <c r="CQ562" s="9"/>
      <c r="CR562" s="9" t="str">
        <f t="shared" si="964"/>
        <v/>
      </c>
      <c r="CS562" s="10" t="str">
        <f t="shared" si="965"/>
        <v/>
      </c>
      <c r="CT562" s="7"/>
      <c r="CV562" s="15"/>
      <c r="CW562" s="9"/>
      <c r="CX562" s="9" t="str">
        <f t="shared" si="1015"/>
        <v/>
      </c>
      <c r="CY562" s="9"/>
      <c r="CZ562" s="9" t="str">
        <f t="shared" si="1016"/>
        <v/>
      </c>
      <c r="DA562" s="9"/>
      <c r="DB562" s="9" t="str">
        <f t="shared" si="1017"/>
        <v/>
      </c>
      <c r="DC562" s="9"/>
      <c r="DD562" s="9"/>
      <c r="DE562" s="9"/>
      <c r="DF562" s="9" t="str">
        <f t="shared" si="970"/>
        <v/>
      </c>
      <c r="DG562" s="10" t="str">
        <f t="shared" si="971"/>
        <v/>
      </c>
      <c r="DH562" s="7"/>
      <c r="EL562" s="239"/>
      <c r="EM562" s="15"/>
      <c r="EN562" s="15"/>
      <c r="EO562" s="9"/>
      <c r="EP562" s="9" t="str">
        <f t="shared" si="945"/>
        <v/>
      </c>
      <c r="EQ562" s="9"/>
      <c r="ER562" s="9" t="str">
        <f t="shared" si="946"/>
        <v/>
      </c>
      <c r="ES562" s="9"/>
      <c r="ET562" s="9" t="str">
        <f t="shared" si="947"/>
        <v/>
      </c>
      <c r="EU562" s="9"/>
      <c r="EV562" s="62" t="str">
        <f t="shared" si="980"/>
        <v/>
      </c>
      <c r="EW562" s="9" t="str">
        <f t="shared" si="980"/>
        <v/>
      </c>
      <c r="EX562" s="9" t="str">
        <f t="shared" si="949"/>
        <v/>
      </c>
      <c r="EY562" s="10" t="str">
        <f t="shared" si="950"/>
        <v/>
      </c>
      <c r="EZ562" s="7"/>
    </row>
    <row r="563" spans="1:156" ht="15" customHeight="1" thickBot="1">
      <c r="A563" s="23"/>
      <c r="B563" s="23"/>
      <c r="C563" s="24"/>
      <c r="D563" s="24" t="str">
        <f t="shared" si="915"/>
        <v/>
      </c>
      <c r="E563" s="24"/>
      <c r="F563" s="24" t="str">
        <f t="shared" si="916"/>
        <v/>
      </c>
      <c r="G563" s="24"/>
      <c r="H563" s="24" t="str">
        <f t="shared" si="917"/>
        <v/>
      </c>
      <c r="I563" s="24"/>
      <c r="J563" s="63" t="str">
        <f t="shared" si="918"/>
        <v/>
      </c>
      <c r="K563" s="96" t="str">
        <f t="shared" si="919"/>
        <v/>
      </c>
      <c r="L563" s="24" t="str">
        <f t="shared" si="920"/>
        <v/>
      </c>
      <c r="M563" s="26" t="str">
        <f t="shared" si="921"/>
        <v/>
      </c>
      <c r="N563" s="7"/>
      <c r="P563" s="23"/>
      <c r="Q563" s="24"/>
      <c r="R563" s="24" t="str">
        <f t="shared" si="981"/>
        <v/>
      </c>
      <c r="S563" s="24"/>
      <c r="T563" s="24" t="str">
        <f t="shared" si="982"/>
        <v/>
      </c>
      <c r="U563" s="24"/>
      <c r="V563" s="24" t="str">
        <f t="shared" si="983"/>
        <v/>
      </c>
      <c r="W563" s="24"/>
      <c r="X563" s="63" t="str">
        <f t="shared" si="984"/>
        <v/>
      </c>
      <c r="Y563" s="96" t="str">
        <f t="shared" si="985"/>
        <v/>
      </c>
      <c r="Z563" s="24" t="str">
        <f t="shared" si="986"/>
        <v/>
      </c>
      <c r="AA563" s="26" t="str">
        <f t="shared" si="987"/>
        <v/>
      </c>
      <c r="AB563" s="7"/>
      <c r="AD563" s="23"/>
      <c r="AE563" s="24"/>
      <c r="AF563" s="24" t="str">
        <f t="shared" si="988"/>
        <v/>
      </c>
      <c r="AG563" s="24"/>
      <c r="AH563" s="24" t="str">
        <f t="shared" si="989"/>
        <v/>
      </c>
      <c r="AI563" s="24"/>
      <c r="AJ563" s="24" t="str">
        <f t="shared" si="990"/>
        <v/>
      </c>
      <c r="AK563" s="24"/>
      <c r="AL563" s="63" t="str">
        <f t="shared" si="991"/>
        <v/>
      </c>
      <c r="AM563" s="96" t="str">
        <f t="shared" si="992"/>
        <v/>
      </c>
      <c r="AN563" s="24" t="str">
        <f t="shared" si="993"/>
        <v/>
      </c>
      <c r="AO563" s="26" t="str">
        <f t="shared" si="994"/>
        <v/>
      </c>
      <c r="AP563" s="7"/>
      <c r="AR563" s="23"/>
      <c r="AS563" s="24"/>
      <c r="AT563" s="24" t="str">
        <f t="shared" si="995"/>
        <v/>
      </c>
      <c r="AU563" s="24"/>
      <c r="AV563" s="24" t="str">
        <f t="shared" si="996"/>
        <v/>
      </c>
      <c r="AW563" s="24"/>
      <c r="AX563" s="24" t="str">
        <f t="shared" si="997"/>
        <v/>
      </c>
      <c r="AY563" s="24"/>
      <c r="AZ563" s="63" t="str">
        <f t="shared" si="998"/>
        <v/>
      </c>
      <c r="BA563" s="96" t="str">
        <f t="shared" si="999"/>
        <v/>
      </c>
      <c r="BB563" s="24" t="str">
        <f t="shared" si="1000"/>
        <v/>
      </c>
      <c r="BC563" s="26" t="str">
        <f t="shared" si="1001"/>
        <v/>
      </c>
      <c r="BD563" s="7"/>
      <c r="BF563" s="23"/>
      <c r="BG563" s="24"/>
      <c r="BH563" s="24" t="str">
        <f t="shared" si="1002"/>
        <v/>
      </c>
      <c r="BI563" s="24"/>
      <c r="BJ563" s="24" t="str">
        <f t="shared" si="1003"/>
        <v/>
      </c>
      <c r="BK563" s="24"/>
      <c r="BL563" s="24" t="str">
        <f t="shared" si="1004"/>
        <v/>
      </c>
      <c r="BM563" s="24"/>
      <c r="BN563" s="63" t="str">
        <f t="shared" si="1005"/>
        <v/>
      </c>
      <c r="BO563" s="96" t="str">
        <f t="shared" si="1006"/>
        <v/>
      </c>
      <c r="BP563" s="24" t="str">
        <f t="shared" si="1007"/>
        <v/>
      </c>
      <c r="BQ563" s="26" t="str">
        <f t="shared" si="1008"/>
        <v/>
      </c>
      <c r="BR563" s="7"/>
      <c r="BS563" s="1"/>
      <c r="BT563" s="15"/>
      <c r="BU563" s="9"/>
      <c r="BV563" s="9" t="str">
        <f t="shared" si="1009"/>
        <v/>
      </c>
      <c r="BW563" s="9"/>
      <c r="BX563" s="9" t="str">
        <f t="shared" si="1010"/>
        <v/>
      </c>
      <c r="BY563" s="9"/>
      <c r="BZ563" s="9" t="str">
        <f t="shared" si="1011"/>
        <v/>
      </c>
      <c r="CA563" s="9"/>
      <c r="CB563" s="9"/>
      <c r="CC563" s="9"/>
      <c r="CD563" s="9" t="str">
        <f t="shared" si="976"/>
        <v/>
      </c>
      <c r="CE563" s="10" t="str">
        <f t="shared" si="977"/>
        <v/>
      </c>
      <c r="CF563" s="7"/>
      <c r="CH563" s="15"/>
      <c r="CI563" s="9"/>
      <c r="CJ563" s="9" t="str">
        <f t="shared" si="1012"/>
        <v/>
      </c>
      <c r="CK563" s="9"/>
      <c r="CL563" s="9" t="str">
        <f t="shared" si="1013"/>
        <v/>
      </c>
      <c r="CM563" s="9"/>
      <c r="CN563" s="9" t="str">
        <f t="shared" si="1014"/>
        <v/>
      </c>
      <c r="CO563" s="9"/>
      <c r="CP563" s="9"/>
      <c r="CQ563" s="9"/>
      <c r="CR563" s="9" t="str">
        <f t="shared" si="964"/>
        <v/>
      </c>
      <c r="CS563" s="10" t="str">
        <f t="shared" si="965"/>
        <v/>
      </c>
      <c r="CT563" s="7"/>
      <c r="CV563" s="15"/>
      <c r="CW563" s="9"/>
      <c r="CX563" s="9" t="str">
        <f t="shared" si="1015"/>
        <v/>
      </c>
      <c r="CY563" s="9"/>
      <c r="CZ563" s="9" t="str">
        <f t="shared" si="1016"/>
        <v/>
      </c>
      <c r="DA563" s="9"/>
      <c r="DB563" s="9" t="str">
        <f t="shared" si="1017"/>
        <v/>
      </c>
      <c r="DC563" s="9"/>
      <c r="DD563" s="9"/>
      <c r="DE563" s="9"/>
      <c r="DF563" s="9" t="str">
        <f t="shared" si="970"/>
        <v/>
      </c>
      <c r="DG563" s="10" t="str">
        <f t="shared" si="971"/>
        <v/>
      </c>
      <c r="DH563" s="7"/>
      <c r="EL563" s="239"/>
      <c r="EM563" s="23"/>
      <c r="EN563" s="23"/>
      <c r="EO563" s="24"/>
      <c r="EP563" s="24" t="str">
        <f t="shared" si="945"/>
        <v/>
      </c>
      <c r="EQ563" s="24"/>
      <c r="ER563" s="24" t="str">
        <f t="shared" si="946"/>
        <v/>
      </c>
      <c r="ES563" s="24"/>
      <c r="ET563" s="24" t="str">
        <f t="shared" si="947"/>
        <v/>
      </c>
      <c r="EU563" s="24"/>
      <c r="EV563" s="63" t="str">
        <f t="shared" si="980"/>
        <v/>
      </c>
      <c r="EW563" s="96" t="str">
        <f t="shared" si="980"/>
        <v/>
      </c>
      <c r="EX563" s="24" t="str">
        <f t="shared" si="949"/>
        <v/>
      </c>
      <c r="EY563" s="26" t="str">
        <f t="shared" si="950"/>
        <v/>
      </c>
      <c r="EZ563" s="7"/>
    </row>
    <row r="564" spans="1:156" ht="15" customHeight="1" thickTop="1">
      <c r="A564" s="15"/>
      <c r="B564" s="6" t="str">
        <f>IF(A564="","",SUM(D564:D567)+SUM(R564:R567)+BV537+SUM(CJ564:CJ567))</f>
        <v/>
      </c>
      <c r="C564" s="78"/>
      <c r="D564" s="78" t="str">
        <f t="shared" si="915"/>
        <v/>
      </c>
      <c r="E564" s="78"/>
      <c r="F564" s="28" t="str">
        <f t="shared" si="916"/>
        <v/>
      </c>
      <c r="G564" s="78"/>
      <c r="H564" s="78" t="str">
        <f t="shared" si="917"/>
        <v/>
      </c>
      <c r="I564" s="78"/>
      <c r="J564" s="90" t="str">
        <f t="shared" si="918"/>
        <v/>
      </c>
      <c r="K564" s="91" t="str">
        <f t="shared" si="919"/>
        <v/>
      </c>
      <c r="L564" s="28" t="str">
        <f t="shared" si="920"/>
        <v/>
      </c>
      <c r="M564" s="29" t="str">
        <f t="shared" si="921"/>
        <v/>
      </c>
      <c r="N564" s="7"/>
      <c r="P564" s="89" t="str">
        <f>IF(A564="","",A564)</f>
        <v/>
      </c>
      <c r="Q564" s="78"/>
      <c r="R564" s="78" t="str">
        <f t="shared" ref="R564:R579" si="1018">IF(Q564="","",Q564-Q560)</f>
        <v/>
      </c>
      <c r="S564" s="78"/>
      <c r="T564" s="28" t="str">
        <f t="shared" ref="T564:T579" si="1019">IF(S564="","",S564-S560)</f>
        <v/>
      </c>
      <c r="U564" s="78"/>
      <c r="V564" s="78" t="str">
        <f t="shared" ref="V564:V579" si="1020">IF(U564="","",U560+W560-U564)</f>
        <v/>
      </c>
      <c r="W564" s="78"/>
      <c r="X564" s="90" t="str">
        <f t="shared" ref="X564:X579" si="1021">IF(Q564="","",X560)</f>
        <v/>
      </c>
      <c r="Y564" s="91" t="str">
        <f t="shared" ref="Y564:Y579" si="1022">IF(R564="","",Y560)</f>
        <v/>
      </c>
      <c r="Z564" s="28" t="str">
        <f t="shared" ref="Z564:Z579" si="1023">IF(U564="","",V564*Y564)</f>
        <v/>
      </c>
      <c r="AA564" s="29" t="str">
        <f t="shared" ref="AA564:AA579" si="1024">IF(V564="","",Z564/(R564*100))</f>
        <v/>
      </c>
      <c r="AB564" s="7"/>
      <c r="AD564" s="89" t="str">
        <f>IF(CF564="","",CF564)</f>
        <v/>
      </c>
      <c r="AE564" s="78"/>
      <c r="AF564" s="78" t="str">
        <f t="shared" ref="AF564:AF579" si="1025">IF(AE564="","",AE564-AE560)</f>
        <v/>
      </c>
      <c r="AG564" s="78"/>
      <c r="AH564" s="28" t="str">
        <f t="shared" ref="AH564:AH579" si="1026">IF(AG564="","",AG564-AG560)</f>
        <v/>
      </c>
      <c r="AI564" s="78"/>
      <c r="AJ564" s="78" t="str">
        <f t="shared" ref="AJ564:AJ579" si="1027">IF(AI564="","",AI560+AK560-AI564)</f>
        <v/>
      </c>
      <c r="AK564" s="78"/>
      <c r="AL564" s="90" t="str">
        <f t="shared" ref="AL564:AL579" si="1028">IF(AE564="","",AL560)</f>
        <v/>
      </c>
      <c r="AM564" s="91" t="str">
        <f t="shared" ref="AM564:AM579" si="1029">IF(AF564="","",AM560)</f>
        <v/>
      </c>
      <c r="AN564" s="28" t="str">
        <f t="shared" ref="AN564:AN579" si="1030">IF(AI564="","",AJ564*AM564)</f>
        <v/>
      </c>
      <c r="AO564" s="29" t="str">
        <f t="shared" ref="AO564:AO579" si="1031">IF(AJ564="","",AN564/(AF564*100))</f>
        <v/>
      </c>
      <c r="AP564" s="7"/>
      <c r="AR564" s="89"/>
      <c r="AS564" s="78"/>
      <c r="AT564" s="78" t="str">
        <f t="shared" ref="AT564:AT579" si="1032">IF(AS564="","",AS564-AS560)</f>
        <v/>
      </c>
      <c r="AU564" s="78"/>
      <c r="AV564" s="28" t="str">
        <f t="shared" ref="AV564:AV579" si="1033">IF(AU564="","",AU564-AU560)</f>
        <v/>
      </c>
      <c r="AW564" s="78"/>
      <c r="AX564" s="78" t="str">
        <f t="shared" ref="AX564:AX579" si="1034">IF(AW564="","",AW560+AY560-AW564)</f>
        <v/>
      </c>
      <c r="AY564" s="78"/>
      <c r="AZ564" s="90" t="str">
        <f t="shared" ref="AZ564:AZ579" si="1035">IF(AS564="","",AZ560)</f>
        <v/>
      </c>
      <c r="BA564" s="91" t="str">
        <f t="shared" ref="BA564:BA579" si="1036">IF(AT564="","",BA560)</f>
        <v/>
      </c>
      <c r="BB564" s="28" t="str">
        <f t="shared" ref="BB564:BB579" si="1037">IF(AW564="","",AX564*BA564)</f>
        <v/>
      </c>
      <c r="BC564" s="29" t="str">
        <f t="shared" ref="BC564:BC579" si="1038">IF(AX564="","",BB564/(AT564*100))</f>
        <v/>
      </c>
      <c r="BD564" s="7"/>
      <c r="BF564" s="89" t="str">
        <f>IF(EM564="","",EM564)</f>
        <v/>
      </c>
      <c r="BG564" s="78"/>
      <c r="BH564" s="78" t="str">
        <f t="shared" ref="BH564:BH579" si="1039">IF(BG564="","",BG564-BG560)</f>
        <v/>
      </c>
      <c r="BI564" s="78"/>
      <c r="BJ564" s="28" t="str">
        <f t="shared" ref="BJ564:BJ579" si="1040">IF(BI564="","",BI564-BI560)</f>
        <v/>
      </c>
      <c r="BK564" s="78"/>
      <c r="BL564" s="78" t="str">
        <f t="shared" ref="BL564:BL579" si="1041">IF(BK564="","",BK560+BM560-BK564)</f>
        <v/>
      </c>
      <c r="BM564" s="78"/>
      <c r="BN564" s="90" t="str">
        <f t="shared" ref="BN564:BN579" si="1042">IF(BG564="","",BN560)</f>
        <v/>
      </c>
      <c r="BO564" s="91" t="str">
        <f t="shared" ref="BO564:BO579" si="1043">IF(BH564="","",BO560)</f>
        <v/>
      </c>
      <c r="BP564" s="28" t="str">
        <f t="shared" ref="BP564:BP579" si="1044">IF(BK564="","",BL564*BO564)</f>
        <v/>
      </c>
      <c r="BQ564" s="29" t="str">
        <f t="shared" ref="BQ564:BQ579" si="1045">IF(BL564="","",BP564/(BH564*100))</f>
        <v/>
      </c>
      <c r="BR564" s="7"/>
      <c r="BS564" s="1"/>
      <c r="BT564" s="15"/>
      <c r="BU564" s="9"/>
      <c r="BV564" s="9" t="str">
        <f t="shared" si="1009"/>
        <v/>
      </c>
      <c r="BW564" s="9"/>
      <c r="BX564" s="9" t="str">
        <f t="shared" si="1010"/>
        <v/>
      </c>
      <c r="BY564" s="9"/>
      <c r="BZ564" s="9" t="str">
        <f t="shared" si="1011"/>
        <v/>
      </c>
      <c r="CA564" s="9"/>
      <c r="CB564" s="9"/>
      <c r="CC564" s="9"/>
      <c r="CD564" s="9" t="str">
        <f t="shared" si="976"/>
        <v/>
      </c>
      <c r="CE564" s="10" t="str">
        <f t="shared" si="977"/>
        <v/>
      </c>
      <c r="CF564" s="7"/>
      <c r="CH564" s="15"/>
      <c r="CI564" s="9"/>
      <c r="CJ564" s="9" t="str">
        <f t="shared" si="1012"/>
        <v/>
      </c>
      <c r="CK564" s="9"/>
      <c r="CL564" s="9" t="str">
        <f t="shared" si="1013"/>
        <v/>
      </c>
      <c r="CM564" s="9"/>
      <c r="CN564" s="9" t="str">
        <f t="shared" si="1014"/>
        <v/>
      </c>
      <c r="CO564" s="9"/>
      <c r="CP564" s="9"/>
      <c r="CQ564" s="9"/>
      <c r="CR564" s="9" t="str">
        <f t="shared" si="964"/>
        <v/>
      </c>
      <c r="CS564" s="10" t="str">
        <f t="shared" si="965"/>
        <v/>
      </c>
      <c r="CT564" s="7"/>
      <c r="CV564" s="15"/>
      <c r="CW564" s="9"/>
      <c r="CX564" s="9" t="str">
        <f t="shared" si="1015"/>
        <v/>
      </c>
      <c r="CY564" s="9"/>
      <c r="CZ564" s="9" t="str">
        <f t="shared" si="1016"/>
        <v/>
      </c>
      <c r="DA564" s="9"/>
      <c r="DB564" s="9" t="str">
        <f t="shared" si="1017"/>
        <v/>
      </c>
      <c r="DC564" s="9"/>
      <c r="DD564" s="9"/>
      <c r="DE564" s="9"/>
      <c r="DF564" s="9" t="str">
        <f t="shared" si="970"/>
        <v/>
      </c>
      <c r="DG564" s="10" t="str">
        <f t="shared" si="971"/>
        <v/>
      </c>
      <c r="DH564" s="7"/>
      <c r="EL564" s="239"/>
      <c r="EM564" s="15"/>
      <c r="EN564" s="6" t="str">
        <f>IF(EM564="","",SUM(EP564:EP567)+SUM(FD564:FD567)+HH537+SUM(HU564:HU567))</f>
        <v/>
      </c>
      <c r="EO564" s="78"/>
      <c r="EP564" s="78" t="str">
        <f t="shared" si="945"/>
        <v/>
      </c>
      <c r="EQ564" s="78"/>
      <c r="ER564" s="28" t="str">
        <f t="shared" si="946"/>
        <v/>
      </c>
      <c r="ES564" s="78"/>
      <c r="ET564" s="78" t="str">
        <f t="shared" si="947"/>
        <v/>
      </c>
      <c r="EU564" s="78"/>
      <c r="EV564" s="90" t="str">
        <f t="shared" ref="EV564:EW579" si="1046">IF(EO564="","",EV560)</f>
        <v/>
      </c>
      <c r="EW564" s="91" t="str">
        <f t="shared" si="1046"/>
        <v/>
      </c>
      <c r="EX564" s="28" t="str">
        <f t="shared" si="949"/>
        <v/>
      </c>
      <c r="EY564" s="29" t="str">
        <f t="shared" si="950"/>
        <v/>
      </c>
      <c r="EZ564" s="7"/>
    </row>
    <row r="565" spans="1:156" ht="15" customHeight="1">
      <c r="A565" s="15"/>
      <c r="B565" s="15"/>
      <c r="C565" s="9"/>
      <c r="D565" s="78" t="str">
        <f t="shared" si="915"/>
        <v/>
      </c>
      <c r="E565" s="9"/>
      <c r="F565" s="9" t="str">
        <f t="shared" si="916"/>
        <v/>
      </c>
      <c r="G565" s="9"/>
      <c r="H565" s="9" t="str">
        <f t="shared" si="917"/>
        <v/>
      </c>
      <c r="I565" s="9"/>
      <c r="J565" s="62" t="str">
        <f t="shared" si="918"/>
        <v/>
      </c>
      <c r="K565" s="95" t="str">
        <f t="shared" si="919"/>
        <v/>
      </c>
      <c r="L565" s="9" t="str">
        <f t="shared" si="920"/>
        <v/>
      </c>
      <c r="M565" s="10" t="str">
        <f t="shared" si="921"/>
        <v/>
      </c>
      <c r="N565" s="7"/>
      <c r="P565" s="15"/>
      <c r="Q565" s="9"/>
      <c r="R565" s="78" t="str">
        <f t="shared" si="1018"/>
        <v/>
      </c>
      <c r="S565" s="9"/>
      <c r="T565" s="9" t="str">
        <f t="shared" si="1019"/>
        <v/>
      </c>
      <c r="U565" s="9"/>
      <c r="V565" s="9" t="str">
        <f t="shared" si="1020"/>
        <v/>
      </c>
      <c r="W565" s="9"/>
      <c r="X565" s="62" t="str">
        <f t="shared" si="1021"/>
        <v/>
      </c>
      <c r="Y565" s="95" t="str">
        <f t="shared" si="1022"/>
        <v/>
      </c>
      <c r="Z565" s="9" t="str">
        <f t="shared" si="1023"/>
        <v/>
      </c>
      <c r="AA565" s="10" t="str">
        <f t="shared" si="1024"/>
        <v/>
      </c>
      <c r="AB565" s="7"/>
      <c r="AD565" s="15"/>
      <c r="AE565" s="9"/>
      <c r="AF565" s="78" t="str">
        <f t="shared" si="1025"/>
        <v/>
      </c>
      <c r="AG565" s="9"/>
      <c r="AH565" s="9" t="str">
        <f t="shared" si="1026"/>
        <v/>
      </c>
      <c r="AI565" s="9"/>
      <c r="AJ565" s="9" t="str">
        <f t="shared" si="1027"/>
        <v/>
      </c>
      <c r="AK565" s="9"/>
      <c r="AL565" s="62" t="str">
        <f t="shared" si="1028"/>
        <v/>
      </c>
      <c r="AM565" s="95" t="str">
        <f t="shared" si="1029"/>
        <v/>
      </c>
      <c r="AN565" s="9" t="str">
        <f t="shared" si="1030"/>
        <v/>
      </c>
      <c r="AO565" s="10" t="str">
        <f t="shared" si="1031"/>
        <v/>
      </c>
      <c r="AP565" s="7"/>
      <c r="AR565" s="15"/>
      <c r="AS565" s="9"/>
      <c r="AT565" s="78" t="str">
        <f t="shared" si="1032"/>
        <v/>
      </c>
      <c r="AU565" s="9"/>
      <c r="AV565" s="9" t="str">
        <f t="shared" si="1033"/>
        <v/>
      </c>
      <c r="AW565" s="9"/>
      <c r="AX565" s="9" t="str">
        <f t="shared" si="1034"/>
        <v/>
      </c>
      <c r="AY565" s="9"/>
      <c r="AZ565" s="62" t="str">
        <f t="shared" si="1035"/>
        <v/>
      </c>
      <c r="BA565" s="95" t="str">
        <f t="shared" si="1036"/>
        <v/>
      </c>
      <c r="BB565" s="9" t="str">
        <f t="shared" si="1037"/>
        <v/>
      </c>
      <c r="BC565" s="10" t="str">
        <f t="shared" si="1038"/>
        <v/>
      </c>
      <c r="BD565" s="7"/>
      <c r="BF565" s="15"/>
      <c r="BG565" s="9"/>
      <c r="BH565" s="78" t="str">
        <f t="shared" si="1039"/>
        <v/>
      </c>
      <c r="BI565" s="9"/>
      <c r="BJ565" s="9" t="str">
        <f t="shared" si="1040"/>
        <v/>
      </c>
      <c r="BK565" s="9"/>
      <c r="BL565" s="9" t="str">
        <f t="shared" si="1041"/>
        <v/>
      </c>
      <c r="BM565" s="9"/>
      <c r="BN565" s="62" t="str">
        <f t="shared" si="1042"/>
        <v/>
      </c>
      <c r="BO565" s="95" t="str">
        <f t="shared" si="1043"/>
        <v/>
      </c>
      <c r="BP565" s="9" t="str">
        <f t="shared" si="1044"/>
        <v/>
      </c>
      <c r="BQ565" s="10" t="str">
        <f t="shared" si="1045"/>
        <v/>
      </c>
      <c r="BR565" s="7"/>
      <c r="BS565" s="1"/>
      <c r="BT565" s="15"/>
      <c r="BU565" s="9"/>
      <c r="BV565" s="9" t="str">
        <f t="shared" si="1009"/>
        <v/>
      </c>
      <c r="BW565" s="9"/>
      <c r="BX565" s="9" t="str">
        <f t="shared" si="1010"/>
        <v/>
      </c>
      <c r="BY565" s="9"/>
      <c r="BZ565" s="9" t="str">
        <f t="shared" si="1011"/>
        <v/>
      </c>
      <c r="CA565" s="9"/>
      <c r="CB565" s="9"/>
      <c r="CC565" s="9"/>
      <c r="CD565" s="9" t="str">
        <f t="shared" si="976"/>
        <v/>
      </c>
      <c r="CE565" s="10" t="str">
        <f t="shared" si="977"/>
        <v/>
      </c>
      <c r="CF565" s="7"/>
      <c r="CH565" s="15"/>
      <c r="CI565" s="9"/>
      <c r="CJ565" s="9" t="str">
        <f t="shared" si="1012"/>
        <v/>
      </c>
      <c r="CK565" s="9"/>
      <c r="CL565" s="9" t="str">
        <f t="shared" si="1013"/>
        <v/>
      </c>
      <c r="CM565" s="9"/>
      <c r="CN565" s="9" t="str">
        <f t="shared" si="1014"/>
        <v/>
      </c>
      <c r="CO565" s="9"/>
      <c r="CP565" s="9"/>
      <c r="CQ565" s="9"/>
      <c r="CR565" s="9" t="str">
        <f t="shared" si="964"/>
        <v/>
      </c>
      <c r="CS565" s="10" t="str">
        <f t="shared" si="965"/>
        <v/>
      </c>
      <c r="CT565" s="7"/>
      <c r="CV565" s="15"/>
      <c r="CW565" s="9"/>
      <c r="CX565" s="9" t="str">
        <f t="shared" si="1015"/>
        <v/>
      </c>
      <c r="CY565" s="9"/>
      <c r="CZ565" s="9" t="str">
        <f t="shared" si="1016"/>
        <v/>
      </c>
      <c r="DA565" s="9"/>
      <c r="DB565" s="9" t="str">
        <f t="shared" si="1017"/>
        <v/>
      </c>
      <c r="DC565" s="9"/>
      <c r="DD565" s="9"/>
      <c r="DE565" s="9"/>
      <c r="DF565" s="9" t="str">
        <f t="shared" si="970"/>
        <v/>
      </c>
      <c r="DG565" s="10" t="str">
        <f t="shared" si="971"/>
        <v/>
      </c>
      <c r="DH565" s="7"/>
      <c r="EL565" s="239"/>
      <c r="EM565" s="15"/>
      <c r="EN565" s="15"/>
      <c r="EO565" s="9"/>
      <c r="EP565" s="78" t="str">
        <f t="shared" si="945"/>
        <v/>
      </c>
      <c r="EQ565" s="9"/>
      <c r="ER565" s="9" t="str">
        <f t="shared" si="946"/>
        <v/>
      </c>
      <c r="ES565" s="9"/>
      <c r="ET565" s="9" t="str">
        <f t="shared" si="947"/>
        <v/>
      </c>
      <c r="EU565" s="9"/>
      <c r="EV565" s="62" t="str">
        <f t="shared" si="1046"/>
        <v/>
      </c>
      <c r="EW565" s="95" t="str">
        <f t="shared" si="1046"/>
        <v/>
      </c>
      <c r="EX565" s="9" t="str">
        <f t="shared" si="949"/>
        <v/>
      </c>
      <c r="EY565" s="10" t="str">
        <f t="shared" si="950"/>
        <v/>
      </c>
      <c r="EZ565" s="7"/>
    </row>
    <row r="566" spans="1:156" ht="15" customHeight="1">
      <c r="A566" s="15"/>
      <c r="B566" s="15"/>
      <c r="C566" s="9"/>
      <c r="D566" s="20" t="str">
        <f t="shared" si="915"/>
        <v/>
      </c>
      <c r="E566" s="9"/>
      <c r="F566" s="9" t="str">
        <f t="shared" si="916"/>
        <v/>
      </c>
      <c r="G566" s="9"/>
      <c r="H566" s="9" t="str">
        <f t="shared" si="917"/>
        <v/>
      </c>
      <c r="I566" s="9"/>
      <c r="J566" s="62" t="str">
        <f t="shared" si="918"/>
        <v/>
      </c>
      <c r="K566" s="9" t="str">
        <f t="shared" si="919"/>
        <v/>
      </c>
      <c r="L566" s="9" t="str">
        <f t="shared" si="920"/>
        <v/>
      </c>
      <c r="M566" s="10" t="str">
        <f t="shared" si="921"/>
        <v/>
      </c>
      <c r="N566" s="7"/>
      <c r="P566" s="15"/>
      <c r="Q566" s="9"/>
      <c r="R566" s="20" t="str">
        <f t="shared" si="1018"/>
        <v/>
      </c>
      <c r="S566" s="9"/>
      <c r="T566" s="9" t="str">
        <f t="shared" si="1019"/>
        <v/>
      </c>
      <c r="U566" s="9"/>
      <c r="V566" s="9" t="str">
        <f t="shared" si="1020"/>
        <v/>
      </c>
      <c r="W566" s="9"/>
      <c r="X566" s="62" t="str">
        <f t="shared" si="1021"/>
        <v/>
      </c>
      <c r="Y566" s="9" t="str">
        <f t="shared" si="1022"/>
        <v/>
      </c>
      <c r="Z566" s="9" t="str">
        <f t="shared" si="1023"/>
        <v/>
      </c>
      <c r="AA566" s="10" t="str">
        <f t="shared" si="1024"/>
        <v/>
      </c>
      <c r="AB566" s="7"/>
      <c r="AD566" s="15"/>
      <c r="AE566" s="9"/>
      <c r="AF566" s="20" t="str">
        <f t="shared" si="1025"/>
        <v/>
      </c>
      <c r="AG566" s="9"/>
      <c r="AH566" s="9" t="str">
        <f t="shared" si="1026"/>
        <v/>
      </c>
      <c r="AI566" s="9"/>
      <c r="AJ566" s="9" t="str">
        <f t="shared" si="1027"/>
        <v/>
      </c>
      <c r="AK566" s="9"/>
      <c r="AL566" s="62" t="str">
        <f t="shared" si="1028"/>
        <v/>
      </c>
      <c r="AM566" s="9" t="str">
        <f t="shared" si="1029"/>
        <v/>
      </c>
      <c r="AN566" s="9" t="str">
        <f t="shared" si="1030"/>
        <v/>
      </c>
      <c r="AO566" s="10" t="str">
        <f t="shared" si="1031"/>
        <v/>
      </c>
      <c r="AP566" s="7"/>
      <c r="AR566" s="17"/>
      <c r="AS566" s="9"/>
      <c r="AT566" s="20" t="str">
        <f t="shared" si="1032"/>
        <v/>
      </c>
      <c r="AU566" s="9"/>
      <c r="AV566" s="9" t="str">
        <f t="shared" si="1033"/>
        <v/>
      </c>
      <c r="AW566" s="9"/>
      <c r="AX566" s="9" t="str">
        <f t="shared" si="1034"/>
        <v/>
      </c>
      <c r="AY566" s="9"/>
      <c r="AZ566" s="62" t="str">
        <f t="shared" si="1035"/>
        <v/>
      </c>
      <c r="BA566" s="9" t="str">
        <f t="shared" si="1036"/>
        <v/>
      </c>
      <c r="BB566" s="9" t="str">
        <f t="shared" si="1037"/>
        <v/>
      </c>
      <c r="BC566" s="10" t="str">
        <f t="shared" si="1038"/>
        <v/>
      </c>
      <c r="BD566" s="7"/>
      <c r="BF566" s="15"/>
      <c r="BG566" s="9"/>
      <c r="BH566" s="20" t="str">
        <f t="shared" si="1039"/>
        <v/>
      </c>
      <c r="BI566" s="9"/>
      <c r="BJ566" s="9" t="str">
        <f t="shared" si="1040"/>
        <v/>
      </c>
      <c r="BK566" s="9"/>
      <c r="BL566" s="9" t="str">
        <f t="shared" si="1041"/>
        <v/>
      </c>
      <c r="BM566" s="9"/>
      <c r="BN566" s="62" t="str">
        <f t="shared" si="1042"/>
        <v/>
      </c>
      <c r="BO566" s="9" t="str">
        <f t="shared" si="1043"/>
        <v/>
      </c>
      <c r="BP566" s="9" t="str">
        <f t="shared" si="1044"/>
        <v/>
      </c>
      <c r="BQ566" s="10" t="str">
        <f t="shared" si="1045"/>
        <v/>
      </c>
      <c r="BR566" s="7"/>
      <c r="BS566" s="1"/>
      <c r="BT566" s="15"/>
      <c r="BU566" s="9"/>
      <c r="BV566" s="9" t="str">
        <f t="shared" si="1009"/>
        <v/>
      </c>
      <c r="BW566" s="9"/>
      <c r="BX566" s="9" t="str">
        <f t="shared" si="1010"/>
        <v/>
      </c>
      <c r="BY566" s="9"/>
      <c r="BZ566" s="9" t="str">
        <f t="shared" si="1011"/>
        <v/>
      </c>
      <c r="CA566" s="9"/>
      <c r="CB566" s="9"/>
      <c r="CC566" s="9"/>
      <c r="CD566" s="9" t="str">
        <f t="shared" si="976"/>
        <v/>
      </c>
      <c r="CE566" s="10" t="str">
        <f t="shared" si="977"/>
        <v/>
      </c>
      <c r="CF566" s="7"/>
      <c r="CH566" s="15"/>
      <c r="CI566" s="9"/>
      <c r="CJ566" s="9" t="str">
        <f t="shared" si="1012"/>
        <v/>
      </c>
      <c r="CK566" s="9"/>
      <c r="CL566" s="9" t="str">
        <f t="shared" si="1013"/>
        <v/>
      </c>
      <c r="CM566" s="9"/>
      <c r="CN566" s="9" t="str">
        <f t="shared" si="1014"/>
        <v/>
      </c>
      <c r="CO566" s="9"/>
      <c r="CP566" s="9"/>
      <c r="CQ566" s="9"/>
      <c r="CR566" s="9" t="str">
        <f t="shared" si="964"/>
        <v/>
      </c>
      <c r="CS566" s="10" t="str">
        <f t="shared" si="965"/>
        <v/>
      </c>
      <c r="CT566" s="7"/>
      <c r="CV566" s="15"/>
      <c r="CW566" s="9"/>
      <c r="CX566" s="9" t="str">
        <f t="shared" si="1015"/>
        <v/>
      </c>
      <c r="CY566" s="9"/>
      <c r="CZ566" s="9" t="str">
        <f t="shared" si="1016"/>
        <v/>
      </c>
      <c r="DA566" s="9"/>
      <c r="DB566" s="9" t="str">
        <f t="shared" si="1017"/>
        <v/>
      </c>
      <c r="DC566" s="9"/>
      <c r="DD566" s="9"/>
      <c r="DE566" s="9"/>
      <c r="DF566" s="9" t="str">
        <f t="shared" si="970"/>
        <v/>
      </c>
      <c r="DG566" s="10" t="str">
        <f t="shared" si="971"/>
        <v/>
      </c>
      <c r="DH566" s="7"/>
      <c r="EL566" s="239"/>
      <c r="EM566" s="15"/>
      <c r="EN566" s="15"/>
      <c r="EO566" s="9"/>
      <c r="EP566" s="20" t="str">
        <f t="shared" si="945"/>
        <v/>
      </c>
      <c r="EQ566" s="9"/>
      <c r="ER566" s="9" t="str">
        <f t="shared" si="946"/>
        <v/>
      </c>
      <c r="ES566" s="9"/>
      <c r="ET566" s="9" t="str">
        <f t="shared" si="947"/>
        <v/>
      </c>
      <c r="EU566" s="9"/>
      <c r="EV566" s="62" t="str">
        <f t="shared" si="1046"/>
        <v/>
      </c>
      <c r="EW566" s="9" t="str">
        <f t="shared" si="1046"/>
        <v/>
      </c>
      <c r="EX566" s="9" t="str">
        <f t="shared" si="949"/>
        <v/>
      </c>
      <c r="EY566" s="10" t="str">
        <f t="shared" si="950"/>
        <v/>
      </c>
      <c r="EZ566" s="7"/>
    </row>
    <row r="567" spans="1:156" ht="15" customHeight="1" thickBot="1">
      <c r="A567" s="23"/>
      <c r="B567" s="23"/>
      <c r="C567" s="24"/>
      <c r="D567" s="104" t="str">
        <f t="shared" si="915"/>
        <v/>
      </c>
      <c r="E567" s="24"/>
      <c r="F567" s="24" t="str">
        <f t="shared" si="916"/>
        <v/>
      </c>
      <c r="G567" s="24"/>
      <c r="H567" s="24" t="str">
        <f t="shared" si="917"/>
        <v/>
      </c>
      <c r="I567" s="24"/>
      <c r="J567" s="63" t="str">
        <f t="shared" si="918"/>
        <v/>
      </c>
      <c r="K567" s="96" t="str">
        <f t="shared" si="919"/>
        <v/>
      </c>
      <c r="L567" s="24" t="str">
        <f t="shared" si="920"/>
        <v/>
      </c>
      <c r="M567" s="26" t="str">
        <f t="shared" si="921"/>
        <v/>
      </c>
      <c r="N567" s="7"/>
      <c r="P567" s="23"/>
      <c r="Q567" s="24"/>
      <c r="R567" s="104" t="str">
        <f t="shared" si="1018"/>
        <v/>
      </c>
      <c r="S567" s="24"/>
      <c r="T567" s="24" t="str">
        <f t="shared" si="1019"/>
        <v/>
      </c>
      <c r="U567" s="24"/>
      <c r="V567" s="24" t="str">
        <f t="shared" si="1020"/>
        <v/>
      </c>
      <c r="W567" s="24"/>
      <c r="X567" s="63" t="str">
        <f t="shared" si="1021"/>
        <v/>
      </c>
      <c r="Y567" s="96" t="str">
        <f t="shared" si="1022"/>
        <v/>
      </c>
      <c r="Z567" s="24" t="str">
        <f t="shared" si="1023"/>
        <v/>
      </c>
      <c r="AA567" s="26" t="str">
        <f t="shared" si="1024"/>
        <v/>
      </c>
      <c r="AB567" s="7"/>
      <c r="AD567" s="23"/>
      <c r="AE567" s="24"/>
      <c r="AF567" s="104" t="str">
        <f t="shared" si="1025"/>
        <v/>
      </c>
      <c r="AG567" s="24"/>
      <c r="AH567" s="24" t="str">
        <f t="shared" si="1026"/>
        <v/>
      </c>
      <c r="AI567" s="24"/>
      <c r="AJ567" s="24" t="str">
        <f t="shared" si="1027"/>
        <v/>
      </c>
      <c r="AK567" s="24"/>
      <c r="AL567" s="63" t="str">
        <f t="shared" si="1028"/>
        <v/>
      </c>
      <c r="AM567" s="96" t="str">
        <f t="shared" si="1029"/>
        <v/>
      </c>
      <c r="AN567" s="24" t="str">
        <f t="shared" si="1030"/>
        <v/>
      </c>
      <c r="AO567" s="26" t="str">
        <f t="shared" si="1031"/>
        <v/>
      </c>
      <c r="AP567" s="7"/>
      <c r="AR567" s="23"/>
      <c r="AS567" s="24"/>
      <c r="AT567" s="104" t="str">
        <f t="shared" si="1032"/>
        <v/>
      </c>
      <c r="AU567" s="24"/>
      <c r="AV567" s="24" t="str">
        <f t="shared" si="1033"/>
        <v/>
      </c>
      <c r="AW567" s="24"/>
      <c r="AX567" s="24" t="str">
        <f t="shared" si="1034"/>
        <v/>
      </c>
      <c r="AY567" s="24"/>
      <c r="AZ567" s="63" t="str">
        <f t="shared" si="1035"/>
        <v/>
      </c>
      <c r="BA567" s="96" t="str">
        <f t="shared" si="1036"/>
        <v/>
      </c>
      <c r="BB567" s="24" t="str">
        <f t="shared" si="1037"/>
        <v/>
      </c>
      <c r="BC567" s="26" t="str">
        <f t="shared" si="1038"/>
        <v/>
      </c>
      <c r="BD567" s="7"/>
      <c r="BF567" s="23"/>
      <c r="BG567" s="24"/>
      <c r="BH567" s="104" t="str">
        <f t="shared" si="1039"/>
        <v/>
      </c>
      <c r="BI567" s="24"/>
      <c r="BJ567" s="24" t="str">
        <f t="shared" si="1040"/>
        <v/>
      </c>
      <c r="BK567" s="24"/>
      <c r="BL567" s="24" t="str">
        <f t="shared" si="1041"/>
        <v/>
      </c>
      <c r="BM567" s="24"/>
      <c r="BN567" s="63" t="str">
        <f t="shared" si="1042"/>
        <v/>
      </c>
      <c r="BO567" s="96" t="str">
        <f t="shared" si="1043"/>
        <v/>
      </c>
      <c r="BP567" s="24" t="str">
        <f t="shared" si="1044"/>
        <v/>
      </c>
      <c r="BQ567" s="26" t="str">
        <f t="shared" si="1045"/>
        <v/>
      </c>
      <c r="BR567" s="7"/>
      <c r="BS567" s="1"/>
      <c r="BT567" s="15"/>
      <c r="BU567" s="9"/>
      <c r="BV567" s="9" t="str">
        <f t="shared" si="1009"/>
        <v/>
      </c>
      <c r="BW567" s="9"/>
      <c r="BX567" s="9" t="str">
        <f t="shared" si="1010"/>
        <v/>
      </c>
      <c r="BY567" s="9"/>
      <c r="BZ567" s="9" t="str">
        <f t="shared" si="1011"/>
        <v/>
      </c>
      <c r="CA567" s="9"/>
      <c r="CB567" s="9"/>
      <c r="CC567" s="9"/>
      <c r="CD567" s="9" t="str">
        <f t="shared" si="976"/>
        <v/>
      </c>
      <c r="CE567" s="10" t="str">
        <f t="shared" si="977"/>
        <v/>
      </c>
      <c r="CF567" s="7"/>
      <c r="CH567" s="15"/>
      <c r="CI567" s="9"/>
      <c r="CJ567" s="9" t="str">
        <f t="shared" si="1012"/>
        <v/>
      </c>
      <c r="CK567" s="9"/>
      <c r="CL567" s="9" t="str">
        <f t="shared" si="1013"/>
        <v/>
      </c>
      <c r="CM567" s="9"/>
      <c r="CN567" s="9" t="str">
        <f t="shared" si="1014"/>
        <v/>
      </c>
      <c r="CO567" s="9"/>
      <c r="CP567" s="9"/>
      <c r="CQ567" s="9"/>
      <c r="CR567" s="9" t="str">
        <f t="shared" si="964"/>
        <v/>
      </c>
      <c r="CS567" s="10" t="str">
        <f t="shared" si="965"/>
        <v/>
      </c>
      <c r="CT567" s="7"/>
      <c r="CV567" s="15"/>
      <c r="CW567" s="9"/>
      <c r="CX567" s="9" t="str">
        <f t="shared" si="1015"/>
        <v/>
      </c>
      <c r="CY567" s="9"/>
      <c r="CZ567" s="9" t="str">
        <f t="shared" si="1016"/>
        <v/>
      </c>
      <c r="DA567" s="9"/>
      <c r="DB567" s="9" t="str">
        <f t="shared" si="1017"/>
        <v/>
      </c>
      <c r="DC567" s="9"/>
      <c r="DD567" s="9"/>
      <c r="DE567" s="9"/>
      <c r="DF567" s="9" t="str">
        <f t="shared" si="970"/>
        <v/>
      </c>
      <c r="DG567" s="10" t="str">
        <f t="shared" si="971"/>
        <v/>
      </c>
      <c r="DH567" s="7"/>
      <c r="EL567" s="239"/>
      <c r="EM567" s="23"/>
      <c r="EN567" s="23"/>
      <c r="EO567" s="24"/>
      <c r="EP567" s="104" t="str">
        <f t="shared" si="945"/>
        <v/>
      </c>
      <c r="EQ567" s="24"/>
      <c r="ER567" s="24" t="str">
        <f t="shared" si="946"/>
        <v/>
      </c>
      <c r="ES567" s="24"/>
      <c r="ET567" s="24" t="str">
        <f t="shared" si="947"/>
        <v/>
      </c>
      <c r="EU567" s="24"/>
      <c r="EV567" s="63" t="str">
        <f t="shared" si="1046"/>
        <v/>
      </c>
      <c r="EW567" s="96" t="str">
        <f t="shared" si="1046"/>
        <v/>
      </c>
      <c r="EX567" s="24" t="str">
        <f t="shared" si="949"/>
        <v/>
      </c>
      <c r="EY567" s="26" t="str">
        <f t="shared" si="950"/>
        <v/>
      </c>
      <c r="EZ567" s="7"/>
    </row>
    <row r="568" spans="1:156" ht="15" customHeight="1" thickTop="1">
      <c r="A568" s="89"/>
      <c r="B568" s="89"/>
      <c r="C568" s="78"/>
      <c r="D568" s="78" t="str">
        <f t="shared" si="915"/>
        <v/>
      </c>
      <c r="E568" s="78"/>
      <c r="F568" s="28" t="str">
        <f t="shared" si="916"/>
        <v/>
      </c>
      <c r="G568" s="78"/>
      <c r="H568" s="78" t="str">
        <f t="shared" si="917"/>
        <v/>
      </c>
      <c r="I568" s="78"/>
      <c r="J568" s="90" t="str">
        <f t="shared" si="918"/>
        <v/>
      </c>
      <c r="K568" s="91" t="str">
        <f t="shared" si="919"/>
        <v/>
      </c>
      <c r="L568" s="28" t="str">
        <f t="shared" si="920"/>
        <v/>
      </c>
      <c r="M568" s="29" t="str">
        <f t="shared" si="921"/>
        <v/>
      </c>
      <c r="N568" s="7"/>
      <c r="P568" s="89" t="str">
        <f>IF(A568="","",A568)</f>
        <v/>
      </c>
      <c r="Q568" s="78"/>
      <c r="R568" s="78" t="str">
        <f t="shared" si="1018"/>
        <v/>
      </c>
      <c r="S568" s="78"/>
      <c r="T568" s="28" t="str">
        <f t="shared" si="1019"/>
        <v/>
      </c>
      <c r="U568" s="78"/>
      <c r="V568" s="78" t="str">
        <f t="shared" si="1020"/>
        <v/>
      </c>
      <c r="W568" s="78"/>
      <c r="X568" s="90" t="str">
        <f t="shared" si="1021"/>
        <v/>
      </c>
      <c r="Y568" s="91" t="str">
        <f t="shared" si="1022"/>
        <v/>
      </c>
      <c r="Z568" s="28" t="str">
        <f t="shared" si="1023"/>
        <v/>
      </c>
      <c r="AA568" s="29" t="str">
        <f t="shared" si="1024"/>
        <v/>
      </c>
      <c r="AB568" s="7"/>
      <c r="AD568" s="89" t="str">
        <f>IF(CF568="","",CF568)</f>
        <v/>
      </c>
      <c r="AE568" s="78"/>
      <c r="AF568" s="78" t="str">
        <f t="shared" si="1025"/>
        <v/>
      </c>
      <c r="AG568" s="78"/>
      <c r="AH568" s="28" t="str">
        <f t="shared" si="1026"/>
        <v/>
      </c>
      <c r="AI568" s="78"/>
      <c r="AJ568" s="78" t="str">
        <f t="shared" si="1027"/>
        <v/>
      </c>
      <c r="AK568" s="78"/>
      <c r="AL568" s="90" t="str">
        <f t="shared" si="1028"/>
        <v/>
      </c>
      <c r="AM568" s="91" t="str">
        <f t="shared" si="1029"/>
        <v/>
      </c>
      <c r="AN568" s="28" t="str">
        <f t="shared" si="1030"/>
        <v/>
      </c>
      <c r="AO568" s="29" t="str">
        <f t="shared" si="1031"/>
        <v/>
      </c>
      <c r="AP568" s="7"/>
      <c r="AR568" s="89"/>
      <c r="AS568" s="78"/>
      <c r="AT568" s="78" t="str">
        <f t="shared" si="1032"/>
        <v/>
      </c>
      <c r="AU568" s="78"/>
      <c r="AV568" s="28" t="str">
        <f t="shared" si="1033"/>
        <v/>
      </c>
      <c r="AW568" s="78"/>
      <c r="AX568" s="78" t="str">
        <f t="shared" si="1034"/>
        <v/>
      </c>
      <c r="AY568" s="78"/>
      <c r="AZ568" s="90" t="str">
        <f t="shared" si="1035"/>
        <v/>
      </c>
      <c r="BA568" s="91" t="str">
        <f t="shared" si="1036"/>
        <v/>
      </c>
      <c r="BB568" s="28" t="str">
        <f t="shared" si="1037"/>
        <v/>
      </c>
      <c r="BC568" s="29" t="str">
        <f t="shared" si="1038"/>
        <v/>
      </c>
      <c r="BD568" s="7"/>
      <c r="BF568" s="89" t="str">
        <f>IF(EM568="","",EM568)</f>
        <v/>
      </c>
      <c r="BG568" s="78"/>
      <c r="BH568" s="78" t="str">
        <f t="shared" si="1039"/>
        <v/>
      </c>
      <c r="BI568" s="78"/>
      <c r="BJ568" s="28" t="str">
        <f t="shared" si="1040"/>
        <v/>
      </c>
      <c r="BK568" s="78"/>
      <c r="BL568" s="78" t="str">
        <f t="shared" si="1041"/>
        <v/>
      </c>
      <c r="BM568" s="78"/>
      <c r="BN568" s="90" t="str">
        <f t="shared" si="1042"/>
        <v/>
      </c>
      <c r="BO568" s="91" t="str">
        <f t="shared" si="1043"/>
        <v/>
      </c>
      <c r="BP568" s="28" t="str">
        <f t="shared" si="1044"/>
        <v/>
      </c>
      <c r="BQ568" s="29" t="str">
        <f t="shared" si="1045"/>
        <v/>
      </c>
      <c r="BR568" s="7"/>
      <c r="BS568" s="1"/>
      <c r="BT568" s="15"/>
      <c r="BU568" s="9"/>
      <c r="BV568" s="9" t="str">
        <f t="shared" si="1009"/>
        <v/>
      </c>
      <c r="BW568" s="9"/>
      <c r="BX568" s="9" t="str">
        <f t="shared" si="1010"/>
        <v/>
      </c>
      <c r="BY568" s="9"/>
      <c r="BZ568" s="9" t="str">
        <f t="shared" si="1011"/>
        <v/>
      </c>
      <c r="CA568" s="9"/>
      <c r="CB568" s="9"/>
      <c r="CC568" s="9"/>
      <c r="CD568" s="9" t="str">
        <f t="shared" si="976"/>
        <v/>
      </c>
      <c r="CE568" s="10" t="str">
        <f t="shared" si="977"/>
        <v/>
      </c>
      <c r="CF568" s="7"/>
      <c r="CH568" s="15"/>
      <c r="CI568" s="9"/>
      <c r="CJ568" s="9" t="str">
        <f t="shared" si="1012"/>
        <v/>
      </c>
      <c r="CK568" s="9"/>
      <c r="CL568" s="9" t="str">
        <f t="shared" si="1013"/>
        <v/>
      </c>
      <c r="CM568" s="9"/>
      <c r="CN568" s="9" t="str">
        <f t="shared" si="1014"/>
        <v/>
      </c>
      <c r="CO568" s="9"/>
      <c r="CP568" s="9"/>
      <c r="CQ568" s="9"/>
      <c r="CR568" s="9" t="str">
        <f t="shared" si="964"/>
        <v/>
      </c>
      <c r="CS568" s="10" t="str">
        <f t="shared" si="965"/>
        <v/>
      </c>
      <c r="CT568" s="7"/>
      <c r="CV568" s="15"/>
      <c r="CW568" s="9"/>
      <c r="CX568" s="9" t="str">
        <f t="shared" si="1015"/>
        <v/>
      </c>
      <c r="CY568" s="9"/>
      <c r="CZ568" s="9" t="str">
        <f t="shared" si="1016"/>
        <v/>
      </c>
      <c r="DA568" s="9"/>
      <c r="DB568" s="9" t="str">
        <f t="shared" si="1017"/>
        <v/>
      </c>
      <c r="DC568" s="9"/>
      <c r="DD568" s="9"/>
      <c r="DE568" s="9"/>
      <c r="DF568" s="9" t="str">
        <f t="shared" si="970"/>
        <v/>
      </c>
      <c r="DG568" s="10" t="str">
        <f t="shared" si="971"/>
        <v/>
      </c>
      <c r="DH568" s="7"/>
      <c r="EL568" s="239"/>
      <c r="EM568" s="89"/>
      <c r="EN568" s="89"/>
      <c r="EO568" s="78"/>
      <c r="EP568" s="78" t="str">
        <f t="shared" si="945"/>
        <v/>
      </c>
      <c r="EQ568" s="78"/>
      <c r="ER568" s="28" t="str">
        <f t="shared" si="946"/>
        <v/>
      </c>
      <c r="ES568" s="78"/>
      <c r="ET568" s="78" t="str">
        <f t="shared" si="947"/>
        <v/>
      </c>
      <c r="EU568" s="78"/>
      <c r="EV568" s="90" t="str">
        <f t="shared" si="1046"/>
        <v/>
      </c>
      <c r="EW568" s="91" t="str">
        <f t="shared" si="1046"/>
        <v/>
      </c>
      <c r="EX568" s="28" t="str">
        <f t="shared" si="949"/>
        <v/>
      </c>
      <c r="EY568" s="29" t="str">
        <f t="shared" si="950"/>
        <v/>
      </c>
      <c r="EZ568" s="7"/>
    </row>
    <row r="569" spans="1:156" ht="15" customHeight="1">
      <c r="A569" s="15"/>
      <c r="B569" s="15"/>
      <c r="C569" s="9"/>
      <c r="D569" s="9" t="str">
        <f t="shared" si="915"/>
        <v/>
      </c>
      <c r="E569" s="9"/>
      <c r="F569" s="9" t="str">
        <f t="shared" si="916"/>
        <v/>
      </c>
      <c r="G569" s="9"/>
      <c r="H569" s="9" t="str">
        <f t="shared" si="917"/>
        <v/>
      </c>
      <c r="I569" s="9"/>
      <c r="J569" s="62" t="str">
        <f t="shared" si="918"/>
        <v/>
      </c>
      <c r="K569" s="95" t="str">
        <f t="shared" si="919"/>
        <v/>
      </c>
      <c r="L569" s="9" t="str">
        <f t="shared" si="920"/>
        <v/>
      </c>
      <c r="M569" s="10" t="str">
        <f t="shared" si="921"/>
        <v/>
      </c>
      <c r="N569" s="7"/>
      <c r="P569" s="15"/>
      <c r="Q569" s="9"/>
      <c r="R569" s="9" t="str">
        <f t="shared" si="1018"/>
        <v/>
      </c>
      <c r="S569" s="9"/>
      <c r="T569" s="9" t="str">
        <f t="shared" si="1019"/>
        <v/>
      </c>
      <c r="U569" s="9"/>
      <c r="V569" s="9" t="str">
        <f t="shared" si="1020"/>
        <v/>
      </c>
      <c r="W569" s="9"/>
      <c r="X569" s="62" t="str">
        <f t="shared" si="1021"/>
        <v/>
      </c>
      <c r="Y569" s="95" t="str">
        <f t="shared" si="1022"/>
        <v/>
      </c>
      <c r="Z569" s="9" t="str">
        <f t="shared" si="1023"/>
        <v/>
      </c>
      <c r="AA569" s="10" t="str">
        <f t="shared" si="1024"/>
        <v/>
      </c>
      <c r="AB569" s="7"/>
      <c r="AD569" s="15"/>
      <c r="AE569" s="9"/>
      <c r="AF569" s="9" t="str">
        <f t="shared" si="1025"/>
        <v/>
      </c>
      <c r="AG569" s="9"/>
      <c r="AH569" s="9" t="str">
        <f t="shared" si="1026"/>
        <v/>
      </c>
      <c r="AI569" s="9"/>
      <c r="AJ569" s="9" t="str">
        <f t="shared" si="1027"/>
        <v/>
      </c>
      <c r="AK569" s="9"/>
      <c r="AL569" s="62" t="str">
        <f t="shared" si="1028"/>
        <v/>
      </c>
      <c r="AM569" s="95" t="str">
        <f t="shared" si="1029"/>
        <v/>
      </c>
      <c r="AN569" s="9" t="str">
        <f t="shared" si="1030"/>
        <v/>
      </c>
      <c r="AO569" s="10" t="str">
        <f t="shared" si="1031"/>
        <v/>
      </c>
      <c r="AP569" s="7"/>
      <c r="AR569" s="15"/>
      <c r="AS569" s="9"/>
      <c r="AT569" s="9" t="str">
        <f t="shared" si="1032"/>
        <v/>
      </c>
      <c r="AU569" s="9"/>
      <c r="AV569" s="9" t="str">
        <f t="shared" si="1033"/>
        <v/>
      </c>
      <c r="AW569" s="9"/>
      <c r="AX569" s="9" t="str">
        <f t="shared" si="1034"/>
        <v/>
      </c>
      <c r="AY569" s="9"/>
      <c r="AZ569" s="62" t="str">
        <f t="shared" si="1035"/>
        <v/>
      </c>
      <c r="BA569" s="95" t="str">
        <f t="shared" si="1036"/>
        <v/>
      </c>
      <c r="BB569" s="9" t="str">
        <f t="shared" si="1037"/>
        <v/>
      </c>
      <c r="BC569" s="10" t="str">
        <f t="shared" si="1038"/>
        <v/>
      </c>
      <c r="BD569" s="7"/>
      <c r="BF569" s="15"/>
      <c r="BG569" s="9"/>
      <c r="BH569" s="9" t="str">
        <f t="shared" si="1039"/>
        <v/>
      </c>
      <c r="BI569" s="9"/>
      <c r="BJ569" s="9" t="str">
        <f t="shared" si="1040"/>
        <v/>
      </c>
      <c r="BK569" s="9"/>
      <c r="BL569" s="9" t="str">
        <f t="shared" si="1041"/>
        <v/>
      </c>
      <c r="BM569" s="9"/>
      <c r="BN569" s="62" t="str">
        <f t="shared" si="1042"/>
        <v/>
      </c>
      <c r="BO569" s="95" t="str">
        <f t="shared" si="1043"/>
        <v/>
      </c>
      <c r="BP569" s="9" t="str">
        <f t="shared" si="1044"/>
        <v/>
      </c>
      <c r="BQ569" s="10" t="str">
        <f t="shared" si="1045"/>
        <v/>
      </c>
      <c r="BR569" s="7"/>
      <c r="BS569" s="1"/>
      <c r="BT569" s="15"/>
      <c r="BU569" s="9"/>
      <c r="BV569" s="9" t="str">
        <f t="shared" si="1009"/>
        <v/>
      </c>
      <c r="BW569" s="9"/>
      <c r="BX569" s="9" t="str">
        <f t="shared" si="1010"/>
        <v/>
      </c>
      <c r="BY569" s="9"/>
      <c r="BZ569" s="9" t="str">
        <f t="shared" si="1011"/>
        <v/>
      </c>
      <c r="CA569" s="9"/>
      <c r="CB569" s="9"/>
      <c r="CC569" s="9"/>
      <c r="CD569" s="9" t="str">
        <f t="shared" si="976"/>
        <v/>
      </c>
      <c r="CE569" s="10" t="str">
        <f t="shared" si="977"/>
        <v/>
      </c>
      <c r="CF569" s="7"/>
      <c r="CH569" s="15"/>
      <c r="CI569" s="9"/>
      <c r="CJ569" s="9" t="str">
        <f t="shared" si="1012"/>
        <v/>
      </c>
      <c r="CK569" s="9"/>
      <c r="CL569" s="9" t="str">
        <f t="shared" si="1013"/>
        <v/>
      </c>
      <c r="CM569" s="9"/>
      <c r="CN569" s="9" t="str">
        <f t="shared" si="1014"/>
        <v/>
      </c>
      <c r="CO569" s="9"/>
      <c r="CP569" s="9"/>
      <c r="CQ569" s="9"/>
      <c r="CR569" s="9" t="str">
        <f t="shared" si="964"/>
        <v/>
      </c>
      <c r="CS569" s="10" t="str">
        <f t="shared" si="965"/>
        <v/>
      </c>
      <c r="CT569" s="7"/>
      <c r="CV569" s="15"/>
      <c r="CW569" s="9"/>
      <c r="CX569" s="9" t="str">
        <f t="shared" si="1015"/>
        <v/>
      </c>
      <c r="CY569" s="9"/>
      <c r="CZ569" s="9" t="str">
        <f t="shared" si="1016"/>
        <v/>
      </c>
      <c r="DA569" s="9"/>
      <c r="DB569" s="9" t="str">
        <f t="shared" si="1017"/>
        <v/>
      </c>
      <c r="DC569" s="9"/>
      <c r="DD569" s="9"/>
      <c r="DE569" s="9"/>
      <c r="DF569" s="9" t="str">
        <f t="shared" si="970"/>
        <v/>
      </c>
      <c r="DG569" s="10" t="str">
        <f t="shared" si="971"/>
        <v/>
      </c>
      <c r="DH569" s="7"/>
      <c r="EL569" s="239"/>
      <c r="EM569" s="15"/>
      <c r="EN569" s="15"/>
      <c r="EO569" s="9"/>
      <c r="EP569" s="9" t="str">
        <f t="shared" si="945"/>
        <v/>
      </c>
      <c r="EQ569" s="9"/>
      <c r="ER569" s="9" t="str">
        <f t="shared" si="946"/>
        <v/>
      </c>
      <c r="ES569" s="9"/>
      <c r="ET569" s="9" t="str">
        <f t="shared" si="947"/>
        <v/>
      </c>
      <c r="EU569" s="9"/>
      <c r="EV569" s="62" t="str">
        <f t="shared" si="1046"/>
        <v/>
      </c>
      <c r="EW569" s="95" t="str">
        <f t="shared" si="1046"/>
        <v/>
      </c>
      <c r="EX569" s="9" t="str">
        <f t="shared" si="949"/>
        <v/>
      </c>
      <c r="EY569" s="10" t="str">
        <f t="shared" si="950"/>
        <v/>
      </c>
      <c r="EZ569" s="7"/>
    </row>
    <row r="570" spans="1:156" ht="15" customHeight="1">
      <c r="A570" s="15"/>
      <c r="B570" s="15"/>
      <c r="C570" s="9"/>
      <c r="D570" s="9" t="str">
        <f t="shared" si="915"/>
        <v/>
      </c>
      <c r="E570" s="9"/>
      <c r="F570" s="9" t="str">
        <f t="shared" si="916"/>
        <v/>
      </c>
      <c r="G570" s="9"/>
      <c r="H570" s="9" t="str">
        <f t="shared" si="917"/>
        <v/>
      </c>
      <c r="I570" s="9"/>
      <c r="J570" s="62" t="str">
        <f t="shared" si="918"/>
        <v/>
      </c>
      <c r="K570" s="9" t="str">
        <f t="shared" si="919"/>
        <v/>
      </c>
      <c r="L570" s="9" t="str">
        <f t="shared" si="920"/>
        <v/>
      </c>
      <c r="M570" s="10" t="str">
        <f t="shared" si="921"/>
        <v/>
      </c>
      <c r="N570" s="7"/>
      <c r="P570" s="15"/>
      <c r="Q570" s="9"/>
      <c r="R570" s="9" t="str">
        <f t="shared" si="1018"/>
        <v/>
      </c>
      <c r="S570" s="9"/>
      <c r="T570" s="9" t="str">
        <f t="shared" si="1019"/>
        <v/>
      </c>
      <c r="U570" s="9"/>
      <c r="V570" s="9" t="str">
        <f t="shared" si="1020"/>
        <v/>
      </c>
      <c r="W570" s="9"/>
      <c r="X570" s="62" t="str">
        <f t="shared" si="1021"/>
        <v/>
      </c>
      <c r="Y570" s="9" t="str">
        <f t="shared" si="1022"/>
        <v/>
      </c>
      <c r="Z570" s="9" t="str">
        <f t="shared" si="1023"/>
        <v/>
      </c>
      <c r="AA570" s="10" t="str">
        <f t="shared" si="1024"/>
        <v/>
      </c>
      <c r="AB570" s="7"/>
      <c r="AD570" s="15"/>
      <c r="AE570" s="9"/>
      <c r="AF570" s="9" t="str">
        <f t="shared" si="1025"/>
        <v/>
      </c>
      <c r="AG570" s="9"/>
      <c r="AH570" s="9" t="str">
        <f t="shared" si="1026"/>
        <v/>
      </c>
      <c r="AI570" s="9"/>
      <c r="AJ570" s="9" t="str">
        <f t="shared" si="1027"/>
        <v/>
      </c>
      <c r="AK570" s="9"/>
      <c r="AL570" s="62" t="str">
        <f t="shared" si="1028"/>
        <v/>
      </c>
      <c r="AM570" s="9" t="str">
        <f t="shared" si="1029"/>
        <v/>
      </c>
      <c r="AN570" s="9" t="str">
        <f t="shared" si="1030"/>
        <v/>
      </c>
      <c r="AO570" s="10" t="str">
        <f t="shared" si="1031"/>
        <v/>
      </c>
      <c r="AP570" s="7"/>
      <c r="AR570" s="17"/>
      <c r="AS570" s="9"/>
      <c r="AT570" s="9" t="str">
        <f t="shared" si="1032"/>
        <v/>
      </c>
      <c r="AU570" s="9"/>
      <c r="AV570" s="9" t="str">
        <f t="shared" si="1033"/>
        <v/>
      </c>
      <c r="AW570" s="9"/>
      <c r="AX570" s="9" t="str">
        <f t="shared" si="1034"/>
        <v/>
      </c>
      <c r="AY570" s="9"/>
      <c r="AZ570" s="62" t="str">
        <f t="shared" si="1035"/>
        <v/>
      </c>
      <c r="BA570" s="9" t="str">
        <f t="shared" si="1036"/>
        <v/>
      </c>
      <c r="BB570" s="9" t="str">
        <f t="shared" si="1037"/>
        <v/>
      </c>
      <c r="BC570" s="10" t="str">
        <f t="shared" si="1038"/>
        <v/>
      </c>
      <c r="BD570" s="7"/>
      <c r="BF570" s="15"/>
      <c r="BG570" s="9"/>
      <c r="BH570" s="9" t="str">
        <f t="shared" si="1039"/>
        <v/>
      </c>
      <c r="BI570" s="9"/>
      <c r="BJ570" s="9" t="str">
        <f t="shared" si="1040"/>
        <v/>
      </c>
      <c r="BK570" s="9"/>
      <c r="BL570" s="9" t="str">
        <f t="shared" si="1041"/>
        <v/>
      </c>
      <c r="BM570" s="9"/>
      <c r="BN570" s="62" t="str">
        <f t="shared" si="1042"/>
        <v/>
      </c>
      <c r="BO570" s="9" t="str">
        <f t="shared" si="1043"/>
        <v/>
      </c>
      <c r="BP570" s="9" t="str">
        <f t="shared" si="1044"/>
        <v/>
      </c>
      <c r="BQ570" s="10" t="str">
        <f t="shared" si="1045"/>
        <v/>
      </c>
      <c r="BR570" s="7"/>
      <c r="BS570" s="1"/>
      <c r="BT570" s="15"/>
      <c r="BU570" s="9"/>
      <c r="BV570" s="9" t="str">
        <f t="shared" si="1009"/>
        <v/>
      </c>
      <c r="BW570" s="9"/>
      <c r="BX570" s="9" t="str">
        <f t="shared" si="1010"/>
        <v/>
      </c>
      <c r="BY570" s="9"/>
      <c r="BZ570" s="9" t="str">
        <f t="shared" si="1011"/>
        <v/>
      </c>
      <c r="CA570" s="9"/>
      <c r="CB570" s="9"/>
      <c r="CC570" s="9"/>
      <c r="CD570" s="9" t="str">
        <f t="shared" si="976"/>
        <v/>
      </c>
      <c r="CE570" s="10" t="str">
        <f t="shared" si="977"/>
        <v/>
      </c>
      <c r="CF570" s="7"/>
      <c r="CH570" s="15"/>
      <c r="CI570" s="9"/>
      <c r="CJ570" s="9" t="str">
        <f t="shared" si="1012"/>
        <v/>
      </c>
      <c r="CK570" s="9"/>
      <c r="CL570" s="9" t="str">
        <f t="shared" si="1013"/>
        <v/>
      </c>
      <c r="CM570" s="9"/>
      <c r="CN570" s="9" t="str">
        <f t="shared" si="1014"/>
        <v/>
      </c>
      <c r="CO570" s="9"/>
      <c r="CP570" s="9"/>
      <c r="CQ570" s="9"/>
      <c r="CR570" s="9" t="str">
        <f t="shared" si="964"/>
        <v/>
      </c>
      <c r="CS570" s="10" t="str">
        <f t="shared" si="965"/>
        <v/>
      </c>
      <c r="CT570" s="7"/>
      <c r="CV570" s="15"/>
      <c r="CW570" s="9"/>
      <c r="CX570" s="9" t="str">
        <f t="shared" si="1015"/>
        <v/>
      </c>
      <c r="CY570" s="9"/>
      <c r="CZ570" s="9" t="str">
        <f t="shared" si="1016"/>
        <v/>
      </c>
      <c r="DA570" s="9"/>
      <c r="DB570" s="9" t="str">
        <f t="shared" si="1017"/>
        <v/>
      </c>
      <c r="DC570" s="9"/>
      <c r="DD570" s="9"/>
      <c r="DE570" s="9"/>
      <c r="DF570" s="9" t="str">
        <f t="shared" si="970"/>
        <v/>
      </c>
      <c r="DG570" s="10" t="str">
        <f t="shared" si="971"/>
        <v/>
      </c>
      <c r="DH570" s="7"/>
      <c r="EL570" s="239"/>
      <c r="EM570" s="15"/>
      <c r="EN570" s="15"/>
      <c r="EO570" s="9"/>
      <c r="EP570" s="9" t="str">
        <f t="shared" si="945"/>
        <v/>
      </c>
      <c r="EQ570" s="9"/>
      <c r="ER570" s="9" t="str">
        <f t="shared" si="946"/>
        <v/>
      </c>
      <c r="ES570" s="9"/>
      <c r="ET570" s="9" t="str">
        <f t="shared" si="947"/>
        <v/>
      </c>
      <c r="EU570" s="9"/>
      <c r="EV570" s="62" t="str">
        <f t="shared" si="1046"/>
        <v/>
      </c>
      <c r="EW570" s="9" t="str">
        <f t="shared" si="1046"/>
        <v/>
      </c>
      <c r="EX570" s="9" t="str">
        <f t="shared" si="949"/>
        <v/>
      </c>
      <c r="EY570" s="10" t="str">
        <f t="shared" si="950"/>
        <v/>
      </c>
      <c r="EZ570" s="7"/>
    </row>
    <row r="571" spans="1:156" ht="15" customHeight="1" thickBot="1">
      <c r="A571" s="23"/>
      <c r="B571" s="23"/>
      <c r="C571" s="24"/>
      <c r="D571" s="24" t="str">
        <f t="shared" si="915"/>
        <v/>
      </c>
      <c r="E571" s="24"/>
      <c r="F571" s="24" t="str">
        <f t="shared" si="916"/>
        <v/>
      </c>
      <c r="G571" s="24"/>
      <c r="H571" s="24" t="str">
        <f t="shared" si="917"/>
        <v/>
      </c>
      <c r="I571" s="24"/>
      <c r="J571" s="63" t="str">
        <f t="shared" si="918"/>
        <v/>
      </c>
      <c r="K571" s="96" t="str">
        <f t="shared" si="919"/>
        <v/>
      </c>
      <c r="L571" s="24" t="str">
        <f t="shared" si="920"/>
        <v/>
      </c>
      <c r="M571" s="26" t="str">
        <f t="shared" si="921"/>
        <v/>
      </c>
      <c r="N571" s="7"/>
      <c r="P571" s="23"/>
      <c r="Q571" s="24"/>
      <c r="R571" s="24" t="str">
        <f t="shared" si="1018"/>
        <v/>
      </c>
      <c r="S571" s="24"/>
      <c r="T571" s="24" t="str">
        <f t="shared" si="1019"/>
        <v/>
      </c>
      <c r="U571" s="24"/>
      <c r="V571" s="24" t="str">
        <f t="shared" si="1020"/>
        <v/>
      </c>
      <c r="W571" s="24"/>
      <c r="X571" s="63" t="str">
        <f t="shared" si="1021"/>
        <v/>
      </c>
      <c r="Y571" s="96" t="str">
        <f t="shared" si="1022"/>
        <v/>
      </c>
      <c r="Z571" s="24" t="str">
        <f t="shared" si="1023"/>
        <v/>
      </c>
      <c r="AA571" s="26" t="str">
        <f t="shared" si="1024"/>
        <v/>
      </c>
      <c r="AB571" s="7"/>
      <c r="AD571" s="23"/>
      <c r="AE571" s="24"/>
      <c r="AF571" s="24" t="str">
        <f t="shared" si="1025"/>
        <v/>
      </c>
      <c r="AG571" s="24"/>
      <c r="AH571" s="24" t="str">
        <f t="shared" si="1026"/>
        <v/>
      </c>
      <c r="AI571" s="24"/>
      <c r="AJ571" s="24" t="str">
        <f t="shared" si="1027"/>
        <v/>
      </c>
      <c r="AK571" s="24"/>
      <c r="AL571" s="63" t="str">
        <f t="shared" si="1028"/>
        <v/>
      </c>
      <c r="AM571" s="96" t="str">
        <f t="shared" si="1029"/>
        <v/>
      </c>
      <c r="AN571" s="24" t="str">
        <f t="shared" si="1030"/>
        <v/>
      </c>
      <c r="AO571" s="26" t="str">
        <f t="shared" si="1031"/>
        <v/>
      </c>
      <c r="AP571" s="7"/>
      <c r="AR571" s="23"/>
      <c r="AS571" s="24"/>
      <c r="AT571" s="24" t="str">
        <f t="shared" si="1032"/>
        <v/>
      </c>
      <c r="AU571" s="24"/>
      <c r="AV571" s="24" t="str">
        <f t="shared" si="1033"/>
        <v/>
      </c>
      <c r="AW571" s="24"/>
      <c r="AX571" s="24" t="str">
        <f t="shared" si="1034"/>
        <v/>
      </c>
      <c r="AY571" s="24"/>
      <c r="AZ571" s="63" t="str">
        <f t="shared" si="1035"/>
        <v/>
      </c>
      <c r="BA571" s="96" t="str">
        <f t="shared" si="1036"/>
        <v/>
      </c>
      <c r="BB571" s="24" t="str">
        <f t="shared" si="1037"/>
        <v/>
      </c>
      <c r="BC571" s="26" t="str">
        <f t="shared" si="1038"/>
        <v/>
      </c>
      <c r="BD571" s="7"/>
      <c r="BF571" s="23"/>
      <c r="BG571" s="24"/>
      <c r="BH571" s="24" t="str">
        <f t="shared" si="1039"/>
        <v/>
      </c>
      <c r="BI571" s="24"/>
      <c r="BJ571" s="24" t="str">
        <f t="shared" si="1040"/>
        <v/>
      </c>
      <c r="BK571" s="24"/>
      <c r="BL571" s="24" t="str">
        <f t="shared" si="1041"/>
        <v/>
      </c>
      <c r="BM571" s="24"/>
      <c r="BN571" s="63" t="str">
        <f t="shared" si="1042"/>
        <v/>
      </c>
      <c r="BO571" s="96" t="str">
        <f t="shared" si="1043"/>
        <v/>
      </c>
      <c r="BP571" s="24" t="str">
        <f t="shared" si="1044"/>
        <v/>
      </c>
      <c r="BQ571" s="26" t="str">
        <f t="shared" si="1045"/>
        <v/>
      </c>
      <c r="BR571" s="7"/>
      <c r="BS571" s="1"/>
      <c r="BT571" s="15"/>
      <c r="BU571" s="9"/>
      <c r="BV571" s="9" t="str">
        <f t="shared" si="1009"/>
        <v/>
      </c>
      <c r="BW571" s="9"/>
      <c r="BX571" s="9" t="str">
        <f t="shared" si="1010"/>
        <v/>
      </c>
      <c r="BY571" s="9"/>
      <c r="BZ571" s="9" t="str">
        <f t="shared" si="1011"/>
        <v/>
      </c>
      <c r="CA571" s="9"/>
      <c r="CB571" s="9"/>
      <c r="CC571" s="9"/>
      <c r="CD571" s="9" t="str">
        <f t="shared" si="976"/>
        <v/>
      </c>
      <c r="CE571" s="10" t="str">
        <f t="shared" si="977"/>
        <v/>
      </c>
      <c r="CF571" s="7"/>
      <c r="CH571" s="15"/>
      <c r="CI571" s="9"/>
      <c r="CJ571" s="9" t="str">
        <f t="shared" si="1012"/>
        <v/>
      </c>
      <c r="CK571" s="9"/>
      <c r="CL571" s="9" t="str">
        <f t="shared" si="1013"/>
        <v/>
      </c>
      <c r="CM571" s="9"/>
      <c r="CN571" s="9" t="str">
        <f t="shared" si="1014"/>
        <v/>
      </c>
      <c r="CO571" s="9"/>
      <c r="CP571" s="9"/>
      <c r="CQ571" s="9"/>
      <c r="CR571" s="9" t="str">
        <f t="shared" si="964"/>
        <v/>
      </c>
      <c r="CS571" s="10" t="str">
        <f t="shared" si="965"/>
        <v/>
      </c>
      <c r="CT571" s="7"/>
      <c r="CV571" s="15"/>
      <c r="CW571" s="9"/>
      <c r="CX571" s="9" t="str">
        <f t="shared" si="1015"/>
        <v/>
      </c>
      <c r="CY571" s="9"/>
      <c r="CZ571" s="9" t="str">
        <f t="shared" si="1016"/>
        <v/>
      </c>
      <c r="DA571" s="9"/>
      <c r="DB571" s="9" t="str">
        <f t="shared" si="1017"/>
        <v/>
      </c>
      <c r="DC571" s="9"/>
      <c r="DD571" s="9"/>
      <c r="DE571" s="9"/>
      <c r="DF571" s="9" t="str">
        <f t="shared" si="970"/>
        <v/>
      </c>
      <c r="DG571" s="10" t="str">
        <f t="shared" si="971"/>
        <v/>
      </c>
      <c r="DH571" s="7"/>
      <c r="EL571" s="239"/>
      <c r="EM571" s="23"/>
      <c r="EN571" s="23"/>
      <c r="EO571" s="24"/>
      <c r="EP571" s="24" t="str">
        <f t="shared" si="945"/>
        <v/>
      </c>
      <c r="EQ571" s="24"/>
      <c r="ER571" s="24" t="str">
        <f t="shared" si="946"/>
        <v/>
      </c>
      <c r="ES571" s="24"/>
      <c r="ET571" s="24" t="str">
        <f t="shared" si="947"/>
        <v/>
      </c>
      <c r="EU571" s="24"/>
      <c r="EV571" s="63" t="str">
        <f t="shared" si="1046"/>
        <v/>
      </c>
      <c r="EW571" s="96" t="str">
        <f t="shared" si="1046"/>
        <v/>
      </c>
      <c r="EX571" s="24" t="str">
        <f t="shared" si="949"/>
        <v/>
      </c>
      <c r="EY571" s="26" t="str">
        <f t="shared" si="950"/>
        <v/>
      </c>
      <c r="EZ571" s="7"/>
    </row>
    <row r="572" spans="1:156" ht="15" customHeight="1" thickTop="1">
      <c r="A572" s="89"/>
      <c r="B572" s="89"/>
      <c r="C572" s="78"/>
      <c r="D572" s="78" t="str">
        <f t="shared" si="915"/>
        <v/>
      </c>
      <c r="E572" s="78"/>
      <c r="F572" s="28" t="str">
        <f t="shared" si="916"/>
        <v/>
      </c>
      <c r="G572" s="78"/>
      <c r="H572" s="78" t="str">
        <f t="shared" si="917"/>
        <v/>
      </c>
      <c r="I572" s="78"/>
      <c r="J572" s="90" t="str">
        <f t="shared" si="918"/>
        <v/>
      </c>
      <c r="K572" s="91" t="str">
        <f t="shared" si="919"/>
        <v/>
      </c>
      <c r="L572" s="28" t="str">
        <f t="shared" si="920"/>
        <v/>
      </c>
      <c r="M572" s="29" t="str">
        <f t="shared" si="921"/>
        <v/>
      </c>
      <c r="N572" s="7"/>
      <c r="P572" s="89"/>
      <c r="Q572" s="78"/>
      <c r="R572" s="78" t="str">
        <f t="shared" si="1018"/>
        <v/>
      </c>
      <c r="S572" s="78"/>
      <c r="T572" s="28" t="str">
        <f t="shared" si="1019"/>
        <v/>
      </c>
      <c r="U572" s="78"/>
      <c r="V572" s="78" t="str">
        <f t="shared" si="1020"/>
        <v/>
      </c>
      <c r="W572" s="78"/>
      <c r="X572" s="90" t="str">
        <f t="shared" si="1021"/>
        <v/>
      </c>
      <c r="Y572" s="91" t="str">
        <f t="shared" si="1022"/>
        <v/>
      </c>
      <c r="Z572" s="28" t="str">
        <f t="shared" si="1023"/>
        <v/>
      </c>
      <c r="AA572" s="29" t="str">
        <f t="shared" si="1024"/>
        <v/>
      </c>
      <c r="AB572" s="7"/>
      <c r="AD572" s="89"/>
      <c r="AE572" s="78"/>
      <c r="AF572" s="78" t="str">
        <f t="shared" si="1025"/>
        <v/>
      </c>
      <c r="AG572" s="78"/>
      <c r="AH572" s="28" t="str">
        <f t="shared" si="1026"/>
        <v/>
      </c>
      <c r="AI572" s="78"/>
      <c r="AJ572" s="78" t="str">
        <f t="shared" si="1027"/>
        <v/>
      </c>
      <c r="AK572" s="78"/>
      <c r="AL572" s="90" t="str">
        <f t="shared" si="1028"/>
        <v/>
      </c>
      <c r="AM572" s="91" t="str">
        <f t="shared" si="1029"/>
        <v/>
      </c>
      <c r="AN572" s="28" t="str">
        <f t="shared" si="1030"/>
        <v/>
      </c>
      <c r="AO572" s="29" t="str">
        <f t="shared" si="1031"/>
        <v/>
      </c>
      <c r="AP572" s="7"/>
      <c r="AR572" s="89"/>
      <c r="AS572" s="78"/>
      <c r="AT572" s="78" t="str">
        <f t="shared" si="1032"/>
        <v/>
      </c>
      <c r="AU572" s="78"/>
      <c r="AV572" s="28" t="str">
        <f t="shared" si="1033"/>
        <v/>
      </c>
      <c r="AW572" s="78"/>
      <c r="AX572" s="78" t="str">
        <f t="shared" si="1034"/>
        <v/>
      </c>
      <c r="AY572" s="78"/>
      <c r="AZ572" s="90" t="str">
        <f t="shared" si="1035"/>
        <v/>
      </c>
      <c r="BA572" s="91" t="str">
        <f t="shared" si="1036"/>
        <v/>
      </c>
      <c r="BB572" s="28" t="str">
        <f t="shared" si="1037"/>
        <v/>
      </c>
      <c r="BC572" s="29" t="str">
        <f t="shared" si="1038"/>
        <v/>
      </c>
      <c r="BD572" s="7"/>
      <c r="BF572" s="89"/>
      <c r="BG572" s="78"/>
      <c r="BH572" s="78" t="str">
        <f t="shared" si="1039"/>
        <v/>
      </c>
      <c r="BI572" s="78"/>
      <c r="BJ572" s="28" t="str">
        <f t="shared" si="1040"/>
        <v/>
      </c>
      <c r="BK572" s="78"/>
      <c r="BL572" s="78" t="str">
        <f t="shared" si="1041"/>
        <v/>
      </c>
      <c r="BM572" s="78"/>
      <c r="BN572" s="90" t="str">
        <f t="shared" si="1042"/>
        <v/>
      </c>
      <c r="BO572" s="91" t="str">
        <f t="shared" si="1043"/>
        <v/>
      </c>
      <c r="BP572" s="28" t="str">
        <f t="shared" si="1044"/>
        <v/>
      </c>
      <c r="BQ572" s="29" t="str">
        <f t="shared" si="1045"/>
        <v/>
      </c>
      <c r="BR572" s="7"/>
      <c r="BS572" s="1"/>
      <c r="BT572" s="15"/>
      <c r="BU572" s="9"/>
      <c r="BV572" s="9" t="str">
        <f t="shared" si="1009"/>
        <v/>
      </c>
      <c r="BW572" s="9"/>
      <c r="BX572" s="9" t="str">
        <f t="shared" si="1010"/>
        <v/>
      </c>
      <c r="BY572" s="9"/>
      <c r="BZ572" s="9" t="str">
        <f t="shared" si="1011"/>
        <v/>
      </c>
      <c r="CA572" s="9"/>
      <c r="CB572" s="9"/>
      <c r="CC572" s="9"/>
      <c r="CD572" s="9" t="str">
        <f t="shared" si="976"/>
        <v/>
      </c>
      <c r="CE572" s="10" t="str">
        <f t="shared" si="977"/>
        <v/>
      </c>
      <c r="CF572" s="7"/>
      <c r="CH572" s="15"/>
      <c r="CI572" s="9"/>
      <c r="CJ572" s="9" t="str">
        <f t="shared" si="1012"/>
        <v/>
      </c>
      <c r="CK572" s="9"/>
      <c r="CL572" s="9" t="str">
        <f t="shared" si="1013"/>
        <v/>
      </c>
      <c r="CM572" s="9"/>
      <c r="CN572" s="9" t="str">
        <f t="shared" si="1014"/>
        <v/>
      </c>
      <c r="CO572" s="9"/>
      <c r="CP572" s="9"/>
      <c r="CQ572" s="9"/>
      <c r="CR572" s="9" t="str">
        <f t="shared" si="964"/>
        <v/>
      </c>
      <c r="CS572" s="10" t="str">
        <f t="shared" si="965"/>
        <v/>
      </c>
      <c r="CT572" s="7"/>
      <c r="CV572" s="15"/>
      <c r="CW572" s="9"/>
      <c r="CX572" s="9" t="str">
        <f t="shared" si="1015"/>
        <v/>
      </c>
      <c r="CY572" s="9"/>
      <c r="CZ572" s="9" t="str">
        <f t="shared" si="1016"/>
        <v/>
      </c>
      <c r="DA572" s="9"/>
      <c r="DB572" s="9" t="str">
        <f t="shared" si="1017"/>
        <v/>
      </c>
      <c r="DC572" s="9"/>
      <c r="DD572" s="9"/>
      <c r="DE572" s="9"/>
      <c r="DF572" s="9" t="str">
        <f t="shared" si="970"/>
        <v/>
      </c>
      <c r="DG572" s="10" t="str">
        <f t="shared" si="971"/>
        <v/>
      </c>
      <c r="DH572" s="7"/>
      <c r="EL572" s="239"/>
      <c r="EM572" s="89"/>
      <c r="EN572" s="89"/>
      <c r="EO572" s="78"/>
      <c r="EP572" s="78" t="str">
        <f t="shared" si="945"/>
        <v/>
      </c>
      <c r="EQ572" s="78"/>
      <c r="ER572" s="28" t="str">
        <f t="shared" si="946"/>
        <v/>
      </c>
      <c r="ES572" s="78"/>
      <c r="ET572" s="78" t="str">
        <f t="shared" si="947"/>
        <v/>
      </c>
      <c r="EU572" s="78"/>
      <c r="EV572" s="90" t="str">
        <f t="shared" si="1046"/>
        <v/>
      </c>
      <c r="EW572" s="91" t="str">
        <f t="shared" si="1046"/>
        <v/>
      </c>
      <c r="EX572" s="28" t="str">
        <f t="shared" si="949"/>
        <v/>
      </c>
      <c r="EY572" s="29" t="str">
        <f t="shared" si="950"/>
        <v/>
      </c>
      <c r="EZ572" s="7"/>
    </row>
    <row r="573" spans="1:156" ht="15" customHeight="1">
      <c r="A573" s="15"/>
      <c r="B573" s="15"/>
      <c r="C573" s="9"/>
      <c r="D573" s="9" t="str">
        <f t="shared" si="915"/>
        <v/>
      </c>
      <c r="E573" s="9"/>
      <c r="F573" s="9" t="str">
        <f t="shared" si="916"/>
        <v/>
      </c>
      <c r="G573" s="9"/>
      <c r="H573" s="9" t="str">
        <f t="shared" si="917"/>
        <v/>
      </c>
      <c r="I573" s="9"/>
      <c r="J573" s="62" t="str">
        <f t="shared" si="918"/>
        <v/>
      </c>
      <c r="K573" s="95" t="str">
        <f t="shared" si="919"/>
        <v/>
      </c>
      <c r="L573" s="9" t="str">
        <f t="shared" si="920"/>
        <v/>
      </c>
      <c r="M573" s="10" t="str">
        <f t="shared" si="921"/>
        <v/>
      </c>
      <c r="N573" s="7"/>
      <c r="P573" s="15"/>
      <c r="Q573" s="9"/>
      <c r="R573" s="9" t="str">
        <f t="shared" si="1018"/>
        <v/>
      </c>
      <c r="S573" s="9"/>
      <c r="T573" s="9" t="str">
        <f t="shared" si="1019"/>
        <v/>
      </c>
      <c r="U573" s="9"/>
      <c r="V573" s="9" t="str">
        <f t="shared" si="1020"/>
        <v/>
      </c>
      <c r="W573" s="9"/>
      <c r="X573" s="62" t="str">
        <f t="shared" si="1021"/>
        <v/>
      </c>
      <c r="Y573" s="95" t="str">
        <f t="shared" si="1022"/>
        <v/>
      </c>
      <c r="Z573" s="9" t="str">
        <f t="shared" si="1023"/>
        <v/>
      </c>
      <c r="AA573" s="10" t="str">
        <f t="shared" si="1024"/>
        <v/>
      </c>
      <c r="AB573" s="7"/>
      <c r="AD573" s="15"/>
      <c r="AE573" s="9"/>
      <c r="AF573" s="9" t="str">
        <f t="shared" si="1025"/>
        <v/>
      </c>
      <c r="AG573" s="9"/>
      <c r="AH573" s="9" t="str">
        <f t="shared" si="1026"/>
        <v/>
      </c>
      <c r="AI573" s="9"/>
      <c r="AJ573" s="9" t="str">
        <f t="shared" si="1027"/>
        <v/>
      </c>
      <c r="AK573" s="9"/>
      <c r="AL573" s="62" t="str">
        <f t="shared" si="1028"/>
        <v/>
      </c>
      <c r="AM573" s="95" t="str">
        <f t="shared" si="1029"/>
        <v/>
      </c>
      <c r="AN573" s="9" t="str">
        <f t="shared" si="1030"/>
        <v/>
      </c>
      <c r="AO573" s="10" t="str">
        <f t="shared" si="1031"/>
        <v/>
      </c>
      <c r="AP573" s="7"/>
      <c r="AR573" s="15"/>
      <c r="AS573" s="9"/>
      <c r="AT573" s="9" t="str">
        <f t="shared" si="1032"/>
        <v/>
      </c>
      <c r="AU573" s="9"/>
      <c r="AV573" s="9" t="str">
        <f t="shared" si="1033"/>
        <v/>
      </c>
      <c r="AW573" s="9"/>
      <c r="AX573" s="9" t="str">
        <f t="shared" si="1034"/>
        <v/>
      </c>
      <c r="AY573" s="9"/>
      <c r="AZ573" s="62" t="str">
        <f t="shared" si="1035"/>
        <v/>
      </c>
      <c r="BA573" s="95" t="str">
        <f t="shared" si="1036"/>
        <v/>
      </c>
      <c r="BB573" s="9" t="str">
        <f t="shared" si="1037"/>
        <v/>
      </c>
      <c r="BC573" s="10" t="str">
        <f t="shared" si="1038"/>
        <v/>
      </c>
      <c r="BD573" s="7"/>
      <c r="BF573" s="15"/>
      <c r="BG573" s="9"/>
      <c r="BH573" s="9" t="str">
        <f t="shared" si="1039"/>
        <v/>
      </c>
      <c r="BI573" s="9"/>
      <c r="BJ573" s="9" t="str">
        <f t="shared" si="1040"/>
        <v/>
      </c>
      <c r="BK573" s="9"/>
      <c r="BL573" s="9" t="str">
        <f t="shared" si="1041"/>
        <v/>
      </c>
      <c r="BM573" s="9"/>
      <c r="BN573" s="62" t="str">
        <f t="shared" si="1042"/>
        <v/>
      </c>
      <c r="BO573" s="95" t="str">
        <f t="shared" si="1043"/>
        <v/>
      </c>
      <c r="BP573" s="9" t="str">
        <f t="shared" si="1044"/>
        <v/>
      </c>
      <c r="BQ573" s="10" t="str">
        <f t="shared" si="1045"/>
        <v/>
      </c>
      <c r="BR573" s="7"/>
      <c r="BS573" s="1"/>
      <c r="BT573" s="15"/>
      <c r="BU573" s="9"/>
      <c r="BV573" s="9" t="str">
        <f t="shared" si="1009"/>
        <v/>
      </c>
      <c r="BW573" s="9"/>
      <c r="BX573" s="9" t="str">
        <f t="shared" si="1010"/>
        <v/>
      </c>
      <c r="BY573" s="9"/>
      <c r="BZ573" s="9" t="str">
        <f t="shared" si="1011"/>
        <v/>
      </c>
      <c r="CA573" s="9"/>
      <c r="CB573" s="9"/>
      <c r="CC573" s="9"/>
      <c r="CD573" s="9" t="str">
        <f t="shared" si="976"/>
        <v/>
      </c>
      <c r="CE573" s="10" t="str">
        <f t="shared" si="977"/>
        <v/>
      </c>
      <c r="CF573" s="7"/>
      <c r="CH573" s="15"/>
      <c r="CI573" s="9"/>
      <c r="CJ573" s="9" t="str">
        <f t="shared" si="1012"/>
        <v/>
      </c>
      <c r="CK573" s="9"/>
      <c r="CL573" s="9" t="str">
        <f t="shared" si="1013"/>
        <v/>
      </c>
      <c r="CM573" s="9"/>
      <c r="CN573" s="9" t="str">
        <f t="shared" si="1014"/>
        <v/>
      </c>
      <c r="CO573" s="9"/>
      <c r="CP573" s="9"/>
      <c r="CQ573" s="9"/>
      <c r="CR573" s="9" t="str">
        <f t="shared" si="964"/>
        <v/>
      </c>
      <c r="CS573" s="10" t="str">
        <f t="shared" si="965"/>
        <v/>
      </c>
      <c r="CT573" s="7"/>
      <c r="CV573" s="15"/>
      <c r="CW573" s="9"/>
      <c r="CX573" s="9" t="str">
        <f t="shared" si="1015"/>
        <v/>
      </c>
      <c r="CY573" s="9"/>
      <c r="CZ573" s="9" t="str">
        <f t="shared" si="1016"/>
        <v/>
      </c>
      <c r="DA573" s="9"/>
      <c r="DB573" s="9" t="str">
        <f t="shared" si="1017"/>
        <v/>
      </c>
      <c r="DC573" s="9"/>
      <c r="DD573" s="9"/>
      <c r="DE573" s="9"/>
      <c r="DF573" s="9" t="str">
        <f t="shared" si="970"/>
        <v/>
      </c>
      <c r="DG573" s="10" t="str">
        <f t="shared" si="971"/>
        <v/>
      </c>
      <c r="DH573" s="7"/>
      <c r="EL573" s="239"/>
      <c r="EM573" s="15"/>
      <c r="EN573" s="15"/>
      <c r="EO573" s="9"/>
      <c r="EP573" s="9" t="str">
        <f t="shared" si="945"/>
        <v/>
      </c>
      <c r="EQ573" s="9"/>
      <c r="ER573" s="9" t="str">
        <f t="shared" si="946"/>
        <v/>
      </c>
      <c r="ES573" s="9"/>
      <c r="ET573" s="9" t="str">
        <f t="shared" si="947"/>
        <v/>
      </c>
      <c r="EU573" s="9"/>
      <c r="EV573" s="62" t="str">
        <f t="shared" si="1046"/>
        <v/>
      </c>
      <c r="EW573" s="95" t="str">
        <f t="shared" si="1046"/>
        <v/>
      </c>
      <c r="EX573" s="9" t="str">
        <f t="shared" si="949"/>
        <v/>
      </c>
      <c r="EY573" s="10" t="str">
        <f t="shared" si="950"/>
        <v/>
      </c>
      <c r="EZ573" s="7"/>
    </row>
    <row r="574" spans="1:156" ht="15" customHeight="1">
      <c r="A574" s="15"/>
      <c r="B574" s="15"/>
      <c r="C574" s="9"/>
      <c r="D574" s="9" t="str">
        <f t="shared" si="915"/>
        <v/>
      </c>
      <c r="E574" s="9"/>
      <c r="F574" s="9" t="str">
        <f t="shared" si="916"/>
        <v/>
      </c>
      <c r="G574" s="9"/>
      <c r="H574" s="9" t="str">
        <f t="shared" si="917"/>
        <v/>
      </c>
      <c r="I574" s="9"/>
      <c r="J574" s="62" t="str">
        <f t="shared" si="918"/>
        <v/>
      </c>
      <c r="K574" s="9" t="str">
        <f t="shared" si="919"/>
        <v/>
      </c>
      <c r="L574" s="9" t="str">
        <f t="shared" si="920"/>
        <v/>
      </c>
      <c r="M574" s="10" t="str">
        <f t="shared" si="921"/>
        <v/>
      </c>
      <c r="N574" s="7"/>
      <c r="P574" s="15"/>
      <c r="Q574" s="9"/>
      <c r="R574" s="9" t="str">
        <f t="shared" si="1018"/>
        <v/>
      </c>
      <c r="S574" s="9"/>
      <c r="T574" s="9" t="str">
        <f t="shared" si="1019"/>
        <v/>
      </c>
      <c r="U574" s="9"/>
      <c r="V574" s="9" t="str">
        <f t="shared" si="1020"/>
        <v/>
      </c>
      <c r="W574" s="9"/>
      <c r="X574" s="62" t="str">
        <f t="shared" si="1021"/>
        <v/>
      </c>
      <c r="Y574" s="9" t="str">
        <f t="shared" si="1022"/>
        <v/>
      </c>
      <c r="Z574" s="9" t="str">
        <f t="shared" si="1023"/>
        <v/>
      </c>
      <c r="AA574" s="10" t="str">
        <f t="shared" si="1024"/>
        <v/>
      </c>
      <c r="AB574" s="7"/>
      <c r="AD574" s="15"/>
      <c r="AE574" s="9"/>
      <c r="AF574" s="9" t="str">
        <f t="shared" si="1025"/>
        <v/>
      </c>
      <c r="AG574" s="9"/>
      <c r="AH574" s="9" t="str">
        <f t="shared" si="1026"/>
        <v/>
      </c>
      <c r="AI574" s="9"/>
      <c r="AJ574" s="9" t="str">
        <f t="shared" si="1027"/>
        <v/>
      </c>
      <c r="AK574" s="9"/>
      <c r="AL574" s="62" t="str">
        <f t="shared" si="1028"/>
        <v/>
      </c>
      <c r="AM574" s="9" t="str">
        <f t="shared" si="1029"/>
        <v/>
      </c>
      <c r="AN574" s="9" t="str">
        <f t="shared" si="1030"/>
        <v/>
      </c>
      <c r="AO574" s="10" t="str">
        <f t="shared" si="1031"/>
        <v/>
      </c>
      <c r="AP574" s="7"/>
      <c r="AR574" s="17"/>
      <c r="AS574" s="9"/>
      <c r="AT574" s="9" t="str">
        <f t="shared" si="1032"/>
        <v/>
      </c>
      <c r="AU574" s="9"/>
      <c r="AV574" s="9" t="str">
        <f t="shared" si="1033"/>
        <v/>
      </c>
      <c r="AW574" s="9"/>
      <c r="AX574" s="9" t="str">
        <f t="shared" si="1034"/>
        <v/>
      </c>
      <c r="AY574" s="9"/>
      <c r="AZ574" s="62" t="str">
        <f t="shared" si="1035"/>
        <v/>
      </c>
      <c r="BA574" s="9" t="str">
        <f t="shared" si="1036"/>
        <v/>
      </c>
      <c r="BB574" s="9" t="str">
        <f t="shared" si="1037"/>
        <v/>
      </c>
      <c r="BC574" s="10" t="str">
        <f t="shared" si="1038"/>
        <v/>
      </c>
      <c r="BD574" s="7"/>
      <c r="BF574" s="15"/>
      <c r="BG574" s="9"/>
      <c r="BH574" s="9" t="str">
        <f t="shared" si="1039"/>
        <v/>
      </c>
      <c r="BI574" s="9"/>
      <c r="BJ574" s="9" t="str">
        <f t="shared" si="1040"/>
        <v/>
      </c>
      <c r="BK574" s="9"/>
      <c r="BL574" s="9" t="str">
        <f t="shared" si="1041"/>
        <v/>
      </c>
      <c r="BM574" s="9"/>
      <c r="BN574" s="62" t="str">
        <f t="shared" si="1042"/>
        <v/>
      </c>
      <c r="BO574" s="9" t="str">
        <f t="shared" si="1043"/>
        <v/>
      </c>
      <c r="BP574" s="9" t="str">
        <f t="shared" si="1044"/>
        <v/>
      </c>
      <c r="BQ574" s="10" t="str">
        <f t="shared" si="1045"/>
        <v/>
      </c>
      <c r="BR574" s="7"/>
      <c r="BS574" s="1"/>
      <c r="BT574" s="15"/>
      <c r="BU574" s="9"/>
      <c r="BV574" s="9" t="str">
        <f t="shared" si="1009"/>
        <v/>
      </c>
      <c r="BW574" s="9"/>
      <c r="BX574" s="9" t="str">
        <f t="shared" si="1010"/>
        <v/>
      </c>
      <c r="BY574" s="9"/>
      <c r="BZ574" s="9" t="str">
        <f t="shared" si="1011"/>
        <v/>
      </c>
      <c r="CA574" s="9"/>
      <c r="CB574" s="9"/>
      <c r="CC574" s="9"/>
      <c r="CD574" s="9" t="str">
        <f t="shared" si="976"/>
        <v/>
      </c>
      <c r="CE574" s="10" t="str">
        <f t="shared" si="977"/>
        <v/>
      </c>
      <c r="CF574" s="7"/>
      <c r="CH574" s="15"/>
      <c r="CI574" s="9"/>
      <c r="CJ574" s="9" t="str">
        <f t="shared" si="1012"/>
        <v/>
      </c>
      <c r="CK574" s="9"/>
      <c r="CL574" s="9" t="str">
        <f t="shared" si="1013"/>
        <v/>
      </c>
      <c r="CM574" s="9"/>
      <c r="CN574" s="9" t="str">
        <f t="shared" si="1014"/>
        <v/>
      </c>
      <c r="CO574" s="9"/>
      <c r="CP574" s="9"/>
      <c r="CQ574" s="9"/>
      <c r="CR574" s="9" t="str">
        <f t="shared" si="964"/>
        <v/>
      </c>
      <c r="CS574" s="10" t="str">
        <f t="shared" si="965"/>
        <v/>
      </c>
      <c r="CT574" s="7"/>
      <c r="CV574" s="15"/>
      <c r="CW574" s="9"/>
      <c r="CX574" s="9" t="str">
        <f t="shared" si="1015"/>
        <v/>
      </c>
      <c r="CY574" s="9"/>
      <c r="CZ574" s="9" t="str">
        <f t="shared" si="1016"/>
        <v/>
      </c>
      <c r="DA574" s="9"/>
      <c r="DB574" s="9" t="str">
        <f t="shared" si="1017"/>
        <v/>
      </c>
      <c r="DC574" s="9"/>
      <c r="DD574" s="9"/>
      <c r="DE574" s="9"/>
      <c r="DF574" s="9" t="str">
        <f t="shared" si="970"/>
        <v/>
      </c>
      <c r="DG574" s="10" t="str">
        <f t="shared" si="971"/>
        <v/>
      </c>
      <c r="DH574" s="7"/>
      <c r="EL574" s="239"/>
      <c r="EM574" s="15"/>
      <c r="EN574" s="15"/>
      <c r="EO574" s="9"/>
      <c r="EP574" s="9" t="str">
        <f t="shared" si="945"/>
        <v/>
      </c>
      <c r="EQ574" s="9"/>
      <c r="ER574" s="9" t="str">
        <f t="shared" si="946"/>
        <v/>
      </c>
      <c r="ES574" s="9"/>
      <c r="ET574" s="9" t="str">
        <f t="shared" si="947"/>
        <v/>
      </c>
      <c r="EU574" s="9"/>
      <c r="EV574" s="62" t="str">
        <f t="shared" si="1046"/>
        <v/>
      </c>
      <c r="EW574" s="9" t="str">
        <f t="shared" si="1046"/>
        <v/>
      </c>
      <c r="EX574" s="9" t="str">
        <f t="shared" si="949"/>
        <v/>
      </c>
      <c r="EY574" s="10" t="str">
        <f t="shared" si="950"/>
        <v/>
      </c>
      <c r="EZ574" s="7"/>
    </row>
    <row r="575" spans="1:156" ht="15" customHeight="1" thickBot="1">
      <c r="A575" s="23"/>
      <c r="B575" s="23"/>
      <c r="C575" s="24"/>
      <c r="D575" s="24" t="str">
        <f t="shared" si="915"/>
        <v/>
      </c>
      <c r="E575" s="24"/>
      <c r="F575" s="24" t="str">
        <f t="shared" si="916"/>
        <v/>
      </c>
      <c r="G575" s="24"/>
      <c r="H575" s="24" t="str">
        <f t="shared" si="917"/>
        <v/>
      </c>
      <c r="I575" s="24"/>
      <c r="J575" s="63" t="str">
        <f t="shared" si="918"/>
        <v/>
      </c>
      <c r="K575" s="96" t="str">
        <f t="shared" si="919"/>
        <v/>
      </c>
      <c r="L575" s="24" t="str">
        <f t="shared" si="920"/>
        <v/>
      </c>
      <c r="M575" s="26" t="str">
        <f t="shared" si="921"/>
        <v/>
      </c>
      <c r="N575" s="7"/>
      <c r="P575" s="23"/>
      <c r="Q575" s="24"/>
      <c r="R575" s="24" t="str">
        <f t="shared" si="1018"/>
        <v/>
      </c>
      <c r="S575" s="24"/>
      <c r="T575" s="24" t="str">
        <f t="shared" si="1019"/>
        <v/>
      </c>
      <c r="U575" s="24"/>
      <c r="V575" s="24" t="str">
        <f t="shared" si="1020"/>
        <v/>
      </c>
      <c r="W575" s="24"/>
      <c r="X575" s="63" t="str">
        <f t="shared" si="1021"/>
        <v/>
      </c>
      <c r="Y575" s="96" t="str">
        <f t="shared" si="1022"/>
        <v/>
      </c>
      <c r="Z575" s="24" t="str">
        <f t="shared" si="1023"/>
        <v/>
      </c>
      <c r="AA575" s="26" t="str">
        <f t="shared" si="1024"/>
        <v/>
      </c>
      <c r="AB575" s="7"/>
      <c r="AD575" s="23"/>
      <c r="AE575" s="24"/>
      <c r="AF575" s="24" t="str">
        <f t="shared" si="1025"/>
        <v/>
      </c>
      <c r="AG575" s="24"/>
      <c r="AH575" s="24" t="str">
        <f t="shared" si="1026"/>
        <v/>
      </c>
      <c r="AI575" s="24"/>
      <c r="AJ575" s="24" t="str">
        <f t="shared" si="1027"/>
        <v/>
      </c>
      <c r="AK575" s="24"/>
      <c r="AL575" s="63" t="str">
        <f t="shared" si="1028"/>
        <v/>
      </c>
      <c r="AM575" s="96" t="str">
        <f t="shared" si="1029"/>
        <v/>
      </c>
      <c r="AN575" s="24" t="str">
        <f t="shared" si="1030"/>
        <v/>
      </c>
      <c r="AO575" s="26" t="str">
        <f t="shared" si="1031"/>
        <v/>
      </c>
      <c r="AP575" s="7"/>
      <c r="AR575" s="23"/>
      <c r="AS575" s="24"/>
      <c r="AT575" s="24" t="str">
        <f t="shared" si="1032"/>
        <v/>
      </c>
      <c r="AU575" s="24"/>
      <c r="AV575" s="24" t="str">
        <f t="shared" si="1033"/>
        <v/>
      </c>
      <c r="AW575" s="24"/>
      <c r="AX575" s="24" t="str">
        <f t="shared" si="1034"/>
        <v/>
      </c>
      <c r="AY575" s="24"/>
      <c r="AZ575" s="63" t="str">
        <f t="shared" si="1035"/>
        <v/>
      </c>
      <c r="BA575" s="96" t="str">
        <f t="shared" si="1036"/>
        <v/>
      </c>
      <c r="BB575" s="24" t="str">
        <f t="shared" si="1037"/>
        <v/>
      </c>
      <c r="BC575" s="26" t="str">
        <f t="shared" si="1038"/>
        <v/>
      </c>
      <c r="BD575" s="7"/>
      <c r="BF575" s="23"/>
      <c r="BG575" s="24"/>
      <c r="BH575" s="24" t="str">
        <f t="shared" si="1039"/>
        <v/>
      </c>
      <c r="BI575" s="24"/>
      <c r="BJ575" s="24" t="str">
        <f t="shared" si="1040"/>
        <v/>
      </c>
      <c r="BK575" s="24"/>
      <c r="BL575" s="24" t="str">
        <f t="shared" si="1041"/>
        <v/>
      </c>
      <c r="BM575" s="24"/>
      <c r="BN575" s="63" t="str">
        <f t="shared" si="1042"/>
        <v/>
      </c>
      <c r="BO575" s="96" t="str">
        <f t="shared" si="1043"/>
        <v/>
      </c>
      <c r="BP575" s="24" t="str">
        <f t="shared" si="1044"/>
        <v/>
      </c>
      <c r="BQ575" s="26" t="str">
        <f t="shared" si="1045"/>
        <v/>
      </c>
      <c r="BR575" s="7"/>
      <c r="BS575" s="1"/>
      <c r="BT575" s="15"/>
      <c r="BU575" s="9"/>
      <c r="BV575" s="9" t="str">
        <f t="shared" si="1009"/>
        <v/>
      </c>
      <c r="BW575" s="9"/>
      <c r="BX575" s="9" t="str">
        <f t="shared" si="1010"/>
        <v/>
      </c>
      <c r="BY575" s="9"/>
      <c r="BZ575" s="9" t="str">
        <f t="shared" si="1011"/>
        <v/>
      </c>
      <c r="CA575" s="9"/>
      <c r="CB575" s="9"/>
      <c r="CC575" s="9"/>
      <c r="CD575" s="9" t="str">
        <f t="shared" si="976"/>
        <v/>
      </c>
      <c r="CE575" s="10" t="str">
        <f t="shared" si="977"/>
        <v/>
      </c>
      <c r="CF575" s="7"/>
      <c r="CH575" s="15"/>
      <c r="CI575" s="9"/>
      <c r="CJ575" s="9" t="str">
        <f t="shared" si="1012"/>
        <v/>
      </c>
      <c r="CK575" s="9"/>
      <c r="CL575" s="9" t="str">
        <f t="shared" si="1013"/>
        <v/>
      </c>
      <c r="CM575" s="9"/>
      <c r="CN575" s="9" t="str">
        <f t="shared" si="1014"/>
        <v/>
      </c>
      <c r="CO575" s="9"/>
      <c r="CP575" s="9"/>
      <c r="CQ575" s="9"/>
      <c r="CR575" s="9" t="str">
        <f t="shared" si="964"/>
        <v/>
      </c>
      <c r="CS575" s="10" t="str">
        <f t="shared" si="965"/>
        <v/>
      </c>
      <c r="CT575" s="7"/>
      <c r="CV575" s="15"/>
      <c r="CW575" s="9"/>
      <c r="CX575" s="9" t="str">
        <f t="shared" si="1015"/>
        <v/>
      </c>
      <c r="CY575" s="9"/>
      <c r="CZ575" s="9" t="str">
        <f t="shared" si="1016"/>
        <v/>
      </c>
      <c r="DA575" s="9"/>
      <c r="DB575" s="9" t="str">
        <f t="shared" si="1017"/>
        <v/>
      </c>
      <c r="DC575" s="9"/>
      <c r="DD575" s="9"/>
      <c r="DE575" s="9"/>
      <c r="DF575" s="9" t="str">
        <f t="shared" si="970"/>
        <v/>
      </c>
      <c r="DG575" s="10" t="str">
        <f t="shared" si="971"/>
        <v/>
      </c>
      <c r="DH575" s="7"/>
      <c r="EL575" s="239"/>
      <c r="EM575" s="23"/>
      <c r="EN575" s="23"/>
      <c r="EO575" s="24"/>
      <c r="EP575" s="24" t="str">
        <f t="shared" si="945"/>
        <v/>
      </c>
      <c r="EQ575" s="24"/>
      <c r="ER575" s="24" t="str">
        <f t="shared" si="946"/>
        <v/>
      </c>
      <c r="ES575" s="24"/>
      <c r="ET575" s="24" t="str">
        <f t="shared" si="947"/>
        <v/>
      </c>
      <c r="EU575" s="24"/>
      <c r="EV575" s="63" t="str">
        <f t="shared" si="1046"/>
        <v/>
      </c>
      <c r="EW575" s="96" t="str">
        <f t="shared" si="1046"/>
        <v/>
      </c>
      <c r="EX575" s="24" t="str">
        <f t="shared" si="949"/>
        <v/>
      </c>
      <c r="EY575" s="26" t="str">
        <f t="shared" si="950"/>
        <v/>
      </c>
      <c r="EZ575" s="7"/>
    </row>
    <row r="576" spans="1:156" ht="15" customHeight="1" thickTop="1">
      <c r="A576" s="89"/>
      <c r="B576" s="89"/>
      <c r="C576" s="78"/>
      <c r="D576" s="78" t="str">
        <f t="shared" si="915"/>
        <v/>
      </c>
      <c r="E576" s="78"/>
      <c r="F576" s="28" t="str">
        <f t="shared" si="916"/>
        <v/>
      </c>
      <c r="G576" s="78"/>
      <c r="H576" s="78" t="str">
        <f t="shared" si="917"/>
        <v/>
      </c>
      <c r="I576" s="78"/>
      <c r="J576" s="90" t="str">
        <f t="shared" si="918"/>
        <v/>
      </c>
      <c r="K576" s="91" t="str">
        <f t="shared" si="919"/>
        <v/>
      </c>
      <c r="L576" s="28" t="str">
        <f t="shared" si="920"/>
        <v/>
      </c>
      <c r="M576" s="29" t="str">
        <f t="shared" si="921"/>
        <v/>
      </c>
      <c r="N576" s="7"/>
      <c r="P576" s="89"/>
      <c r="Q576" s="78"/>
      <c r="R576" s="78" t="str">
        <f t="shared" si="1018"/>
        <v/>
      </c>
      <c r="S576" s="78"/>
      <c r="T576" s="28" t="str">
        <f t="shared" si="1019"/>
        <v/>
      </c>
      <c r="U576" s="78"/>
      <c r="V576" s="78" t="str">
        <f t="shared" si="1020"/>
        <v/>
      </c>
      <c r="W576" s="78"/>
      <c r="X576" s="90" t="str">
        <f t="shared" si="1021"/>
        <v/>
      </c>
      <c r="Y576" s="91" t="str">
        <f t="shared" si="1022"/>
        <v/>
      </c>
      <c r="Z576" s="28" t="str">
        <f t="shared" si="1023"/>
        <v/>
      </c>
      <c r="AA576" s="29" t="str">
        <f t="shared" si="1024"/>
        <v/>
      </c>
      <c r="AB576" s="7"/>
      <c r="AD576" s="89"/>
      <c r="AE576" s="78"/>
      <c r="AF576" s="78" t="str">
        <f t="shared" si="1025"/>
        <v/>
      </c>
      <c r="AG576" s="78"/>
      <c r="AH576" s="28" t="str">
        <f t="shared" si="1026"/>
        <v/>
      </c>
      <c r="AI576" s="78"/>
      <c r="AJ576" s="78" t="str">
        <f t="shared" si="1027"/>
        <v/>
      </c>
      <c r="AK576" s="78"/>
      <c r="AL576" s="90" t="str">
        <f t="shared" si="1028"/>
        <v/>
      </c>
      <c r="AM576" s="91" t="str">
        <f t="shared" si="1029"/>
        <v/>
      </c>
      <c r="AN576" s="28" t="str">
        <f t="shared" si="1030"/>
        <v/>
      </c>
      <c r="AO576" s="29" t="str">
        <f t="shared" si="1031"/>
        <v/>
      </c>
      <c r="AP576" s="7"/>
      <c r="AR576" s="89"/>
      <c r="AS576" s="78"/>
      <c r="AT576" s="78" t="str">
        <f t="shared" si="1032"/>
        <v/>
      </c>
      <c r="AU576" s="78"/>
      <c r="AV576" s="28" t="str">
        <f t="shared" si="1033"/>
        <v/>
      </c>
      <c r="AW576" s="78"/>
      <c r="AX576" s="78" t="str">
        <f t="shared" si="1034"/>
        <v/>
      </c>
      <c r="AY576" s="78"/>
      <c r="AZ576" s="90" t="str">
        <f t="shared" si="1035"/>
        <v/>
      </c>
      <c r="BA576" s="91" t="str">
        <f t="shared" si="1036"/>
        <v/>
      </c>
      <c r="BB576" s="28" t="str">
        <f t="shared" si="1037"/>
        <v/>
      </c>
      <c r="BC576" s="29" t="str">
        <f t="shared" si="1038"/>
        <v/>
      </c>
      <c r="BD576" s="7"/>
      <c r="BF576" s="89"/>
      <c r="BG576" s="78"/>
      <c r="BH576" s="78" t="str">
        <f t="shared" si="1039"/>
        <v/>
      </c>
      <c r="BI576" s="78"/>
      <c r="BJ576" s="28" t="str">
        <f t="shared" si="1040"/>
        <v/>
      </c>
      <c r="BK576" s="78"/>
      <c r="BL576" s="78" t="str">
        <f t="shared" si="1041"/>
        <v/>
      </c>
      <c r="BM576" s="78"/>
      <c r="BN576" s="90" t="str">
        <f t="shared" si="1042"/>
        <v/>
      </c>
      <c r="BO576" s="91" t="str">
        <f t="shared" si="1043"/>
        <v/>
      </c>
      <c r="BP576" s="28" t="str">
        <f t="shared" si="1044"/>
        <v/>
      </c>
      <c r="BQ576" s="29" t="str">
        <f t="shared" si="1045"/>
        <v/>
      </c>
      <c r="BR576" s="7"/>
      <c r="BS576" s="1"/>
      <c r="BT576" s="15"/>
      <c r="BU576" s="9"/>
      <c r="BV576" s="9" t="str">
        <f t="shared" si="1009"/>
        <v/>
      </c>
      <c r="BW576" s="9"/>
      <c r="BX576" s="9" t="str">
        <f t="shared" si="1010"/>
        <v/>
      </c>
      <c r="BY576" s="9"/>
      <c r="BZ576" s="9" t="str">
        <f t="shared" si="1011"/>
        <v/>
      </c>
      <c r="CA576" s="9"/>
      <c r="CB576" s="9"/>
      <c r="CC576" s="9"/>
      <c r="CD576" s="9" t="str">
        <f t="shared" si="976"/>
        <v/>
      </c>
      <c r="CE576" s="10" t="str">
        <f t="shared" si="977"/>
        <v/>
      </c>
      <c r="CF576" s="7"/>
      <c r="CH576" s="15"/>
      <c r="CI576" s="9"/>
      <c r="CJ576" s="9" t="str">
        <f t="shared" si="1012"/>
        <v/>
      </c>
      <c r="CK576" s="9"/>
      <c r="CL576" s="9" t="str">
        <f t="shared" si="1013"/>
        <v/>
      </c>
      <c r="CM576" s="9"/>
      <c r="CN576" s="9" t="str">
        <f t="shared" si="1014"/>
        <v/>
      </c>
      <c r="CO576" s="9"/>
      <c r="CP576" s="9"/>
      <c r="CQ576" s="9"/>
      <c r="CR576" s="9" t="str">
        <f t="shared" si="964"/>
        <v/>
      </c>
      <c r="CS576" s="10" t="str">
        <f t="shared" si="965"/>
        <v/>
      </c>
      <c r="CT576" s="7"/>
      <c r="CV576" s="15"/>
      <c r="CW576" s="9"/>
      <c r="CX576" s="9" t="str">
        <f t="shared" si="1015"/>
        <v/>
      </c>
      <c r="CY576" s="9"/>
      <c r="CZ576" s="9" t="str">
        <f t="shared" si="1016"/>
        <v/>
      </c>
      <c r="DA576" s="9"/>
      <c r="DB576" s="9" t="str">
        <f t="shared" si="1017"/>
        <v/>
      </c>
      <c r="DC576" s="9"/>
      <c r="DD576" s="9"/>
      <c r="DE576" s="9"/>
      <c r="DF576" s="9" t="str">
        <f t="shared" si="970"/>
        <v/>
      </c>
      <c r="DG576" s="10" t="str">
        <f t="shared" si="971"/>
        <v/>
      </c>
      <c r="DH576" s="7"/>
      <c r="EL576" s="239"/>
      <c r="EM576" s="89"/>
      <c r="EN576" s="89"/>
      <c r="EO576" s="78"/>
      <c r="EP576" s="78" t="str">
        <f t="shared" si="945"/>
        <v/>
      </c>
      <c r="EQ576" s="78"/>
      <c r="ER576" s="28" t="str">
        <f t="shared" si="946"/>
        <v/>
      </c>
      <c r="ES576" s="78"/>
      <c r="ET576" s="78" t="str">
        <f t="shared" si="947"/>
        <v/>
      </c>
      <c r="EU576" s="78"/>
      <c r="EV576" s="90" t="str">
        <f t="shared" si="1046"/>
        <v/>
      </c>
      <c r="EW576" s="91" t="str">
        <f t="shared" si="1046"/>
        <v/>
      </c>
      <c r="EX576" s="28" t="str">
        <f t="shared" si="949"/>
        <v/>
      </c>
      <c r="EY576" s="29" t="str">
        <f t="shared" si="950"/>
        <v/>
      </c>
      <c r="EZ576" s="7"/>
    </row>
    <row r="577" spans="1:156" ht="15" customHeight="1">
      <c r="A577" s="15"/>
      <c r="B577" s="15"/>
      <c r="C577" s="9"/>
      <c r="D577" s="9" t="str">
        <f t="shared" si="915"/>
        <v/>
      </c>
      <c r="E577" s="9"/>
      <c r="F577" s="9" t="str">
        <f t="shared" si="916"/>
        <v/>
      </c>
      <c r="G577" s="9"/>
      <c r="H577" s="9" t="str">
        <f t="shared" si="917"/>
        <v/>
      </c>
      <c r="I577" s="9"/>
      <c r="J577" s="62" t="str">
        <f t="shared" si="918"/>
        <v/>
      </c>
      <c r="K577" s="95" t="str">
        <f t="shared" si="919"/>
        <v/>
      </c>
      <c r="L577" s="9" t="str">
        <f t="shared" si="920"/>
        <v/>
      </c>
      <c r="M577" s="10" t="str">
        <f t="shared" si="921"/>
        <v/>
      </c>
      <c r="N577" s="7"/>
      <c r="P577" s="15"/>
      <c r="Q577" s="9"/>
      <c r="R577" s="9" t="str">
        <f t="shared" si="1018"/>
        <v/>
      </c>
      <c r="S577" s="9"/>
      <c r="T577" s="9" t="str">
        <f t="shared" si="1019"/>
        <v/>
      </c>
      <c r="U577" s="9"/>
      <c r="V577" s="9" t="str">
        <f t="shared" si="1020"/>
        <v/>
      </c>
      <c r="W577" s="9"/>
      <c r="X577" s="62" t="str">
        <f t="shared" si="1021"/>
        <v/>
      </c>
      <c r="Y577" s="95" t="str">
        <f t="shared" si="1022"/>
        <v/>
      </c>
      <c r="Z577" s="9" t="str">
        <f t="shared" si="1023"/>
        <v/>
      </c>
      <c r="AA577" s="10" t="str">
        <f t="shared" si="1024"/>
        <v/>
      </c>
      <c r="AB577" s="7"/>
      <c r="AD577" s="15"/>
      <c r="AE577" s="9"/>
      <c r="AF577" s="9" t="str">
        <f t="shared" si="1025"/>
        <v/>
      </c>
      <c r="AG577" s="9"/>
      <c r="AH577" s="9" t="str">
        <f t="shared" si="1026"/>
        <v/>
      </c>
      <c r="AI577" s="9"/>
      <c r="AJ577" s="9" t="str">
        <f t="shared" si="1027"/>
        <v/>
      </c>
      <c r="AK577" s="9"/>
      <c r="AL577" s="62" t="str">
        <f t="shared" si="1028"/>
        <v/>
      </c>
      <c r="AM577" s="95" t="str">
        <f t="shared" si="1029"/>
        <v/>
      </c>
      <c r="AN577" s="9" t="str">
        <f t="shared" si="1030"/>
        <v/>
      </c>
      <c r="AO577" s="10" t="str">
        <f t="shared" si="1031"/>
        <v/>
      </c>
      <c r="AP577" s="7"/>
      <c r="AR577" s="15"/>
      <c r="AS577" s="9"/>
      <c r="AT577" s="9" t="str">
        <f t="shared" si="1032"/>
        <v/>
      </c>
      <c r="AU577" s="9"/>
      <c r="AV577" s="9" t="str">
        <f t="shared" si="1033"/>
        <v/>
      </c>
      <c r="AW577" s="9"/>
      <c r="AX577" s="9" t="str">
        <f t="shared" si="1034"/>
        <v/>
      </c>
      <c r="AY577" s="9"/>
      <c r="AZ577" s="62" t="str">
        <f t="shared" si="1035"/>
        <v/>
      </c>
      <c r="BA577" s="95" t="str">
        <f t="shared" si="1036"/>
        <v/>
      </c>
      <c r="BB577" s="9" t="str">
        <f t="shared" si="1037"/>
        <v/>
      </c>
      <c r="BC577" s="10" t="str">
        <f t="shared" si="1038"/>
        <v/>
      </c>
      <c r="BD577" s="7"/>
      <c r="BF577" s="15"/>
      <c r="BG577" s="9"/>
      <c r="BH577" s="9" t="str">
        <f t="shared" si="1039"/>
        <v/>
      </c>
      <c r="BI577" s="9"/>
      <c r="BJ577" s="9" t="str">
        <f t="shared" si="1040"/>
        <v/>
      </c>
      <c r="BK577" s="9"/>
      <c r="BL577" s="9" t="str">
        <f t="shared" si="1041"/>
        <v/>
      </c>
      <c r="BM577" s="9"/>
      <c r="BN577" s="62" t="str">
        <f t="shared" si="1042"/>
        <v/>
      </c>
      <c r="BO577" s="95" t="str">
        <f t="shared" si="1043"/>
        <v/>
      </c>
      <c r="BP577" s="9" t="str">
        <f t="shared" si="1044"/>
        <v/>
      </c>
      <c r="BQ577" s="10" t="str">
        <f t="shared" si="1045"/>
        <v/>
      </c>
      <c r="BR577" s="7"/>
      <c r="BS577" s="1"/>
      <c r="BT577" s="15"/>
      <c r="BU577" s="9"/>
      <c r="BV577" s="9" t="str">
        <f t="shared" si="1009"/>
        <v/>
      </c>
      <c r="BW577" s="9"/>
      <c r="BX577" s="9" t="str">
        <f t="shared" si="1010"/>
        <v/>
      </c>
      <c r="BY577" s="9"/>
      <c r="BZ577" s="9" t="str">
        <f t="shared" si="1011"/>
        <v/>
      </c>
      <c r="CA577" s="9"/>
      <c r="CB577" s="9"/>
      <c r="CC577" s="9"/>
      <c r="CD577" s="9" t="str">
        <f t="shared" si="976"/>
        <v/>
      </c>
      <c r="CE577" s="10" t="str">
        <f t="shared" si="977"/>
        <v/>
      </c>
      <c r="CF577" s="7"/>
      <c r="CH577" s="15"/>
      <c r="CI577" s="9"/>
      <c r="CJ577" s="9" t="str">
        <f t="shared" si="1012"/>
        <v/>
      </c>
      <c r="CK577" s="9"/>
      <c r="CL577" s="9" t="str">
        <f t="shared" si="1013"/>
        <v/>
      </c>
      <c r="CM577" s="9"/>
      <c r="CN577" s="9" t="str">
        <f t="shared" si="1014"/>
        <v/>
      </c>
      <c r="CO577" s="9"/>
      <c r="CP577" s="9"/>
      <c r="CQ577" s="9"/>
      <c r="CR577" s="9" t="str">
        <f t="shared" si="964"/>
        <v/>
      </c>
      <c r="CS577" s="10" t="str">
        <f t="shared" si="965"/>
        <v/>
      </c>
      <c r="CT577" s="7"/>
      <c r="CV577" s="15"/>
      <c r="CW577" s="9"/>
      <c r="CX577" s="9" t="str">
        <f t="shared" si="1015"/>
        <v/>
      </c>
      <c r="CY577" s="9"/>
      <c r="CZ577" s="9" t="str">
        <f t="shared" si="1016"/>
        <v/>
      </c>
      <c r="DA577" s="9"/>
      <c r="DB577" s="9" t="str">
        <f t="shared" si="1017"/>
        <v/>
      </c>
      <c r="DC577" s="9"/>
      <c r="DD577" s="9"/>
      <c r="DE577" s="9"/>
      <c r="DF577" s="9" t="str">
        <f t="shared" si="970"/>
        <v/>
      </c>
      <c r="DG577" s="10" t="str">
        <f t="shared" si="971"/>
        <v/>
      </c>
      <c r="DH577" s="7"/>
      <c r="EL577" s="239"/>
      <c r="EM577" s="15"/>
      <c r="EN577" s="15"/>
      <c r="EO577" s="9"/>
      <c r="EP577" s="9" t="str">
        <f t="shared" si="945"/>
        <v/>
      </c>
      <c r="EQ577" s="9"/>
      <c r="ER577" s="9" t="str">
        <f t="shared" si="946"/>
        <v/>
      </c>
      <c r="ES577" s="9"/>
      <c r="ET577" s="9" t="str">
        <f t="shared" si="947"/>
        <v/>
      </c>
      <c r="EU577" s="9"/>
      <c r="EV577" s="62" t="str">
        <f t="shared" si="1046"/>
        <v/>
      </c>
      <c r="EW577" s="95" t="str">
        <f t="shared" si="1046"/>
        <v/>
      </c>
      <c r="EX577" s="9" t="str">
        <f t="shared" si="949"/>
        <v/>
      </c>
      <c r="EY577" s="10" t="str">
        <f t="shared" si="950"/>
        <v/>
      </c>
      <c r="EZ577" s="7"/>
    </row>
    <row r="578" spans="1:156" ht="15" customHeight="1">
      <c r="A578" s="15"/>
      <c r="B578" s="15"/>
      <c r="C578" s="9"/>
      <c r="D578" s="9" t="str">
        <f t="shared" si="915"/>
        <v/>
      </c>
      <c r="E578" s="9"/>
      <c r="F578" s="9" t="str">
        <f t="shared" si="916"/>
        <v/>
      </c>
      <c r="G578" s="9"/>
      <c r="H578" s="9" t="str">
        <f t="shared" si="917"/>
        <v/>
      </c>
      <c r="I578" s="9"/>
      <c r="J578" s="62" t="str">
        <f t="shared" si="918"/>
        <v/>
      </c>
      <c r="K578" s="9" t="str">
        <f t="shared" si="919"/>
        <v/>
      </c>
      <c r="L578" s="9" t="str">
        <f t="shared" si="920"/>
        <v/>
      </c>
      <c r="M578" s="10" t="str">
        <f t="shared" si="921"/>
        <v/>
      </c>
      <c r="N578" s="7"/>
      <c r="P578" s="15"/>
      <c r="Q578" s="9"/>
      <c r="R578" s="9" t="str">
        <f t="shared" si="1018"/>
        <v/>
      </c>
      <c r="S578" s="9"/>
      <c r="T578" s="9" t="str">
        <f t="shared" si="1019"/>
        <v/>
      </c>
      <c r="U578" s="9"/>
      <c r="V578" s="9" t="str">
        <f t="shared" si="1020"/>
        <v/>
      </c>
      <c r="W578" s="9"/>
      <c r="X578" s="62" t="str">
        <f t="shared" si="1021"/>
        <v/>
      </c>
      <c r="Y578" s="9" t="str">
        <f t="shared" si="1022"/>
        <v/>
      </c>
      <c r="Z578" s="9" t="str">
        <f t="shared" si="1023"/>
        <v/>
      </c>
      <c r="AA578" s="10" t="str">
        <f t="shared" si="1024"/>
        <v/>
      </c>
      <c r="AB578" s="7"/>
      <c r="AD578" s="15"/>
      <c r="AE578" s="9"/>
      <c r="AF578" s="9" t="str">
        <f t="shared" si="1025"/>
        <v/>
      </c>
      <c r="AG578" s="9"/>
      <c r="AH578" s="9" t="str">
        <f t="shared" si="1026"/>
        <v/>
      </c>
      <c r="AI578" s="9"/>
      <c r="AJ578" s="9" t="str">
        <f t="shared" si="1027"/>
        <v/>
      </c>
      <c r="AK578" s="9"/>
      <c r="AL578" s="62" t="str">
        <f t="shared" si="1028"/>
        <v/>
      </c>
      <c r="AM578" s="9" t="str">
        <f t="shared" si="1029"/>
        <v/>
      </c>
      <c r="AN578" s="9" t="str">
        <f t="shared" si="1030"/>
        <v/>
      </c>
      <c r="AO578" s="10" t="str">
        <f t="shared" si="1031"/>
        <v/>
      </c>
      <c r="AP578" s="7"/>
      <c r="AR578" s="17"/>
      <c r="AS578" s="9"/>
      <c r="AT578" s="9" t="str">
        <f t="shared" si="1032"/>
        <v/>
      </c>
      <c r="AU578" s="9"/>
      <c r="AV578" s="9" t="str">
        <f t="shared" si="1033"/>
        <v/>
      </c>
      <c r="AW578" s="9"/>
      <c r="AX578" s="9" t="str">
        <f t="shared" si="1034"/>
        <v/>
      </c>
      <c r="AY578" s="9"/>
      <c r="AZ578" s="62" t="str">
        <f t="shared" si="1035"/>
        <v/>
      </c>
      <c r="BA578" s="9" t="str">
        <f t="shared" si="1036"/>
        <v/>
      </c>
      <c r="BB578" s="9" t="str">
        <f t="shared" si="1037"/>
        <v/>
      </c>
      <c r="BC578" s="10" t="str">
        <f t="shared" si="1038"/>
        <v/>
      </c>
      <c r="BD578" s="7"/>
      <c r="BF578" s="15"/>
      <c r="BG578" s="9"/>
      <c r="BH578" s="9" t="str">
        <f t="shared" si="1039"/>
        <v/>
      </c>
      <c r="BI578" s="9"/>
      <c r="BJ578" s="9" t="str">
        <f t="shared" si="1040"/>
        <v/>
      </c>
      <c r="BK578" s="9"/>
      <c r="BL578" s="9" t="str">
        <f t="shared" si="1041"/>
        <v/>
      </c>
      <c r="BM578" s="9"/>
      <c r="BN578" s="62" t="str">
        <f t="shared" si="1042"/>
        <v/>
      </c>
      <c r="BO578" s="9" t="str">
        <f t="shared" si="1043"/>
        <v/>
      </c>
      <c r="BP578" s="9" t="str">
        <f t="shared" si="1044"/>
        <v/>
      </c>
      <c r="BQ578" s="10" t="str">
        <f t="shared" si="1045"/>
        <v/>
      </c>
      <c r="BR578" s="7"/>
      <c r="BS578" s="1"/>
      <c r="BT578" s="15"/>
      <c r="BU578" s="9"/>
      <c r="BV578" s="9" t="str">
        <f t="shared" si="1009"/>
        <v/>
      </c>
      <c r="BW578" s="9"/>
      <c r="BX578" s="9" t="str">
        <f t="shared" si="1010"/>
        <v/>
      </c>
      <c r="BY578" s="9"/>
      <c r="BZ578" s="9" t="str">
        <f t="shared" si="1011"/>
        <v/>
      </c>
      <c r="CA578" s="9"/>
      <c r="CB578" s="9"/>
      <c r="CC578" s="9"/>
      <c r="CD578" s="9" t="str">
        <f t="shared" si="976"/>
        <v/>
      </c>
      <c r="CE578" s="10" t="str">
        <f t="shared" si="977"/>
        <v/>
      </c>
      <c r="CF578" s="7"/>
      <c r="CH578" s="15"/>
      <c r="CI578" s="9"/>
      <c r="CJ578" s="9" t="str">
        <f t="shared" si="1012"/>
        <v/>
      </c>
      <c r="CK578" s="9"/>
      <c r="CL578" s="9" t="str">
        <f t="shared" si="1013"/>
        <v/>
      </c>
      <c r="CM578" s="9"/>
      <c r="CN578" s="9" t="str">
        <f t="shared" si="1014"/>
        <v/>
      </c>
      <c r="CO578" s="9"/>
      <c r="CP578" s="9"/>
      <c r="CQ578" s="9"/>
      <c r="CR578" s="9" t="str">
        <f t="shared" si="964"/>
        <v/>
      </c>
      <c r="CS578" s="10" t="str">
        <f t="shared" si="965"/>
        <v/>
      </c>
      <c r="CT578" s="7"/>
      <c r="CV578" s="15"/>
      <c r="CW578" s="9"/>
      <c r="CX578" s="9" t="str">
        <f t="shared" si="1015"/>
        <v/>
      </c>
      <c r="CY578" s="9"/>
      <c r="CZ578" s="9" t="str">
        <f t="shared" si="1016"/>
        <v/>
      </c>
      <c r="DA578" s="9"/>
      <c r="DB578" s="9" t="str">
        <f t="shared" si="1017"/>
        <v/>
      </c>
      <c r="DC578" s="9"/>
      <c r="DD578" s="9"/>
      <c r="DE578" s="9"/>
      <c r="DF578" s="9" t="str">
        <f t="shared" si="970"/>
        <v/>
      </c>
      <c r="DG578" s="10" t="str">
        <f t="shared" si="971"/>
        <v/>
      </c>
      <c r="DH578" s="7"/>
      <c r="EL578" s="239"/>
      <c r="EM578" s="15"/>
      <c r="EN578" s="15"/>
      <c r="EO578" s="9"/>
      <c r="EP578" s="9" t="str">
        <f t="shared" si="945"/>
        <v/>
      </c>
      <c r="EQ578" s="9"/>
      <c r="ER578" s="9" t="str">
        <f t="shared" si="946"/>
        <v/>
      </c>
      <c r="ES578" s="9"/>
      <c r="ET578" s="9" t="str">
        <f t="shared" si="947"/>
        <v/>
      </c>
      <c r="EU578" s="9"/>
      <c r="EV578" s="62" t="str">
        <f t="shared" si="1046"/>
        <v/>
      </c>
      <c r="EW578" s="9" t="str">
        <f t="shared" si="1046"/>
        <v/>
      </c>
      <c r="EX578" s="9" t="str">
        <f t="shared" si="949"/>
        <v/>
      </c>
      <c r="EY578" s="10" t="str">
        <f t="shared" si="950"/>
        <v/>
      </c>
      <c r="EZ578" s="7"/>
    </row>
    <row r="579" spans="1:156" ht="15" customHeight="1" thickBot="1">
      <c r="A579" s="23"/>
      <c r="B579" s="23"/>
      <c r="C579" s="24"/>
      <c r="D579" s="24" t="str">
        <f t="shared" si="915"/>
        <v/>
      </c>
      <c r="E579" s="24"/>
      <c r="F579" s="24" t="str">
        <f t="shared" si="916"/>
        <v/>
      </c>
      <c r="G579" s="24"/>
      <c r="H579" s="24" t="str">
        <f t="shared" si="917"/>
        <v/>
      </c>
      <c r="I579" s="24"/>
      <c r="J579" s="63" t="str">
        <f t="shared" si="918"/>
        <v/>
      </c>
      <c r="K579" s="96" t="str">
        <f t="shared" si="919"/>
        <v/>
      </c>
      <c r="L579" s="24" t="str">
        <f t="shared" si="920"/>
        <v/>
      </c>
      <c r="M579" s="26" t="str">
        <f t="shared" si="921"/>
        <v/>
      </c>
      <c r="N579" s="7"/>
      <c r="P579" s="23"/>
      <c r="Q579" s="24"/>
      <c r="R579" s="24" t="str">
        <f t="shared" si="1018"/>
        <v/>
      </c>
      <c r="S579" s="24"/>
      <c r="T579" s="24" t="str">
        <f t="shared" si="1019"/>
        <v/>
      </c>
      <c r="U579" s="24"/>
      <c r="V579" s="24" t="str">
        <f t="shared" si="1020"/>
        <v/>
      </c>
      <c r="W579" s="24"/>
      <c r="X579" s="63" t="str">
        <f t="shared" si="1021"/>
        <v/>
      </c>
      <c r="Y579" s="96" t="str">
        <f t="shared" si="1022"/>
        <v/>
      </c>
      <c r="Z579" s="24" t="str">
        <f t="shared" si="1023"/>
        <v/>
      </c>
      <c r="AA579" s="26" t="str">
        <f t="shared" si="1024"/>
        <v/>
      </c>
      <c r="AB579" s="7"/>
      <c r="AD579" s="23"/>
      <c r="AE579" s="24"/>
      <c r="AF579" s="24" t="str">
        <f t="shared" si="1025"/>
        <v/>
      </c>
      <c r="AG579" s="24"/>
      <c r="AH579" s="24" t="str">
        <f t="shared" si="1026"/>
        <v/>
      </c>
      <c r="AI579" s="24"/>
      <c r="AJ579" s="24" t="str">
        <f t="shared" si="1027"/>
        <v/>
      </c>
      <c r="AK579" s="24"/>
      <c r="AL579" s="63" t="str">
        <f t="shared" si="1028"/>
        <v/>
      </c>
      <c r="AM579" s="96" t="str">
        <f t="shared" si="1029"/>
        <v/>
      </c>
      <c r="AN579" s="24" t="str">
        <f t="shared" si="1030"/>
        <v/>
      </c>
      <c r="AO579" s="26" t="str">
        <f t="shared" si="1031"/>
        <v/>
      </c>
      <c r="AP579" s="7"/>
      <c r="AR579" s="23"/>
      <c r="AS579" s="24"/>
      <c r="AT579" s="24" t="str">
        <f t="shared" si="1032"/>
        <v/>
      </c>
      <c r="AU579" s="24"/>
      <c r="AV579" s="24" t="str">
        <f t="shared" si="1033"/>
        <v/>
      </c>
      <c r="AW579" s="24"/>
      <c r="AX579" s="24" t="str">
        <f t="shared" si="1034"/>
        <v/>
      </c>
      <c r="AY579" s="24"/>
      <c r="AZ579" s="63" t="str">
        <f t="shared" si="1035"/>
        <v/>
      </c>
      <c r="BA579" s="96" t="str">
        <f t="shared" si="1036"/>
        <v/>
      </c>
      <c r="BB579" s="24" t="str">
        <f t="shared" si="1037"/>
        <v/>
      </c>
      <c r="BC579" s="26" t="str">
        <f t="shared" si="1038"/>
        <v/>
      </c>
      <c r="BD579" s="7"/>
      <c r="BF579" s="23"/>
      <c r="BG579" s="24"/>
      <c r="BH579" s="24" t="str">
        <f t="shared" si="1039"/>
        <v/>
      </c>
      <c r="BI579" s="24"/>
      <c r="BJ579" s="24" t="str">
        <f t="shared" si="1040"/>
        <v/>
      </c>
      <c r="BK579" s="24"/>
      <c r="BL579" s="24" t="str">
        <f t="shared" si="1041"/>
        <v/>
      </c>
      <c r="BM579" s="24"/>
      <c r="BN579" s="63" t="str">
        <f t="shared" si="1042"/>
        <v/>
      </c>
      <c r="BO579" s="96" t="str">
        <f t="shared" si="1043"/>
        <v/>
      </c>
      <c r="BP579" s="24" t="str">
        <f t="shared" si="1044"/>
        <v/>
      </c>
      <c r="BQ579" s="26" t="str">
        <f t="shared" si="1045"/>
        <v/>
      </c>
      <c r="BR579" s="7"/>
      <c r="BS579" s="1"/>
      <c r="BT579" s="15"/>
      <c r="BU579" s="9"/>
      <c r="BV579" s="9" t="str">
        <f t="shared" si="1009"/>
        <v/>
      </c>
      <c r="BW579" s="9"/>
      <c r="BX579" s="9" t="str">
        <f t="shared" si="1010"/>
        <v/>
      </c>
      <c r="BY579" s="9"/>
      <c r="BZ579" s="9" t="str">
        <f t="shared" si="1011"/>
        <v/>
      </c>
      <c r="CA579" s="9"/>
      <c r="CB579" s="9"/>
      <c r="CC579" s="9"/>
      <c r="CD579" s="9" t="str">
        <f t="shared" si="976"/>
        <v/>
      </c>
      <c r="CE579" s="10" t="str">
        <f t="shared" si="977"/>
        <v/>
      </c>
      <c r="CF579" s="7"/>
      <c r="CH579" s="15"/>
      <c r="CI579" s="9"/>
      <c r="CJ579" s="9" t="str">
        <f t="shared" si="1012"/>
        <v/>
      </c>
      <c r="CK579" s="9"/>
      <c r="CL579" s="9" t="str">
        <f t="shared" si="1013"/>
        <v/>
      </c>
      <c r="CM579" s="9"/>
      <c r="CN579" s="9" t="str">
        <f t="shared" si="1014"/>
        <v/>
      </c>
      <c r="CO579" s="9"/>
      <c r="CP579" s="9"/>
      <c r="CQ579" s="9"/>
      <c r="CR579" s="9" t="str">
        <f t="shared" si="964"/>
        <v/>
      </c>
      <c r="CS579" s="10" t="str">
        <f t="shared" si="965"/>
        <v/>
      </c>
      <c r="CT579" s="7"/>
      <c r="CV579" s="15"/>
      <c r="CW579" s="9"/>
      <c r="CX579" s="9" t="str">
        <f t="shared" si="1015"/>
        <v/>
      </c>
      <c r="CY579" s="9"/>
      <c r="CZ579" s="9" t="str">
        <f t="shared" si="1016"/>
        <v/>
      </c>
      <c r="DA579" s="9"/>
      <c r="DB579" s="9" t="str">
        <f t="shared" si="1017"/>
        <v/>
      </c>
      <c r="DC579" s="9"/>
      <c r="DD579" s="9"/>
      <c r="DE579" s="9"/>
      <c r="DF579" s="9" t="str">
        <f t="shared" si="970"/>
        <v/>
      </c>
      <c r="DG579" s="10" t="str">
        <f t="shared" si="971"/>
        <v/>
      </c>
      <c r="DH579" s="7"/>
      <c r="EL579" s="239"/>
      <c r="EM579" s="23"/>
      <c r="EN579" s="23"/>
      <c r="EO579" s="24"/>
      <c r="EP579" s="24" t="str">
        <f t="shared" si="945"/>
        <v/>
      </c>
      <c r="EQ579" s="24"/>
      <c r="ER579" s="24" t="str">
        <f t="shared" si="946"/>
        <v/>
      </c>
      <c r="ES579" s="24"/>
      <c r="ET579" s="24" t="str">
        <f t="shared" si="947"/>
        <v/>
      </c>
      <c r="EU579" s="24"/>
      <c r="EV579" s="63" t="str">
        <f t="shared" si="1046"/>
        <v/>
      </c>
      <c r="EW579" s="96" t="str">
        <f t="shared" si="1046"/>
        <v/>
      </c>
      <c r="EX579" s="24" t="str">
        <f t="shared" si="949"/>
        <v/>
      </c>
      <c r="EY579" s="26" t="str">
        <f t="shared" si="950"/>
        <v/>
      </c>
      <c r="EZ579" s="7"/>
    </row>
    <row r="580" spans="1:156" ht="15" customHeight="1" thickTop="1">
      <c r="A580" s="89"/>
      <c r="B580" s="89"/>
      <c r="C580" s="78"/>
      <c r="D580" s="78"/>
      <c r="E580" s="78"/>
      <c r="F580" s="78"/>
      <c r="G580" s="78"/>
      <c r="H580" s="78"/>
      <c r="I580" s="78"/>
      <c r="J580" s="90"/>
      <c r="K580" s="78"/>
      <c r="L580" s="78"/>
      <c r="M580" s="78"/>
      <c r="N580" s="7"/>
      <c r="P580" s="89"/>
      <c r="Q580" s="78"/>
      <c r="R580" s="78"/>
      <c r="S580" s="78"/>
      <c r="T580" s="78"/>
      <c r="U580" s="78"/>
      <c r="V580" s="78"/>
      <c r="W580" s="78"/>
      <c r="X580" s="90"/>
      <c r="Y580" s="78"/>
      <c r="Z580" s="78"/>
      <c r="AA580" s="78"/>
      <c r="AB580" s="7"/>
      <c r="AD580" s="89"/>
      <c r="AE580" s="78"/>
      <c r="AF580" s="78"/>
      <c r="AG580" s="78"/>
      <c r="AH580" s="78"/>
      <c r="AI580" s="78"/>
      <c r="AJ580" s="78"/>
      <c r="AK580" s="78"/>
      <c r="AL580" s="90"/>
      <c r="AM580" s="78"/>
      <c r="AN580" s="78"/>
      <c r="AO580" s="78"/>
      <c r="AP580" s="7"/>
      <c r="AR580" s="89"/>
      <c r="AS580" s="78"/>
      <c r="AT580" s="78"/>
      <c r="AU580" s="78"/>
      <c r="AV580" s="78" t="str">
        <f>IF(AU580="","",AU580-AU579)</f>
        <v/>
      </c>
      <c r="AW580" s="78"/>
      <c r="AX580" s="78" t="str">
        <f>IF(AW580="","",AW579+AY579-AW580)</f>
        <v/>
      </c>
      <c r="AY580" s="78"/>
      <c r="AZ580" s="90"/>
      <c r="BA580" s="78"/>
      <c r="BB580" s="78" t="str">
        <f>IF(BA580="","",AX580*BA580)</f>
        <v/>
      </c>
      <c r="BC580" s="92" t="str">
        <f>IF(BB580="","",BB580/(AT580*100))</f>
        <v/>
      </c>
      <c r="BD580" s="22"/>
      <c r="BF580" s="89"/>
      <c r="BG580" s="78"/>
      <c r="BH580" s="78"/>
      <c r="BI580" s="188"/>
      <c r="BJ580" s="78"/>
      <c r="BK580" s="78"/>
      <c r="BL580" s="78"/>
      <c r="BM580" s="78"/>
      <c r="BN580" s="90"/>
      <c r="BO580" s="78"/>
      <c r="BP580" s="78"/>
      <c r="BQ580" s="78"/>
      <c r="BR580" s="7"/>
      <c r="BS580" s="1"/>
      <c r="BT580" s="15"/>
      <c r="BU580" s="9"/>
      <c r="BV580" s="9"/>
      <c r="BW580" s="9"/>
      <c r="BX580" s="9" t="str">
        <f t="shared" si="1010"/>
        <v/>
      </c>
      <c r="BY580" s="9"/>
      <c r="BZ580" s="9" t="str">
        <f t="shared" si="1011"/>
        <v/>
      </c>
      <c r="CA580" s="9"/>
      <c r="CB580" s="9"/>
      <c r="CC580" s="9"/>
      <c r="CD580" s="9" t="str">
        <f t="shared" si="976"/>
        <v/>
      </c>
      <c r="CE580" s="10" t="str">
        <f t="shared" si="977"/>
        <v/>
      </c>
      <c r="CF580" s="7"/>
      <c r="CH580" s="15"/>
      <c r="CI580" s="9"/>
      <c r="CJ580" s="9"/>
      <c r="CK580" s="9"/>
      <c r="CL580" s="9" t="str">
        <f t="shared" si="1013"/>
        <v/>
      </c>
      <c r="CM580" s="9"/>
      <c r="CN580" s="9" t="str">
        <f t="shared" si="1014"/>
        <v/>
      </c>
      <c r="CO580" s="9"/>
      <c r="CP580" s="9"/>
      <c r="CQ580" s="9"/>
      <c r="CR580" s="9" t="str">
        <f t="shared" si="964"/>
        <v/>
      </c>
      <c r="CS580" s="10" t="str">
        <f t="shared" si="965"/>
        <v/>
      </c>
      <c r="CT580" s="7"/>
      <c r="CV580" s="15"/>
      <c r="CW580" s="9"/>
      <c r="CX580" s="9"/>
      <c r="CY580" s="9"/>
      <c r="CZ580" s="9" t="str">
        <f t="shared" si="1016"/>
        <v/>
      </c>
      <c r="DA580" s="9"/>
      <c r="DB580" s="9" t="str">
        <f t="shared" si="1017"/>
        <v/>
      </c>
      <c r="DC580" s="9"/>
      <c r="DD580" s="9"/>
      <c r="DE580" s="9"/>
      <c r="DF580" s="9" t="str">
        <f t="shared" si="970"/>
        <v/>
      </c>
      <c r="DG580" s="10" t="str">
        <f t="shared" si="971"/>
        <v/>
      </c>
      <c r="DH580" s="7"/>
      <c r="EL580" s="239"/>
      <c r="EM580" s="89"/>
      <c r="EN580" s="89"/>
      <c r="EO580" s="78"/>
      <c r="EP580" s="78"/>
      <c r="EQ580" s="78"/>
      <c r="ER580" s="78"/>
      <c r="ES580" s="78"/>
      <c r="ET580" s="78"/>
      <c r="EU580" s="78"/>
      <c r="EV580" s="90"/>
      <c r="EW580" s="78"/>
      <c r="EX580" s="78"/>
      <c r="EY580" s="78"/>
      <c r="EZ580" s="7"/>
    </row>
    <row r="581" spans="1:156" ht="15" customHeight="1">
      <c r="A581" s="89"/>
      <c r="B581" s="89"/>
      <c r="C581" s="78"/>
      <c r="D581" s="78"/>
      <c r="E581" s="78"/>
      <c r="F581" s="78"/>
      <c r="G581" s="78"/>
      <c r="H581" s="78"/>
      <c r="I581" s="78"/>
      <c r="J581" s="90"/>
      <c r="K581" s="78"/>
      <c r="L581" s="78"/>
      <c r="M581" s="78"/>
      <c r="N581" s="7"/>
      <c r="P581" s="89"/>
      <c r="Q581" s="78"/>
      <c r="R581" s="78"/>
      <c r="S581" s="78"/>
      <c r="T581" s="78"/>
      <c r="U581" s="78"/>
      <c r="V581" s="78"/>
      <c r="W581" s="78"/>
      <c r="X581" s="90"/>
      <c r="Y581" s="78"/>
      <c r="Z581" s="78"/>
      <c r="AA581" s="78"/>
      <c r="AB581" s="7"/>
      <c r="AD581" s="89"/>
      <c r="AE581" s="78"/>
      <c r="AF581" s="78"/>
      <c r="AG581" s="78"/>
      <c r="AH581" s="78"/>
      <c r="AI581" s="78"/>
      <c r="AJ581" s="78"/>
      <c r="AK581" s="78"/>
      <c r="AL581" s="90"/>
      <c r="AM581" s="78"/>
      <c r="AN581" s="78"/>
      <c r="AO581" s="78"/>
      <c r="AP581" s="7"/>
      <c r="AR581" s="15"/>
      <c r="AS581" s="9"/>
      <c r="AT581" s="9"/>
      <c r="AU581" s="9"/>
      <c r="AV581" s="9"/>
      <c r="AW581" s="9"/>
      <c r="AX581" s="9"/>
      <c r="AY581" s="9"/>
      <c r="AZ581" s="62"/>
      <c r="BA581" s="9"/>
      <c r="BB581" s="9"/>
      <c r="BC581" s="10"/>
      <c r="BD581" s="7"/>
      <c r="BF581" s="89"/>
      <c r="BG581" s="78"/>
      <c r="BH581" s="78"/>
      <c r="BI581" s="188"/>
      <c r="BJ581" s="78"/>
      <c r="BK581" s="78"/>
      <c r="BL581" s="78"/>
      <c r="BM581" s="78"/>
      <c r="BN581" s="90"/>
      <c r="BO581" s="78"/>
      <c r="BP581" s="78"/>
      <c r="BQ581" s="78"/>
      <c r="BR581" s="7"/>
      <c r="BS581" s="1"/>
      <c r="BT581" s="15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10"/>
      <c r="CF581" s="7"/>
      <c r="CH581" s="15"/>
      <c r="CI581" s="9"/>
      <c r="CJ581" s="9"/>
      <c r="CK581" s="9"/>
      <c r="CL581" s="9"/>
      <c r="CM581" s="9"/>
      <c r="CN581" s="9"/>
      <c r="CO581" s="9"/>
      <c r="CP581" s="9"/>
      <c r="CQ581" s="9"/>
      <c r="CR581" s="9"/>
      <c r="CS581" s="10"/>
      <c r="CT581" s="7"/>
      <c r="CV581" s="15"/>
      <c r="CW581" s="9"/>
      <c r="CX581" s="9"/>
      <c r="CY581" s="9"/>
      <c r="CZ581" s="9"/>
      <c r="DA581" s="9"/>
      <c r="DB581" s="9"/>
      <c r="DC581" s="9"/>
      <c r="DD581" s="9"/>
      <c r="DE581" s="9"/>
      <c r="DF581" s="9"/>
      <c r="DG581" s="10"/>
      <c r="DH581" s="7"/>
      <c r="EL581" s="239"/>
      <c r="EM581" s="89"/>
      <c r="EN581" s="89"/>
      <c r="EO581" s="78"/>
      <c r="EP581" s="78"/>
      <c r="EQ581" s="78"/>
      <c r="ER581" s="78"/>
      <c r="ES581" s="78"/>
      <c r="ET581" s="78"/>
      <c r="EU581" s="78"/>
      <c r="EV581" s="90"/>
      <c r="EW581" s="78"/>
      <c r="EX581" s="78"/>
      <c r="EY581" s="78"/>
      <c r="EZ581" s="7"/>
    </row>
    <row r="582" spans="1:156" ht="15" customHeight="1">
      <c r="A582" s="89"/>
      <c r="B582" s="89"/>
      <c r="C582" s="78"/>
      <c r="D582" s="78"/>
      <c r="E582" s="78"/>
      <c r="F582" s="78"/>
      <c r="G582" s="78"/>
      <c r="H582" s="78"/>
      <c r="I582" s="78"/>
      <c r="J582" s="90"/>
      <c r="K582" s="78"/>
      <c r="L582" s="78"/>
      <c r="M582" s="78"/>
      <c r="N582" s="7"/>
      <c r="P582" s="89"/>
      <c r="Q582" s="78"/>
      <c r="R582" s="78"/>
      <c r="S582" s="78"/>
      <c r="T582" s="78"/>
      <c r="U582" s="78"/>
      <c r="V582" s="78"/>
      <c r="W582" s="78"/>
      <c r="X582" s="90"/>
      <c r="Y582" s="78"/>
      <c r="Z582" s="78"/>
      <c r="AA582" s="78"/>
      <c r="AB582" s="7"/>
      <c r="AD582" s="89"/>
      <c r="AE582" s="78"/>
      <c r="AF582" s="78"/>
      <c r="AG582" s="78"/>
      <c r="AH582" s="78"/>
      <c r="AI582" s="78"/>
      <c r="AJ582" s="78"/>
      <c r="AK582" s="78"/>
      <c r="AL582" s="90"/>
      <c r="AM582" s="78"/>
      <c r="AN582" s="78"/>
      <c r="AO582" s="78"/>
      <c r="AP582" s="7"/>
      <c r="AR582" s="15"/>
      <c r="AS582" s="9"/>
      <c r="AT582" s="9"/>
      <c r="AU582" s="9"/>
      <c r="AV582" s="9"/>
      <c r="AW582" s="9"/>
      <c r="AX582" s="9"/>
      <c r="AY582" s="9"/>
      <c r="AZ582" s="62"/>
      <c r="BA582" s="9"/>
      <c r="BB582" s="9"/>
      <c r="BC582" s="10"/>
      <c r="BD582" s="7"/>
      <c r="BF582" s="89"/>
      <c r="BG582" s="78"/>
      <c r="BH582" s="78"/>
      <c r="BI582" s="188"/>
      <c r="BJ582" s="78"/>
      <c r="BK582" s="78"/>
      <c r="BL582" s="78"/>
      <c r="BM582" s="78"/>
      <c r="BN582" s="90"/>
      <c r="BO582" s="78"/>
      <c r="BP582" s="78"/>
      <c r="BQ582" s="78"/>
      <c r="BR582" s="7"/>
      <c r="BS582" s="1"/>
      <c r="BT582" s="15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10"/>
      <c r="CF582" s="7"/>
      <c r="CH582" s="15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10"/>
      <c r="CT582" s="7"/>
      <c r="CV582" s="15"/>
      <c r="CW582" s="9"/>
      <c r="CX582" s="9"/>
      <c r="CY582" s="9"/>
      <c r="CZ582" s="9"/>
      <c r="DA582" s="9"/>
      <c r="DB582" s="9"/>
      <c r="DC582" s="9"/>
      <c r="DD582" s="9"/>
      <c r="DE582" s="9"/>
      <c r="DF582" s="9"/>
      <c r="DG582" s="10"/>
      <c r="DH582" s="7"/>
      <c r="EL582" s="239"/>
      <c r="EM582" s="89"/>
      <c r="EN582" s="89"/>
      <c r="EO582" s="78"/>
      <c r="EP582" s="78"/>
      <c r="EQ582" s="78"/>
      <c r="ER582" s="78"/>
      <c r="ES582" s="78"/>
      <c r="ET582" s="78"/>
      <c r="EU582" s="78"/>
      <c r="EV582" s="90"/>
      <c r="EW582" s="78"/>
      <c r="EX582" s="78"/>
      <c r="EY582" s="78"/>
      <c r="EZ582" s="7"/>
    </row>
    <row r="583" spans="1:156" ht="15" customHeight="1">
      <c r="A583" s="116">
        <v>30</v>
      </c>
      <c r="B583" s="89"/>
      <c r="C583" s="78"/>
      <c r="D583" s="78"/>
      <c r="E583" s="78"/>
      <c r="F583" s="78"/>
      <c r="G583" s="78"/>
      <c r="H583" s="78"/>
      <c r="I583" s="78"/>
      <c r="J583" s="298" t="s">
        <v>65</v>
      </c>
      <c r="K583" s="295"/>
      <c r="L583" s="78">
        <f>(G544+I544)*K544+(G545+I545)*K545+(G546+I546)*K546+(G547+I547)*K547</f>
        <v>35681</v>
      </c>
      <c r="M583" s="78"/>
      <c r="N583" s="9"/>
      <c r="P583" s="89"/>
      <c r="Q583" s="78"/>
      <c r="R583" s="78"/>
      <c r="S583" s="78"/>
      <c r="T583" s="78"/>
      <c r="U583" s="78"/>
      <c r="V583" s="78"/>
      <c r="W583" s="78"/>
      <c r="X583" s="298" t="s">
        <v>65</v>
      </c>
      <c r="Y583" s="295"/>
      <c r="Z583" s="78">
        <f>(U544+W544)*Y544+(U545+W545)*Y545+(U546+W546)*Y546+(U547+W547)*Y547</f>
        <v>66286</v>
      </c>
      <c r="AA583" s="78"/>
      <c r="AB583" s="9"/>
      <c r="AD583" s="89"/>
      <c r="AE583" s="78"/>
      <c r="AF583" s="78"/>
      <c r="AG583" s="78"/>
      <c r="AH583" s="78"/>
      <c r="AI583" s="78"/>
      <c r="AJ583" s="78"/>
      <c r="AK583" s="78"/>
      <c r="AL583" s="298" t="s">
        <v>65</v>
      </c>
      <c r="AM583" s="295"/>
      <c r="AN583" s="78">
        <f>(AI544+AK544)*AM544+(AI545+AK545)*AM545+(AI546+AK546)*AM546+(AI547+AK547)*AM547</f>
        <v>29428</v>
      </c>
      <c r="AO583" s="78"/>
      <c r="AP583" s="9"/>
      <c r="AR583" s="15"/>
      <c r="AS583" s="9"/>
      <c r="AT583" s="9"/>
      <c r="AU583" s="9"/>
      <c r="AV583" s="9"/>
      <c r="AW583" s="9"/>
      <c r="AX583" s="9"/>
      <c r="AY583" s="9"/>
      <c r="AZ583" s="298" t="s">
        <v>65</v>
      </c>
      <c r="BA583" s="295"/>
      <c r="BB583" s="78">
        <f>(AW544+AY544)*BA544+(AW545+AY545)*BA545+(AW546+AY546)*BA546+(AW547+AY547)*BA547</f>
        <v>70424</v>
      </c>
      <c r="BC583" s="10"/>
      <c r="BD583" s="9"/>
      <c r="BF583" s="89"/>
      <c r="BG583" s="78"/>
      <c r="BH583" s="78"/>
      <c r="BI583" s="188"/>
      <c r="BJ583" s="78"/>
      <c r="BK583" s="78"/>
      <c r="BL583" s="78"/>
      <c r="BM583" s="78"/>
      <c r="BN583" s="298" t="s">
        <v>65</v>
      </c>
      <c r="BO583" s="295"/>
      <c r="BP583" s="78">
        <f>(BK544+BM544)*BO544+(BK545+BM545)*BO545+(BK546+BM546)*BO546+(BK547+BM547)*BO547</f>
        <v>51076</v>
      </c>
      <c r="BQ583" s="78"/>
      <c r="BR583" s="9"/>
      <c r="BS583" s="1"/>
      <c r="BT583" s="15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10"/>
      <c r="CF583" s="9"/>
      <c r="CH583" s="15"/>
      <c r="CI583" s="9"/>
      <c r="CJ583" s="9"/>
      <c r="CK583" s="9"/>
      <c r="CL583" s="9"/>
      <c r="CM583" s="9"/>
      <c r="CN583" s="9"/>
      <c r="CO583" s="9"/>
      <c r="CP583" s="9"/>
      <c r="CQ583" s="9"/>
      <c r="CR583" s="9"/>
      <c r="CS583" s="10"/>
      <c r="CT583" s="9"/>
      <c r="CV583" s="15"/>
      <c r="CW583" s="9"/>
      <c r="CX583" s="9"/>
      <c r="CY583" s="9"/>
      <c r="CZ583" s="9"/>
      <c r="DA583" s="9"/>
      <c r="DB583" s="9"/>
      <c r="DC583" s="9"/>
      <c r="DD583" s="9"/>
      <c r="DE583" s="9"/>
      <c r="DF583" s="9"/>
      <c r="DG583" s="10"/>
      <c r="DH583" s="9"/>
      <c r="EL583" s="239"/>
      <c r="EM583" s="116">
        <v>23</v>
      </c>
      <c r="EN583" s="89"/>
      <c r="EO583" s="78"/>
      <c r="EP583" s="78"/>
      <c r="EQ583" s="78"/>
      <c r="ER583" s="78"/>
      <c r="ES583" s="78"/>
      <c r="ET583" s="78"/>
      <c r="EU583" s="78"/>
      <c r="EV583" s="298" t="s">
        <v>65</v>
      </c>
      <c r="EW583" s="295"/>
      <c r="EX583" s="78" t="e">
        <f>(ES544+EU544)*EW544+(ES545+EU545)*EW545+(ES546+EU546)*EW546+(ES547+EU547)*EW547</f>
        <v>#VALUE!</v>
      </c>
      <c r="EY583" s="78"/>
      <c r="EZ583" s="9"/>
    </row>
    <row r="584" spans="1:156" ht="15" customHeight="1">
      <c r="A584" s="15"/>
      <c r="B584" s="1">
        <f>SUMIF(B528:B580,"&gt;=0")</f>
        <v>10855</v>
      </c>
      <c r="C584" s="3" t="s">
        <v>66</v>
      </c>
      <c r="D584" s="9">
        <f>SUM(D528:D580)*100</f>
        <v>145600</v>
      </c>
      <c r="E584" s="9"/>
      <c r="F584" s="9">
        <f>SUM(F528:F580)</f>
        <v>42</v>
      </c>
      <c r="G584" s="3" t="s">
        <v>67</v>
      </c>
      <c r="H584" s="9">
        <f>SUM(H528:H580)</f>
        <v>46</v>
      </c>
      <c r="I584" s="9"/>
      <c r="J584" s="299" t="s">
        <v>68</v>
      </c>
      <c r="K584" s="295"/>
      <c r="L584" s="9">
        <f>SUM(L528:L580)</f>
        <v>31523</v>
      </c>
      <c r="M584" s="9"/>
      <c r="N584" s="7"/>
      <c r="P584" s="15"/>
      <c r="Q584" s="3" t="s">
        <v>66</v>
      </c>
      <c r="R584" s="9">
        <f>SUM(R528:R580)*100</f>
        <v>167700</v>
      </c>
      <c r="S584" s="9"/>
      <c r="T584" s="9">
        <f>SUM(T528:T580)</f>
        <v>50</v>
      </c>
      <c r="U584" s="3" t="s">
        <v>67</v>
      </c>
      <c r="V584" s="9">
        <f>SUM(V528:V580)</f>
        <v>56</v>
      </c>
      <c r="W584" s="9"/>
      <c r="X584" s="299" t="s">
        <v>68</v>
      </c>
      <c r="Y584" s="295"/>
      <c r="Z584" s="9">
        <f>SUM(Z528:Z580)</f>
        <v>32093</v>
      </c>
      <c r="AA584" s="9"/>
      <c r="AB584" s="7"/>
      <c r="AD584" s="15"/>
      <c r="AE584" s="3" t="s">
        <v>66</v>
      </c>
      <c r="AF584" s="9">
        <f>SUM(AF528:AF580)*100</f>
        <v>165100</v>
      </c>
      <c r="AG584" s="9"/>
      <c r="AH584" s="9">
        <f>SUM(AH528:AH580)</f>
        <v>55</v>
      </c>
      <c r="AI584" s="3" t="s">
        <v>67</v>
      </c>
      <c r="AJ584" s="9">
        <f>SUM(AJ528:AJ580)</f>
        <v>61</v>
      </c>
      <c r="AK584" s="9"/>
      <c r="AL584" s="299" t="s">
        <v>68</v>
      </c>
      <c r="AM584" s="295"/>
      <c r="AN584" s="9">
        <f>SUM(AN528:AN580)</f>
        <v>34022</v>
      </c>
      <c r="AO584" s="9"/>
      <c r="AP584" s="7"/>
      <c r="AR584" s="15"/>
      <c r="AS584" s="3" t="s">
        <v>66</v>
      </c>
      <c r="AT584" s="9">
        <f>SUM(AT528:AT580)*100</f>
        <v>113900</v>
      </c>
      <c r="AU584" s="9"/>
      <c r="AV584" s="9">
        <f>SUM(AV528:AV559)</f>
        <v>52</v>
      </c>
      <c r="AW584" s="3" t="s">
        <v>67</v>
      </c>
      <c r="AX584" s="9">
        <f>SUM(AX528:AX580)</f>
        <v>62</v>
      </c>
      <c r="AY584" s="9"/>
      <c r="AZ584" s="299" t="s">
        <v>68</v>
      </c>
      <c r="BA584" s="295"/>
      <c r="BB584" s="9">
        <f>SUM(BB528:BB580)</f>
        <v>46512</v>
      </c>
      <c r="BC584" s="9"/>
      <c r="BD584" s="7"/>
      <c r="BF584" s="15"/>
      <c r="BG584" s="3" t="s">
        <v>66</v>
      </c>
      <c r="BH584" s="9">
        <f>SUM(BH528:BH580)*100</f>
        <v>261000</v>
      </c>
      <c r="BI584" s="73"/>
      <c r="BJ584" s="9">
        <f>SUM(BJ528:BJ580)</f>
        <v>108</v>
      </c>
      <c r="BK584" s="3" t="s">
        <v>67</v>
      </c>
      <c r="BL584" s="9">
        <f>SUM(BL528:BL580)</f>
        <v>160</v>
      </c>
      <c r="BM584" s="9"/>
      <c r="BN584" s="299" t="s">
        <v>68</v>
      </c>
      <c r="BO584" s="295"/>
      <c r="BP584" s="9">
        <f>SUM(BP528:BP580)</f>
        <v>83056</v>
      </c>
      <c r="BQ584" s="9"/>
      <c r="BR584" s="7"/>
      <c r="BS584" s="1"/>
      <c r="BT584" s="15"/>
      <c r="BU584" s="3" t="s">
        <v>66</v>
      </c>
      <c r="BV584" s="9">
        <f>SUM(BV528:BV580)*100</f>
        <v>107400</v>
      </c>
      <c r="BW584" s="9"/>
      <c r="BX584" s="9">
        <f>SUM(BX528:BX559)</f>
        <v>18</v>
      </c>
      <c r="BY584" s="3" t="s">
        <v>67</v>
      </c>
      <c r="BZ584" s="9">
        <f>SUM(BZ528:BZ580)</f>
        <v>18</v>
      </c>
      <c r="CA584" s="9"/>
      <c r="CB584" s="247"/>
      <c r="CC584" s="298" t="s">
        <v>65</v>
      </c>
      <c r="CD584" s="295"/>
      <c r="CE584" s="9">
        <f>(BY532+CA532)*CC532</f>
        <v>35200</v>
      </c>
      <c r="CF584" s="7"/>
      <c r="CH584" s="15"/>
      <c r="CI584" s="3" t="s">
        <v>66</v>
      </c>
      <c r="CJ584" s="9">
        <f>SUM(CJ528:CJ580)*100</f>
        <v>61700</v>
      </c>
      <c r="CK584" s="9"/>
      <c r="CL584" s="9">
        <f>SUM(CL528:CL559)</f>
        <v>12</v>
      </c>
      <c r="CM584" s="3" t="s">
        <v>67</v>
      </c>
      <c r="CN584" s="9">
        <f>SUM(CN528:CN580)</f>
        <v>12</v>
      </c>
      <c r="CO584" s="9"/>
      <c r="CP584" s="247"/>
      <c r="CQ584" s="298" t="s">
        <v>65</v>
      </c>
      <c r="CR584" s="295"/>
      <c r="CS584" s="9">
        <f>(CM532+CO532)*CQ532</f>
        <v>11132</v>
      </c>
      <c r="CT584" s="7"/>
      <c r="CV584" s="15"/>
      <c r="CW584" s="3" t="s">
        <v>66</v>
      </c>
      <c r="CX584" s="9">
        <f>SUM(CX528:CX580)*100</f>
        <v>63100</v>
      </c>
      <c r="CY584" s="9"/>
      <c r="CZ584" s="9">
        <f>SUM(CZ528:CZ559)</f>
        <v>43</v>
      </c>
      <c r="DA584" s="3" t="s">
        <v>67</v>
      </c>
      <c r="DB584" s="9">
        <f>SUM(DB528:DB580)</f>
        <v>46</v>
      </c>
      <c r="DC584" s="9"/>
      <c r="DD584" s="247"/>
      <c r="DE584" s="298" t="s">
        <v>65</v>
      </c>
      <c r="DF584" s="295"/>
      <c r="DG584" s="9">
        <f>(DA532+DC532)*DE532</f>
        <v>10780</v>
      </c>
      <c r="DH584" s="7"/>
      <c r="EL584" s="239"/>
      <c r="EM584" s="15"/>
      <c r="EN584" s="1">
        <f>SUMIF(EN528:EN580,"&gt;=0")</f>
        <v>0</v>
      </c>
      <c r="EO584" s="3" t="s">
        <v>66</v>
      </c>
      <c r="EP584" s="9">
        <f>SUM(EP528:EP580)*100</f>
        <v>0</v>
      </c>
      <c r="EQ584" s="9"/>
      <c r="ER584" s="9">
        <f>SUM(ER528:ER580)</f>
        <v>0</v>
      </c>
      <c r="ES584" s="3" t="s">
        <v>67</v>
      </c>
      <c r="ET584" s="9">
        <f>SUM(ET528:ET580)</f>
        <v>0</v>
      </c>
      <c r="EU584" s="9"/>
      <c r="EV584" s="299" t="s">
        <v>68</v>
      </c>
      <c r="EW584" s="295"/>
      <c r="EX584" s="9">
        <f>SUM(EX528:EX580)</f>
        <v>0</v>
      </c>
      <c r="EY584" s="9"/>
      <c r="EZ584" s="7"/>
    </row>
    <row r="585" spans="1:156" ht="15" customHeight="1">
      <c r="A585" s="201">
        <f>DATEDIF(A631,A540,"d")</f>
        <v>21</v>
      </c>
      <c r="B585" s="34">
        <f>B584/A585</f>
        <v>516.90476190476193</v>
      </c>
      <c r="C585" s="3" t="s">
        <v>69</v>
      </c>
      <c r="D585" s="9">
        <f>D584/A585</f>
        <v>6933.333333333333</v>
      </c>
      <c r="E585" s="9">
        <f>A583</f>
        <v>30</v>
      </c>
      <c r="F585" s="9"/>
      <c r="G585" s="3"/>
      <c r="H585" s="9"/>
      <c r="I585" s="9"/>
      <c r="J585" s="299" t="s">
        <v>70</v>
      </c>
      <c r="K585" s="295"/>
      <c r="L585" s="9"/>
      <c r="M585" s="42">
        <f>L584/D584</f>
        <v>0.21650412087912088</v>
      </c>
      <c r="N585" s="7"/>
      <c r="P585" s="15"/>
      <c r="Q585" s="3" t="s">
        <v>69</v>
      </c>
      <c r="R585" s="9">
        <f>R584/A585</f>
        <v>7985.7142857142853</v>
      </c>
      <c r="S585" s="9">
        <f>R585*$A$658</f>
        <v>255542.85714285713</v>
      </c>
      <c r="T585" s="9"/>
      <c r="U585" s="3"/>
      <c r="V585" s="9"/>
      <c r="W585" s="9"/>
      <c r="X585" s="299" t="s">
        <v>70</v>
      </c>
      <c r="Y585" s="295"/>
      <c r="Z585" s="9"/>
      <c r="AA585" s="42">
        <f>Z584/R584</f>
        <v>0.19137149672033393</v>
      </c>
      <c r="AB585" s="7"/>
      <c r="AD585" s="15"/>
      <c r="AE585" s="3" t="s">
        <v>69</v>
      </c>
      <c r="AF585" s="9">
        <f>AF584/A585</f>
        <v>7861.9047619047615</v>
      </c>
      <c r="AG585" s="9">
        <f>AF585*$A$658</f>
        <v>251580.95238095237</v>
      </c>
      <c r="AH585" s="9"/>
      <c r="AI585" s="3"/>
      <c r="AJ585" s="9"/>
      <c r="AK585" s="9"/>
      <c r="AL585" s="299" t="s">
        <v>70</v>
      </c>
      <c r="AM585" s="295"/>
      <c r="AN585" s="9"/>
      <c r="AO585" s="42">
        <f>AN584/AF584</f>
        <v>0.20606904906117504</v>
      </c>
      <c r="AP585" s="7"/>
      <c r="AR585" s="15"/>
      <c r="AS585" s="3" t="s">
        <v>69</v>
      </c>
      <c r="AT585" s="9">
        <f>AT584/A585</f>
        <v>5423.8095238095239</v>
      </c>
      <c r="AU585" s="9">
        <f>AT585*$A$658</f>
        <v>173561.90476190476</v>
      </c>
      <c r="AV585" s="9"/>
      <c r="AW585" s="3"/>
      <c r="AX585" s="9"/>
      <c r="AY585" s="9"/>
      <c r="AZ585" s="299" t="s">
        <v>70</v>
      </c>
      <c r="BA585" s="295"/>
      <c r="BB585" s="9"/>
      <c r="BC585" s="42">
        <f>BB584/AT584</f>
        <v>0.4083582089552239</v>
      </c>
      <c r="BD585" s="7"/>
      <c r="BF585" s="15"/>
      <c r="BG585" s="3" t="s">
        <v>69</v>
      </c>
      <c r="BH585" s="9">
        <f>BH584/A585</f>
        <v>12428.571428571429</v>
      </c>
      <c r="BI585" s="9">
        <f>BH585*$A$658</f>
        <v>397714.28571428574</v>
      </c>
      <c r="BJ585" s="9"/>
      <c r="BK585" s="3"/>
      <c r="BL585" s="9"/>
      <c r="BM585" s="9"/>
      <c r="BN585" s="299" t="s">
        <v>70</v>
      </c>
      <c r="BO585" s="295"/>
      <c r="BP585" s="9"/>
      <c r="BQ585" s="42">
        <f>BP584/BH584</f>
        <v>0.31822222222222224</v>
      </c>
      <c r="BR585" s="7"/>
      <c r="BS585" s="1"/>
      <c r="BT585" s="15"/>
      <c r="BU585" s="3" t="s">
        <v>69</v>
      </c>
      <c r="BV585" s="9">
        <f>BV584/A585</f>
        <v>5114.2857142857147</v>
      </c>
      <c r="BW585" s="9">
        <f>BV585*$A$658</f>
        <v>163657.14285714287</v>
      </c>
      <c r="BX585" s="19"/>
      <c r="BY585" s="43"/>
      <c r="BZ585" s="19"/>
      <c r="CA585" s="19"/>
      <c r="CB585" s="19"/>
      <c r="CC585" s="3" t="s">
        <v>71</v>
      </c>
      <c r="CD585" s="9">
        <f>SUM(CD528:CD580)</f>
        <v>15840</v>
      </c>
      <c r="CE585" s="10">
        <f>CD585/BV584</f>
        <v>0.14748603351955308</v>
      </c>
      <c r="CF585" s="7"/>
      <c r="CH585" s="15"/>
      <c r="CI585" s="3" t="s">
        <v>69</v>
      </c>
      <c r="CJ585" s="9">
        <f>CJ584/A585</f>
        <v>2938.0952380952381</v>
      </c>
      <c r="CK585" s="9">
        <f>CJ585*$A$658</f>
        <v>94019.047619047618</v>
      </c>
      <c r="CL585" s="19"/>
      <c r="CM585" s="43"/>
      <c r="CN585" s="19"/>
      <c r="CO585" s="19"/>
      <c r="CP585" s="19"/>
      <c r="CQ585" s="3" t="s">
        <v>71</v>
      </c>
      <c r="CR585" s="9">
        <f>SUM(CR528:CR580)</f>
        <v>12144</v>
      </c>
      <c r="CS585" s="10">
        <f>CR585/CJ584</f>
        <v>0.19682333873581848</v>
      </c>
      <c r="CT585" s="7"/>
      <c r="CV585" s="15"/>
      <c r="CW585" s="3" t="s">
        <v>69</v>
      </c>
      <c r="CX585" s="9">
        <f>CX584/A585</f>
        <v>3004.7619047619046</v>
      </c>
      <c r="CY585" s="9">
        <f>CX585*$A$658</f>
        <v>96152.380952380947</v>
      </c>
      <c r="CZ585" s="19"/>
      <c r="DA585" s="43"/>
      <c r="DB585" s="19"/>
      <c r="DC585" s="19"/>
      <c r="DD585" s="19"/>
      <c r="DE585" s="3" t="s">
        <v>71</v>
      </c>
      <c r="DF585" s="9">
        <f>SUM(DF528:DF580)</f>
        <v>17710</v>
      </c>
      <c r="DG585" s="10">
        <f>DF585/CX584</f>
        <v>0.28066561014263075</v>
      </c>
      <c r="DH585" s="7"/>
      <c r="EL585" s="239"/>
      <c r="EM585" s="201">
        <f>DATEDIF(EM528,EM552,"d")</f>
        <v>0</v>
      </c>
      <c r="EN585" s="34" t="e">
        <f>EN584/EM585</f>
        <v>#DIV/0!</v>
      </c>
      <c r="EO585" s="3" t="s">
        <v>69</v>
      </c>
      <c r="EP585" s="9" t="e">
        <f>EP584/EM585</f>
        <v>#DIV/0!</v>
      </c>
      <c r="EQ585" s="9" t="e">
        <f>EP585*30</f>
        <v>#DIV/0!</v>
      </c>
      <c r="ER585" s="9"/>
      <c r="ES585" s="3"/>
      <c r="ET585" s="9"/>
      <c r="EU585" s="9"/>
      <c r="EV585" s="299" t="s">
        <v>70</v>
      </c>
      <c r="EW585" s="295"/>
      <c r="EX585" s="9"/>
      <c r="EY585" s="42" t="e">
        <f>EX584/EP584</f>
        <v>#DIV/0!</v>
      </c>
      <c r="EZ585" s="7"/>
    </row>
    <row r="586" spans="1:156" ht="15" customHeight="1">
      <c r="A586" s="15"/>
      <c r="B586" s="15"/>
      <c r="C586" s="3" t="s">
        <v>72</v>
      </c>
      <c r="D586" s="9">
        <f>D584*0.75</f>
        <v>109200</v>
      </c>
      <c r="E586" s="9"/>
      <c r="F586" s="9"/>
      <c r="G586" s="3"/>
      <c r="H586" s="9"/>
      <c r="I586" s="9"/>
      <c r="J586" s="299" t="s">
        <v>73</v>
      </c>
      <c r="K586" s="295"/>
      <c r="L586" s="9">
        <f>D586-L584</f>
        <v>77677</v>
      </c>
      <c r="M586" s="42">
        <f>L586/D584</f>
        <v>0.53349587912087915</v>
      </c>
      <c r="N586" s="7"/>
      <c r="P586" s="15"/>
      <c r="Q586" s="3" t="s">
        <v>72</v>
      </c>
      <c r="R586" s="9">
        <f>R584*0.75</f>
        <v>125775</v>
      </c>
      <c r="S586" s="9"/>
      <c r="T586" s="9"/>
      <c r="U586" s="3"/>
      <c r="V586" s="9"/>
      <c r="W586" s="9"/>
      <c r="X586" s="299" t="s">
        <v>73</v>
      </c>
      <c r="Y586" s="295"/>
      <c r="Z586" s="9">
        <f>R586-Z584</f>
        <v>93682</v>
      </c>
      <c r="AA586" s="42">
        <f>Z586/R584</f>
        <v>0.55862850327966607</v>
      </c>
      <c r="AB586" s="7"/>
      <c r="AD586" s="15"/>
      <c r="AE586" s="3" t="s">
        <v>72</v>
      </c>
      <c r="AF586" s="9">
        <f>AF584*0.75</f>
        <v>123825</v>
      </c>
      <c r="AG586" s="9"/>
      <c r="AH586" s="9"/>
      <c r="AI586" s="3"/>
      <c r="AJ586" s="9"/>
      <c r="AK586" s="9"/>
      <c r="AL586" s="299" t="s">
        <v>73</v>
      </c>
      <c r="AM586" s="295"/>
      <c r="AN586" s="9">
        <f>AF586-AN584</f>
        <v>89803</v>
      </c>
      <c r="AO586" s="42">
        <f>AN586/AF584</f>
        <v>0.54393095093882493</v>
      </c>
      <c r="AP586" s="7"/>
      <c r="AR586" s="15"/>
      <c r="AS586" s="3" t="s">
        <v>72</v>
      </c>
      <c r="AT586" s="9">
        <f>AT584*0.75</f>
        <v>85425</v>
      </c>
      <c r="AU586" s="9"/>
      <c r="AV586" s="9"/>
      <c r="AW586" s="3"/>
      <c r="AX586" s="9"/>
      <c r="AY586" s="9"/>
      <c r="AZ586" s="299" t="s">
        <v>73</v>
      </c>
      <c r="BA586" s="295"/>
      <c r="BB586" s="9">
        <f>AT586-BB584</f>
        <v>38913</v>
      </c>
      <c r="BC586" s="42">
        <f>BB586/AT584</f>
        <v>0.3416417910447761</v>
      </c>
      <c r="BD586" s="7"/>
      <c r="BF586" s="15"/>
      <c r="BG586" s="3" t="s">
        <v>72</v>
      </c>
      <c r="BH586" s="9">
        <f>BH584*0.75</f>
        <v>195750</v>
      </c>
      <c r="BI586" s="73"/>
      <c r="BJ586" s="9"/>
      <c r="BK586" s="3"/>
      <c r="BL586" s="9"/>
      <c r="BM586" s="9"/>
      <c r="BN586" s="299" t="s">
        <v>73</v>
      </c>
      <c r="BO586" s="295"/>
      <c r="BP586" s="9">
        <f>BH586-BP584</f>
        <v>112694</v>
      </c>
      <c r="BQ586" s="42">
        <f>BP586/BH584</f>
        <v>0.43177777777777776</v>
      </c>
      <c r="BR586" s="7"/>
      <c r="BS586" s="1"/>
      <c r="BT586" s="15"/>
      <c r="BU586" s="3" t="s">
        <v>72</v>
      </c>
      <c r="BV586" s="9">
        <f>BV584*0.75</f>
        <v>80550</v>
      </c>
      <c r="BW586" s="247"/>
      <c r="BX586" s="9"/>
      <c r="BY586" s="3"/>
      <c r="BZ586" s="9"/>
      <c r="CA586" s="9"/>
      <c r="CB586" s="19"/>
      <c r="CC586" s="43" t="s">
        <v>73</v>
      </c>
      <c r="CD586" s="9">
        <f>BV586-CD585</f>
        <v>64710</v>
      </c>
      <c r="CE586" s="10">
        <f>CD586/BV584</f>
        <v>0.60251396648044697</v>
      </c>
      <c r="CF586" s="7"/>
      <c r="CH586" s="15"/>
      <c r="CI586" s="3" t="s">
        <v>72</v>
      </c>
      <c r="CJ586" s="9">
        <f>CJ584*0.75</f>
        <v>46275</v>
      </c>
      <c r="CK586" s="247"/>
      <c r="CL586" s="9"/>
      <c r="CM586" s="3"/>
      <c r="CN586" s="9"/>
      <c r="CO586" s="9"/>
      <c r="CP586" s="19"/>
      <c r="CQ586" s="43" t="s">
        <v>73</v>
      </c>
      <c r="CR586" s="9">
        <f>CJ586-CR585</f>
        <v>34131</v>
      </c>
      <c r="CS586" s="10">
        <f>CR586/CJ584</f>
        <v>0.55317666126418152</v>
      </c>
      <c r="CT586" s="7"/>
      <c r="CV586" s="15"/>
      <c r="CW586" s="3" t="s">
        <v>72</v>
      </c>
      <c r="CX586" s="9">
        <f>CX584*0.75</f>
        <v>47325</v>
      </c>
      <c r="CY586" s="247"/>
      <c r="CZ586" s="9"/>
      <c r="DA586" s="3"/>
      <c r="DB586" s="9"/>
      <c r="DC586" s="9"/>
      <c r="DD586" s="19"/>
      <c r="DE586" s="43" t="s">
        <v>73</v>
      </c>
      <c r="DF586" s="9">
        <f>CX586-DF585</f>
        <v>29615</v>
      </c>
      <c r="DG586" s="10">
        <f>DF586/CX584</f>
        <v>0.46933438985736925</v>
      </c>
      <c r="DH586" s="7"/>
      <c r="EL586" s="239"/>
      <c r="EM586" s="15"/>
      <c r="EN586" s="15"/>
      <c r="EO586" s="3" t="s">
        <v>72</v>
      </c>
      <c r="EP586" s="9">
        <f>EP584*0.75</f>
        <v>0</v>
      </c>
      <c r="EQ586" s="9"/>
      <c r="ER586" s="9"/>
      <c r="ES586" s="3"/>
      <c r="ET586" s="9"/>
      <c r="EU586" s="9"/>
      <c r="EV586" s="299" t="s">
        <v>73</v>
      </c>
      <c r="EW586" s="295"/>
      <c r="EX586" s="9">
        <f>EP586-EX584</f>
        <v>0</v>
      </c>
      <c r="EY586" s="42" t="e">
        <f>EX586/EP584</f>
        <v>#DIV/0!</v>
      </c>
      <c r="EZ586" s="7"/>
    </row>
    <row r="587" spans="1:156" ht="15" customHeight="1">
      <c r="A587" s="15"/>
      <c r="B587" s="15"/>
      <c r="C587" s="3" t="s">
        <v>74</v>
      </c>
      <c r="D587" s="9">
        <f>D659</f>
        <v>342000</v>
      </c>
      <c r="E587" s="9"/>
      <c r="F587" s="9"/>
      <c r="G587" s="3"/>
      <c r="H587" s="9"/>
      <c r="I587" s="247"/>
      <c r="J587" s="62"/>
      <c r="K587" s="9"/>
      <c r="L587" s="95"/>
      <c r="M587" s="10"/>
      <c r="N587" s="7"/>
      <c r="P587" s="15"/>
      <c r="Q587" s="3" t="s">
        <v>74</v>
      </c>
      <c r="R587" s="9">
        <f>R659</f>
        <v>313800</v>
      </c>
      <c r="S587" s="9"/>
      <c r="T587" s="9"/>
      <c r="U587" s="3"/>
      <c r="V587" s="9"/>
      <c r="W587" s="247"/>
      <c r="X587" s="62"/>
      <c r="Y587" s="9"/>
      <c r="Z587" s="95"/>
      <c r="AA587" s="10"/>
      <c r="AB587" s="7"/>
      <c r="AD587" s="15"/>
      <c r="AE587" s="3" t="s">
        <v>74</v>
      </c>
      <c r="AF587" s="9">
        <f>AF659</f>
        <v>228300</v>
      </c>
      <c r="AG587" s="9"/>
      <c r="AH587" s="9"/>
      <c r="AI587" s="3"/>
      <c r="AJ587" s="9"/>
      <c r="AK587" s="247"/>
      <c r="AL587" s="62"/>
      <c r="AM587" s="9"/>
      <c r="AN587" s="95"/>
      <c r="AO587" s="10"/>
      <c r="AP587" s="7"/>
      <c r="AR587" s="15"/>
      <c r="AS587" s="3" t="s">
        <v>74</v>
      </c>
      <c r="AT587" s="9">
        <f>AT657</f>
        <v>0</v>
      </c>
      <c r="AU587" s="9"/>
      <c r="AV587" s="9"/>
      <c r="AW587" s="3" t="s">
        <v>71</v>
      </c>
      <c r="AX587" s="9">
        <f>SUM(BB528:BB580)</f>
        <v>46512</v>
      </c>
      <c r="AY587" s="10">
        <f>AX587/AT584</f>
        <v>0.4083582089552239</v>
      </c>
      <c r="AZ587" s="115"/>
      <c r="BA587" s="10"/>
      <c r="BB587" s="10"/>
      <c r="BC587" s="10"/>
      <c r="BD587" s="7"/>
      <c r="BF587" s="15"/>
      <c r="BG587" s="3" t="s">
        <v>74</v>
      </c>
      <c r="BH587" s="9">
        <f>CX659</f>
        <v>123300</v>
      </c>
      <c r="BI587" s="73"/>
      <c r="BJ587" s="9"/>
      <c r="BK587" s="3"/>
      <c r="BL587" s="9"/>
      <c r="BM587" s="247"/>
      <c r="BN587" s="62"/>
      <c r="BO587" s="9"/>
      <c r="BP587" s="95"/>
      <c r="BQ587" s="10"/>
      <c r="BR587" s="7"/>
      <c r="BS587" s="1"/>
      <c r="BT587" s="15"/>
      <c r="BU587" s="3" t="s">
        <v>74</v>
      </c>
      <c r="BV587" s="9">
        <f>BH659</f>
        <v>510000</v>
      </c>
      <c r="BW587" s="247"/>
      <c r="BX587" s="9"/>
      <c r="BY587" s="31"/>
      <c r="BZ587" s="31"/>
      <c r="CA587" s="31"/>
      <c r="CB587" s="31"/>
      <c r="CC587" s="10"/>
      <c r="CD587" s="97"/>
      <c r="CE587" s="10"/>
      <c r="CF587" s="7"/>
      <c r="CH587" s="15"/>
      <c r="CI587" s="3" t="s">
        <v>74</v>
      </c>
      <c r="CJ587" s="9">
        <f>BV659</f>
        <v>173900</v>
      </c>
      <c r="CK587" s="247"/>
      <c r="CL587" s="9"/>
      <c r="CM587" s="31"/>
      <c r="CN587" s="31"/>
      <c r="CO587" s="31"/>
      <c r="CP587" s="31"/>
      <c r="CQ587" s="10"/>
      <c r="CR587" s="97"/>
      <c r="CS587" s="10"/>
      <c r="CT587" s="7"/>
      <c r="CV587" s="15"/>
      <c r="CW587" s="3" t="s">
        <v>74</v>
      </c>
      <c r="CX587" s="9">
        <f>CJ659</f>
        <v>159500</v>
      </c>
      <c r="CY587" s="247"/>
      <c r="CZ587" s="9"/>
      <c r="DA587" s="31"/>
      <c r="DB587" s="31"/>
      <c r="DC587" s="31"/>
      <c r="DD587" s="31"/>
      <c r="DE587" s="10"/>
      <c r="DF587" s="97"/>
      <c r="DG587" s="10"/>
      <c r="DH587" s="7"/>
      <c r="EL587" s="239"/>
      <c r="EM587" s="15"/>
      <c r="EN587" s="15"/>
      <c r="EO587" s="3" t="s">
        <v>74</v>
      </c>
      <c r="EP587" s="9">
        <f>EP659</f>
        <v>123100</v>
      </c>
      <c r="EQ587" s="9"/>
      <c r="ER587" s="9"/>
      <c r="ES587" s="3"/>
      <c r="ET587" s="9"/>
      <c r="EU587" s="247"/>
      <c r="EV587" s="62"/>
      <c r="EW587" s="9"/>
      <c r="EX587" s="95"/>
      <c r="EY587" s="10"/>
      <c r="EZ587" s="7"/>
    </row>
    <row r="588" spans="1:156" ht="15" customHeight="1">
      <c r="A588" s="15"/>
      <c r="B588" s="15"/>
      <c r="C588" s="9"/>
      <c r="D588" s="9"/>
      <c r="E588" s="9"/>
      <c r="F588" s="9"/>
      <c r="G588" s="3"/>
      <c r="H588" s="9"/>
      <c r="I588" s="247"/>
      <c r="J588" s="62"/>
      <c r="K588" s="91"/>
      <c r="L588" s="95"/>
      <c r="M588" s="10"/>
      <c r="N588" s="7"/>
      <c r="P588" s="15"/>
      <c r="Q588" s="9"/>
      <c r="R588" s="9"/>
      <c r="S588" s="9"/>
      <c r="T588" s="9"/>
      <c r="U588" s="3"/>
      <c r="V588" s="9"/>
      <c r="W588" s="247"/>
      <c r="X588" s="68"/>
      <c r="Y588" s="91"/>
      <c r="Z588" s="95"/>
      <c r="AA588" s="10"/>
      <c r="AB588" s="7"/>
      <c r="AD588" s="15"/>
      <c r="AE588" s="9"/>
      <c r="AF588" s="9"/>
      <c r="AG588" s="9"/>
      <c r="AH588" s="9"/>
      <c r="AI588" s="3"/>
      <c r="AJ588" s="9"/>
      <c r="AK588" s="247"/>
      <c r="AL588" s="68"/>
      <c r="AM588" s="91"/>
      <c r="AN588" s="95"/>
      <c r="AO588" s="10"/>
      <c r="AP588" s="7"/>
      <c r="AR588" s="15"/>
      <c r="AS588" s="9"/>
      <c r="AT588" s="9"/>
      <c r="AU588" s="9"/>
      <c r="AV588" s="9"/>
      <c r="AW588" s="3"/>
      <c r="AX588" s="9"/>
      <c r="AY588" s="10"/>
      <c r="AZ588" s="115"/>
      <c r="BA588" s="10"/>
      <c r="BB588" s="10"/>
      <c r="BC588" s="10"/>
      <c r="BD588" s="7"/>
      <c r="BF588" s="15"/>
      <c r="BG588" s="9"/>
      <c r="BH588" s="9"/>
      <c r="BI588" s="73"/>
      <c r="BJ588" s="9"/>
      <c r="BK588" s="3"/>
      <c r="BL588" s="9"/>
      <c r="BM588" s="247"/>
      <c r="BN588" s="68"/>
      <c r="BO588" s="91"/>
      <c r="BP588" s="95"/>
      <c r="BQ588" s="10"/>
      <c r="BR588" s="7"/>
      <c r="BS588" s="1"/>
      <c r="BT588" s="15"/>
      <c r="BU588" s="9"/>
      <c r="BV588" s="9"/>
      <c r="BW588" s="247"/>
      <c r="BX588" s="9"/>
      <c r="BY588" s="31"/>
      <c r="BZ588" s="31"/>
      <c r="CA588" s="31"/>
      <c r="CB588" s="31"/>
      <c r="CC588" s="10"/>
      <c r="CD588" s="97"/>
      <c r="CE588" s="10"/>
      <c r="CF588" s="7"/>
      <c r="CH588" s="15"/>
      <c r="CI588" s="9"/>
      <c r="CJ588" s="9"/>
      <c r="CK588" s="247"/>
      <c r="CL588" s="9"/>
      <c r="CM588" s="31"/>
      <c r="CN588" s="31"/>
      <c r="CO588" s="31"/>
      <c r="CP588" s="31"/>
      <c r="CQ588" s="10"/>
      <c r="CR588" s="97"/>
      <c r="CS588" s="10"/>
      <c r="CT588" s="7"/>
      <c r="CV588" s="15"/>
      <c r="CW588" s="9"/>
      <c r="CX588" s="9"/>
      <c r="CY588" s="247"/>
      <c r="CZ588" s="9"/>
      <c r="DA588" s="31"/>
      <c r="DB588" s="31"/>
      <c r="DC588" s="31"/>
      <c r="DD588" s="31"/>
      <c r="DE588" s="10"/>
      <c r="DF588" s="97"/>
      <c r="DG588" s="10"/>
      <c r="DH588" s="7"/>
      <c r="EL588" s="239"/>
      <c r="EM588" s="15"/>
      <c r="EN588" s="15"/>
      <c r="EO588" s="9"/>
      <c r="EP588" s="9"/>
      <c r="EQ588" s="9"/>
      <c r="ER588" s="9"/>
      <c r="ES588" s="3"/>
      <c r="ET588" s="9"/>
      <c r="EU588" s="247"/>
      <c r="EV588" s="62"/>
      <c r="EW588" s="91"/>
      <c r="EX588" s="95"/>
      <c r="EY588" s="10"/>
      <c r="EZ588" s="7"/>
    </row>
    <row r="589" spans="1:156" ht="15" customHeight="1">
      <c r="A589" s="15"/>
      <c r="B589" s="15"/>
      <c r="C589" s="9"/>
      <c r="D589" s="9"/>
      <c r="E589" s="9"/>
      <c r="F589" s="9"/>
      <c r="G589" s="3"/>
      <c r="H589" s="9"/>
      <c r="I589" s="9"/>
      <c r="J589" s="98"/>
      <c r="K589" s="99"/>
      <c r="L589" s="10"/>
      <c r="M589" s="10"/>
      <c r="N589" s="7"/>
      <c r="P589" s="15"/>
      <c r="Q589" s="9"/>
      <c r="R589" s="9"/>
      <c r="S589" s="9"/>
      <c r="T589" s="9"/>
      <c r="U589" s="3"/>
      <c r="V589" s="9"/>
      <c r="W589" s="9"/>
      <c r="X589" s="69"/>
      <c r="Y589" s="99"/>
      <c r="Z589" s="10"/>
      <c r="AA589" s="10"/>
      <c r="AB589" s="7"/>
      <c r="AD589" s="15"/>
      <c r="AE589" s="9"/>
      <c r="AF589" s="9"/>
      <c r="AG589" s="9"/>
      <c r="AH589" s="9"/>
      <c r="AI589" s="3"/>
      <c r="AJ589" s="9"/>
      <c r="AK589" s="9"/>
      <c r="AL589" s="69"/>
      <c r="AM589" s="99"/>
      <c r="AN589" s="10"/>
      <c r="AO589" s="10"/>
      <c r="AP589" s="7"/>
      <c r="AR589" s="15"/>
      <c r="AS589" s="9"/>
      <c r="AT589" s="9"/>
      <c r="AU589" s="9"/>
      <c r="AV589" s="9"/>
      <c r="AW589" s="3" t="s">
        <v>73</v>
      </c>
      <c r="AX589" s="9">
        <f>AT586-AX587</f>
        <v>38913</v>
      </c>
      <c r="AY589" s="10">
        <f>AX589/AT584</f>
        <v>0.3416417910447761</v>
      </c>
      <c r="AZ589" s="115"/>
      <c r="BA589" s="10"/>
      <c r="BB589" s="10"/>
      <c r="BC589" s="10"/>
      <c r="BD589" s="7"/>
      <c r="BF589" s="15"/>
      <c r="BG589" s="9"/>
      <c r="BH589" s="9"/>
      <c r="BI589" s="73"/>
      <c r="BJ589" s="9"/>
      <c r="BK589" s="3"/>
      <c r="BL589" s="9"/>
      <c r="BM589" s="9"/>
      <c r="BN589" s="69"/>
      <c r="BO589" s="99"/>
      <c r="BP589" s="10"/>
      <c r="BQ589" s="10"/>
      <c r="BR589" s="7"/>
      <c r="BS589" s="1"/>
      <c r="BT589" s="15"/>
      <c r="BU589" s="9"/>
      <c r="BV589" s="9"/>
      <c r="BW589" s="9"/>
      <c r="BX589" s="78"/>
      <c r="BY589" s="100"/>
      <c r="BZ589" s="78"/>
      <c r="CA589" s="92"/>
      <c r="CB589" s="92"/>
      <c r="CC589" s="92"/>
      <c r="CD589" s="10"/>
      <c r="CE589" s="10"/>
      <c r="CF589" s="7"/>
      <c r="CH589" s="15"/>
      <c r="CI589" s="9"/>
      <c r="CJ589" s="9"/>
      <c r="CK589" s="247"/>
      <c r="CL589" s="9"/>
      <c r="CM589" s="3"/>
      <c r="CN589" s="9"/>
      <c r="CO589" s="10"/>
      <c r="CP589" s="10"/>
      <c r="CQ589" s="10"/>
      <c r="CR589" s="97"/>
      <c r="CS589" s="10"/>
      <c r="CT589" s="7"/>
      <c r="CV589" s="15"/>
      <c r="CW589" s="9"/>
      <c r="CX589" s="9"/>
      <c r="CY589" s="247"/>
      <c r="CZ589" s="9"/>
      <c r="DA589" s="3"/>
      <c r="DB589" s="9"/>
      <c r="DC589" s="10"/>
      <c r="DD589" s="10"/>
      <c r="DE589" s="10"/>
      <c r="DF589" s="97"/>
      <c r="DG589" s="10"/>
      <c r="DH589" s="7"/>
      <c r="EL589" s="239"/>
      <c r="EM589" s="15"/>
      <c r="EN589" s="15"/>
      <c r="EO589" s="9"/>
      <c r="EP589" s="9"/>
      <c r="EQ589" s="9"/>
      <c r="ER589" s="9"/>
      <c r="ES589" s="3"/>
      <c r="ET589" s="9"/>
      <c r="EU589" s="9"/>
      <c r="EV589" s="98"/>
      <c r="EW589" s="99"/>
      <c r="EX589" s="10"/>
      <c r="EY589" s="10"/>
      <c r="EZ589" s="7"/>
    </row>
    <row r="590" spans="1:156" ht="15" customHeight="1">
      <c r="A590" s="300" t="s">
        <v>75</v>
      </c>
      <c r="B590" s="301"/>
      <c r="C590" s="295"/>
      <c r="D590" s="44">
        <f>SUM(D528,D532,D536,D540,D544,D548,D551,D556,D560,D564,D568,D572,D576)*100</f>
        <v>44100</v>
      </c>
      <c r="E590" s="95">
        <f>D590/A585</f>
        <v>2100</v>
      </c>
      <c r="F590" s="9"/>
      <c r="G590" s="3">
        <f>D590/H590</f>
        <v>2940</v>
      </c>
      <c r="H590" s="44">
        <f>SUM(H528,H532,H536,H540,H544,H548,H551,H556,H560,H564,H568,H572,H576)</f>
        <v>15</v>
      </c>
      <c r="I590" s="9"/>
      <c r="J590" s="90" t="str">
        <f t="shared" ref="J590:K590" si="1047">J528</f>
        <v>NICIマスコット</v>
      </c>
      <c r="K590" s="91">
        <f t="shared" si="1047"/>
        <v>682</v>
      </c>
      <c r="L590" s="44">
        <f>SUM(L528,L532,L536,L540,L544,L548,L551,L556,L560,L564,L568,L572,L576)</f>
        <v>10230</v>
      </c>
      <c r="M590" s="42">
        <f>L590/D590</f>
        <v>0.23197278911564626</v>
      </c>
      <c r="N590" s="7"/>
      <c r="P590" s="300" t="s">
        <v>75</v>
      </c>
      <c r="Q590" s="295"/>
      <c r="R590" s="44">
        <f>SUM(R528,R532,R536,R540,R544,R548,R551,R556,R560,R564,R568,R572,R576)*100</f>
        <v>61500</v>
      </c>
      <c r="S590" s="95">
        <f>R590/A585</f>
        <v>2928.5714285714284</v>
      </c>
      <c r="T590" s="9"/>
      <c r="U590" s="3">
        <f>R590/V590</f>
        <v>2673.913043478261</v>
      </c>
      <c r="V590" s="44">
        <f>SUM(V528,V532,V536,V540,V544,V548,V551,V556,V560,V564,V568,V572,V576)</f>
        <v>23</v>
      </c>
      <c r="W590" s="9"/>
      <c r="X590" s="90" t="str">
        <f t="shared" ref="X590:Y590" si="1048">X528</f>
        <v>がま口カエル</v>
      </c>
      <c r="Y590" s="91">
        <f t="shared" si="1048"/>
        <v>305</v>
      </c>
      <c r="Z590" s="44">
        <f>SUM(Z528,Z532,Z536,Z540,Z544,Z548,Z551,Z556,Z560,Z564,Z568,Z572,Z576)</f>
        <v>6650</v>
      </c>
      <c r="AA590" s="42">
        <f>Z590/R590</f>
        <v>0.108130081300813</v>
      </c>
      <c r="AB590" s="7"/>
      <c r="AD590" s="300" t="s">
        <v>75</v>
      </c>
      <c r="AE590" s="295"/>
      <c r="AF590" s="44">
        <f>SUM(AF528,AF532,AF536,AF540,AF544,AF548,AF551,AF556,AF560,AF564,AF568,AF572,AF576)*100</f>
        <v>37300</v>
      </c>
      <c r="AG590" s="95">
        <f>AF590/$A585</f>
        <v>1776.1904761904761</v>
      </c>
      <c r="AH590" s="9"/>
      <c r="AI590" s="3">
        <f>AF590/AJ590</f>
        <v>3390.909090909091</v>
      </c>
      <c r="AJ590" s="44">
        <f>SUM(AJ528,AJ532,AJ536,AJ540,AJ544,AJ548,AJ551,AJ556,AJ560,AJ564,AJ568,AJ572,AJ576)</f>
        <v>11</v>
      </c>
      <c r="AK590" s="9"/>
      <c r="AL590" s="90" t="str">
        <f t="shared" ref="AL590:AM590" si="1049">AL528</f>
        <v>サンリオミニリュック</v>
      </c>
      <c r="AM590" s="91">
        <f t="shared" si="1049"/>
        <v>600</v>
      </c>
      <c r="AN590" s="44">
        <f>SUM(AN528,AN532,AN536,AN540,AN544,AN548,AN551,AN556,AN560,AN564,AN568,AN572,AN576)</f>
        <v>6600</v>
      </c>
      <c r="AO590" s="42">
        <f>AN590/AF590</f>
        <v>0.17694369973190349</v>
      </c>
      <c r="AP590" s="7"/>
      <c r="AR590" s="300" t="s">
        <v>75</v>
      </c>
      <c r="AS590" s="295"/>
      <c r="AT590" s="44">
        <f>SUM(AT528,AT532,AT536,AT540,AT544,AT548,AT551,AT556,AT560,AT564,AT568,AT572,AT576)*100</f>
        <v>32700</v>
      </c>
      <c r="AU590" s="95">
        <f>AT590/$A585</f>
        <v>1557.1428571428571</v>
      </c>
      <c r="AV590" s="9"/>
      <c r="AW590" s="3">
        <f>AT590/AX590</f>
        <v>2335.7142857142858</v>
      </c>
      <c r="AX590" s="44">
        <f>SUM(AX528,AX532,AX536,AX540,AX544,AX548,AX551,AX556,AX560,AX564,AX568,AX572,AX576)</f>
        <v>14</v>
      </c>
      <c r="AY590" s="9"/>
      <c r="AZ590" s="90" t="str">
        <f t="shared" ref="AZ590:BA590" si="1050">AZ528</f>
        <v>テラスタルフェス</v>
      </c>
      <c r="BA590" s="91">
        <f t="shared" si="1050"/>
        <v>1000</v>
      </c>
      <c r="BB590" s="44">
        <f>SUM(BB528,BB532,BB536,BB540,BB544,BB548,BB551,BB556,BB560,BB564,BB568,BB572,BB576)</f>
        <v>14000</v>
      </c>
      <c r="BC590" s="42">
        <f>BB590/AT590</f>
        <v>0.42813455657492355</v>
      </c>
      <c r="BD590" s="7"/>
      <c r="BF590" s="300" t="s">
        <v>75</v>
      </c>
      <c r="BG590" s="295"/>
      <c r="BH590" s="44">
        <f>SUM(BH528,BH532,BH536,BH540,BH544,BH548,BH551,BH556,BH560,BH564,BH568,BH572,BH576)*100</f>
        <v>40600</v>
      </c>
      <c r="BI590" s="195">
        <f>BH590/$A585</f>
        <v>1933.3333333333333</v>
      </c>
      <c r="BJ590" s="9"/>
      <c r="BK590" s="3">
        <f>BH590/BL590</f>
        <v>1450</v>
      </c>
      <c r="BL590" s="44">
        <f>SUM(BL528,BL532,BL536,BL540,BL544,BL548,BL551,BL556,BL560,BL564,BL568,BL572,BL576)</f>
        <v>28</v>
      </c>
      <c r="BM590" s="9"/>
      <c r="BN590" s="90" t="str">
        <f t="shared" ref="BN590:BO590" si="1051">BN528</f>
        <v>ゴールドイヤホン</v>
      </c>
      <c r="BO590" s="91">
        <f t="shared" si="1051"/>
        <v>800</v>
      </c>
      <c r="BP590" s="44">
        <f>SUM(BP528,BP532,BP536,BP540,BP544,BP548,BP551,BP556,BP560,BP564,BP568,BP572,BP576)</f>
        <v>22400</v>
      </c>
      <c r="BQ590" s="42">
        <f>BP590/BH590</f>
        <v>0.55172413793103448</v>
      </c>
      <c r="BR590" s="7"/>
      <c r="BS590" s="1"/>
      <c r="BT590" s="15"/>
      <c r="BU590" s="9"/>
      <c r="BV590" s="9"/>
      <c r="BW590" s="9"/>
      <c r="BX590" s="9"/>
      <c r="BY590" s="3"/>
      <c r="BZ590" s="9"/>
      <c r="CA590" s="9"/>
      <c r="CB590" s="9"/>
      <c r="CC590" s="9"/>
      <c r="CD590" s="9"/>
      <c r="CE590" s="9"/>
      <c r="CF590" s="7"/>
      <c r="CH590" s="15"/>
      <c r="CI590" s="9"/>
      <c r="CJ590" s="9"/>
      <c r="CK590" s="9"/>
      <c r="CL590" s="78"/>
      <c r="CM590" s="100"/>
      <c r="CN590" s="78"/>
      <c r="CO590" s="78"/>
      <c r="CP590" s="78"/>
      <c r="CQ590" s="78"/>
      <c r="CR590" s="9"/>
      <c r="CS590" s="9"/>
      <c r="CT590" s="7"/>
      <c r="CV590" s="15"/>
      <c r="CW590" s="9"/>
      <c r="CX590" s="9"/>
      <c r="CY590" s="9"/>
      <c r="CZ590" s="78"/>
      <c r="DA590" s="100"/>
      <c r="DB590" s="78"/>
      <c r="DC590" s="78"/>
      <c r="DD590" s="78"/>
      <c r="DE590" s="78"/>
      <c r="DF590" s="9"/>
      <c r="DG590" s="9"/>
      <c r="DH590" s="7"/>
      <c r="EL590" s="239"/>
      <c r="EM590" s="300" t="s">
        <v>75</v>
      </c>
      <c r="EN590" s="301"/>
      <c r="EO590" s="295"/>
      <c r="EP590" s="44">
        <f>SUM(EP528,EP532,EP536,EP540,EP544,EP548,EP551,EP556,EP560,EP564,EP568,EP572,EP576)*100</f>
        <v>0</v>
      </c>
      <c r="EQ590" s="95" t="e">
        <f>EP590/EM585</f>
        <v>#DIV/0!</v>
      </c>
      <c r="ER590" s="9"/>
      <c r="ES590" s="3" t="e">
        <f>EP590/ET590</f>
        <v>#DIV/0!</v>
      </c>
      <c r="ET590" s="44">
        <f>SUM(ET528,ET532,ET536,ET540,ET544,ET548,ET551,ET556,ET560,ET564,ET568,ET572,ET576)</f>
        <v>0</v>
      </c>
      <c r="EU590" s="9"/>
      <c r="EV590" s="90">
        <f t="shared" ref="EV590:EW593" si="1052">EV528</f>
        <v>0</v>
      </c>
      <c r="EW590" s="91">
        <f t="shared" si="1052"/>
        <v>0</v>
      </c>
      <c r="EX590" s="44">
        <f>SUM(EX528,EX532,EX536,EX540,EX544,EX548,EX551,EX556,EX560,EX564,EX568,EX572,EX576)</f>
        <v>0</v>
      </c>
      <c r="EY590" s="42" t="e">
        <f>EX590/EP590</f>
        <v>#DIV/0!</v>
      </c>
      <c r="EZ590" s="7"/>
    </row>
    <row r="591" spans="1:156" ht="15" customHeight="1">
      <c r="A591" s="300" t="s">
        <v>75</v>
      </c>
      <c r="B591" s="301"/>
      <c r="C591" s="295"/>
      <c r="D591" s="44">
        <f>SUM(D529,D533,D537,D541,D545,D549,D552,D557,D561,D565,D569,D573,D577)*100</f>
        <v>30000</v>
      </c>
      <c r="E591" s="95">
        <f>D591/A585</f>
        <v>1428.5714285714287</v>
      </c>
      <c r="F591" s="9"/>
      <c r="G591" s="3">
        <f>D591/H591</f>
        <v>2500</v>
      </c>
      <c r="H591" s="44">
        <f>SUM(H529,H533,H537,H541,H545,H549,H552,H557,H561,H565,H569,H573,H577)</f>
        <v>12</v>
      </c>
      <c r="I591" s="9"/>
      <c r="J591" s="90" t="str">
        <f t="shared" ref="J591:K591" si="1053">J529</f>
        <v>ピクミンマスコット</v>
      </c>
      <c r="K591" s="91">
        <f t="shared" si="1053"/>
        <v>800</v>
      </c>
      <c r="L591" s="44">
        <f>SUM(L529,L533,L537,L541,L545,L549,L552,L557,L561,L565,L569,L573,L577)</f>
        <v>9600</v>
      </c>
      <c r="M591" s="42">
        <f>L591/D591</f>
        <v>0.32</v>
      </c>
      <c r="N591" s="7"/>
      <c r="P591" s="300" t="s">
        <v>75</v>
      </c>
      <c r="Q591" s="295"/>
      <c r="R591" s="44">
        <f>SUM(R529,R533,R537,R541,R545,R549,R552,R557,R561,R565,R569,R573,R577)*100</f>
        <v>18900</v>
      </c>
      <c r="S591" s="95">
        <f>R591/A585</f>
        <v>900</v>
      </c>
      <c r="T591" s="9"/>
      <c r="U591" s="3">
        <f>R591/V591</f>
        <v>1718.1818181818182</v>
      </c>
      <c r="V591" s="44">
        <f>SUM(V529,V533,V537,V541,V545,V549,V552,V557,V561,V565,V569,V573,V577)</f>
        <v>11</v>
      </c>
      <c r="W591" s="9"/>
      <c r="X591" s="90" t="str">
        <f t="shared" ref="X591:Y591" si="1054">X529</f>
        <v>サンリオキーケース</v>
      </c>
      <c r="Y591" s="91">
        <f t="shared" si="1054"/>
        <v>762</v>
      </c>
      <c r="Z591" s="44">
        <f>SUM(Z529,Z533,Z537,Z541,Z545,Z549,Z552,Z557,Z561,Z565,Z569,Z573,Z577)</f>
        <v>6655</v>
      </c>
      <c r="AA591" s="42">
        <f>Z591/R591</f>
        <v>0.35211640211640211</v>
      </c>
      <c r="AB591" s="7"/>
      <c r="AD591" s="300" t="s">
        <v>75</v>
      </c>
      <c r="AE591" s="295"/>
      <c r="AF591" s="44">
        <f>SUM(AF529,AF533,AF537,AF541,AF545,AF549,AF552,AF557,AF561,AF565,AF569,AF573,AF577)*100</f>
        <v>21800</v>
      </c>
      <c r="AG591" s="95">
        <f>AF591/$A585</f>
        <v>1038.0952380952381</v>
      </c>
      <c r="AH591" s="9"/>
      <c r="AI591" s="3">
        <f>AF591/AJ591</f>
        <v>1676.9230769230769</v>
      </c>
      <c r="AJ591" s="44">
        <f>SUM(AJ529,AJ533,AJ537,AJ541,AJ545,AJ549,AJ552,AJ557,AJ561,AJ565,AJ569,AJ573,AJ577)</f>
        <v>13</v>
      </c>
      <c r="AK591" s="9"/>
      <c r="AL591" s="90" t="str">
        <f t="shared" ref="AL591:AM591" si="1055">AL529</f>
        <v>ジャグラーボタンDX</v>
      </c>
      <c r="AM591" s="91">
        <f t="shared" si="1055"/>
        <v>1100</v>
      </c>
      <c r="AN591" s="44">
        <f>SUM(AN529,AN533,AN537,AN541,AN545,AN549,AN552,AN557,AN561,AN565,AN569,AN573,AN577)</f>
        <v>11476</v>
      </c>
      <c r="AO591" s="42">
        <f>AN591/AF591</f>
        <v>0.5264220183486239</v>
      </c>
      <c r="AP591" s="7"/>
      <c r="AR591" s="300" t="s">
        <v>75</v>
      </c>
      <c r="AS591" s="295"/>
      <c r="AT591" s="44">
        <f>SUM(AT529,AT533,AT537,AT541,AT545,AT549,AT552,AT557,AT561,AT565,AT569,AT573,AT577)*100</f>
        <v>24800</v>
      </c>
      <c r="AU591" s="95">
        <f>AT591/$A585</f>
        <v>1180.952380952381</v>
      </c>
      <c r="AV591" s="9"/>
      <c r="AW591" s="3">
        <f>AT591/AX591</f>
        <v>1771.4285714285713</v>
      </c>
      <c r="AX591" s="44">
        <f>SUM(AX529,AX533,AX537,AX541,AX545,AX549,AX552,AX557,AX561,AX565,AX569,AX573,AX577)</f>
        <v>14</v>
      </c>
      <c r="AY591" s="9"/>
      <c r="AZ591" s="90" t="str">
        <f t="shared" ref="AZ591:BA591" si="1056">AZ529</f>
        <v>ブラックホワイトポケカ</v>
      </c>
      <c r="BA591" s="91">
        <f t="shared" si="1056"/>
        <v>1000</v>
      </c>
      <c r="BB591" s="44">
        <f>SUM(BB529,BB533,BB537,BB541,BB545,BB549,BB552,BB557,BB561,BB565,BB569,BB573,BB577)</f>
        <v>14000</v>
      </c>
      <c r="BC591" s="42">
        <f>BB591/AT591</f>
        <v>0.56451612903225812</v>
      </c>
      <c r="BD591" s="7"/>
      <c r="BF591" s="300" t="s">
        <v>75</v>
      </c>
      <c r="BG591" s="295"/>
      <c r="BH591" s="44">
        <f>SUM(BH529,BH533,BH537,BH541,BH545,BH549,BH552,BH557,BH561,BH565,BH569,BH573,BH577)*100</f>
        <v>52300</v>
      </c>
      <c r="BI591" s="195">
        <f>BH591/$A585</f>
        <v>2490.4761904761904</v>
      </c>
      <c r="BJ591" s="9"/>
      <c r="BK591" s="3">
        <f>BH591/BL591</f>
        <v>6537.5</v>
      </c>
      <c r="BL591" s="44">
        <f>SUM(BL529,BL533,BL537,BL541,BL545,BL549,BL552,BL557,BL561,BL565,BL569,BL573,BL577)</f>
        <v>8</v>
      </c>
      <c r="BM591" s="9"/>
      <c r="BN591" s="90" t="str">
        <f t="shared" ref="BN591:BO591" si="1057">BN529</f>
        <v>デジタルミニカメラ</v>
      </c>
      <c r="BO591" s="91">
        <f t="shared" si="1057"/>
        <v>722</v>
      </c>
      <c r="BP591" s="44">
        <f>SUM(BP529,BP533,BP537,BP541,BP545,BP549,BP552,BP557,BP561,BP565,BP569,BP573,BP577)</f>
        <v>5776</v>
      </c>
      <c r="BQ591" s="42">
        <f>BP591/BH591</f>
        <v>0.11043977055449331</v>
      </c>
      <c r="BR591" s="7"/>
      <c r="BS591" s="1"/>
      <c r="BT591" s="15"/>
      <c r="BU591" s="9"/>
      <c r="BV591" s="9"/>
      <c r="BW591" s="9"/>
      <c r="BX591" s="9"/>
      <c r="BY591" s="3"/>
      <c r="BZ591" s="9"/>
      <c r="CA591" s="9"/>
      <c r="CB591" s="9"/>
      <c r="CC591" s="9"/>
      <c r="CD591" s="9"/>
      <c r="CE591" s="9"/>
      <c r="CF591" s="7"/>
      <c r="CH591" s="15"/>
      <c r="CI591" s="9"/>
      <c r="CJ591" s="9"/>
      <c r="CK591" s="9"/>
      <c r="CL591" s="9"/>
      <c r="CM591" s="3"/>
      <c r="CN591" s="9"/>
      <c r="CO591" s="9"/>
      <c r="CP591" s="9"/>
      <c r="CQ591" s="9"/>
      <c r="CR591" s="9"/>
      <c r="CS591" s="9"/>
      <c r="CT591" s="7"/>
      <c r="CV591" s="15"/>
      <c r="CW591" s="9"/>
      <c r="CX591" s="9"/>
      <c r="CY591" s="9"/>
      <c r="CZ591" s="9"/>
      <c r="DA591" s="3"/>
      <c r="DB591" s="9"/>
      <c r="DC591" s="9"/>
      <c r="DD591" s="9"/>
      <c r="DE591" s="9"/>
      <c r="DF591" s="9"/>
      <c r="DG591" s="9"/>
      <c r="DH591" s="7"/>
      <c r="EL591" s="239"/>
      <c r="EM591" s="300" t="s">
        <v>75</v>
      </c>
      <c r="EN591" s="301"/>
      <c r="EO591" s="295"/>
      <c r="EP591" s="44">
        <f>SUM(EP529,EP533,EP537,EP541,EP545,EP549,EP552,EP557,EP561,EP565,EP569,EP573,EP577)*100</f>
        <v>0</v>
      </c>
      <c r="EQ591" s="95" t="e">
        <f>EP591/EM585</f>
        <v>#DIV/0!</v>
      </c>
      <c r="ER591" s="9"/>
      <c r="ES591" s="3" t="e">
        <f>EP591/ET591</f>
        <v>#DIV/0!</v>
      </c>
      <c r="ET591" s="44">
        <f>SUM(ET529,ET533,ET537,ET541,ET545,ET549,ET552,ET557,ET561,ET565,ET569,ET573,ET577)</f>
        <v>0</v>
      </c>
      <c r="EU591" s="9"/>
      <c r="EV591" s="90">
        <f t="shared" si="1052"/>
        <v>0</v>
      </c>
      <c r="EW591" s="91">
        <f t="shared" si="1052"/>
        <v>0</v>
      </c>
      <c r="EX591" s="44">
        <f>SUM(EX529,EX533,EX537,EX541,EX545,EX549,EX552,EX557,EX561,EX565,EX569,EX573,EX577)</f>
        <v>0</v>
      </c>
      <c r="EY591" s="42" t="e">
        <f>EX591/EP591</f>
        <v>#DIV/0!</v>
      </c>
      <c r="EZ591" s="7"/>
    </row>
    <row r="592" spans="1:156" ht="15" customHeight="1">
      <c r="A592" s="300" t="s">
        <v>75</v>
      </c>
      <c r="B592" s="301"/>
      <c r="C592" s="295"/>
      <c r="D592" s="44">
        <f>SUM(D530,D534,D538,D542,D546,D550,D553,D558,D562,D566,D570,D574,D578)*100</f>
        <v>29800</v>
      </c>
      <c r="E592" s="95">
        <f>D592/A585</f>
        <v>1419.047619047619</v>
      </c>
      <c r="F592" s="9"/>
      <c r="G592" s="3">
        <f>D592/H592</f>
        <v>2980</v>
      </c>
      <c r="H592" s="44">
        <f>SUM(H530,H534,H538,H542,H546,H550,H553,H558,H562,H566,H570,H574,H578)</f>
        <v>10</v>
      </c>
      <c r="I592" s="9"/>
      <c r="J592" s="90" t="str">
        <f t="shared" ref="J592:K592" si="1058">J530</f>
        <v>キティサンダルBC</v>
      </c>
      <c r="K592" s="91">
        <f t="shared" si="1058"/>
        <v>605</v>
      </c>
      <c r="L592" s="44">
        <f>SUM(L530,L534,L538,L542,L546,L550,L553,L558,L562,L566,L570,L574,L578)</f>
        <v>3080</v>
      </c>
      <c r="M592" s="42">
        <f>L592/D592</f>
        <v>0.10335570469798658</v>
      </c>
      <c r="N592" s="7"/>
      <c r="P592" s="300" t="s">
        <v>75</v>
      </c>
      <c r="Q592" s="295"/>
      <c r="R592" s="44">
        <f>SUM(R530,R534,R538,R542,R546,R550,R553,R558,R562,R566,R570,R574,R578)*100</f>
        <v>50700</v>
      </c>
      <c r="S592" s="95">
        <f>R592/A585</f>
        <v>2414.2857142857142</v>
      </c>
      <c r="T592" s="9"/>
      <c r="U592" s="3">
        <f>R592/V592</f>
        <v>4609.090909090909</v>
      </c>
      <c r="V592" s="44">
        <f>SUM(V530,V534,V538,V542,V546,V550,V553,V558,V562,V566,V570,V574,V578)</f>
        <v>11</v>
      </c>
      <c r="W592" s="9"/>
      <c r="X592" s="90" t="str">
        <f t="shared" ref="X592:Y592" si="1059">X530</f>
        <v>サンリオファン</v>
      </c>
      <c r="Y592" s="91">
        <f t="shared" si="1059"/>
        <v>1100</v>
      </c>
      <c r="Z592" s="44">
        <f>SUM(Z530,Z534,Z538,Z542,Z546,Z550,Z553,Z558,Z562,Z566,Z570,Z574,Z578)</f>
        <v>12100</v>
      </c>
      <c r="AA592" s="42">
        <f>Z592/R592</f>
        <v>0.23865877712031558</v>
      </c>
      <c r="AB592" s="7"/>
      <c r="AD592" s="300" t="s">
        <v>75</v>
      </c>
      <c r="AE592" s="295"/>
      <c r="AF592" s="44">
        <f>SUM(AF530,AF534,AF538,AF542,AF546,AF550,AF553,AF558,AF562,AF566,AF570,AF574,AF578)*100</f>
        <v>50300</v>
      </c>
      <c r="AG592" s="95">
        <f>AF592/$A585</f>
        <v>2395.2380952380954</v>
      </c>
      <c r="AH592" s="9"/>
      <c r="AI592" s="3">
        <f>AF592/AJ592</f>
        <v>2286.3636363636365</v>
      </c>
      <c r="AJ592" s="44">
        <f>SUM(AJ530,AJ534,AJ538,AJ542,AJ546,AJ550,AJ553,AJ558,AJ562,AJ566,AJ570,AJ574,AJ578)</f>
        <v>22</v>
      </c>
      <c r="AK592" s="9"/>
      <c r="AL592" s="90" t="str">
        <f t="shared" ref="AL592:AM592" si="1060">AL530</f>
        <v>ＡＩマスコット</v>
      </c>
      <c r="AM592" s="91">
        <f t="shared" si="1060"/>
        <v>418</v>
      </c>
      <c r="AN592" s="44">
        <f>SUM(AN530,AN534,AN538,AN542,AN546,AN550,AN553,AN558,AN562,AN566,AN570,AN574,AN578)</f>
        <v>9196</v>
      </c>
      <c r="AO592" s="42">
        <f>AN592/AF592</f>
        <v>0.18282306163021869</v>
      </c>
      <c r="AP592" s="7"/>
      <c r="AR592" s="300" t="s">
        <v>75</v>
      </c>
      <c r="AS592" s="295"/>
      <c r="AT592" s="44">
        <f>SUM(AT530,AT534,AT538,AT542,AT546,AT550,AT553,AT558,AT562,AT566,AT570,AT574,AT578)*100</f>
        <v>31900</v>
      </c>
      <c r="AU592" s="95">
        <f>AT592/$A585</f>
        <v>1519.047619047619</v>
      </c>
      <c r="AV592" s="9"/>
      <c r="AW592" s="3">
        <f>AT592/AX592</f>
        <v>1595</v>
      </c>
      <c r="AX592" s="44">
        <f>SUM(AX530,AX534,AX538,AX542,AX546,AX550,AX553,AX558,AX562,AX566,AX570,AX574,AX578)</f>
        <v>20</v>
      </c>
      <c r="AY592" s="9"/>
      <c r="AZ592" s="90" t="str">
        <f t="shared" ref="AZ592:BA592" si="1061">AZ530</f>
        <v>ダンダダンマスコット</v>
      </c>
      <c r="BA592" s="91">
        <f t="shared" si="1061"/>
        <v>800</v>
      </c>
      <c r="BB592" s="44">
        <f>SUM(BB530,BB534,BB538,BB542,BB546,BB550,BB553,BB558,BB562,BB566,BB570,BB574,BB578)</f>
        <v>14400</v>
      </c>
      <c r="BC592" s="42">
        <f>BB592/AT592</f>
        <v>0.45141065830721006</v>
      </c>
      <c r="BD592" s="7"/>
      <c r="BF592" s="300" t="s">
        <v>75</v>
      </c>
      <c r="BG592" s="295"/>
      <c r="BH592" s="44">
        <f>SUM(BH530,BH534,BH538,BH542,BH546,BH550,BH553,BH558,BH562,BH566,BH570,BH574,BH578)*100</f>
        <v>68800</v>
      </c>
      <c r="BI592" s="195">
        <f>BH592/$A585</f>
        <v>3276.1904761904761</v>
      </c>
      <c r="BJ592" s="9"/>
      <c r="BK592" s="3">
        <f>BH592/BL592</f>
        <v>1075</v>
      </c>
      <c r="BL592" s="44">
        <f>SUM(BL530,BL534,BL538,BL542,BL546,BL550,BL553,BL558,BL562,BL566,BL570,BL574,BL578)</f>
        <v>64</v>
      </c>
      <c r="BM592" s="9"/>
      <c r="BN592" s="90" t="str">
        <f t="shared" ref="BN592:BO592" si="1062">BN530</f>
        <v>ゲームアーク</v>
      </c>
      <c r="BO592" s="91">
        <f t="shared" si="1062"/>
        <v>670</v>
      </c>
      <c r="BP592" s="44">
        <f>SUM(BP530,BP534,BP538,BP542,BP546,BP550,BP553,BP558,BP562,BP566,BP570,BP574,BP578)</f>
        <v>42880</v>
      </c>
      <c r="BQ592" s="42">
        <f>BP592/BH592</f>
        <v>0.62325581395348839</v>
      </c>
      <c r="BR592" s="7"/>
      <c r="BS592" s="1"/>
      <c r="BT592" s="15"/>
      <c r="BU592" s="9"/>
      <c r="BV592" s="9"/>
      <c r="BW592" s="9"/>
      <c r="BX592" s="9"/>
      <c r="BY592" s="3"/>
      <c r="BZ592" s="9"/>
      <c r="CA592" s="9"/>
      <c r="CB592" s="9"/>
      <c r="CC592" s="9"/>
      <c r="CD592" s="9"/>
      <c r="CE592" s="9"/>
      <c r="CF592" s="7"/>
      <c r="CH592" s="15"/>
      <c r="CI592" s="9"/>
      <c r="CJ592" s="9"/>
      <c r="CK592" s="9"/>
      <c r="CL592" s="9"/>
      <c r="CM592" s="3"/>
      <c r="CN592" s="9"/>
      <c r="CO592" s="9"/>
      <c r="CP592" s="9"/>
      <c r="CQ592" s="9"/>
      <c r="CR592" s="9"/>
      <c r="CS592" s="9"/>
      <c r="CT592" s="7"/>
      <c r="CV592" s="15"/>
      <c r="CW592" s="9"/>
      <c r="CX592" s="9"/>
      <c r="CY592" s="9"/>
      <c r="CZ592" s="9"/>
      <c r="DA592" s="3"/>
      <c r="DB592" s="9"/>
      <c r="DC592" s="9"/>
      <c r="DD592" s="9"/>
      <c r="DE592" s="9"/>
      <c r="DF592" s="9"/>
      <c r="DG592" s="9"/>
      <c r="DH592" s="7"/>
      <c r="EL592" s="239"/>
      <c r="EM592" s="300" t="s">
        <v>75</v>
      </c>
      <c r="EN592" s="301"/>
      <c r="EO592" s="295"/>
      <c r="EP592" s="44">
        <f>SUM(EP530,EP534,EP538,EP542,EP546,EP550,EP553,EP558,EP562,EP566,EP570,EP574,EP578)*100</f>
        <v>0</v>
      </c>
      <c r="EQ592" s="95" t="e">
        <f>EP592/EM585</f>
        <v>#DIV/0!</v>
      </c>
      <c r="ER592" s="9"/>
      <c r="ES592" s="3" t="e">
        <f>EP592/ET592</f>
        <v>#DIV/0!</v>
      </c>
      <c r="ET592" s="44">
        <f>SUM(ET530,ET534,ET538,ET542,ET546,ET550,ET553,ET558,ET562,ET566,ET570,ET574,ET578)</f>
        <v>0</v>
      </c>
      <c r="EU592" s="9"/>
      <c r="EV592" s="90">
        <f t="shared" si="1052"/>
        <v>0</v>
      </c>
      <c r="EW592" s="91">
        <f t="shared" si="1052"/>
        <v>0</v>
      </c>
      <c r="EX592" s="44">
        <f>SUM(EX530,EX534,EX538,EX542,EX546,EX550,EX553,EX558,EX562,EX566,EX570,EX574,EX578)</f>
        <v>0</v>
      </c>
      <c r="EY592" s="42" t="e">
        <f>EX592/EP592</f>
        <v>#DIV/0!</v>
      </c>
      <c r="EZ592" s="7"/>
    </row>
    <row r="593" spans="1:156" ht="15" customHeight="1">
      <c r="A593" s="300" t="s">
        <v>75</v>
      </c>
      <c r="B593" s="301"/>
      <c r="C593" s="295"/>
      <c r="D593" s="44">
        <f>SUM(D531,D535,D539,D543,D547,D555,D554,D559,D563,D567,D571,D575,D579)*100</f>
        <v>41700</v>
      </c>
      <c r="E593" s="95">
        <f>D593/A585</f>
        <v>1985.7142857142858</v>
      </c>
      <c r="F593" s="9"/>
      <c r="G593" s="3">
        <f>D593/H593</f>
        <v>4633.333333333333</v>
      </c>
      <c r="H593" s="44">
        <f>SUM(H531,H535,H539,H543,H547,H555,H554,H559,H563,H567,H571,H575,H579)</f>
        <v>9</v>
      </c>
      <c r="I593" s="9"/>
      <c r="J593" s="90" t="str">
        <f t="shared" ref="J593:K593" si="1063">J531</f>
        <v>キティフェイスポーチ</v>
      </c>
      <c r="K593" s="91">
        <f t="shared" si="1063"/>
        <v>957</v>
      </c>
      <c r="L593" s="44">
        <f>SUM(L531,L535,L539,L543,L547,L555,L554,L559,L563,L567,L571,L575,L579)</f>
        <v>8613</v>
      </c>
      <c r="M593" s="42">
        <f>L593/D593</f>
        <v>0.20654676258992805</v>
      </c>
      <c r="N593" s="7"/>
      <c r="P593" s="300" t="s">
        <v>75</v>
      </c>
      <c r="Q593" s="295"/>
      <c r="R593" s="44">
        <f>SUM(R531,R535,R539,R543,R547,R555,R554,R559,R563,R567,R571,R575,R579)*100</f>
        <v>36600</v>
      </c>
      <c r="S593" s="95">
        <f>R593/A585</f>
        <v>1742.8571428571429</v>
      </c>
      <c r="T593" s="9"/>
      <c r="U593" s="3">
        <f>R593/V593</f>
        <v>3327.2727272727275</v>
      </c>
      <c r="V593" s="44">
        <f>SUM(V531,V535,V539,V543,V547,V555,V554,V559,V563,V567,V571,V575,V579)</f>
        <v>11</v>
      </c>
      <c r="W593" s="9"/>
      <c r="X593" s="90" t="str">
        <f t="shared" ref="X593:Y593" si="1064">X531</f>
        <v>アンパンマンマスコット</v>
      </c>
      <c r="Y593" s="91">
        <f t="shared" si="1064"/>
        <v>608</v>
      </c>
      <c r="Z593" s="44">
        <f>SUM(Z531,Z535,Z539,Z543,Z547,Z555,Z554,Z559,Z563,Z567,Z571,Z575,Z579)</f>
        <v>6688</v>
      </c>
      <c r="AA593" s="42">
        <f>Z593/R593</f>
        <v>0.18273224043715847</v>
      </c>
      <c r="AB593" s="7"/>
      <c r="AD593" s="300" t="s">
        <v>75</v>
      </c>
      <c r="AE593" s="295"/>
      <c r="AF593" s="44">
        <f>SUM(AF531,AF535,AF539,AF543,AF547,AF555,AF554,AF559,AF563,AF567,AF571,AF575,AF579)*100</f>
        <v>55700</v>
      </c>
      <c r="AG593" s="95">
        <f>AF593/$A585</f>
        <v>2652.3809523809523</v>
      </c>
      <c r="AH593" s="9"/>
      <c r="AI593" s="3">
        <f>AF593/AJ593</f>
        <v>3713.3333333333335</v>
      </c>
      <c r="AJ593" s="44">
        <f>SUM(AJ531,AJ535,AJ539,AJ543,AJ547,AJ555,AJ554,AJ559,AJ563,AJ567,AJ571,AJ575,AJ579)</f>
        <v>15</v>
      </c>
      <c r="AK593" s="9"/>
      <c r="AL593" s="90" t="str">
        <f t="shared" ref="AL593:AM593" si="1065">AL531</f>
        <v>リップモンスターファン</v>
      </c>
      <c r="AM593" s="91">
        <f t="shared" si="1065"/>
        <v>396</v>
      </c>
      <c r="AN593" s="44">
        <f>SUM(AN531,AN535,AN539,AN543,AN547,AN555,AN554,AN559,AN563,AN567,AN571,AN575,AN579)</f>
        <v>6750</v>
      </c>
      <c r="AO593" s="42">
        <f>AN593/AF593</f>
        <v>0.12118491921005387</v>
      </c>
      <c r="AP593" s="7"/>
      <c r="AR593" s="300" t="s">
        <v>75</v>
      </c>
      <c r="AS593" s="295"/>
      <c r="AT593" s="44">
        <f>SUM(AT531,AT535,AT539,AT543,AT547,AT555,AT554,AT559,AT563,AT567,AT571,AT575,AT579)*100</f>
        <v>24500</v>
      </c>
      <c r="AU593" s="95">
        <f>AT593/$A585</f>
        <v>1166.6666666666667</v>
      </c>
      <c r="AV593" s="9"/>
      <c r="AW593" s="3">
        <f>AT593/AX593</f>
        <v>1750</v>
      </c>
      <c r="AX593" s="44">
        <f>SUM(AX531,AX535,AX539,AX543,AX547,AX555,AX554,AX559,AX563,AX567,AX571,AX575,AX579)</f>
        <v>14</v>
      </c>
      <c r="AY593" s="9"/>
      <c r="AZ593" s="90" t="str">
        <f t="shared" ref="AZ593:BA593" si="1066">AZ531</f>
        <v>SPGラバー</v>
      </c>
      <c r="BA593" s="91">
        <f t="shared" si="1066"/>
        <v>200</v>
      </c>
      <c r="BB593" s="44">
        <f>SUM(BB531,BB535,BB539,BB543,BB547,BB555,BB554,BB559,BB563,BB567,BB571,BB575,BB579)</f>
        <v>4112</v>
      </c>
      <c r="BC593" s="42">
        <f>BB593/AT593</f>
        <v>0.16783673469387755</v>
      </c>
      <c r="BD593" s="7"/>
      <c r="BF593" s="300" t="s">
        <v>75</v>
      </c>
      <c r="BG593" s="295"/>
      <c r="BH593" s="44">
        <f>SUM(BH531,BH535,BH539,BH543,BH547,BH555,BH554,BH559,BH563,BH567,BH571,BH575,BH579)*100</f>
        <v>99300</v>
      </c>
      <c r="BI593" s="195">
        <f>BH593/$A585</f>
        <v>4728.5714285714284</v>
      </c>
      <c r="BJ593" s="9"/>
      <c r="BK593" s="3">
        <f>BH593/BL593</f>
        <v>1655</v>
      </c>
      <c r="BL593" s="44">
        <f>SUM(BL531,BL535,BL539,BL543,BL547,BL555,BL554,BL559,BL563,BL567,BL571,BL575,BL579)</f>
        <v>60</v>
      </c>
      <c r="BM593" s="9"/>
      <c r="BN593" s="90" t="str">
        <f t="shared" ref="BN593:BO593" si="1067">BN531</f>
        <v>AIモンスターラバー</v>
      </c>
      <c r="BO593" s="91">
        <f t="shared" si="1067"/>
        <v>200</v>
      </c>
      <c r="BP593" s="44">
        <f>SUM(BP531,BP535,BP539,BP543,BP547,BP555,BP554,BP559,BP563,BP567,BP571,BP575,BP579)</f>
        <v>12000</v>
      </c>
      <c r="BQ593" s="42">
        <f>BP593/BH593</f>
        <v>0.12084592145015106</v>
      </c>
      <c r="BR593" s="7"/>
      <c r="BS593" s="1"/>
      <c r="BT593" s="15"/>
      <c r="BU593" s="9"/>
      <c r="BV593" s="9"/>
      <c r="BW593" s="9"/>
      <c r="BX593" s="9"/>
      <c r="BY593" s="3"/>
      <c r="BZ593" s="9"/>
      <c r="CA593" s="9"/>
      <c r="CB593" s="9"/>
      <c r="CC593" s="9"/>
      <c r="CD593" s="9"/>
      <c r="CE593" s="9"/>
      <c r="CF593" s="7"/>
      <c r="CH593" s="15"/>
      <c r="CI593" s="9"/>
      <c r="CJ593" s="9"/>
      <c r="CK593" s="9"/>
      <c r="CL593" s="9"/>
      <c r="CM593" s="3"/>
      <c r="CN593" s="9"/>
      <c r="CO593" s="9"/>
      <c r="CP593" s="9"/>
      <c r="CQ593" s="9"/>
      <c r="CR593" s="9"/>
      <c r="CS593" s="9"/>
      <c r="CT593" s="7"/>
      <c r="CV593" s="15"/>
      <c r="CW593" s="9"/>
      <c r="CX593" s="9"/>
      <c r="CY593" s="9"/>
      <c r="CZ593" s="9"/>
      <c r="DA593" s="3"/>
      <c r="DB593" s="9"/>
      <c r="DC593" s="9"/>
      <c r="DD593" s="9"/>
      <c r="DE593" s="9"/>
      <c r="DF593" s="9"/>
      <c r="DG593" s="9"/>
      <c r="DH593" s="7"/>
      <c r="DJ593" s="250"/>
      <c r="DK593" s="250"/>
      <c r="DL593" s="250"/>
      <c r="DM593" s="250"/>
      <c r="DN593" s="13"/>
      <c r="DO593" s="250"/>
      <c r="EL593" s="239"/>
      <c r="EM593" s="300" t="s">
        <v>75</v>
      </c>
      <c r="EN593" s="301"/>
      <c r="EO593" s="295"/>
      <c r="EP593" s="44">
        <f>SUM(EP531,EP535,EP539,EP543,EP547,EP555,EP554,EP559,EP563,EP567,EP571,EP575,EP579)*100</f>
        <v>0</v>
      </c>
      <c r="EQ593" s="95" t="e">
        <f>EP593/EM585</f>
        <v>#DIV/0!</v>
      </c>
      <c r="ER593" s="9"/>
      <c r="ES593" s="3" t="e">
        <f>EP593/ET593</f>
        <v>#DIV/0!</v>
      </c>
      <c r="ET593" s="44">
        <f>SUM(ET531,ET535,ET539,ET543,ET547,ET555,ET554,ET559,ET563,ET567,ET571,ET575,ET579)</f>
        <v>0</v>
      </c>
      <c r="EU593" s="9"/>
      <c r="EV593" s="90">
        <f t="shared" si="1052"/>
        <v>0</v>
      </c>
      <c r="EW593" s="91">
        <f t="shared" si="1052"/>
        <v>0</v>
      </c>
      <c r="EX593" s="44">
        <f>SUM(EX531,EX535,EX539,EX543,EX547,EX555,EX554,EX559,EX563,EX567,EX571,EX575,EX579)</f>
        <v>0</v>
      </c>
      <c r="EY593" s="42" t="e">
        <f>EX593/EP593</f>
        <v>#DIV/0!</v>
      </c>
      <c r="EZ593" s="7"/>
    </row>
    <row r="594" spans="1:156" ht="15" customHeight="1">
      <c r="A594" s="15"/>
      <c r="B594" s="15"/>
      <c r="C594" s="3" t="s">
        <v>66</v>
      </c>
      <c r="D594" s="9">
        <f>SUM(D590:D593)</f>
        <v>145600</v>
      </c>
      <c r="E594" s="9"/>
      <c r="F594" s="9"/>
      <c r="G594" s="9"/>
      <c r="H594" s="9">
        <f>SUM(H590:H593)</f>
        <v>46</v>
      </c>
      <c r="I594" s="9"/>
      <c r="J594" s="294" t="s">
        <v>76</v>
      </c>
      <c r="K594" s="295"/>
      <c r="L594" s="78">
        <f>SUM(L590:L593)</f>
        <v>31523</v>
      </c>
      <c r="M594" s="101">
        <f>L594/D594</f>
        <v>0.21650412087912088</v>
      </c>
      <c r="N594" s="93"/>
      <c r="P594" s="15"/>
      <c r="Q594" s="3" t="s">
        <v>66</v>
      </c>
      <c r="R594" s="9">
        <f>SUM(R590:R593)</f>
        <v>167700</v>
      </c>
      <c r="S594" s="9"/>
      <c r="T594" s="9"/>
      <c r="U594" s="9"/>
      <c r="V594" s="9">
        <f>SUM(V590:V593)</f>
        <v>56</v>
      </c>
      <c r="W594" s="9"/>
      <c r="X594" s="294" t="s">
        <v>76</v>
      </c>
      <c r="Y594" s="295"/>
      <c r="Z594" s="78">
        <f>SUM(Z590:Z593)</f>
        <v>32093</v>
      </c>
      <c r="AA594" s="101">
        <f>Z594/R594</f>
        <v>0.19137149672033393</v>
      </c>
      <c r="AB594" s="93"/>
      <c r="AD594" s="15"/>
      <c r="AE594" s="3" t="s">
        <v>66</v>
      </c>
      <c r="AF594" s="9">
        <f>SUM(AF590:AF593)</f>
        <v>165100</v>
      </c>
      <c r="AG594" s="9"/>
      <c r="AH594" s="9"/>
      <c r="AI594" s="9"/>
      <c r="AJ594" s="9">
        <f>SUM(AJ590:AJ593)</f>
        <v>61</v>
      </c>
      <c r="AK594" s="9"/>
      <c r="AL594" s="294" t="s">
        <v>76</v>
      </c>
      <c r="AM594" s="295"/>
      <c r="AN594" s="78">
        <f>SUM(AN590:AN593)</f>
        <v>34022</v>
      </c>
      <c r="AO594" s="101">
        <f>AN594/AF594</f>
        <v>0.20606904906117504</v>
      </c>
      <c r="AP594" s="93"/>
      <c r="AR594" s="15"/>
      <c r="AS594" s="3" t="s">
        <v>66</v>
      </c>
      <c r="AT594" s="9">
        <f>SUM(AT590:AT593)</f>
        <v>113900</v>
      </c>
      <c r="AU594" s="9"/>
      <c r="AV594" s="9"/>
      <c r="AW594" s="9"/>
      <c r="AX594" s="9">
        <f>SUM(AX590:AX593)</f>
        <v>62</v>
      </c>
      <c r="AY594" s="9"/>
      <c r="AZ594" s="294" t="s">
        <v>76</v>
      </c>
      <c r="BA594" s="295"/>
      <c r="BB594" s="78">
        <f>SUM(BB590:BB593)</f>
        <v>46512</v>
      </c>
      <c r="BC594" s="101">
        <f>BB594/AT594</f>
        <v>0.4083582089552239</v>
      </c>
      <c r="BD594" s="7"/>
      <c r="BF594" s="15"/>
      <c r="BG594" s="3" t="s">
        <v>66</v>
      </c>
      <c r="BH594" s="9">
        <f>SUM(BH590:BH593)</f>
        <v>261000</v>
      </c>
      <c r="BI594" s="73"/>
      <c r="BJ594" s="9"/>
      <c r="BK594" s="9"/>
      <c r="BL594" s="9">
        <f>SUM(BL590:BL593)</f>
        <v>160</v>
      </c>
      <c r="BM594" s="9"/>
      <c r="BN594" s="294" t="s">
        <v>76</v>
      </c>
      <c r="BO594" s="295"/>
      <c r="BP594" s="78">
        <f>SUM(BP590:BP593)</f>
        <v>83056</v>
      </c>
      <c r="BQ594" s="101">
        <f>BP594/BH594</f>
        <v>0.31822222222222224</v>
      </c>
      <c r="BR594" s="93"/>
      <c r="BS594" s="1"/>
      <c r="BT594" s="15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7"/>
      <c r="CH594" s="15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7"/>
      <c r="CV594" s="15"/>
      <c r="CW594" s="9"/>
      <c r="CX594" s="9"/>
      <c r="CY594" s="9"/>
      <c r="CZ594" s="9"/>
      <c r="DA594" s="9"/>
      <c r="DB594" s="9"/>
      <c r="DC594" s="9"/>
      <c r="DD594" s="9"/>
      <c r="DE594" s="9"/>
      <c r="DF594" s="9"/>
      <c r="DG594" s="9"/>
      <c r="DH594" s="7"/>
      <c r="DJ594" s="250"/>
      <c r="DK594" s="250"/>
      <c r="DL594" s="250"/>
      <c r="DM594" s="250"/>
      <c r="DN594" s="13"/>
      <c r="DO594" s="250"/>
      <c r="EL594" s="239"/>
      <c r="EM594" s="15"/>
      <c r="EN594" s="15"/>
      <c r="EO594" s="3" t="s">
        <v>66</v>
      </c>
      <c r="EP594" s="9">
        <f>SUM(EP590:EP593)</f>
        <v>0</v>
      </c>
      <c r="EQ594" s="9"/>
      <c r="ER594" s="9"/>
      <c r="ES594" s="9"/>
      <c r="ET594" s="9">
        <f>SUM(ET590:ET593)</f>
        <v>0</v>
      </c>
      <c r="EU594" s="9"/>
      <c r="EV594" s="294" t="s">
        <v>76</v>
      </c>
      <c r="EW594" s="295"/>
      <c r="EX594" s="78">
        <f>SUM(EX590:EX593)</f>
        <v>0</v>
      </c>
      <c r="EY594" s="101" t="e">
        <f>EX594/EP594</f>
        <v>#DIV/0!</v>
      </c>
      <c r="EZ594" s="93"/>
    </row>
    <row r="595" spans="1:156" ht="15" customHeight="1">
      <c r="A595" s="45"/>
      <c r="B595" s="45"/>
      <c r="C595" s="248"/>
      <c r="D595" s="250"/>
      <c r="E595" s="250"/>
      <c r="F595" s="250"/>
      <c r="G595" s="250"/>
      <c r="H595" s="250"/>
      <c r="I595" s="250"/>
      <c r="J595" s="66"/>
      <c r="L595" s="250"/>
      <c r="M595" s="46"/>
      <c r="N595" s="47"/>
      <c r="P595" s="45"/>
      <c r="Q595" s="248"/>
      <c r="R595" s="250"/>
      <c r="S595" s="250"/>
      <c r="T595" s="250"/>
      <c r="U595" s="250"/>
      <c r="V595" s="250"/>
      <c r="W595" s="250"/>
      <c r="X595" s="66"/>
      <c r="Z595" s="250"/>
      <c r="AA595" s="46"/>
      <c r="AB595" s="47"/>
      <c r="AD595" s="45"/>
      <c r="AE595" s="248"/>
      <c r="AF595" s="250"/>
      <c r="AG595" s="250"/>
      <c r="AH595" s="250"/>
      <c r="AI595" s="250"/>
      <c r="AJ595" s="250"/>
      <c r="AK595" s="250"/>
      <c r="AL595" s="66"/>
      <c r="AN595" s="250"/>
      <c r="AO595" s="46"/>
      <c r="AP595" s="47"/>
      <c r="AR595" s="45"/>
      <c r="AS595" s="250"/>
      <c r="AT595" s="250"/>
      <c r="AU595" s="250"/>
      <c r="AV595" s="250"/>
      <c r="AW595" s="250"/>
      <c r="AX595" s="250"/>
      <c r="AY595" s="250"/>
      <c r="AZ595" s="33"/>
      <c r="BA595" s="250"/>
      <c r="BB595" s="250"/>
      <c r="BC595" s="250"/>
      <c r="BD595" s="47"/>
      <c r="BF595" s="45"/>
      <c r="BG595" s="250"/>
      <c r="BH595" s="250"/>
      <c r="BJ595" s="250"/>
      <c r="BK595" s="250"/>
      <c r="BL595" s="250"/>
      <c r="BM595" s="250"/>
      <c r="BN595" s="250"/>
      <c r="BO595" s="250"/>
      <c r="BP595" s="250"/>
      <c r="BQ595" s="47"/>
      <c r="BS595" s="1"/>
      <c r="BT595" s="45"/>
      <c r="BU595" s="250"/>
      <c r="BV595" s="250"/>
      <c r="BW595" s="250"/>
      <c r="BX595" s="250"/>
      <c r="BY595" s="250"/>
      <c r="BZ595" s="250"/>
      <c r="CA595" s="250"/>
      <c r="CB595" s="250"/>
      <c r="CC595" s="250"/>
      <c r="CD595" s="250"/>
      <c r="CE595" s="250"/>
      <c r="CF595" s="47"/>
      <c r="CH595" s="45"/>
      <c r="CI595" s="250"/>
      <c r="CJ595" s="250"/>
      <c r="CK595" s="250"/>
      <c r="CL595" s="250"/>
      <c r="CM595" s="250"/>
      <c r="CN595" s="250"/>
      <c r="CO595" s="250"/>
      <c r="CP595" s="250"/>
      <c r="CQ595" s="250"/>
      <c r="CR595" s="250"/>
      <c r="CS595" s="250"/>
      <c r="CT595" s="47"/>
      <c r="DJ595" s="250"/>
      <c r="DK595" s="250"/>
      <c r="DL595" s="250"/>
      <c r="DM595" s="250"/>
      <c r="DN595" s="13"/>
      <c r="DO595" s="250"/>
      <c r="EM595" s="45"/>
      <c r="EN595" s="45"/>
      <c r="EO595" s="248"/>
      <c r="EP595" s="250"/>
      <c r="EQ595" s="250"/>
      <c r="ER595" s="250"/>
      <c r="ES595" s="250"/>
      <c r="ET595" s="250"/>
      <c r="EU595" s="250"/>
      <c r="EV595" s="66"/>
      <c r="EX595" s="250"/>
      <c r="EY595" s="46"/>
      <c r="EZ595" s="47"/>
    </row>
    <row r="596" spans="1:156" ht="15" customHeight="1">
      <c r="A596" s="45"/>
      <c r="B596" s="45"/>
      <c r="C596" s="48" t="s">
        <v>77</v>
      </c>
      <c r="D596" s="9">
        <f>D584+R584+BV584+CJ584+AF584+AT584+CX584</f>
        <v>824500</v>
      </c>
      <c r="E596" s="9">
        <f>D596/A585</f>
        <v>39261.904761904763</v>
      </c>
      <c r="F596" s="250" t="s">
        <v>69</v>
      </c>
      <c r="G596" s="296" t="s">
        <v>78</v>
      </c>
      <c r="H596" s="297"/>
      <c r="I596" s="250"/>
      <c r="J596" s="66"/>
      <c r="L596" s="250"/>
      <c r="M596" s="46"/>
      <c r="N596" s="47"/>
      <c r="P596" s="45"/>
      <c r="Q596" s="248"/>
      <c r="R596" s="250"/>
      <c r="S596" s="250"/>
      <c r="T596" s="250"/>
      <c r="U596" s="250"/>
      <c r="V596" s="250"/>
      <c r="W596" s="250"/>
      <c r="X596" s="66"/>
      <c r="Z596" s="250"/>
      <c r="AA596" s="46"/>
      <c r="AB596" s="47"/>
      <c r="AD596" s="45"/>
      <c r="AE596" s="248"/>
      <c r="AF596" s="250"/>
      <c r="AG596" s="250"/>
      <c r="AH596" s="250"/>
      <c r="AI596" s="250"/>
      <c r="AJ596" s="250"/>
      <c r="AK596" s="250"/>
      <c r="AL596" s="66"/>
      <c r="AN596" s="250"/>
      <c r="AO596" s="46"/>
      <c r="AP596" s="47"/>
      <c r="AR596" s="45"/>
      <c r="AS596" s="250"/>
      <c r="AT596" s="250"/>
      <c r="AU596" s="250"/>
      <c r="AV596" s="250"/>
      <c r="AW596" s="250"/>
      <c r="AX596" s="250"/>
      <c r="AY596" s="250"/>
      <c r="AZ596" s="33"/>
      <c r="BA596" s="250"/>
      <c r="BB596" s="250"/>
      <c r="BC596" s="250"/>
      <c r="BD596" s="47"/>
      <c r="BF596" s="45"/>
      <c r="BG596" s="250"/>
      <c r="BH596" s="250"/>
      <c r="BJ596" s="250"/>
      <c r="BK596" s="250"/>
      <c r="BL596" s="250"/>
      <c r="BM596" s="250"/>
      <c r="BN596" s="250"/>
      <c r="BO596" s="250"/>
      <c r="BP596" s="250"/>
      <c r="BQ596" s="47"/>
      <c r="BS596" s="1"/>
      <c r="BT596" s="45"/>
      <c r="BU596" s="250"/>
      <c r="BV596" s="250"/>
      <c r="BW596" s="250"/>
      <c r="BX596" s="250"/>
      <c r="BY596" s="250"/>
      <c r="BZ596" s="250"/>
      <c r="CA596" s="250"/>
      <c r="CB596" s="250"/>
      <c r="CC596" s="250"/>
      <c r="CD596" s="250"/>
      <c r="CE596" s="250"/>
      <c r="CF596" s="47"/>
      <c r="CH596" s="45"/>
      <c r="CI596" s="250"/>
      <c r="CJ596" s="250"/>
      <c r="CK596" s="250"/>
      <c r="CL596" s="250"/>
      <c r="CM596" s="250"/>
      <c r="CN596" s="250"/>
      <c r="CO596" s="250"/>
      <c r="CP596" s="250"/>
      <c r="CQ596" s="250"/>
      <c r="CR596" s="250"/>
      <c r="CS596" s="250"/>
      <c r="CT596" s="47"/>
      <c r="DJ596" s="250"/>
      <c r="DK596" s="250"/>
      <c r="DL596" s="250"/>
      <c r="DM596" s="250"/>
      <c r="DN596" s="13"/>
      <c r="DO596" s="250"/>
      <c r="EM596" s="45"/>
      <c r="EN596" s="45"/>
      <c r="EO596" s="48" t="s">
        <v>77</v>
      </c>
      <c r="EP596" s="9">
        <f>EP584+FD584+HH584+HU584+FR584+GF584+IH584</f>
        <v>0</v>
      </c>
      <c r="EQ596" s="9" t="e">
        <f>EP596/EM585</f>
        <v>#DIV/0!</v>
      </c>
      <c r="ER596" s="250" t="s">
        <v>69</v>
      </c>
      <c r="ES596" s="296" t="s">
        <v>78</v>
      </c>
      <c r="ET596" s="297"/>
      <c r="EU596" s="250"/>
      <c r="EV596" s="66"/>
      <c r="EX596" s="250"/>
      <c r="EY596" s="46"/>
      <c r="EZ596" s="47"/>
    </row>
    <row r="597" spans="1:156" ht="15" customHeight="1">
      <c r="A597" s="45"/>
      <c r="B597" s="45"/>
      <c r="C597" s="48" t="s">
        <v>79</v>
      </c>
      <c r="D597" s="9">
        <f>D596*0.75</f>
        <v>618375</v>
      </c>
      <c r="E597" s="42">
        <f>D597/D596</f>
        <v>0.75</v>
      </c>
      <c r="F597" s="250"/>
      <c r="G597" s="298">
        <f>E596*A583</f>
        <v>1177857.142857143</v>
      </c>
      <c r="H597" s="297"/>
      <c r="I597" s="250"/>
      <c r="J597" s="66"/>
      <c r="L597" s="250"/>
      <c r="M597" s="46"/>
      <c r="N597" s="47"/>
      <c r="P597" s="45"/>
      <c r="Q597" s="248"/>
      <c r="R597" s="250"/>
      <c r="S597" s="250"/>
      <c r="T597" s="250"/>
      <c r="U597" s="250"/>
      <c r="V597" s="250"/>
      <c r="W597" s="250"/>
      <c r="X597" s="66"/>
      <c r="Z597" s="250"/>
      <c r="AA597" s="46"/>
      <c r="AB597" s="47"/>
      <c r="AD597" s="45"/>
      <c r="AE597" s="248"/>
      <c r="AF597" s="250"/>
      <c r="AG597" s="250"/>
      <c r="AH597" s="250"/>
      <c r="AI597" s="250"/>
      <c r="AJ597" s="250"/>
      <c r="AK597" s="250"/>
      <c r="AL597" s="66"/>
      <c r="AN597" s="250"/>
      <c r="AO597" s="46"/>
      <c r="AP597" s="47"/>
      <c r="AR597" s="45"/>
      <c r="AS597" s="250"/>
      <c r="AT597" s="250"/>
      <c r="AU597" s="250"/>
      <c r="AV597" s="250"/>
      <c r="AW597" s="250"/>
      <c r="AX597" s="250"/>
      <c r="AY597" s="250"/>
      <c r="AZ597" s="33"/>
      <c r="BA597" s="250"/>
      <c r="BB597" s="250"/>
      <c r="BC597" s="250"/>
      <c r="BD597" s="47"/>
      <c r="BF597" s="45"/>
      <c r="BG597" s="250"/>
      <c r="BH597" s="250"/>
      <c r="BJ597" s="250"/>
      <c r="BK597" s="250"/>
      <c r="BL597" s="250"/>
      <c r="BM597" s="250"/>
      <c r="BN597" s="250"/>
      <c r="BO597" s="250"/>
      <c r="BP597" s="250"/>
      <c r="BQ597" s="47"/>
      <c r="BS597" s="1"/>
      <c r="BT597" s="45"/>
      <c r="BU597" s="250"/>
      <c r="BV597" s="250"/>
      <c r="BW597" s="250"/>
      <c r="BX597" s="250"/>
      <c r="BY597" s="250"/>
      <c r="BZ597" s="250"/>
      <c r="CA597" s="250"/>
      <c r="CB597" s="250"/>
      <c r="CC597" s="250"/>
      <c r="CD597" s="250"/>
      <c r="CE597" s="250"/>
      <c r="CF597" s="47"/>
      <c r="CH597" s="45"/>
      <c r="CI597" s="250"/>
      <c r="CJ597" s="250"/>
      <c r="CK597" s="250"/>
      <c r="CL597" s="250"/>
      <c r="CM597" s="250"/>
      <c r="CN597" s="250"/>
      <c r="CO597" s="250"/>
      <c r="CP597" s="250"/>
      <c r="CQ597" s="250"/>
      <c r="CR597" s="250"/>
      <c r="CS597" s="250"/>
      <c r="CT597" s="47"/>
      <c r="DJ597" s="250"/>
      <c r="DK597" s="250"/>
      <c r="DL597" s="250"/>
      <c r="DM597" s="250"/>
      <c r="DN597" s="13"/>
      <c r="DO597" s="250"/>
      <c r="EM597" s="45"/>
      <c r="EN597" s="45"/>
      <c r="EO597" s="48" t="s">
        <v>79</v>
      </c>
      <c r="EP597" s="9">
        <f>EP596*0.75</f>
        <v>0</v>
      </c>
      <c r="EQ597" s="42" t="e">
        <f>EP597/EP596</f>
        <v>#DIV/0!</v>
      </c>
      <c r="ER597" s="250"/>
      <c r="ES597" s="298" t="e">
        <f>EQ596*EM583</f>
        <v>#DIV/0!</v>
      </c>
      <c r="ET597" s="297"/>
      <c r="EU597" s="250"/>
      <c r="EV597" s="66"/>
      <c r="EX597" s="250"/>
      <c r="EY597" s="46"/>
      <c r="EZ597" s="47"/>
    </row>
    <row r="598" spans="1:156" ht="15" customHeight="1">
      <c r="A598" s="45"/>
      <c r="B598" s="45"/>
      <c r="C598" s="48" t="s">
        <v>71</v>
      </c>
      <c r="D598" s="9">
        <f>L584+Z584+CD585+AN584+BB584+CR585</f>
        <v>172134</v>
      </c>
      <c r="E598" s="42">
        <f>D598/D596</f>
        <v>0.20877380230442694</v>
      </c>
      <c r="F598" s="250"/>
      <c r="G598" s="299" t="s">
        <v>80</v>
      </c>
      <c r="H598" s="297"/>
      <c r="I598" s="250"/>
      <c r="J598" s="66"/>
      <c r="L598" s="250"/>
      <c r="M598" s="46"/>
      <c r="N598" s="47"/>
      <c r="P598" s="45"/>
      <c r="Q598" s="248"/>
      <c r="R598" s="250"/>
      <c r="S598" s="250"/>
      <c r="T598" s="250"/>
      <c r="U598" s="250"/>
      <c r="V598" s="250"/>
      <c r="W598" s="250"/>
      <c r="X598" s="66"/>
      <c r="Z598" s="250"/>
      <c r="AA598" s="46"/>
      <c r="AB598" s="47"/>
      <c r="AD598" s="45"/>
      <c r="AE598" s="248"/>
      <c r="AF598" s="250"/>
      <c r="AG598" s="250"/>
      <c r="AH598" s="250"/>
      <c r="AI598" s="250"/>
      <c r="AJ598" s="250"/>
      <c r="AK598" s="250"/>
      <c r="AL598" s="66"/>
      <c r="AN598" s="250"/>
      <c r="AO598" s="46"/>
      <c r="AP598" s="47"/>
      <c r="AR598" s="45"/>
      <c r="AS598" s="250"/>
      <c r="AT598" s="250"/>
      <c r="AU598" s="250"/>
      <c r="AV598" s="250"/>
      <c r="AW598" s="250"/>
      <c r="AX598" s="250"/>
      <c r="AY598" s="250"/>
      <c r="AZ598" s="33"/>
      <c r="BA598" s="250"/>
      <c r="BB598" s="250"/>
      <c r="BC598" s="250"/>
      <c r="BD598" s="47"/>
      <c r="BF598" s="45"/>
      <c r="BG598" s="250"/>
      <c r="BH598" s="250"/>
      <c r="BJ598" s="250"/>
      <c r="BK598" s="250"/>
      <c r="BL598" s="250"/>
      <c r="BM598" s="250"/>
      <c r="BN598" s="250"/>
      <c r="BO598" s="250"/>
      <c r="BP598" s="250"/>
      <c r="BQ598" s="47"/>
      <c r="BS598" s="1"/>
      <c r="BT598" s="45"/>
      <c r="BU598" s="250"/>
      <c r="BV598" s="250"/>
      <c r="BW598" s="250"/>
      <c r="BX598" s="250"/>
      <c r="BY598" s="250"/>
      <c r="BZ598" s="250"/>
      <c r="CA598" s="250"/>
      <c r="CB598" s="250"/>
      <c r="CC598" s="250"/>
      <c r="CD598" s="250"/>
      <c r="CE598" s="250"/>
      <c r="CF598" s="47"/>
      <c r="CH598" s="45"/>
      <c r="CI598" s="250"/>
      <c r="CJ598" s="250"/>
      <c r="CK598" s="250"/>
      <c r="CL598" s="250"/>
      <c r="CM598" s="250"/>
      <c r="CN598" s="250"/>
      <c r="CO598" s="250"/>
      <c r="CP598" s="250"/>
      <c r="CQ598" s="250"/>
      <c r="CR598" s="250"/>
      <c r="CS598" s="250"/>
      <c r="CT598" s="47"/>
      <c r="DJ598" s="250"/>
      <c r="DK598" s="250"/>
      <c r="DL598" s="250"/>
      <c r="DM598" s="250"/>
      <c r="DN598" s="13"/>
      <c r="DO598" s="250"/>
      <c r="EM598" s="45"/>
      <c r="EN598" s="45"/>
      <c r="EO598" s="48" t="s">
        <v>71</v>
      </c>
      <c r="EP598" s="9">
        <f>EX584+FL584+HO585+FZ584+GN584+IB585</f>
        <v>0</v>
      </c>
      <c r="EQ598" s="42" t="e">
        <f>EP598/EP596</f>
        <v>#DIV/0!</v>
      </c>
      <c r="ER598" s="250"/>
      <c r="ES598" s="299" t="s">
        <v>80</v>
      </c>
      <c r="ET598" s="297"/>
      <c r="EU598" s="250"/>
      <c r="EV598" s="66"/>
      <c r="EX598" s="250"/>
      <c r="EY598" s="46"/>
      <c r="EZ598" s="47"/>
    </row>
    <row r="599" spans="1:156" ht="15" customHeight="1">
      <c r="A599" s="45"/>
      <c r="B599" s="45"/>
      <c r="C599" s="48" t="s">
        <v>73</v>
      </c>
      <c r="D599" s="9">
        <f>D597-D598</f>
        <v>446241</v>
      </c>
      <c r="E599" s="42">
        <f>D599/D596</f>
        <v>0.54122619769557312</v>
      </c>
      <c r="F599" s="250"/>
      <c r="G599" s="298">
        <f>L583+Z583+AN583+BB583+CE584+CS584+BP583+DG584</f>
        <v>310007</v>
      </c>
      <c r="H599" s="297"/>
      <c r="I599" s="250"/>
      <c r="J599" s="66"/>
      <c r="L599" s="250"/>
      <c r="M599" s="46"/>
      <c r="N599" s="47"/>
      <c r="P599" s="45"/>
      <c r="Q599" s="248"/>
      <c r="R599" s="250"/>
      <c r="S599" s="250"/>
      <c r="T599" s="250"/>
      <c r="U599" s="250"/>
      <c r="V599" s="250"/>
      <c r="W599" s="250"/>
      <c r="X599" s="66"/>
      <c r="Z599" s="250"/>
      <c r="AA599" s="46"/>
      <c r="AB599" s="47"/>
      <c r="AD599" s="45"/>
      <c r="AE599" s="248"/>
      <c r="AF599" s="250"/>
      <c r="AG599" s="250"/>
      <c r="AH599" s="250"/>
      <c r="AI599" s="250"/>
      <c r="AJ599" s="250"/>
      <c r="AK599" s="250"/>
      <c r="AL599" s="66"/>
      <c r="AN599" s="250"/>
      <c r="AO599" s="46"/>
      <c r="AP599" s="47"/>
      <c r="AR599" s="45"/>
      <c r="AS599" s="250"/>
      <c r="AT599" s="250"/>
      <c r="AU599" s="250"/>
      <c r="AV599" s="250"/>
      <c r="AW599" s="250"/>
      <c r="AX599" s="250"/>
      <c r="AY599" s="250"/>
      <c r="AZ599" s="33"/>
      <c r="BA599" s="250"/>
      <c r="BB599" s="250"/>
      <c r="BC599" s="250"/>
      <c r="BD599" s="47"/>
      <c r="BF599" s="45"/>
      <c r="BG599" s="250"/>
      <c r="BH599" s="250"/>
      <c r="BJ599" s="250"/>
      <c r="BK599" s="250"/>
      <c r="BL599" s="250"/>
      <c r="BM599" s="250"/>
      <c r="BN599" s="250"/>
      <c r="BO599" s="250"/>
      <c r="BP599" s="250"/>
      <c r="BQ599" s="47"/>
      <c r="BS599" s="1"/>
      <c r="BT599" s="45"/>
      <c r="BU599" s="250"/>
      <c r="BV599" s="250"/>
      <c r="BW599" s="250"/>
      <c r="BX599" s="250"/>
      <c r="BY599" s="250"/>
      <c r="BZ599" s="250"/>
      <c r="CA599" s="250"/>
      <c r="CB599" s="250"/>
      <c r="CC599" s="250"/>
      <c r="CD599" s="250"/>
      <c r="CE599" s="250"/>
      <c r="CF599" s="47"/>
      <c r="CH599" s="45"/>
      <c r="CI599" s="250"/>
      <c r="CJ599" s="250"/>
      <c r="CK599" s="250"/>
      <c r="CL599" s="250"/>
      <c r="CM599" s="250"/>
      <c r="CN599" s="250"/>
      <c r="CO599" s="250"/>
      <c r="CP599" s="250"/>
      <c r="CQ599" s="250"/>
      <c r="CR599" s="250"/>
      <c r="CS599" s="250"/>
      <c r="CT599" s="47"/>
      <c r="DJ599" s="250"/>
      <c r="DK599" s="250"/>
      <c r="DL599" s="250"/>
      <c r="DM599" s="250"/>
      <c r="DN599" s="13"/>
      <c r="DO599" s="250"/>
      <c r="EM599" s="45"/>
      <c r="EN599" s="45"/>
      <c r="EO599" s="48" t="s">
        <v>73</v>
      </c>
      <c r="EP599" s="9">
        <f>EP597-EP598</f>
        <v>0</v>
      </c>
      <c r="EQ599" s="42" t="e">
        <f>EP599/EP596</f>
        <v>#DIV/0!</v>
      </c>
      <c r="ER599" s="250"/>
      <c r="ES599" s="298" t="e">
        <f>EX583+FL583+FZ583+GN583+HP584+IC584</f>
        <v>#VALUE!</v>
      </c>
      <c r="ET599" s="297"/>
      <c r="EU599" s="250"/>
      <c r="EV599" s="66"/>
      <c r="EX599" s="250"/>
      <c r="EY599" s="46"/>
      <c r="EZ599" s="47"/>
    </row>
    <row r="600" spans="1:156" ht="15" customHeight="1">
      <c r="A600" s="45"/>
      <c r="B600" s="45"/>
      <c r="C600" s="105"/>
      <c r="D600" s="106"/>
      <c r="E600" s="46"/>
      <c r="F600" s="250"/>
      <c r="G600" s="250"/>
      <c r="H600" s="250"/>
      <c r="I600" s="250"/>
      <c r="J600" s="66"/>
      <c r="L600" s="250"/>
      <c r="M600" s="46"/>
      <c r="N600" s="47"/>
      <c r="P600" s="45"/>
      <c r="Q600" s="248"/>
      <c r="R600" s="250"/>
      <c r="S600" s="250"/>
      <c r="T600" s="250"/>
      <c r="U600" s="250"/>
      <c r="V600" s="250"/>
      <c r="W600" s="250"/>
      <c r="X600" s="66"/>
      <c r="Z600" s="250"/>
      <c r="AA600" s="46"/>
      <c r="AB600" s="47"/>
      <c r="AD600" s="45"/>
      <c r="AE600" s="248"/>
      <c r="AF600" s="250"/>
      <c r="AG600" s="250"/>
      <c r="AH600" s="250"/>
      <c r="AI600" s="250"/>
      <c r="AJ600" s="250"/>
      <c r="AK600" s="250"/>
      <c r="AL600" s="66"/>
      <c r="AN600" s="250"/>
      <c r="AO600" s="46"/>
      <c r="AP600" s="47"/>
      <c r="AR600" s="45"/>
      <c r="AS600" s="250"/>
      <c r="AT600" s="250"/>
      <c r="AU600" s="250"/>
      <c r="AV600" s="250"/>
      <c r="AW600" s="250"/>
      <c r="AX600" s="250"/>
      <c r="AY600" s="250"/>
      <c r="AZ600" s="33"/>
      <c r="BA600" s="250"/>
      <c r="BB600" s="250"/>
      <c r="BC600" s="250"/>
      <c r="BD600" s="47"/>
      <c r="BF600" s="45"/>
      <c r="BG600" s="250"/>
      <c r="BH600" s="250"/>
      <c r="BJ600" s="250"/>
      <c r="BK600" s="250"/>
      <c r="BL600" s="250"/>
      <c r="BM600" s="250"/>
      <c r="BN600" s="250"/>
      <c r="BO600" s="250"/>
      <c r="BP600" s="250"/>
      <c r="BQ600" s="47"/>
      <c r="BS600" s="1"/>
      <c r="BT600" s="45"/>
      <c r="BU600" s="250"/>
      <c r="BV600" s="250"/>
      <c r="BW600" s="250"/>
      <c r="BX600" s="250"/>
      <c r="BY600" s="250"/>
      <c r="BZ600" s="250"/>
      <c r="CA600" s="250"/>
      <c r="CB600" s="250"/>
      <c r="CC600" s="250"/>
      <c r="CD600" s="250"/>
      <c r="CE600" s="250"/>
      <c r="CF600" s="47"/>
      <c r="CH600" s="45"/>
      <c r="CI600" s="250"/>
      <c r="CJ600" s="250"/>
      <c r="CK600" s="250"/>
      <c r="CL600" s="250"/>
      <c r="CM600" s="250"/>
      <c r="CN600" s="250"/>
      <c r="CO600" s="250"/>
      <c r="CP600" s="250"/>
      <c r="CQ600" s="250"/>
      <c r="CR600" s="250"/>
      <c r="CS600" s="250"/>
      <c r="CT600" s="47"/>
      <c r="DJ600" s="250"/>
      <c r="DK600" s="250"/>
      <c r="DL600" s="250"/>
      <c r="DM600" s="250"/>
      <c r="DN600" s="13"/>
      <c r="DO600" s="250"/>
      <c r="EM600" s="45"/>
      <c r="EN600" s="45"/>
      <c r="EO600" s="105"/>
      <c r="EP600" s="106"/>
      <c r="EQ600" s="46"/>
      <c r="ER600" s="250"/>
      <c r="ES600" s="250"/>
      <c r="ET600" s="250"/>
      <c r="EU600" s="250"/>
      <c r="EV600" s="66"/>
      <c r="EX600" s="250"/>
      <c r="EY600" s="46"/>
      <c r="EZ600" s="47"/>
    </row>
    <row r="601" spans="1:156" ht="18" customHeight="1">
      <c r="A601" s="302" t="s">
        <v>0</v>
      </c>
      <c r="B601" s="303"/>
      <c r="C601" s="303"/>
      <c r="D601" s="303"/>
      <c r="E601" s="154" t="s">
        <v>1</v>
      </c>
      <c r="F601" s="148"/>
      <c r="G601" s="148"/>
      <c r="H601" s="148"/>
      <c r="I601" s="148"/>
      <c r="J601" s="155"/>
      <c r="K601" s="148"/>
      <c r="L601" s="148"/>
      <c r="M601" s="148"/>
      <c r="N601" s="156"/>
      <c r="O601" s="148"/>
      <c r="P601" s="302" t="s">
        <v>0</v>
      </c>
      <c r="Q601" s="303"/>
      <c r="R601" s="303"/>
      <c r="S601" s="154" t="s">
        <v>2</v>
      </c>
      <c r="T601" s="148"/>
      <c r="U601" s="148"/>
      <c r="V601" s="148"/>
      <c r="W601" s="148"/>
      <c r="X601" s="155"/>
      <c r="Y601" s="148"/>
      <c r="Z601" s="148"/>
      <c r="AA601" s="148"/>
      <c r="AB601" s="156"/>
      <c r="AC601" s="182"/>
      <c r="AD601" s="302" t="s">
        <v>0</v>
      </c>
      <c r="AE601" s="303"/>
      <c r="AF601" s="303"/>
      <c r="AG601" s="154" t="s">
        <v>3</v>
      </c>
      <c r="AH601" s="148"/>
      <c r="AI601" s="148"/>
      <c r="AJ601" s="148"/>
      <c r="AK601" s="148"/>
      <c r="AL601" s="155"/>
      <c r="AM601" s="148"/>
      <c r="AN601" s="148"/>
      <c r="AO601" s="148"/>
      <c r="AP601" s="156"/>
      <c r="AQ601" s="148"/>
      <c r="AR601" s="302" t="s">
        <v>0</v>
      </c>
      <c r="AS601" s="303"/>
      <c r="AT601" s="303"/>
      <c r="AU601" s="304" t="s">
        <v>4</v>
      </c>
      <c r="AV601" s="303"/>
      <c r="AW601" s="303"/>
      <c r="AX601" s="149"/>
      <c r="AY601" s="149"/>
      <c r="AZ601" s="157"/>
      <c r="BA601" s="149"/>
      <c r="BB601" s="149"/>
      <c r="BC601" s="149"/>
      <c r="BD601" s="158"/>
      <c r="BE601" s="148"/>
      <c r="BF601" s="302" t="s">
        <v>0</v>
      </c>
      <c r="BG601" s="303"/>
      <c r="BH601" s="303"/>
      <c r="BI601" s="186" t="s">
        <v>5</v>
      </c>
      <c r="BJ601" s="148"/>
      <c r="BK601" s="148"/>
      <c r="BL601" s="148"/>
      <c r="BM601" s="148"/>
      <c r="BN601" s="155"/>
      <c r="BO601" s="148"/>
      <c r="BP601" s="148"/>
      <c r="BQ601" s="148"/>
      <c r="BR601" s="156"/>
      <c r="BS601" s="148"/>
      <c r="BT601" s="148"/>
      <c r="BU601" s="302" t="s">
        <v>0</v>
      </c>
      <c r="BV601" s="303"/>
      <c r="BW601" s="303"/>
      <c r="BX601" s="304" t="s">
        <v>6</v>
      </c>
      <c r="BY601" s="303"/>
      <c r="BZ601" s="303"/>
      <c r="CA601" s="149"/>
      <c r="CB601" s="149"/>
      <c r="CC601" s="149"/>
      <c r="CD601" s="149"/>
      <c r="CE601" s="149"/>
      <c r="CF601" s="149"/>
      <c r="CG601" s="158"/>
      <c r="CH601" s="148"/>
      <c r="CI601" s="302" t="s">
        <v>0</v>
      </c>
      <c r="CJ601" s="303"/>
      <c r="CK601" s="303"/>
      <c r="CL601" s="304" t="s">
        <v>7</v>
      </c>
      <c r="CM601" s="303"/>
      <c r="CN601" s="303"/>
      <c r="CO601" s="149"/>
      <c r="CP601" s="149"/>
      <c r="CQ601" s="149"/>
      <c r="CR601" s="149"/>
      <c r="CS601" s="149"/>
      <c r="CT601" s="149"/>
      <c r="CU601" s="158"/>
      <c r="CV601" s="148"/>
      <c r="CW601" s="302" t="s">
        <v>0</v>
      </c>
      <c r="CX601" s="303"/>
      <c r="CY601" s="303"/>
      <c r="CZ601" s="305" t="s">
        <v>8</v>
      </c>
      <c r="DA601" s="306"/>
      <c r="DB601" s="306"/>
      <c r="DC601" s="149"/>
      <c r="DD601" s="149"/>
      <c r="DE601" s="149"/>
      <c r="DF601" s="149"/>
      <c r="DG601" s="149"/>
      <c r="DH601" s="149"/>
      <c r="DI601" s="158"/>
      <c r="DJ601" s="250"/>
      <c r="DK601" s="250"/>
      <c r="DL601" s="250"/>
      <c r="DM601" s="250"/>
      <c r="DN601" s="13"/>
      <c r="DO601" s="250"/>
      <c r="EM601" s="307" t="s">
        <v>10</v>
      </c>
      <c r="EN601" s="308"/>
      <c r="EO601" s="308"/>
      <c r="EP601" s="308"/>
      <c r="EQ601" s="236" t="s">
        <v>1</v>
      </c>
      <c r="ER601" s="225"/>
      <c r="ES601" s="225"/>
      <c r="ET601" s="225"/>
      <c r="EU601" s="225"/>
      <c r="EV601" s="237"/>
      <c r="EW601" s="225"/>
      <c r="EX601" s="225"/>
      <c r="EY601" s="225"/>
      <c r="EZ601" s="226"/>
    </row>
    <row r="602" spans="1:156" ht="15" customHeight="1">
      <c r="A602" s="2" t="s">
        <v>11</v>
      </c>
      <c r="B602" s="2"/>
      <c r="C602" s="3" t="s">
        <v>12</v>
      </c>
      <c r="D602" s="3" t="s">
        <v>13</v>
      </c>
      <c r="E602" s="4" t="s">
        <v>14</v>
      </c>
      <c r="F602" s="3" t="s">
        <v>13</v>
      </c>
      <c r="G602" s="3" t="s">
        <v>15</v>
      </c>
      <c r="H602" s="3" t="s">
        <v>16</v>
      </c>
      <c r="I602" s="3" t="s">
        <v>17</v>
      </c>
      <c r="J602" s="4" t="s">
        <v>18</v>
      </c>
      <c r="K602" s="3" t="s">
        <v>19</v>
      </c>
      <c r="L602" s="3" t="s">
        <v>16</v>
      </c>
      <c r="M602" s="3" t="s">
        <v>20</v>
      </c>
      <c r="N602" s="3" t="s">
        <v>21</v>
      </c>
      <c r="P602" s="2" t="s">
        <v>11</v>
      </c>
      <c r="Q602" s="3" t="s">
        <v>12</v>
      </c>
      <c r="R602" s="3" t="s">
        <v>13</v>
      </c>
      <c r="S602" s="4" t="s">
        <v>14</v>
      </c>
      <c r="T602" s="3" t="s">
        <v>13</v>
      </c>
      <c r="U602" s="3" t="s">
        <v>15</v>
      </c>
      <c r="V602" s="3" t="s">
        <v>16</v>
      </c>
      <c r="W602" s="3" t="s">
        <v>17</v>
      </c>
      <c r="X602" s="4" t="s">
        <v>18</v>
      </c>
      <c r="Y602" s="3" t="s">
        <v>19</v>
      </c>
      <c r="Z602" s="3" t="s">
        <v>16</v>
      </c>
      <c r="AA602" s="3" t="s">
        <v>20</v>
      </c>
      <c r="AB602" s="3" t="s">
        <v>21</v>
      </c>
      <c r="AD602" s="2" t="s">
        <v>11</v>
      </c>
      <c r="AE602" s="3" t="s">
        <v>12</v>
      </c>
      <c r="AF602" s="3" t="s">
        <v>13</v>
      </c>
      <c r="AG602" s="4" t="s">
        <v>14</v>
      </c>
      <c r="AH602" s="3" t="s">
        <v>13</v>
      </c>
      <c r="AI602" s="3" t="s">
        <v>15</v>
      </c>
      <c r="AJ602" s="3" t="s">
        <v>16</v>
      </c>
      <c r="AK602" s="3" t="s">
        <v>17</v>
      </c>
      <c r="AL602" s="4" t="s">
        <v>18</v>
      </c>
      <c r="AM602" s="3" t="s">
        <v>19</v>
      </c>
      <c r="AN602" s="3" t="s">
        <v>16</v>
      </c>
      <c r="AO602" s="3" t="s">
        <v>20</v>
      </c>
      <c r="AP602" s="3" t="s">
        <v>21</v>
      </c>
      <c r="AR602" s="2" t="s">
        <v>11</v>
      </c>
      <c r="AS602" s="3" t="s">
        <v>12</v>
      </c>
      <c r="AT602" s="3" t="s">
        <v>13</v>
      </c>
      <c r="AU602" s="3" t="s">
        <v>14</v>
      </c>
      <c r="AV602" s="3" t="s">
        <v>13</v>
      </c>
      <c r="AW602" s="3" t="s">
        <v>15</v>
      </c>
      <c r="AX602" s="3" t="s">
        <v>16</v>
      </c>
      <c r="AY602" s="3" t="s">
        <v>17</v>
      </c>
      <c r="AZ602" s="4" t="s">
        <v>22</v>
      </c>
      <c r="BA602" s="3" t="s">
        <v>19</v>
      </c>
      <c r="BB602" s="3" t="s">
        <v>23</v>
      </c>
      <c r="BC602" s="3" t="s">
        <v>24</v>
      </c>
      <c r="BD602" s="3" t="s">
        <v>21</v>
      </c>
      <c r="BF602" s="2" t="s">
        <v>11</v>
      </c>
      <c r="BG602" s="3" t="s">
        <v>12</v>
      </c>
      <c r="BH602" s="3" t="s">
        <v>13</v>
      </c>
      <c r="BI602" s="187" t="s">
        <v>14</v>
      </c>
      <c r="BJ602" s="3" t="s">
        <v>13</v>
      </c>
      <c r="BK602" s="3" t="s">
        <v>15</v>
      </c>
      <c r="BL602" s="3" t="s">
        <v>16</v>
      </c>
      <c r="BM602" s="3" t="s">
        <v>17</v>
      </c>
      <c r="BN602" s="4" t="s">
        <v>18</v>
      </c>
      <c r="BO602" s="3" t="s">
        <v>19</v>
      </c>
      <c r="BP602" s="3" t="s">
        <v>16</v>
      </c>
      <c r="BQ602" s="3" t="s">
        <v>20</v>
      </c>
      <c r="BR602" s="3" t="s">
        <v>21</v>
      </c>
      <c r="BS602" s="1"/>
      <c r="BT602" s="2" t="s">
        <v>11</v>
      </c>
      <c r="BU602" s="3" t="s">
        <v>12</v>
      </c>
      <c r="BV602" s="3" t="s">
        <v>13</v>
      </c>
      <c r="BW602" s="163" t="s">
        <v>14</v>
      </c>
      <c r="BX602" s="3" t="s">
        <v>13</v>
      </c>
      <c r="BY602" s="3" t="s">
        <v>15</v>
      </c>
      <c r="BZ602" s="3" t="s">
        <v>16</v>
      </c>
      <c r="CA602" s="3" t="s">
        <v>17</v>
      </c>
      <c r="CB602" s="3"/>
      <c r="CC602" s="3" t="s">
        <v>19</v>
      </c>
      <c r="CD602" s="3" t="s">
        <v>25</v>
      </c>
      <c r="CE602" s="3" t="s">
        <v>26</v>
      </c>
      <c r="CF602" s="3" t="s">
        <v>21</v>
      </c>
      <c r="CH602" s="2" t="s">
        <v>11</v>
      </c>
      <c r="CI602" s="3" t="s">
        <v>12</v>
      </c>
      <c r="CJ602" s="3" t="s">
        <v>13</v>
      </c>
      <c r="CK602" s="3" t="s">
        <v>14</v>
      </c>
      <c r="CL602" s="3" t="s">
        <v>13</v>
      </c>
      <c r="CM602" s="3" t="s">
        <v>15</v>
      </c>
      <c r="CN602" s="3" t="s">
        <v>16</v>
      </c>
      <c r="CO602" s="3" t="s">
        <v>17</v>
      </c>
      <c r="CP602" s="3"/>
      <c r="CQ602" s="3" t="s">
        <v>19</v>
      </c>
      <c r="CR602" s="3" t="s">
        <v>25</v>
      </c>
      <c r="CS602" s="3" t="s">
        <v>26</v>
      </c>
      <c r="CT602" s="3" t="s">
        <v>21</v>
      </c>
      <c r="CV602" s="2" t="s">
        <v>11</v>
      </c>
      <c r="CW602" s="3" t="s">
        <v>12</v>
      </c>
      <c r="CX602" s="3" t="s">
        <v>13</v>
      </c>
      <c r="CY602" s="3" t="s">
        <v>14</v>
      </c>
      <c r="CZ602" s="3" t="s">
        <v>13</v>
      </c>
      <c r="DA602" s="3" t="s">
        <v>15</v>
      </c>
      <c r="DB602" s="3" t="s">
        <v>16</v>
      </c>
      <c r="DC602" s="3" t="s">
        <v>17</v>
      </c>
      <c r="DD602" s="3"/>
      <c r="DE602" s="3" t="s">
        <v>19</v>
      </c>
      <c r="DF602" s="3" t="s">
        <v>25</v>
      </c>
      <c r="DG602" s="3" t="s">
        <v>26</v>
      </c>
      <c r="DH602" s="3" t="s">
        <v>21</v>
      </c>
      <c r="DJ602" s="250"/>
      <c r="DK602" s="250"/>
      <c r="DL602" s="250"/>
      <c r="DM602" s="250"/>
      <c r="DN602" s="13"/>
      <c r="DO602" s="250"/>
      <c r="EL602" s="238"/>
      <c r="EM602" s="2" t="s">
        <v>11</v>
      </c>
      <c r="EN602" s="2"/>
      <c r="EO602" s="3" t="s">
        <v>12</v>
      </c>
      <c r="EP602" s="3" t="s">
        <v>13</v>
      </c>
      <c r="EQ602" s="4" t="s">
        <v>14</v>
      </c>
      <c r="ER602" s="3" t="s">
        <v>13</v>
      </c>
      <c r="ES602" s="3" t="s">
        <v>15</v>
      </c>
      <c r="ET602" s="3" t="s">
        <v>16</v>
      </c>
      <c r="EU602" s="3" t="s">
        <v>17</v>
      </c>
      <c r="EV602" s="4" t="s">
        <v>18</v>
      </c>
      <c r="EW602" s="3" t="s">
        <v>19</v>
      </c>
      <c r="EX602" s="3" t="s">
        <v>16</v>
      </c>
      <c r="EY602" s="3" t="s">
        <v>20</v>
      </c>
      <c r="EZ602" s="3" t="s">
        <v>21</v>
      </c>
    </row>
    <row r="603" spans="1:156" ht="15" customHeight="1">
      <c r="A603" s="89">
        <v>45872</v>
      </c>
      <c r="B603" s="6">
        <v>1517</v>
      </c>
      <c r="C603" s="78">
        <v>8529</v>
      </c>
      <c r="D603" s="78">
        <v>99</v>
      </c>
      <c r="E603" s="78">
        <v>313</v>
      </c>
      <c r="F603" s="78">
        <v>1</v>
      </c>
      <c r="G603" s="78">
        <v>30</v>
      </c>
      <c r="H603" s="78">
        <v>1</v>
      </c>
      <c r="I603" s="78">
        <v>0</v>
      </c>
      <c r="J603" s="90" t="s">
        <v>27</v>
      </c>
      <c r="K603" s="91">
        <v>682</v>
      </c>
      <c r="L603" s="78">
        <v>682</v>
      </c>
      <c r="M603" s="92">
        <v>6.8888888888888888E-2</v>
      </c>
      <c r="N603" s="12"/>
      <c r="P603" s="89">
        <v>45872</v>
      </c>
      <c r="Q603" s="78">
        <v>5875</v>
      </c>
      <c r="R603" s="78">
        <v>60</v>
      </c>
      <c r="S603" s="78">
        <v>126</v>
      </c>
      <c r="T603" s="78">
        <v>5</v>
      </c>
      <c r="U603" s="78">
        <v>3</v>
      </c>
      <c r="V603" s="78">
        <v>5</v>
      </c>
      <c r="W603" s="78">
        <v>4</v>
      </c>
      <c r="X603" s="90" t="s">
        <v>133</v>
      </c>
      <c r="Y603" s="91">
        <v>1050</v>
      </c>
      <c r="Z603" s="78">
        <v>5250</v>
      </c>
      <c r="AA603" s="92">
        <v>0.875</v>
      </c>
      <c r="AB603" s="93" t="s">
        <v>134</v>
      </c>
      <c r="AD603" s="89">
        <v>45872</v>
      </c>
      <c r="AE603" s="78">
        <v>3687</v>
      </c>
      <c r="AF603" s="78">
        <v>5</v>
      </c>
      <c r="AG603" s="78">
        <v>126</v>
      </c>
      <c r="AH603" s="78">
        <v>1</v>
      </c>
      <c r="AI603" s="78">
        <v>29</v>
      </c>
      <c r="AJ603" s="78">
        <v>1</v>
      </c>
      <c r="AK603" s="78">
        <v>-14</v>
      </c>
      <c r="AL603" s="90" t="s">
        <v>135</v>
      </c>
      <c r="AM603" s="91">
        <v>495</v>
      </c>
      <c r="AN603" s="78">
        <v>495</v>
      </c>
      <c r="AO603" s="92">
        <v>0.99</v>
      </c>
      <c r="AP603" s="93" t="s">
        <v>136</v>
      </c>
      <c r="AR603" s="89">
        <v>45872</v>
      </c>
      <c r="AS603" s="8">
        <v>5916</v>
      </c>
      <c r="AT603" s="9">
        <v>60</v>
      </c>
      <c r="AU603" s="9">
        <v>257</v>
      </c>
      <c r="AV603" s="9">
        <v>2</v>
      </c>
      <c r="AW603" s="9">
        <v>17</v>
      </c>
      <c r="AX603" s="9">
        <v>3</v>
      </c>
      <c r="AY603" s="9">
        <v>0</v>
      </c>
      <c r="AZ603" s="90" t="s">
        <v>30</v>
      </c>
      <c r="BA603" s="78">
        <v>1000</v>
      </c>
      <c r="BB603" s="9">
        <v>3000</v>
      </c>
      <c r="BC603" s="10">
        <v>0.5</v>
      </c>
      <c r="BD603" s="7"/>
      <c r="BF603" s="89">
        <v>45872</v>
      </c>
      <c r="BG603" s="78">
        <v>1796</v>
      </c>
      <c r="BH603" s="78">
        <v>56</v>
      </c>
      <c r="BI603" s="188">
        <v>79</v>
      </c>
      <c r="BJ603" s="78">
        <v>3</v>
      </c>
      <c r="BK603" s="78">
        <v>26</v>
      </c>
      <c r="BL603" s="78">
        <v>4</v>
      </c>
      <c r="BM603" s="78">
        <v>0</v>
      </c>
      <c r="BN603" s="90" t="s">
        <v>31</v>
      </c>
      <c r="BO603" s="91">
        <v>800</v>
      </c>
      <c r="BP603" s="78">
        <v>3200</v>
      </c>
      <c r="BQ603" s="92">
        <v>0.5714285714285714</v>
      </c>
      <c r="BR603" s="93"/>
      <c r="BS603" s="1"/>
      <c r="BT603" s="89">
        <v>45872</v>
      </c>
      <c r="BU603" s="8">
        <v>8883</v>
      </c>
      <c r="BV603" s="9">
        <v>85</v>
      </c>
      <c r="BW603" s="9">
        <v>245</v>
      </c>
      <c r="BX603" s="9">
        <v>1</v>
      </c>
      <c r="BY603" s="9">
        <v>48</v>
      </c>
      <c r="BZ603" s="9">
        <v>2</v>
      </c>
      <c r="CA603" s="9">
        <v>0</v>
      </c>
      <c r="CB603" s="78"/>
      <c r="CC603" s="78">
        <v>880</v>
      </c>
      <c r="CD603" s="9">
        <v>1760</v>
      </c>
      <c r="CE603" s="10">
        <v>0.20705882352941177</v>
      </c>
      <c r="CF603" s="223" t="s">
        <v>83</v>
      </c>
      <c r="CH603" s="89">
        <v>45872</v>
      </c>
      <c r="CI603" s="8">
        <v>9619</v>
      </c>
      <c r="CJ603" s="9">
        <v>106</v>
      </c>
      <c r="CK603" s="9">
        <v>241</v>
      </c>
      <c r="CL603" s="9">
        <v>4</v>
      </c>
      <c r="CM603" s="9">
        <v>17</v>
      </c>
      <c r="CN603" s="9">
        <v>4</v>
      </c>
      <c r="CO603" s="9">
        <v>0</v>
      </c>
      <c r="CP603" s="78"/>
      <c r="CQ603" s="78">
        <v>1012</v>
      </c>
      <c r="CR603" s="9">
        <v>4048</v>
      </c>
      <c r="CS603" s="10">
        <v>0.38188679245283019</v>
      </c>
      <c r="CT603" s="7" t="s">
        <v>105</v>
      </c>
      <c r="CV603" s="89">
        <v>45872</v>
      </c>
      <c r="CW603" s="8">
        <v>2137</v>
      </c>
      <c r="CX603" s="9">
        <v>218</v>
      </c>
      <c r="CY603" s="9">
        <v>338</v>
      </c>
      <c r="CZ603" s="9">
        <v>8</v>
      </c>
      <c r="DA603" s="9">
        <v>32</v>
      </c>
      <c r="DB603" s="9">
        <v>9</v>
      </c>
      <c r="DC603" s="9">
        <v>16</v>
      </c>
      <c r="DD603" s="78"/>
      <c r="DE603" s="78">
        <v>385</v>
      </c>
      <c r="DF603" s="9">
        <v>3465</v>
      </c>
      <c r="DG603" s="10">
        <v>0.15894495412844037</v>
      </c>
      <c r="DH603" s="216" t="s">
        <v>112</v>
      </c>
      <c r="DJ603" s="250"/>
      <c r="DK603" s="250"/>
      <c r="DL603" s="250"/>
      <c r="DM603" s="250"/>
      <c r="DN603" s="250"/>
      <c r="DO603" s="250"/>
      <c r="EL603" s="239"/>
      <c r="EM603" s="89">
        <v>45878</v>
      </c>
      <c r="EN603" s="6">
        <v>0</v>
      </c>
      <c r="EO603" s="78">
        <v>7525</v>
      </c>
      <c r="EP603" s="78"/>
      <c r="EQ603" s="78">
        <v>258</v>
      </c>
      <c r="ER603" s="78"/>
      <c r="ES603" s="78"/>
      <c r="ET603" s="78"/>
      <c r="EU603" s="78"/>
      <c r="EV603" s="90"/>
      <c r="EW603" s="91"/>
      <c r="EX603" s="78"/>
      <c r="EY603" s="92"/>
      <c r="EZ603" s="12"/>
    </row>
    <row r="604" spans="1:156" ht="15" customHeight="1">
      <c r="A604" s="15"/>
      <c r="B604" s="15"/>
      <c r="C604" s="9">
        <v>10417</v>
      </c>
      <c r="D604" s="9">
        <v>118</v>
      </c>
      <c r="E604" s="9">
        <v>280</v>
      </c>
      <c r="F604" s="9">
        <v>5</v>
      </c>
      <c r="G604" s="9">
        <v>11</v>
      </c>
      <c r="H604" s="9">
        <v>5</v>
      </c>
      <c r="I604" s="9">
        <v>5</v>
      </c>
      <c r="J604" s="90" t="s">
        <v>33</v>
      </c>
      <c r="K604" s="78">
        <v>800</v>
      </c>
      <c r="L604" s="9">
        <v>4000</v>
      </c>
      <c r="M604" s="10">
        <v>0.33898305084745761</v>
      </c>
      <c r="N604" s="7"/>
      <c r="P604" s="15"/>
      <c r="Q604" s="9">
        <v>7015</v>
      </c>
      <c r="R604" s="9">
        <v>79</v>
      </c>
      <c r="S604" s="9">
        <v>333</v>
      </c>
      <c r="T604" s="9">
        <v>1</v>
      </c>
      <c r="U604" s="9">
        <v>18</v>
      </c>
      <c r="V604" s="9">
        <v>1</v>
      </c>
      <c r="W604" s="9"/>
      <c r="X604" s="90" t="s">
        <v>108</v>
      </c>
      <c r="Y604" s="78">
        <v>762</v>
      </c>
      <c r="Z604" s="9">
        <v>762</v>
      </c>
      <c r="AA604" s="10">
        <v>9.6455696202531652E-2</v>
      </c>
      <c r="AB604" s="7"/>
      <c r="AD604" s="15"/>
      <c r="AE604" s="9">
        <v>3864</v>
      </c>
      <c r="AF604" s="9">
        <v>8</v>
      </c>
      <c r="AG604" s="9">
        <v>200</v>
      </c>
      <c r="AH604" s="9">
        <v>1</v>
      </c>
      <c r="AI604" s="9">
        <v>9</v>
      </c>
      <c r="AJ604" s="9">
        <v>1</v>
      </c>
      <c r="AK604" s="9">
        <v>15</v>
      </c>
      <c r="AL604" s="90" t="s">
        <v>137</v>
      </c>
      <c r="AM604" s="78">
        <v>1050</v>
      </c>
      <c r="AN604" s="9">
        <v>1050</v>
      </c>
      <c r="AO604" s="10">
        <v>1.3125</v>
      </c>
      <c r="AP604" s="7" t="s">
        <v>138</v>
      </c>
      <c r="AR604" s="89"/>
      <c r="AS604" s="8">
        <v>3350</v>
      </c>
      <c r="AT604" s="9">
        <v>35</v>
      </c>
      <c r="AU604" s="9">
        <v>268</v>
      </c>
      <c r="AV604" s="9">
        <v>1</v>
      </c>
      <c r="AW604" s="9">
        <v>21</v>
      </c>
      <c r="AX604" s="9">
        <v>1</v>
      </c>
      <c r="AY604" s="9">
        <v>0</v>
      </c>
      <c r="AZ604" s="90" t="s">
        <v>36</v>
      </c>
      <c r="BA604" s="78">
        <v>1000</v>
      </c>
      <c r="BB604" s="9">
        <v>1000</v>
      </c>
      <c r="BC604" s="10">
        <v>0.2857142857142857</v>
      </c>
      <c r="BD604" s="7"/>
      <c r="BF604" s="15"/>
      <c r="BG604" s="9">
        <v>1970</v>
      </c>
      <c r="BH604" s="9">
        <v>122</v>
      </c>
      <c r="BI604" s="73">
        <v>35</v>
      </c>
      <c r="BJ604" s="9">
        <v>2</v>
      </c>
      <c r="BK604" s="9">
        <v>16</v>
      </c>
      <c r="BL604" s="9">
        <v>3</v>
      </c>
      <c r="BM604" s="9">
        <v>0</v>
      </c>
      <c r="BN604" s="90" t="s">
        <v>37</v>
      </c>
      <c r="BO604" s="78">
        <v>722</v>
      </c>
      <c r="BP604" s="9">
        <v>2166</v>
      </c>
      <c r="BQ604" s="10">
        <v>0.17754098360655737</v>
      </c>
      <c r="BR604" s="93"/>
      <c r="BS604" s="1"/>
      <c r="BT604" s="15">
        <f>IF(A607="","",A607)</f>
        <v>45878</v>
      </c>
      <c r="BU604" s="9">
        <v>9197</v>
      </c>
      <c r="BV604" s="9">
        <f t="shared" ref="BV604:BV633" si="1068">IF(BU604="","",BU604-BU603)</f>
        <v>314</v>
      </c>
      <c r="BW604" s="9">
        <v>253</v>
      </c>
      <c r="BX604" s="9">
        <f t="shared" ref="BX604:BX633" si="1069">IF(BW604="","",BW604-BW603)</f>
        <v>8</v>
      </c>
      <c r="BY604" s="9">
        <v>40</v>
      </c>
      <c r="BZ604" s="9">
        <f t="shared" ref="BZ604:BZ633" si="1070">IF(BY604="","",BY603+CA603-BY604)</f>
        <v>8</v>
      </c>
      <c r="CA604" s="9">
        <v>6</v>
      </c>
      <c r="CB604" s="78"/>
      <c r="CC604" s="78">
        <f t="shared" ref="CC604:CC619" si="1071">IF(BU604="","",CC603)</f>
        <v>880</v>
      </c>
      <c r="CD604" s="9">
        <f t="shared" ref="CD604:CD635" si="1072">IF(CC604="","",BZ604*CC604)</f>
        <v>7040</v>
      </c>
      <c r="CE604" s="10">
        <f t="shared" ref="CE604:CE635" si="1073">IF(CD604="","",CD604/(BV604*100))</f>
        <v>0.22420382165605096</v>
      </c>
      <c r="CF604" s="7"/>
      <c r="CH604" s="89">
        <f>IF(A607="","",A607)</f>
        <v>45878</v>
      </c>
      <c r="CI604" s="9">
        <v>9930</v>
      </c>
      <c r="CJ604" s="9">
        <f t="shared" ref="CJ604:CJ633" si="1074">IF(CI604="","",CI604-CI603)</f>
        <v>311</v>
      </c>
      <c r="CK604" s="9">
        <v>249</v>
      </c>
      <c r="CL604" s="9">
        <f t="shared" ref="CL604:CL633" si="1075">IF(CK604="","",CK604-CK603)</f>
        <v>8</v>
      </c>
      <c r="CM604" s="9">
        <v>9</v>
      </c>
      <c r="CN604" s="9">
        <f t="shared" ref="CN604:CN633" si="1076">IF(CM604="","",CM603+CO603-CM604)</f>
        <v>8</v>
      </c>
      <c r="CO604" s="9">
        <v>0</v>
      </c>
      <c r="CP604" s="78"/>
      <c r="CQ604" s="78">
        <f t="shared" ref="CQ604:CQ619" si="1077">IF(CI604="","",CQ603)</f>
        <v>1012</v>
      </c>
      <c r="CR604" s="9">
        <f t="shared" ref="CR604:CR635" si="1078">IF(CQ604="","",CN604*CQ604)</f>
        <v>8096</v>
      </c>
      <c r="CS604" s="10">
        <f t="shared" ref="CS604:CS635" si="1079">IF(CR604="","",CR604/(CJ604*100))</f>
        <v>0.26032154340836011</v>
      </c>
      <c r="CT604" s="7" t="s">
        <v>139</v>
      </c>
      <c r="CV604" s="89">
        <f>IF(A607="","",A607)</f>
        <v>45878</v>
      </c>
      <c r="CW604" s="9">
        <v>2275</v>
      </c>
      <c r="CX604" s="9">
        <f t="shared" ref="CX604:CX633" si="1080">IF(CW604="","",CW604-CW603)</f>
        <v>138</v>
      </c>
      <c r="CY604" s="9">
        <v>351</v>
      </c>
      <c r="CZ604" s="9">
        <f t="shared" ref="CZ604:CZ633" si="1081">IF(CY604="","",CY604-CY603)</f>
        <v>13</v>
      </c>
      <c r="DA604" s="9">
        <v>33</v>
      </c>
      <c r="DB604" s="9">
        <f t="shared" ref="DB604:DB633" si="1082">IF(DA604="","",DA603+DC603-DA604)</f>
        <v>15</v>
      </c>
      <c r="DC604" s="9">
        <v>16</v>
      </c>
      <c r="DD604" s="78"/>
      <c r="DE604" s="78">
        <f t="shared" ref="DE604:DE619" si="1083">IF(CW604="","",DE603)</f>
        <v>385</v>
      </c>
      <c r="DF604" s="9">
        <f t="shared" ref="DF604:DF635" si="1084">IF(DE604="","",DB604*DE604)</f>
        <v>5775</v>
      </c>
      <c r="DG604" s="10">
        <f t="shared" ref="DG604:DG635" si="1085">IF(DF604="","",DF604/(CX604*100))</f>
        <v>0.41847826086956524</v>
      </c>
      <c r="DH604" s="7"/>
      <c r="DJ604" s="250"/>
      <c r="DK604" s="250"/>
      <c r="DL604" s="250"/>
      <c r="DM604" s="250"/>
      <c r="DN604" s="250"/>
      <c r="DO604" s="250"/>
      <c r="EL604" s="239"/>
      <c r="EM604" s="15"/>
      <c r="EN604" s="15"/>
      <c r="EO604" s="9">
        <v>7968</v>
      </c>
      <c r="EP604" s="9"/>
      <c r="EQ604" s="9">
        <v>381</v>
      </c>
      <c r="ER604" s="9"/>
      <c r="ES604" s="9"/>
      <c r="ET604" s="9"/>
      <c r="EU604" s="9"/>
      <c r="EV604" s="90"/>
      <c r="EW604" s="78"/>
      <c r="EX604" s="9"/>
      <c r="EY604" s="10"/>
      <c r="EZ604" s="7"/>
    </row>
    <row r="605" spans="1:156" ht="15" customHeight="1">
      <c r="A605" s="15"/>
      <c r="B605" s="15"/>
      <c r="C605" s="9">
        <v>7115</v>
      </c>
      <c r="D605" s="9">
        <v>75</v>
      </c>
      <c r="E605" s="9">
        <v>496</v>
      </c>
      <c r="F605" s="9">
        <v>1</v>
      </c>
      <c r="G605" s="9">
        <v>74</v>
      </c>
      <c r="H605" s="9">
        <v>2</v>
      </c>
      <c r="I605" s="9">
        <v>0</v>
      </c>
      <c r="J605" s="62" t="s">
        <v>113</v>
      </c>
      <c r="K605" s="95">
        <v>605</v>
      </c>
      <c r="L605" s="9">
        <v>1210</v>
      </c>
      <c r="M605" s="10">
        <v>0.16133333333333333</v>
      </c>
      <c r="N605" s="7"/>
      <c r="P605" s="15"/>
      <c r="Q605" s="9">
        <v>7270</v>
      </c>
      <c r="R605" s="9">
        <v>107</v>
      </c>
      <c r="S605" s="9">
        <v>176</v>
      </c>
      <c r="T605" s="9">
        <v>1</v>
      </c>
      <c r="U605" s="9">
        <v>10</v>
      </c>
      <c r="V605" s="9">
        <v>1</v>
      </c>
      <c r="W605" s="9"/>
      <c r="X605" s="62" t="s">
        <v>41</v>
      </c>
      <c r="Y605" s="95">
        <v>1100</v>
      </c>
      <c r="Z605" s="9">
        <v>1100</v>
      </c>
      <c r="AA605" s="10">
        <v>0.10280373831775701</v>
      </c>
      <c r="AB605" s="7"/>
      <c r="AD605" s="15"/>
      <c r="AE605" s="9">
        <v>4019</v>
      </c>
      <c r="AF605" s="9">
        <v>13</v>
      </c>
      <c r="AG605" s="9">
        <v>164</v>
      </c>
      <c r="AH605" s="9">
        <v>0</v>
      </c>
      <c r="AI605" s="9">
        <v>20</v>
      </c>
      <c r="AJ605" s="9">
        <v>0</v>
      </c>
      <c r="AK605" s="9">
        <v>-5</v>
      </c>
      <c r="AL605" s="62" t="s">
        <v>140</v>
      </c>
      <c r="AM605" s="95">
        <v>418</v>
      </c>
      <c r="AN605" s="9">
        <v>0</v>
      </c>
      <c r="AO605" s="10">
        <v>0</v>
      </c>
      <c r="AP605" s="7" t="s">
        <v>141</v>
      </c>
      <c r="AR605" s="17"/>
      <c r="AS605" s="18">
        <v>3904</v>
      </c>
      <c r="AT605" s="19">
        <v>15</v>
      </c>
      <c r="AU605" s="19">
        <v>249</v>
      </c>
      <c r="AV605" s="19">
        <v>3</v>
      </c>
      <c r="AW605" s="19">
        <v>102</v>
      </c>
      <c r="AX605" s="19">
        <v>4</v>
      </c>
      <c r="AY605" s="19">
        <v>-66</v>
      </c>
      <c r="AZ605" s="113" t="s">
        <v>142</v>
      </c>
      <c r="BA605" s="20">
        <v>165</v>
      </c>
      <c r="BB605" s="19">
        <v>660</v>
      </c>
      <c r="BC605" s="21">
        <v>0.44</v>
      </c>
      <c r="BD605" s="22" t="s">
        <v>143</v>
      </c>
      <c r="BF605" s="15"/>
      <c r="BG605" s="9">
        <v>1315</v>
      </c>
      <c r="BH605" s="9">
        <v>82</v>
      </c>
      <c r="BI605" s="73">
        <v>50</v>
      </c>
      <c r="BJ605" s="9">
        <v>3</v>
      </c>
      <c r="BK605" s="9">
        <v>46</v>
      </c>
      <c r="BL605" s="9">
        <v>4</v>
      </c>
      <c r="BM605" s="9">
        <v>0</v>
      </c>
      <c r="BN605" s="62" t="s">
        <v>44</v>
      </c>
      <c r="BO605" s="95">
        <v>670</v>
      </c>
      <c r="BP605" s="9">
        <v>2680</v>
      </c>
      <c r="BQ605" s="10">
        <v>0.32682926829268294</v>
      </c>
      <c r="BR605" s="93"/>
      <c r="BS605" s="1"/>
      <c r="BT605" s="15">
        <f>IF(A611="","",A611)</f>
        <v>45882</v>
      </c>
      <c r="BU605" s="9">
        <v>9495</v>
      </c>
      <c r="BV605" s="9">
        <f t="shared" si="1068"/>
        <v>298</v>
      </c>
      <c r="BW605" s="9">
        <v>267</v>
      </c>
      <c r="BX605" s="9">
        <f t="shared" si="1069"/>
        <v>14</v>
      </c>
      <c r="BY605" s="9">
        <v>33</v>
      </c>
      <c r="BZ605" s="9">
        <f t="shared" si="1070"/>
        <v>13</v>
      </c>
      <c r="CA605" s="9">
        <v>4</v>
      </c>
      <c r="CB605" s="78"/>
      <c r="CC605" s="78">
        <f t="shared" si="1071"/>
        <v>880</v>
      </c>
      <c r="CD605" s="9">
        <f t="shared" si="1072"/>
        <v>11440</v>
      </c>
      <c r="CE605" s="10">
        <f t="shared" si="1073"/>
        <v>0.38389261744966441</v>
      </c>
      <c r="CF605" s="7" t="s">
        <v>144</v>
      </c>
      <c r="CH605" s="89">
        <f>IF(A611="","",A611)</f>
        <v>45882</v>
      </c>
      <c r="CI605" s="9">
        <v>10160</v>
      </c>
      <c r="CJ605" s="9">
        <f t="shared" si="1074"/>
        <v>230</v>
      </c>
      <c r="CK605" s="9">
        <v>254</v>
      </c>
      <c r="CL605" s="9">
        <f t="shared" si="1075"/>
        <v>5</v>
      </c>
      <c r="CM605" s="9">
        <v>3</v>
      </c>
      <c r="CN605" s="9">
        <f t="shared" si="1076"/>
        <v>6</v>
      </c>
      <c r="CO605" s="9">
        <v>12</v>
      </c>
      <c r="CP605" s="78"/>
      <c r="CQ605" s="78">
        <f t="shared" si="1077"/>
        <v>1012</v>
      </c>
      <c r="CR605" s="9">
        <f t="shared" si="1078"/>
        <v>6072</v>
      </c>
      <c r="CS605" s="10">
        <f t="shared" si="1079"/>
        <v>0.26400000000000001</v>
      </c>
      <c r="CT605" s="7"/>
      <c r="CV605" s="89">
        <f>IF(A611="","",A611)</f>
        <v>45882</v>
      </c>
      <c r="CW605" s="9">
        <v>2522</v>
      </c>
      <c r="CX605" s="9">
        <f t="shared" si="1080"/>
        <v>247</v>
      </c>
      <c r="CY605" s="9">
        <v>365</v>
      </c>
      <c r="CZ605" s="9">
        <f t="shared" si="1081"/>
        <v>14</v>
      </c>
      <c r="DA605" s="9">
        <v>33</v>
      </c>
      <c r="DB605" s="9">
        <f t="shared" si="1082"/>
        <v>16</v>
      </c>
      <c r="DC605" s="9">
        <v>19</v>
      </c>
      <c r="DD605" s="78"/>
      <c r="DE605" s="78">
        <f t="shared" si="1083"/>
        <v>385</v>
      </c>
      <c r="DF605" s="9">
        <f t="shared" si="1084"/>
        <v>6160</v>
      </c>
      <c r="DG605" s="10">
        <f t="shared" si="1085"/>
        <v>0.2493927125506073</v>
      </c>
      <c r="DH605" s="7"/>
      <c r="DJ605" s="250"/>
      <c r="DK605" s="250"/>
      <c r="DL605" s="250"/>
      <c r="DM605" s="250"/>
      <c r="DN605" s="250"/>
      <c r="DO605" s="250"/>
      <c r="EL605" s="239"/>
      <c r="EM605" s="15"/>
      <c r="EN605" s="15"/>
      <c r="EO605" s="9">
        <v>6403</v>
      </c>
      <c r="EP605" s="9"/>
      <c r="EQ605" s="9">
        <v>438</v>
      </c>
      <c r="ER605" s="9"/>
      <c r="ES605" s="9"/>
      <c r="ET605" s="9"/>
      <c r="EU605" s="9"/>
      <c r="EV605" s="62"/>
      <c r="EW605" s="95"/>
      <c r="EX605" s="9"/>
      <c r="EY605" s="10"/>
      <c r="EZ605" s="7"/>
    </row>
    <row r="606" spans="1:156" ht="15" customHeight="1" thickBot="1">
      <c r="A606" s="23"/>
      <c r="B606" s="23"/>
      <c r="C606" s="24">
        <v>6832</v>
      </c>
      <c r="D606" s="24">
        <v>109</v>
      </c>
      <c r="E606" s="24">
        <v>367</v>
      </c>
      <c r="F606" s="24">
        <v>0</v>
      </c>
      <c r="G606" s="24">
        <v>10</v>
      </c>
      <c r="H606" s="24">
        <v>0</v>
      </c>
      <c r="I606" s="24">
        <v>0</v>
      </c>
      <c r="J606" s="63" t="s">
        <v>47</v>
      </c>
      <c r="K606" s="24">
        <v>957</v>
      </c>
      <c r="L606" s="24">
        <v>0</v>
      </c>
      <c r="M606" s="26">
        <v>0</v>
      </c>
      <c r="N606" s="7"/>
      <c r="P606" s="23" t="s">
        <v>90</v>
      </c>
      <c r="Q606" s="24">
        <v>4925</v>
      </c>
      <c r="R606" s="24">
        <v>49</v>
      </c>
      <c r="S606" s="24">
        <v>309</v>
      </c>
      <c r="T606" s="24">
        <v>1</v>
      </c>
      <c r="U606" s="24">
        <v>27</v>
      </c>
      <c r="V606" s="24">
        <v>0</v>
      </c>
      <c r="W606" s="24"/>
      <c r="X606" s="63" t="s">
        <v>48</v>
      </c>
      <c r="Y606" s="24">
        <v>608</v>
      </c>
      <c r="Z606" s="24">
        <v>0</v>
      </c>
      <c r="AA606" s="26">
        <v>0</v>
      </c>
      <c r="AB606" s="7"/>
      <c r="AD606" s="23" t="s">
        <v>90</v>
      </c>
      <c r="AE606" s="24">
        <v>3669</v>
      </c>
      <c r="AF606" s="24">
        <v>47</v>
      </c>
      <c r="AG606" s="24">
        <v>402</v>
      </c>
      <c r="AH606" s="24">
        <v>2</v>
      </c>
      <c r="AI606" s="24">
        <v>11</v>
      </c>
      <c r="AJ606" s="24">
        <v>1</v>
      </c>
      <c r="AK606" s="24">
        <v>0</v>
      </c>
      <c r="AL606" s="63" t="s">
        <v>145</v>
      </c>
      <c r="AM606" s="24">
        <v>396</v>
      </c>
      <c r="AN606" s="24">
        <v>396</v>
      </c>
      <c r="AO606" s="26">
        <v>8.4255319148936164E-2</v>
      </c>
      <c r="AP606" s="7" t="s">
        <v>146</v>
      </c>
      <c r="AR606" s="23" t="s">
        <v>90</v>
      </c>
      <c r="AS606" s="27">
        <v>3813</v>
      </c>
      <c r="AT606" s="24">
        <v>48</v>
      </c>
      <c r="AU606" s="24">
        <v>199</v>
      </c>
      <c r="AV606" s="24">
        <v>2</v>
      </c>
      <c r="AW606" s="24">
        <v>184</v>
      </c>
      <c r="AX606" s="24">
        <v>2</v>
      </c>
      <c r="AY606" s="24">
        <v>30</v>
      </c>
      <c r="AZ606" s="63" t="s">
        <v>117</v>
      </c>
      <c r="BA606" s="24">
        <v>200</v>
      </c>
      <c r="BB606" s="24">
        <v>400</v>
      </c>
      <c r="BC606" s="26">
        <v>8.3333333333333329E-2</v>
      </c>
      <c r="BD606" s="22"/>
      <c r="BF606" s="23"/>
      <c r="BG606" s="24">
        <v>1257</v>
      </c>
      <c r="BH606" s="24">
        <v>139</v>
      </c>
      <c r="BI606" s="189">
        <v>57</v>
      </c>
      <c r="BJ606" s="24">
        <v>5</v>
      </c>
      <c r="BK606" s="24">
        <v>90</v>
      </c>
      <c r="BL606" s="24">
        <v>6</v>
      </c>
      <c r="BM606" s="24">
        <v>0</v>
      </c>
      <c r="BN606" s="63" t="s">
        <v>51</v>
      </c>
      <c r="BO606" s="24">
        <v>200</v>
      </c>
      <c r="BP606" s="24">
        <v>1200</v>
      </c>
      <c r="BQ606" s="26">
        <v>8.6330935251798566E-2</v>
      </c>
      <c r="BR606" s="93"/>
      <c r="BS606" s="1"/>
      <c r="BT606" s="15">
        <f>IF(A615="","",A615)</f>
        <v>45884</v>
      </c>
      <c r="BU606" s="9">
        <v>9654</v>
      </c>
      <c r="BV606" s="9">
        <f t="shared" si="1068"/>
        <v>159</v>
      </c>
      <c r="BW606" s="9">
        <v>270</v>
      </c>
      <c r="BX606" s="9">
        <f t="shared" si="1069"/>
        <v>3</v>
      </c>
      <c r="BY606" s="9">
        <v>32</v>
      </c>
      <c r="BZ606" s="9">
        <f t="shared" si="1070"/>
        <v>5</v>
      </c>
      <c r="CA606" s="9">
        <v>5</v>
      </c>
      <c r="CB606" s="78"/>
      <c r="CC606" s="78">
        <f t="shared" si="1071"/>
        <v>880</v>
      </c>
      <c r="CD606" s="9">
        <f t="shared" si="1072"/>
        <v>4400</v>
      </c>
      <c r="CE606" s="10">
        <f t="shared" si="1073"/>
        <v>0.27672955974842767</v>
      </c>
      <c r="CF606" s="7"/>
      <c r="CH606" s="89">
        <f>IF(A615="","",A615)</f>
        <v>45884</v>
      </c>
      <c r="CI606" s="9">
        <v>10259</v>
      </c>
      <c r="CJ606" s="9">
        <f t="shared" si="1074"/>
        <v>99</v>
      </c>
      <c r="CK606" s="9">
        <v>256</v>
      </c>
      <c r="CL606" s="9">
        <f t="shared" si="1075"/>
        <v>2</v>
      </c>
      <c r="CM606" s="9">
        <v>13</v>
      </c>
      <c r="CN606" s="9">
        <f t="shared" si="1076"/>
        <v>2</v>
      </c>
      <c r="CO606" s="9">
        <v>1</v>
      </c>
      <c r="CP606" s="78"/>
      <c r="CQ606" s="78">
        <f t="shared" si="1077"/>
        <v>1012</v>
      </c>
      <c r="CR606" s="9">
        <f t="shared" si="1078"/>
        <v>2024</v>
      </c>
      <c r="CS606" s="10">
        <f t="shared" si="1079"/>
        <v>0.20444444444444446</v>
      </c>
      <c r="CT606" s="7"/>
      <c r="CV606" s="89">
        <f>IF(A615="","",A615)</f>
        <v>45884</v>
      </c>
      <c r="CW606" s="9">
        <v>2652</v>
      </c>
      <c r="CX606" s="9">
        <f t="shared" si="1080"/>
        <v>130</v>
      </c>
      <c r="CY606" s="9">
        <v>374</v>
      </c>
      <c r="CZ606" s="9">
        <f t="shared" si="1081"/>
        <v>9</v>
      </c>
      <c r="DA606" s="9">
        <v>42</v>
      </c>
      <c r="DB606" s="9">
        <f t="shared" si="1082"/>
        <v>10</v>
      </c>
      <c r="DC606" s="9">
        <v>8</v>
      </c>
      <c r="DD606" s="78"/>
      <c r="DE606" s="78">
        <f t="shared" si="1083"/>
        <v>385</v>
      </c>
      <c r="DF606" s="9">
        <f t="shared" si="1084"/>
        <v>3850</v>
      </c>
      <c r="DG606" s="10">
        <f t="shared" si="1085"/>
        <v>0.29615384615384616</v>
      </c>
      <c r="DH606" s="7"/>
      <c r="DJ606" s="250"/>
      <c r="DK606" s="13"/>
      <c r="DL606" s="13"/>
      <c r="DM606" s="13"/>
      <c r="DN606" s="13"/>
      <c r="DO606" s="250"/>
      <c r="EL606" s="239"/>
      <c r="EM606" s="23"/>
      <c r="EN606" s="23"/>
      <c r="EO606" s="24">
        <v>7662</v>
      </c>
      <c r="EP606" s="24"/>
      <c r="EQ606" s="24">
        <v>566</v>
      </c>
      <c r="ER606" s="24"/>
      <c r="ES606" s="24"/>
      <c r="ET606" s="24"/>
      <c r="EU606" s="24"/>
      <c r="EV606" s="63"/>
      <c r="EW606" s="24"/>
      <c r="EX606" s="24"/>
      <c r="EY606" s="26"/>
      <c r="EZ606" s="7"/>
    </row>
    <row r="607" spans="1:156" ht="15" customHeight="1" thickTop="1">
      <c r="A607" s="89">
        <v>45878</v>
      </c>
      <c r="B607" s="6">
        <f>IF(A607="","",SUM(D607:D610)+SUM(R607:R610)+SUM(BV604)+SUM(CJ604)+SUM(CX604)+SUM(AF607:AF610)+SUM(AT607:AT610)+SUM(BH607:BH610))</f>
        <v>3495</v>
      </c>
      <c r="C607" s="78">
        <v>8649</v>
      </c>
      <c r="D607" s="78">
        <f t="shared" ref="D607:D654" si="1086">IF(C607="","",C607-C603)</f>
        <v>120</v>
      </c>
      <c r="E607" s="78">
        <v>316</v>
      </c>
      <c r="F607" s="28">
        <f t="shared" ref="F607:F654" si="1087">IF(E607="","",E607-E603)</f>
        <v>3</v>
      </c>
      <c r="G607" s="78">
        <v>28</v>
      </c>
      <c r="H607" s="78">
        <f t="shared" ref="H607:H654" si="1088">IF(G607="","",G603+I603-G607)</f>
        <v>2</v>
      </c>
      <c r="I607" s="78">
        <v>0</v>
      </c>
      <c r="J607" s="90" t="str">
        <f t="shared" ref="J607:J654" si="1089">IF(C607="","",J603)</f>
        <v>NICIマスコット</v>
      </c>
      <c r="K607" s="91">
        <f t="shared" ref="K607:K654" si="1090">IF(D607="","",K603)</f>
        <v>682</v>
      </c>
      <c r="L607" s="28">
        <f t="shared" ref="L607:L654" si="1091">IF(G607="","",H607*K607)</f>
        <v>1364</v>
      </c>
      <c r="M607" s="29">
        <f t="shared" ref="M607:M654" si="1092">IF(H607="","",L607/(D607*100))</f>
        <v>0.11366666666666667</v>
      </c>
      <c r="N607" s="7"/>
      <c r="O607" s="168"/>
      <c r="P607" s="89">
        <f>IF(A607="","",A607)</f>
        <v>45878</v>
      </c>
      <c r="Q607" s="78">
        <v>5989</v>
      </c>
      <c r="R607" s="78">
        <f t="shared" ref="R607:R654" si="1093">IF(Q607="","",Q607-Q603)</f>
        <v>114</v>
      </c>
      <c r="S607" s="78">
        <v>133</v>
      </c>
      <c r="T607" s="28">
        <f t="shared" ref="T607:T654" si="1094">IF(S607="","",S607-S603)</f>
        <v>7</v>
      </c>
      <c r="U607" s="78">
        <v>5</v>
      </c>
      <c r="V607" s="78">
        <f t="shared" ref="V607:V654" si="1095">IF(U607="","",U603+W603-U607)</f>
        <v>2</v>
      </c>
      <c r="W607" s="78">
        <v>2</v>
      </c>
      <c r="X607" s="90" t="str">
        <f t="shared" ref="X607:X634" si="1096">IF(Q607="","",X603)</f>
        <v>ジョージファン</v>
      </c>
      <c r="Y607" s="91">
        <f t="shared" ref="Y607:Y634" si="1097">IF(R607="","",Y603)</f>
        <v>1050</v>
      </c>
      <c r="Z607" s="28">
        <f t="shared" ref="Z607:Z654" si="1098">IF(U607="","",V607*Y607)</f>
        <v>2100</v>
      </c>
      <c r="AA607" s="29">
        <f t="shared" ref="AA607:AA654" si="1099">IF(V607="","",Z607/(R607*100))</f>
        <v>0.18421052631578946</v>
      </c>
      <c r="AB607" s="7"/>
      <c r="AC607" s="168"/>
      <c r="AD607" s="89">
        <f>IF(A607="","",A607)</f>
        <v>45878</v>
      </c>
      <c r="AE607" s="78">
        <v>3724</v>
      </c>
      <c r="AF607" s="166">
        <f t="shared" ref="AF607:AF654" si="1100">IF(AE607="","",AE607-AE603)</f>
        <v>37</v>
      </c>
      <c r="AG607" s="78">
        <v>126</v>
      </c>
      <c r="AH607" s="28">
        <f t="shared" ref="AH607:AH654" si="1101">IF(AG607="","",AG607-AG603)</f>
        <v>0</v>
      </c>
      <c r="AI607" s="78">
        <v>15</v>
      </c>
      <c r="AJ607" s="78">
        <f t="shared" ref="AJ607:AJ654" si="1102">IF(AI607="","",AI603+AK603-AI607)</f>
        <v>0</v>
      </c>
      <c r="AK607" s="78">
        <v>0</v>
      </c>
      <c r="AL607" s="172" t="s">
        <v>147</v>
      </c>
      <c r="AM607" s="91">
        <v>710</v>
      </c>
      <c r="AN607" s="28">
        <f t="shared" ref="AN607:AN654" si="1103">IF(AI607="","",AJ607*AM607)</f>
        <v>0</v>
      </c>
      <c r="AO607" s="29">
        <f t="shared" ref="AO607:AO654" si="1104">IF(AJ607="","",AN607/(AF607*100))</f>
        <v>0</v>
      </c>
      <c r="AP607" s="7" t="s">
        <v>148</v>
      </c>
      <c r="AQ607" s="168"/>
      <c r="AR607" s="89">
        <f>IF(A607="","",A607)</f>
        <v>45878</v>
      </c>
      <c r="AS607" s="78">
        <v>6208</v>
      </c>
      <c r="AT607" s="78">
        <f t="shared" ref="AT607:AT654" si="1105">IF(AS607="","",AS607-AS603)</f>
        <v>292</v>
      </c>
      <c r="AU607" s="78">
        <v>264</v>
      </c>
      <c r="AV607" s="28">
        <f t="shared" ref="AV607:AV654" si="1106">IF(AU607="","",AU607-AU603)</f>
        <v>7</v>
      </c>
      <c r="AW607" s="78">
        <v>11</v>
      </c>
      <c r="AX607" s="78">
        <f t="shared" ref="AX607:AX654" si="1107">IF(AW607="","",AW603+AY603-AW607)</f>
        <v>6</v>
      </c>
      <c r="AY607" s="78">
        <v>4</v>
      </c>
      <c r="AZ607" s="90" t="str">
        <f>IF(AS607="","",AZ603)</f>
        <v>テラスタルフェス</v>
      </c>
      <c r="BA607" s="91">
        <f>IF(AT607="","",BA603)</f>
        <v>1000</v>
      </c>
      <c r="BB607" s="28">
        <f t="shared" ref="BB607:BB654" si="1108">IF(AW607="","",AX607*BA607)</f>
        <v>6000</v>
      </c>
      <c r="BC607" s="29">
        <f t="shared" ref="BC607:BC654" si="1109">IF(AX607="","",BB607/(AT607*100))</f>
        <v>0.20547945205479451</v>
      </c>
      <c r="BD607" s="7"/>
      <c r="BE607" s="168"/>
      <c r="BF607" s="89">
        <f>IF(A607="","",A607)</f>
        <v>45878</v>
      </c>
      <c r="BG607" s="78">
        <v>1906</v>
      </c>
      <c r="BH607" s="78">
        <f t="shared" ref="BH607:BH654" si="1110">IF(BG607="","",BG607-BG603)</f>
        <v>110</v>
      </c>
      <c r="BI607" s="78">
        <v>90</v>
      </c>
      <c r="BJ607" s="28">
        <f t="shared" ref="BJ607:BJ654" si="1111">IF(BI607="","",BI607-BI603)</f>
        <v>11</v>
      </c>
      <c r="BK607" s="78">
        <v>17</v>
      </c>
      <c r="BL607" s="78">
        <f t="shared" ref="BL607:BL654" si="1112">IF(BK607="","",BK603+BM603-BK607)</f>
        <v>9</v>
      </c>
      <c r="BM607" s="78">
        <v>0</v>
      </c>
      <c r="BN607" s="90" t="str">
        <f t="shared" ref="BN607:BN654" si="1113">IF(BG607="","",BN603)</f>
        <v>ゴールドイヤホン</v>
      </c>
      <c r="BO607" s="91">
        <f t="shared" ref="BO607:BO654" si="1114">IF(BH607="","",BO603)</f>
        <v>800</v>
      </c>
      <c r="BP607" s="28">
        <f t="shared" ref="BP607:BP654" si="1115">IF(BK607="","",BL607*BO607)</f>
        <v>7200</v>
      </c>
      <c r="BQ607" s="229">
        <f t="shared" ref="BQ607:BQ654" si="1116">IF(BL607="","",BP607/(BH607*100))</f>
        <v>0.65454545454545454</v>
      </c>
      <c r="BR607" s="7" t="s">
        <v>139</v>
      </c>
      <c r="BS607" s="168"/>
      <c r="BT607" s="169">
        <f>IF(A619="","",A619)</f>
        <v>45886</v>
      </c>
      <c r="BU607" s="9">
        <v>9919</v>
      </c>
      <c r="BV607" s="9">
        <f t="shared" si="1068"/>
        <v>265</v>
      </c>
      <c r="BW607" s="9">
        <v>280</v>
      </c>
      <c r="BX607" s="9">
        <f t="shared" si="1069"/>
        <v>10</v>
      </c>
      <c r="BY607" s="9">
        <v>28</v>
      </c>
      <c r="BZ607" s="9">
        <f t="shared" si="1070"/>
        <v>9</v>
      </c>
      <c r="CA607" s="9">
        <v>4</v>
      </c>
      <c r="CB607" s="78"/>
      <c r="CC607" s="78">
        <f t="shared" si="1071"/>
        <v>880</v>
      </c>
      <c r="CD607" s="9">
        <f t="shared" si="1072"/>
        <v>7920</v>
      </c>
      <c r="CE607" s="10">
        <f t="shared" si="1073"/>
        <v>0.29886792452830191</v>
      </c>
      <c r="CF607" s="7" t="s">
        <v>149</v>
      </c>
      <c r="CH607" s="89">
        <f>IF(A619="","",A619)</f>
        <v>45886</v>
      </c>
      <c r="CI607" s="9">
        <v>10428</v>
      </c>
      <c r="CJ607" s="9">
        <f t="shared" si="1074"/>
        <v>169</v>
      </c>
      <c r="CK607" s="9">
        <v>259</v>
      </c>
      <c r="CL607" s="9">
        <f t="shared" si="1075"/>
        <v>3</v>
      </c>
      <c r="CM607" s="9">
        <v>13</v>
      </c>
      <c r="CN607" s="9">
        <f t="shared" si="1076"/>
        <v>1</v>
      </c>
      <c r="CO607" s="9">
        <v>1</v>
      </c>
      <c r="CP607" s="78"/>
      <c r="CQ607" s="78">
        <f t="shared" si="1077"/>
        <v>1012</v>
      </c>
      <c r="CR607" s="9">
        <f t="shared" si="1078"/>
        <v>1012</v>
      </c>
      <c r="CS607" s="10">
        <f t="shared" si="1079"/>
        <v>5.9881656804733729E-2</v>
      </c>
      <c r="CT607" s="7"/>
      <c r="CV607" s="89">
        <f>IF(A619="","",A619)</f>
        <v>45886</v>
      </c>
      <c r="CW607" s="9">
        <v>2745</v>
      </c>
      <c r="CX607" s="9">
        <f t="shared" si="1080"/>
        <v>93</v>
      </c>
      <c r="CY607" s="9">
        <v>382</v>
      </c>
      <c r="CZ607" s="9">
        <f t="shared" si="1081"/>
        <v>8</v>
      </c>
      <c r="DA607" s="9">
        <v>41</v>
      </c>
      <c r="DB607" s="9">
        <f t="shared" si="1082"/>
        <v>9</v>
      </c>
      <c r="DC607" s="9">
        <v>0</v>
      </c>
      <c r="DD607" s="78"/>
      <c r="DE607" s="78">
        <f t="shared" si="1083"/>
        <v>385</v>
      </c>
      <c r="DF607" s="9">
        <f t="shared" si="1084"/>
        <v>3465</v>
      </c>
      <c r="DG607" s="10">
        <f t="shared" si="1085"/>
        <v>0.3725806451612903</v>
      </c>
      <c r="DH607" s="7"/>
      <c r="DJ607" s="250"/>
      <c r="DK607" s="13"/>
      <c r="DL607" s="13"/>
      <c r="DM607" s="13"/>
      <c r="DN607" s="13"/>
      <c r="DO607" s="250"/>
      <c r="EL607" s="239"/>
      <c r="EM607" s="89">
        <v>45878</v>
      </c>
      <c r="EN607" s="6">
        <f>IF(EM607="","",SUM(EP607:EP610))</f>
        <v>0</v>
      </c>
      <c r="EO607" s="78">
        <v>7525</v>
      </c>
      <c r="EP607" s="78">
        <f t="shared" ref="EP607:EP650" si="1117">IF(EO607="","",EO607-EO603)</f>
        <v>0</v>
      </c>
      <c r="EQ607" s="78">
        <v>258</v>
      </c>
      <c r="ER607" s="28">
        <f t="shared" ref="ER607:ER650" si="1118">IF(EQ607="","",EQ607-EQ603)</f>
        <v>0</v>
      </c>
      <c r="ES607" s="78"/>
      <c r="ET607" s="78" t="str">
        <f t="shared" ref="ET607:ET650" si="1119">IF(ES607="","",ES603+EU603-ES607)</f>
        <v/>
      </c>
      <c r="EU607" s="78">
        <v>10</v>
      </c>
      <c r="EV607" s="90" t="s">
        <v>108</v>
      </c>
      <c r="EW607" s="91">
        <v>726</v>
      </c>
      <c r="EX607" s="28" t="str">
        <f t="shared" ref="EX607:EX650" si="1120">IF(ES607="","",ET607*EW607)</f>
        <v/>
      </c>
      <c r="EY607" s="29" t="str">
        <f t="shared" ref="EY607:EY650" si="1121">IF(ET607="","",EX607/(EP607*100))</f>
        <v/>
      </c>
      <c r="EZ607" s="7" t="s">
        <v>150</v>
      </c>
    </row>
    <row r="608" spans="1:156" ht="15" customHeight="1">
      <c r="A608" s="221"/>
      <c r="B608" s="15"/>
      <c r="C608" s="9">
        <v>10593</v>
      </c>
      <c r="D608" s="9">
        <f t="shared" si="1086"/>
        <v>176</v>
      </c>
      <c r="E608" s="9">
        <v>288</v>
      </c>
      <c r="F608" s="9">
        <f t="shared" si="1087"/>
        <v>8</v>
      </c>
      <c r="G608" s="9">
        <v>8</v>
      </c>
      <c r="H608" s="9">
        <f t="shared" si="1088"/>
        <v>8</v>
      </c>
      <c r="I608" s="9">
        <v>8</v>
      </c>
      <c r="J608" s="62" t="str">
        <f t="shared" si="1089"/>
        <v>ピクミンマスコット</v>
      </c>
      <c r="K608" s="95">
        <f t="shared" si="1090"/>
        <v>800</v>
      </c>
      <c r="L608" s="9">
        <f t="shared" si="1091"/>
        <v>6400</v>
      </c>
      <c r="M608" s="10">
        <f t="shared" si="1092"/>
        <v>0.36363636363636365</v>
      </c>
      <c r="N608" s="7"/>
      <c r="O608" s="168"/>
      <c r="P608" s="15"/>
      <c r="Q608" s="9">
        <v>7181</v>
      </c>
      <c r="R608" s="9">
        <f t="shared" si="1093"/>
        <v>166</v>
      </c>
      <c r="S608" s="9">
        <v>335</v>
      </c>
      <c r="T608" s="9">
        <f t="shared" si="1094"/>
        <v>2</v>
      </c>
      <c r="U608" s="9">
        <v>16</v>
      </c>
      <c r="V608" s="9">
        <f t="shared" si="1095"/>
        <v>2</v>
      </c>
      <c r="W608" s="9">
        <v>6</v>
      </c>
      <c r="X608" s="62" t="str">
        <f t="shared" si="1096"/>
        <v>サンリオキーケース</v>
      </c>
      <c r="Y608" s="95">
        <f t="shared" si="1097"/>
        <v>762</v>
      </c>
      <c r="Z608" s="9">
        <f t="shared" si="1098"/>
        <v>1524</v>
      </c>
      <c r="AA608" s="10">
        <f t="shared" si="1099"/>
        <v>9.1807228915662648E-2</v>
      </c>
      <c r="AB608" s="7"/>
      <c r="AC608" s="168"/>
      <c r="AD608" s="15"/>
      <c r="AE608" s="9">
        <v>3947</v>
      </c>
      <c r="AF608" s="9">
        <f t="shared" si="1100"/>
        <v>83</v>
      </c>
      <c r="AG608" s="9">
        <v>206</v>
      </c>
      <c r="AH608" s="9">
        <f t="shared" si="1101"/>
        <v>6</v>
      </c>
      <c r="AI608" s="9">
        <v>16</v>
      </c>
      <c r="AJ608" s="9">
        <f t="shared" si="1102"/>
        <v>8</v>
      </c>
      <c r="AK608" s="9">
        <v>0</v>
      </c>
      <c r="AL608" s="62" t="s">
        <v>151</v>
      </c>
      <c r="AM608" s="95">
        <f t="shared" ref="AM608:AM615" si="1122">IF(AF608="","",AM604)</f>
        <v>1050</v>
      </c>
      <c r="AN608" s="9">
        <f t="shared" si="1103"/>
        <v>8400</v>
      </c>
      <c r="AO608" s="227">
        <f t="shared" si="1104"/>
        <v>1.0120481927710843</v>
      </c>
      <c r="AP608" s="7"/>
      <c r="AQ608" s="168"/>
      <c r="AR608" s="15"/>
      <c r="AS608" s="9">
        <v>3491</v>
      </c>
      <c r="AT608" s="9">
        <f t="shared" si="1105"/>
        <v>141</v>
      </c>
      <c r="AU608" s="9">
        <v>276</v>
      </c>
      <c r="AV608" s="9">
        <f t="shared" si="1106"/>
        <v>8</v>
      </c>
      <c r="AW608" s="9">
        <v>13</v>
      </c>
      <c r="AX608" s="9">
        <f t="shared" si="1107"/>
        <v>8</v>
      </c>
      <c r="AY608" s="9">
        <v>0</v>
      </c>
      <c r="AZ608" s="62" t="str">
        <f>IF(AS608="","",AZ604)</f>
        <v>ブラックホワイトポケカ</v>
      </c>
      <c r="BA608" s="95">
        <f>IF(AT608="","",BA604)</f>
        <v>1000</v>
      </c>
      <c r="BB608" s="9">
        <f t="shared" si="1108"/>
        <v>8000</v>
      </c>
      <c r="BC608" s="10">
        <f t="shared" si="1109"/>
        <v>0.56737588652482274</v>
      </c>
      <c r="BD608" s="7" t="s">
        <v>152</v>
      </c>
      <c r="BE608" s="168"/>
      <c r="BF608" s="15"/>
      <c r="BG608" s="9">
        <v>2083</v>
      </c>
      <c r="BH608" s="9">
        <f t="shared" si="1110"/>
        <v>113</v>
      </c>
      <c r="BI608" s="9">
        <v>38</v>
      </c>
      <c r="BJ608" s="9">
        <f t="shared" si="1111"/>
        <v>3</v>
      </c>
      <c r="BK608" s="9">
        <v>13</v>
      </c>
      <c r="BL608" s="9">
        <f t="shared" si="1112"/>
        <v>3</v>
      </c>
      <c r="BM608" s="9">
        <v>6</v>
      </c>
      <c r="BN608" s="62" t="str">
        <f t="shared" si="1113"/>
        <v>デジタルミニカメラ</v>
      </c>
      <c r="BO608" s="95">
        <f t="shared" si="1114"/>
        <v>722</v>
      </c>
      <c r="BP608" s="9">
        <f t="shared" si="1115"/>
        <v>2166</v>
      </c>
      <c r="BQ608" s="10">
        <f t="shared" si="1116"/>
        <v>0.19168141592920354</v>
      </c>
      <c r="BR608" s="7"/>
      <c r="BS608" s="168"/>
      <c r="BT608" s="169">
        <f>IF(A623="","",A623)</f>
        <v>45890</v>
      </c>
      <c r="BU608" s="9">
        <v>10089</v>
      </c>
      <c r="BV608" s="9">
        <f t="shared" si="1068"/>
        <v>170</v>
      </c>
      <c r="BW608" s="9">
        <v>285</v>
      </c>
      <c r="BX608" s="9">
        <f t="shared" si="1069"/>
        <v>5</v>
      </c>
      <c r="BY608" s="9">
        <v>25</v>
      </c>
      <c r="BZ608" s="9">
        <f t="shared" si="1070"/>
        <v>7</v>
      </c>
      <c r="CA608" s="9">
        <v>6</v>
      </c>
      <c r="CB608" s="78"/>
      <c r="CC608" s="78">
        <f t="shared" si="1071"/>
        <v>880</v>
      </c>
      <c r="CD608" s="9">
        <f t="shared" si="1072"/>
        <v>6160</v>
      </c>
      <c r="CE608" s="10">
        <f t="shared" si="1073"/>
        <v>0.3623529411764706</v>
      </c>
      <c r="CF608" s="7"/>
      <c r="CH608" s="89">
        <f>IF(A623="","",A623)</f>
        <v>45890</v>
      </c>
      <c r="CI608" s="9">
        <v>10599</v>
      </c>
      <c r="CJ608" s="9">
        <f t="shared" si="1074"/>
        <v>171</v>
      </c>
      <c r="CK608" s="9">
        <v>261</v>
      </c>
      <c r="CL608" s="9">
        <f t="shared" si="1075"/>
        <v>2</v>
      </c>
      <c r="CM608" s="9">
        <v>12</v>
      </c>
      <c r="CN608" s="9">
        <f t="shared" si="1076"/>
        <v>2</v>
      </c>
      <c r="CO608" s="9">
        <v>6</v>
      </c>
      <c r="CP608" s="78"/>
      <c r="CQ608" s="78">
        <f t="shared" si="1077"/>
        <v>1012</v>
      </c>
      <c r="CR608" s="9">
        <f t="shared" si="1078"/>
        <v>2024</v>
      </c>
      <c r="CS608" s="10">
        <f t="shared" si="1079"/>
        <v>0.11836257309941521</v>
      </c>
      <c r="CT608" s="7"/>
      <c r="CV608" s="89">
        <f>IF(A623="","",A623)</f>
        <v>45890</v>
      </c>
      <c r="CW608" s="9">
        <v>2836</v>
      </c>
      <c r="CX608" s="9">
        <f t="shared" si="1080"/>
        <v>91</v>
      </c>
      <c r="CY608" s="9">
        <v>386</v>
      </c>
      <c r="CZ608" s="9">
        <f t="shared" si="1081"/>
        <v>4</v>
      </c>
      <c r="DA608" s="9">
        <v>37</v>
      </c>
      <c r="DB608" s="9">
        <f t="shared" si="1082"/>
        <v>4</v>
      </c>
      <c r="DC608" s="9">
        <v>6</v>
      </c>
      <c r="DD608" s="78"/>
      <c r="DE608" s="78">
        <f t="shared" si="1083"/>
        <v>385</v>
      </c>
      <c r="DF608" s="9">
        <f t="shared" si="1084"/>
        <v>1540</v>
      </c>
      <c r="DG608" s="10">
        <f t="shared" si="1085"/>
        <v>0.16923076923076924</v>
      </c>
      <c r="DH608" s="7"/>
      <c r="DJ608" s="250"/>
      <c r="DK608" s="13"/>
      <c r="DL608" s="13"/>
      <c r="DM608" s="13"/>
      <c r="DN608" s="13"/>
      <c r="DO608" s="250"/>
      <c r="EL608" s="239"/>
      <c r="EM608" s="221"/>
      <c r="EN608" s="15"/>
      <c r="EO608" s="9">
        <v>7968</v>
      </c>
      <c r="EP608" s="9">
        <f t="shared" si="1117"/>
        <v>0</v>
      </c>
      <c r="EQ608" s="9">
        <v>381</v>
      </c>
      <c r="ER608" s="9">
        <f t="shared" si="1118"/>
        <v>0</v>
      </c>
      <c r="ES608" s="9"/>
      <c r="ET608" s="9" t="str">
        <f t="shared" si="1119"/>
        <v/>
      </c>
      <c r="EU608" s="9">
        <v>7</v>
      </c>
      <c r="EV608" s="62" t="s">
        <v>41</v>
      </c>
      <c r="EW608" s="95">
        <v>1100</v>
      </c>
      <c r="EX608" s="9" t="str">
        <f t="shared" si="1120"/>
        <v/>
      </c>
      <c r="EY608" s="10" t="str">
        <f t="shared" si="1121"/>
        <v/>
      </c>
      <c r="EZ608" s="7" t="s">
        <v>153</v>
      </c>
    </row>
    <row r="609" spans="1:156" ht="15" customHeight="1">
      <c r="A609" s="222"/>
      <c r="B609" s="15"/>
      <c r="C609" s="9">
        <v>7179</v>
      </c>
      <c r="D609" s="110">
        <f t="shared" si="1086"/>
        <v>64</v>
      </c>
      <c r="E609" s="9">
        <v>497</v>
      </c>
      <c r="F609" s="9">
        <f t="shared" si="1087"/>
        <v>1</v>
      </c>
      <c r="G609" s="9">
        <v>72</v>
      </c>
      <c r="H609" s="9">
        <f t="shared" si="1088"/>
        <v>2</v>
      </c>
      <c r="I609" s="9">
        <v>0</v>
      </c>
      <c r="J609" s="108" t="str">
        <f t="shared" si="1089"/>
        <v>キティサンダルBC</v>
      </c>
      <c r="K609" s="9">
        <f t="shared" si="1090"/>
        <v>605</v>
      </c>
      <c r="L609" s="9">
        <f t="shared" si="1091"/>
        <v>1210</v>
      </c>
      <c r="M609" s="10">
        <f t="shared" si="1092"/>
        <v>0.18906249999999999</v>
      </c>
      <c r="N609" s="7" t="s">
        <v>148</v>
      </c>
      <c r="O609" s="168"/>
      <c r="P609" s="15"/>
      <c r="Q609" s="9">
        <v>7554</v>
      </c>
      <c r="R609" s="9">
        <f t="shared" si="1093"/>
        <v>284</v>
      </c>
      <c r="S609" s="9">
        <v>183</v>
      </c>
      <c r="T609" s="9">
        <f t="shared" si="1094"/>
        <v>7</v>
      </c>
      <c r="U609" s="9">
        <v>5</v>
      </c>
      <c r="V609" s="9">
        <f t="shared" si="1095"/>
        <v>5</v>
      </c>
      <c r="W609" s="9">
        <v>4</v>
      </c>
      <c r="X609" s="62" t="str">
        <f t="shared" si="1096"/>
        <v>サンリオファン</v>
      </c>
      <c r="Y609" s="9">
        <f t="shared" si="1097"/>
        <v>1100</v>
      </c>
      <c r="Z609" s="9">
        <f t="shared" si="1098"/>
        <v>5500</v>
      </c>
      <c r="AA609" s="10">
        <f t="shared" si="1099"/>
        <v>0.19366197183098591</v>
      </c>
      <c r="AB609" s="7"/>
      <c r="AC609" s="168"/>
      <c r="AD609" s="15"/>
      <c r="AE609" s="9">
        <v>4132</v>
      </c>
      <c r="AF609" s="9">
        <f t="shared" si="1100"/>
        <v>113</v>
      </c>
      <c r="AG609" s="9">
        <v>169</v>
      </c>
      <c r="AH609" s="9">
        <f t="shared" si="1101"/>
        <v>5</v>
      </c>
      <c r="AI609" s="9">
        <v>10</v>
      </c>
      <c r="AJ609" s="9">
        <f t="shared" si="1102"/>
        <v>5</v>
      </c>
      <c r="AK609" s="9">
        <v>7</v>
      </c>
      <c r="AL609" s="62" t="s">
        <v>42</v>
      </c>
      <c r="AM609" s="9">
        <f t="shared" si="1122"/>
        <v>418</v>
      </c>
      <c r="AN609" s="9">
        <f t="shared" si="1103"/>
        <v>2090</v>
      </c>
      <c r="AO609" s="10">
        <f t="shared" si="1104"/>
        <v>0.18495575221238938</v>
      </c>
      <c r="AP609" s="7"/>
      <c r="AQ609" s="168"/>
      <c r="AR609" s="17"/>
      <c r="AS609" s="9">
        <v>3938</v>
      </c>
      <c r="AT609" s="110">
        <f t="shared" si="1105"/>
        <v>34</v>
      </c>
      <c r="AU609" s="9">
        <v>251</v>
      </c>
      <c r="AV609" s="9">
        <f t="shared" si="1106"/>
        <v>2</v>
      </c>
      <c r="AW609" s="9">
        <v>32</v>
      </c>
      <c r="AX609" s="9">
        <f t="shared" si="1107"/>
        <v>4</v>
      </c>
      <c r="AY609" s="9">
        <v>13</v>
      </c>
      <c r="AZ609" s="108" t="s">
        <v>154</v>
      </c>
      <c r="BA609" s="9">
        <v>182</v>
      </c>
      <c r="BB609" s="9">
        <f t="shared" si="1108"/>
        <v>728</v>
      </c>
      <c r="BC609" s="10">
        <f t="shared" si="1109"/>
        <v>0.21411764705882352</v>
      </c>
      <c r="BD609" s="7" t="s">
        <v>155</v>
      </c>
      <c r="BE609" s="168"/>
      <c r="BF609" s="17"/>
      <c r="BG609" s="9">
        <v>1525</v>
      </c>
      <c r="BH609" s="9">
        <f t="shared" si="1110"/>
        <v>210</v>
      </c>
      <c r="BI609" s="9">
        <v>57</v>
      </c>
      <c r="BJ609" s="9">
        <f t="shared" si="1111"/>
        <v>7</v>
      </c>
      <c r="BK609" s="9">
        <v>38</v>
      </c>
      <c r="BL609" s="9">
        <f t="shared" si="1112"/>
        <v>8</v>
      </c>
      <c r="BM609" s="9">
        <v>3</v>
      </c>
      <c r="BN609" s="62" t="str">
        <f t="shared" si="1113"/>
        <v>ゲームアーク</v>
      </c>
      <c r="BO609" s="9">
        <f t="shared" si="1114"/>
        <v>670</v>
      </c>
      <c r="BP609" s="9">
        <f t="shared" si="1115"/>
        <v>5360</v>
      </c>
      <c r="BQ609" s="10">
        <f t="shared" si="1116"/>
        <v>0.25523809523809526</v>
      </c>
      <c r="BR609" s="7"/>
      <c r="BS609" s="168"/>
      <c r="BT609" s="169">
        <f>IF(A627="","",A627)</f>
        <v>45895</v>
      </c>
      <c r="BU609" s="9">
        <v>10279</v>
      </c>
      <c r="BV609" s="9">
        <f t="shared" si="1068"/>
        <v>190</v>
      </c>
      <c r="BW609" s="9">
        <v>290</v>
      </c>
      <c r="BX609" s="9">
        <f t="shared" si="1069"/>
        <v>5</v>
      </c>
      <c r="BY609" s="9">
        <v>24</v>
      </c>
      <c r="BZ609" s="9">
        <f t="shared" si="1070"/>
        <v>7</v>
      </c>
      <c r="CA609" s="9">
        <v>9</v>
      </c>
      <c r="CB609" s="78"/>
      <c r="CC609" s="78">
        <f t="shared" si="1071"/>
        <v>880</v>
      </c>
      <c r="CD609" s="9">
        <f t="shared" si="1072"/>
        <v>6160</v>
      </c>
      <c r="CE609" s="10">
        <f t="shared" si="1073"/>
        <v>0.32421052631578945</v>
      </c>
      <c r="CF609" s="7" t="s">
        <v>156</v>
      </c>
      <c r="CH609" s="89">
        <f>IF(A627="","",A627)</f>
        <v>45895</v>
      </c>
      <c r="CI609" s="9">
        <v>10874</v>
      </c>
      <c r="CJ609" s="9">
        <f t="shared" si="1074"/>
        <v>275</v>
      </c>
      <c r="CK609" s="9">
        <v>264</v>
      </c>
      <c r="CL609" s="9">
        <f t="shared" si="1075"/>
        <v>3</v>
      </c>
      <c r="CM609" s="9">
        <v>15</v>
      </c>
      <c r="CN609" s="9">
        <f t="shared" si="1076"/>
        <v>3</v>
      </c>
      <c r="CO609" s="9">
        <v>0</v>
      </c>
      <c r="CP609" s="78"/>
      <c r="CQ609" s="78">
        <f t="shared" si="1077"/>
        <v>1012</v>
      </c>
      <c r="CR609" s="9">
        <f t="shared" si="1078"/>
        <v>3036</v>
      </c>
      <c r="CS609" s="10">
        <f t="shared" si="1079"/>
        <v>0.1104</v>
      </c>
      <c r="CT609" s="7"/>
      <c r="CV609" s="89">
        <f>IF(A627="","",A627)</f>
        <v>45895</v>
      </c>
      <c r="CW609" s="9">
        <v>3035</v>
      </c>
      <c r="CX609" s="9">
        <f t="shared" si="1080"/>
        <v>199</v>
      </c>
      <c r="CY609" s="9">
        <v>395</v>
      </c>
      <c r="CZ609" s="9">
        <f t="shared" si="1081"/>
        <v>9</v>
      </c>
      <c r="DA609" s="9">
        <v>31</v>
      </c>
      <c r="DB609" s="9">
        <f t="shared" si="1082"/>
        <v>12</v>
      </c>
      <c r="DC609" s="9">
        <v>11</v>
      </c>
      <c r="DD609" s="78"/>
      <c r="DE609" s="78">
        <f t="shared" si="1083"/>
        <v>385</v>
      </c>
      <c r="DF609" s="9">
        <f t="shared" si="1084"/>
        <v>4620</v>
      </c>
      <c r="DG609" s="10">
        <f t="shared" si="1085"/>
        <v>0.2321608040201005</v>
      </c>
      <c r="DH609" s="7"/>
      <c r="DJ609" s="250"/>
      <c r="DK609" s="250"/>
      <c r="DL609" s="250"/>
      <c r="DM609" s="250"/>
      <c r="DN609" s="250"/>
      <c r="DO609" s="250"/>
      <c r="EL609" s="239"/>
      <c r="EM609" s="224"/>
      <c r="EN609" s="15"/>
      <c r="EO609" s="9">
        <v>6403</v>
      </c>
      <c r="EP609" s="9">
        <f t="shared" si="1117"/>
        <v>0</v>
      </c>
      <c r="EQ609" s="9">
        <v>438</v>
      </c>
      <c r="ER609" s="9">
        <f t="shared" si="1118"/>
        <v>0</v>
      </c>
      <c r="ES609" s="9"/>
      <c r="ET609" s="9" t="str">
        <f t="shared" si="1119"/>
        <v/>
      </c>
      <c r="EU609" s="9">
        <v>130</v>
      </c>
      <c r="EV609" s="62" t="s">
        <v>51</v>
      </c>
      <c r="EW609" s="9">
        <v>200</v>
      </c>
      <c r="EX609" s="9" t="str">
        <f t="shared" si="1120"/>
        <v/>
      </c>
      <c r="EY609" s="10" t="str">
        <f t="shared" si="1121"/>
        <v/>
      </c>
      <c r="EZ609" s="7" t="s">
        <v>157</v>
      </c>
    </row>
    <row r="610" spans="1:156" ht="15" customHeight="1" thickBot="1">
      <c r="A610" s="23"/>
      <c r="B610" s="23"/>
      <c r="C610" s="24">
        <v>7029</v>
      </c>
      <c r="D610" s="24">
        <f t="shared" si="1086"/>
        <v>197</v>
      </c>
      <c r="E610" s="24">
        <v>374</v>
      </c>
      <c r="F610" s="24">
        <f t="shared" si="1087"/>
        <v>7</v>
      </c>
      <c r="G610" s="24">
        <v>3</v>
      </c>
      <c r="H610" s="24">
        <f t="shared" si="1088"/>
        <v>7</v>
      </c>
      <c r="I610" s="24">
        <v>8</v>
      </c>
      <c r="J610" s="63" t="str">
        <f t="shared" si="1089"/>
        <v>キティフェイスポーチ</v>
      </c>
      <c r="K610" s="96">
        <f t="shared" si="1090"/>
        <v>957</v>
      </c>
      <c r="L610" s="24">
        <f t="shared" si="1091"/>
        <v>6699</v>
      </c>
      <c r="M610" s="26">
        <f t="shared" si="1092"/>
        <v>0.34005076142131979</v>
      </c>
      <c r="N610" s="7"/>
      <c r="O610" s="168"/>
      <c r="P610" s="23"/>
      <c r="Q610" s="24">
        <v>5052</v>
      </c>
      <c r="R610" s="24">
        <f t="shared" si="1093"/>
        <v>127</v>
      </c>
      <c r="S610" s="24">
        <v>317</v>
      </c>
      <c r="T610" s="24">
        <f t="shared" si="1094"/>
        <v>8</v>
      </c>
      <c r="U610" s="24">
        <v>18</v>
      </c>
      <c r="V610" s="24">
        <f t="shared" si="1095"/>
        <v>9</v>
      </c>
      <c r="W610" s="24">
        <v>8</v>
      </c>
      <c r="X610" s="63" t="str">
        <f t="shared" si="1096"/>
        <v>アンパンマンマスコット</v>
      </c>
      <c r="Y610" s="96">
        <f t="shared" si="1097"/>
        <v>608</v>
      </c>
      <c r="Z610" s="24">
        <f t="shared" si="1098"/>
        <v>5472</v>
      </c>
      <c r="AA610" s="26">
        <f t="shared" si="1099"/>
        <v>0.43086614173228349</v>
      </c>
      <c r="AB610" s="7"/>
      <c r="AC610" s="168"/>
      <c r="AD610" s="23"/>
      <c r="AE610" s="24">
        <v>3748</v>
      </c>
      <c r="AF610" s="24">
        <f t="shared" si="1100"/>
        <v>79</v>
      </c>
      <c r="AG610" s="24">
        <v>407</v>
      </c>
      <c r="AH610" s="24">
        <f t="shared" si="1101"/>
        <v>5</v>
      </c>
      <c r="AI610" s="24">
        <v>6</v>
      </c>
      <c r="AJ610" s="24">
        <f t="shared" si="1102"/>
        <v>5</v>
      </c>
      <c r="AK610" s="24">
        <v>4</v>
      </c>
      <c r="AL610" s="107" t="s">
        <v>115</v>
      </c>
      <c r="AM610" s="96">
        <f t="shared" si="1122"/>
        <v>396</v>
      </c>
      <c r="AN610" s="24">
        <f t="shared" si="1103"/>
        <v>1980</v>
      </c>
      <c r="AO610" s="26">
        <f t="shared" si="1104"/>
        <v>0.25063291139240507</v>
      </c>
      <c r="AP610" s="7" t="s">
        <v>158</v>
      </c>
      <c r="AQ610" s="168"/>
      <c r="AR610" s="23"/>
      <c r="AS610" s="24">
        <v>3899</v>
      </c>
      <c r="AT610" s="24">
        <f t="shared" si="1105"/>
        <v>86</v>
      </c>
      <c r="AU610" s="24">
        <v>208</v>
      </c>
      <c r="AV610" s="24">
        <f t="shared" si="1106"/>
        <v>9</v>
      </c>
      <c r="AW610" s="24">
        <v>202</v>
      </c>
      <c r="AX610" s="24">
        <f t="shared" si="1107"/>
        <v>12</v>
      </c>
      <c r="AY610" s="24">
        <v>40</v>
      </c>
      <c r="AZ610" s="63" t="str">
        <f t="shared" ref="AZ610:AZ620" si="1123">IF(AS610="","",AZ606)</f>
        <v>SPGラバー</v>
      </c>
      <c r="BA610" s="96">
        <f t="shared" ref="BA610:BA620" si="1124">IF(AT610="","",BA606)</f>
        <v>200</v>
      </c>
      <c r="BB610" s="24">
        <f t="shared" si="1108"/>
        <v>2400</v>
      </c>
      <c r="BC610" s="26">
        <f t="shared" si="1109"/>
        <v>0.27906976744186046</v>
      </c>
      <c r="BD610" s="7"/>
      <c r="BE610" s="168"/>
      <c r="BF610" s="23"/>
      <c r="BG610" s="24">
        <v>1443</v>
      </c>
      <c r="BH610" s="24">
        <f t="shared" si="1110"/>
        <v>186</v>
      </c>
      <c r="BI610" s="24">
        <v>67</v>
      </c>
      <c r="BJ610" s="24">
        <f t="shared" si="1111"/>
        <v>10</v>
      </c>
      <c r="BK610" s="24">
        <v>80</v>
      </c>
      <c r="BL610" s="24">
        <f t="shared" si="1112"/>
        <v>10</v>
      </c>
      <c r="BM610" s="24">
        <v>16</v>
      </c>
      <c r="BN610" s="63" t="str">
        <f t="shared" si="1113"/>
        <v>AIモンスターラバー</v>
      </c>
      <c r="BO610" s="96">
        <f t="shared" si="1114"/>
        <v>200</v>
      </c>
      <c r="BP610" s="24">
        <f t="shared" si="1115"/>
        <v>2000</v>
      </c>
      <c r="BQ610" s="26">
        <f t="shared" si="1116"/>
        <v>0.10752688172043011</v>
      </c>
      <c r="BR610" s="7"/>
      <c r="BS610" s="168"/>
      <c r="BT610" s="170">
        <f>IF(A631="","",A631)</f>
        <v>45901</v>
      </c>
      <c r="BU610" s="9">
        <v>10537</v>
      </c>
      <c r="BV610" s="9">
        <f t="shared" si="1068"/>
        <v>258</v>
      </c>
      <c r="BW610" s="9">
        <v>293</v>
      </c>
      <c r="BX610" s="9">
        <f t="shared" si="1069"/>
        <v>3</v>
      </c>
      <c r="BY610" s="9">
        <v>30</v>
      </c>
      <c r="BZ610" s="9">
        <f t="shared" si="1070"/>
        <v>3</v>
      </c>
      <c r="CA610" s="9">
        <v>6</v>
      </c>
      <c r="CB610" s="78"/>
      <c r="CC610" s="78">
        <f t="shared" si="1071"/>
        <v>880</v>
      </c>
      <c r="CD610" s="9">
        <f t="shared" si="1072"/>
        <v>2640</v>
      </c>
      <c r="CE610" s="10">
        <f t="shared" si="1073"/>
        <v>0.10232558139534884</v>
      </c>
      <c r="CF610" s="7"/>
      <c r="CH610" s="89">
        <f>IF(A631="","",A631)</f>
        <v>45901</v>
      </c>
      <c r="CI610" s="9">
        <v>11108</v>
      </c>
      <c r="CJ610" s="9">
        <f t="shared" si="1074"/>
        <v>234</v>
      </c>
      <c r="CK610" s="9">
        <v>267</v>
      </c>
      <c r="CL610" s="9">
        <f t="shared" si="1075"/>
        <v>3</v>
      </c>
      <c r="CM610" s="9">
        <v>12</v>
      </c>
      <c r="CN610" s="9">
        <f t="shared" si="1076"/>
        <v>3</v>
      </c>
      <c r="CO610" s="9">
        <v>3</v>
      </c>
      <c r="CP610" s="78"/>
      <c r="CQ610" s="78">
        <f t="shared" si="1077"/>
        <v>1012</v>
      </c>
      <c r="CR610" s="9">
        <f t="shared" si="1078"/>
        <v>3036</v>
      </c>
      <c r="CS610" s="10">
        <f t="shared" si="1079"/>
        <v>0.12974358974358974</v>
      </c>
      <c r="CT610" s="7"/>
      <c r="CV610" s="89">
        <f>IF(A631="","",A631)</f>
        <v>45901</v>
      </c>
      <c r="CW610" s="9">
        <v>3152</v>
      </c>
      <c r="CX610" s="9">
        <f t="shared" si="1080"/>
        <v>117</v>
      </c>
      <c r="CY610" s="9">
        <v>400</v>
      </c>
      <c r="CZ610" s="9">
        <f t="shared" si="1081"/>
        <v>5</v>
      </c>
      <c r="DA610" s="9">
        <v>35</v>
      </c>
      <c r="DB610" s="9">
        <f t="shared" si="1082"/>
        <v>7</v>
      </c>
      <c r="DC610" s="9">
        <v>8</v>
      </c>
      <c r="DD610" s="78"/>
      <c r="DE610" s="78">
        <f t="shared" si="1083"/>
        <v>385</v>
      </c>
      <c r="DF610" s="9">
        <f t="shared" si="1084"/>
        <v>2695</v>
      </c>
      <c r="DG610" s="10">
        <f t="shared" si="1085"/>
        <v>0.23034188034188033</v>
      </c>
      <c r="DH610" s="7"/>
      <c r="DJ610" s="250"/>
      <c r="DK610" s="250"/>
      <c r="DL610" s="250"/>
      <c r="DM610" s="250"/>
      <c r="DN610" s="250"/>
      <c r="DO610" s="250"/>
      <c r="EL610" s="239"/>
      <c r="EM610" s="23"/>
      <c r="EN610" s="23"/>
      <c r="EO610" s="24">
        <v>7662</v>
      </c>
      <c r="EP610" s="24">
        <f t="shared" si="1117"/>
        <v>0</v>
      </c>
      <c r="EQ610" s="24">
        <v>566</v>
      </c>
      <c r="ER610" s="24">
        <f t="shared" si="1118"/>
        <v>0</v>
      </c>
      <c r="ES610" s="24"/>
      <c r="ET610" s="24" t="str">
        <f t="shared" si="1119"/>
        <v/>
      </c>
      <c r="EU610" s="24">
        <v>12</v>
      </c>
      <c r="EV610" s="63" t="s">
        <v>122</v>
      </c>
      <c r="EW610" s="96">
        <v>660</v>
      </c>
      <c r="EX610" s="24" t="str">
        <f t="shared" si="1120"/>
        <v/>
      </c>
      <c r="EY610" s="26" t="str">
        <f t="shared" si="1121"/>
        <v/>
      </c>
      <c r="EZ610" s="7" t="s">
        <v>159</v>
      </c>
    </row>
    <row r="611" spans="1:156" ht="15" customHeight="1" thickTop="1">
      <c r="A611" s="89">
        <v>45882</v>
      </c>
      <c r="B611" s="6">
        <f>IF(A611="","",SUM(D611:D614)+SUM(R611:R614)+SUM(BV605:BV605)+SUM(CJ605:CJ605)+SUM(CX605:CX605)+SUM(AF611:AF614)+SUM(AT611:AT614)+SUM(BH611:BH614))</f>
        <v>3229</v>
      </c>
      <c r="C611" s="78">
        <v>8718</v>
      </c>
      <c r="D611" s="78">
        <f t="shared" si="1086"/>
        <v>69</v>
      </c>
      <c r="E611" s="78">
        <v>317</v>
      </c>
      <c r="F611" s="28">
        <f t="shared" si="1087"/>
        <v>1</v>
      </c>
      <c r="G611" s="78">
        <v>26</v>
      </c>
      <c r="H611" s="78">
        <f t="shared" si="1088"/>
        <v>2</v>
      </c>
      <c r="I611" s="78">
        <v>0</v>
      </c>
      <c r="J611" s="90" t="str">
        <f t="shared" si="1089"/>
        <v>NICIマスコット</v>
      </c>
      <c r="K611" s="91">
        <f t="shared" si="1090"/>
        <v>682</v>
      </c>
      <c r="L611" s="28">
        <f t="shared" si="1091"/>
        <v>1364</v>
      </c>
      <c r="M611" s="29">
        <f t="shared" si="1092"/>
        <v>0.19768115942028985</v>
      </c>
      <c r="N611" s="7"/>
      <c r="O611" s="168"/>
      <c r="P611" s="89">
        <f>IF(A611="","",A611)</f>
        <v>45882</v>
      </c>
      <c r="Q611" s="78">
        <v>6059</v>
      </c>
      <c r="R611" s="78">
        <f t="shared" si="1093"/>
        <v>70</v>
      </c>
      <c r="S611" s="78">
        <v>135</v>
      </c>
      <c r="T611" s="28">
        <f t="shared" si="1094"/>
        <v>2</v>
      </c>
      <c r="U611" s="78">
        <v>5</v>
      </c>
      <c r="V611" s="78">
        <f t="shared" si="1095"/>
        <v>2</v>
      </c>
      <c r="W611" s="78">
        <v>2</v>
      </c>
      <c r="X611" s="90" t="str">
        <f t="shared" si="1096"/>
        <v>ジョージファン</v>
      </c>
      <c r="Y611" s="91">
        <f t="shared" si="1097"/>
        <v>1050</v>
      </c>
      <c r="Z611" s="28">
        <f t="shared" si="1098"/>
        <v>2100</v>
      </c>
      <c r="AA611" s="29">
        <f t="shared" si="1099"/>
        <v>0.3</v>
      </c>
      <c r="AB611" s="7"/>
      <c r="AC611" s="168"/>
      <c r="AD611" s="89">
        <f>IF(A611="","",A611)</f>
        <v>45882</v>
      </c>
      <c r="AE611" s="78">
        <v>3752</v>
      </c>
      <c r="AF611" s="166">
        <f t="shared" si="1100"/>
        <v>28</v>
      </c>
      <c r="AG611" s="78">
        <v>127</v>
      </c>
      <c r="AH611" s="28">
        <f t="shared" si="1101"/>
        <v>1</v>
      </c>
      <c r="AI611" s="78">
        <v>14</v>
      </c>
      <c r="AJ611" s="78">
        <f t="shared" si="1102"/>
        <v>1</v>
      </c>
      <c r="AK611" s="78">
        <v>0</v>
      </c>
      <c r="AL611" s="90" t="str">
        <f>IF(AE611="","",AL607)</f>
        <v>スティック＆ボタンK／H</v>
      </c>
      <c r="AM611" s="91">
        <f t="shared" si="1122"/>
        <v>710</v>
      </c>
      <c r="AN611" s="28">
        <f t="shared" si="1103"/>
        <v>710</v>
      </c>
      <c r="AO611" s="29">
        <f t="shared" si="1104"/>
        <v>0.25357142857142856</v>
      </c>
      <c r="AP611" s="7" t="s">
        <v>160</v>
      </c>
      <c r="AQ611" s="168"/>
      <c r="AR611" s="89">
        <f>IF(A611="","",A611)</f>
        <v>45882</v>
      </c>
      <c r="AS611" s="78">
        <v>6357</v>
      </c>
      <c r="AT611" s="78">
        <f t="shared" si="1105"/>
        <v>149</v>
      </c>
      <c r="AU611" s="78">
        <v>272</v>
      </c>
      <c r="AV611" s="28">
        <f t="shared" si="1106"/>
        <v>8</v>
      </c>
      <c r="AW611" s="78">
        <v>8</v>
      </c>
      <c r="AX611" s="78">
        <f t="shared" si="1107"/>
        <v>7</v>
      </c>
      <c r="AY611" s="78">
        <v>11</v>
      </c>
      <c r="AZ611" s="90" t="str">
        <f t="shared" si="1123"/>
        <v>テラスタルフェス</v>
      </c>
      <c r="BA611" s="91">
        <f t="shared" si="1124"/>
        <v>1000</v>
      </c>
      <c r="BB611" s="28">
        <f t="shared" si="1108"/>
        <v>7000</v>
      </c>
      <c r="BC611" s="29">
        <f t="shared" si="1109"/>
        <v>0.46979865771812079</v>
      </c>
      <c r="BD611" s="7"/>
      <c r="BE611" s="168"/>
      <c r="BF611" s="89">
        <f>IF(A611="","",A611)</f>
        <v>45882</v>
      </c>
      <c r="BG611" s="78">
        <v>2044</v>
      </c>
      <c r="BH611" s="78">
        <f t="shared" si="1110"/>
        <v>138</v>
      </c>
      <c r="BI611" s="78">
        <v>97</v>
      </c>
      <c r="BJ611" s="28">
        <f t="shared" si="1111"/>
        <v>7</v>
      </c>
      <c r="BK611" s="78">
        <v>10</v>
      </c>
      <c r="BL611" s="78">
        <f t="shared" si="1112"/>
        <v>7</v>
      </c>
      <c r="BM611" s="78">
        <v>0</v>
      </c>
      <c r="BN611" s="90" t="str">
        <f t="shared" si="1113"/>
        <v>ゴールドイヤホン</v>
      </c>
      <c r="BO611" s="91">
        <f t="shared" si="1114"/>
        <v>800</v>
      </c>
      <c r="BP611" s="28">
        <f t="shared" si="1115"/>
        <v>5600</v>
      </c>
      <c r="BQ611" s="29">
        <f t="shared" si="1116"/>
        <v>0.40579710144927539</v>
      </c>
      <c r="BR611" s="7"/>
      <c r="BS611" s="168"/>
      <c r="BT611" s="170" t="str">
        <f>IF($A$635="","",$A$635)</f>
        <v/>
      </c>
      <c r="BU611" s="9"/>
      <c r="BV611" s="9"/>
      <c r="BW611" s="9"/>
      <c r="BX611" s="9"/>
      <c r="BY611" s="9"/>
      <c r="BZ611" s="9"/>
      <c r="CA611" s="9"/>
      <c r="CB611" s="78"/>
      <c r="CC611" s="78"/>
      <c r="CD611" s="9"/>
      <c r="CE611" s="10"/>
      <c r="CF611" s="7"/>
      <c r="CH611" s="170"/>
      <c r="CI611" s="9"/>
      <c r="CJ611" s="9"/>
      <c r="CK611" s="9"/>
      <c r="CL611" s="9"/>
      <c r="CM611" s="9"/>
      <c r="CN611" s="9"/>
      <c r="CO611" s="9"/>
      <c r="CP611" s="78"/>
      <c r="CQ611" s="78"/>
      <c r="CR611" s="9"/>
      <c r="CS611" s="10"/>
      <c r="CT611" s="7"/>
      <c r="CV611" s="170"/>
      <c r="CW611" s="9"/>
      <c r="CX611" s="9"/>
      <c r="CY611" s="9"/>
      <c r="CZ611" s="9"/>
      <c r="DA611" s="9"/>
      <c r="DB611" s="9"/>
      <c r="DC611" s="9"/>
      <c r="DD611" s="78"/>
      <c r="DE611" s="78"/>
      <c r="DF611" s="9"/>
      <c r="DG611" s="10"/>
      <c r="DH611" s="7"/>
      <c r="DJ611" s="250"/>
      <c r="DK611" s="250"/>
      <c r="DL611" s="250"/>
      <c r="DM611" s="250"/>
      <c r="DN611" s="250"/>
      <c r="DO611" s="250"/>
      <c r="EL611" s="239"/>
      <c r="EM611" s="240">
        <v>45882</v>
      </c>
      <c r="EN611" s="6">
        <f>IF(EM611="","",SUM(EP611:EP614)+SUM(FD611:FD614)+SUM(HH605:HH605)+SUM(HU605:HU605)+SUM(IH605:IH605)+SUM(FR611:FR614)+SUM(GF611:GF614)+SUM(GT611:GT614))</f>
        <v>188</v>
      </c>
      <c r="EO611" s="78">
        <v>7537</v>
      </c>
      <c r="EP611" s="78">
        <f t="shared" si="1117"/>
        <v>12</v>
      </c>
      <c r="EQ611" s="78">
        <v>259</v>
      </c>
      <c r="ER611" s="28">
        <f t="shared" si="1118"/>
        <v>1</v>
      </c>
      <c r="ES611" s="78">
        <v>9</v>
      </c>
      <c r="ET611" s="78">
        <f t="shared" si="1119"/>
        <v>1</v>
      </c>
      <c r="EU611" s="78">
        <v>5</v>
      </c>
      <c r="EV611" s="90" t="str">
        <f t="shared" ref="EV611:EW618" si="1125">IF(EO611="","",EV607)</f>
        <v>サンリオキーケース</v>
      </c>
      <c r="EW611" s="91">
        <f t="shared" si="1125"/>
        <v>726</v>
      </c>
      <c r="EX611" s="28">
        <f t="shared" si="1120"/>
        <v>726</v>
      </c>
      <c r="EY611" s="29">
        <f t="shared" si="1121"/>
        <v>0.60499999999999998</v>
      </c>
      <c r="EZ611" s="7" t="s">
        <v>161</v>
      </c>
    </row>
    <row r="612" spans="1:156">
      <c r="A612" s="221"/>
      <c r="B612" s="15"/>
      <c r="C612" s="9">
        <v>10676</v>
      </c>
      <c r="D612" s="78">
        <f t="shared" si="1086"/>
        <v>83</v>
      </c>
      <c r="E612" s="9">
        <v>294</v>
      </c>
      <c r="F612" s="9">
        <f t="shared" si="1087"/>
        <v>6</v>
      </c>
      <c r="G612" s="9">
        <v>11</v>
      </c>
      <c r="H612" s="9">
        <f t="shared" si="1088"/>
        <v>5</v>
      </c>
      <c r="I612" s="9">
        <v>4</v>
      </c>
      <c r="J612" s="62" t="str">
        <f t="shared" si="1089"/>
        <v>ピクミンマスコット</v>
      </c>
      <c r="K612" s="95">
        <f t="shared" si="1090"/>
        <v>800</v>
      </c>
      <c r="L612" s="9">
        <f t="shared" si="1091"/>
        <v>4000</v>
      </c>
      <c r="M612" s="227">
        <f t="shared" si="1092"/>
        <v>0.48192771084337349</v>
      </c>
      <c r="N612" s="7"/>
      <c r="O612" s="168"/>
      <c r="P612" s="15"/>
      <c r="Q612" s="9">
        <v>7286</v>
      </c>
      <c r="R612" s="78">
        <f t="shared" si="1093"/>
        <v>105</v>
      </c>
      <c r="S612" s="9">
        <v>339</v>
      </c>
      <c r="T612" s="9">
        <f t="shared" si="1094"/>
        <v>4</v>
      </c>
      <c r="U612" s="9">
        <v>18</v>
      </c>
      <c r="V612" s="9">
        <f t="shared" si="1095"/>
        <v>4</v>
      </c>
      <c r="W612" s="9">
        <v>2</v>
      </c>
      <c r="X612" s="62" t="str">
        <f t="shared" si="1096"/>
        <v>サンリオキーケース</v>
      </c>
      <c r="Y612" s="95">
        <f t="shared" si="1097"/>
        <v>762</v>
      </c>
      <c r="Z612" s="9">
        <f t="shared" si="1098"/>
        <v>3048</v>
      </c>
      <c r="AA612" s="10">
        <f t="shared" si="1099"/>
        <v>0.29028571428571426</v>
      </c>
      <c r="AB612" s="7"/>
      <c r="AC612" s="168"/>
      <c r="AD612" s="15"/>
      <c r="AE612" s="9">
        <v>4026</v>
      </c>
      <c r="AF612" s="78">
        <f t="shared" si="1100"/>
        <v>79</v>
      </c>
      <c r="AG612" s="9">
        <v>223</v>
      </c>
      <c r="AH612" s="9">
        <f t="shared" si="1101"/>
        <v>17</v>
      </c>
      <c r="AI612" s="9">
        <v>0</v>
      </c>
      <c r="AJ612" s="9">
        <f t="shared" si="1102"/>
        <v>16</v>
      </c>
      <c r="AK612" s="9">
        <v>15</v>
      </c>
      <c r="AL612" s="62" t="str">
        <f>IF(AE612="","",AL608)</f>
        <v>サンリオトイカメラ</v>
      </c>
      <c r="AM612" s="95">
        <f t="shared" si="1122"/>
        <v>1050</v>
      </c>
      <c r="AN612" s="9">
        <f t="shared" si="1103"/>
        <v>16800</v>
      </c>
      <c r="AO612" s="227">
        <f t="shared" si="1104"/>
        <v>2.1265822784810124</v>
      </c>
      <c r="AP612" s="7" t="s">
        <v>162</v>
      </c>
      <c r="AQ612" s="168"/>
      <c r="AR612" s="15"/>
      <c r="AS612" s="9">
        <v>3559</v>
      </c>
      <c r="AT612" s="78">
        <f t="shared" si="1105"/>
        <v>68</v>
      </c>
      <c r="AU612" s="9">
        <v>281</v>
      </c>
      <c r="AV612" s="9">
        <f t="shared" si="1106"/>
        <v>5</v>
      </c>
      <c r="AW612" s="9">
        <v>8</v>
      </c>
      <c r="AX612" s="9">
        <f t="shared" si="1107"/>
        <v>5</v>
      </c>
      <c r="AY612" s="9">
        <v>16</v>
      </c>
      <c r="AZ612" s="62" t="str">
        <f t="shared" si="1123"/>
        <v>ブラックホワイトポケカ</v>
      </c>
      <c r="BA612" s="95">
        <f t="shared" si="1124"/>
        <v>1000</v>
      </c>
      <c r="BB612" s="9">
        <f t="shared" si="1108"/>
        <v>5000</v>
      </c>
      <c r="BC612" s="227">
        <f t="shared" si="1109"/>
        <v>0.73529411764705888</v>
      </c>
      <c r="BD612" s="7"/>
      <c r="BE612" s="168"/>
      <c r="BF612" s="15"/>
      <c r="BG612" s="9">
        <v>2266</v>
      </c>
      <c r="BH612" s="78">
        <f t="shared" si="1110"/>
        <v>183</v>
      </c>
      <c r="BI612" s="9">
        <v>42</v>
      </c>
      <c r="BJ612" s="9">
        <f t="shared" si="1111"/>
        <v>4</v>
      </c>
      <c r="BK612" s="9">
        <v>14</v>
      </c>
      <c r="BL612" s="9">
        <f t="shared" si="1112"/>
        <v>5</v>
      </c>
      <c r="BM612" s="9">
        <v>0</v>
      </c>
      <c r="BN612" s="62" t="str">
        <f t="shared" si="1113"/>
        <v>デジタルミニカメラ</v>
      </c>
      <c r="BO612" s="95">
        <f t="shared" si="1114"/>
        <v>722</v>
      </c>
      <c r="BP612" s="9">
        <f t="shared" si="1115"/>
        <v>3610</v>
      </c>
      <c r="BQ612" s="10">
        <f t="shared" si="1116"/>
        <v>0.19726775956284154</v>
      </c>
      <c r="BR612" s="7"/>
      <c r="BS612" s="168"/>
      <c r="BT612" s="169"/>
      <c r="BU612" s="9"/>
      <c r="BV612" s="9" t="str">
        <f t="shared" si="1068"/>
        <v/>
      </c>
      <c r="BW612" s="9"/>
      <c r="BX612" s="9" t="str">
        <f t="shared" si="1069"/>
        <v/>
      </c>
      <c r="BY612" s="9"/>
      <c r="BZ612" s="9" t="str">
        <f t="shared" si="1070"/>
        <v/>
      </c>
      <c r="CA612" s="9"/>
      <c r="CB612" s="78"/>
      <c r="CC612" s="78" t="str">
        <f t="shared" si="1071"/>
        <v/>
      </c>
      <c r="CD612" s="9" t="str">
        <f t="shared" si="1072"/>
        <v/>
      </c>
      <c r="CE612" s="10" t="str">
        <f t="shared" si="1073"/>
        <v/>
      </c>
      <c r="CF612" s="7"/>
      <c r="CH612" s="15"/>
      <c r="CI612" s="9"/>
      <c r="CJ612" s="9" t="str">
        <f t="shared" si="1074"/>
        <v/>
      </c>
      <c r="CK612" s="9"/>
      <c r="CL612" s="9" t="str">
        <f t="shared" si="1075"/>
        <v/>
      </c>
      <c r="CM612" s="9"/>
      <c r="CN612" s="9" t="str">
        <f t="shared" si="1076"/>
        <v/>
      </c>
      <c r="CO612" s="9"/>
      <c r="CP612" s="78"/>
      <c r="CQ612" s="78" t="str">
        <f t="shared" si="1077"/>
        <v/>
      </c>
      <c r="CR612" s="9" t="str">
        <f t="shared" si="1078"/>
        <v/>
      </c>
      <c r="CS612" s="10" t="str">
        <f t="shared" si="1079"/>
        <v/>
      </c>
      <c r="CT612" s="7"/>
      <c r="CV612" s="15"/>
      <c r="CW612" s="9"/>
      <c r="CX612" s="9" t="str">
        <f t="shared" si="1080"/>
        <v/>
      </c>
      <c r="CY612" s="9"/>
      <c r="CZ612" s="9" t="str">
        <f t="shared" si="1081"/>
        <v/>
      </c>
      <c r="DA612" s="9"/>
      <c r="DB612" s="9" t="str">
        <f t="shared" si="1082"/>
        <v/>
      </c>
      <c r="DC612" s="9"/>
      <c r="DD612" s="78"/>
      <c r="DE612" s="78" t="str">
        <f t="shared" si="1083"/>
        <v/>
      </c>
      <c r="DF612" s="9" t="str">
        <f t="shared" si="1084"/>
        <v/>
      </c>
      <c r="DG612" s="10" t="str">
        <f t="shared" si="1085"/>
        <v/>
      </c>
      <c r="DH612" s="7"/>
      <c r="DJ612" s="250"/>
      <c r="DK612" s="250"/>
      <c r="DL612" s="250"/>
      <c r="DM612" s="250"/>
      <c r="DN612" s="250"/>
      <c r="DO612" s="250"/>
      <c r="EL612" s="239"/>
      <c r="EM612" s="242"/>
      <c r="EN612" s="15"/>
      <c r="EO612" s="9">
        <v>8009</v>
      </c>
      <c r="EP612" s="78">
        <f t="shared" si="1117"/>
        <v>41</v>
      </c>
      <c r="EQ612" s="9">
        <v>383</v>
      </c>
      <c r="ER612" s="9">
        <f t="shared" si="1118"/>
        <v>2</v>
      </c>
      <c r="ES612" s="9">
        <v>5</v>
      </c>
      <c r="ET612" s="9">
        <f t="shared" si="1119"/>
        <v>2</v>
      </c>
      <c r="EU612" s="9">
        <v>2</v>
      </c>
      <c r="EV612" s="62" t="str">
        <f t="shared" si="1125"/>
        <v>サンリオファン</v>
      </c>
      <c r="EW612" s="95">
        <f t="shared" si="1125"/>
        <v>1100</v>
      </c>
      <c r="EX612" s="9">
        <f t="shared" si="1120"/>
        <v>2200</v>
      </c>
      <c r="EY612" s="10">
        <f t="shared" si="1121"/>
        <v>0.53658536585365857</v>
      </c>
      <c r="EZ612" s="7" t="s">
        <v>163</v>
      </c>
    </row>
    <row r="613" spans="1:156">
      <c r="A613" s="221"/>
      <c r="B613" s="15"/>
      <c r="C613" s="9">
        <v>7283</v>
      </c>
      <c r="D613" s="20">
        <f t="shared" si="1086"/>
        <v>104</v>
      </c>
      <c r="E613" s="9">
        <v>498</v>
      </c>
      <c r="F613" s="9">
        <f t="shared" si="1087"/>
        <v>1</v>
      </c>
      <c r="G613" s="9">
        <v>70</v>
      </c>
      <c r="H613" s="9">
        <f t="shared" si="1088"/>
        <v>2</v>
      </c>
      <c r="I613" s="9">
        <v>0</v>
      </c>
      <c r="J613" s="62" t="str">
        <f t="shared" si="1089"/>
        <v>キティサンダルBC</v>
      </c>
      <c r="K613" s="9">
        <f t="shared" si="1090"/>
        <v>605</v>
      </c>
      <c r="L613" s="9">
        <f t="shared" si="1091"/>
        <v>1210</v>
      </c>
      <c r="M613" s="10">
        <f t="shared" si="1092"/>
        <v>0.11634615384615385</v>
      </c>
      <c r="N613" s="7"/>
      <c r="O613" s="168"/>
      <c r="P613" s="15"/>
      <c r="Q613" s="9">
        <v>7756</v>
      </c>
      <c r="R613" s="20">
        <f t="shared" si="1093"/>
        <v>202</v>
      </c>
      <c r="S613" s="9">
        <v>187</v>
      </c>
      <c r="T613" s="9">
        <f t="shared" si="1094"/>
        <v>4</v>
      </c>
      <c r="U613" s="9">
        <v>5</v>
      </c>
      <c r="V613" s="9">
        <f t="shared" si="1095"/>
        <v>4</v>
      </c>
      <c r="W613" s="9">
        <v>3</v>
      </c>
      <c r="X613" s="62" t="str">
        <f t="shared" si="1096"/>
        <v>サンリオファン</v>
      </c>
      <c r="Y613" s="9">
        <f t="shared" si="1097"/>
        <v>1100</v>
      </c>
      <c r="Z613" s="9">
        <f t="shared" si="1098"/>
        <v>4400</v>
      </c>
      <c r="AA613" s="10">
        <f t="shared" si="1099"/>
        <v>0.21782178217821782</v>
      </c>
      <c r="AB613" s="7"/>
      <c r="AC613" s="168"/>
      <c r="AD613" s="15"/>
      <c r="AE613" s="9">
        <v>4287</v>
      </c>
      <c r="AF613" s="20">
        <f t="shared" si="1100"/>
        <v>155</v>
      </c>
      <c r="AG613" s="9">
        <v>181</v>
      </c>
      <c r="AH613" s="9">
        <f t="shared" si="1101"/>
        <v>12</v>
      </c>
      <c r="AI613" s="9">
        <v>5</v>
      </c>
      <c r="AJ613" s="9">
        <f t="shared" si="1102"/>
        <v>12</v>
      </c>
      <c r="AK613" s="9">
        <v>8</v>
      </c>
      <c r="AL613" s="62" t="str">
        <f>IF(AE613="","",AL609)</f>
        <v>ＡＩマスコット</v>
      </c>
      <c r="AM613" s="9">
        <f t="shared" si="1122"/>
        <v>418</v>
      </c>
      <c r="AN613" s="9">
        <f t="shared" si="1103"/>
        <v>5016</v>
      </c>
      <c r="AO613" s="10">
        <f t="shared" si="1104"/>
        <v>0.32361290322580644</v>
      </c>
      <c r="AP613" s="7" t="s">
        <v>164</v>
      </c>
      <c r="AQ613" s="168"/>
      <c r="AR613" s="17"/>
      <c r="AS613" s="9">
        <v>3998</v>
      </c>
      <c r="AT613" s="20">
        <f t="shared" si="1105"/>
        <v>60</v>
      </c>
      <c r="AU613" s="9">
        <v>258</v>
      </c>
      <c r="AV613" s="9">
        <f t="shared" si="1106"/>
        <v>7</v>
      </c>
      <c r="AW613" s="9">
        <v>38</v>
      </c>
      <c r="AX613" s="9">
        <f t="shared" si="1107"/>
        <v>7</v>
      </c>
      <c r="AY613" s="9">
        <v>15</v>
      </c>
      <c r="AZ613" s="62" t="str">
        <f t="shared" si="1123"/>
        <v>AIスクイーズ</v>
      </c>
      <c r="BA613" s="9">
        <f t="shared" si="1124"/>
        <v>182</v>
      </c>
      <c r="BB613" s="9">
        <f t="shared" si="1108"/>
        <v>1274</v>
      </c>
      <c r="BC613" s="10">
        <f t="shared" si="1109"/>
        <v>0.21233333333333335</v>
      </c>
      <c r="BD613" s="7" t="s">
        <v>165</v>
      </c>
      <c r="BE613" s="168"/>
      <c r="BF613" s="17"/>
      <c r="BG613" s="9">
        <v>1760</v>
      </c>
      <c r="BH613" s="20">
        <f t="shared" si="1110"/>
        <v>235</v>
      </c>
      <c r="BI613" s="9">
        <v>65</v>
      </c>
      <c r="BJ613" s="9">
        <f t="shared" si="1111"/>
        <v>8</v>
      </c>
      <c r="BK613" s="9">
        <v>30</v>
      </c>
      <c r="BL613" s="9">
        <f t="shared" si="1112"/>
        <v>11</v>
      </c>
      <c r="BM613" s="9">
        <v>22</v>
      </c>
      <c r="BN613" s="62" t="str">
        <f t="shared" si="1113"/>
        <v>ゲームアーク</v>
      </c>
      <c r="BO613" s="9">
        <f t="shared" si="1114"/>
        <v>670</v>
      </c>
      <c r="BP613" s="9">
        <f t="shared" si="1115"/>
        <v>7370</v>
      </c>
      <c r="BQ613" s="10">
        <f t="shared" si="1116"/>
        <v>0.31361702127659574</v>
      </c>
      <c r="BR613" s="7"/>
      <c r="BS613" s="168"/>
      <c r="BT613" s="170"/>
      <c r="BU613" s="9"/>
      <c r="BV613" s="9" t="str">
        <f t="shared" si="1068"/>
        <v/>
      </c>
      <c r="BW613" s="9"/>
      <c r="BX613" s="9" t="str">
        <f t="shared" si="1069"/>
        <v/>
      </c>
      <c r="BY613" s="9"/>
      <c r="BZ613" s="9" t="str">
        <f t="shared" si="1070"/>
        <v/>
      </c>
      <c r="CA613" s="9"/>
      <c r="CB613" s="78"/>
      <c r="CC613" s="78" t="str">
        <f t="shared" si="1071"/>
        <v/>
      </c>
      <c r="CD613" s="9" t="str">
        <f t="shared" si="1072"/>
        <v/>
      </c>
      <c r="CE613" s="10" t="str">
        <f t="shared" si="1073"/>
        <v/>
      </c>
      <c r="CF613" s="7"/>
      <c r="CH613" s="89"/>
      <c r="CI613" s="9"/>
      <c r="CJ613" s="9" t="str">
        <f t="shared" si="1074"/>
        <v/>
      </c>
      <c r="CK613" s="9"/>
      <c r="CL613" s="9" t="str">
        <f t="shared" si="1075"/>
        <v/>
      </c>
      <c r="CM613" s="9"/>
      <c r="CN613" s="9" t="str">
        <f t="shared" si="1076"/>
        <v/>
      </c>
      <c r="CO613" s="9"/>
      <c r="CP613" s="78"/>
      <c r="CQ613" s="78" t="str">
        <f t="shared" si="1077"/>
        <v/>
      </c>
      <c r="CR613" s="9" t="str">
        <f t="shared" si="1078"/>
        <v/>
      </c>
      <c r="CS613" s="10" t="str">
        <f t="shared" si="1079"/>
        <v/>
      </c>
      <c r="CT613" s="7"/>
      <c r="CV613" s="89"/>
      <c r="CW613" s="9"/>
      <c r="CX613" s="9" t="str">
        <f t="shared" si="1080"/>
        <v/>
      </c>
      <c r="CY613" s="9"/>
      <c r="CZ613" s="9" t="str">
        <f t="shared" si="1081"/>
        <v/>
      </c>
      <c r="DA613" s="9"/>
      <c r="DB613" s="9" t="str">
        <f t="shared" si="1082"/>
        <v/>
      </c>
      <c r="DC613" s="9"/>
      <c r="DD613" s="78"/>
      <c r="DE613" s="78" t="str">
        <f t="shared" si="1083"/>
        <v/>
      </c>
      <c r="DF613" s="9" t="str">
        <f t="shared" si="1084"/>
        <v/>
      </c>
      <c r="DG613" s="10" t="str">
        <f t="shared" si="1085"/>
        <v/>
      </c>
      <c r="DH613" s="7"/>
      <c r="DJ613" s="250"/>
      <c r="DK613" s="250"/>
      <c r="DL613" s="250"/>
      <c r="DM613" s="250"/>
      <c r="DN613" s="250"/>
      <c r="DO613" s="250"/>
      <c r="EL613" s="243"/>
      <c r="EM613" s="140"/>
      <c r="EN613" s="169"/>
      <c r="EO613" s="9">
        <v>6497</v>
      </c>
      <c r="EP613" s="20">
        <f t="shared" si="1117"/>
        <v>94</v>
      </c>
      <c r="EQ613" s="9">
        <v>446</v>
      </c>
      <c r="ER613" s="9">
        <f t="shared" si="1118"/>
        <v>8</v>
      </c>
      <c r="ES613" s="9">
        <v>120</v>
      </c>
      <c r="ET613" s="9">
        <f t="shared" si="1119"/>
        <v>10</v>
      </c>
      <c r="EU613" s="9">
        <v>0</v>
      </c>
      <c r="EV613" s="62" t="str">
        <f t="shared" si="1125"/>
        <v>AIモンスターラバー</v>
      </c>
      <c r="EW613" s="9">
        <f t="shared" si="1125"/>
        <v>200</v>
      </c>
      <c r="EX613" s="9">
        <f t="shared" si="1120"/>
        <v>2000</v>
      </c>
      <c r="EY613" s="10">
        <f t="shared" si="1121"/>
        <v>0.21276595744680851</v>
      </c>
      <c r="EZ613" s="7"/>
    </row>
    <row r="614" spans="1:156" ht="15" customHeight="1" thickBot="1">
      <c r="A614" s="23"/>
      <c r="B614" s="23"/>
      <c r="C614" s="24">
        <v>7222</v>
      </c>
      <c r="D614" s="104">
        <f t="shared" si="1086"/>
        <v>193</v>
      </c>
      <c r="E614" s="24">
        <v>380</v>
      </c>
      <c r="F614" s="24">
        <f t="shared" si="1087"/>
        <v>6</v>
      </c>
      <c r="G614" s="24">
        <v>6</v>
      </c>
      <c r="H614" s="24">
        <f t="shared" si="1088"/>
        <v>5</v>
      </c>
      <c r="I614" s="24">
        <v>3</v>
      </c>
      <c r="J614" s="63" t="str">
        <f t="shared" si="1089"/>
        <v>キティフェイスポーチ</v>
      </c>
      <c r="K614" s="96">
        <f t="shared" si="1090"/>
        <v>957</v>
      </c>
      <c r="L614" s="24">
        <f t="shared" si="1091"/>
        <v>4785</v>
      </c>
      <c r="M614" s="26">
        <f t="shared" si="1092"/>
        <v>0.24792746113989636</v>
      </c>
      <c r="N614" s="7"/>
      <c r="O614" s="168"/>
      <c r="P614" s="23"/>
      <c r="Q614" s="24">
        <v>5171</v>
      </c>
      <c r="R614" s="104">
        <f t="shared" si="1093"/>
        <v>119</v>
      </c>
      <c r="S614" s="24">
        <v>321</v>
      </c>
      <c r="T614" s="24">
        <f t="shared" si="1094"/>
        <v>4</v>
      </c>
      <c r="U614" s="24">
        <v>23</v>
      </c>
      <c r="V614" s="24">
        <f t="shared" si="1095"/>
        <v>3</v>
      </c>
      <c r="W614" s="24">
        <v>0</v>
      </c>
      <c r="X614" s="63" t="str">
        <f t="shared" si="1096"/>
        <v>アンパンマンマスコット</v>
      </c>
      <c r="Y614" s="96">
        <f t="shared" si="1097"/>
        <v>608</v>
      </c>
      <c r="Z614" s="24">
        <f t="shared" si="1098"/>
        <v>1824</v>
      </c>
      <c r="AA614" s="26">
        <f t="shared" si="1099"/>
        <v>0.15327731092436975</v>
      </c>
      <c r="AB614" s="7"/>
      <c r="AC614" s="168"/>
      <c r="AD614" s="23"/>
      <c r="AE614" s="24">
        <v>3861</v>
      </c>
      <c r="AF614" s="104">
        <f t="shared" si="1100"/>
        <v>113</v>
      </c>
      <c r="AG614" s="24">
        <v>411</v>
      </c>
      <c r="AH614" s="24">
        <f t="shared" si="1101"/>
        <v>4</v>
      </c>
      <c r="AI614" s="24">
        <v>5</v>
      </c>
      <c r="AJ614" s="24">
        <f t="shared" si="1102"/>
        <v>5</v>
      </c>
      <c r="AK614" s="24">
        <v>2</v>
      </c>
      <c r="AL614" s="63" t="str">
        <f>IF(AE614="","",AL610)</f>
        <v>リップモンスターファン</v>
      </c>
      <c r="AM614" s="96">
        <f t="shared" si="1122"/>
        <v>396</v>
      </c>
      <c r="AN614" s="24">
        <f t="shared" si="1103"/>
        <v>1980</v>
      </c>
      <c r="AO614" s="26">
        <f t="shared" si="1104"/>
        <v>0.17522123893805311</v>
      </c>
      <c r="AP614" s="7"/>
      <c r="AQ614" s="168"/>
      <c r="AR614" s="23"/>
      <c r="AS614" s="24">
        <v>3979</v>
      </c>
      <c r="AT614" s="104">
        <f t="shared" si="1105"/>
        <v>80</v>
      </c>
      <c r="AU614" s="24">
        <v>209</v>
      </c>
      <c r="AV614" s="24">
        <f t="shared" si="1106"/>
        <v>1</v>
      </c>
      <c r="AW614" s="24">
        <v>240</v>
      </c>
      <c r="AX614" s="24">
        <f t="shared" si="1107"/>
        <v>2</v>
      </c>
      <c r="AY614" s="24">
        <v>0</v>
      </c>
      <c r="AZ614" s="63" t="str">
        <f t="shared" si="1123"/>
        <v>SPGラバー</v>
      </c>
      <c r="BA614" s="96">
        <f t="shared" si="1124"/>
        <v>200</v>
      </c>
      <c r="BB614" s="24">
        <f t="shared" si="1108"/>
        <v>400</v>
      </c>
      <c r="BC614" s="26">
        <f t="shared" si="1109"/>
        <v>0.05</v>
      </c>
      <c r="BD614" s="7"/>
      <c r="BE614" s="168"/>
      <c r="BF614" s="23"/>
      <c r="BG614" s="24">
        <v>1664</v>
      </c>
      <c r="BH614" s="104">
        <f t="shared" si="1110"/>
        <v>221</v>
      </c>
      <c r="BI614" s="24">
        <v>81</v>
      </c>
      <c r="BJ614" s="24">
        <f t="shared" si="1111"/>
        <v>14</v>
      </c>
      <c r="BK614" s="24">
        <v>80</v>
      </c>
      <c r="BL614" s="24">
        <f t="shared" si="1112"/>
        <v>16</v>
      </c>
      <c r="BM614" s="24">
        <v>10</v>
      </c>
      <c r="BN614" s="63" t="str">
        <f t="shared" si="1113"/>
        <v>AIモンスターラバー</v>
      </c>
      <c r="BO614" s="96">
        <f t="shared" si="1114"/>
        <v>200</v>
      </c>
      <c r="BP614" s="24">
        <f t="shared" si="1115"/>
        <v>3200</v>
      </c>
      <c r="BQ614" s="26">
        <f t="shared" si="1116"/>
        <v>0.14479638009049775</v>
      </c>
      <c r="BR614" s="7"/>
      <c r="BS614" s="168"/>
      <c r="BT614" s="169"/>
      <c r="BU614" s="9"/>
      <c r="BV614" s="9" t="str">
        <f t="shared" si="1068"/>
        <v/>
      </c>
      <c r="BW614" s="9"/>
      <c r="BX614" s="9" t="str">
        <f t="shared" si="1069"/>
        <v/>
      </c>
      <c r="BY614" s="9"/>
      <c r="BZ614" s="9" t="str">
        <f t="shared" si="1070"/>
        <v/>
      </c>
      <c r="CA614" s="9"/>
      <c r="CB614" s="78"/>
      <c r="CC614" s="78" t="str">
        <f t="shared" si="1071"/>
        <v/>
      </c>
      <c r="CD614" s="9" t="str">
        <f t="shared" si="1072"/>
        <v/>
      </c>
      <c r="CE614" s="10" t="str">
        <f t="shared" si="1073"/>
        <v/>
      </c>
      <c r="CF614" s="7"/>
      <c r="CH614" s="15"/>
      <c r="CI614" s="9"/>
      <c r="CJ614" s="9" t="str">
        <f t="shared" si="1074"/>
        <v/>
      </c>
      <c r="CK614" s="9"/>
      <c r="CL614" s="9" t="str">
        <f t="shared" si="1075"/>
        <v/>
      </c>
      <c r="CM614" s="9"/>
      <c r="CN614" s="9" t="str">
        <f t="shared" si="1076"/>
        <v/>
      </c>
      <c r="CO614" s="9"/>
      <c r="CP614" s="78"/>
      <c r="CQ614" s="78" t="str">
        <f t="shared" si="1077"/>
        <v/>
      </c>
      <c r="CR614" s="9" t="str">
        <f t="shared" si="1078"/>
        <v/>
      </c>
      <c r="CS614" s="10" t="str">
        <f t="shared" si="1079"/>
        <v/>
      </c>
      <c r="CT614" s="7"/>
      <c r="CV614" s="15"/>
      <c r="CW614" s="9"/>
      <c r="CX614" s="9" t="str">
        <f t="shared" si="1080"/>
        <v/>
      </c>
      <c r="CY614" s="9"/>
      <c r="CZ614" s="9" t="str">
        <f t="shared" si="1081"/>
        <v/>
      </c>
      <c r="DA614" s="9"/>
      <c r="DB614" s="9" t="str">
        <f t="shared" si="1082"/>
        <v/>
      </c>
      <c r="DC614" s="9"/>
      <c r="DD614" s="78"/>
      <c r="DE614" s="78" t="str">
        <f t="shared" si="1083"/>
        <v/>
      </c>
      <c r="DF614" s="9" t="str">
        <f t="shared" si="1084"/>
        <v/>
      </c>
      <c r="DG614" s="10" t="str">
        <f t="shared" si="1085"/>
        <v/>
      </c>
      <c r="DH614" s="7"/>
      <c r="EL614" s="239"/>
      <c r="EM614" s="134"/>
      <c r="EN614" s="23"/>
      <c r="EO614" s="24">
        <v>7703</v>
      </c>
      <c r="EP614" s="104">
        <f t="shared" si="1117"/>
        <v>41</v>
      </c>
      <c r="EQ614" s="24">
        <v>569</v>
      </c>
      <c r="ER614" s="24">
        <f t="shared" si="1118"/>
        <v>3</v>
      </c>
      <c r="ES614" s="24">
        <v>10</v>
      </c>
      <c r="ET614" s="24">
        <f t="shared" si="1119"/>
        <v>2</v>
      </c>
      <c r="EU614" s="24">
        <v>8</v>
      </c>
      <c r="EV614" s="63" t="str">
        <f t="shared" si="1125"/>
        <v>サンリオでかぱっちん</v>
      </c>
      <c r="EW614" s="96">
        <f t="shared" si="1125"/>
        <v>660</v>
      </c>
      <c r="EX614" s="24">
        <f t="shared" si="1120"/>
        <v>1320</v>
      </c>
      <c r="EY614" s="26">
        <f t="shared" si="1121"/>
        <v>0.32195121951219513</v>
      </c>
      <c r="EZ614" s="7" t="s">
        <v>166</v>
      </c>
    </row>
    <row r="615" spans="1:156" ht="15" customHeight="1" thickTop="1">
      <c r="A615" s="89">
        <v>45884</v>
      </c>
      <c r="B615" s="6">
        <f>IF(A615="","",SUM(D615:D618)+SUM(R615:R618)+SUM(BV606)+SUM(CJ606)+SUM(CX606)+SUM(AF615:AF618)+SUM(AT615:AT618)+SUM(BH615:BH618))</f>
        <v>1644</v>
      </c>
      <c r="C615" s="78">
        <v>8741</v>
      </c>
      <c r="D615" s="78">
        <f t="shared" si="1086"/>
        <v>23</v>
      </c>
      <c r="E615" s="78">
        <v>317</v>
      </c>
      <c r="F615" s="28">
        <f t="shared" si="1087"/>
        <v>0</v>
      </c>
      <c r="G615" s="78">
        <v>26</v>
      </c>
      <c r="H615" s="78">
        <f t="shared" si="1088"/>
        <v>0</v>
      </c>
      <c r="I615" s="78">
        <v>3</v>
      </c>
      <c r="J615" s="90" t="str">
        <f t="shared" si="1089"/>
        <v>NICIマスコット</v>
      </c>
      <c r="K615" s="91">
        <f t="shared" si="1090"/>
        <v>682</v>
      </c>
      <c r="L615" s="28">
        <f t="shared" si="1091"/>
        <v>0</v>
      </c>
      <c r="M615" s="29">
        <f t="shared" si="1092"/>
        <v>0</v>
      </c>
      <c r="N615" s="7"/>
      <c r="O615" s="168"/>
      <c r="P615" s="89">
        <f>IF(A615="","",A615)</f>
        <v>45884</v>
      </c>
      <c r="Q615" s="78">
        <v>6100</v>
      </c>
      <c r="R615" s="78">
        <f t="shared" si="1093"/>
        <v>41</v>
      </c>
      <c r="S615" s="78">
        <v>137</v>
      </c>
      <c r="T615" s="28">
        <f t="shared" si="1094"/>
        <v>2</v>
      </c>
      <c r="U615" s="78">
        <v>7</v>
      </c>
      <c r="V615" s="78">
        <f t="shared" si="1095"/>
        <v>0</v>
      </c>
      <c r="W615" s="78">
        <v>2</v>
      </c>
      <c r="X615" s="90" t="str">
        <f t="shared" si="1096"/>
        <v>ジョージファン</v>
      </c>
      <c r="Y615" s="91">
        <f t="shared" si="1097"/>
        <v>1050</v>
      </c>
      <c r="Z615" s="28">
        <f t="shared" si="1098"/>
        <v>0</v>
      </c>
      <c r="AA615" s="29">
        <f t="shared" si="1099"/>
        <v>0</v>
      </c>
      <c r="AB615" s="7"/>
      <c r="AC615" s="168"/>
      <c r="AD615" s="89">
        <f>IF(A615="","",A615)</f>
        <v>45884</v>
      </c>
      <c r="AE615" s="78">
        <v>3770</v>
      </c>
      <c r="AF615" s="78">
        <f t="shared" si="1100"/>
        <v>18</v>
      </c>
      <c r="AG615" s="78">
        <v>128</v>
      </c>
      <c r="AH615" s="28">
        <f t="shared" si="1101"/>
        <v>1</v>
      </c>
      <c r="AI615" s="78">
        <v>13</v>
      </c>
      <c r="AJ615" s="78">
        <f t="shared" si="1102"/>
        <v>1</v>
      </c>
      <c r="AK615" s="78">
        <v>-1</v>
      </c>
      <c r="AL615" s="90" t="str">
        <f>IF(AE615="","",AL611)</f>
        <v>スティック＆ボタンK／H</v>
      </c>
      <c r="AM615" s="91">
        <f t="shared" si="1122"/>
        <v>710</v>
      </c>
      <c r="AN615" s="28">
        <f t="shared" si="1103"/>
        <v>710</v>
      </c>
      <c r="AO615" s="29">
        <f t="shared" si="1104"/>
        <v>0.39444444444444443</v>
      </c>
      <c r="AP615" s="7" t="s">
        <v>167</v>
      </c>
      <c r="AQ615" s="168"/>
      <c r="AR615" s="89">
        <f>IF(A615="","",A615)</f>
        <v>45884</v>
      </c>
      <c r="AS615" s="78">
        <v>6403</v>
      </c>
      <c r="AT615" s="78">
        <f t="shared" si="1105"/>
        <v>46</v>
      </c>
      <c r="AU615" s="78">
        <v>273</v>
      </c>
      <c r="AV615" s="28">
        <f t="shared" si="1106"/>
        <v>1</v>
      </c>
      <c r="AW615" s="78">
        <v>18</v>
      </c>
      <c r="AX615" s="78">
        <f t="shared" si="1107"/>
        <v>1</v>
      </c>
      <c r="AY615" s="78">
        <v>0</v>
      </c>
      <c r="AZ615" s="90" t="str">
        <f t="shared" si="1123"/>
        <v>テラスタルフェス</v>
      </c>
      <c r="BA615" s="91">
        <f t="shared" si="1124"/>
        <v>1000</v>
      </c>
      <c r="BB615" s="28">
        <f t="shared" si="1108"/>
        <v>1000</v>
      </c>
      <c r="BC615" s="29">
        <f t="shared" si="1109"/>
        <v>0.21739130434782608</v>
      </c>
      <c r="BD615" s="7"/>
      <c r="BE615" s="168"/>
      <c r="BF615" s="89">
        <f>IF(A615="","",A615)</f>
        <v>45884</v>
      </c>
      <c r="BG615" s="78">
        <v>2124</v>
      </c>
      <c r="BH615" s="78">
        <f t="shared" si="1110"/>
        <v>80</v>
      </c>
      <c r="BI615" s="78">
        <v>100</v>
      </c>
      <c r="BJ615" s="28">
        <f t="shared" si="1111"/>
        <v>3</v>
      </c>
      <c r="BK615" s="78">
        <v>8</v>
      </c>
      <c r="BL615" s="78">
        <f t="shared" si="1112"/>
        <v>2</v>
      </c>
      <c r="BM615" s="78">
        <v>22</v>
      </c>
      <c r="BN615" s="90" t="str">
        <f t="shared" si="1113"/>
        <v>ゴールドイヤホン</v>
      </c>
      <c r="BO615" s="91">
        <f t="shared" si="1114"/>
        <v>800</v>
      </c>
      <c r="BP615" s="28">
        <f t="shared" si="1115"/>
        <v>1600</v>
      </c>
      <c r="BQ615" s="29">
        <f t="shared" si="1116"/>
        <v>0.2</v>
      </c>
      <c r="BR615" s="7"/>
      <c r="BS615" s="168"/>
      <c r="BT615" s="169"/>
      <c r="BU615" s="9"/>
      <c r="BV615" s="9" t="str">
        <f t="shared" si="1068"/>
        <v/>
      </c>
      <c r="BW615" s="9"/>
      <c r="BX615" s="9" t="str">
        <f t="shared" si="1069"/>
        <v/>
      </c>
      <c r="BY615" s="9"/>
      <c r="BZ615" s="9" t="str">
        <f t="shared" si="1070"/>
        <v/>
      </c>
      <c r="CA615" s="9"/>
      <c r="CB615" s="78"/>
      <c r="CC615" s="78" t="str">
        <f t="shared" si="1071"/>
        <v/>
      </c>
      <c r="CD615" s="9" t="str">
        <f t="shared" si="1072"/>
        <v/>
      </c>
      <c r="CE615" s="10" t="str">
        <f t="shared" si="1073"/>
        <v/>
      </c>
      <c r="CF615" s="7"/>
      <c r="CH615" s="15"/>
      <c r="CI615" s="9"/>
      <c r="CJ615" s="9" t="str">
        <f t="shared" si="1074"/>
        <v/>
      </c>
      <c r="CK615" s="9"/>
      <c r="CL615" s="9" t="str">
        <f t="shared" si="1075"/>
        <v/>
      </c>
      <c r="CM615" s="9"/>
      <c r="CN615" s="9" t="str">
        <f t="shared" si="1076"/>
        <v/>
      </c>
      <c r="CO615" s="9"/>
      <c r="CP615" s="78"/>
      <c r="CQ615" s="78" t="str">
        <f t="shared" si="1077"/>
        <v/>
      </c>
      <c r="CR615" s="9" t="str">
        <f t="shared" si="1078"/>
        <v/>
      </c>
      <c r="CS615" s="10" t="str">
        <f t="shared" si="1079"/>
        <v/>
      </c>
      <c r="CT615" s="7"/>
      <c r="CV615" s="15"/>
      <c r="CW615" s="9"/>
      <c r="CX615" s="9" t="str">
        <f t="shared" si="1080"/>
        <v/>
      </c>
      <c r="CY615" s="9"/>
      <c r="CZ615" s="9" t="str">
        <f t="shared" si="1081"/>
        <v/>
      </c>
      <c r="DA615" s="9"/>
      <c r="DB615" s="9" t="str">
        <f t="shared" si="1082"/>
        <v/>
      </c>
      <c r="DC615" s="9"/>
      <c r="DD615" s="78"/>
      <c r="DE615" s="78" t="str">
        <f t="shared" si="1083"/>
        <v/>
      </c>
      <c r="DF615" s="9" t="str">
        <f t="shared" si="1084"/>
        <v/>
      </c>
      <c r="DG615" s="10" t="str">
        <f t="shared" si="1085"/>
        <v/>
      </c>
      <c r="DH615" s="7"/>
      <c r="EL615" s="239"/>
      <c r="EM615" s="89">
        <v>45886</v>
      </c>
      <c r="EN615" s="6">
        <f>IF(EM615="","",SUM(EP615:EP618)+SUM(FD615:FD618)+SUM(HH606)+SUM(HU606)+SUM(IH606)+SUM(FR615:FR618)+SUM(GF615:GF618)+SUM(GT615:GT618))</f>
        <v>157</v>
      </c>
      <c r="EO615" s="78">
        <v>7553</v>
      </c>
      <c r="EP615" s="78">
        <f t="shared" si="1117"/>
        <v>16</v>
      </c>
      <c r="EQ615" s="78">
        <v>259</v>
      </c>
      <c r="ER615" s="28">
        <f t="shared" si="1118"/>
        <v>0</v>
      </c>
      <c r="ES615" s="78">
        <v>14</v>
      </c>
      <c r="ET615" s="78">
        <f t="shared" si="1119"/>
        <v>0</v>
      </c>
      <c r="EU615" s="78">
        <v>0</v>
      </c>
      <c r="EV615" s="90" t="str">
        <f t="shared" si="1125"/>
        <v>サンリオキーケース</v>
      </c>
      <c r="EW615" s="91">
        <f t="shared" si="1125"/>
        <v>726</v>
      </c>
      <c r="EX615" s="28">
        <f t="shared" si="1120"/>
        <v>0</v>
      </c>
      <c r="EY615" s="29">
        <f t="shared" si="1121"/>
        <v>0</v>
      </c>
      <c r="EZ615" s="7" t="s">
        <v>168</v>
      </c>
    </row>
    <row r="616" spans="1:156" ht="15" customHeight="1">
      <c r="A616" s="221" t="s">
        <v>54</v>
      </c>
      <c r="B616" s="6"/>
      <c r="C616" s="9">
        <v>10731</v>
      </c>
      <c r="D616" s="9">
        <f t="shared" si="1086"/>
        <v>55</v>
      </c>
      <c r="E616" s="9">
        <v>296</v>
      </c>
      <c r="F616" s="9">
        <f t="shared" si="1087"/>
        <v>2</v>
      </c>
      <c r="G616" s="9">
        <v>13</v>
      </c>
      <c r="H616" s="9">
        <f t="shared" si="1088"/>
        <v>2</v>
      </c>
      <c r="I616" s="9">
        <v>0</v>
      </c>
      <c r="J616" s="62" t="str">
        <f t="shared" si="1089"/>
        <v>ピクミンマスコット</v>
      </c>
      <c r="K616" s="95">
        <f t="shared" si="1090"/>
        <v>800</v>
      </c>
      <c r="L616" s="9">
        <f t="shared" si="1091"/>
        <v>1600</v>
      </c>
      <c r="M616" s="10">
        <f t="shared" si="1092"/>
        <v>0.29090909090909089</v>
      </c>
      <c r="N616" s="7"/>
      <c r="O616" s="168"/>
      <c r="P616" s="15"/>
      <c r="Q616" s="9">
        <v>7344</v>
      </c>
      <c r="R616" s="9">
        <f t="shared" si="1093"/>
        <v>58</v>
      </c>
      <c r="S616" s="9">
        <v>339</v>
      </c>
      <c r="T616" s="9">
        <f t="shared" si="1094"/>
        <v>0</v>
      </c>
      <c r="U616" s="9">
        <v>20</v>
      </c>
      <c r="V616" s="9">
        <f t="shared" si="1095"/>
        <v>0</v>
      </c>
      <c r="W616" s="9">
        <v>0</v>
      </c>
      <c r="X616" s="62" t="str">
        <f t="shared" si="1096"/>
        <v>サンリオキーケース</v>
      </c>
      <c r="Y616" s="95">
        <f t="shared" si="1097"/>
        <v>762</v>
      </c>
      <c r="Z616" s="9">
        <f t="shared" si="1098"/>
        <v>0</v>
      </c>
      <c r="AA616" s="10">
        <f t="shared" si="1099"/>
        <v>0</v>
      </c>
      <c r="AB616" s="7"/>
      <c r="AC616" s="168"/>
      <c r="AD616" s="15"/>
      <c r="AE616" s="9">
        <v>4064</v>
      </c>
      <c r="AF616" s="9">
        <f t="shared" si="1100"/>
        <v>38</v>
      </c>
      <c r="AG616" s="9">
        <v>223</v>
      </c>
      <c r="AH616" s="9">
        <f t="shared" si="1101"/>
        <v>0</v>
      </c>
      <c r="AI616" s="9">
        <v>15</v>
      </c>
      <c r="AJ616" s="9">
        <f t="shared" si="1102"/>
        <v>0</v>
      </c>
      <c r="AK616" s="9">
        <v>2</v>
      </c>
      <c r="AL616" s="62" t="s">
        <v>122</v>
      </c>
      <c r="AM616" s="95">
        <v>660</v>
      </c>
      <c r="AN616" s="9">
        <f t="shared" si="1103"/>
        <v>0</v>
      </c>
      <c r="AO616" s="10">
        <f t="shared" si="1104"/>
        <v>0</v>
      </c>
      <c r="AP616" s="7"/>
      <c r="AQ616" s="168"/>
      <c r="AR616" s="15"/>
      <c r="AS616" s="9">
        <v>3622</v>
      </c>
      <c r="AT616" s="9">
        <f t="shared" si="1105"/>
        <v>63</v>
      </c>
      <c r="AU616" s="9">
        <v>284</v>
      </c>
      <c r="AV616" s="9">
        <f t="shared" si="1106"/>
        <v>3</v>
      </c>
      <c r="AW616" s="9">
        <v>22</v>
      </c>
      <c r="AX616" s="9">
        <f t="shared" si="1107"/>
        <v>2</v>
      </c>
      <c r="AY616" s="9">
        <v>0</v>
      </c>
      <c r="AZ616" s="62" t="str">
        <f t="shared" si="1123"/>
        <v>ブラックホワイトポケカ</v>
      </c>
      <c r="BA616" s="95">
        <f t="shared" si="1124"/>
        <v>1000</v>
      </c>
      <c r="BB616" s="9">
        <f t="shared" si="1108"/>
        <v>2000</v>
      </c>
      <c r="BC616" s="10">
        <f t="shared" si="1109"/>
        <v>0.31746031746031744</v>
      </c>
      <c r="BD616" s="7"/>
      <c r="BE616" s="168"/>
      <c r="BF616" s="15"/>
      <c r="BG616" s="9">
        <v>2377</v>
      </c>
      <c r="BH616" s="9">
        <f t="shared" si="1110"/>
        <v>111</v>
      </c>
      <c r="BI616" s="9">
        <v>45</v>
      </c>
      <c r="BJ616" s="9">
        <f t="shared" si="1111"/>
        <v>3</v>
      </c>
      <c r="BK616" s="9">
        <v>11</v>
      </c>
      <c r="BL616" s="9">
        <f t="shared" si="1112"/>
        <v>3</v>
      </c>
      <c r="BM616" s="9">
        <v>7</v>
      </c>
      <c r="BN616" s="62" t="str">
        <f t="shared" si="1113"/>
        <v>デジタルミニカメラ</v>
      </c>
      <c r="BO616" s="95">
        <f t="shared" si="1114"/>
        <v>722</v>
      </c>
      <c r="BP616" s="9">
        <f t="shared" si="1115"/>
        <v>2166</v>
      </c>
      <c r="BQ616" s="10">
        <f t="shared" si="1116"/>
        <v>0.19513513513513514</v>
      </c>
      <c r="BR616" s="7"/>
      <c r="BS616" s="168"/>
      <c r="BT616" s="169"/>
      <c r="BU616" s="9"/>
      <c r="BV616" s="9" t="str">
        <f t="shared" si="1068"/>
        <v/>
      </c>
      <c r="BW616" s="9"/>
      <c r="BX616" s="9" t="str">
        <f t="shared" si="1069"/>
        <v/>
      </c>
      <c r="BY616" s="9"/>
      <c r="BZ616" s="9" t="str">
        <f t="shared" si="1070"/>
        <v/>
      </c>
      <c r="CA616" s="9"/>
      <c r="CB616" s="78"/>
      <c r="CC616" s="78" t="str">
        <f t="shared" si="1071"/>
        <v/>
      </c>
      <c r="CD616" s="9" t="str">
        <f t="shared" si="1072"/>
        <v/>
      </c>
      <c r="CE616" s="10" t="str">
        <f t="shared" si="1073"/>
        <v/>
      </c>
      <c r="CF616" s="7"/>
      <c r="CH616" s="15"/>
      <c r="CI616" s="9"/>
      <c r="CJ616" s="9" t="str">
        <f t="shared" si="1074"/>
        <v/>
      </c>
      <c r="CK616" s="9"/>
      <c r="CL616" s="9" t="str">
        <f t="shared" si="1075"/>
        <v/>
      </c>
      <c r="CM616" s="9"/>
      <c r="CN616" s="9" t="str">
        <f t="shared" si="1076"/>
        <v/>
      </c>
      <c r="CO616" s="9"/>
      <c r="CP616" s="78"/>
      <c r="CQ616" s="78" t="str">
        <f t="shared" si="1077"/>
        <v/>
      </c>
      <c r="CR616" s="9" t="str">
        <f t="shared" si="1078"/>
        <v/>
      </c>
      <c r="CS616" s="10" t="str">
        <f t="shared" si="1079"/>
        <v/>
      </c>
      <c r="CT616" s="7"/>
      <c r="CV616" s="15"/>
      <c r="CW616" s="9"/>
      <c r="CX616" s="9" t="str">
        <f t="shared" si="1080"/>
        <v/>
      </c>
      <c r="CY616" s="9"/>
      <c r="CZ616" s="9" t="str">
        <f t="shared" si="1081"/>
        <v/>
      </c>
      <c r="DA616" s="9"/>
      <c r="DB616" s="9" t="str">
        <f t="shared" si="1082"/>
        <v/>
      </c>
      <c r="DC616" s="9"/>
      <c r="DD616" s="78"/>
      <c r="DE616" s="78" t="str">
        <f t="shared" si="1083"/>
        <v/>
      </c>
      <c r="DF616" s="9" t="str">
        <f t="shared" si="1084"/>
        <v/>
      </c>
      <c r="DG616" s="10" t="str">
        <f t="shared" si="1085"/>
        <v/>
      </c>
      <c r="DH616" s="7"/>
      <c r="EL616" s="239"/>
      <c r="EM616" s="221"/>
      <c r="EN616" s="6"/>
      <c r="EO616" s="9">
        <v>8040</v>
      </c>
      <c r="EP616" s="9">
        <f t="shared" si="1117"/>
        <v>31</v>
      </c>
      <c r="EQ616" s="9">
        <v>383</v>
      </c>
      <c r="ER616" s="9">
        <f t="shared" si="1118"/>
        <v>0</v>
      </c>
      <c r="ES616" s="9">
        <v>7</v>
      </c>
      <c r="ET616" s="9">
        <f t="shared" si="1119"/>
        <v>0</v>
      </c>
      <c r="EU616" s="9">
        <v>0</v>
      </c>
      <c r="EV616" s="62" t="str">
        <f t="shared" si="1125"/>
        <v>サンリオファン</v>
      </c>
      <c r="EW616" s="95">
        <f t="shared" si="1125"/>
        <v>1100</v>
      </c>
      <c r="EX616" s="9">
        <f t="shared" si="1120"/>
        <v>0</v>
      </c>
      <c r="EY616" s="10">
        <f t="shared" si="1121"/>
        <v>0</v>
      </c>
      <c r="EZ616" s="7"/>
    </row>
    <row r="617" spans="1:156">
      <c r="A617" s="220">
        <v>995000</v>
      </c>
      <c r="B617" s="6"/>
      <c r="C617" s="9">
        <v>7318</v>
      </c>
      <c r="D617" s="9">
        <f t="shared" si="1086"/>
        <v>35</v>
      </c>
      <c r="E617" s="9">
        <v>499</v>
      </c>
      <c r="F617" s="9">
        <f t="shared" si="1087"/>
        <v>1</v>
      </c>
      <c r="G617" s="9">
        <v>68</v>
      </c>
      <c r="H617" s="9">
        <f t="shared" si="1088"/>
        <v>2</v>
      </c>
      <c r="I617" s="9">
        <v>0</v>
      </c>
      <c r="J617" s="62" t="str">
        <f t="shared" si="1089"/>
        <v>キティサンダルBC</v>
      </c>
      <c r="K617" s="9">
        <f t="shared" si="1090"/>
        <v>605</v>
      </c>
      <c r="L617" s="9">
        <f t="shared" si="1091"/>
        <v>1210</v>
      </c>
      <c r="M617" s="10">
        <f t="shared" si="1092"/>
        <v>0.3457142857142857</v>
      </c>
      <c r="N617" s="7"/>
      <c r="O617" s="168"/>
      <c r="P617" s="15"/>
      <c r="Q617" s="9">
        <v>7831</v>
      </c>
      <c r="R617" s="9">
        <f t="shared" si="1093"/>
        <v>75</v>
      </c>
      <c r="S617" s="9">
        <v>188</v>
      </c>
      <c r="T617" s="9">
        <f t="shared" si="1094"/>
        <v>1</v>
      </c>
      <c r="U617" s="9">
        <v>7</v>
      </c>
      <c r="V617" s="9">
        <f t="shared" si="1095"/>
        <v>1</v>
      </c>
      <c r="W617" s="9">
        <v>2</v>
      </c>
      <c r="X617" s="62" t="str">
        <f t="shared" si="1096"/>
        <v>サンリオファン</v>
      </c>
      <c r="Y617" s="9">
        <f t="shared" si="1097"/>
        <v>1100</v>
      </c>
      <c r="Z617" s="9">
        <f t="shared" si="1098"/>
        <v>1100</v>
      </c>
      <c r="AA617" s="10">
        <f t="shared" si="1099"/>
        <v>0.14666666666666667</v>
      </c>
      <c r="AB617" s="7"/>
      <c r="AC617" s="168"/>
      <c r="AD617" s="15"/>
      <c r="AE617" s="9">
        <v>4371</v>
      </c>
      <c r="AF617" s="9">
        <f t="shared" si="1100"/>
        <v>84</v>
      </c>
      <c r="AG617" s="9">
        <v>188</v>
      </c>
      <c r="AH617" s="9">
        <f t="shared" si="1101"/>
        <v>7</v>
      </c>
      <c r="AI617" s="9">
        <v>7</v>
      </c>
      <c r="AJ617" s="9">
        <f t="shared" si="1102"/>
        <v>6</v>
      </c>
      <c r="AK617" s="9">
        <v>10</v>
      </c>
      <c r="AL617" s="62" t="str">
        <f>IF(AE617="","",AL613)</f>
        <v>ＡＩマスコット</v>
      </c>
      <c r="AM617" s="9">
        <f>IF(AF617="","",AM613)</f>
        <v>418</v>
      </c>
      <c r="AN617" s="9">
        <f t="shared" si="1103"/>
        <v>2508</v>
      </c>
      <c r="AO617" s="10">
        <f t="shared" si="1104"/>
        <v>0.2985714285714286</v>
      </c>
      <c r="AP617" s="7" t="s">
        <v>169</v>
      </c>
      <c r="AQ617" s="168"/>
      <c r="AR617" s="17"/>
      <c r="AS617" s="9">
        <v>4026</v>
      </c>
      <c r="AT617" s="9">
        <f t="shared" si="1105"/>
        <v>28</v>
      </c>
      <c r="AU617" s="9">
        <v>260</v>
      </c>
      <c r="AV617" s="9">
        <f t="shared" si="1106"/>
        <v>2</v>
      </c>
      <c r="AW617" s="9">
        <v>50</v>
      </c>
      <c r="AX617" s="9">
        <f t="shared" si="1107"/>
        <v>3</v>
      </c>
      <c r="AY617" s="9">
        <v>-37</v>
      </c>
      <c r="AZ617" s="62" t="str">
        <f t="shared" si="1123"/>
        <v>AIスクイーズ</v>
      </c>
      <c r="BA617" s="9">
        <f t="shared" si="1124"/>
        <v>182</v>
      </c>
      <c r="BB617" s="9">
        <f t="shared" si="1108"/>
        <v>546</v>
      </c>
      <c r="BC617" s="10">
        <f t="shared" si="1109"/>
        <v>0.19500000000000001</v>
      </c>
      <c r="BD617" s="7" t="s">
        <v>170</v>
      </c>
      <c r="BE617" s="168"/>
      <c r="BF617" s="17"/>
      <c r="BG617" s="9">
        <v>1879</v>
      </c>
      <c r="BH617" s="9">
        <f t="shared" si="1110"/>
        <v>119</v>
      </c>
      <c r="BI617" s="9">
        <v>68</v>
      </c>
      <c r="BJ617" s="9">
        <f t="shared" si="1111"/>
        <v>3</v>
      </c>
      <c r="BK617" s="9">
        <v>49</v>
      </c>
      <c r="BL617" s="9">
        <f t="shared" si="1112"/>
        <v>3</v>
      </c>
      <c r="BM617" s="9">
        <v>6</v>
      </c>
      <c r="BN617" s="62" t="str">
        <f t="shared" si="1113"/>
        <v>ゲームアーク</v>
      </c>
      <c r="BO617" s="9">
        <f t="shared" si="1114"/>
        <v>670</v>
      </c>
      <c r="BP617" s="9">
        <f t="shared" si="1115"/>
        <v>2010</v>
      </c>
      <c r="BQ617" s="10">
        <f t="shared" si="1116"/>
        <v>0.16890756302521009</v>
      </c>
      <c r="BR617" s="7"/>
      <c r="BS617" s="168"/>
      <c r="BT617" s="169"/>
      <c r="BU617" s="9"/>
      <c r="BV617" s="9" t="str">
        <f t="shared" si="1068"/>
        <v/>
      </c>
      <c r="BW617" s="9"/>
      <c r="BX617" s="9" t="str">
        <f t="shared" si="1069"/>
        <v/>
      </c>
      <c r="BY617" s="9"/>
      <c r="BZ617" s="9" t="str">
        <f t="shared" si="1070"/>
        <v/>
      </c>
      <c r="CA617" s="9"/>
      <c r="CB617" s="78"/>
      <c r="CC617" s="78" t="str">
        <f t="shared" si="1071"/>
        <v/>
      </c>
      <c r="CD617" s="9" t="str">
        <f t="shared" si="1072"/>
        <v/>
      </c>
      <c r="CE617" s="10" t="str">
        <f t="shared" si="1073"/>
        <v/>
      </c>
      <c r="CF617" s="7"/>
      <c r="CH617" s="15"/>
      <c r="CI617" s="9"/>
      <c r="CJ617" s="9" t="str">
        <f t="shared" si="1074"/>
        <v/>
      </c>
      <c r="CK617" s="9"/>
      <c r="CL617" s="9" t="str">
        <f t="shared" si="1075"/>
        <v/>
      </c>
      <c r="CM617" s="9"/>
      <c r="CN617" s="9" t="str">
        <f t="shared" si="1076"/>
        <v/>
      </c>
      <c r="CO617" s="9"/>
      <c r="CP617" s="78"/>
      <c r="CQ617" s="78" t="str">
        <f t="shared" si="1077"/>
        <v/>
      </c>
      <c r="CR617" s="9" t="str">
        <f t="shared" si="1078"/>
        <v/>
      </c>
      <c r="CS617" s="10" t="str">
        <f t="shared" si="1079"/>
        <v/>
      </c>
      <c r="CT617" s="7"/>
      <c r="CV617" s="15"/>
      <c r="CW617" s="9"/>
      <c r="CX617" s="9" t="str">
        <f t="shared" si="1080"/>
        <v/>
      </c>
      <c r="CY617" s="9"/>
      <c r="CZ617" s="9" t="str">
        <f t="shared" si="1081"/>
        <v/>
      </c>
      <c r="DA617" s="9"/>
      <c r="DB617" s="9" t="str">
        <f t="shared" si="1082"/>
        <v/>
      </c>
      <c r="DC617" s="9"/>
      <c r="DD617" s="78"/>
      <c r="DE617" s="78" t="str">
        <f t="shared" si="1083"/>
        <v/>
      </c>
      <c r="DF617" s="9" t="str">
        <f t="shared" si="1084"/>
        <v/>
      </c>
      <c r="DG617" s="10" t="str">
        <f t="shared" si="1085"/>
        <v/>
      </c>
      <c r="DH617" s="7"/>
      <c r="EL617" s="239"/>
      <c r="EM617" s="221"/>
      <c r="EN617" s="6" t="str">
        <f>IF(EM617="","",SUM(EP617:EP620)+SUM(FD617:FD620)+SUM(FR617:FR620)+SUM(GF617:GF620)+SUM(HH608,HU608,#REF!))</f>
        <v/>
      </c>
      <c r="EO617" s="9">
        <v>6590</v>
      </c>
      <c r="EP617" s="9">
        <f t="shared" si="1117"/>
        <v>93</v>
      </c>
      <c r="EQ617" s="9">
        <v>449</v>
      </c>
      <c r="ER617" s="9">
        <f t="shared" si="1118"/>
        <v>3</v>
      </c>
      <c r="ES617" s="9">
        <v>114</v>
      </c>
      <c r="ET617" s="9">
        <f t="shared" si="1119"/>
        <v>6</v>
      </c>
      <c r="EU617" s="9">
        <v>12</v>
      </c>
      <c r="EV617" s="62" t="str">
        <f t="shared" si="1125"/>
        <v>AIモンスターラバー</v>
      </c>
      <c r="EW617" s="9">
        <f t="shared" si="1125"/>
        <v>200</v>
      </c>
      <c r="EX617" s="9">
        <f t="shared" si="1120"/>
        <v>1200</v>
      </c>
      <c r="EY617" s="10">
        <f t="shared" si="1121"/>
        <v>0.12903225806451613</v>
      </c>
      <c r="EZ617" s="7"/>
    </row>
    <row r="618" spans="1:156" ht="15" customHeight="1" thickBot="1">
      <c r="A618" s="23"/>
      <c r="B618" s="126" t="str">
        <f>IF(A618="","",SUM(D618:D621)+SUM(R618:R621)+SUM(AF618:AF621)+SUM(AT618:AT621)+SUM(BV609,CJ609,#REF!))</f>
        <v/>
      </c>
      <c r="C618" s="24">
        <v>7284</v>
      </c>
      <c r="D618" s="24">
        <f t="shared" si="1086"/>
        <v>62</v>
      </c>
      <c r="E618" s="24">
        <v>382</v>
      </c>
      <c r="F618" s="24">
        <f t="shared" si="1087"/>
        <v>2</v>
      </c>
      <c r="G618" s="24">
        <v>8</v>
      </c>
      <c r="H618" s="24">
        <f t="shared" si="1088"/>
        <v>1</v>
      </c>
      <c r="I618" s="24">
        <v>0</v>
      </c>
      <c r="J618" s="63" t="str">
        <f t="shared" si="1089"/>
        <v>キティフェイスポーチ</v>
      </c>
      <c r="K618" s="96">
        <f t="shared" si="1090"/>
        <v>957</v>
      </c>
      <c r="L618" s="24">
        <f t="shared" si="1091"/>
        <v>957</v>
      </c>
      <c r="M618" s="26">
        <f t="shared" si="1092"/>
        <v>0.15435483870967742</v>
      </c>
      <c r="N618" s="7"/>
      <c r="O618" s="168"/>
      <c r="P618" s="23"/>
      <c r="Q618" s="24">
        <v>5229</v>
      </c>
      <c r="R618" s="24">
        <f t="shared" si="1093"/>
        <v>58</v>
      </c>
      <c r="S618" s="24">
        <v>324</v>
      </c>
      <c r="T618" s="24">
        <f t="shared" si="1094"/>
        <v>3</v>
      </c>
      <c r="U618" s="24">
        <v>20</v>
      </c>
      <c r="V618" s="24">
        <f t="shared" si="1095"/>
        <v>3</v>
      </c>
      <c r="W618" s="24">
        <v>6</v>
      </c>
      <c r="X618" s="63" t="str">
        <f t="shared" si="1096"/>
        <v>アンパンマンマスコット</v>
      </c>
      <c r="Y618" s="96">
        <f t="shared" si="1097"/>
        <v>608</v>
      </c>
      <c r="Z618" s="24">
        <f t="shared" si="1098"/>
        <v>1824</v>
      </c>
      <c r="AA618" s="26">
        <f t="shared" si="1099"/>
        <v>0.31448275862068964</v>
      </c>
      <c r="AB618" s="7"/>
      <c r="AC618" s="168"/>
      <c r="AD618" s="23"/>
      <c r="AE618" s="24">
        <v>3903</v>
      </c>
      <c r="AF618" s="24">
        <f t="shared" si="1100"/>
        <v>42</v>
      </c>
      <c r="AG618" s="24">
        <v>412</v>
      </c>
      <c r="AH618" s="24">
        <f t="shared" si="1101"/>
        <v>1</v>
      </c>
      <c r="AI618" s="24">
        <v>6</v>
      </c>
      <c r="AJ618" s="24">
        <f t="shared" si="1102"/>
        <v>1</v>
      </c>
      <c r="AK618" s="24">
        <v>2</v>
      </c>
      <c r="AL618" s="63" t="str">
        <f>IF(AE618="","",AL614)</f>
        <v>リップモンスターファン</v>
      </c>
      <c r="AM618" s="96">
        <f>IF(AF618="","",AM614)</f>
        <v>396</v>
      </c>
      <c r="AN618" s="24">
        <f t="shared" si="1103"/>
        <v>396</v>
      </c>
      <c r="AO618" s="26">
        <f t="shared" si="1104"/>
        <v>9.4285714285714292E-2</v>
      </c>
      <c r="AP618" s="7"/>
      <c r="AQ618" s="168"/>
      <c r="AR618" s="23"/>
      <c r="AS618" s="24">
        <v>4039</v>
      </c>
      <c r="AT618" s="24">
        <f t="shared" si="1105"/>
        <v>60</v>
      </c>
      <c r="AU618" s="24">
        <v>209</v>
      </c>
      <c r="AV618" s="24">
        <f t="shared" si="1106"/>
        <v>0</v>
      </c>
      <c r="AW618" s="24">
        <v>235</v>
      </c>
      <c r="AX618" s="24">
        <f t="shared" si="1107"/>
        <v>5</v>
      </c>
      <c r="AY618" s="24">
        <v>0</v>
      </c>
      <c r="AZ618" s="63" t="str">
        <f t="shared" si="1123"/>
        <v>SPGラバー</v>
      </c>
      <c r="BA618" s="96">
        <f t="shared" si="1124"/>
        <v>200</v>
      </c>
      <c r="BB618" s="24">
        <f t="shared" si="1108"/>
        <v>1000</v>
      </c>
      <c r="BC618" s="26">
        <f t="shared" si="1109"/>
        <v>0.16666666666666666</v>
      </c>
      <c r="BD618" s="7"/>
      <c r="BE618" s="168"/>
      <c r="BF618" s="23"/>
      <c r="BG618" s="24">
        <v>1824</v>
      </c>
      <c r="BH618" s="24">
        <f t="shared" si="1110"/>
        <v>160</v>
      </c>
      <c r="BI618" s="24">
        <v>85</v>
      </c>
      <c r="BJ618" s="24">
        <f t="shared" si="1111"/>
        <v>4</v>
      </c>
      <c r="BK618" s="24">
        <v>81</v>
      </c>
      <c r="BL618" s="24">
        <f t="shared" si="1112"/>
        <v>9</v>
      </c>
      <c r="BM618" s="24">
        <v>30</v>
      </c>
      <c r="BN618" s="63" t="str">
        <f t="shared" si="1113"/>
        <v>AIモンスターラバー</v>
      </c>
      <c r="BO618" s="96">
        <f t="shared" si="1114"/>
        <v>200</v>
      </c>
      <c r="BP618" s="24">
        <f t="shared" si="1115"/>
        <v>1800</v>
      </c>
      <c r="BQ618" s="26">
        <f t="shared" si="1116"/>
        <v>0.1125</v>
      </c>
      <c r="BR618" s="7"/>
      <c r="BS618" s="168"/>
      <c r="BT618" s="169"/>
      <c r="BU618" s="9"/>
      <c r="BV618" s="9" t="str">
        <f t="shared" si="1068"/>
        <v/>
      </c>
      <c r="BW618" s="9"/>
      <c r="BX618" s="9" t="str">
        <f t="shared" si="1069"/>
        <v/>
      </c>
      <c r="BY618" s="9"/>
      <c r="BZ618" s="9" t="str">
        <f t="shared" si="1070"/>
        <v/>
      </c>
      <c r="CA618" s="9"/>
      <c r="CB618" s="78"/>
      <c r="CC618" s="78" t="str">
        <f t="shared" si="1071"/>
        <v/>
      </c>
      <c r="CD618" s="9" t="str">
        <f t="shared" si="1072"/>
        <v/>
      </c>
      <c r="CE618" s="10" t="str">
        <f t="shared" si="1073"/>
        <v/>
      </c>
      <c r="CF618" s="7"/>
      <c r="CH618" s="15"/>
      <c r="CI618" s="9"/>
      <c r="CJ618" s="9" t="str">
        <f t="shared" si="1074"/>
        <v/>
      </c>
      <c r="CK618" s="9"/>
      <c r="CL618" s="9" t="str">
        <f t="shared" si="1075"/>
        <v/>
      </c>
      <c r="CM618" s="9"/>
      <c r="CN618" s="9" t="str">
        <f t="shared" si="1076"/>
        <v/>
      </c>
      <c r="CO618" s="9"/>
      <c r="CP618" s="78"/>
      <c r="CQ618" s="78" t="str">
        <f t="shared" si="1077"/>
        <v/>
      </c>
      <c r="CR618" s="9" t="str">
        <f t="shared" si="1078"/>
        <v/>
      </c>
      <c r="CS618" s="10" t="str">
        <f t="shared" si="1079"/>
        <v/>
      </c>
      <c r="CT618" s="7"/>
      <c r="CV618" s="15"/>
      <c r="CW618" s="9"/>
      <c r="CX618" s="9" t="str">
        <f t="shared" si="1080"/>
        <v/>
      </c>
      <c r="CY618" s="9"/>
      <c r="CZ618" s="9" t="str">
        <f t="shared" si="1081"/>
        <v/>
      </c>
      <c r="DA618" s="9"/>
      <c r="DB618" s="9" t="str">
        <f t="shared" si="1082"/>
        <v/>
      </c>
      <c r="DC618" s="9"/>
      <c r="DD618" s="78"/>
      <c r="DE618" s="78" t="str">
        <f t="shared" si="1083"/>
        <v/>
      </c>
      <c r="DF618" s="9" t="str">
        <f t="shared" si="1084"/>
        <v/>
      </c>
      <c r="DG618" s="10" t="str">
        <f t="shared" si="1085"/>
        <v/>
      </c>
      <c r="DH618" s="7"/>
      <c r="EL618" s="239"/>
      <c r="EM618" s="23"/>
      <c r="EN618" s="126" t="str">
        <f>IF(EM618="","",SUM(EP618:EP621)+SUM(FD618:FD621)+SUM(FR618:FR621)+SUM(GF618:GF621)+SUM(HH609,HU609,#REF!))</f>
        <v/>
      </c>
      <c r="EO618" s="24">
        <v>7720</v>
      </c>
      <c r="EP618" s="24">
        <f t="shared" si="1117"/>
        <v>17</v>
      </c>
      <c r="EQ618" s="24">
        <v>569</v>
      </c>
      <c r="ER618" s="24">
        <f t="shared" si="1118"/>
        <v>0</v>
      </c>
      <c r="ES618" s="24">
        <v>18</v>
      </c>
      <c r="ET618" s="24">
        <f t="shared" si="1119"/>
        <v>0</v>
      </c>
      <c r="EU618" s="24">
        <v>-2</v>
      </c>
      <c r="EV618" s="63" t="str">
        <f t="shared" si="1125"/>
        <v>サンリオでかぱっちん</v>
      </c>
      <c r="EW618" s="96">
        <f t="shared" si="1125"/>
        <v>660</v>
      </c>
      <c r="EX618" s="24">
        <f t="shared" si="1120"/>
        <v>0</v>
      </c>
      <c r="EY618" s="26">
        <f t="shared" si="1121"/>
        <v>0</v>
      </c>
      <c r="EZ618" s="7" t="s">
        <v>171</v>
      </c>
    </row>
    <row r="619" spans="1:156" ht="15" customHeight="1" thickTop="1">
      <c r="A619" s="89">
        <v>45886</v>
      </c>
      <c r="B619" s="6">
        <f>IF(A619="","",SUM(D619:D622)+SUM(R619:R622)+SUM(BV607)+SUM(CJ607)+SUM(CX607)+SUM(AF619:AF622)+SUM(AT619:AT622)+SUM(BH619:BH622))</f>
        <v>2719</v>
      </c>
      <c r="C619" s="78">
        <v>8908</v>
      </c>
      <c r="D619" s="78">
        <f t="shared" si="1086"/>
        <v>167</v>
      </c>
      <c r="E619" s="78">
        <v>318</v>
      </c>
      <c r="F619" s="28">
        <f t="shared" si="1087"/>
        <v>1</v>
      </c>
      <c r="G619" s="143">
        <v>28</v>
      </c>
      <c r="H619" s="78">
        <f t="shared" si="1088"/>
        <v>1</v>
      </c>
      <c r="I619" s="78">
        <v>0</v>
      </c>
      <c r="J619" s="90" t="str">
        <f t="shared" si="1089"/>
        <v>NICIマスコット</v>
      </c>
      <c r="K619" s="91">
        <f t="shared" si="1090"/>
        <v>682</v>
      </c>
      <c r="L619" s="28">
        <f t="shared" si="1091"/>
        <v>682</v>
      </c>
      <c r="M619" s="29">
        <f t="shared" si="1092"/>
        <v>4.0838323353293411E-2</v>
      </c>
      <c r="N619" s="7"/>
      <c r="O619" s="168"/>
      <c r="P619" s="89">
        <f>IF(A619="","",A619)</f>
        <v>45886</v>
      </c>
      <c r="Q619" s="78">
        <v>6167</v>
      </c>
      <c r="R619" s="78">
        <f t="shared" si="1093"/>
        <v>67</v>
      </c>
      <c r="S619" s="78">
        <v>140</v>
      </c>
      <c r="T619" s="28">
        <f t="shared" si="1094"/>
        <v>3</v>
      </c>
      <c r="U619" s="143">
        <v>7</v>
      </c>
      <c r="V619" s="78">
        <f t="shared" si="1095"/>
        <v>2</v>
      </c>
      <c r="W619" s="78">
        <v>0</v>
      </c>
      <c r="X619" s="90" t="str">
        <f t="shared" si="1096"/>
        <v>ジョージファン</v>
      </c>
      <c r="Y619" s="91">
        <f t="shared" si="1097"/>
        <v>1050</v>
      </c>
      <c r="Z619" s="28">
        <f t="shared" si="1098"/>
        <v>2100</v>
      </c>
      <c r="AA619" s="29">
        <f t="shared" si="1099"/>
        <v>0.31343283582089554</v>
      </c>
      <c r="AB619" s="7"/>
      <c r="AC619" s="168"/>
      <c r="AD619" s="89">
        <f>IF(A619="","",A619)</f>
        <v>45886</v>
      </c>
      <c r="AE619" s="78">
        <v>3834</v>
      </c>
      <c r="AF619" s="78">
        <f t="shared" si="1100"/>
        <v>64</v>
      </c>
      <c r="AG619" s="78">
        <v>130</v>
      </c>
      <c r="AH619" s="28">
        <f t="shared" si="1101"/>
        <v>2</v>
      </c>
      <c r="AI619" s="143">
        <v>8</v>
      </c>
      <c r="AJ619" s="78">
        <f t="shared" si="1102"/>
        <v>4</v>
      </c>
      <c r="AK619" s="78">
        <v>0</v>
      </c>
      <c r="AL619" s="90" t="s">
        <v>172</v>
      </c>
      <c r="AM619" s="91">
        <v>1100</v>
      </c>
      <c r="AN619" s="28">
        <f t="shared" si="1103"/>
        <v>4400</v>
      </c>
      <c r="AO619" s="29">
        <f t="shared" si="1104"/>
        <v>0.6875</v>
      </c>
      <c r="AP619" s="7" t="s">
        <v>173</v>
      </c>
      <c r="AQ619" s="168"/>
      <c r="AR619" s="89">
        <f>IF(A619="","",A619)</f>
        <v>45886</v>
      </c>
      <c r="AS619" s="78">
        <v>6510</v>
      </c>
      <c r="AT619" s="78">
        <f t="shared" si="1105"/>
        <v>107</v>
      </c>
      <c r="AU619" s="78">
        <v>275</v>
      </c>
      <c r="AV619" s="28">
        <f t="shared" si="1106"/>
        <v>2</v>
      </c>
      <c r="AW619" s="143">
        <v>16</v>
      </c>
      <c r="AX619" s="78">
        <f t="shared" si="1107"/>
        <v>2</v>
      </c>
      <c r="AY619" s="78">
        <v>0</v>
      </c>
      <c r="AZ619" s="90" t="str">
        <f t="shared" si="1123"/>
        <v>テラスタルフェス</v>
      </c>
      <c r="BA619" s="91">
        <f t="shared" si="1124"/>
        <v>1000</v>
      </c>
      <c r="BB619" s="28">
        <f t="shared" si="1108"/>
        <v>2000</v>
      </c>
      <c r="BC619" s="29">
        <f t="shared" si="1109"/>
        <v>0.18691588785046728</v>
      </c>
      <c r="BD619" s="7"/>
      <c r="BE619" s="168"/>
      <c r="BF619" s="89">
        <f>IF(A619="","",A619)</f>
        <v>45886</v>
      </c>
      <c r="BG619" s="78">
        <v>2268</v>
      </c>
      <c r="BH619" s="78">
        <f t="shared" si="1110"/>
        <v>144</v>
      </c>
      <c r="BI619" s="78">
        <v>107</v>
      </c>
      <c r="BJ619" s="28">
        <f t="shared" si="1111"/>
        <v>7</v>
      </c>
      <c r="BK619" s="143">
        <v>22</v>
      </c>
      <c r="BL619" s="78">
        <f t="shared" si="1112"/>
        <v>8</v>
      </c>
      <c r="BM619" s="78">
        <v>6</v>
      </c>
      <c r="BN619" s="90" t="str">
        <f t="shared" si="1113"/>
        <v>ゴールドイヤホン</v>
      </c>
      <c r="BO619" s="91">
        <f t="shared" si="1114"/>
        <v>800</v>
      </c>
      <c r="BP619" s="28">
        <f t="shared" si="1115"/>
        <v>6400</v>
      </c>
      <c r="BQ619" s="29">
        <f t="shared" si="1116"/>
        <v>0.44444444444444442</v>
      </c>
      <c r="BR619" s="7"/>
      <c r="BS619" s="168"/>
      <c r="BT619" s="169"/>
      <c r="BU619" s="9"/>
      <c r="BV619" s="9" t="str">
        <f t="shared" si="1068"/>
        <v/>
      </c>
      <c r="BW619" s="9"/>
      <c r="BX619" s="9" t="str">
        <f t="shared" si="1069"/>
        <v/>
      </c>
      <c r="BY619" s="9"/>
      <c r="BZ619" s="9" t="str">
        <f t="shared" si="1070"/>
        <v/>
      </c>
      <c r="CA619" s="9"/>
      <c r="CB619" s="78"/>
      <c r="CC619" s="78" t="str">
        <f t="shared" si="1071"/>
        <v/>
      </c>
      <c r="CD619" s="9" t="str">
        <f t="shared" si="1072"/>
        <v/>
      </c>
      <c r="CE619" s="10" t="str">
        <f t="shared" si="1073"/>
        <v/>
      </c>
      <c r="CF619" s="7"/>
      <c r="CH619" s="15"/>
      <c r="CI619" s="9"/>
      <c r="CJ619" s="9" t="str">
        <f t="shared" si="1074"/>
        <v/>
      </c>
      <c r="CK619" s="9"/>
      <c r="CL619" s="9" t="str">
        <f t="shared" si="1075"/>
        <v/>
      </c>
      <c r="CM619" s="9"/>
      <c r="CN619" s="9" t="str">
        <f t="shared" si="1076"/>
        <v/>
      </c>
      <c r="CO619" s="9"/>
      <c r="CP619" s="78"/>
      <c r="CQ619" s="78" t="str">
        <f t="shared" si="1077"/>
        <v/>
      </c>
      <c r="CR619" s="9" t="str">
        <f t="shared" si="1078"/>
        <v/>
      </c>
      <c r="CS619" s="10" t="str">
        <f t="shared" si="1079"/>
        <v/>
      </c>
      <c r="CT619" s="7"/>
      <c r="CV619" s="15"/>
      <c r="CW619" s="9"/>
      <c r="CX619" s="9" t="str">
        <f t="shared" si="1080"/>
        <v/>
      </c>
      <c r="CY619" s="9"/>
      <c r="CZ619" s="9" t="str">
        <f t="shared" si="1081"/>
        <v/>
      </c>
      <c r="DA619" s="9"/>
      <c r="DB619" s="9" t="str">
        <f t="shared" si="1082"/>
        <v/>
      </c>
      <c r="DC619" s="9"/>
      <c r="DD619" s="78"/>
      <c r="DE619" s="78" t="str">
        <f t="shared" si="1083"/>
        <v/>
      </c>
      <c r="DF619" s="9" t="str">
        <f t="shared" si="1084"/>
        <v/>
      </c>
      <c r="DG619" s="10" t="str">
        <f t="shared" si="1085"/>
        <v/>
      </c>
      <c r="DH619" s="7"/>
      <c r="EL619" s="239"/>
      <c r="EM619" s="89">
        <v>45890</v>
      </c>
      <c r="EN619" s="6">
        <f>IF(EM619="","",SUM(EP619:EP622)+SUM(FD619:FD622)+SUM(HH607)+SUM(HU607)+SUM(IH607)+SUM(FR619:FR622)+SUM(GF619:GF622)+SUM(GT619:GT622))</f>
        <v>149</v>
      </c>
      <c r="EO619" s="78">
        <v>7557</v>
      </c>
      <c r="EP619" s="78">
        <f t="shared" si="1117"/>
        <v>4</v>
      </c>
      <c r="EQ619" s="78">
        <v>260</v>
      </c>
      <c r="ER619" s="28">
        <f t="shared" si="1118"/>
        <v>1</v>
      </c>
      <c r="ES619" s="143">
        <v>8</v>
      </c>
      <c r="ET619" s="78">
        <f t="shared" si="1119"/>
        <v>6</v>
      </c>
      <c r="EU619" s="78">
        <v>6</v>
      </c>
      <c r="EV619" s="90" t="s">
        <v>174</v>
      </c>
      <c r="EW619" s="91">
        <v>748</v>
      </c>
      <c r="EX619" s="28">
        <f t="shared" si="1120"/>
        <v>4488</v>
      </c>
      <c r="EY619" s="29">
        <f t="shared" si="1121"/>
        <v>11.22</v>
      </c>
      <c r="EZ619" s="7" t="s">
        <v>175</v>
      </c>
    </row>
    <row r="620" spans="1:156" ht="15" customHeight="1">
      <c r="A620" s="218"/>
      <c r="B620" s="15"/>
      <c r="C620" s="9">
        <v>10845</v>
      </c>
      <c r="D620" s="9">
        <f t="shared" si="1086"/>
        <v>114</v>
      </c>
      <c r="E620" s="9">
        <v>301</v>
      </c>
      <c r="F620" s="9">
        <f t="shared" si="1087"/>
        <v>5</v>
      </c>
      <c r="G620" s="9">
        <v>9</v>
      </c>
      <c r="H620" s="9">
        <f t="shared" si="1088"/>
        <v>4</v>
      </c>
      <c r="I620" s="9">
        <v>4</v>
      </c>
      <c r="J620" s="62" t="str">
        <f t="shared" si="1089"/>
        <v>ピクミンマスコット</v>
      </c>
      <c r="K620" s="95">
        <f t="shared" si="1090"/>
        <v>800</v>
      </c>
      <c r="L620" s="9">
        <f t="shared" si="1091"/>
        <v>3200</v>
      </c>
      <c r="M620" s="10">
        <f t="shared" si="1092"/>
        <v>0.2807017543859649</v>
      </c>
      <c r="N620" s="7"/>
      <c r="O620" s="168"/>
      <c r="P620" s="15"/>
      <c r="Q620" s="9">
        <v>7408</v>
      </c>
      <c r="R620" s="9">
        <f t="shared" si="1093"/>
        <v>64</v>
      </c>
      <c r="S620" s="9">
        <v>340</v>
      </c>
      <c r="T620" s="9">
        <f t="shared" si="1094"/>
        <v>1</v>
      </c>
      <c r="U620" s="9">
        <v>19</v>
      </c>
      <c r="V620" s="9">
        <f t="shared" si="1095"/>
        <v>1</v>
      </c>
      <c r="W620" s="9">
        <v>0</v>
      </c>
      <c r="X620" s="62" t="str">
        <f t="shared" si="1096"/>
        <v>サンリオキーケース</v>
      </c>
      <c r="Y620" s="95">
        <f t="shared" si="1097"/>
        <v>762</v>
      </c>
      <c r="Z620" s="9">
        <f t="shared" si="1098"/>
        <v>762</v>
      </c>
      <c r="AA620" s="10">
        <f t="shared" si="1099"/>
        <v>0.1190625</v>
      </c>
      <c r="AB620" s="7"/>
      <c r="AC620" s="168"/>
      <c r="AD620" s="15"/>
      <c r="AE620" s="9">
        <v>4079</v>
      </c>
      <c r="AF620" s="9">
        <f t="shared" si="1100"/>
        <v>15</v>
      </c>
      <c r="AG620" s="9">
        <v>223</v>
      </c>
      <c r="AH620" s="9">
        <f t="shared" si="1101"/>
        <v>0</v>
      </c>
      <c r="AI620" s="9">
        <v>17</v>
      </c>
      <c r="AJ620" s="9">
        <f t="shared" si="1102"/>
        <v>0</v>
      </c>
      <c r="AK620" s="9">
        <v>-5</v>
      </c>
      <c r="AL620" s="62" t="str">
        <f t="shared" ref="AL620:AM623" si="1126">IF(AE620="","",AL616)</f>
        <v>サンリオでかぱっちん</v>
      </c>
      <c r="AM620" s="95">
        <f t="shared" si="1126"/>
        <v>660</v>
      </c>
      <c r="AN620" s="9">
        <f t="shared" si="1103"/>
        <v>0</v>
      </c>
      <c r="AO620" s="10">
        <f t="shared" si="1104"/>
        <v>0</v>
      </c>
      <c r="AP620" s="7" t="s">
        <v>176</v>
      </c>
      <c r="AQ620" s="168"/>
      <c r="AR620" s="15"/>
      <c r="AS620" s="9">
        <v>3755</v>
      </c>
      <c r="AT620" s="9">
        <f t="shared" si="1105"/>
        <v>133</v>
      </c>
      <c r="AU620" s="9">
        <v>289</v>
      </c>
      <c r="AV620" s="9">
        <f t="shared" si="1106"/>
        <v>5</v>
      </c>
      <c r="AW620" s="9">
        <v>18</v>
      </c>
      <c r="AX620" s="9">
        <f t="shared" si="1107"/>
        <v>4</v>
      </c>
      <c r="AY620" s="9">
        <v>0</v>
      </c>
      <c r="AZ620" s="62" t="str">
        <f t="shared" si="1123"/>
        <v>ブラックホワイトポケカ</v>
      </c>
      <c r="BA620" s="95">
        <f t="shared" si="1124"/>
        <v>1000</v>
      </c>
      <c r="BB620" s="9">
        <f t="shared" si="1108"/>
        <v>4000</v>
      </c>
      <c r="BC620" s="10">
        <f t="shared" si="1109"/>
        <v>0.3007518796992481</v>
      </c>
      <c r="BD620" s="7"/>
      <c r="BE620" s="168"/>
      <c r="BF620" s="15"/>
      <c r="BG620" s="9">
        <v>2448</v>
      </c>
      <c r="BH620" s="9">
        <f t="shared" si="1110"/>
        <v>71</v>
      </c>
      <c r="BI620" s="9">
        <v>47</v>
      </c>
      <c r="BJ620" s="9">
        <f t="shared" si="1111"/>
        <v>2</v>
      </c>
      <c r="BK620" s="9">
        <v>17</v>
      </c>
      <c r="BL620" s="9">
        <f t="shared" si="1112"/>
        <v>1</v>
      </c>
      <c r="BM620" s="9">
        <v>0</v>
      </c>
      <c r="BN620" s="62" t="str">
        <f t="shared" si="1113"/>
        <v>デジタルミニカメラ</v>
      </c>
      <c r="BO620" s="95">
        <f t="shared" si="1114"/>
        <v>722</v>
      </c>
      <c r="BP620" s="9">
        <f t="shared" si="1115"/>
        <v>722</v>
      </c>
      <c r="BQ620" s="10">
        <f t="shared" si="1116"/>
        <v>0.10169014084507043</v>
      </c>
      <c r="BR620" s="7"/>
      <c r="BS620" s="168"/>
      <c r="BT620" s="169"/>
      <c r="BU620" s="9"/>
      <c r="BV620" s="9" t="str">
        <f t="shared" si="1068"/>
        <v/>
      </c>
      <c r="BW620" s="9"/>
      <c r="BX620" s="9" t="str">
        <f t="shared" si="1069"/>
        <v/>
      </c>
      <c r="BY620" s="9"/>
      <c r="BZ620" s="9" t="str">
        <f t="shared" si="1070"/>
        <v/>
      </c>
      <c r="CA620" s="9"/>
      <c r="CB620" s="9"/>
      <c r="CC620" s="9"/>
      <c r="CD620" s="9" t="str">
        <f t="shared" si="1072"/>
        <v/>
      </c>
      <c r="CE620" s="10" t="str">
        <f t="shared" si="1073"/>
        <v/>
      </c>
      <c r="CF620" s="7"/>
      <c r="CH620" s="15"/>
      <c r="CI620" s="9"/>
      <c r="CJ620" s="9" t="str">
        <f t="shared" si="1074"/>
        <v/>
      </c>
      <c r="CK620" s="9"/>
      <c r="CL620" s="9" t="str">
        <f t="shared" si="1075"/>
        <v/>
      </c>
      <c r="CM620" s="9"/>
      <c r="CN620" s="9" t="str">
        <f t="shared" si="1076"/>
        <v/>
      </c>
      <c r="CO620" s="9"/>
      <c r="CP620" s="9"/>
      <c r="CQ620" s="9"/>
      <c r="CR620" s="9" t="str">
        <f t="shared" si="1078"/>
        <v/>
      </c>
      <c r="CS620" s="10" t="str">
        <f t="shared" si="1079"/>
        <v/>
      </c>
      <c r="CT620" s="7"/>
      <c r="CV620" s="15"/>
      <c r="CW620" s="9"/>
      <c r="CX620" s="9" t="str">
        <f t="shared" si="1080"/>
        <v/>
      </c>
      <c r="CY620" s="9"/>
      <c r="CZ620" s="9" t="str">
        <f t="shared" si="1081"/>
        <v/>
      </c>
      <c r="DA620" s="9"/>
      <c r="DB620" s="9" t="str">
        <f t="shared" si="1082"/>
        <v/>
      </c>
      <c r="DC620" s="9"/>
      <c r="DD620" s="9"/>
      <c r="DE620" s="9"/>
      <c r="DF620" s="9" t="str">
        <f t="shared" si="1084"/>
        <v/>
      </c>
      <c r="DG620" s="10" t="str">
        <f t="shared" si="1085"/>
        <v/>
      </c>
      <c r="DH620" s="7"/>
      <c r="DJ620" s="250"/>
      <c r="DK620" s="250"/>
      <c r="DL620" s="250"/>
      <c r="DM620" s="250"/>
      <c r="DN620" s="250"/>
      <c r="DO620" s="250"/>
      <c r="EL620" s="239"/>
      <c r="EM620" s="218"/>
      <c r="EN620" s="15"/>
      <c r="EO620" s="9">
        <v>8103</v>
      </c>
      <c r="EP620" s="9">
        <f t="shared" si="1117"/>
        <v>63</v>
      </c>
      <c r="EQ620" s="9">
        <v>386</v>
      </c>
      <c r="ER620" s="9">
        <f t="shared" si="1118"/>
        <v>3</v>
      </c>
      <c r="ES620" s="9">
        <v>4</v>
      </c>
      <c r="ET620" s="9">
        <f t="shared" si="1119"/>
        <v>3</v>
      </c>
      <c r="EU620" s="9">
        <v>3</v>
      </c>
      <c r="EV620" s="62" t="str">
        <f>IF(EO620="","",EV616)</f>
        <v>サンリオファン</v>
      </c>
      <c r="EW620" s="95">
        <f>IF(EP620="","",EW616)</f>
        <v>1100</v>
      </c>
      <c r="EX620" s="9">
        <f t="shared" si="1120"/>
        <v>3300</v>
      </c>
      <c r="EY620" s="10">
        <f t="shared" si="1121"/>
        <v>0.52380952380952384</v>
      </c>
      <c r="EZ620" s="7"/>
    </row>
    <row r="621" spans="1:156">
      <c r="A621" s="230"/>
      <c r="B621" s="15"/>
      <c r="C621" s="9">
        <v>7394</v>
      </c>
      <c r="D621" s="9">
        <f t="shared" si="1086"/>
        <v>76</v>
      </c>
      <c r="E621" s="9">
        <v>500</v>
      </c>
      <c r="F621" s="9">
        <f t="shared" si="1087"/>
        <v>1</v>
      </c>
      <c r="G621" s="9">
        <v>66</v>
      </c>
      <c r="H621" s="9">
        <f t="shared" si="1088"/>
        <v>2</v>
      </c>
      <c r="I621" s="9">
        <v>0</v>
      </c>
      <c r="J621" s="62" t="str">
        <f t="shared" si="1089"/>
        <v>キティサンダルBC</v>
      </c>
      <c r="K621" s="9">
        <f t="shared" si="1090"/>
        <v>605</v>
      </c>
      <c r="L621" s="9">
        <f t="shared" si="1091"/>
        <v>1210</v>
      </c>
      <c r="M621" s="10">
        <f t="shared" si="1092"/>
        <v>0.15921052631578947</v>
      </c>
      <c r="N621" s="7"/>
      <c r="O621" s="168"/>
      <c r="P621" s="15"/>
      <c r="Q621" s="9">
        <v>7961</v>
      </c>
      <c r="R621" s="9">
        <f t="shared" si="1093"/>
        <v>130</v>
      </c>
      <c r="S621" s="9">
        <v>189</v>
      </c>
      <c r="T621" s="9">
        <f t="shared" si="1094"/>
        <v>1</v>
      </c>
      <c r="U621" s="9">
        <v>8</v>
      </c>
      <c r="V621" s="9">
        <f t="shared" si="1095"/>
        <v>1</v>
      </c>
      <c r="W621" s="9">
        <v>0</v>
      </c>
      <c r="X621" s="62" t="str">
        <f t="shared" si="1096"/>
        <v>サンリオファン</v>
      </c>
      <c r="Y621" s="9">
        <f t="shared" si="1097"/>
        <v>1100</v>
      </c>
      <c r="Z621" s="9">
        <f t="shared" si="1098"/>
        <v>1100</v>
      </c>
      <c r="AA621" s="10">
        <f t="shared" si="1099"/>
        <v>8.461538461538462E-2</v>
      </c>
      <c r="AB621" s="7"/>
      <c r="AC621" s="168"/>
      <c r="AD621" s="15"/>
      <c r="AE621" s="9">
        <v>4486</v>
      </c>
      <c r="AF621" s="9">
        <f t="shared" si="1100"/>
        <v>115</v>
      </c>
      <c r="AG621" s="9">
        <v>198</v>
      </c>
      <c r="AH621" s="9">
        <f t="shared" si="1101"/>
        <v>10</v>
      </c>
      <c r="AI621" s="9">
        <v>10</v>
      </c>
      <c r="AJ621" s="9">
        <f t="shared" si="1102"/>
        <v>7</v>
      </c>
      <c r="AK621" s="9">
        <v>4</v>
      </c>
      <c r="AL621" s="62" t="str">
        <f t="shared" si="1126"/>
        <v>ＡＩマスコット</v>
      </c>
      <c r="AM621" s="9">
        <f t="shared" si="1126"/>
        <v>418</v>
      </c>
      <c r="AN621" s="9">
        <f t="shared" si="1103"/>
        <v>2926</v>
      </c>
      <c r="AO621" s="10">
        <f t="shared" si="1104"/>
        <v>0.25443478260869568</v>
      </c>
      <c r="AP621" s="7"/>
      <c r="AQ621" s="168"/>
      <c r="AR621" s="17"/>
      <c r="AS621" s="9">
        <v>4058</v>
      </c>
      <c r="AT621" s="9">
        <f t="shared" si="1105"/>
        <v>32</v>
      </c>
      <c r="AU621" s="9">
        <v>263</v>
      </c>
      <c r="AV621" s="9">
        <f t="shared" si="1106"/>
        <v>3</v>
      </c>
      <c r="AW621" s="9">
        <v>10</v>
      </c>
      <c r="AX621" s="9">
        <f t="shared" si="1107"/>
        <v>3</v>
      </c>
      <c r="AY621" s="9">
        <v>0</v>
      </c>
      <c r="AZ621" s="62" t="s">
        <v>43</v>
      </c>
      <c r="BA621" s="162"/>
      <c r="BB621" s="9">
        <f t="shared" si="1108"/>
        <v>0</v>
      </c>
      <c r="BC621" s="10">
        <f t="shared" si="1109"/>
        <v>0</v>
      </c>
      <c r="BD621" s="7"/>
      <c r="BE621" s="168"/>
      <c r="BF621" s="17"/>
      <c r="BG621" s="9">
        <v>2062</v>
      </c>
      <c r="BH621" s="9">
        <f t="shared" si="1110"/>
        <v>183</v>
      </c>
      <c r="BI621" s="9">
        <v>71</v>
      </c>
      <c r="BJ621" s="9">
        <f t="shared" si="1111"/>
        <v>3</v>
      </c>
      <c r="BK621" s="9">
        <v>52</v>
      </c>
      <c r="BL621" s="9">
        <f t="shared" si="1112"/>
        <v>3</v>
      </c>
      <c r="BM621" s="9">
        <v>0</v>
      </c>
      <c r="BN621" s="62" t="str">
        <f t="shared" si="1113"/>
        <v>ゲームアーク</v>
      </c>
      <c r="BO621" s="9">
        <f t="shared" si="1114"/>
        <v>670</v>
      </c>
      <c r="BP621" s="9">
        <f t="shared" si="1115"/>
        <v>2010</v>
      </c>
      <c r="BQ621" s="10">
        <f t="shared" si="1116"/>
        <v>0.10983606557377049</v>
      </c>
      <c r="BR621" s="7"/>
      <c r="BS621" s="168"/>
      <c r="BT621" s="169"/>
      <c r="BU621" s="9"/>
      <c r="BV621" s="9" t="str">
        <f t="shared" si="1068"/>
        <v/>
      </c>
      <c r="BW621" s="9"/>
      <c r="BX621" s="9" t="str">
        <f t="shared" si="1069"/>
        <v/>
      </c>
      <c r="BY621" s="9"/>
      <c r="BZ621" s="9" t="str">
        <f t="shared" si="1070"/>
        <v/>
      </c>
      <c r="CA621" s="9"/>
      <c r="CB621" s="9"/>
      <c r="CC621" s="9"/>
      <c r="CD621" s="9" t="str">
        <f t="shared" si="1072"/>
        <v/>
      </c>
      <c r="CE621" s="10" t="str">
        <f t="shared" si="1073"/>
        <v/>
      </c>
      <c r="CF621" s="7"/>
      <c r="CH621" s="15"/>
      <c r="CI621" s="9"/>
      <c r="CJ621" s="9" t="str">
        <f t="shared" si="1074"/>
        <v/>
      </c>
      <c r="CK621" s="9"/>
      <c r="CL621" s="9" t="str">
        <f t="shared" si="1075"/>
        <v/>
      </c>
      <c r="CM621" s="9"/>
      <c r="CN621" s="9" t="str">
        <f t="shared" si="1076"/>
        <v/>
      </c>
      <c r="CO621" s="9"/>
      <c r="CP621" s="9"/>
      <c r="CQ621" s="9"/>
      <c r="CR621" s="9" t="str">
        <f t="shared" si="1078"/>
        <v/>
      </c>
      <c r="CS621" s="10" t="str">
        <f t="shared" si="1079"/>
        <v/>
      </c>
      <c r="CT621" s="7"/>
      <c r="CV621" s="15"/>
      <c r="CW621" s="9"/>
      <c r="CX621" s="9" t="str">
        <f t="shared" si="1080"/>
        <v/>
      </c>
      <c r="CY621" s="9"/>
      <c r="CZ621" s="9" t="str">
        <f t="shared" si="1081"/>
        <v/>
      </c>
      <c r="DA621" s="9"/>
      <c r="DB621" s="9" t="str">
        <f t="shared" si="1082"/>
        <v/>
      </c>
      <c r="DC621" s="9"/>
      <c r="DD621" s="9"/>
      <c r="DE621" s="9"/>
      <c r="DF621" s="9" t="str">
        <f t="shared" si="1084"/>
        <v/>
      </c>
      <c r="DG621" s="10" t="str">
        <f t="shared" si="1085"/>
        <v/>
      </c>
      <c r="DH621" s="7"/>
      <c r="DJ621" s="248"/>
      <c r="DK621" s="248"/>
      <c r="DL621" s="248"/>
      <c r="DM621" s="248"/>
      <c r="DN621" s="248"/>
      <c r="DO621" s="248"/>
      <c r="EL621" s="239"/>
      <c r="EM621" s="222"/>
      <c r="EN621" s="15"/>
      <c r="EO621" s="9">
        <v>6652</v>
      </c>
      <c r="EP621" s="9">
        <f t="shared" si="1117"/>
        <v>62</v>
      </c>
      <c r="EQ621" s="9">
        <v>451</v>
      </c>
      <c r="ER621" s="9">
        <f t="shared" si="1118"/>
        <v>2</v>
      </c>
      <c r="ES621" s="9">
        <v>124</v>
      </c>
      <c r="ET621" s="9">
        <f t="shared" si="1119"/>
        <v>2</v>
      </c>
      <c r="EU621" s="9">
        <v>0</v>
      </c>
      <c r="EV621" s="62" t="str">
        <f>IF(EO621="","",EV617)</f>
        <v>AIモンスターラバー</v>
      </c>
      <c r="EW621" s="9">
        <f>IF(EP621="","",EW617)</f>
        <v>200</v>
      </c>
      <c r="EX621" s="9">
        <f t="shared" si="1120"/>
        <v>400</v>
      </c>
      <c r="EY621" s="10">
        <f t="shared" si="1121"/>
        <v>6.4516129032258063E-2</v>
      </c>
      <c r="EZ621" s="7"/>
    </row>
    <row r="622" spans="1:156" ht="15" customHeight="1" thickBot="1">
      <c r="A622" s="189"/>
      <c r="B622" s="23"/>
      <c r="C622" s="24">
        <v>7389</v>
      </c>
      <c r="D622" s="24">
        <f t="shared" si="1086"/>
        <v>105</v>
      </c>
      <c r="E622" s="24">
        <v>383</v>
      </c>
      <c r="F622" s="24">
        <f t="shared" si="1087"/>
        <v>1</v>
      </c>
      <c r="G622" s="24">
        <v>7</v>
      </c>
      <c r="H622" s="24">
        <f t="shared" si="1088"/>
        <v>1</v>
      </c>
      <c r="I622" s="24">
        <v>0</v>
      </c>
      <c r="J622" s="63" t="str">
        <f t="shared" si="1089"/>
        <v>キティフェイスポーチ</v>
      </c>
      <c r="K622" s="96">
        <f t="shared" si="1090"/>
        <v>957</v>
      </c>
      <c r="L622" s="24">
        <f t="shared" si="1091"/>
        <v>957</v>
      </c>
      <c r="M622" s="26">
        <f t="shared" si="1092"/>
        <v>9.1142857142857137E-2</v>
      </c>
      <c r="N622" s="7"/>
      <c r="O622" s="168"/>
      <c r="P622" s="23"/>
      <c r="Q622" s="24">
        <v>5319</v>
      </c>
      <c r="R622" s="24">
        <f t="shared" si="1093"/>
        <v>90</v>
      </c>
      <c r="S622" s="24">
        <v>328</v>
      </c>
      <c r="T622" s="24">
        <f t="shared" si="1094"/>
        <v>4</v>
      </c>
      <c r="U622" s="24">
        <v>22</v>
      </c>
      <c r="V622" s="24">
        <f t="shared" si="1095"/>
        <v>4</v>
      </c>
      <c r="W622" s="24">
        <v>0</v>
      </c>
      <c r="X622" s="63" t="str">
        <f t="shared" si="1096"/>
        <v>アンパンマンマスコット</v>
      </c>
      <c r="Y622" s="96">
        <f t="shared" si="1097"/>
        <v>608</v>
      </c>
      <c r="Z622" s="24">
        <f t="shared" si="1098"/>
        <v>2432</v>
      </c>
      <c r="AA622" s="26">
        <f t="shared" si="1099"/>
        <v>0.2702222222222222</v>
      </c>
      <c r="AB622" s="7"/>
      <c r="AC622" s="168"/>
      <c r="AD622" s="23"/>
      <c r="AE622" s="24">
        <v>4078</v>
      </c>
      <c r="AF622" s="24">
        <f t="shared" si="1100"/>
        <v>175</v>
      </c>
      <c r="AG622" s="24">
        <v>413</v>
      </c>
      <c r="AH622" s="24">
        <f t="shared" si="1101"/>
        <v>1</v>
      </c>
      <c r="AI622" s="24">
        <v>2</v>
      </c>
      <c r="AJ622" s="24">
        <f t="shared" si="1102"/>
        <v>6</v>
      </c>
      <c r="AK622" s="24">
        <v>6</v>
      </c>
      <c r="AL622" s="63" t="str">
        <f t="shared" si="1126"/>
        <v>リップモンスターファン</v>
      </c>
      <c r="AM622" s="96">
        <f t="shared" si="1126"/>
        <v>396</v>
      </c>
      <c r="AN622" s="24">
        <f t="shared" si="1103"/>
        <v>2376</v>
      </c>
      <c r="AO622" s="26">
        <f t="shared" si="1104"/>
        <v>0.13577142857142857</v>
      </c>
      <c r="AP622" s="7"/>
      <c r="AQ622" s="168"/>
      <c r="AR622" s="23"/>
      <c r="AS622" s="24">
        <v>4109</v>
      </c>
      <c r="AT622" s="24">
        <f t="shared" si="1105"/>
        <v>70</v>
      </c>
      <c r="AU622" s="24">
        <v>215</v>
      </c>
      <c r="AV622" s="24">
        <f t="shared" si="1106"/>
        <v>6</v>
      </c>
      <c r="AW622" s="24">
        <v>228</v>
      </c>
      <c r="AX622" s="24">
        <f t="shared" si="1107"/>
        <v>7</v>
      </c>
      <c r="AY622" s="24">
        <v>0</v>
      </c>
      <c r="AZ622" s="63" t="str">
        <f t="shared" ref="AZ622:AZ654" si="1127">IF(AS622="","",AZ618)</f>
        <v>SPGラバー</v>
      </c>
      <c r="BA622" s="96">
        <f t="shared" ref="BA622:BA654" si="1128">IF(AT622="","",BA618)</f>
        <v>200</v>
      </c>
      <c r="BB622" s="24">
        <f t="shared" si="1108"/>
        <v>1400</v>
      </c>
      <c r="BC622" s="26">
        <f t="shared" si="1109"/>
        <v>0.2</v>
      </c>
      <c r="BD622" s="7"/>
      <c r="BE622" s="168"/>
      <c r="BF622" s="23"/>
      <c r="BG622" s="24">
        <v>2094</v>
      </c>
      <c r="BH622" s="24">
        <f t="shared" si="1110"/>
        <v>270</v>
      </c>
      <c r="BI622" s="24">
        <v>107</v>
      </c>
      <c r="BJ622" s="24">
        <f t="shared" si="1111"/>
        <v>22</v>
      </c>
      <c r="BK622" s="24">
        <v>81</v>
      </c>
      <c r="BL622" s="24">
        <f t="shared" si="1112"/>
        <v>30</v>
      </c>
      <c r="BM622" s="24">
        <v>0</v>
      </c>
      <c r="BN622" s="63" t="str">
        <f t="shared" si="1113"/>
        <v>AIモンスターラバー</v>
      </c>
      <c r="BO622" s="96">
        <f t="shared" si="1114"/>
        <v>200</v>
      </c>
      <c r="BP622" s="24">
        <f t="shared" si="1115"/>
        <v>6000</v>
      </c>
      <c r="BQ622" s="26">
        <f t="shared" si="1116"/>
        <v>0.22222222222222221</v>
      </c>
      <c r="BR622" s="7"/>
      <c r="BS622" s="168"/>
      <c r="BT622" s="169"/>
      <c r="BU622" s="9"/>
      <c r="BV622" s="9" t="str">
        <f t="shared" si="1068"/>
        <v/>
      </c>
      <c r="BW622" s="9"/>
      <c r="BX622" s="9" t="str">
        <f t="shared" si="1069"/>
        <v/>
      </c>
      <c r="BY622" s="9"/>
      <c r="BZ622" s="9" t="str">
        <f t="shared" si="1070"/>
        <v/>
      </c>
      <c r="CA622" s="9"/>
      <c r="CB622" s="9"/>
      <c r="CC622" s="9"/>
      <c r="CD622" s="9" t="str">
        <f t="shared" si="1072"/>
        <v/>
      </c>
      <c r="CE622" s="10" t="str">
        <f t="shared" si="1073"/>
        <v/>
      </c>
      <c r="CF622" s="7"/>
      <c r="CH622" s="15"/>
      <c r="CI622" s="9"/>
      <c r="CJ622" s="9" t="str">
        <f t="shared" si="1074"/>
        <v/>
      </c>
      <c r="CK622" s="9"/>
      <c r="CL622" s="9" t="str">
        <f t="shared" si="1075"/>
        <v/>
      </c>
      <c r="CM622" s="9"/>
      <c r="CN622" s="9" t="str">
        <f t="shared" si="1076"/>
        <v/>
      </c>
      <c r="CO622" s="9"/>
      <c r="CP622" s="9"/>
      <c r="CQ622" s="9"/>
      <c r="CR622" s="9" t="str">
        <f t="shared" si="1078"/>
        <v/>
      </c>
      <c r="CS622" s="10" t="str">
        <f t="shared" si="1079"/>
        <v/>
      </c>
      <c r="CT622" s="7"/>
      <c r="CV622" s="15"/>
      <c r="CW622" s="9"/>
      <c r="CX622" s="9" t="str">
        <f t="shared" si="1080"/>
        <v/>
      </c>
      <c r="CY622" s="9"/>
      <c r="CZ622" s="9" t="str">
        <f t="shared" si="1081"/>
        <v/>
      </c>
      <c r="DA622" s="9"/>
      <c r="DB622" s="9" t="str">
        <f t="shared" si="1082"/>
        <v/>
      </c>
      <c r="DC622" s="9"/>
      <c r="DD622" s="9"/>
      <c r="DE622" s="9"/>
      <c r="DF622" s="9" t="str">
        <f t="shared" si="1084"/>
        <v/>
      </c>
      <c r="DG622" s="10" t="str">
        <f t="shared" si="1085"/>
        <v/>
      </c>
      <c r="DH622" s="7"/>
      <c r="DJ622" s="250"/>
      <c r="DK622" s="250"/>
      <c r="DL622" s="250"/>
      <c r="DM622" s="250"/>
      <c r="DN622" s="13"/>
      <c r="DO622" s="250"/>
      <c r="EL622" s="239"/>
      <c r="EM622" s="189"/>
      <c r="EN622" s="23"/>
      <c r="EO622" s="24">
        <v>7740</v>
      </c>
      <c r="EP622" s="24">
        <f t="shared" si="1117"/>
        <v>20</v>
      </c>
      <c r="EQ622" s="24">
        <v>570</v>
      </c>
      <c r="ER622" s="24">
        <f t="shared" si="1118"/>
        <v>1</v>
      </c>
      <c r="ES622" s="24">
        <v>15</v>
      </c>
      <c r="ET622" s="24">
        <f t="shared" si="1119"/>
        <v>1</v>
      </c>
      <c r="EU622" s="24">
        <v>0</v>
      </c>
      <c r="EV622" s="63" t="s">
        <v>177</v>
      </c>
      <c r="EW622" s="96">
        <v>300</v>
      </c>
      <c r="EX622" s="24">
        <f t="shared" si="1120"/>
        <v>300</v>
      </c>
      <c r="EY622" s="26">
        <f t="shared" si="1121"/>
        <v>0.15</v>
      </c>
      <c r="EZ622" s="7"/>
    </row>
    <row r="623" spans="1:156" ht="15" customHeight="1" thickTop="1">
      <c r="A623" s="89">
        <v>45890</v>
      </c>
      <c r="B623" s="6">
        <f>IF(A623="","",SUM(D623:D626)+SUM(R623:R626)+SUM(AF623:AF626)+SUM(AT623:AT626)+SUM(BV608,CJ608,CX608)+SUM(BH623:BH626))</f>
        <v>2046</v>
      </c>
      <c r="C623" s="78">
        <v>9043</v>
      </c>
      <c r="D623" s="78">
        <f t="shared" si="1086"/>
        <v>135</v>
      </c>
      <c r="E623" s="78">
        <v>323</v>
      </c>
      <c r="F623" s="28">
        <f t="shared" si="1087"/>
        <v>5</v>
      </c>
      <c r="G623" s="78">
        <v>20</v>
      </c>
      <c r="H623" s="161">
        <f t="shared" si="1088"/>
        <v>8</v>
      </c>
      <c r="I623" s="78">
        <v>11</v>
      </c>
      <c r="J623" s="90" t="str">
        <f t="shared" si="1089"/>
        <v>NICIマスコット</v>
      </c>
      <c r="K623" s="91">
        <f t="shared" si="1090"/>
        <v>682</v>
      </c>
      <c r="L623" s="28">
        <f t="shared" si="1091"/>
        <v>5456</v>
      </c>
      <c r="M623" s="29">
        <f t="shared" si="1092"/>
        <v>0.40414814814814815</v>
      </c>
      <c r="N623" s="7"/>
      <c r="O623" s="168"/>
      <c r="P623" s="89">
        <f>IF(A623="","",A623)</f>
        <v>45890</v>
      </c>
      <c r="Q623" s="78">
        <v>6212</v>
      </c>
      <c r="R623" s="78">
        <f t="shared" si="1093"/>
        <v>45</v>
      </c>
      <c r="S623" s="78">
        <v>141</v>
      </c>
      <c r="T623" s="28">
        <f t="shared" si="1094"/>
        <v>1</v>
      </c>
      <c r="U623" s="78">
        <v>7</v>
      </c>
      <c r="V623" s="78">
        <f t="shared" si="1095"/>
        <v>0</v>
      </c>
      <c r="W623" s="78">
        <v>-3</v>
      </c>
      <c r="X623" s="90" t="str">
        <f t="shared" si="1096"/>
        <v>ジョージファン</v>
      </c>
      <c r="Y623" s="91">
        <f t="shared" si="1097"/>
        <v>1050</v>
      </c>
      <c r="Z623" s="28">
        <f t="shared" si="1098"/>
        <v>0</v>
      </c>
      <c r="AA623" s="29">
        <f t="shared" si="1099"/>
        <v>0</v>
      </c>
      <c r="AB623" s="173" t="s">
        <v>178</v>
      </c>
      <c r="AC623" s="168"/>
      <c r="AD623" s="89">
        <f>IF(A623="","",A623)</f>
        <v>45890</v>
      </c>
      <c r="AE623" s="78">
        <v>3875</v>
      </c>
      <c r="AF623" s="166">
        <f t="shared" si="1100"/>
        <v>41</v>
      </c>
      <c r="AG623" s="78">
        <v>131</v>
      </c>
      <c r="AH623" s="28">
        <f t="shared" si="1101"/>
        <v>1</v>
      </c>
      <c r="AI623" s="78">
        <v>7</v>
      </c>
      <c r="AJ623" s="78">
        <f t="shared" si="1102"/>
        <v>1</v>
      </c>
      <c r="AK623" s="78">
        <v>0</v>
      </c>
      <c r="AL623" s="90" t="str">
        <f t="shared" si="1126"/>
        <v>サンリオボアミラー</v>
      </c>
      <c r="AM623" s="91">
        <f t="shared" si="1126"/>
        <v>1100</v>
      </c>
      <c r="AN623" s="28">
        <f t="shared" si="1103"/>
        <v>1100</v>
      </c>
      <c r="AO623" s="29">
        <f t="shared" si="1104"/>
        <v>0.26829268292682928</v>
      </c>
      <c r="AP623" s="173" t="s">
        <v>179</v>
      </c>
      <c r="AQ623" s="168"/>
      <c r="AR623" s="89">
        <f>IF(A623="","",A623)</f>
        <v>45890</v>
      </c>
      <c r="AS623" s="78">
        <v>6565</v>
      </c>
      <c r="AT623" s="78">
        <f t="shared" si="1105"/>
        <v>55</v>
      </c>
      <c r="AU623" s="78">
        <v>279</v>
      </c>
      <c r="AV623" s="28">
        <f t="shared" si="1106"/>
        <v>4</v>
      </c>
      <c r="AW623" s="78">
        <v>10</v>
      </c>
      <c r="AX623" s="161">
        <f t="shared" si="1107"/>
        <v>6</v>
      </c>
      <c r="AY623" s="78">
        <v>0</v>
      </c>
      <c r="AZ623" s="90" t="str">
        <f t="shared" si="1127"/>
        <v>テラスタルフェス</v>
      </c>
      <c r="BA623" s="91">
        <f t="shared" si="1128"/>
        <v>1000</v>
      </c>
      <c r="BB623" s="28">
        <f t="shared" si="1108"/>
        <v>6000</v>
      </c>
      <c r="BC623" s="29">
        <f t="shared" si="1109"/>
        <v>1.0909090909090908</v>
      </c>
      <c r="BD623" s="7"/>
      <c r="BE623" s="168"/>
      <c r="BF623" s="89">
        <f>IF(A623="","",A623)</f>
        <v>45890</v>
      </c>
      <c r="BG623" s="78">
        <v>2390</v>
      </c>
      <c r="BH623" s="78">
        <f t="shared" si="1110"/>
        <v>122</v>
      </c>
      <c r="BI623" s="78">
        <v>115</v>
      </c>
      <c r="BJ623" s="28">
        <f t="shared" si="1111"/>
        <v>8</v>
      </c>
      <c r="BK623" s="78">
        <v>23</v>
      </c>
      <c r="BL623" s="78">
        <f t="shared" si="1112"/>
        <v>5</v>
      </c>
      <c r="BM623" s="78">
        <v>7</v>
      </c>
      <c r="BN623" s="90" t="str">
        <f t="shared" si="1113"/>
        <v>ゴールドイヤホン</v>
      </c>
      <c r="BO623" s="91">
        <f t="shared" si="1114"/>
        <v>800</v>
      </c>
      <c r="BP623" s="28">
        <f t="shared" si="1115"/>
        <v>4000</v>
      </c>
      <c r="BQ623" s="29">
        <f t="shared" si="1116"/>
        <v>0.32786885245901637</v>
      </c>
      <c r="BR623" s="7"/>
      <c r="BS623" s="168"/>
      <c r="BT623" s="169"/>
      <c r="BU623" s="9"/>
      <c r="BV623" s="9" t="str">
        <f t="shared" si="1068"/>
        <v/>
      </c>
      <c r="BW623" s="9"/>
      <c r="BX623" s="9" t="str">
        <f t="shared" si="1069"/>
        <v/>
      </c>
      <c r="BY623" s="9"/>
      <c r="BZ623" s="9" t="str">
        <f t="shared" si="1070"/>
        <v/>
      </c>
      <c r="CA623" s="9"/>
      <c r="CB623" s="9"/>
      <c r="CC623" s="9"/>
      <c r="CD623" s="9" t="str">
        <f t="shared" si="1072"/>
        <v/>
      </c>
      <c r="CE623" s="10" t="str">
        <f t="shared" si="1073"/>
        <v/>
      </c>
      <c r="CF623" s="7"/>
      <c r="CH623" s="15"/>
      <c r="CI623" s="9"/>
      <c r="CJ623" s="9" t="str">
        <f t="shared" si="1074"/>
        <v/>
      </c>
      <c r="CK623" s="9"/>
      <c r="CL623" s="9" t="str">
        <f t="shared" si="1075"/>
        <v/>
      </c>
      <c r="CM623" s="9"/>
      <c r="CN623" s="9" t="str">
        <f t="shared" si="1076"/>
        <v/>
      </c>
      <c r="CO623" s="9"/>
      <c r="CP623" s="9"/>
      <c r="CQ623" s="9"/>
      <c r="CR623" s="9" t="str">
        <f t="shared" si="1078"/>
        <v/>
      </c>
      <c r="CS623" s="10" t="str">
        <f t="shared" si="1079"/>
        <v/>
      </c>
      <c r="CT623" s="7"/>
      <c r="CV623" s="15"/>
      <c r="CW623" s="9"/>
      <c r="CX623" s="9" t="str">
        <f t="shared" si="1080"/>
        <v/>
      </c>
      <c r="CY623" s="9"/>
      <c r="CZ623" s="9" t="str">
        <f t="shared" si="1081"/>
        <v/>
      </c>
      <c r="DA623" s="9"/>
      <c r="DB623" s="9" t="str">
        <f t="shared" si="1082"/>
        <v/>
      </c>
      <c r="DC623" s="9"/>
      <c r="DD623" s="9"/>
      <c r="DE623" s="9"/>
      <c r="DF623" s="9" t="str">
        <f t="shared" si="1084"/>
        <v/>
      </c>
      <c r="DG623" s="10" t="str">
        <f t="shared" si="1085"/>
        <v/>
      </c>
      <c r="DH623" s="7"/>
      <c r="DJ623" s="250"/>
      <c r="DK623" s="250"/>
      <c r="DL623" s="250"/>
      <c r="DM623" s="250"/>
      <c r="DN623" s="13"/>
      <c r="DO623" s="250"/>
      <c r="EL623" s="239"/>
      <c r="EM623" s="89">
        <v>45895</v>
      </c>
      <c r="EN623" s="6">
        <f>IF(EM623="","",SUM(EP623:EP626)+SUM(FD623:FD626)+SUM(FR623:FR626)+SUM(GF623:GF626)+SUM(HH608,HU608)+SUM(GT623:GT626))</f>
        <v>199</v>
      </c>
      <c r="EO623" s="78">
        <v>7569</v>
      </c>
      <c r="EP623" s="78">
        <f t="shared" si="1117"/>
        <v>12</v>
      </c>
      <c r="EQ623" s="78">
        <v>260</v>
      </c>
      <c r="ER623" s="28">
        <f t="shared" si="1118"/>
        <v>0</v>
      </c>
      <c r="ES623" s="78">
        <v>14</v>
      </c>
      <c r="ET623" s="78">
        <f t="shared" si="1119"/>
        <v>0</v>
      </c>
      <c r="EU623" s="78">
        <v>-6</v>
      </c>
      <c r="EV623" s="90" t="str">
        <f t="shared" ref="EV623:EW626" si="1129">IF(EO623="","",EV619)</f>
        <v>ジャグラーボタン</v>
      </c>
      <c r="EW623" s="91">
        <f t="shared" si="1129"/>
        <v>748</v>
      </c>
      <c r="EX623" s="28">
        <f t="shared" si="1120"/>
        <v>0</v>
      </c>
      <c r="EY623" s="29">
        <f t="shared" si="1121"/>
        <v>0</v>
      </c>
      <c r="EZ623" s="7" t="s">
        <v>180</v>
      </c>
    </row>
    <row r="624" spans="1:156" ht="15" customHeight="1">
      <c r="A624" s="73"/>
      <c r="B624" s="15"/>
      <c r="C624" s="9">
        <v>10938</v>
      </c>
      <c r="D624" s="9">
        <f t="shared" si="1086"/>
        <v>93</v>
      </c>
      <c r="E624" s="9">
        <v>304</v>
      </c>
      <c r="F624" s="9">
        <f t="shared" si="1087"/>
        <v>3</v>
      </c>
      <c r="G624" s="9">
        <v>10</v>
      </c>
      <c r="H624" s="9">
        <f t="shared" si="1088"/>
        <v>3</v>
      </c>
      <c r="I624" s="9">
        <v>6</v>
      </c>
      <c r="J624" s="62" t="str">
        <f t="shared" si="1089"/>
        <v>ピクミンマスコット</v>
      </c>
      <c r="K624" s="95">
        <f t="shared" si="1090"/>
        <v>800</v>
      </c>
      <c r="L624" s="9">
        <f t="shared" si="1091"/>
        <v>2400</v>
      </c>
      <c r="M624" s="10">
        <f t="shared" si="1092"/>
        <v>0.25806451612903225</v>
      </c>
      <c r="N624" s="7"/>
      <c r="O624" s="168"/>
      <c r="P624" s="15"/>
      <c r="Q624" s="9">
        <v>7445</v>
      </c>
      <c r="R624" s="110">
        <f t="shared" si="1093"/>
        <v>37</v>
      </c>
      <c r="S624" s="9">
        <v>341</v>
      </c>
      <c r="T624" s="9">
        <f t="shared" si="1094"/>
        <v>1</v>
      </c>
      <c r="U624" s="9">
        <v>18</v>
      </c>
      <c r="V624" s="9">
        <f t="shared" si="1095"/>
        <v>1</v>
      </c>
      <c r="W624" s="9">
        <v>0</v>
      </c>
      <c r="X624" s="108" t="str">
        <f t="shared" si="1096"/>
        <v>サンリオキーケース</v>
      </c>
      <c r="Y624" s="95">
        <f t="shared" si="1097"/>
        <v>762</v>
      </c>
      <c r="Z624" s="9">
        <f t="shared" si="1098"/>
        <v>762</v>
      </c>
      <c r="AA624" s="10">
        <f t="shared" si="1099"/>
        <v>0.20594594594594595</v>
      </c>
      <c r="AB624" s="173" t="s">
        <v>181</v>
      </c>
      <c r="AC624" s="168"/>
      <c r="AD624" s="15"/>
      <c r="AE624" s="9">
        <v>4106</v>
      </c>
      <c r="AF624" s="110">
        <f t="shared" si="1100"/>
        <v>27</v>
      </c>
      <c r="AG624" s="9">
        <v>224</v>
      </c>
      <c r="AH624" s="9">
        <f t="shared" si="1101"/>
        <v>1</v>
      </c>
      <c r="AI624" s="9">
        <v>11</v>
      </c>
      <c r="AJ624" s="9">
        <f t="shared" si="1102"/>
        <v>1</v>
      </c>
      <c r="AK624" s="9">
        <v>0</v>
      </c>
      <c r="AL624" s="62" t="s">
        <v>182</v>
      </c>
      <c r="AM624" s="214"/>
      <c r="AN624" s="9">
        <f t="shared" si="1103"/>
        <v>0</v>
      </c>
      <c r="AO624" s="10">
        <f t="shared" si="1104"/>
        <v>0</v>
      </c>
      <c r="AP624" s="173" t="s">
        <v>183</v>
      </c>
      <c r="AQ624" s="168"/>
      <c r="AR624" s="17"/>
      <c r="AS624" s="9">
        <v>3836</v>
      </c>
      <c r="AT624" s="9">
        <f t="shared" si="1105"/>
        <v>81</v>
      </c>
      <c r="AU624" s="9">
        <v>296</v>
      </c>
      <c r="AV624" s="9">
        <f t="shared" si="1106"/>
        <v>7</v>
      </c>
      <c r="AW624" s="9">
        <v>10</v>
      </c>
      <c r="AX624" s="9">
        <f t="shared" si="1107"/>
        <v>8</v>
      </c>
      <c r="AY624" s="9">
        <v>6</v>
      </c>
      <c r="AZ624" s="62" t="str">
        <f t="shared" si="1127"/>
        <v>ブラックホワイトポケカ</v>
      </c>
      <c r="BA624" s="95">
        <f t="shared" si="1128"/>
        <v>1000</v>
      </c>
      <c r="BB624" s="9">
        <f t="shared" si="1108"/>
        <v>8000</v>
      </c>
      <c r="BC624" s="10">
        <f t="shared" si="1109"/>
        <v>0.98765432098765427</v>
      </c>
      <c r="BD624" s="7"/>
      <c r="BE624" s="168"/>
      <c r="BF624" s="17"/>
      <c r="BG624" s="9">
        <v>2541</v>
      </c>
      <c r="BH624" s="9">
        <f t="shared" si="1110"/>
        <v>93</v>
      </c>
      <c r="BI624" s="9">
        <v>51</v>
      </c>
      <c r="BJ624" s="9">
        <f t="shared" si="1111"/>
        <v>4</v>
      </c>
      <c r="BK624" s="9">
        <v>13</v>
      </c>
      <c r="BL624" s="9">
        <f t="shared" si="1112"/>
        <v>4</v>
      </c>
      <c r="BM624" s="9">
        <v>1</v>
      </c>
      <c r="BN624" s="62" t="str">
        <f t="shared" si="1113"/>
        <v>デジタルミニカメラ</v>
      </c>
      <c r="BO624" s="95">
        <f t="shared" si="1114"/>
        <v>722</v>
      </c>
      <c r="BP624" s="9">
        <f t="shared" si="1115"/>
        <v>2888</v>
      </c>
      <c r="BQ624" s="10">
        <f t="shared" si="1116"/>
        <v>0.31053763440860216</v>
      </c>
      <c r="BR624" s="7" t="s">
        <v>184</v>
      </c>
      <c r="BS624" s="168"/>
      <c r="BT624" s="169"/>
      <c r="BU624" s="9"/>
      <c r="BV624" s="9" t="str">
        <f t="shared" si="1068"/>
        <v/>
      </c>
      <c r="BW624" s="9"/>
      <c r="BX624" s="9" t="str">
        <f t="shared" si="1069"/>
        <v/>
      </c>
      <c r="BY624" s="9"/>
      <c r="BZ624" s="9" t="str">
        <f t="shared" si="1070"/>
        <v/>
      </c>
      <c r="CA624" s="9"/>
      <c r="CB624" s="9"/>
      <c r="CC624" s="9"/>
      <c r="CD624" s="9" t="str">
        <f t="shared" si="1072"/>
        <v/>
      </c>
      <c r="CE624" s="10" t="str">
        <f t="shared" si="1073"/>
        <v/>
      </c>
      <c r="CF624" s="7"/>
      <c r="CH624" s="15"/>
      <c r="CI624" s="9"/>
      <c r="CJ624" s="9" t="str">
        <f t="shared" si="1074"/>
        <v/>
      </c>
      <c r="CK624" s="9"/>
      <c r="CL624" s="9" t="str">
        <f t="shared" si="1075"/>
        <v/>
      </c>
      <c r="CM624" s="9"/>
      <c r="CN624" s="9" t="str">
        <f t="shared" si="1076"/>
        <v/>
      </c>
      <c r="CO624" s="9"/>
      <c r="CP624" s="9"/>
      <c r="CQ624" s="9"/>
      <c r="CR624" s="9" t="str">
        <f t="shared" si="1078"/>
        <v/>
      </c>
      <c r="CS624" s="10" t="str">
        <f t="shared" si="1079"/>
        <v/>
      </c>
      <c r="CT624" s="7"/>
      <c r="CV624" s="15"/>
      <c r="CW624" s="9"/>
      <c r="CX624" s="9" t="str">
        <f t="shared" si="1080"/>
        <v/>
      </c>
      <c r="CY624" s="9"/>
      <c r="CZ624" s="9" t="str">
        <f t="shared" si="1081"/>
        <v/>
      </c>
      <c r="DA624" s="9"/>
      <c r="DB624" s="9" t="str">
        <f t="shared" si="1082"/>
        <v/>
      </c>
      <c r="DC624" s="9"/>
      <c r="DD624" s="9"/>
      <c r="DE624" s="9"/>
      <c r="DF624" s="9" t="str">
        <f t="shared" si="1084"/>
        <v/>
      </c>
      <c r="DG624" s="10" t="str">
        <f t="shared" si="1085"/>
        <v/>
      </c>
      <c r="DH624" s="7"/>
      <c r="DJ624" s="250"/>
      <c r="DK624" s="250"/>
      <c r="DL624" s="250"/>
      <c r="DM624" s="250"/>
      <c r="DN624" s="13"/>
      <c r="DO624" s="250"/>
      <c r="EL624" s="239"/>
      <c r="EM624" s="73"/>
      <c r="EN624" s="15"/>
      <c r="EO624" s="9">
        <v>8182</v>
      </c>
      <c r="EP624" s="9">
        <f t="shared" si="1117"/>
        <v>79</v>
      </c>
      <c r="EQ624" s="9">
        <v>388</v>
      </c>
      <c r="ER624" s="9">
        <f t="shared" si="1118"/>
        <v>2</v>
      </c>
      <c r="ES624" s="9">
        <v>5</v>
      </c>
      <c r="ET624" s="9">
        <f t="shared" si="1119"/>
        <v>2</v>
      </c>
      <c r="EU624" s="9">
        <v>1</v>
      </c>
      <c r="EV624" s="62" t="str">
        <f t="shared" si="1129"/>
        <v>サンリオファン</v>
      </c>
      <c r="EW624" s="95">
        <f t="shared" si="1129"/>
        <v>1100</v>
      </c>
      <c r="EX624" s="9">
        <f t="shared" si="1120"/>
        <v>2200</v>
      </c>
      <c r="EY624" s="10">
        <f t="shared" si="1121"/>
        <v>0.27848101265822783</v>
      </c>
      <c r="EZ624" s="7"/>
    </row>
    <row r="625" spans="1:156" ht="15" customHeight="1">
      <c r="A625" s="73"/>
      <c r="B625" s="15"/>
      <c r="C625" s="9">
        <v>7445</v>
      </c>
      <c r="D625" s="9">
        <f t="shared" si="1086"/>
        <v>51</v>
      </c>
      <c r="E625" s="9">
        <v>501</v>
      </c>
      <c r="F625" s="9">
        <f t="shared" si="1087"/>
        <v>1</v>
      </c>
      <c r="G625" s="9">
        <v>64</v>
      </c>
      <c r="H625" s="9">
        <f t="shared" si="1088"/>
        <v>2</v>
      </c>
      <c r="I625" s="9">
        <v>0</v>
      </c>
      <c r="J625" s="108" t="str">
        <f t="shared" si="1089"/>
        <v>キティサンダルBC</v>
      </c>
      <c r="K625" s="9">
        <f t="shared" si="1090"/>
        <v>605</v>
      </c>
      <c r="L625" s="9">
        <f t="shared" si="1091"/>
        <v>1210</v>
      </c>
      <c r="M625" s="10">
        <f t="shared" si="1092"/>
        <v>0.2372549019607843</v>
      </c>
      <c r="N625" s="7" t="s">
        <v>81</v>
      </c>
      <c r="O625" s="168"/>
      <c r="P625" s="15"/>
      <c r="Q625" s="9">
        <v>8030</v>
      </c>
      <c r="R625" s="9">
        <f t="shared" si="1093"/>
        <v>69</v>
      </c>
      <c r="S625" s="9">
        <v>190</v>
      </c>
      <c r="T625" s="9">
        <f t="shared" si="1094"/>
        <v>1</v>
      </c>
      <c r="U625" s="9">
        <v>8</v>
      </c>
      <c r="V625" s="9">
        <f t="shared" si="1095"/>
        <v>0</v>
      </c>
      <c r="W625" s="9">
        <v>0</v>
      </c>
      <c r="X625" s="62" t="str">
        <f t="shared" si="1096"/>
        <v>サンリオファン</v>
      </c>
      <c r="Y625" s="9">
        <f t="shared" si="1097"/>
        <v>1100</v>
      </c>
      <c r="Z625" s="9">
        <f t="shared" si="1098"/>
        <v>0</v>
      </c>
      <c r="AA625" s="10">
        <f t="shared" si="1099"/>
        <v>0</v>
      </c>
      <c r="AB625" s="7"/>
      <c r="AC625" s="168"/>
      <c r="AD625" s="15"/>
      <c r="AE625" s="9">
        <v>4595</v>
      </c>
      <c r="AF625" s="9">
        <f t="shared" si="1100"/>
        <v>109</v>
      </c>
      <c r="AG625" s="9">
        <v>208</v>
      </c>
      <c r="AH625" s="9">
        <f t="shared" si="1101"/>
        <v>10</v>
      </c>
      <c r="AI625" s="9">
        <v>3</v>
      </c>
      <c r="AJ625" s="9">
        <f t="shared" si="1102"/>
        <v>11</v>
      </c>
      <c r="AK625" s="9">
        <v>13</v>
      </c>
      <c r="AL625" s="62" t="str">
        <f t="shared" ref="AL625:AM631" si="1130">IF(AE625="","",AL621)</f>
        <v>ＡＩマスコット</v>
      </c>
      <c r="AM625" s="9">
        <f t="shared" si="1130"/>
        <v>418</v>
      </c>
      <c r="AN625" s="9">
        <f t="shared" si="1103"/>
        <v>4598</v>
      </c>
      <c r="AO625" s="10">
        <f t="shared" si="1104"/>
        <v>0.42183486238532109</v>
      </c>
      <c r="AP625" s="7"/>
      <c r="AQ625" s="168"/>
      <c r="AR625" s="140"/>
      <c r="AS625" s="9">
        <v>4094</v>
      </c>
      <c r="AT625" s="110">
        <f t="shared" si="1105"/>
        <v>36</v>
      </c>
      <c r="AU625" s="9">
        <v>264</v>
      </c>
      <c r="AV625" s="9">
        <f t="shared" si="1106"/>
        <v>1</v>
      </c>
      <c r="AW625" s="9">
        <v>9</v>
      </c>
      <c r="AX625" s="9">
        <f t="shared" si="1107"/>
        <v>1</v>
      </c>
      <c r="AY625" s="9">
        <v>24</v>
      </c>
      <c r="AZ625" s="62" t="str">
        <f t="shared" si="1127"/>
        <v>ダンダダンマスコット</v>
      </c>
      <c r="BA625" s="9">
        <f t="shared" si="1128"/>
        <v>0</v>
      </c>
      <c r="BB625" s="9">
        <f t="shared" si="1108"/>
        <v>0</v>
      </c>
      <c r="BC625" s="10">
        <f t="shared" si="1109"/>
        <v>0</v>
      </c>
      <c r="BD625" s="7" t="s">
        <v>185</v>
      </c>
      <c r="BE625" s="168"/>
      <c r="BF625" s="177"/>
      <c r="BG625" s="9">
        <v>2167</v>
      </c>
      <c r="BH625" s="9">
        <f t="shared" si="1110"/>
        <v>105</v>
      </c>
      <c r="BI625" s="9">
        <v>71</v>
      </c>
      <c r="BJ625" s="9">
        <f t="shared" si="1111"/>
        <v>0</v>
      </c>
      <c r="BK625" s="9">
        <v>50</v>
      </c>
      <c r="BL625" s="9">
        <f t="shared" si="1112"/>
        <v>2</v>
      </c>
      <c r="BM625" s="9">
        <v>3</v>
      </c>
      <c r="BN625" s="62" t="str">
        <f t="shared" si="1113"/>
        <v>ゲームアーク</v>
      </c>
      <c r="BO625" s="9">
        <f t="shared" si="1114"/>
        <v>670</v>
      </c>
      <c r="BP625" s="9">
        <f t="shared" si="1115"/>
        <v>1340</v>
      </c>
      <c r="BQ625" s="10">
        <f t="shared" si="1116"/>
        <v>0.12761904761904763</v>
      </c>
      <c r="BR625" s="7"/>
      <c r="BS625" s="168"/>
      <c r="BT625" s="183"/>
      <c r="BU625" s="9"/>
      <c r="BV625" s="9" t="str">
        <f t="shared" si="1068"/>
        <v/>
      </c>
      <c r="BW625" s="9"/>
      <c r="BX625" s="9" t="str">
        <f t="shared" si="1069"/>
        <v/>
      </c>
      <c r="BY625" s="9"/>
      <c r="BZ625" s="9" t="str">
        <f t="shared" si="1070"/>
        <v/>
      </c>
      <c r="CA625" s="9"/>
      <c r="CB625" s="9"/>
      <c r="CC625" s="9"/>
      <c r="CD625" s="9" t="str">
        <f t="shared" si="1072"/>
        <v/>
      </c>
      <c r="CE625" s="10" t="str">
        <f t="shared" si="1073"/>
        <v/>
      </c>
      <c r="CF625" s="7"/>
      <c r="CH625" s="15"/>
      <c r="CI625" s="9"/>
      <c r="CJ625" s="9" t="str">
        <f t="shared" si="1074"/>
        <v/>
      </c>
      <c r="CK625" s="9"/>
      <c r="CL625" s="9" t="str">
        <f t="shared" si="1075"/>
        <v/>
      </c>
      <c r="CM625" s="9"/>
      <c r="CN625" s="9" t="str">
        <f t="shared" si="1076"/>
        <v/>
      </c>
      <c r="CO625" s="9"/>
      <c r="CP625" s="9"/>
      <c r="CQ625" s="9"/>
      <c r="CR625" s="9" t="str">
        <f t="shared" si="1078"/>
        <v/>
      </c>
      <c r="CS625" s="10" t="str">
        <f t="shared" si="1079"/>
        <v/>
      </c>
      <c r="CT625" s="7"/>
      <c r="CV625" s="15"/>
      <c r="CW625" s="9"/>
      <c r="CX625" s="9" t="str">
        <f t="shared" si="1080"/>
        <v/>
      </c>
      <c r="CY625" s="9"/>
      <c r="CZ625" s="9" t="str">
        <f t="shared" si="1081"/>
        <v/>
      </c>
      <c r="DA625" s="9"/>
      <c r="DB625" s="9" t="str">
        <f t="shared" si="1082"/>
        <v/>
      </c>
      <c r="DC625" s="9"/>
      <c r="DD625" s="9"/>
      <c r="DE625" s="9"/>
      <c r="DF625" s="9" t="str">
        <f t="shared" si="1084"/>
        <v/>
      </c>
      <c r="DG625" s="10" t="str">
        <f t="shared" si="1085"/>
        <v/>
      </c>
      <c r="DH625" s="7"/>
      <c r="DJ625" s="250"/>
      <c r="DK625" s="250"/>
      <c r="DL625" s="250"/>
      <c r="DM625" s="250"/>
      <c r="DN625" s="13"/>
      <c r="DO625" s="250"/>
      <c r="EL625" s="239"/>
      <c r="EM625" s="73"/>
      <c r="EN625" s="15"/>
      <c r="EO625" s="9">
        <v>6730</v>
      </c>
      <c r="EP625" s="9">
        <f t="shared" si="1117"/>
        <v>78</v>
      </c>
      <c r="EQ625" s="9">
        <v>456</v>
      </c>
      <c r="ER625" s="9">
        <f t="shared" si="1118"/>
        <v>5</v>
      </c>
      <c r="ES625" s="9">
        <v>118</v>
      </c>
      <c r="ET625" s="9">
        <f t="shared" si="1119"/>
        <v>6</v>
      </c>
      <c r="EU625" s="9">
        <v>0</v>
      </c>
      <c r="EV625" s="62" t="str">
        <f t="shared" si="1129"/>
        <v>AIモンスターラバー</v>
      </c>
      <c r="EW625" s="9">
        <f t="shared" si="1129"/>
        <v>200</v>
      </c>
      <c r="EX625" s="9">
        <f t="shared" si="1120"/>
        <v>1200</v>
      </c>
      <c r="EY625" s="10">
        <f t="shared" si="1121"/>
        <v>0.15384615384615385</v>
      </c>
      <c r="EZ625" s="7" t="s">
        <v>186</v>
      </c>
    </row>
    <row r="626" spans="1:156" ht="15" customHeight="1" thickBot="1">
      <c r="A626" s="125"/>
      <c r="B626" s="23"/>
      <c r="C626" s="24">
        <v>7474</v>
      </c>
      <c r="D626" s="24">
        <f t="shared" si="1086"/>
        <v>85</v>
      </c>
      <c r="E626" s="24">
        <v>385</v>
      </c>
      <c r="F626" s="24">
        <f t="shared" si="1087"/>
        <v>2</v>
      </c>
      <c r="G626" s="24">
        <v>5</v>
      </c>
      <c r="H626" s="24">
        <f t="shared" si="1088"/>
        <v>2</v>
      </c>
      <c r="I626" s="24">
        <v>0</v>
      </c>
      <c r="J626" s="63" t="str">
        <f t="shared" si="1089"/>
        <v>キティフェイスポーチ</v>
      </c>
      <c r="K626" s="96">
        <f t="shared" si="1090"/>
        <v>957</v>
      </c>
      <c r="L626" s="24">
        <f t="shared" si="1091"/>
        <v>1914</v>
      </c>
      <c r="M626" s="26">
        <f t="shared" si="1092"/>
        <v>0.22517647058823528</v>
      </c>
      <c r="N626" s="7"/>
      <c r="O626" s="168"/>
      <c r="P626" s="165" t="str">
        <f>IF(A626="","",A626)</f>
        <v/>
      </c>
      <c r="Q626" s="24">
        <v>5366</v>
      </c>
      <c r="R626" s="24">
        <f t="shared" si="1093"/>
        <v>47</v>
      </c>
      <c r="S626" s="24">
        <v>330</v>
      </c>
      <c r="T626" s="24">
        <f t="shared" si="1094"/>
        <v>2</v>
      </c>
      <c r="U626" s="24">
        <v>19</v>
      </c>
      <c r="V626" s="24">
        <f t="shared" si="1095"/>
        <v>3</v>
      </c>
      <c r="W626" s="24">
        <v>6</v>
      </c>
      <c r="X626" s="63" t="str">
        <f t="shared" si="1096"/>
        <v>アンパンマンマスコット</v>
      </c>
      <c r="Y626" s="96">
        <f t="shared" si="1097"/>
        <v>608</v>
      </c>
      <c r="Z626" s="24">
        <f t="shared" si="1098"/>
        <v>1824</v>
      </c>
      <c r="AA626" s="26">
        <f t="shared" si="1099"/>
        <v>0.38808510638297872</v>
      </c>
      <c r="AB626" s="7"/>
      <c r="AC626" s="168"/>
      <c r="AD626" s="125" t="str">
        <f>IF(A626="","",A626)</f>
        <v/>
      </c>
      <c r="AE626" s="24">
        <v>4168</v>
      </c>
      <c r="AF626" s="24">
        <f t="shared" si="1100"/>
        <v>90</v>
      </c>
      <c r="AG626" s="24">
        <v>419</v>
      </c>
      <c r="AH626" s="24">
        <f t="shared" si="1101"/>
        <v>6</v>
      </c>
      <c r="AI626" s="24">
        <v>6</v>
      </c>
      <c r="AJ626" s="24">
        <f t="shared" si="1102"/>
        <v>2</v>
      </c>
      <c r="AK626" s="24">
        <v>2</v>
      </c>
      <c r="AL626" s="63" t="str">
        <f t="shared" si="1130"/>
        <v>リップモンスターファン</v>
      </c>
      <c r="AM626" s="96">
        <f t="shared" si="1130"/>
        <v>396</v>
      </c>
      <c r="AN626" s="24">
        <f t="shared" si="1103"/>
        <v>792</v>
      </c>
      <c r="AO626" s="26">
        <f t="shared" si="1104"/>
        <v>8.7999999999999995E-2</v>
      </c>
      <c r="AP626" s="7"/>
      <c r="AQ626" s="168"/>
      <c r="AR626" s="165" t="str">
        <f>IF(A626="","",A626)</f>
        <v/>
      </c>
      <c r="AS626" s="24">
        <v>4161</v>
      </c>
      <c r="AT626" s="24">
        <f t="shared" si="1105"/>
        <v>52</v>
      </c>
      <c r="AU626" s="24">
        <v>220</v>
      </c>
      <c r="AV626" s="24">
        <f t="shared" si="1106"/>
        <v>5</v>
      </c>
      <c r="AW626" s="24">
        <v>220</v>
      </c>
      <c r="AX626" s="24">
        <f t="shared" si="1107"/>
        <v>8</v>
      </c>
      <c r="AY626" s="24">
        <v>0</v>
      </c>
      <c r="AZ626" s="63" t="str">
        <f t="shared" si="1127"/>
        <v>SPGラバー</v>
      </c>
      <c r="BA626" s="96">
        <f t="shared" si="1128"/>
        <v>200</v>
      </c>
      <c r="BB626" s="24">
        <f t="shared" si="1108"/>
        <v>1600</v>
      </c>
      <c r="BC626" s="26">
        <f t="shared" si="1109"/>
        <v>0.30769230769230771</v>
      </c>
      <c r="BD626" s="7"/>
      <c r="BE626" s="168"/>
      <c r="BF626" s="175"/>
      <c r="BG626" s="24">
        <v>2335</v>
      </c>
      <c r="BH626" s="24">
        <f t="shared" si="1110"/>
        <v>241</v>
      </c>
      <c r="BI626" s="24">
        <v>121</v>
      </c>
      <c r="BJ626" s="24">
        <f t="shared" si="1111"/>
        <v>14</v>
      </c>
      <c r="BK626" s="24">
        <v>64</v>
      </c>
      <c r="BL626" s="24">
        <f t="shared" si="1112"/>
        <v>17</v>
      </c>
      <c r="BM626" s="24">
        <v>23</v>
      </c>
      <c r="BN626" s="63" t="str">
        <f t="shared" si="1113"/>
        <v>AIモンスターラバー</v>
      </c>
      <c r="BO626" s="96">
        <f t="shared" si="1114"/>
        <v>200</v>
      </c>
      <c r="BP626" s="24">
        <f t="shared" si="1115"/>
        <v>3400</v>
      </c>
      <c r="BQ626" s="26">
        <f t="shared" si="1116"/>
        <v>0.14107883817427386</v>
      </c>
      <c r="BR626" s="7"/>
      <c r="BS626" s="168"/>
      <c r="BT626" s="184"/>
      <c r="BU626" s="9"/>
      <c r="BV626" s="9" t="str">
        <f t="shared" si="1068"/>
        <v/>
      </c>
      <c r="BW626" s="9"/>
      <c r="BX626" s="9" t="str">
        <f t="shared" si="1069"/>
        <v/>
      </c>
      <c r="BY626" s="9"/>
      <c r="BZ626" s="9" t="str">
        <f t="shared" si="1070"/>
        <v/>
      </c>
      <c r="CA626" s="9"/>
      <c r="CB626" s="9"/>
      <c r="CC626" s="9"/>
      <c r="CD626" s="9" t="str">
        <f t="shared" si="1072"/>
        <v/>
      </c>
      <c r="CE626" s="10" t="str">
        <f t="shared" si="1073"/>
        <v/>
      </c>
      <c r="CF626" s="7"/>
      <c r="CH626" s="15"/>
      <c r="CI626" s="9"/>
      <c r="CJ626" s="9" t="str">
        <f t="shared" si="1074"/>
        <v/>
      </c>
      <c r="CK626" s="9"/>
      <c r="CL626" s="9" t="str">
        <f t="shared" si="1075"/>
        <v/>
      </c>
      <c r="CM626" s="9"/>
      <c r="CN626" s="9" t="str">
        <f t="shared" si="1076"/>
        <v/>
      </c>
      <c r="CO626" s="9"/>
      <c r="CP626" s="9"/>
      <c r="CQ626" s="9"/>
      <c r="CR626" s="9" t="str">
        <f t="shared" si="1078"/>
        <v/>
      </c>
      <c r="CS626" s="10" t="str">
        <f t="shared" si="1079"/>
        <v/>
      </c>
      <c r="CT626" s="7"/>
      <c r="CV626" s="15"/>
      <c r="CW626" s="9"/>
      <c r="CX626" s="9" t="str">
        <f t="shared" si="1080"/>
        <v/>
      </c>
      <c r="CY626" s="9"/>
      <c r="CZ626" s="9" t="str">
        <f t="shared" si="1081"/>
        <v/>
      </c>
      <c r="DA626" s="9"/>
      <c r="DB626" s="9" t="str">
        <f t="shared" si="1082"/>
        <v/>
      </c>
      <c r="DC626" s="9"/>
      <c r="DD626" s="9"/>
      <c r="DE626" s="9"/>
      <c r="DF626" s="9" t="str">
        <f t="shared" si="1084"/>
        <v/>
      </c>
      <c r="DG626" s="10" t="str">
        <f t="shared" si="1085"/>
        <v/>
      </c>
      <c r="DH626" s="7"/>
      <c r="DJ626" s="250"/>
      <c r="DK626" s="250"/>
      <c r="DL626" s="250"/>
      <c r="DM626" s="250"/>
      <c r="DN626" s="13"/>
      <c r="DO626" s="250"/>
      <c r="EL626" s="239"/>
      <c r="EM626" s="125"/>
      <c r="EN626" s="23"/>
      <c r="EO626" s="24">
        <v>7770</v>
      </c>
      <c r="EP626" s="24">
        <f t="shared" si="1117"/>
        <v>30</v>
      </c>
      <c r="EQ626" s="24">
        <v>571</v>
      </c>
      <c r="ER626" s="24">
        <f t="shared" si="1118"/>
        <v>1</v>
      </c>
      <c r="ES626" s="24">
        <v>13</v>
      </c>
      <c r="ET626" s="24">
        <f t="shared" si="1119"/>
        <v>2</v>
      </c>
      <c r="EU626" s="24">
        <v>4</v>
      </c>
      <c r="EV626" s="63" t="str">
        <f t="shared" si="1129"/>
        <v>AIマスコット</v>
      </c>
      <c r="EW626" s="96">
        <f t="shared" si="1129"/>
        <v>300</v>
      </c>
      <c r="EX626" s="24">
        <f t="shared" si="1120"/>
        <v>600</v>
      </c>
      <c r="EY626" s="26">
        <f t="shared" si="1121"/>
        <v>0.2</v>
      </c>
      <c r="EZ626" s="7" t="s">
        <v>187</v>
      </c>
    </row>
    <row r="627" spans="1:156" ht="15" customHeight="1" thickTop="1">
      <c r="A627" s="89">
        <v>45895</v>
      </c>
      <c r="B627" s="6">
        <f>IF(A627="","",SUM(D627:D630)+SUM(R627:R630)+SUM(AF627:AF630)+SUM(AT627:AT630)+SUM(BV609,CJ609,CX609)+SUM(BH627:BH630))</f>
        <v>3570</v>
      </c>
      <c r="C627" s="78">
        <v>9204</v>
      </c>
      <c r="D627" s="78">
        <f t="shared" si="1086"/>
        <v>161</v>
      </c>
      <c r="E627" s="78">
        <v>328</v>
      </c>
      <c r="F627" s="28">
        <f t="shared" si="1087"/>
        <v>5</v>
      </c>
      <c r="G627" s="78">
        <v>26</v>
      </c>
      <c r="H627" s="78">
        <f t="shared" si="1088"/>
        <v>5</v>
      </c>
      <c r="I627" s="78">
        <v>8</v>
      </c>
      <c r="J627" s="90" t="str">
        <f t="shared" si="1089"/>
        <v>NICIマスコット</v>
      </c>
      <c r="K627" s="91">
        <f t="shared" si="1090"/>
        <v>682</v>
      </c>
      <c r="L627" s="28">
        <f t="shared" si="1091"/>
        <v>3410</v>
      </c>
      <c r="M627" s="29">
        <f t="shared" si="1092"/>
        <v>0.21180124223602484</v>
      </c>
      <c r="N627" s="7"/>
      <c r="O627" s="168"/>
      <c r="P627" s="89">
        <f>IF(A627="","",A627)</f>
        <v>45895</v>
      </c>
      <c r="Q627" s="78">
        <v>6279</v>
      </c>
      <c r="R627" s="78">
        <f t="shared" si="1093"/>
        <v>67</v>
      </c>
      <c r="S627" s="78">
        <v>143</v>
      </c>
      <c r="T627" s="28">
        <f t="shared" si="1094"/>
        <v>2</v>
      </c>
      <c r="U627" s="78">
        <v>2</v>
      </c>
      <c r="V627" s="78">
        <f t="shared" si="1095"/>
        <v>2</v>
      </c>
      <c r="W627" s="78">
        <v>3</v>
      </c>
      <c r="X627" s="90" t="str">
        <f t="shared" si="1096"/>
        <v>ジョージファン</v>
      </c>
      <c r="Y627" s="91">
        <f t="shared" si="1097"/>
        <v>1050</v>
      </c>
      <c r="Z627" s="28">
        <f t="shared" si="1098"/>
        <v>2100</v>
      </c>
      <c r="AA627" s="29">
        <f t="shared" si="1099"/>
        <v>0.31343283582089554</v>
      </c>
      <c r="AB627" s="7"/>
      <c r="AC627" s="168"/>
      <c r="AD627" s="89">
        <f>IF(A627="","",A627)</f>
        <v>45895</v>
      </c>
      <c r="AE627" s="78">
        <v>3940</v>
      </c>
      <c r="AF627" s="78">
        <f t="shared" si="1100"/>
        <v>65</v>
      </c>
      <c r="AG627" s="78">
        <v>132</v>
      </c>
      <c r="AH627" s="28">
        <f t="shared" si="1101"/>
        <v>1</v>
      </c>
      <c r="AI627" s="78">
        <v>6</v>
      </c>
      <c r="AJ627" s="78">
        <f t="shared" si="1102"/>
        <v>1</v>
      </c>
      <c r="AK627" s="78">
        <v>0</v>
      </c>
      <c r="AL627" s="90" t="str">
        <f t="shared" si="1130"/>
        <v>サンリオボアミラー</v>
      </c>
      <c r="AM627" s="91">
        <f t="shared" si="1130"/>
        <v>1100</v>
      </c>
      <c r="AN627" s="28">
        <f t="shared" si="1103"/>
        <v>1100</v>
      </c>
      <c r="AO627" s="29">
        <f t="shared" si="1104"/>
        <v>0.16923076923076924</v>
      </c>
      <c r="AP627" s="7"/>
      <c r="AQ627" s="168"/>
      <c r="AR627" s="89">
        <f>IF(A627="","",A627)</f>
        <v>45895</v>
      </c>
      <c r="AS627" s="78">
        <v>6754</v>
      </c>
      <c r="AT627" s="78">
        <f t="shared" si="1105"/>
        <v>189</v>
      </c>
      <c r="AU627" s="78">
        <v>284</v>
      </c>
      <c r="AV627" s="28">
        <f t="shared" si="1106"/>
        <v>5</v>
      </c>
      <c r="AW627" s="78">
        <v>5</v>
      </c>
      <c r="AX627" s="78">
        <f t="shared" si="1107"/>
        <v>5</v>
      </c>
      <c r="AY627" s="78">
        <v>10</v>
      </c>
      <c r="AZ627" s="90" t="str">
        <f t="shared" si="1127"/>
        <v>テラスタルフェス</v>
      </c>
      <c r="BA627" s="91">
        <f t="shared" si="1128"/>
        <v>1000</v>
      </c>
      <c r="BB627" s="28">
        <f t="shared" si="1108"/>
        <v>5000</v>
      </c>
      <c r="BC627" s="29">
        <f t="shared" si="1109"/>
        <v>0.26455026455026454</v>
      </c>
      <c r="BD627" s="7"/>
      <c r="BE627" s="168"/>
      <c r="BF627" s="89">
        <f>IF(A627="","",A627)</f>
        <v>45895</v>
      </c>
      <c r="BG627" s="78">
        <v>2583</v>
      </c>
      <c r="BH627" s="78">
        <f t="shared" si="1110"/>
        <v>193</v>
      </c>
      <c r="BI627" s="78">
        <v>122</v>
      </c>
      <c r="BJ627" s="28">
        <f t="shared" si="1111"/>
        <v>7</v>
      </c>
      <c r="BK627" s="78">
        <v>23</v>
      </c>
      <c r="BL627" s="78">
        <f t="shared" si="1112"/>
        <v>7</v>
      </c>
      <c r="BM627" s="78">
        <v>9</v>
      </c>
      <c r="BN627" s="90" t="str">
        <f t="shared" si="1113"/>
        <v>ゴールドイヤホン</v>
      </c>
      <c r="BO627" s="91">
        <f t="shared" si="1114"/>
        <v>800</v>
      </c>
      <c r="BP627" s="28">
        <f t="shared" si="1115"/>
        <v>5600</v>
      </c>
      <c r="BQ627" s="29">
        <f t="shared" si="1116"/>
        <v>0.29015544041450775</v>
      </c>
      <c r="BR627" s="7"/>
      <c r="BS627" s="168"/>
      <c r="BT627" s="170"/>
      <c r="BU627" s="9"/>
      <c r="BV627" s="9" t="str">
        <f t="shared" si="1068"/>
        <v/>
      </c>
      <c r="BW627" s="9"/>
      <c r="BX627" s="9" t="str">
        <f t="shared" si="1069"/>
        <v/>
      </c>
      <c r="BY627" s="9"/>
      <c r="BZ627" s="9" t="str">
        <f t="shared" si="1070"/>
        <v/>
      </c>
      <c r="CA627" s="9"/>
      <c r="CB627" s="9"/>
      <c r="CC627" s="9"/>
      <c r="CD627" s="9" t="str">
        <f t="shared" si="1072"/>
        <v/>
      </c>
      <c r="CE627" s="10" t="str">
        <f t="shared" si="1073"/>
        <v/>
      </c>
      <c r="CF627" s="7"/>
      <c r="CH627" s="15"/>
      <c r="CI627" s="9"/>
      <c r="CJ627" s="9" t="str">
        <f t="shared" si="1074"/>
        <v/>
      </c>
      <c r="CK627" s="9"/>
      <c r="CL627" s="9" t="str">
        <f t="shared" si="1075"/>
        <v/>
      </c>
      <c r="CM627" s="9"/>
      <c r="CN627" s="9" t="str">
        <f t="shared" si="1076"/>
        <v/>
      </c>
      <c r="CO627" s="9"/>
      <c r="CP627" s="9"/>
      <c r="CQ627" s="9"/>
      <c r="CR627" s="9" t="str">
        <f t="shared" si="1078"/>
        <v/>
      </c>
      <c r="CS627" s="10" t="str">
        <f t="shared" si="1079"/>
        <v/>
      </c>
      <c r="CT627" s="7"/>
      <c r="CV627" s="15"/>
      <c r="CW627" s="9"/>
      <c r="CX627" s="9" t="str">
        <f t="shared" si="1080"/>
        <v/>
      </c>
      <c r="CY627" s="9"/>
      <c r="CZ627" s="9" t="str">
        <f t="shared" si="1081"/>
        <v/>
      </c>
      <c r="DA627" s="9"/>
      <c r="DB627" s="9" t="str">
        <f t="shared" si="1082"/>
        <v/>
      </c>
      <c r="DC627" s="9"/>
      <c r="DD627" s="9"/>
      <c r="DE627" s="9"/>
      <c r="DF627" s="9" t="str">
        <f t="shared" si="1084"/>
        <v/>
      </c>
      <c r="DG627" s="10" t="str">
        <f t="shared" si="1085"/>
        <v/>
      </c>
      <c r="DH627" s="7"/>
      <c r="DJ627" s="250"/>
      <c r="DK627" s="250"/>
      <c r="DL627" s="250"/>
      <c r="DM627" s="250"/>
      <c r="DN627" s="13"/>
      <c r="DO627" s="250"/>
      <c r="EL627" s="239"/>
      <c r="EM627" s="89">
        <v>45901</v>
      </c>
      <c r="EN627" s="6">
        <f>IF(EM627="","",SUM(EP627:EP630)+SUM(FD627:FD630)+SUM(FR627:FR630)+SUM(GF627:GF630)+SUM(HH609,HU609)+SUM(GT627:GT630))</f>
        <v>92</v>
      </c>
      <c r="EO627" s="78">
        <v>7591</v>
      </c>
      <c r="EP627" s="78">
        <f t="shared" si="1117"/>
        <v>22</v>
      </c>
      <c r="EQ627" s="78">
        <v>260</v>
      </c>
      <c r="ER627" s="28">
        <f t="shared" si="1118"/>
        <v>0</v>
      </c>
      <c r="ES627" s="78">
        <v>8</v>
      </c>
      <c r="ET627" s="78">
        <f t="shared" si="1119"/>
        <v>0</v>
      </c>
      <c r="EU627" s="78">
        <v>0</v>
      </c>
      <c r="EV627" s="90" t="s">
        <v>37</v>
      </c>
      <c r="EW627" s="91"/>
      <c r="EX627" s="28">
        <f t="shared" si="1120"/>
        <v>0</v>
      </c>
      <c r="EY627" s="29">
        <f t="shared" si="1121"/>
        <v>0</v>
      </c>
      <c r="EZ627" s="7"/>
    </row>
    <row r="628" spans="1:156" ht="15" customHeight="1">
      <c r="A628" s="30"/>
      <c r="B628" s="15"/>
      <c r="C628" s="9">
        <v>11119</v>
      </c>
      <c r="D628" s="9">
        <f t="shared" si="1086"/>
        <v>181</v>
      </c>
      <c r="E628" s="9">
        <v>314</v>
      </c>
      <c r="F628" s="9">
        <f t="shared" si="1087"/>
        <v>10</v>
      </c>
      <c r="G628" s="9">
        <v>8</v>
      </c>
      <c r="H628" s="9">
        <f t="shared" si="1088"/>
        <v>8</v>
      </c>
      <c r="I628" s="9">
        <v>8</v>
      </c>
      <c r="J628" s="62" t="str">
        <f t="shared" si="1089"/>
        <v>ピクミンマスコット</v>
      </c>
      <c r="K628" s="95">
        <f t="shared" si="1090"/>
        <v>800</v>
      </c>
      <c r="L628" s="9">
        <f t="shared" si="1091"/>
        <v>6400</v>
      </c>
      <c r="M628" s="10">
        <f t="shared" si="1092"/>
        <v>0.35359116022099446</v>
      </c>
      <c r="N628" s="7"/>
      <c r="O628" s="168"/>
      <c r="P628" s="15"/>
      <c r="Q628" s="9">
        <v>7541</v>
      </c>
      <c r="R628" s="9">
        <f t="shared" si="1093"/>
        <v>96</v>
      </c>
      <c r="S628" s="9">
        <v>344</v>
      </c>
      <c r="T628" s="9">
        <f t="shared" si="1094"/>
        <v>3</v>
      </c>
      <c r="U628" s="9">
        <v>14</v>
      </c>
      <c r="V628" s="9">
        <f t="shared" si="1095"/>
        <v>4</v>
      </c>
      <c r="W628" s="9">
        <v>4</v>
      </c>
      <c r="X628" s="62" t="str">
        <f t="shared" si="1096"/>
        <v>サンリオキーケース</v>
      </c>
      <c r="Y628" s="95">
        <f t="shared" si="1097"/>
        <v>762</v>
      </c>
      <c r="Z628" s="9">
        <f t="shared" si="1098"/>
        <v>3048</v>
      </c>
      <c r="AA628" s="10">
        <f t="shared" si="1099"/>
        <v>0.3175</v>
      </c>
      <c r="AB628" s="7"/>
      <c r="AC628" s="168"/>
      <c r="AD628" s="15"/>
      <c r="AE628" s="9">
        <v>4150</v>
      </c>
      <c r="AF628" s="9">
        <f t="shared" si="1100"/>
        <v>44</v>
      </c>
      <c r="AG628" s="9">
        <v>224</v>
      </c>
      <c r="AH628" s="9">
        <f t="shared" si="1101"/>
        <v>0</v>
      </c>
      <c r="AI628" s="9">
        <v>11</v>
      </c>
      <c r="AJ628" s="9">
        <f t="shared" si="1102"/>
        <v>0</v>
      </c>
      <c r="AK628" s="9">
        <v>-1</v>
      </c>
      <c r="AL628" s="62" t="str">
        <f t="shared" si="1130"/>
        <v>しなこくま</v>
      </c>
      <c r="AM628" s="95">
        <f t="shared" si="1130"/>
        <v>0</v>
      </c>
      <c r="AN628" s="9">
        <f t="shared" si="1103"/>
        <v>0</v>
      </c>
      <c r="AO628" s="10">
        <f t="shared" si="1104"/>
        <v>0</v>
      </c>
      <c r="AP628" s="7" t="s">
        <v>188</v>
      </c>
      <c r="AQ628" s="168"/>
      <c r="AR628" s="17"/>
      <c r="AS628" s="9">
        <v>3965</v>
      </c>
      <c r="AT628" s="9">
        <f t="shared" si="1105"/>
        <v>129</v>
      </c>
      <c r="AU628" s="9">
        <v>301</v>
      </c>
      <c r="AV628" s="9">
        <f t="shared" si="1106"/>
        <v>5</v>
      </c>
      <c r="AW628" s="9">
        <v>11</v>
      </c>
      <c r="AX628" s="9">
        <f t="shared" si="1107"/>
        <v>5</v>
      </c>
      <c r="AY628" s="9">
        <v>4</v>
      </c>
      <c r="AZ628" s="62" t="str">
        <f t="shared" si="1127"/>
        <v>ブラックホワイトポケカ</v>
      </c>
      <c r="BA628" s="95">
        <f t="shared" si="1128"/>
        <v>1000</v>
      </c>
      <c r="BB628" s="9">
        <f t="shared" si="1108"/>
        <v>5000</v>
      </c>
      <c r="BC628" s="10">
        <f t="shared" si="1109"/>
        <v>0.38759689922480622</v>
      </c>
      <c r="BD628" s="7"/>
      <c r="BE628" s="168"/>
      <c r="BF628" s="17"/>
      <c r="BG628" s="9">
        <v>2849</v>
      </c>
      <c r="BH628" s="9">
        <f t="shared" si="1110"/>
        <v>308</v>
      </c>
      <c r="BI628" s="9">
        <v>57</v>
      </c>
      <c r="BJ628" s="9">
        <f t="shared" si="1111"/>
        <v>6</v>
      </c>
      <c r="BK628" s="9">
        <v>9</v>
      </c>
      <c r="BL628" s="9">
        <f t="shared" si="1112"/>
        <v>5</v>
      </c>
      <c r="BM628" s="9">
        <v>5</v>
      </c>
      <c r="BN628" s="62" t="str">
        <f t="shared" si="1113"/>
        <v>デジタルミニカメラ</v>
      </c>
      <c r="BO628" s="95">
        <f t="shared" si="1114"/>
        <v>722</v>
      </c>
      <c r="BP628" s="9">
        <f t="shared" si="1115"/>
        <v>3610</v>
      </c>
      <c r="BQ628" s="10">
        <f t="shared" si="1116"/>
        <v>0.11720779220779221</v>
      </c>
      <c r="BR628" s="7"/>
      <c r="BS628" s="168"/>
      <c r="BT628" s="169"/>
      <c r="BU628" s="9"/>
      <c r="BV628" s="9" t="str">
        <f t="shared" si="1068"/>
        <v/>
      </c>
      <c r="BW628" s="9"/>
      <c r="BX628" s="9" t="str">
        <f t="shared" si="1069"/>
        <v/>
      </c>
      <c r="BY628" s="9"/>
      <c r="BZ628" s="9" t="str">
        <f t="shared" si="1070"/>
        <v/>
      </c>
      <c r="CA628" s="9"/>
      <c r="CB628" s="9"/>
      <c r="CC628" s="9"/>
      <c r="CD628" s="9" t="str">
        <f t="shared" si="1072"/>
        <v/>
      </c>
      <c r="CE628" s="10" t="str">
        <f t="shared" si="1073"/>
        <v/>
      </c>
      <c r="CF628" s="7"/>
      <c r="CH628" s="15"/>
      <c r="CI628" s="9"/>
      <c r="CJ628" s="9" t="str">
        <f t="shared" si="1074"/>
        <v/>
      </c>
      <c r="CK628" s="9"/>
      <c r="CL628" s="9" t="str">
        <f t="shared" si="1075"/>
        <v/>
      </c>
      <c r="CM628" s="9"/>
      <c r="CN628" s="9" t="str">
        <f t="shared" si="1076"/>
        <v/>
      </c>
      <c r="CO628" s="9"/>
      <c r="CP628" s="9"/>
      <c r="CQ628" s="9"/>
      <c r="CR628" s="9" t="str">
        <f t="shared" si="1078"/>
        <v/>
      </c>
      <c r="CS628" s="10" t="str">
        <f t="shared" si="1079"/>
        <v/>
      </c>
      <c r="CT628" s="7"/>
      <c r="CV628" s="15"/>
      <c r="CW628" s="9"/>
      <c r="CX628" s="9" t="str">
        <f t="shared" si="1080"/>
        <v/>
      </c>
      <c r="CY628" s="9"/>
      <c r="CZ628" s="9" t="str">
        <f t="shared" si="1081"/>
        <v/>
      </c>
      <c r="DA628" s="9"/>
      <c r="DB628" s="9" t="str">
        <f t="shared" si="1082"/>
        <v/>
      </c>
      <c r="DC628" s="9"/>
      <c r="DD628" s="9"/>
      <c r="DE628" s="9"/>
      <c r="DF628" s="9" t="str">
        <f t="shared" si="1084"/>
        <v/>
      </c>
      <c r="DG628" s="10" t="str">
        <f t="shared" si="1085"/>
        <v/>
      </c>
      <c r="DH628" s="7"/>
      <c r="DJ628" s="250"/>
      <c r="DK628" s="250"/>
      <c r="DL628" s="250"/>
      <c r="DM628" s="250"/>
      <c r="DN628" s="13"/>
      <c r="DO628" s="250"/>
      <c r="EL628" s="239"/>
      <c r="EM628" s="30"/>
      <c r="EN628" s="15"/>
      <c r="EO628" s="9">
        <v>8205</v>
      </c>
      <c r="EP628" s="9">
        <f t="shared" si="1117"/>
        <v>23</v>
      </c>
      <c r="EQ628" s="9">
        <v>388</v>
      </c>
      <c r="ER628" s="9">
        <f t="shared" si="1118"/>
        <v>0</v>
      </c>
      <c r="ES628" s="9">
        <v>6</v>
      </c>
      <c r="ET628" s="9">
        <f t="shared" si="1119"/>
        <v>0</v>
      </c>
      <c r="EU628" s="9">
        <v>0</v>
      </c>
      <c r="EV628" s="62" t="str">
        <f t="shared" ref="EV628:EW643" si="1131">IF(EO628="","",EV624)</f>
        <v>サンリオファン</v>
      </c>
      <c r="EW628" s="95">
        <f t="shared" si="1131"/>
        <v>1100</v>
      </c>
      <c r="EX628" s="9">
        <f t="shared" si="1120"/>
        <v>0</v>
      </c>
      <c r="EY628" s="10">
        <f t="shared" si="1121"/>
        <v>0</v>
      </c>
      <c r="EZ628" s="7"/>
    </row>
    <row r="629" spans="1:156">
      <c r="A629" s="73"/>
      <c r="B629" s="15"/>
      <c r="C629" s="9">
        <v>7552</v>
      </c>
      <c r="D629" s="9">
        <f t="shared" si="1086"/>
        <v>107</v>
      </c>
      <c r="E629" s="9">
        <v>504</v>
      </c>
      <c r="F629" s="9">
        <f t="shared" si="1087"/>
        <v>3</v>
      </c>
      <c r="G629" s="9">
        <v>60</v>
      </c>
      <c r="H629" s="9">
        <f t="shared" si="1088"/>
        <v>4</v>
      </c>
      <c r="I629" s="9">
        <v>0</v>
      </c>
      <c r="J629" s="62" t="str">
        <f t="shared" si="1089"/>
        <v>キティサンダルBC</v>
      </c>
      <c r="K629" s="9">
        <f t="shared" si="1090"/>
        <v>605</v>
      </c>
      <c r="L629" s="9">
        <f t="shared" si="1091"/>
        <v>2420</v>
      </c>
      <c r="M629" s="10">
        <f t="shared" si="1092"/>
        <v>0.22616822429906541</v>
      </c>
      <c r="N629" s="7"/>
      <c r="O629" s="168"/>
      <c r="P629" s="117"/>
      <c r="Q629" s="9">
        <v>8179</v>
      </c>
      <c r="R629" s="9">
        <f t="shared" si="1093"/>
        <v>149</v>
      </c>
      <c r="S629" s="9">
        <v>194</v>
      </c>
      <c r="T629" s="9">
        <f t="shared" si="1094"/>
        <v>4</v>
      </c>
      <c r="U629" s="9">
        <v>4</v>
      </c>
      <c r="V629" s="9">
        <f t="shared" si="1095"/>
        <v>4</v>
      </c>
      <c r="W629" s="9">
        <v>4</v>
      </c>
      <c r="X629" s="62" t="str">
        <f t="shared" si="1096"/>
        <v>サンリオファン</v>
      </c>
      <c r="Y629" s="9">
        <f t="shared" si="1097"/>
        <v>1100</v>
      </c>
      <c r="Z629" s="9">
        <f t="shared" si="1098"/>
        <v>4400</v>
      </c>
      <c r="AA629" s="10">
        <f t="shared" si="1099"/>
        <v>0.29530201342281881</v>
      </c>
      <c r="AB629" s="7"/>
      <c r="AC629" s="168"/>
      <c r="AD629" s="117"/>
      <c r="AE629" s="9">
        <v>4788</v>
      </c>
      <c r="AF629" s="9">
        <f t="shared" si="1100"/>
        <v>193</v>
      </c>
      <c r="AG629" s="9">
        <v>219</v>
      </c>
      <c r="AH629" s="9">
        <f t="shared" si="1101"/>
        <v>11</v>
      </c>
      <c r="AI629" s="9">
        <v>5</v>
      </c>
      <c r="AJ629" s="9">
        <f t="shared" si="1102"/>
        <v>11</v>
      </c>
      <c r="AK629" s="9">
        <v>11</v>
      </c>
      <c r="AL629" s="62" t="str">
        <f t="shared" si="1130"/>
        <v>ＡＩマスコット</v>
      </c>
      <c r="AM629" s="9">
        <f t="shared" si="1130"/>
        <v>418</v>
      </c>
      <c r="AN629" s="9">
        <f t="shared" si="1103"/>
        <v>4598</v>
      </c>
      <c r="AO629" s="10">
        <f t="shared" si="1104"/>
        <v>0.23823834196891192</v>
      </c>
      <c r="AP629" s="7"/>
      <c r="AQ629" s="168"/>
      <c r="AR629" s="117"/>
      <c r="AS629" s="9">
        <v>4187</v>
      </c>
      <c r="AT629" s="9">
        <f t="shared" si="1105"/>
        <v>93</v>
      </c>
      <c r="AU629" s="9">
        <v>268</v>
      </c>
      <c r="AV629" s="9">
        <f t="shared" si="1106"/>
        <v>4</v>
      </c>
      <c r="AW629" s="9">
        <v>29</v>
      </c>
      <c r="AX629" s="9">
        <f t="shared" si="1107"/>
        <v>4</v>
      </c>
      <c r="AY629" s="9">
        <v>6</v>
      </c>
      <c r="AZ629" s="62" t="str">
        <f t="shared" si="1127"/>
        <v>ダンダダンマスコット</v>
      </c>
      <c r="BA629" s="9">
        <f t="shared" si="1128"/>
        <v>0</v>
      </c>
      <c r="BB629" s="9">
        <f t="shared" si="1108"/>
        <v>0</v>
      </c>
      <c r="BC629" s="10">
        <f t="shared" si="1109"/>
        <v>0</v>
      </c>
      <c r="BD629" s="7"/>
      <c r="BE629" s="168"/>
      <c r="BF629" s="117"/>
      <c r="BG629" s="9">
        <v>2376</v>
      </c>
      <c r="BH629" s="9">
        <f t="shared" si="1110"/>
        <v>209</v>
      </c>
      <c r="BI629" s="9">
        <v>75</v>
      </c>
      <c r="BJ629" s="9">
        <f t="shared" si="1111"/>
        <v>4</v>
      </c>
      <c r="BK629" s="9">
        <v>48</v>
      </c>
      <c r="BL629" s="9">
        <f t="shared" si="1112"/>
        <v>5</v>
      </c>
      <c r="BM629" s="9">
        <v>6</v>
      </c>
      <c r="BN629" s="62" t="str">
        <f t="shared" si="1113"/>
        <v>ゲームアーク</v>
      </c>
      <c r="BO629" s="9">
        <f t="shared" si="1114"/>
        <v>670</v>
      </c>
      <c r="BP629" s="9">
        <f t="shared" si="1115"/>
        <v>3350</v>
      </c>
      <c r="BQ629" s="10">
        <f t="shared" si="1116"/>
        <v>0.16028708133971292</v>
      </c>
      <c r="BR629" s="7"/>
      <c r="BS629" s="168"/>
      <c r="BT629" s="169"/>
      <c r="BU629" s="9"/>
      <c r="BV629" s="9" t="str">
        <f t="shared" si="1068"/>
        <v/>
      </c>
      <c r="BW629" s="9"/>
      <c r="BX629" s="9" t="str">
        <f t="shared" si="1069"/>
        <v/>
      </c>
      <c r="BY629" s="9"/>
      <c r="BZ629" s="9" t="str">
        <f t="shared" si="1070"/>
        <v/>
      </c>
      <c r="CA629" s="9"/>
      <c r="CB629" s="9"/>
      <c r="CC629" s="9"/>
      <c r="CD629" s="9" t="str">
        <f t="shared" si="1072"/>
        <v/>
      </c>
      <c r="CE629" s="10" t="str">
        <f t="shared" si="1073"/>
        <v/>
      </c>
      <c r="CF629" s="7"/>
      <c r="CH629" s="15"/>
      <c r="CI629" s="9"/>
      <c r="CJ629" s="9" t="str">
        <f t="shared" si="1074"/>
        <v/>
      </c>
      <c r="CK629" s="9"/>
      <c r="CL629" s="9" t="str">
        <f t="shared" si="1075"/>
        <v/>
      </c>
      <c r="CM629" s="9"/>
      <c r="CN629" s="9" t="str">
        <f t="shared" si="1076"/>
        <v/>
      </c>
      <c r="CO629" s="9"/>
      <c r="CP629" s="9"/>
      <c r="CQ629" s="9"/>
      <c r="CR629" s="9" t="str">
        <f t="shared" si="1078"/>
        <v/>
      </c>
      <c r="CS629" s="10" t="str">
        <f t="shared" si="1079"/>
        <v/>
      </c>
      <c r="CT629" s="7"/>
      <c r="CV629" s="15"/>
      <c r="CW629" s="9"/>
      <c r="CX629" s="9" t="str">
        <f t="shared" si="1080"/>
        <v/>
      </c>
      <c r="CY629" s="9"/>
      <c r="CZ629" s="9" t="str">
        <f t="shared" si="1081"/>
        <v/>
      </c>
      <c r="DA629" s="9"/>
      <c r="DB629" s="9" t="str">
        <f t="shared" si="1082"/>
        <v/>
      </c>
      <c r="DC629" s="9"/>
      <c r="DD629" s="9"/>
      <c r="DE629" s="9"/>
      <c r="DF629" s="9" t="str">
        <f t="shared" si="1084"/>
        <v/>
      </c>
      <c r="DG629" s="10" t="str">
        <f t="shared" si="1085"/>
        <v/>
      </c>
      <c r="DH629" s="7"/>
      <c r="DJ629" s="250"/>
      <c r="DK629" s="250"/>
      <c r="DL629" s="250"/>
      <c r="DM629" s="250"/>
      <c r="DN629" s="13"/>
      <c r="DO629" s="250"/>
      <c r="EL629" s="239"/>
      <c r="EM629" s="73"/>
      <c r="EN629" s="15"/>
      <c r="EO629" s="9">
        <v>6758</v>
      </c>
      <c r="EP629" s="9">
        <f t="shared" si="1117"/>
        <v>28</v>
      </c>
      <c r="EQ629" s="9">
        <v>459</v>
      </c>
      <c r="ER629" s="9">
        <f t="shared" si="1118"/>
        <v>3</v>
      </c>
      <c r="ES629" s="9">
        <v>115</v>
      </c>
      <c r="ET629" s="9">
        <f t="shared" si="1119"/>
        <v>3</v>
      </c>
      <c r="EU629" s="9">
        <v>0</v>
      </c>
      <c r="EV629" s="62" t="str">
        <f t="shared" si="1131"/>
        <v>AIモンスターラバー</v>
      </c>
      <c r="EW629" s="9">
        <f t="shared" si="1131"/>
        <v>200</v>
      </c>
      <c r="EX629" s="9">
        <f t="shared" si="1120"/>
        <v>600</v>
      </c>
      <c r="EY629" s="10">
        <f t="shared" si="1121"/>
        <v>0.21428571428571427</v>
      </c>
      <c r="EZ629" s="7"/>
    </row>
    <row r="630" spans="1:156" ht="15" customHeight="1" thickBot="1">
      <c r="A630" s="134"/>
      <c r="B630" s="23"/>
      <c r="C630" s="24">
        <v>7583</v>
      </c>
      <c r="D630" s="24">
        <f t="shared" si="1086"/>
        <v>109</v>
      </c>
      <c r="E630" s="24">
        <v>390</v>
      </c>
      <c r="F630" s="24">
        <f t="shared" si="1087"/>
        <v>5</v>
      </c>
      <c r="G630" s="24">
        <v>2</v>
      </c>
      <c r="H630" s="24">
        <f t="shared" si="1088"/>
        <v>3</v>
      </c>
      <c r="I630" s="24">
        <v>2</v>
      </c>
      <c r="J630" s="63" t="str">
        <f t="shared" si="1089"/>
        <v>キティフェイスポーチ</v>
      </c>
      <c r="K630" s="96">
        <f t="shared" si="1090"/>
        <v>957</v>
      </c>
      <c r="L630" s="24">
        <f t="shared" si="1091"/>
        <v>2871</v>
      </c>
      <c r="M630" s="26">
        <f t="shared" si="1092"/>
        <v>0.26339449541284404</v>
      </c>
      <c r="N630" s="7"/>
      <c r="O630" s="168"/>
      <c r="P630" s="134"/>
      <c r="Q630" s="24">
        <v>5451</v>
      </c>
      <c r="R630" s="24">
        <f t="shared" si="1093"/>
        <v>85</v>
      </c>
      <c r="S630" s="24">
        <v>334</v>
      </c>
      <c r="T630" s="24">
        <f t="shared" si="1094"/>
        <v>4</v>
      </c>
      <c r="U630" s="24">
        <v>21</v>
      </c>
      <c r="V630" s="24">
        <f t="shared" si="1095"/>
        <v>4</v>
      </c>
      <c r="W630" s="24">
        <v>3</v>
      </c>
      <c r="X630" s="63" t="str">
        <f t="shared" si="1096"/>
        <v>アンパンマンマスコット</v>
      </c>
      <c r="Y630" s="96">
        <f t="shared" si="1097"/>
        <v>608</v>
      </c>
      <c r="Z630" s="24">
        <f t="shared" si="1098"/>
        <v>2432</v>
      </c>
      <c r="AA630" s="26">
        <f t="shared" si="1099"/>
        <v>0.28611764705882353</v>
      </c>
      <c r="AB630" s="7"/>
      <c r="AC630" s="168"/>
      <c r="AD630" s="134"/>
      <c r="AE630" s="24">
        <v>4242</v>
      </c>
      <c r="AF630" s="24">
        <f t="shared" si="1100"/>
        <v>74</v>
      </c>
      <c r="AG630" s="24">
        <v>421</v>
      </c>
      <c r="AH630" s="24">
        <f t="shared" si="1101"/>
        <v>2</v>
      </c>
      <c r="AI630" s="24">
        <v>6</v>
      </c>
      <c r="AJ630" s="24">
        <f t="shared" si="1102"/>
        <v>2</v>
      </c>
      <c r="AK630" s="24">
        <v>2</v>
      </c>
      <c r="AL630" s="63" t="str">
        <f t="shared" si="1130"/>
        <v>リップモンスターファン</v>
      </c>
      <c r="AM630" s="96">
        <f t="shared" si="1130"/>
        <v>396</v>
      </c>
      <c r="AN630" s="24">
        <f t="shared" si="1103"/>
        <v>792</v>
      </c>
      <c r="AO630" s="26">
        <f t="shared" si="1104"/>
        <v>0.10702702702702703</v>
      </c>
      <c r="AP630" s="7"/>
      <c r="AQ630" s="168"/>
      <c r="AR630" s="134"/>
      <c r="AS630" s="24">
        <v>4246</v>
      </c>
      <c r="AT630" s="24">
        <f t="shared" si="1105"/>
        <v>85</v>
      </c>
      <c r="AU630" s="24">
        <v>224</v>
      </c>
      <c r="AV630" s="24">
        <f t="shared" si="1106"/>
        <v>4</v>
      </c>
      <c r="AW630" s="24">
        <v>210</v>
      </c>
      <c r="AX630" s="24">
        <f t="shared" si="1107"/>
        <v>10</v>
      </c>
      <c r="AY630" s="24">
        <v>10</v>
      </c>
      <c r="AZ630" s="63" t="str">
        <f t="shared" si="1127"/>
        <v>SPGラバー</v>
      </c>
      <c r="BA630" s="96">
        <f t="shared" si="1128"/>
        <v>200</v>
      </c>
      <c r="BB630" s="24">
        <f t="shared" si="1108"/>
        <v>2000</v>
      </c>
      <c r="BC630" s="26">
        <f t="shared" si="1109"/>
        <v>0.23529411764705882</v>
      </c>
      <c r="BD630" s="7"/>
      <c r="BE630" s="168"/>
      <c r="BF630" s="134"/>
      <c r="BG630" s="24">
        <v>2704</v>
      </c>
      <c r="BH630" s="24">
        <f t="shared" si="1110"/>
        <v>369</v>
      </c>
      <c r="BI630" s="24">
        <v>138</v>
      </c>
      <c r="BJ630" s="24">
        <f t="shared" si="1111"/>
        <v>17</v>
      </c>
      <c r="BK630" s="24">
        <v>64</v>
      </c>
      <c r="BL630" s="24">
        <f t="shared" si="1112"/>
        <v>23</v>
      </c>
      <c r="BM630" s="24">
        <v>32</v>
      </c>
      <c r="BN630" s="63" t="str">
        <f t="shared" si="1113"/>
        <v>AIモンスターラバー</v>
      </c>
      <c r="BO630" s="96">
        <f t="shared" si="1114"/>
        <v>200</v>
      </c>
      <c r="BP630" s="24">
        <f t="shared" si="1115"/>
        <v>4600</v>
      </c>
      <c r="BQ630" s="26">
        <f t="shared" si="1116"/>
        <v>0.12466124661246612</v>
      </c>
      <c r="BR630" s="7"/>
      <c r="BS630" s="168"/>
      <c r="BT630" s="169"/>
      <c r="BU630" s="9"/>
      <c r="BV630" s="9" t="str">
        <f t="shared" si="1068"/>
        <v/>
      </c>
      <c r="BW630" s="9"/>
      <c r="BX630" s="9" t="str">
        <f t="shared" si="1069"/>
        <v/>
      </c>
      <c r="BY630" s="9"/>
      <c r="BZ630" s="9" t="str">
        <f t="shared" si="1070"/>
        <v/>
      </c>
      <c r="CA630" s="9"/>
      <c r="CB630" s="9"/>
      <c r="CC630" s="9"/>
      <c r="CD630" s="9" t="str">
        <f t="shared" si="1072"/>
        <v/>
      </c>
      <c r="CE630" s="10" t="str">
        <f t="shared" si="1073"/>
        <v/>
      </c>
      <c r="CF630" s="7"/>
      <c r="CH630" s="15"/>
      <c r="CI630" s="9"/>
      <c r="CJ630" s="9" t="str">
        <f t="shared" si="1074"/>
        <v/>
      </c>
      <c r="CK630" s="9"/>
      <c r="CL630" s="9" t="str">
        <f t="shared" si="1075"/>
        <v/>
      </c>
      <c r="CM630" s="9"/>
      <c r="CN630" s="9" t="str">
        <f t="shared" si="1076"/>
        <v/>
      </c>
      <c r="CO630" s="9"/>
      <c r="CP630" s="9"/>
      <c r="CQ630" s="9"/>
      <c r="CR630" s="9" t="str">
        <f t="shared" si="1078"/>
        <v/>
      </c>
      <c r="CS630" s="10" t="str">
        <f t="shared" si="1079"/>
        <v/>
      </c>
      <c r="CT630" s="7"/>
      <c r="CV630" s="15"/>
      <c r="CW630" s="9"/>
      <c r="CX630" s="9" t="str">
        <f t="shared" si="1080"/>
        <v/>
      </c>
      <c r="CY630" s="9"/>
      <c r="CZ630" s="9" t="str">
        <f t="shared" si="1081"/>
        <v/>
      </c>
      <c r="DA630" s="9"/>
      <c r="DB630" s="9" t="str">
        <f t="shared" si="1082"/>
        <v/>
      </c>
      <c r="DC630" s="9"/>
      <c r="DD630" s="9"/>
      <c r="DE630" s="9"/>
      <c r="DF630" s="9" t="str">
        <f t="shared" si="1084"/>
        <v/>
      </c>
      <c r="DG630" s="10" t="str">
        <f t="shared" si="1085"/>
        <v/>
      </c>
      <c r="DH630" s="7"/>
      <c r="DJ630" s="250"/>
      <c r="DK630" s="250"/>
      <c r="DL630" s="250"/>
      <c r="DM630" s="250"/>
      <c r="DN630" s="13"/>
      <c r="DO630" s="250"/>
      <c r="EL630" s="239"/>
      <c r="EM630" s="134"/>
      <c r="EN630" s="23"/>
      <c r="EO630" s="24">
        <v>7789</v>
      </c>
      <c r="EP630" s="24">
        <f t="shared" si="1117"/>
        <v>19</v>
      </c>
      <c r="EQ630" s="24">
        <v>571</v>
      </c>
      <c r="ER630" s="24">
        <f t="shared" si="1118"/>
        <v>0</v>
      </c>
      <c r="ES630" s="24">
        <v>17</v>
      </c>
      <c r="ET630" s="24">
        <f t="shared" si="1119"/>
        <v>0</v>
      </c>
      <c r="EU630" s="24">
        <v>0</v>
      </c>
      <c r="EV630" s="63" t="str">
        <f t="shared" si="1131"/>
        <v>AIマスコット</v>
      </c>
      <c r="EW630" s="96">
        <f t="shared" si="1131"/>
        <v>300</v>
      </c>
      <c r="EX630" s="24">
        <f t="shared" si="1120"/>
        <v>0</v>
      </c>
      <c r="EY630" s="26">
        <f t="shared" si="1121"/>
        <v>0</v>
      </c>
      <c r="EZ630" s="7"/>
    </row>
    <row r="631" spans="1:156" ht="15" customHeight="1" thickTop="1">
      <c r="A631" s="89">
        <v>45901</v>
      </c>
      <c r="B631" s="6">
        <f>IF(A631="","",SUM(D631:D634)+SUM(R631:R634)+SUM(AF631:AF634)+SUM(AT631:AT634)+SUM(BV610,CJ610,CX610)+SUM(BH631:BH634))</f>
        <v>2791</v>
      </c>
      <c r="C631" s="78">
        <v>9340</v>
      </c>
      <c r="D631" s="78">
        <f t="shared" si="1086"/>
        <v>136</v>
      </c>
      <c r="E631" s="78">
        <v>332</v>
      </c>
      <c r="F631" s="28">
        <f t="shared" si="1087"/>
        <v>4</v>
      </c>
      <c r="G631" s="78">
        <v>30</v>
      </c>
      <c r="H631" s="78">
        <f t="shared" si="1088"/>
        <v>4</v>
      </c>
      <c r="I631" s="78">
        <v>0</v>
      </c>
      <c r="J631" s="90" t="str">
        <f t="shared" si="1089"/>
        <v>NICIマスコット</v>
      </c>
      <c r="K631" s="91">
        <f t="shared" si="1090"/>
        <v>682</v>
      </c>
      <c r="L631" s="28">
        <f t="shared" si="1091"/>
        <v>2728</v>
      </c>
      <c r="M631" s="29">
        <f t="shared" si="1092"/>
        <v>0.20058823529411765</v>
      </c>
      <c r="N631" s="7"/>
      <c r="O631" s="168"/>
      <c r="P631" s="89">
        <f>IF(A631="","",A631)</f>
        <v>45901</v>
      </c>
      <c r="Q631" s="78">
        <v>6324</v>
      </c>
      <c r="R631" s="78">
        <f t="shared" si="1093"/>
        <v>45</v>
      </c>
      <c r="S631" s="78">
        <v>145</v>
      </c>
      <c r="T631" s="28">
        <f t="shared" si="1094"/>
        <v>2</v>
      </c>
      <c r="U631" s="78">
        <v>3</v>
      </c>
      <c r="V631" s="78">
        <f t="shared" si="1095"/>
        <v>2</v>
      </c>
      <c r="W631" s="78">
        <v>13</v>
      </c>
      <c r="X631" s="90" t="str">
        <f t="shared" si="1096"/>
        <v>ジョージファン</v>
      </c>
      <c r="Y631" s="91">
        <f t="shared" si="1097"/>
        <v>1050</v>
      </c>
      <c r="Z631" s="28">
        <f t="shared" si="1098"/>
        <v>2100</v>
      </c>
      <c r="AA631" s="29">
        <f t="shared" si="1099"/>
        <v>0.46666666666666667</v>
      </c>
      <c r="AB631" s="7" t="s">
        <v>189</v>
      </c>
      <c r="AC631" s="168"/>
      <c r="AD631" s="89">
        <f>IF(A631="","",A631)</f>
        <v>45901</v>
      </c>
      <c r="AE631" s="78">
        <v>3982</v>
      </c>
      <c r="AF631" s="78">
        <f t="shared" si="1100"/>
        <v>42</v>
      </c>
      <c r="AG631" s="78">
        <v>134</v>
      </c>
      <c r="AH631" s="28">
        <f t="shared" si="1101"/>
        <v>2</v>
      </c>
      <c r="AI631" s="78">
        <v>4</v>
      </c>
      <c r="AJ631" s="78">
        <f t="shared" si="1102"/>
        <v>2</v>
      </c>
      <c r="AK631" s="78">
        <v>8</v>
      </c>
      <c r="AL631" s="90" t="str">
        <f t="shared" si="1130"/>
        <v>サンリオボアミラー</v>
      </c>
      <c r="AM631" s="91">
        <f t="shared" si="1130"/>
        <v>1100</v>
      </c>
      <c r="AN631" s="28">
        <f t="shared" si="1103"/>
        <v>2200</v>
      </c>
      <c r="AO631" s="29">
        <f t="shared" si="1104"/>
        <v>0.52380952380952384</v>
      </c>
      <c r="AP631" s="7" t="s">
        <v>190</v>
      </c>
      <c r="AQ631" s="168"/>
      <c r="AR631" s="89">
        <f>IF(A631="","",A631)</f>
        <v>45901</v>
      </c>
      <c r="AS631" s="78">
        <v>6875</v>
      </c>
      <c r="AT631" s="78">
        <f t="shared" si="1105"/>
        <v>121</v>
      </c>
      <c r="AU631" s="78">
        <v>289</v>
      </c>
      <c r="AV631" s="28">
        <f t="shared" si="1106"/>
        <v>5</v>
      </c>
      <c r="AW631" s="78">
        <v>10</v>
      </c>
      <c r="AX631" s="78">
        <f t="shared" si="1107"/>
        <v>5</v>
      </c>
      <c r="AY631" s="78">
        <v>6</v>
      </c>
      <c r="AZ631" s="90" t="str">
        <f t="shared" si="1127"/>
        <v>テラスタルフェス</v>
      </c>
      <c r="BA631" s="91">
        <f t="shared" si="1128"/>
        <v>1000</v>
      </c>
      <c r="BB631" s="28">
        <f t="shared" si="1108"/>
        <v>5000</v>
      </c>
      <c r="BC631" s="29">
        <f t="shared" si="1109"/>
        <v>0.41322314049586778</v>
      </c>
      <c r="BD631" s="7"/>
      <c r="BE631" s="168"/>
      <c r="BF631" s="89">
        <f>IF(A631="","",A631)</f>
        <v>45901</v>
      </c>
      <c r="BG631" s="78">
        <v>2657</v>
      </c>
      <c r="BH631" s="78">
        <f t="shared" si="1110"/>
        <v>74</v>
      </c>
      <c r="BI631" s="78">
        <v>126</v>
      </c>
      <c r="BJ631" s="28">
        <f t="shared" si="1111"/>
        <v>4</v>
      </c>
      <c r="BK631" s="78">
        <v>28</v>
      </c>
      <c r="BL631" s="78">
        <f t="shared" si="1112"/>
        <v>4</v>
      </c>
      <c r="BM631" s="78">
        <v>0</v>
      </c>
      <c r="BN631" s="90" t="str">
        <f t="shared" si="1113"/>
        <v>ゴールドイヤホン</v>
      </c>
      <c r="BO631" s="91">
        <f t="shared" si="1114"/>
        <v>800</v>
      </c>
      <c r="BP631" s="28">
        <f t="shared" si="1115"/>
        <v>3200</v>
      </c>
      <c r="BQ631" s="29">
        <f t="shared" si="1116"/>
        <v>0.43243243243243246</v>
      </c>
      <c r="BR631" s="7"/>
      <c r="BS631" s="168"/>
      <c r="BT631" s="169"/>
      <c r="BU631" s="9"/>
      <c r="BV631" s="9" t="str">
        <f t="shared" si="1068"/>
        <v/>
      </c>
      <c r="BW631" s="9"/>
      <c r="BX631" s="9" t="str">
        <f t="shared" si="1069"/>
        <v/>
      </c>
      <c r="BY631" s="9"/>
      <c r="BZ631" s="9" t="str">
        <f t="shared" si="1070"/>
        <v/>
      </c>
      <c r="CA631" s="9"/>
      <c r="CB631" s="9"/>
      <c r="CC631" s="9"/>
      <c r="CD631" s="9" t="str">
        <f t="shared" si="1072"/>
        <v/>
      </c>
      <c r="CE631" s="10" t="str">
        <f t="shared" si="1073"/>
        <v/>
      </c>
      <c r="CF631" s="7"/>
      <c r="CH631" s="15"/>
      <c r="CI631" s="9"/>
      <c r="CJ631" s="9" t="str">
        <f t="shared" si="1074"/>
        <v/>
      </c>
      <c r="CK631" s="9"/>
      <c r="CL631" s="9" t="str">
        <f t="shared" si="1075"/>
        <v/>
      </c>
      <c r="CM631" s="9"/>
      <c r="CN631" s="9" t="str">
        <f t="shared" si="1076"/>
        <v/>
      </c>
      <c r="CO631" s="9"/>
      <c r="CP631" s="9"/>
      <c r="CQ631" s="9"/>
      <c r="CR631" s="9" t="str">
        <f t="shared" si="1078"/>
        <v/>
      </c>
      <c r="CS631" s="10" t="str">
        <f t="shared" si="1079"/>
        <v/>
      </c>
      <c r="CT631" s="7"/>
      <c r="CV631" s="15"/>
      <c r="CW631" s="9"/>
      <c r="CX631" s="9" t="str">
        <f t="shared" si="1080"/>
        <v/>
      </c>
      <c r="CY631" s="9"/>
      <c r="CZ631" s="9" t="str">
        <f t="shared" si="1081"/>
        <v/>
      </c>
      <c r="DA631" s="9"/>
      <c r="DB631" s="9" t="str">
        <f t="shared" si="1082"/>
        <v/>
      </c>
      <c r="DC631" s="9"/>
      <c r="DD631" s="9"/>
      <c r="DE631" s="9"/>
      <c r="DF631" s="9" t="str">
        <f t="shared" si="1084"/>
        <v/>
      </c>
      <c r="DG631" s="10" t="str">
        <f t="shared" si="1085"/>
        <v/>
      </c>
      <c r="DH631" s="7"/>
      <c r="DJ631" s="250"/>
      <c r="DK631" s="250"/>
      <c r="DL631" s="250"/>
      <c r="DM631" s="250"/>
      <c r="DN631" s="13"/>
      <c r="DO631" s="250"/>
      <c r="EL631" s="239"/>
      <c r="EM631" s="89">
        <v>45906</v>
      </c>
      <c r="EN631" s="6">
        <f>IF(EM631="","",SUM(EP631:EP634)+SUM(FD631:FD634)+SUM(FR631:FR634)+SUM(GF631:GF634)+SUM(HH613,HU613)+SUM(GT631:GT634))</f>
        <v>62</v>
      </c>
      <c r="EO631" s="78">
        <v>7591</v>
      </c>
      <c r="EP631" s="78">
        <f t="shared" si="1117"/>
        <v>0</v>
      </c>
      <c r="EQ631" s="78">
        <v>260</v>
      </c>
      <c r="ER631" s="28">
        <f t="shared" si="1118"/>
        <v>0</v>
      </c>
      <c r="ES631" s="78">
        <v>8</v>
      </c>
      <c r="ET631" s="78">
        <f t="shared" si="1119"/>
        <v>0</v>
      </c>
      <c r="EU631" s="78">
        <v>0</v>
      </c>
      <c r="EV631" s="90" t="str">
        <f t="shared" si="1131"/>
        <v>デジタルミニカメラ</v>
      </c>
      <c r="EW631" s="91">
        <f t="shared" si="1131"/>
        <v>0</v>
      </c>
      <c r="EX631" s="28">
        <f t="shared" si="1120"/>
        <v>0</v>
      </c>
      <c r="EY631" s="29" t="e">
        <f t="shared" si="1121"/>
        <v>#DIV/0!</v>
      </c>
      <c r="EZ631" s="7"/>
    </row>
    <row r="632" spans="1:156" ht="15" customHeight="1">
      <c r="A632" s="221" t="s">
        <v>54</v>
      </c>
      <c r="B632" s="15"/>
      <c r="C632" s="9">
        <v>11183</v>
      </c>
      <c r="D632" s="9">
        <f t="shared" si="1086"/>
        <v>64</v>
      </c>
      <c r="E632" s="9">
        <v>320</v>
      </c>
      <c r="F632" s="9">
        <f t="shared" si="1087"/>
        <v>6</v>
      </c>
      <c r="G632" s="9">
        <v>12</v>
      </c>
      <c r="H632" s="9">
        <f t="shared" si="1088"/>
        <v>4</v>
      </c>
      <c r="I632" s="9">
        <v>5</v>
      </c>
      <c r="J632" s="62" t="str">
        <f t="shared" si="1089"/>
        <v>ピクミンマスコット</v>
      </c>
      <c r="K632" s="95">
        <f t="shared" si="1090"/>
        <v>800</v>
      </c>
      <c r="L632" s="9">
        <f t="shared" si="1091"/>
        <v>3200</v>
      </c>
      <c r="M632" s="10">
        <f t="shared" si="1092"/>
        <v>0.5</v>
      </c>
      <c r="N632" s="7"/>
      <c r="O632" s="168"/>
      <c r="P632" s="15"/>
      <c r="Q632" s="9">
        <v>7711</v>
      </c>
      <c r="R632" s="9">
        <f t="shared" si="1093"/>
        <v>170</v>
      </c>
      <c r="S632" s="9">
        <v>347</v>
      </c>
      <c r="T632" s="9">
        <f t="shared" si="1094"/>
        <v>3</v>
      </c>
      <c r="U632" s="9">
        <v>15</v>
      </c>
      <c r="V632" s="9">
        <f t="shared" si="1095"/>
        <v>3</v>
      </c>
      <c r="W632" s="9">
        <v>0</v>
      </c>
      <c r="X632" s="62" t="str">
        <f t="shared" si="1096"/>
        <v>サンリオキーケース</v>
      </c>
      <c r="Y632" s="95">
        <f t="shared" si="1097"/>
        <v>762</v>
      </c>
      <c r="Z632" s="9">
        <f t="shared" si="1098"/>
        <v>2286</v>
      </c>
      <c r="AA632" s="10">
        <f t="shared" si="1099"/>
        <v>0.13447058823529412</v>
      </c>
      <c r="AB632" s="7"/>
      <c r="AC632" s="168"/>
      <c r="AD632" s="15"/>
      <c r="AE632" s="9">
        <v>4290</v>
      </c>
      <c r="AF632" s="9">
        <f t="shared" si="1100"/>
        <v>140</v>
      </c>
      <c r="AG632" s="9">
        <v>234</v>
      </c>
      <c r="AH632" s="9">
        <f t="shared" si="1101"/>
        <v>10</v>
      </c>
      <c r="AI632" s="9">
        <v>2</v>
      </c>
      <c r="AJ632" s="9">
        <f t="shared" si="1102"/>
        <v>8</v>
      </c>
      <c r="AK632" s="9">
        <v>4</v>
      </c>
      <c r="AL632" s="62" t="s">
        <v>110</v>
      </c>
      <c r="AM632" s="95">
        <v>1100</v>
      </c>
      <c r="AN632" s="9">
        <f t="shared" si="1103"/>
        <v>8800</v>
      </c>
      <c r="AO632" s="10">
        <f t="shared" si="1104"/>
        <v>0.62857142857142856</v>
      </c>
      <c r="AP632" s="7" t="s">
        <v>191</v>
      </c>
      <c r="AQ632" s="168"/>
      <c r="AR632" s="15"/>
      <c r="AS632" s="9">
        <v>4061</v>
      </c>
      <c r="AT632" s="9">
        <f t="shared" si="1105"/>
        <v>96</v>
      </c>
      <c r="AU632" s="9">
        <v>307</v>
      </c>
      <c r="AV632" s="9">
        <f t="shared" si="1106"/>
        <v>6</v>
      </c>
      <c r="AW632" s="9">
        <v>6</v>
      </c>
      <c r="AX632" s="9">
        <f t="shared" si="1107"/>
        <v>9</v>
      </c>
      <c r="AY632" s="9">
        <v>2</v>
      </c>
      <c r="AZ632" s="62" t="str">
        <f t="shared" si="1127"/>
        <v>ブラックホワイトポケカ</v>
      </c>
      <c r="BA632" s="95">
        <f t="shared" si="1128"/>
        <v>1000</v>
      </c>
      <c r="BB632" s="9">
        <f t="shared" si="1108"/>
        <v>9000</v>
      </c>
      <c r="BC632" s="10">
        <f t="shared" si="1109"/>
        <v>0.9375</v>
      </c>
      <c r="BD632" s="7"/>
      <c r="BE632" s="168"/>
      <c r="BF632" s="15"/>
      <c r="BG632" s="9">
        <v>2950</v>
      </c>
      <c r="BH632" s="9">
        <f t="shared" si="1110"/>
        <v>101</v>
      </c>
      <c r="BI632" s="9">
        <v>59</v>
      </c>
      <c r="BJ632" s="9">
        <f t="shared" si="1111"/>
        <v>2</v>
      </c>
      <c r="BK632" s="9">
        <v>12</v>
      </c>
      <c r="BL632" s="9">
        <f t="shared" si="1112"/>
        <v>2</v>
      </c>
      <c r="BM632" s="9">
        <v>2</v>
      </c>
      <c r="BN632" s="62" t="str">
        <f t="shared" si="1113"/>
        <v>デジタルミニカメラ</v>
      </c>
      <c r="BO632" s="95">
        <f t="shared" si="1114"/>
        <v>722</v>
      </c>
      <c r="BP632" s="9">
        <f t="shared" si="1115"/>
        <v>1444</v>
      </c>
      <c r="BQ632" s="10">
        <f t="shared" si="1116"/>
        <v>0.14297029702970296</v>
      </c>
      <c r="BR632" s="7"/>
      <c r="BS632" s="168"/>
      <c r="BT632" s="169"/>
      <c r="BU632" s="9"/>
      <c r="BV632" s="9" t="str">
        <f t="shared" si="1068"/>
        <v/>
      </c>
      <c r="BW632" s="9"/>
      <c r="BX632" s="9" t="str">
        <f t="shared" si="1069"/>
        <v/>
      </c>
      <c r="BY632" s="9"/>
      <c r="BZ632" s="9" t="str">
        <f t="shared" si="1070"/>
        <v/>
      </c>
      <c r="CA632" s="9"/>
      <c r="CB632" s="9"/>
      <c r="CC632" s="9"/>
      <c r="CD632" s="9" t="str">
        <f t="shared" si="1072"/>
        <v/>
      </c>
      <c r="CE632" s="10" t="str">
        <f t="shared" si="1073"/>
        <v/>
      </c>
      <c r="CF632" s="7"/>
      <c r="CH632" s="15"/>
      <c r="CI632" s="9"/>
      <c r="CJ632" s="9" t="str">
        <f t="shared" si="1074"/>
        <v/>
      </c>
      <c r="CK632" s="9"/>
      <c r="CL632" s="9" t="str">
        <f t="shared" si="1075"/>
        <v/>
      </c>
      <c r="CM632" s="9"/>
      <c r="CN632" s="9" t="str">
        <f t="shared" si="1076"/>
        <v/>
      </c>
      <c r="CO632" s="9"/>
      <c r="CP632" s="9"/>
      <c r="CQ632" s="9"/>
      <c r="CR632" s="9" t="str">
        <f t="shared" si="1078"/>
        <v/>
      </c>
      <c r="CS632" s="10" t="str">
        <f t="shared" si="1079"/>
        <v/>
      </c>
      <c r="CT632" s="7"/>
      <c r="CV632" s="15"/>
      <c r="CW632" s="9"/>
      <c r="CX632" s="9" t="str">
        <f t="shared" si="1080"/>
        <v/>
      </c>
      <c r="CY632" s="9"/>
      <c r="CZ632" s="9" t="str">
        <f t="shared" si="1081"/>
        <v/>
      </c>
      <c r="DA632" s="9"/>
      <c r="DB632" s="9" t="str">
        <f t="shared" si="1082"/>
        <v/>
      </c>
      <c r="DC632" s="9"/>
      <c r="DD632" s="9"/>
      <c r="DE632" s="9"/>
      <c r="DF632" s="9" t="str">
        <f t="shared" si="1084"/>
        <v/>
      </c>
      <c r="DG632" s="10" t="str">
        <f t="shared" si="1085"/>
        <v/>
      </c>
      <c r="DH632" s="7"/>
      <c r="DJ632" s="250"/>
      <c r="DK632" s="250"/>
      <c r="DL632" s="250"/>
      <c r="DM632" s="250"/>
      <c r="DN632" s="13"/>
      <c r="DO632" s="250"/>
      <c r="EL632" s="239"/>
      <c r="EM632" s="15"/>
      <c r="EN632" s="15"/>
      <c r="EO632" s="9">
        <v>8215</v>
      </c>
      <c r="EP632" s="9">
        <f t="shared" si="1117"/>
        <v>10</v>
      </c>
      <c r="EQ632" s="9">
        <v>389</v>
      </c>
      <c r="ER632" s="9">
        <f t="shared" si="1118"/>
        <v>1</v>
      </c>
      <c r="ES632" s="9">
        <v>5</v>
      </c>
      <c r="ET632" s="9">
        <f t="shared" si="1119"/>
        <v>1</v>
      </c>
      <c r="EU632" s="9">
        <v>0</v>
      </c>
      <c r="EV632" s="62" t="str">
        <f t="shared" si="1131"/>
        <v>サンリオファン</v>
      </c>
      <c r="EW632" s="95">
        <f t="shared" si="1131"/>
        <v>1100</v>
      </c>
      <c r="EX632" s="9">
        <f t="shared" si="1120"/>
        <v>1100</v>
      </c>
      <c r="EY632" s="10">
        <f t="shared" si="1121"/>
        <v>1.1000000000000001</v>
      </c>
      <c r="EZ632" s="7"/>
    </row>
    <row r="633" spans="1:156" ht="15" customHeight="1">
      <c r="A633" s="220">
        <v>1111000</v>
      </c>
      <c r="B633" s="15"/>
      <c r="C633" s="9">
        <v>7696</v>
      </c>
      <c r="D633" s="9">
        <f t="shared" si="1086"/>
        <v>144</v>
      </c>
      <c r="E633" s="9">
        <v>507</v>
      </c>
      <c r="F633" s="9">
        <f t="shared" si="1087"/>
        <v>3</v>
      </c>
      <c r="G633" s="9">
        <v>54</v>
      </c>
      <c r="H633" s="9">
        <f t="shared" si="1088"/>
        <v>6</v>
      </c>
      <c r="I633" s="9">
        <v>0</v>
      </c>
      <c r="J633" s="62" t="str">
        <f t="shared" si="1089"/>
        <v>キティサンダルBC</v>
      </c>
      <c r="K633" s="9">
        <f t="shared" si="1090"/>
        <v>605</v>
      </c>
      <c r="L633" s="9">
        <f t="shared" si="1091"/>
        <v>3630</v>
      </c>
      <c r="M633" s="10">
        <f t="shared" si="1092"/>
        <v>0.25208333333333333</v>
      </c>
      <c r="N633" s="7"/>
      <c r="O633" s="168"/>
      <c r="P633" s="15"/>
      <c r="Q633" s="9">
        <v>8320</v>
      </c>
      <c r="R633" s="9">
        <f t="shared" si="1093"/>
        <v>141</v>
      </c>
      <c r="S633" s="9">
        <v>196</v>
      </c>
      <c r="T633" s="9">
        <f t="shared" si="1094"/>
        <v>2</v>
      </c>
      <c r="U633" s="9">
        <v>7</v>
      </c>
      <c r="V633" s="9">
        <f t="shared" si="1095"/>
        <v>1</v>
      </c>
      <c r="W633" s="9">
        <v>0</v>
      </c>
      <c r="X633" s="62" t="str">
        <f t="shared" si="1096"/>
        <v>サンリオファン</v>
      </c>
      <c r="Y633" s="9">
        <f t="shared" si="1097"/>
        <v>1100</v>
      </c>
      <c r="Z633" s="9">
        <f t="shared" si="1098"/>
        <v>1100</v>
      </c>
      <c r="AA633" s="10">
        <f t="shared" si="1099"/>
        <v>7.8014184397163122E-2</v>
      </c>
      <c r="AB633" s="7"/>
      <c r="AC633" s="168"/>
      <c r="AD633" s="15"/>
      <c r="AE633" s="9">
        <v>4874</v>
      </c>
      <c r="AF633" s="9">
        <f t="shared" si="1100"/>
        <v>86</v>
      </c>
      <c r="AG633" s="9">
        <v>222</v>
      </c>
      <c r="AH633" s="9">
        <f t="shared" si="1101"/>
        <v>3</v>
      </c>
      <c r="AI633" s="9">
        <v>13</v>
      </c>
      <c r="AJ633" s="9">
        <f t="shared" si="1102"/>
        <v>3</v>
      </c>
      <c r="AK633" s="9">
        <v>0</v>
      </c>
      <c r="AL633" s="62" t="str">
        <f>IF(AE633="","",AL629)</f>
        <v>ＡＩマスコット</v>
      </c>
      <c r="AM633" s="9">
        <f>IF(AF633="","",AM629)</f>
        <v>418</v>
      </c>
      <c r="AN633" s="9">
        <f t="shared" si="1103"/>
        <v>1254</v>
      </c>
      <c r="AO633" s="10">
        <f t="shared" si="1104"/>
        <v>0.14581395348837209</v>
      </c>
      <c r="AP633" s="7"/>
      <c r="AQ633" s="168"/>
      <c r="AR633" s="17"/>
      <c r="AS633" s="9">
        <v>4259</v>
      </c>
      <c r="AT633" s="9">
        <f t="shared" si="1105"/>
        <v>72</v>
      </c>
      <c r="AU633" s="9">
        <v>270</v>
      </c>
      <c r="AV633" s="9">
        <f t="shared" si="1106"/>
        <v>2</v>
      </c>
      <c r="AW633" s="9">
        <v>32</v>
      </c>
      <c r="AX633" s="9">
        <f t="shared" si="1107"/>
        <v>3</v>
      </c>
      <c r="AY633" s="9">
        <v>3</v>
      </c>
      <c r="AZ633" s="62" t="str">
        <f t="shared" si="1127"/>
        <v>ダンダダンマスコット</v>
      </c>
      <c r="BA633" s="9">
        <f t="shared" si="1128"/>
        <v>0</v>
      </c>
      <c r="BB633" s="9">
        <f t="shared" si="1108"/>
        <v>0</v>
      </c>
      <c r="BC633" s="10">
        <f t="shared" si="1109"/>
        <v>0</v>
      </c>
      <c r="BD633" s="7"/>
      <c r="BE633" s="168"/>
      <c r="BF633" s="15"/>
      <c r="BG633" s="9">
        <v>2522</v>
      </c>
      <c r="BH633" s="9">
        <f t="shared" si="1110"/>
        <v>146</v>
      </c>
      <c r="BI633" s="9">
        <v>79</v>
      </c>
      <c r="BJ633" s="9">
        <f t="shared" si="1111"/>
        <v>4</v>
      </c>
      <c r="BK633" s="9">
        <v>48</v>
      </c>
      <c r="BL633" s="9">
        <f t="shared" si="1112"/>
        <v>6</v>
      </c>
      <c r="BM633" s="9">
        <v>5</v>
      </c>
      <c r="BN633" s="62" t="str">
        <f t="shared" si="1113"/>
        <v>ゲームアーク</v>
      </c>
      <c r="BO633" s="9">
        <f t="shared" si="1114"/>
        <v>670</v>
      </c>
      <c r="BP633" s="9">
        <f t="shared" si="1115"/>
        <v>4020</v>
      </c>
      <c r="BQ633" s="10">
        <f t="shared" si="1116"/>
        <v>0.27534246575342464</v>
      </c>
      <c r="BR633" s="7"/>
      <c r="BS633" s="168"/>
      <c r="BT633" s="169"/>
      <c r="BU633" s="9"/>
      <c r="BV633" s="9" t="str">
        <f t="shared" si="1068"/>
        <v/>
      </c>
      <c r="BW633" s="9"/>
      <c r="BX633" s="9" t="str">
        <f t="shared" si="1069"/>
        <v/>
      </c>
      <c r="BY633" s="9"/>
      <c r="BZ633" s="9" t="str">
        <f t="shared" si="1070"/>
        <v/>
      </c>
      <c r="CA633" s="9"/>
      <c r="CB633" s="9"/>
      <c r="CC633" s="9"/>
      <c r="CD633" s="9" t="str">
        <f t="shared" si="1072"/>
        <v/>
      </c>
      <c r="CE633" s="10" t="str">
        <f t="shared" si="1073"/>
        <v/>
      </c>
      <c r="CF633" s="7"/>
      <c r="CH633" s="15"/>
      <c r="CI633" s="9"/>
      <c r="CJ633" s="9" t="str">
        <f t="shared" si="1074"/>
        <v/>
      </c>
      <c r="CK633" s="9"/>
      <c r="CL633" s="9" t="str">
        <f t="shared" si="1075"/>
        <v/>
      </c>
      <c r="CM633" s="9"/>
      <c r="CN633" s="9" t="str">
        <f t="shared" si="1076"/>
        <v/>
      </c>
      <c r="CO633" s="9"/>
      <c r="CP633" s="9"/>
      <c r="CQ633" s="9"/>
      <c r="CR633" s="9" t="str">
        <f t="shared" si="1078"/>
        <v/>
      </c>
      <c r="CS633" s="10" t="str">
        <f t="shared" si="1079"/>
        <v/>
      </c>
      <c r="CT633" s="7"/>
      <c r="CV633" s="15"/>
      <c r="CW633" s="9"/>
      <c r="CX633" s="9" t="str">
        <f t="shared" si="1080"/>
        <v/>
      </c>
      <c r="CY633" s="9"/>
      <c r="CZ633" s="9" t="str">
        <f t="shared" si="1081"/>
        <v/>
      </c>
      <c r="DA633" s="9"/>
      <c r="DB633" s="9" t="str">
        <f t="shared" si="1082"/>
        <v/>
      </c>
      <c r="DC633" s="9"/>
      <c r="DD633" s="9"/>
      <c r="DE633" s="9"/>
      <c r="DF633" s="9" t="str">
        <f t="shared" si="1084"/>
        <v/>
      </c>
      <c r="DG633" s="10" t="str">
        <f t="shared" si="1085"/>
        <v/>
      </c>
      <c r="DH633" s="7"/>
      <c r="DJ633" s="250"/>
      <c r="DK633" s="250"/>
      <c r="DL633" s="250"/>
      <c r="DM633" s="250"/>
      <c r="DN633" s="13"/>
      <c r="DO633" s="250"/>
      <c r="EL633" s="239"/>
      <c r="EM633" s="15"/>
      <c r="EN633" s="15"/>
      <c r="EO633" s="9">
        <v>6775</v>
      </c>
      <c r="EP633" s="9">
        <f t="shared" si="1117"/>
        <v>17</v>
      </c>
      <c r="EQ633" s="9">
        <v>460</v>
      </c>
      <c r="ER633" s="9">
        <f t="shared" si="1118"/>
        <v>1</v>
      </c>
      <c r="ES633" s="9">
        <v>114</v>
      </c>
      <c r="ET633" s="9">
        <f t="shared" si="1119"/>
        <v>1</v>
      </c>
      <c r="EU633" s="9">
        <v>0</v>
      </c>
      <c r="EV633" s="62" t="str">
        <f t="shared" si="1131"/>
        <v>AIモンスターラバー</v>
      </c>
      <c r="EW633" s="9">
        <f t="shared" si="1131"/>
        <v>200</v>
      </c>
      <c r="EX633" s="9">
        <f t="shared" si="1120"/>
        <v>200</v>
      </c>
      <c r="EY633" s="10">
        <f t="shared" si="1121"/>
        <v>0.11764705882352941</v>
      </c>
      <c r="EZ633" s="7"/>
    </row>
    <row r="634" spans="1:156" ht="15" customHeight="1" thickBot="1">
      <c r="A634" s="23"/>
      <c r="B634" s="23"/>
      <c r="C634" s="24">
        <v>7693</v>
      </c>
      <c r="D634" s="24">
        <f t="shared" si="1086"/>
        <v>110</v>
      </c>
      <c r="E634" s="24">
        <v>391</v>
      </c>
      <c r="F634" s="24">
        <f t="shared" si="1087"/>
        <v>1</v>
      </c>
      <c r="G634" s="24">
        <v>4</v>
      </c>
      <c r="H634" s="24">
        <f t="shared" si="1088"/>
        <v>0</v>
      </c>
      <c r="I634" s="24">
        <v>4</v>
      </c>
      <c r="J634" s="63" t="str">
        <f t="shared" si="1089"/>
        <v>キティフェイスポーチ</v>
      </c>
      <c r="K634" s="96">
        <f t="shared" si="1090"/>
        <v>957</v>
      </c>
      <c r="L634" s="24">
        <f t="shared" si="1091"/>
        <v>0</v>
      </c>
      <c r="M634" s="26">
        <f t="shared" si="1092"/>
        <v>0</v>
      </c>
      <c r="N634" s="7"/>
      <c r="O634" s="168"/>
      <c r="P634" s="23"/>
      <c r="Q634" s="24">
        <v>5573</v>
      </c>
      <c r="R634" s="24">
        <f t="shared" si="1093"/>
        <v>122</v>
      </c>
      <c r="S634" s="24">
        <v>338</v>
      </c>
      <c r="T634" s="24">
        <f t="shared" si="1094"/>
        <v>4</v>
      </c>
      <c r="U634" s="24">
        <v>20</v>
      </c>
      <c r="V634" s="24">
        <f t="shared" si="1095"/>
        <v>4</v>
      </c>
      <c r="W634" s="24">
        <v>0</v>
      </c>
      <c r="X634" s="63" t="str">
        <f t="shared" si="1096"/>
        <v>アンパンマンマスコット</v>
      </c>
      <c r="Y634" s="96">
        <f t="shared" si="1097"/>
        <v>608</v>
      </c>
      <c r="Z634" s="24">
        <f t="shared" si="1098"/>
        <v>2432</v>
      </c>
      <c r="AA634" s="26">
        <f t="shared" si="1099"/>
        <v>0.19934426229508198</v>
      </c>
      <c r="AB634" s="7"/>
      <c r="AC634" s="168"/>
      <c r="AD634" s="23"/>
      <c r="AE634" s="24">
        <v>4303</v>
      </c>
      <c r="AF634" s="24">
        <f t="shared" si="1100"/>
        <v>61</v>
      </c>
      <c r="AG634" s="24">
        <v>422</v>
      </c>
      <c r="AH634" s="24">
        <f t="shared" si="1101"/>
        <v>1</v>
      </c>
      <c r="AI634" s="24">
        <v>8</v>
      </c>
      <c r="AJ634" s="24">
        <f t="shared" si="1102"/>
        <v>0</v>
      </c>
      <c r="AK634" s="24">
        <v>0</v>
      </c>
      <c r="AL634" s="63" t="str">
        <f>IF(AE634="","",AL630)</f>
        <v>リップモンスターファン</v>
      </c>
      <c r="AM634" s="96">
        <f>IF(AF634="","",AM630)</f>
        <v>396</v>
      </c>
      <c r="AN634" s="24">
        <f t="shared" si="1103"/>
        <v>0</v>
      </c>
      <c r="AO634" s="26">
        <f t="shared" si="1104"/>
        <v>0</v>
      </c>
      <c r="AP634" s="7"/>
      <c r="AQ634" s="168"/>
      <c r="AR634" s="23"/>
      <c r="AS634" s="24">
        <v>4351</v>
      </c>
      <c r="AT634" s="24">
        <f t="shared" si="1105"/>
        <v>105</v>
      </c>
      <c r="AU634" s="24">
        <v>232</v>
      </c>
      <c r="AV634" s="24">
        <f t="shared" si="1106"/>
        <v>8</v>
      </c>
      <c r="AW634" s="24">
        <v>125</v>
      </c>
      <c r="AX634" s="24">
        <f t="shared" si="1107"/>
        <v>95</v>
      </c>
      <c r="AY634" s="24">
        <v>0</v>
      </c>
      <c r="AZ634" s="63" t="str">
        <f t="shared" si="1127"/>
        <v>SPGラバー</v>
      </c>
      <c r="BA634" s="96">
        <f t="shared" si="1128"/>
        <v>200</v>
      </c>
      <c r="BB634" s="24">
        <f t="shared" si="1108"/>
        <v>19000</v>
      </c>
      <c r="BC634" s="26">
        <f t="shared" si="1109"/>
        <v>1.8095238095238095</v>
      </c>
      <c r="BD634" s="7"/>
      <c r="BE634" s="168"/>
      <c r="BF634" s="23"/>
      <c r="BG634" s="24">
        <v>2910</v>
      </c>
      <c r="BH634" s="24">
        <f t="shared" si="1110"/>
        <v>206</v>
      </c>
      <c r="BI634" s="24">
        <v>152</v>
      </c>
      <c r="BJ634" s="24">
        <f t="shared" si="1111"/>
        <v>14</v>
      </c>
      <c r="BK634" s="24">
        <v>76</v>
      </c>
      <c r="BL634" s="24">
        <f t="shared" si="1112"/>
        <v>20</v>
      </c>
      <c r="BM634" s="24">
        <v>20</v>
      </c>
      <c r="BN634" s="63" t="str">
        <f t="shared" si="1113"/>
        <v>AIモンスターラバー</v>
      </c>
      <c r="BO634" s="96">
        <f t="shared" si="1114"/>
        <v>200</v>
      </c>
      <c r="BP634" s="24">
        <f t="shared" si="1115"/>
        <v>4000</v>
      </c>
      <c r="BQ634" s="26">
        <f t="shared" si="1116"/>
        <v>0.1941747572815534</v>
      </c>
      <c r="BR634" s="7"/>
      <c r="BS634" s="168"/>
      <c r="BT634" s="169"/>
      <c r="BU634" s="9"/>
      <c r="BV634" s="9" t="str">
        <f>IF(BU634="","",BU634-BU625)</f>
        <v/>
      </c>
      <c r="BW634" s="9"/>
      <c r="BX634" s="9" t="str">
        <f>IF(BW634="","",BW634-BW625)</f>
        <v/>
      </c>
      <c r="BY634" s="9"/>
      <c r="BZ634" s="9" t="str">
        <f>IF(BY634="","",BY625+CA625-BY634)</f>
        <v/>
      </c>
      <c r="CA634" s="9"/>
      <c r="CB634" s="9"/>
      <c r="CC634" s="9"/>
      <c r="CD634" s="9" t="str">
        <f t="shared" si="1072"/>
        <v/>
      </c>
      <c r="CE634" s="10" t="str">
        <f t="shared" si="1073"/>
        <v/>
      </c>
      <c r="CF634" s="7"/>
      <c r="CH634" s="15"/>
      <c r="CI634" s="9"/>
      <c r="CJ634" s="9" t="str">
        <f>IF(CI634="","",CI634-CI625)</f>
        <v/>
      </c>
      <c r="CK634" s="9"/>
      <c r="CL634" s="9" t="str">
        <f>IF(CK634="","",CK634-CK625)</f>
        <v/>
      </c>
      <c r="CM634" s="9"/>
      <c r="CN634" s="9" t="str">
        <f>IF(CM634="","",CM625+CO625-CM634)</f>
        <v/>
      </c>
      <c r="CO634" s="9"/>
      <c r="CP634" s="9"/>
      <c r="CQ634" s="9"/>
      <c r="CR634" s="9" t="str">
        <f t="shared" si="1078"/>
        <v/>
      </c>
      <c r="CS634" s="10" t="str">
        <f t="shared" si="1079"/>
        <v/>
      </c>
      <c r="CT634" s="7"/>
      <c r="CV634" s="15"/>
      <c r="CW634" s="9"/>
      <c r="CX634" s="9" t="str">
        <f>IF(CW634="","",CW634-CW625)</f>
        <v/>
      </c>
      <c r="CY634" s="9"/>
      <c r="CZ634" s="9" t="str">
        <f>IF(CY634="","",CY634-CY625)</f>
        <v/>
      </c>
      <c r="DA634" s="9"/>
      <c r="DB634" s="9" t="str">
        <f>IF(DA634="","",DA625+DC625-DA634)</f>
        <v/>
      </c>
      <c r="DC634" s="9"/>
      <c r="DD634" s="9"/>
      <c r="DE634" s="9"/>
      <c r="DF634" s="9" t="str">
        <f t="shared" si="1084"/>
        <v/>
      </c>
      <c r="DG634" s="10" t="str">
        <f t="shared" si="1085"/>
        <v/>
      </c>
      <c r="DH634" s="7"/>
      <c r="DJ634" s="250"/>
      <c r="DK634" s="250"/>
      <c r="DL634" s="250"/>
      <c r="DM634" s="250"/>
      <c r="DN634" s="13"/>
      <c r="DO634" s="250"/>
      <c r="EL634" s="239"/>
      <c r="EM634" s="23"/>
      <c r="EN634" s="23"/>
      <c r="EO634" s="24">
        <v>7824</v>
      </c>
      <c r="EP634" s="24">
        <f t="shared" si="1117"/>
        <v>35</v>
      </c>
      <c r="EQ634" s="24">
        <v>572</v>
      </c>
      <c r="ER634" s="24">
        <f t="shared" si="1118"/>
        <v>1</v>
      </c>
      <c r="ES634" s="24">
        <v>16</v>
      </c>
      <c r="ET634" s="24">
        <f t="shared" si="1119"/>
        <v>1</v>
      </c>
      <c r="EU634" s="24">
        <v>-5</v>
      </c>
      <c r="EV634" s="63" t="str">
        <f t="shared" si="1131"/>
        <v>AIマスコット</v>
      </c>
      <c r="EW634" s="96">
        <f t="shared" si="1131"/>
        <v>300</v>
      </c>
      <c r="EX634" s="24">
        <f t="shared" si="1120"/>
        <v>300</v>
      </c>
      <c r="EY634" s="26">
        <f t="shared" si="1121"/>
        <v>8.5714285714285715E-2</v>
      </c>
      <c r="EZ634" s="7"/>
    </row>
    <row r="635" spans="1:156" ht="15" customHeight="1" thickTop="1">
      <c r="A635" s="89"/>
      <c r="B635" s="6"/>
      <c r="C635" s="78"/>
      <c r="D635" s="78"/>
      <c r="E635" s="78"/>
      <c r="F635" s="28"/>
      <c r="G635" s="78"/>
      <c r="H635" s="78"/>
      <c r="I635" s="78"/>
      <c r="J635" s="90"/>
      <c r="K635" s="91"/>
      <c r="L635" s="28"/>
      <c r="M635" s="29"/>
      <c r="N635" s="7"/>
      <c r="P635" s="89"/>
      <c r="Q635" s="78"/>
      <c r="R635" s="78"/>
      <c r="S635" s="78"/>
      <c r="T635" s="28"/>
      <c r="U635" s="78"/>
      <c r="V635" s="78"/>
      <c r="W635" s="78"/>
      <c r="X635" s="90"/>
      <c r="Y635" s="91"/>
      <c r="Z635" s="28"/>
      <c r="AA635" s="29"/>
      <c r="AB635" s="7"/>
      <c r="AD635" s="170"/>
      <c r="AE635" s="78"/>
      <c r="AF635" s="78"/>
      <c r="AG635" s="78"/>
      <c r="AH635" s="28"/>
      <c r="AI635" s="78"/>
      <c r="AJ635" s="78"/>
      <c r="AK635" s="78"/>
      <c r="AL635" s="90"/>
      <c r="AM635" s="91"/>
      <c r="AN635" s="28"/>
      <c r="AO635" s="29"/>
      <c r="AP635" s="7"/>
      <c r="AR635" s="170"/>
      <c r="AS635" s="78"/>
      <c r="AT635" s="78"/>
      <c r="AU635" s="78"/>
      <c r="AV635" s="28"/>
      <c r="AW635" s="78"/>
      <c r="AX635" s="78"/>
      <c r="AY635" s="78"/>
      <c r="AZ635" s="90"/>
      <c r="BA635" s="91"/>
      <c r="BB635" s="28"/>
      <c r="BC635" s="29"/>
      <c r="BD635" s="7"/>
      <c r="BF635" s="170"/>
      <c r="BG635" s="78"/>
      <c r="BH635" s="78"/>
      <c r="BI635" s="78"/>
      <c r="BJ635" s="28"/>
      <c r="BK635" s="78"/>
      <c r="BL635" s="78"/>
      <c r="BM635" s="78"/>
      <c r="BN635" s="90"/>
      <c r="BO635" s="91"/>
      <c r="BP635" s="28"/>
      <c r="BQ635" s="29"/>
      <c r="BR635" s="7"/>
      <c r="BS635" s="1"/>
      <c r="BT635" s="15"/>
      <c r="BU635" s="9"/>
      <c r="BV635" s="9" t="str">
        <f>IF(BU635="","",BU635-BU633)</f>
        <v/>
      </c>
      <c r="BW635" s="9"/>
      <c r="BX635" s="9" t="str">
        <f>IF(BW635="","",BW635-BW633)</f>
        <v/>
      </c>
      <c r="BY635" s="9"/>
      <c r="BZ635" s="9" t="str">
        <f>IF(BY635="","",BY633+CA633-BY635)</f>
        <v/>
      </c>
      <c r="CA635" s="9"/>
      <c r="CB635" s="9"/>
      <c r="CC635" s="9"/>
      <c r="CD635" s="9" t="str">
        <f t="shared" si="1072"/>
        <v/>
      </c>
      <c r="CE635" s="10" t="str">
        <f t="shared" si="1073"/>
        <v/>
      </c>
      <c r="CF635" s="7"/>
      <c r="CH635" s="15"/>
      <c r="CI635" s="9"/>
      <c r="CJ635" s="9" t="str">
        <f>IF(CI635="","",CI635-CI633)</f>
        <v/>
      </c>
      <c r="CK635" s="9"/>
      <c r="CL635" s="9" t="str">
        <f>IF(CK635="","",CK635-CK633)</f>
        <v/>
      </c>
      <c r="CM635" s="9"/>
      <c r="CN635" s="9" t="str">
        <f>IF(CM635="","",CM633+CO633-CM635)</f>
        <v/>
      </c>
      <c r="CO635" s="9"/>
      <c r="CP635" s="9"/>
      <c r="CQ635" s="9"/>
      <c r="CR635" s="9" t="str">
        <f t="shared" si="1078"/>
        <v/>
      </c>
      <c r="CS635" s="10" t="str">
        <f t="shared" si="1079"/>
        <v/>
      </c>
      <c r="CT635" s="7"/>
      <c r="CV635" s="15"/>
      <c r="CW635" s="9"/>
      <c r="CX635" s="9" t="str">
        <f>IF(CW635="","",CW635-CW633)</f>
        <v/>
      </c>
      <c r="CY635" s="9"/>
      <c r="CZ635" s="9" t="str">
        <f>IF(CY635="","",CY635-CY633)</f>
        <v/>
      </c>
      <c r="DA635" s="9"/>
      <c r="DB635" s="9" t="str">
        <f>IF(DA635="","",DA633+DC633-DA635)</f>
        <v/>
      </c>
      <c r="DC635" s="9"/>
      <c r="DD635" s="9"/>
      <c r="DE635" s="9"/>
      <c r="DF635" s="9" t="str">
        <f t="shared" si="1084"/>
        <v/>
      </c>
      <c r="DG635" s="10" t="str">
        <f t="shared" si="1085"/>
        <v/>
      </c>
      <c r="DH635" s="7"/>
      <c r="DJ635" s="250"/>
      <c r="DK635" s="250"/>
      <c r="DL635" s="250"/>
      <c r="DM635" s="250"/>
      <c r="DN635" s="13"/>
      <c r="DO635" s="250"/>
      <c r="EL635" s="239"/>
      <c r="EM635" s="89">
        <v>45913</v>
      </c>
      <c r="EN635" s="6">
        <f>IF(EM635="","",SUM(EP635:EP638)+SUM(FD635:FD638)+SUM(FR635:FR638)+SUM(GF635:GF638)+SUM(HH617,HU617)+SUM(GT635:GT638))</f>
        <v>87</v>
      </c>
      <c r="EO635" s="78">
        <v>7604</v>
      </c>
      <c r="EP635" s="78">
        <f t="shared" si="1117"/>
        <v>13</v>
      </c>
      <c r="EQ635" s="78">
        <v>260</v>
      </c>
      <c r="ER635" s="28">
        <f t="shared" si="1118"/>
        <v>0</v>
      </c>
      <c r="ES635" s="78">
        <v>8</v>
      </c>
      <c r="ET635" s="78">
        <f t="shared" si="1119"/>
        <v>0</v>
      </c>
      <c r="EU635" s="78">
        <v>0</v>
      </c>
      <c r="EV635" s="90" t="str">
        <f t="shared" si="1131"/>
        <v>デジタルミニカメラ</v>
      </c>
      <c r="EW635" s="91">
        <f t="shared" si="1131"/>
        <v>0</v>
      </c>
      <c r="EX635" s="28">
        <f t="shared" si="1120"/>
        <v>0</v>
      </c>
      <c r="EY635" s="29">
        <f t="shared" si="1121"/>
        <v>0</v>
      </c>
      <c r="EZ635" s="7"/>
    </row>
    <row r="636" spans="1:156" ht="15" customHeight="1">
      <c r="A636" s="15"/>
      <c r="B636" s="15"/>
      <c r="C636" s="9"/>
      <c r="D636" s="9"/>
      <c r="E636" s="9"/>
      <c r="F636" s="9"/>
      <c r="G636" s="9"/>
      <c r="H636" s="9"/>
      <c r="I636" s="9"/>
      <c r="J636" s="62"/>
      <c r="K636" s="95"/>
      <c r="L636" s="9"/>
      <c r="M636" s="10"/>
      <c r="N636" s="7"/>
      <c r="P636" s="15"/>
      <c r="Q636" s="9"/>
      <c r="R636" s="9"/>
      <c r="S636" s="9"/>
      <c r="T636" s="9"/>
      <c r="U636" s="9"/>
      <c r="V636" s="9"/>
      <c r="W636" s="9"/>
      <c r="X636" s="62"/>
      <c r="Y636" s="95"/>
      <c r="Z636" s="9"/>
      <c r="AA636" s="10"/>
      <c r="AB636" s="7"/>
      <c r="AD636" s="15"/>
      <c r="AE636" s="9"/>
      <c r="AF636" s="9"/>
      <c r="AG636" s="9"/>
      <c r="AH636" s="9"/>
      <c r="AI636" s="9"/>
      <c r="AJ636" s="9"/>
      <c r="AK636" s="9"/>
      <c r="AL636" s="62"/>
      <c r="AM636" s="95"/>
      <c r="AN636" s="9"/>
      <c r="AO636" s="10"/>
      <c r="AP636" s="7"/>
      <c r="AR636" s="15"/>
      <c r="AS636" s="9"/>
      <c r="AT636" s="9"/>
      <c r="AU636" s="9"/>
      <c r="AV636" s="9"/>
      <c r="AW636" s="9"/>
      <c r="AX636" s="9"/>
      <c r="AY636" s="9"/>
      <c r="AZ636" s="62"/>
      <c r="BA636" s="95"/>
      <c r="BB636" s="9"/>
      <c r="BC636" s="10"/>
      <c r="BD636" s="7"/>
      <c r="BF636" s="15"/>
      <c r="BG636" s="9"/>
      <c r="BH636" s="9"/>
      <c r="BI636" s="9"/>
      <c r="BJ636" s="9"/>
      <c r="BK636" s="9"/>
      <c r="BL636" s="9"/>
      <c r="BM636" s="9"/>
      <c r="BN636" s="62"/>
      <c r="BO636" s="95"/>
      <c r="BP636" s="9"/>
      <c r="BQ636" s="10"/>
      <c r="BR636" s="7"/>
      <c r="BS636" s="1"/>
      <c r="BT636" s="15"/>
      <c r="BU636" s="9"/>
      <c r="BV636" s="9" t="str">
        <f t="shared" ref="BV636:BV654" si="1132">IF(BU636="","",BU636-BU635)</f>
        <v/>
      </c>
      <c r="BW636" s="9"/>
      <c r="BX636" s="9" t="str">
        <f t="shared" ref="BX636:BX655" si="1133">IF(BW636="","",BW636-BW635)</f>
        <v/>
      </c>
      <c r="BY636" s="9"/>
      <c r="BZ636" s="9" t="str">
        <f t="shared" ref="BZ636:BZ655" si="1134">IF(BY636="","",BY635+CA635-BY636)</f>
        <v/>
      </c>
      <c r="CA636" s="9"/>
      <c r="CB636" s="9"/>
      <c r="CC636" s="9"/>
      <c r="CD636" s="9" t="str">
        <f t="shared" ref="CD636:CD655" si="1135">IF(CC636="","",BZ636*CC636)</f>
        <v/>
      </c>
      <c r="CE636" s="10" t="str">
        <f t="shared" ref="CE636:CE655" si="1136">IF(CD636="","",CD636/(BV636*100))</f>
        <v/>
      </c>
      <c r="CF636" s="7"/>
      <c r="CH636" s="15"/>
      <c r="CI636" s="9"/>
      <c r="CJ636" s="9" t="str">
        <f t="shared" ref="CJ636:CJ654" si="1137">IF(CI636="","",CI636-CI635)</f>
        <v/>
      </c>
      <c r="CK636" s="9"/>
      <c r="CL636" s="9" t="str">
        <f t="shared" ref="CL636:CL655" si="1138">IF(CK636="","",CK636-CK635)</f>
        <v/>
      </c>
      <c r="CM636" s="9"/>
      <c r="CN636" s="9" t="str">
        <f t="shared" ref="CN636:CN655" si="1139">IF(CM636="","",CM635+CO635-CM636)</f>
        <v/>
      </c>
      <c r="CO636" s="9"/>
      <c r="CP636" s="9"/>
      <c r="CQ636" s="9"/>
      <c r="CR636" s="9" t="str">
        <f t="shared" ref="CR636:CR655" si="1140">IF(CQ636="","",CN636*CQ636)</f>
        <v/>
      </c>
      <c r="CS636" s="10" t="str">
        <f t="shared" ref="CS636:CS655" si="1141">IF(CR636="","",CR636/(CJ636*100))</f>
        <v/>
      </c>
      <c r="CT636" s="7"/>
      <c r="CV636" s="15"/>
      <c r="CW636" s="9"/>
      <c r="CX636" s="9" t="str">
        <f t="shared" ref="CX636:CX654" si="1142">IF(CW636="","",CW636-CW635)</f>
        <v/>
      </c>
      <c r="CY636" s="9"/>
      <c r="CZ636" s="9" t="str">
        <f t="shared" ref="CZ636:CZ655" si="1143">IF(CY636="","",CY636-CY635)</f>
        <v/>
      </c>
      <c r="DA636" s="9"/>
      <c r="DB636" s="9" t="str">
        <f t="shared" ref="DB636:DB655" si="1144">IF(DA636="","",DA635+DC635-DA636)</f>
        <v/>
      </c>
      <c r="DC636" s="9"/>
      <c r="DD636" s="9"/>
      <c r="DE636" s="9"/>
      <c r="DF636" s="9" t="str">
        <f t="shared" ref="DF636:DF655" si="1145">IF(DE636="","",DB636*DE636)</f>
        <v/>
      </c>
      <c r="DG636" s="10" t="str">
        <f t="shared" ref="DG636:DG655" si="1146">IF(DF636="","",DF636/(CX636*100))</f>
        <v/>
      </c>
      <c r="DH636" s="7"/>
      <c r="EL636" s="239"/>
      <c r="EM636" s="15"/>
      <c r="EN636" s="15"/>
      <c r="EO636" s="9">
        <v>8215</v>
      </c>
      <c r="EP636" s="9">
        <f t="shared" si="1117"/>
        <v>0</v>
      </c>
      <c r="EQ636" s="9">
        <v>389</v>
      </c>
      <c r="ER636" s="9">
        <f t="shared" si="1118"/>
        <v>0</v>
      </c>
      <c r="ES636" s="9">
        <v>5</v>
      </c>
      <c r="ET636" s="9">
        <f t="shared" si="1119"/>
        <v>0</v>
      </c>
      <c r="EU636" s="9">
        <v>22</v>
      </c>
      <c r="EV636" s="62" t="str">
        <f t="shared" si="1131"/>
        <v>サンリオファン</v>
      </c>
      <c r="EW636" s="95">
        <f t="shared" si="1131"/>
        <v>1100</v>
      </c>
      <c r="EX636" s="9">
        <f t="shared" si="1120"/>
        <v>0</v>
      </c>
      <c r="EY636" s="10" t="e">
        <f t="shared" si="1121"/>
        <v>#DIV/0!</v>
      </c>
      <c r="EZ636" s="7" t="s">
        <v>192</v>
      </c>
    </row>
    <row r="637" spans="1:156" ht="15" customHeight="1">
      <c r="A637" s="15"/>
      <c r="B637" s="15"/>
      <c r="C637" s="9"/>
      <c r="D637" s="9"/>
      <c r="E637" s="9"/>
      <c r="F637" s="9"/>
      <c r="G637" s="9"/>
      <c r="H637" s="9"/>
      <c r="I637" s="9"/>
      <c r="J637" s="62"/>
      <c r="K637" s="9"/>
      <c r="L637" s="9"/>
      <c r="M637" s="10"/>
      <c r="N637" s="7"/>
      <c r="P637" s="15"/>
      <c r="Q637" s="9"/>
      <c r="R637" s="9"/>
      <c r="S637" s="9"/>
      <c r="T637" s="9"/>
      <c r="U637" s="9"/>
      <c r="V637" s="9"/>
      <c r="W637" s="9"/>
      <c r="X637" s="62"/>
      <c r="Y637" s="9"/>
      <c r="Z637" s="9"/>
      <c r="AA637" s="10"/>
      <c r="AB637" s="7"/>
      <c r="AD637" s="15"/>
      <c r="AE637" s="9"/>
      <c r="AF637" s="9"/>
      <c r="AG637" s="9"/>
      <c r="AH637" s="9"/>
      <c r="AI637" s="9"/>
      <c r="AJ637" s="9"/>
      <c r="AK637" s="9"/>
      <c r="AL637" s="62"/>
      <c r="AM637" s="9"/>
      <c r="AN637" s="9"/>
      <c r="AO637" s="10"/>
      <c r="AP637" s="7"/>
      <c r="AR637" s="17"/>
      <c r="AS637" s="9"/>
      <c r="AT637" s="9"/>
      <c r="AU637" s="9"/>
      <c r="AV637" s="9"/>
      <c r="AW637" s="9"/>
      <c r="AX637" s="9"/>
      <c r="AY637" s="9"/>
      <c r="AZ637" s="62"/>
      <c r="BA637" s="9"/>
      <c r="BB637" s="9"/>
      <c r="BC637" s="10"/>
      <c r="BD637" s="7"/>
      <c r="BF637" s="15"/>
      <c r="BG637" s="9"/>
      <c r="BH637" s="9"/>
      <c r="BI637" s="9"/>
      <c r="BJ637" s="9"/>
      <c r="BK637" s="9"/>
      <c r="BL637" s="9"/>
      <c r="BM637" s="9"/>
      <c r="BN637" s="62"/>
      <c r="BO637" s="9"/>
      <c r="BP637" s="9"/>
      <c r="BQ637" s="10"/>
      <c r="BR637" s="7"/>
      <c r="BS637" s="1"/>
      <c r="BT637" s="15"/>
      <c r="BU637" s="9"/>
      <c r="BV637" s="9" t="str">
        <f t="shared" si="1132"/>
        <v/>
      </c>
      <c r="BW637" s="9"/>
      <c r="BX637" s="9" t="str">
        <f t="shared" si="1133"/>
        <v/>
      </c>
      <c r="BY637" s="9"/>
      <c r="BZ637" s="9" t="str">
        <f t="shared" si="1134"/>
        <v/>
      </c>
      <c r="CA637" s="9"/>
      <c r="CB637" s="9"/>
      <c r="CC637" s="9"/>
      <c r="CD637" s="9" t="str">
        <f t="shared" si="1135"/>
        <v/>
      </c>
      <c r="CE637" s="10" t="str">
        <f t="shared" si="1136"/>
        <v/>
      </c>
      <c r="CF637" s="7"/>
      <c r="CH637" s="15"/>
      <c r="CI637" s="9"/>
      <c r="CJ637" s="9" t="str">
        <f t="shared" si="1137"/>
        <v/>
      </c>
      <c r="CK637" s="9"/>
      <c r="CL637" s="9" t="str">
        <f t="shared" si="1138"/>
        <v/>
      </c>
      <c r="CM637" s="9"/>
      <c r="CN637" s="9" t="str">
        <f t="shared" si="1139"/>
        <v/>
      </c>
      <c r="CO637" s="9"/>
      <c r="CP637" s="9"/>
      <c r="CQ637" s="9"/>
      <c r="CR637" s="9" t="str">
        <f t="shared" si="1140"/>
        <v/>
      </c>
      <c r="CS637" s="10" t="str">
        <f t="shared" si="1141"/>
        <v/>
      </c>
      <c r="CT637" s="7"/>
      <c r="CV637" s="15"/>
      <c r="CW637" s="9"/>
      <c r="CX637" s="9" t="str">
        <f t="shared" si="1142"/>
        <v/>
      </c>
      <c r="CY637" s="9"/>
      <c r="CZ637" s="9" t="str">
        <f t="shared" si="1143"/>
        <v/>
      </c>
      <c r="DA637" s="9"/>
      <c r="DB637" s="9" t="str">
        <f t="shared" si="1144"/>
        <v/>
      </c>
      <c r="DC637" s="9"/>
      <c r="DD637" s="9"/>
      <c r="DE637" s="9"/>
      <c r="DF637" s="9" t="str">
        <f t="shared" si="1145"/>
        <v/>
      </c>
      <c r="DG637" s="10" t="str">
        <f t="shared" si="1146"/>
        <v/>
      </c>
      <c r="DH637" s="7"/>
      <c r="EL637" s="239"/>
      <c r="EM637" s="15"/>
      <c r="EN637" s="15"/>
      <c r="EO637" s="9">
        <v>6826</v>
      </c>
      <c r="EP637" s="9">
        <f t="shared" si="1117"/>
        <v>51</v>
      </c>
      <c r="EQ637" s="9">
        <v>460</v>
      </c>
      <c r="ER637" s="9">
        <f t="shared" si="1118"/>
        <v>0</v>
      </c>
      <c r="ES637" s="9">
        <v>114</v>
      </c>
      <c r="ET637" s="9">
        <f t="shared" si="1119"/>
        <v>0</v>
      </c>
      <c r="EU637" s="9">
        <v>0</v>
      </c>
      <c r="EV637" s="62" t="str">
        <f t="shared" si="1131"/>
        <v>AIモンスターラバー</v>
      </c>
      <c r="EW637" s="9">
        <f t="shared" si="1131"/>
        <v>200</v>
      </c>
      <c r="EX637" s="9">
        <f t="shared" si="1120"/>
        <v>0</v>
      </c>
      <c r="EY637" s="10">
        <f t="shared" si="1121"/>
        <v>0</v>
      </c>
      <c r="EZ637" s="7"/>
    </row>
    <row r="638" spans="1:156" ht="15" customHeight="1" thickBot="1">
      <c r="A638" s="23"/>
      <c r="B638" s="23"/>
      <c r="C638" s="24"/>
      <c r="D638" s="24"/>
      <c r="E638" s="24"/>
      <c r="F638" s="24"/>
      <c r="G638" s="24"/>
      <c r="H638" s="24"/>
      <c r="I638" s="24"/>
      <c r="J638" s="63"/>
      <c r="K638" s="96"/>
      <c r="L638" s="24"/>
      <c r="M638" s="26"/>
      <c r="N638" s="7"/>
      <c r="P638" s="23"/>
      <c r="Q638" s="24"/>
      <c r="R638" s="24"/>
      <c r="S638" s="24"/>
      <c r="T638" s="24"/>
      <c r="U638" s="24"/>
      <c r="V638" s="24"/>
      <c r="W638" s="24"/>
      <c r="X638" s="63"/>
      <c r="Y638" s="96"/>
      <c r="Z638" s="24"/>
      <c r="AA638" s="26"/>
      <c r="AB638" s="7"/>
      <c r="AD638" s="23"/>
      <c r="AE638" s="24"/>
      <c r="AF638" s="24"/>
      <c r="AG638" s="24"/>
      <c r="AH638" s="24"/>
      <c r="AI638" s="24"/>
      <c r="AJ638" s="24"/>
      <c r="AK638" s="24"/>
      <c r="AL638" s="63"/>
      <c r="AM638" s="96"/>
      <c r="AN638" s="24"/>
      <c r="AO638" s="26"/>
      <c r="AP638" s="7"/>
      <c r="AR638" s="23"/>
      <c r="AS638" s="24"/>
      <c r="AT638" s="24"/>
      <c r="AU638" s="24"/>
      <c r="AV638" s="24"/>
      <c r="AW638" s="24"/>
      <c r="AX638" s="24"/>
      <c r="AY638" s="24"/>
      <c r="AZ638" s="63"/>
      <c r="BA638" s="96"/>
      <c r="BB638" s="24"/>
      <c r="BC638" s="26"/>
      <c r="BD638" s="7"/>
      <c r="BF638" s="23"/>
      <c r="BG638" s="24"/>
      <c r="BH638" s="24"/>
      <c r="BI638" s="24"/>
      <c r="BJ638" s="24"/>
      <c r="BK638" s="24"/>
      <c r="BL638" s="24"/>
      <c r="BM638" s="24"/>
      <c r="BN638" s="63"/>
      <c r="BO638" s="96"/>
      <c r="BP638" s="24"/>
      <c r="BQ638" s="26"/>
      <c r="BR638" s="7"/>
      <c r="BS638" s="1"/>
      <c r="BT638" s="15"/>
      <c r="BU638" s="9"/>
      <c r="BV638" s="9" t="str">
        <f t="shared" si="1132"/>
        <v/>
      </c>
      <c r="BW638" s="9"/>
      <c r="BX638" s="9" t="str">
        <f t="shared" si="1133"/>
        <v/>
      </c>
      <c r="BY638" s="9"/>
      <c r="BZ638" s="9" t="str">
        <f t="shared" si="1134"/>
        <v/>
      </c>
      <c r="CA638" s="9"/>
      <c r="CB638" s="9"/>
      <c r="CC638" s="9"/>
      <c r="CD638" s="9" t="str">
        <f t="shared" si="1135"/>
        <v/>
      </c>
      <c r="CE638" s="10" t="str">
        <f t="shared" si="1136"/>
        <v/>
      </c>
      <c r="CF638" s="7"/>
      <c r="CH638" s="15"/>
      <c r="CI638" s="9"/>
      <c r="CJ638" s="9" t="str">
        <f t="shared" si="1137"/>
        <v/>
      </c>
      <c r="CK638" s="9"/>
      <c r="CL638" s="9" t="str">
        <f t="shared" si="1138"/>
        <v/>
      </c>
      <c r="CM638" s="9"/>
      <c r="CN638" s="9" t="str">
        <f t="shared" si="1139"/>
        <v/>
      </c>
      <c r="CO638" s="9"/>
      <c r="CP638" s="9"/>
      <c r="CQ638" s="9"/>
      <c r="CR638" s="9" t="str">
        <f t="shared" si="1140"/>
        <v/>
      </c>
      <c r="CS638" s="10" t="str">
        <f t="shared" si="1141"/>
        <v/>
      </c>
      <c r="CT638" s="7"/>
      <c r="CV638" s="15"/>
      <c r="CW638" s="9"/>
      <c r="CX638" s="9" t="str">
        <f t="shared" si="1142"/>
        <v/>
      </c>
      <c r="CY638" s="9"/>
      <c r="CZ638" s="9" t="str">
        <f t="shared" si="1143"/>
        <v/>
      </c>
      <c r="DA638" s="9"/>
      <c r="DB638" s="9" t="str">
        <f t="shared" si="1144"/>
        <v/>
      </c>
      <c r="DC638" s="9"/>
      <c r="DD638" s="9"/>
      <c r="DE638" s="9"/>
      <c r="DF638" s="9" t="str">
        <f t="shared" si="1145"/>
        <v/>
      </c>
      <c r="DG638" s="10" t="str">
        <f t="shared" si="1146"/>
        <v/>
      </c>
      <c r="DH638" s="7"/>
      <c r="EL638" s="239"/>
      <c r="EM638" s="23"/>
      <c r="EN638" s="23"/>
      <c r="EO638" s="24">
        <v>7847</v>
      </c>
      <c r="EP638" s="24">
        <f t="shared" si="1117"/>
        <v>23</v>
      </c>
      <c r="EQ638" s="24">
        <v>574</v>
      </c>
      <c r="ER638" s="24">
        <f t="shared" si="1118"/>
        <v>2</v>
      </c>
      <c r="ES638" s="24">
        <v>9</v>
      </c>
      <c r="ET638" s="24">
        <f t="shared" si="1119"/>
        <v>2</v>
      </c>
      <c r="EU638" s="24">
        <v>5</v>
      </c>
      <c r="EV638" s="63" t="str">
        <f t="shared" si="1131"/>
        <v>AIマスコット</v>
      </c>
      <c r="EW638" s="96">
        <f t="shared" si="1131"/>
        <v>300</v>
      </c>
      <c r="EX638" s="24">
        <f t="shared" si="1120"/>
        <v>600</v>
      </c>
      <c r="EY638" s="26">
        <f t="shared" si="1121"/>
        <v>0.2608695652173913</v>
      </c>
      <c r="EZ638" s="7" t="s">
        <v>193</v>
      </c>
    </row>
    <row r="639" spans="1:156" ht="15" customHeight="1" thickTop="1">
      <c r="A639" s="15"/>
      <c r="B639" s="6" t="str">
        <f>IF(A639="","",SUM(D639:D642)+SUM(R639:R642)+BV612+SUM(CJ639:CJ642))</f>
        <v/>
      </c>
      <c r="C639" s="78"/>
      <c r="D639" s="78" t="str">
        <f t="shared" si="1086"/>
        <v/>
      </c>
      <c r="E639" s="78"/>
      <c r="F639" s="28" t="str">
        <f t="shared" si="1087"/>
        <v/>
      </c>
      <c r="G639" s="78"/>
      <c r="H639" s="78" t="str">
        <f t="shared" si="1088"/>
        <v/>
      </c>
      <c r="I639" s="78"/>
      <c r="J639" s="90" t="str">
        <f t="shared" si="1089"/>
        <v/>
      </c>
      <c r="K639" s="91" t="str">
        <f t="shared" si="1090"/>
        <v/>
      </c>
      <c r="L639" s="28" t="str">
        <f t="shared" si="1091"/>
        <v/>
      </c>
      <c r="M639" s="29" t="str">
        <f t="shared" si="1092"/>
        <v/>
      </c>
      <c r="N639" s="7"/>
      <c r="P639" s="89" t="str">
        <f>IF(A639="","",A639)</f>
        <v/>
      </c>
      <c r="Q639" s="78"/>
      <c r="R639" s="78" t="str">
        <f t="shared" si="1093"/>
        <v/>
      </c>
      <c r="S639" s="78"/>
      <c r="T639" s="28" t="str">
        <f t="shared" si="1094"/>
        <v/>
      </c>
      <c r="U639" s="78"/>
      <c r="V639" s="78" t="str">
        <f t="shared" si="1095"/>
        <v/>
      </c>
      <c r="W639" s="78"/>
      <c r="X639" s="90" t="str">
        <f t="shared" ref="X639:X654" si="1147">IF(Q639="","",X635)</f>
        <v/>
      </c>
      <c r="Y639" s="91" t="str">
        <f t="shared" ref="Y639:Y654" si="1148">IF(R639="","",Y635)</f>
        <v/>
      </c>
      <c r="Z639" s="28" t="str">
        <f t="shared" si="1098"/>
        <v/>
      </c>
      <c r="AA639" s="29" t="str">
        <f t="shared" si="1099"/>
        <v/>
      </c>
      <c r="AB639" s="7"/>
      <c r="AD639" s="89" t="str">
        <f>IF(CF639="","",CF639)</f>
        <v/>
      </c>
      <c r="AE639" s="78"/>
      <c r="AF639" s="78" t="str">
        <f t="shared" si="1100"/>
        <v/>
      </c>
      <c r="AG639" s="78"/>
      <c r="AH639" s="28" t="str">
        <f t="shared" si="1101"/>
        <v/>
      </c>
      <c r="AI639" s="78"/>
      <c r="AJ639" s="78" t="str">
        <f t="shared" si="1102"/>
        <v/>
      </c>
      <c r="AK639" s="78"/>
      <c r="AL639" s="90" t="str">
        <f t="shared" ref="AL639:AL654" si="1149">IF(AE639="","",AL635)</f>
        <v/>
      </c>
      <c r="AM639" s="91" t="str">
        <f t="shared" ref="AM639:AM654" si="1150">IF(AF639="","",AM635)</f>
        <v/>
      </c>
      <c r="AN639" s="28" t="str">
        <f t="shared" si="1103"/>
        <v/>
      </c>
      <c r="AO639" s="29" t="str">
        <f t="shared" si="1104"/>
        <v/>
      </c>
      <c r="AP639" s="7"/>
      <c r="AR639" s="89"/>
      <c r="AS639" s="78"/>
      <c r="AT639" s="78" t="str">
        <f t="shared" si="1105"/>
        <v/>
      </c>
      <c r="AU639" s="78"/>
      <c r="AV639" s="28" t="str">
        <f t="shared" si="1106"/>
        <v/>
      </c>
      <c r="AW639" s="78"/>
      <c r="AX639" s="78" t="str">
        <f t="shared" si="1107"/>
        <v/>
      </c>
      <c r="AY639" s="78"/>
      <c r="AZ639" s="90" t="str">
        <f t="shared" si="1127"/>
        <v/>
      </c>
      <c r="BA639" s="91" t="str">
        <f t="shared" si="1128"/>
        <v/>
      </c>
      <c r="BB639" s="28" t="str">
        <f t="shared" si="1108"/>
        <v/>
      </c>
      <c r="BC639" s="29" t="str">
        <f t="shared" si="1109"/>
        <v/>
      </c>
      <c r="BD639" s="7"/>
      <c r="BF639" s="89">
        <f>IF(EM639="","",EM639)</f>
        <v>45917</v>
      </c>
      <c r="BG639" s="78"/>
      <c r="BH639" s="78" t="str">
        <f t="shared" si="1110"/>
        <v/>
      </c>
      <c r="BI639" s="78"/>
      <c r="BJ639" s="28" t="str">
        <f t="shared" si="1111"/>
        <v/>
      </c>
      <c r="BK639" s="78"/>
      <c r="BL639" s="78" t="str">
        <f t="shared" si="1112"/>
        <v/>
      </c>
      <c r="BM639" s="78"/>
      <c r="BN639" s="90" t="str">
        <f t="shared" si="1113"/>
        <v/>
      </c>
      <c r="BO639" s="91" t="str">
        <f t="shared" si="1114"/>
        <v/>
      </c>
      <c r="BP639" s="28" t="str">
        <f t="shared" si="1115"/>
        <v/>
      </c>
      <c r="BQ639" s="29" t="str">
        <f t="shared" si="1116"/>
        <v/>
      </c>
      <c r="BR639" s="7"/>
      <c r="BS639" s="1"/>
      <c r="BT639" s="15"/>
      <c r="BU639" s="9"/>
      <c r="BV639" s="9" t="str">
        <f t="shared" si="1132"/>
        <v/>
      </c>
      <c r="BW639" s="9"/>
      <c r="BX639" s="9" t="str">
        <f t="shared" si="1133"/>
        <v/>
      </c>
      <c r="BY639" s="9"/>
      <c r="BZ639" s="9" t="str">
        <f t="shared" si="1134"/>
        <v/>
      </c>
      <c r="CA639" s="9"/>
      <c r="CB639" s="9"/>
      <c r="CC639" s="9"/>
      <c r="CD639" s="9" t="str">
        <f t="shared" si="1135"/>
        <v/>
      </c>
      <c r="CE639" s="10" t="str">
        <f t="shared" si="1136"/>
        <v/>
      </c>
      <c r="CF639" s="7"/>
      <c r="CH639" s="15"/>
      <c r="CI639" s="9"/>
      <c r="CJ639" s="9" t="str">
        <f t="shared" si="1137"/>
        <v/>
      </c>
      <c r="CK639" s="9"/>
      <c r="CL639" s="9" t="str">
        <f t="shared" si="1138"/>
        <v/>
      </c>
      <c r="CM639" s="9"/>
      <c r="CN639" s="9" t="str">
        <f t="shared" si="1139"/>
        <v/>
      </c>
      <c r="CO639" s="9"/>
      <c r="CP639" s="9"/>
      <c r="CQ639" s="9"/>
      <c r="CR639" s="9" t="str">
        <f t="shared" si="1140"/>
        <v/>
      </c>
      <c r="CS639" s="10" t="str">
        <f t="shared" si="1141"/>
        <v/>
      </c>
      <c r="CT639" s="7"/>
      <c r="CV639" s="15"/>
      <c r="CW639" s="9"/>
      <c r="CX639" s="9" t="str">
        <f t="shared" si="1142"/>
        <v/>
      </c>
      <c r="CY639" s="9"/>
      <c r="CZ639" s="9" t="str">
        <f t="shared" si="1143"/>
        <v/>
      </c>
      <c r="DA639" s="9"/>
      <c r="DB639" s="9" t="str">
        <f t="shared" si="1144"/>
        <v/>
      </c>
      <c r="DC639" s="9"/>
      <c r="DD639" s="9"/>
      <c r="DE639" s="9"/>
      <c r="DF639" s="9" t="str">
        <f t="shared" si="1145"/>
        <v/>
      </c>
      <c r="DG639" s="10" t="str">
        <f t="shared" si="1146"/>
        <v/>
      </c>
      <c r="DH639" s="7"/>
      <c r="EL639" s="239"/>
      <c r="EM639" s="15">
        <v>45917</v>
      </c>
      <c r="EN639" s="6">
        <f>IF(EM639="","",SUM(EP639:EP642)+SUM(FD639:FD642)+HH612+SUM(HU639:HU642))</f>
        <v>59</v>
      </c>
      <c r="EO639" s="78">
        <v>7608</v>
      </c>
      <c r="EP639" s="78">
        <f t="shared" si="1117"/>
        <v>4</v>
      </c>
      <c r="EQ639" s="78">
        <v>260</v>
      </c>
      <c r="ER639" s="28">
        <f t="shared" si="1118"/>
        <v>0</v>
      </c>
      <c r="ES639" s="78">
        <v>8</v>
      </c>
      <c r="ET639" s="78">
        <f t="shared" si="1119"/>
        <v>0</v>
      </c>
      <c r="EU639" s="78">
        <v>0</v>
      </c>
      <c r="EV639" s="90" t="str">
        <f t="shared" si="1131"/>
        <v>デジタルミニカメラ</v>
      </c>
      <c r="EW639" s="91">
        <f t="shared" si="1131"/>
        <v>0</v>
      </c>
      <c r="EX639" s="28">
        <f t="shared" si="1120"/>
        <v>0</v>
      </c>
      <c r="EY639" s="29">
        <f t="shared" si="1121"/>
        <v>0</v>
      </c>
      <c r="EZ639" s="7"/>
    </row>
    <row r="640" spans="1:156" ht="15" customHeight="1">
      <c r="A640" s="15"/>
      <c r="B640" s="15"/>
      <c r="C640" s="9"/>
      <c r="D640" s="78" t="str">
        <f t="shared" si="1086"/>
        <v/>
      </c>
      <c r="E640" s="9"/>
      <c r="F640" s="9" t="str">
        <f t="shared" si="1087"/>
        <v/>
      </c>
      <c r="G640" s="9"/>
      <c r="H640" s="9" t="str">
        <f t="shared" si="1088"/>
        <v/>
      </c>
      <c r="I640" s="9"/>
      <c r="J640" s="62" t="str">
        <f t="shared" si="1089"/>
        <v/>
      </c>
      <c r="K640" s="95" t="str">
        <f t="shared" si="1090"/>
        <v/>
      </c>
      <c r="L640" s="9" t="str">
        <f t="shared" si="1091"/>
        <v/>
      </c>
      <c r="M640" s="10" t="str">
        <f t="shared" si="1092"/>
        <v/>
      </c>
      <c r="N640" s="7"/>
      <c r="P640" s="15"/>
      <c r="Q640" s="9"/>
      <c r="R640" s="78" t="str">
        <f t="shared" si="1093"/>
        <v/>
      </c>
      <c r="S640" s="9"/>
      <c r="T640" s="9" t="str">
        <f t="shared" si="1094"/>
        <v/>
      </c>
      <c r="U640" s="9"/>
      <c r="V640" s="9" t="str">
        <f t="shared" si="1095"/>
        <v/>
      </c>
      <c r="W640" s="9"/>
      <c r="X640" s="62" t="str">
        <f t="shared" si="1147"/>
        <v/>
      </c>
      <c r="Y640" s="95" t="str">
        <f t="shared" si="1148"/>
        <v/>
      </c>
      <c r="Z640" s="9" t="str">
        <f t="shared" si="1098"/>
        <v/>
      </c>
      <c r="AA640" s="10" t="str">
        <f t="shared" si="1099"/>
        <v/>
      </c>
      <c r="AB640" s="7"/>
      <c r="AD640" s="15"/>
      <c r="AE640" s="9"/>
      <c r="AF640" s="78" t="str">
        <f t="shared" si="1100"/>
        <v/>
      </c>
      <c r="AG640" s="9"/>
      <c r="AH640" s="9" t="str">
        <f t="shared" si="1101"/>
        <v/>
      </c>
      <c r="AI640" s="9"/>
      <c r="AJ640" s="9" t="str">
        <f t="shared" si="1102"/>
        <v/>
      </c>
      <c r="AK640" s="9"/>
      <c r="AL640" s="62" t="str">
        <f t="shared" si="1149"/>
        <v/>
      </c>
      <c r="AM640" s="95" t="str">
        <f t="shared" si="1150"/>
        <v/>
      </c>
      <c r="AN640" s="9" t="str">
        <f t="shared" si="1103"/>
        <v/>
      </c>
      <c r="AO640" s="10" t="str">
        <f t="shared" si="1104"/>
        <v/>
      </c>
      <c r="AP640" s="7"/>
      <c r="AR640" s="15"/>
      <c r="AS640" s="9"/>
      <c r="AT640" s="78" t="str">
        <f t="shared" si="1105"/>
        <v/>
      </c>
      <c r="AU640" s="9"/>
      <c r="AV640" s="9" t="str">
        <f t="shared" si="1106"/>
        <v/>
      </c>
      <c r="AW640" s="9"/>
      <c r="AX640" s="9" t="str">
        <f t="shared" si="1107"/>
        <v/>
      </c>
      <c r="AY640" s="9"/>
      <c r="AZ640" s="62" t="str">
        <f t="shared" si="1127"/>
        <v/>
      </c>
      <c r="BA640" s="95" t="str">
        <f t="shared" si="1128"/>
        <v/>
      </c>
      <c r="BB640" s="9" t="str">
        <f t="shared" si="1108"/>
        <v/>
      </c>
      <c r="BC640" s="10" t="str">
        <f t="shared" si="1109"/>
        <v/>
      </c>
      <c r="BD640" s="7"/>
      <c r="BF640" s="15"/>
      <c r="BG640" s="9"/>
      <c r="BH640" s="78" t="str">
        <f t="shared" si="1110"/>
        <v/>
      </c>
      <c r="BI640" s="9"/>
      <c r="BJ640" s="9" t="str">
        <f t="shared" si="1111"/>
        <v/>
      </c>
      <c r="BK640" s="9"/>
      <c r="BL640" s="9" t="str">
        <f t="shared" si="1112"/>
        <v/>
      </c>
      <c r="BM640" s="9"/>
      <c r="BN640" s="62" t="str">
        <f t="shared" si="1113"/>
        <v/>
      </c>
      <c r="BO640" s="95" t="str">
        <f t="shared" si="1114"/>
        <v/>
      </c>
      <c r="BP640" s="9" t="str">
        <f t="shared" si="1115"/>
        <v/>
      </c>
      <c r="BQ640" s="10" t="str">
        <f t="shared" si="1116"/>
        <v/>
      </c>
      <c r="BR640" s="7"/>
      <c r="BS640" s="1"/>
      <c r="BT640" s="15"/>
      <c r="BU640" s="9"/>
      <c r="BV640" s="9" t="str">
        <f t="shared" si="1132"/>
        <v/>
      </c>
      <c r="BW640" s="9"/>
      <c r="BX640" s="9" t="str">
        <f t="shared" si="1133"/>
        <v/>
      </c>
      <c r="BY640" s="9"/>
      <c r="BZ640" s="9" t="str">
        <f t="shared" si="1134"/>
        <v/>
      </c>
      <c r="CA640" s="9"/>
      <c r="CB640" s="9"/>
      <c r="CC640" s="9"/>
      <c r="CD640" s="9" t="str">
        <f t="shared" si="1135"/>
        <v/>
      </c>
      <c r="CE640" s="10" t="str">
        <f t="shared" si="1136"/>
        <v/>
      </c>
      <c r="CF640" s="7"/>
      <c r="CH640" s="15"/>
      <c r="CI640" s="9"/>
      <c r="CJ640" s="9" t="str">
        <f t="shared" si="1137"/>
        <v/>
      </c>
      <c r="CK640" s="9"/>
      <c r="CL640" s="9" t="str">
        <f t="shared" si="1138"/>
        <v/>
      </c>
      <c r="CM640" s="9"/>
      <c r="CN640" s="9" t="str">
        <f t="shared" si="1139"/>
        <v/>
      </c>
      <c r="CO640" s="9"/>
      <c r="CP640" s="9"/>
      <c r="CQ640" s="9"/>
      <c r="CR640" s="9" t="str">
        <f t="shared" si="1140"/>
        <v/>
      </c>
      <c r="CS640" s="10" t="str">
        <f t="shared" si="1141"/>
        <v/>
      </c>
      <c r="CT640" s="7"/>
      <c r="CV640" s="15"/>
      <c r="CW640" s="9"/>
      <c r="CX640" s="9" t="str">
        <f t="shared" si="1142"/>
        <v/>
      </c>
      <c r="CY640" s="9"/>
      <c r="CZ640" s="9" t="str">
        <f t="shared" si="1143"/>
        <v/>
      </c>
      <c r="DA640" s="9"/>
      <c r="DB640" s="9" t="str">
        <f t="shared" si="1144"/>
        <v/>
      </c>
      <c r="DC640" s="9"/>
      <c r="DD640" s="9"/>
      <c r="DE640" s="9"/>
      <c r="DF640" s="9" t="str">
        <f t="shared" si="1145"/>
        <v/>
      </c>
      <c r="DG640" s="10" t="str">
        <f t="shared" si="1146"/>
        <v/>
      </c>
      <c r="DH640" s="7"/>
      <c r="EL640" s="239"/>
      <c r="EM640" s="15"/>
      <c r="EN640" s="15"/>
      <c r="EO640" s="9">
        <v>8216</v>
      </c>
      <c r="EP640" s="78">
        <f t="shared" si="1117"/>
        <v>1</v>
      </c>
      <c r="EQ640" s="9">
        <v>389</v>
      </c>
      <c r="ER640" s="9">
        <f t="shared" si="1118"/>
        <v>0</v>
      </c>
      <c r="ES640" s="9">
        <v>27</v>
      </c>
      <c r="ET640" s="9">
        <f t="shared" si="1119"/>
        <v>0</v>
      </c>
      <c r="EU640" s="9">
        <v>0</v>
      </c>
      <c r="EV640" s="62" t="s">
        <v>194</v>
      </c>
      <c r="EW640" s="95">
        <v>770</v>
      </c>
      <c r="EX640" s="9">
        <f t="shared" si="1120"/>
        <v>0</v>
      </c>
      <c r="EY640" s="10">
        <f t="shared" si="1121"/>
        <v>0</v>
      </c>
      <c r="EZ640" s="7"/>
    </row>
    <row r="641" spans="1:156" ht="15" customHeight="1">
      <c r="A641" s="15"/>
      <c r="B641" s="15"/>
      <c r="C641" s="9"/>
      <c r="D641" s="20" t="str">
        <f t="shared" si="1086"/>
        <v/>
      </c>
      <c r="E641" s="9"/>
      <c r="F641" s="9" t="str">
        <f t="shared" si="1087"/>
        <v/>
      </c>
      <c r="G641" s="9"/>
      <c r="H641" s="9" t="str">
        <f t="shared" si="1088"/>
        <v/>
      </c>
      <c r="I641" s="9"/>
      <c r="J641" s="62" t="str">
        <f t="shared" si="1089"/>
        <v/>
      </c>
      <c r="K641" s="9" t="str">
        <f t="shared" si="1090"/>
        <v/>
      </c>
      <c r="L641" s="9" t="str">
        <f t="shared" si="1091"/>
        <v/>
      </c>
      <c r="M641" s="10" t="str">
        <f t="shared" si="1092"/>
        <v/>
      </c>
      <c r="N641" s="7"/>
      <c r="P641" s="15"/>
      <c r="Q641" s="9"/>
      <c r="R641" s="20" t="str">
        <f t="shared" si="1093"/>
        <v/>
      </c>
      <c r="S641" s="9"/>
      <c r="T641" s="9" t="str">
        <f t="shared" si="1094"/>
        <v/>
      </c>
      <c r="U641" s="9"/>
      <c r="V641" s="9" t="str">
        <f t="shared" si="1095"/>
        <v/>
      </c>
      <c r="W641" s="9"/>
      <c r="X641" s="62" t="str">
        <f t="shared" si="1147"/>
        <v/>
      </c>
      <c r="Y641" s="9" t="str">
        <f t="shared" si="1148"/>
        <v/>
      </c>
      <c r="Z641" s="9" t="str">
        <f t="shared" si="1098"/>
        <v/>
      </c>
      <c r="AA641" s="10" t="str">
        <f t="shared" si="1099"/>
        <v/>
      </c>
      <c r="AB641" s="7"/>
      <c r="AD641" s="15"/>
      <c r="AE641" s="9"/>
      <c r="AF641" s="20" t="str">
        <f t="shared" si="1100"/>
        <v/>
      </c>
      <c r="AG641" s="9"/>
      <c r="AH641" s="9" t="str">
        <f t="shared" si="1101"/>
        <v/>
      </c>
      <c r="AI641" s="9"/>
      <c r="AJ641" s="9" t="str">
        <f t="shared" si="1102"/>
        <v/>
      </c>
      <c r="AK641" s="9"/>
      <c r="AL641" s="62" t="str">
        <f t="shared" si="1149"/>
        <v/>
      </c>
      <c r="AM641" s="9" t="str">
        <f t="shared" si="1150"/>
        <v/>
      </c>
      <c r="AN641" s="9" t="str">
        <f t="shared" si="1103"/>
        <v/>
      </c>
      <c r="AO641" s="10" t="str">
        <f t="shared" si="1104"/>
        <v/>
      </c>
      <c r="AP641" s="7"/>
      <c r="AR641" s="17"/>
      <c r="AS641" s="9"/>
      <c r="AT641" s="20" t="str">
        <f t="shared" si="1105"/>
        <v/>
      </c>
      <c r="AU641" s="9"/>
      <c r="AV641" s="9" t="str">
        <f t="shared" si="1106"/>
        <v/>
      </c>
      <c r="AW641" s="9"/>
      <c r="AX641" s="9" t="str">
        <f t="shared" si="1107"/>
        <v/>
      </c>
      <c r="AY641" s="9"/>
      <c r="AZ641" s="62" t="str">
        <f t="shared" si="1127"/>
        <v/>
      </c>
      <c r="BA641" s="9" t="str">
        <f t="shared" si="1128"/>
        <v/>
      </c>
      <c r="BB641" s="9" t="str">
        <f t="shared" si="1108"/>
        <v/>
      </c>
      <c r="BC641" s="10" t="str">
        <f t="shared" si="1109"/>
        <v/>
      </c>
      <c r="BD641" s="7"/>
      <c r="BF641" s="15"/>
      <c r="BG641" s="9"/>
      <c r="BH641" s="20" t="str">
        <f t="shared" si="1110"/>
        <v/>
      </c>
      <c r="BI641" s="9"/>
      <c r="BJ641" s="9" t="str">
        <f t="shared" si="1111"/>
        <v/>
      </c>
      <c r="BK641" s="9"/>
      <c r="BL641" s="9" t="str">
        <f t="shared" si="1112"/>
        <v/>
      </c>
      <c r="BM641" s="9"/>
      <c r="BN641" s="62" t="str">
        <f t="shared" si="1113"/>
        <v/>
      </c>
      <c r="BO641" s="9" t="str">
        <f t="shared" si="1114"/>
        <v/>
      </c>
      <c r="BP641" s="9" t="str">
        <f t="shared" si="1115"/>
        <v/>
      </c>
      <c r="BQ641" s="10" t="str">
        <f t="shared" si="1116"/>
        <v/>
      </c>
      <c r="BR641" s="7"/>
      <c r="BS641" s="1"/>
      <c r="BT641" s="15"/>
      <c r="BU641" s="9"/>
      <c r="BV641" s="9" t="str">
        <f t="shared" si="1132"/>
        <v/>
      </c>
      <c r="BW641" s="9"/>
      <c r="BX641" s="9" t="str">
        <f t="shared" si="1133"/>
        <v/>
      </c>
      <c r="BY641" s="9"/>
      <c r="BZ641" s="9" t="str">
        <f t="shared" si="1134"/>
        <v/>
      </c>
      <c r="CA641" s="9"/>
      <c r="CB641" s="9"/>
      <c r="CC641" s="9"/>
      <c r="CD641" s="9" t="str">
        <f t="shared" si="1135"/>
        <v/>
      </c>
      <c r="CE641" s="10" t="str">
        <f t="shared" si="1136"/>
        <v/>
      </c>
      <c r="CF641" s="7"/>
      <c r="CH641" s="15"/>
      <c r="CI641" s="9"/>
      <c r="CJ641" s="9" t="str">
        <f t="shared" si="1137"/>
        <v/>
      </c>
      <c r="CK641" s="9"/>
      <c r="CL641" s="9" t="str">
        <f t="shared" si="1138"/>
        <v/>
      </c>
      <c r="CM641" s="9"/>
      <c r="CN641" s="9" t="str">
        <f t="shared" si="1139"/>
        <v/>
      </c>
      <c r="CO641" s="9"/>
      <c r="CP641" s="9"/>
      <c r="CQ641" s="9"/>
      <c r="CR641" s="9" t="str">
        <f t="shared" si="1140"/>
        <v/>
      </c>
      <c r="CS641" s="10" t="str">
        <f t="shared" si="1141"/>
        <v/>
      </c>
      <c r="CT641" s="7"/>
      <c r="CV641" s="15"/>
      <c r="CW641" s="9"/>
      <c r="CX641" s="9" t="str">
        <f t="shared" si="1142"/>
        <v/>
      </c>
      <c r="CY641" s="9"/>
      <c r="CZ641" s="9" t="str">
        <f t="shared" si="1143"/>
        <v/>
      </c>
      <c r="DA641" s="9"/>
      <c r="DB641" s="9" t="str">
        <f t="shared" si="1144"/>
        <v/>
      </c>
      <c r="DC641" s="9"/>
      <c r="DD641" s="9"/>
      <c r="DE641" s="9"/>
      <c r="DF641" s="9" t="str">
        <f t="shared" si="1145"/>
        <v/>
      </c>
      <c r="DG641" s="10" t="str">
        <f t="shared" si="1146"/>
        <v/>
      </c>
      <c r="DH641" s="7"/>
      <c r="EL641" s="239"/>
      <c r="EM641" s="15"/>
      <c r="EN641" s="15"/>
      <c r="EO641" s="9">
        <v>6848</v>
      </c>
      <c r="EP641" s="20">
        <f t="shared" si="1117"/>
        <v>22</v>
      </c>
      <c r="EQ641" s="9">
        <v>462</v>
      </c>
      <c r="ER641" s="9">
        <f t="shared" si="1118"/>
        <v>2</v>
      </c>
      <c r="ES641" s="9">
        <v>110</v>
      </c>
      <c r="ET641" s="9">
        <f t="shared" si="1119"/>
        <v>4</v>
      </c>
      <c r="EU641" s="9">
        <v>0</v>
      </c>
      <c r="EV641" s="62" t="str">
        <f t="shared" si="1131"/>
        <v>AIモンスターラバー</v>
      </c>
      <c r="EW641" s="9">
        <f t="shared" si="1131"/>
        <v>200</v>
      </c>
      <c r="EX641" s="9">
        <f t="shared" si="1120"/>
        <v>800</v>
      </c>
      <c r="EY641" s="10">
        <f t="shared" si="1121"/>
        <v>0.36363636363636365</v>
      </c>
      <c r="EZ641" s="7" t="s">
        <v>195</v>
      </c>
    </row>
    <row r="642" spans="1:156" ht="15" customHeight="1" thickBot="1">
      <c r="A642" s="23"/>
      <c r="B642" s="23"/>
      <c r="C642" s="24"/>
      <c r="D642" s="104" t="str">
        <f t="shared" si="1086"/>
        <v/>
      </c>
      <c r="E642" s="24"/>
      <c r="F642" s="24" t="str">
        <f t="shared" si="1087"/>
        <v/>
      </c>
      <c r="G642" s="24"/>
      <c r="H642" s="24" t="str">
        <f t="shared" si="1088"/>
        <v/>
      </c>
      <c r="I642" s="24"/>
      <c r="J642" s="63" t="str">
        <f t="shared" si="1089"/>
        <v/>
      </c>
      <c r="K642" s="96" t="str">
        <f t="shared" si="1090"/>
        <v/>
      </c>
      <c r="L642" s="24" t="str">
        <f t="shared" si="1091"/>
        <v/>
      </c>
      <c r="M642" s="26" t="str">
        <f t="shared" si="1092"/>
        <v/>
      </c>
      <c r="N642" s="7"/>
      <c r="P642" s="23"/>
      <c r="Q642" s="24"/>
      <c r="R642" s="104" t="str">
        <f t="shared" si="1093"/>
        <v/>
      </c>
      <c r="S642" s="24"/>
      <c r="T642" s="24" t="str">
        <f t="shared" si="1094"/>
        <v/>
      </c>
      <c r="U642" s="24"/>
      <c r="V642" s="24" t="str">
        <f t="shared" si="1095"/>
        <v/>
      </c>
      <c r="W642" s="24"/>
      <c r="X642" s="63" t="str">
        <f t="shared" si="1147"/>
        <v/>
      </c>
      <c r="Y642" s="96" t="str">
        <f t="shared" si="1148"/>
        <v/>
      </c>
      <c r="Z642" s="24" t="str">
        <f t="shared" si="1098"/>
        <v/>
      </c>
      <c r="AA642" s="26" t="str">
        <f t="shared" si="1099"/>
        <v/>
      </c>
      <c r="AB642" s="7"/>
      <c r="AD642" s="23"/>
      <c r="AE642" s="24"/>
      <c r="AF642" s="104" t="str">
        <f t="shared" si="1100"/>
        <v/>
      </c>
      <c r="AG642" s="24"/>
      <c r="AH642" s="24" t="str">
        <f t="shared" si="1101"/>
        <v/>
      </c>
      <c r="AI642" s="24"/>
      <c r="AJ642" s="24" t="str">
        <f t="shared" si="1102"/>
        <v/>
      </c>
      <c r="AK642" s="24"/>
      <c r="AL642" s="63" t="str">
        <f t="shared" si="1149"/>
        <v/>
      </c>
      <c r="AM642" s="96" t="str">
        <f t="shared" si="1150"/>
        <v/>
      </c>
      <c r="AN642" s="24" t="str">
        <f t="shared" si="1103"/>
        <v/>
      </c>
      <c r="AO642" s="26" t="str">
        <f t="shared" si="1104"/>
        <v/>
      </c>
      <c r="AP642" s="7"/>
      <c r="AR642" s="23"/>
      <c r="AS642" s="24"/>
      <c r="AT642" s="104" t="str">
        <f t="shared" si="1105"/>
        <v/>
      </c>
      <c r="AU642" s="24"/>
      <c r="AV642" s="24" t="str">
        <f t="shared" si="1106"/>
        <v/>
      </c>
      <c r="AW642" s="24"/>
      <c r="AX642" s="24" t="str">
        <f t="shared" si="1107"/>
        <v/>
      </c>
      <c r="AY642" s="24"/>
      <c r="AZ642" s="63" t="str">
        <f t="shared" si="1127"/>
        <v/>
      </c>
      <c r="BA642" s="96" t="str">
        <f t="shared" si="1128"/>
        <v/>
      </c>
      <c r="BB642" s="24" t="str">
        <f t="shared" si="1108"/>
        <v/>
      </c>
      <c r="BC642" s="26" t="str">
        <f t="shared" si="1109"/>
        <v/>
      </c>
      <c r="BD642" s="7"/>
      <c r="BF642" s="23"/>
      <c r="BG642" s="24"/>
      <c r="BH642" s="104" t="str">
        <f t="shared" si="1110"/>
        <v/>
      </c>
      <c r="BI642" s="24"/>
      <c r="BJ642" s="24" t="str">
        <f t="shared" si="1111"/>
        <v/>
      </c>
      <c r="BK642" s="24"/>
      <c r="BL642" s="24" t="str">
        <f t="shared" si="1112"/>
        <v/>
      </c>
      <c r="BM642" s="24"/>
      <c r="BN642" s="63" t="str">
        <f t="shared" si="1113"/>
        <v/>
      </c>
      <c r="BO642" s="96" t="str">
        <f t="shared" si="1114"/>
        <v/>
      </c>
      <c r="BP642" s="24" t="str">
        <f t="shared" si="1115"/>
        <v/>
      </c>
      <c r="BQ642" s="26" t="str">
        <f t="shared" si="1116"/>
        <v/>
      </c>
      <c r="BR642" s="7"/>
      <c r="BS642" s="1"/>
      <c r="BT642" s="15"/>
      <c r="BU642" s="9"/>
      <c r="BV642" s="9" t="str">
        <f t="shared" si="1132"/>
        <v/>
      </c>
      <c r="BW642" s="9"/>
      <c r="BX642" s="9" t="str">
        <f t="shared" si="1133"/>
        <v/>
      </c>
      <c r="BY642" s="9"/>
      <c r="BZ642" s="9" t="str">
        <f t="shared" si="1134"/>
        <v/>
      </c>
      <c r="CA642" s="9"/>
      <c r="CB642" s="9"/>
      <c r="CC642" s="9"/>
      <c r="CD642" s="9" t="str">
        <f t="shared" si="1135"/>
        <v/>
      </c>
      <c r="CE642" s="10" t="str">
        <f t="shared" si="1136"/>
        <v/>
      </c>
      <c r="CF642" s="7"/>
      <c r="CH642" s="15"/>
      <c r="CI642" s="9"/>
      <c r="CJ642" s="9" t="str">
        <f t="shared" si="1137"/>
        <v/>
      </c>
      <c r="CK642" s="9"/>
      <c r="CL642" s="9" t="str">
        <f t="shared" si="1138"/>
        <v/>
      </c>
      <c r="CM642" s="9"/>
      <c r="CN642" s="9" t="str">
        <f t="shared" si="1139"/>
        <v/>
      </c>
      <c r="CO642" s="9"/>
      <c r="CP642" s="9"/>
      <c r="CQ642" s="9"/>
      <c r="CR642" s="9" t="str">
        <f t="shared" si="1140"/>
        <v/>
      </c>
      <c r="CS642" s="10" t="str">
        <f t="shared" si="1141"/>
        <v/>
      </c>
      <c r="CT642" s="7"/>
      <c r="CV642" s="15"/>
      <c r="CW642" s="9"/>
      <c r="CX642" s="9" t="str">
        <f t="shared" si="1142"/>
        <v/>
      </c>
      <c r="CY642" s="9"/>
      <c r="CZ642" s="9" t="str">
        <f t="shared" si="1143"/>
        <v/>
      </c>
      <c r="DA642" s="9"/>
      <c r="DB642" s="9" t="str">
        <f t="shared" si="1144"/>
        <v/>
      </c>
      <c r="DC642" s="9"/>
      <c r="DD642" s="9"/>
      <c r="DE642" s="9"/>
      <c r="DF642" s="9" t="str">
        <f t="shared" si="1145"/>
        <v/>
      </c>
      <c r="DG642" s="10" t="str">
        <f t="shared" si="1146"/>
        <v/>
      </c>
      <c r="DH642" s="7"/>
      <c r="EL642" s="239"/>
      <c r="EM642" s="23"/>
      <c r="EN642" s="23"/>
      <c r="EO642" s="24">
        <v>7879</v>
      </c>
      <c r="EP642" s="104">
        <f t="shared" si="1117"/>
        <v>32</v>
      </c>
      <c r="EQ642" s="24">
        <v>574</v>
      </c>
      <c r="ER642" s="24">
        <f t="shared" si="1118"/>
        <v>0</v>
      </c>
      <c r="ES642" s="24">
        <v>12</v>
      </c>
      <c r="ET642" s="24">
        <f t="shared" si="1119"/>
        <v>2</v>
      </c>
      <c r="EU642" s="24">
        <v>0</v>
      </c>
      <c r="EV642" s="63" t="s">
        <v>49</v>
      </c>
      <c r="EW642" s="96">
        <v>500</v>
      </c>
      <c r="EX642" s="24">
        <f t="shared" si="1120"/>
        <v>1000</v>
      </c>
      <c r="EY642" s="26">
        <f t="shared" si="1121"/>
        <v>0.3125</v>
      </c>
      <c r="EZ642" s="7" t="s">
        <v>196</v>
      </c>
    </row>
    <row r="643" spans="1:156" ht="15" customHeight="1" thickTop="1">
      <c r="A643" s="89"/>
      <c r="B643" s="89"/>
      <c r="C643" s="78"/>
      <c r="D643" s="78" t="str">
        <f t="shared" si="1086"/>
        <v/>
      </c>
      <c r="E643" s="78"/>
      <c r="F643" s="28" t="str">
        <f t="shared" si="1087"/>
        <v/>
      </c>
      <c r="G643" s="78"/>
      <c r="H643" s="78" t="str">
        <f t="shared" si="1088"/>
        <v/>
      </c>
      <c r="I643" s="78"/>
      <c r="J643" s="90" t="str">
        <f t="shared" si="1089"/>
        <v/>
      </c>
      <c r="K643" s="91" t="str">
        <f t="shared" si="1090"/>
        <v/>
      </c>
      <c r="L643" s="28" t="str">
        <f t="shared" si="1091"/>
        <v/>
      </c>
      <c r="M643" s="29" t="str">
        <f t="shared" si="1092"/>
        <v/>
      </c>
      <c r="N643" s="7"/>
      <c r="P643" s="89" t="str">
        <f>IF(A643="","",A643)</f>
        <v/>
      </c>
      <c r="Q643" s="78"/>
      <c r="R643" s="78" t="str">
        <f t="shared" si="1093"/>
        <v/>
      </c>
      <c r="S643" s="78"/>
      <c r="T643" s="28" t="str">
        <f t="shared" si="1094"/>
        <v/>
      </c>
      <c r="U643" s="78"/>
      <c r="V643" s="78" t="str">
        <f t="shared" si="1095"/>
        <v/>
      </c>
      <c r="W643" s="78"/>
      <c r="X643" s="90" t="str">
        <f t="shared" si="1147"/>
        <v/>
      </c>
      <c r="Y643" s="91" t="str">
        <f t="shared" si="1148"/>
        <v/>
      </c>
      <c r="Z643" s="28" t="str">
        <f t="shared" si="1098"/>
        <v/>
      </c>
      <c r="AA643" s="29" t="str">
        <f t="shared" si="1099"/>
        <v/>
      </c>
      <c r="AB643" s="7"/>
      <c r="AD643" s="89" t="str">
        <f>IF(CF643="","",CF643)</f>
        <v/>
      </c>
      <c r="AE643" s="78"/>
      <c r="AF643" s="78" t="str">
        <f t="shared" si="1100"/>
        <v/>
      </c>
      <c r="AG643" s="78"/>
      <c r="AH643" s="28" t="str">
        <f t="shared" si="1101"/>
        <v/>
      </c>
      <c r="AI643" s="78"/>
      <c r="AJ643" s="78" t="str">
        <f t="shared" si="1102"/>
        <v/>
      </c>
      <c r="AK643" s="78"/>
      <c r="AL643" s="90" t="str">
        <f t="shared" si="1149"/>
        <v/>
      </c>
      <c r="AM643" s="91" t="str">
        <f t="shared" si="1150"/>
        <v/>
      </c>
      <c r="AN643" s="28" t="str">
        <f t="shared" si="1103"/>
        <v/>
      </c>
      <c r="AO643" s="29" t="str">
        <f t="shared" si="1104"/>
        <v/>
      </c>
      <c r="AP643" s="7"/>
      <c r="AR643" s="89"/>
      <c r="AS643" s="78"/>
      <c r="AT643" s="78" t="str">
        <f t="shared" si="1105"/>
        <v/>
      </c>
      <c r="AU643" s="78"/>
      <c r="AV643" s="28" t="str">
        <f t="shared" si="1106"/>
        <v/>
      </c>
      <c r="AW643" s="78"/>
      <c r="AX643" s="78" t="str">
        <f t="shared" si="1107"/>
        <v/>
      </c>
      <c r="AY643" s="78"/>
      <c r="AZ643" s="90" t="str">
        <f t="shared" si="1127"/>
        <v/>
      </c>
      <c r="BA643" s="91" t="str">
        <f t="shared" si="1128"/>
        <v/>
      </c>
      <c r="BB643" s="28" t="str">
        <f t="shared" si="1108"/>
        <v/>
      </c>
      <c r="BC643" s="29" t="str">
        <f t="shared" si="1109"/>
        <v/>
      </c>
      <c r="BD643" s="7"/>
      <c r="BF643" s="89">
        <f>IF(EM643="","",EM643)</f>
        <v>45922</v>
      </c>
      <c r="BG643" s="78"/>
      <c r="BH643" s="78" t="str">
        <f t="shared" si="1110"/>
        <v/>
      </c>
      <c r="BI643" s="78"/>
      <c r="BJ643" s="28" t="str">
        <f t="shared" si="1111"/>
        <v/>
      </c>
      <c r="BK643" s="78"/>
      <c r="BL643" s="78" t="str">
        <f t="shared" si="1112"/>
        <v/>
      </c>
      <c r="BM643" s="78"/>
      <c r="BN643" s="90" t="str">
        <f t="shared" si="1113"/>
        <v/>
      </c>
      <c r="BO643" s="91" t="str">
        <f t="shared" si="1114"/>
        <v/>
      </c>
      <c r="BP643" s="28" t="str">
        <f t="shared" si="1115"/>
        <v/>
      </c>
      <c r="BQ643" s="29" t="str">
        <f t="shared" si="1116"/>
        <v/>
      </c>
      <c r="BR643" s="7"/>
      <c r="BS643" s="1"/>
      <c r="BT643" s="15"/>
      <c r="BU643" s="9"/>
      <c r="BV643" s="9" t="str">
        <f t="shared" si="1132"/>
        <v/>
      </c>
      <c r="BW643" s="9"/>
      <c r="BX643" s="9" t="str">
        <f t="shared" si="1133"/>
        <v/>
      </c>
      <c r="BY643" s="9"/>
      <c r="BZ643" s="9" t="str">
        <f t="shared" si="1134"/>
        <v/>
      </c>
      <c r="CA643" s="9"/>
      <c r="CB643" s="9"/>
      <c r="CC643" s="9"/>
      <c r="CD643" s="9" t="str">
        <f t="shared" si="1135"/>
        <v/>
      </c>
      <c r="CE643" s="10" t="str">
        <f t="shared" si="1136"/>
        <v/>
      </c>
      <c r="CF643" s="7"/>
      <c r="CH643" s="15"/>
      <c r="CI643" s="9"/>
      <c r="CJ643" s="9" t="str">
        <f t="shared" si="1137"/>
        <v/>
      </c>
      <c r="CK643" s="9"/>
      <c r="CL643" s="9" t="str">
        <f t="shared" si="1138"/>
        <v/>
      </c>
      <c r="CM643" s="9"/>
      <c r="CN643" s="9" t="str">
        <f t="shared" si="1139"/>
        <v/>
      </c>
      <c r="CO643" s="9"/>
      <c r="CP643" s="9"/>
      <c r="CQ643" s="9"/>
      <c r="CR643" s="9" t="str">
        <f t="shared" si="1140"/>
        <v/>
      </c>
      <c r="CS643" s="10" t="str">
        <f t="shared" si="1141"/>
        <v/>
      </c>
      <c r="CT643" s="7"/>
      <c r="CV643" s="15"/>
      <c r="CW643" s="9"/>
      <c r="CX643" s="9" t="str">
        <f t="shared" si="1142"/>
        <v/>
      </c>
      <c r="CY643" s="9"/>
      <c r="CZ643" s="9" t="str">
        <f t="shared" si="1143"/>
        <v/>
      </c>
      <c r="DA643" s="9"/>
      <c r="DB643" s="9" t="str">
        <f t="shared" si="1144"/>
        <v/>
      </c>
      <c r="DC643" s="9"/>
      <c r="DD643" s="9"/>
      <c r="DE643" s="9"/>
      <c r="DF643" s="9" t="str">
        <f t="shared" si="1145"/>
        <v/>
      </c>
      <c r="DG643" s="10" t="str">
        <f t="shared" si="1146"/>
        <v/>
      </c>
      <c r="DH643" s="7"/>
      <c r="EL643" s="239"/>
      <c r="EM643" s="89">
        <v>45922</v>
      </c>
      <c r="EN643" s="6">
        <f>IF(EM643="","",SUM(EP643:EP646)+SUM(FD643:FD646)+HH616+SUM(HU643:HU646))</f>
        <v>67</v>
      </c>
      <c r="EO643" s="78">
        <v>7616</v>
      </c>
      <c r="EP643" s="78">
        <f t="shared" si="1117"/>
        <v>8</v>
      </c>
      <c r="EQ643" s="78">
        <v>261</v>
      </c>
      <c r="ER643" s="28">
        <f t="shared" si="1118"/>
        <v>1</v>
      </c>
      <c r="ES643" s="78">
        <v>7</v>
      </c>
      <c r="ET643" s="78">
        <f t="shared" si="1119"/>
        <v>1</v>
      </c>
      <c r="EU643" s="78">
        <v>0</v>
      </c>
      <c r="EV643" s="90" t="str">
        <f t="shared" si="1131"/>
        <v>デジタルミニカメラ</v>
      </c>
      <c r="EW643" s="91">
        <f t="shared" si="1131"/>
        <v>0</v>
      </c>
      <c r="EX643" s="28">
        <f t="shared" si="1120"/>
        <v>0</v>
      </c>
      <c r="EY643" s="29">
        <f t="shared" si="1121"/>
        <v>0</v>
      </c>
      <c r="EZ643" s="7"/>
    </row>
    <row r="644" spans="1:156" ht="15" customHeight="1">
      <c r="A644" s="15"/>
      <c r="B644" s="15"/>
      <c r="C644" s="9"/>
      <c r="D644" s="9" t="str">
        <f t="shared" si="1086"/>
        <v/>
      </c>
      <c r="E644" s="9"/>
      <c r="F644" s="9" t="str">
        <f t="shared" si="1087"/>
        <v/>
      </c>
      <c r="G644" s="9"/>
      <c r="H644" s="9" t="str">
        <f t="shared" si="1088"/>
        <v/>
      </c>
      <c r="I644" s="9"/>
      <c r="J644" s="62" t="str">
        <f t="shared" si="1089"/>
        <v/>
      </c>
      <c r="K644" s="95" t="str">
        <f t="shared" si="1090"/>
        <v/>
      </c>
      <c r="L644" s="9" t="str">
        <f t="shared" si="1091"/>
        <v/>
      </c>
      <c r="M644" s="10" t="str">
        <f t="shared" si="1092"/>
        <v/>
      </c>
      <c r="N644" s="7"/>
      <c r="P644" s="15"/>
      <c r="Q644" s="9"/>
      <c r="R644" s="9" t="str">
        <f t="shared" si="1093"/>
        <v/>
      </c>
      <c r="S644" s="9"/>
      <c r="T644" s="9" t="str">
        <f t="shared" si="1094"/>
        <v/>
      </c>
      <c r="U644" s="9"/>
      <c r="V644" s="9" t="str">
        <f t="shared" si="1095"/>
        <v/>
      </c>
      <c r="W644" s="9"/>
      <c r="X644" s="62" t="str">
        <f t="shared" si="1147"/>
        <v/>
      </c>
      <c r="Y644" s="95" t="str">
        <f t="shared" si="1148"/>
        <v/>
      </c>
      <c r="Z644" s="9" t="str">
        <f t="shared" si="1098"/>
        <v/>
      </c>
      <c r="AA644" s="10" t="str">
        <f t="shared" si="1099"/>
        <v/>
      </c>
      <c r="AB644" s="7"/>
      <c r="AD644" s="15"/>
      <c r="AE644" s="9"/>
      <c r="AF644" s="9" t="str">
        <f t="shared" si="1100"/>
        <v/>
      </c>
      <c r="AG644" s="9"/>
      <c r="AH644" s="9" t="str">
        <f t="shared" si="1101"/>
        <v/>
      </c>
      <c r="AI644" s="9"/>
      <c r="AJ644" s="9" t="str">
        <f t="shared" si="1102"/>
        <v/>
      </c>
      <c r="AK644" s="9"/>
      <c r="AL644" s="62" t="str">
        <f t="shared" si="1149"/>
        <v/>
      </c>
      <c r="AM644" s="95" t="str">
        <f t="shared" si="1150"/>
        <v/>
      </c>
      <c r="AN644" s="9" t="str">
        <f t="shared" si="1103"/>
        <v/>
      </c>
      <c r="AO644" s="10" t="str">
        <f t="shared" si="1104"/>
        <v/>
      </c>
      <c r="AP644" s="7"/>
      <c r="AR644" s="15"/>
      <c r="AS644" s="9"/>
      <c r="AT644" s="9" t="str">
        <f t="shared" si="1105"/>
        <v/>
      </c>
      <c r="AU644" s="9"/>
      <c r="AV644" s="9" t="str">
        <f t="shared" si="1106"/>
        <v/>
      </c>
      <c r="AW644" s="9"/>
      <c r="AX644" s="9" t="str">
        <f t="shared" si="1107"/>
        <v/>
      </c>
      <c r="AY644" s="9"/>
      <c r="AZ644" s="62" t="str">
        <f t="shared" si="1127"/>
        <v/>
      </c>
      <c r="BA644" s="95" t="str">
        <f t="shared" si="1128"/>
        <v/>
      </c>
      <c r="BB644" s="9" t="str">
        <f t="shared" si="1108"/>
        <v/>
      </c>
      <c r="BC644" s="10" t="str">
        <f t="shared" si="1109"/>
        <v/>
      </c>
      <c r="BD644" s="7"/>
      <c r="BF644" s="15"/>
      <c r="BG644" s="9"/>
      <c r="BH644" s="9" t="str">
        <f t="shared" si="1110"/>
        <v/>
      </c>
      <c r="BI644" s="9"/>
      <c r="BJ644" s="9" t="str">
        <f t="shared" si="1111"/>
        <v/>
      </c>
      <c r="BK644" s="9"/>
      <c r="BL644" s="9" t="str">
        <f t="shared" si="1112"/>
        <v/>
      </c>
      <c r="BM644" s="9"/>
      <c r="BN644" s="62" t="str">
        <f t="shared" si="1113"/>
        <v/>
      </c>
      <c r="BO644" s="95" t="str">
        <f t="shared" si="1114"/>
        <v/>
      </c>
      <c r="BP644" s="9" t="str">
        <f t="shared" si="1115"/>
        <v/>
      </c>
      <c r="BQ644" s="10" t="str">
        <f t="shared" si="1116"/>
        <v/>
      </c>
      <c r="BR644" s="7"/>
      <c r="BS644" s="1"/>
      <c r="BT644" s="15"/>
      <c r="BU644" s="9"/>
      <c r="BV644" s="9" t="str">
        <f t="shared" si="1132"/>
        <v/>
      </c>
      <c r="BW644" s="9"/>
      <c r="BX644" s="9" t="str">
        <f t="shared" si="1133"/>
        <v/>
      </c>
      <c r="BY644" s="9"/>
      <c r="BZ644" s="9" t="str">
        <f t="shared" si="1134"/>
        <v/>
      </c>
      <c r="CA644" s="9"/>
      <c r="CB644" s="9"/>
      <c r="CC644" s="9"/>
      <c r="CD644" s="9" t="str">
        <f t="shared" si="1135"/>
        <v/>
      </c>
      <c r="CE644" s="10" t="str">
        <f t="shared" si="1136"/>
        <v/>
      </c>
      <c r="CF644" s="7"/>
      <c r="CH644" s="15"/>
      <c r="CI644" s="9"/>
      <c r="CJ644" s="9" t="str">
        <f t="shared" si="1137"/>
        <v/>
      </c>
      <c r="CK644" s="9"/>
      <c r="CL644" s="9" t="str">
        <f t="shared" si="1138"/>
        <v/>
      </c>
      <c r="CM644" s="9"/>
      <c r="CN644" s="9" t="str">
        <f t="shared" si="1139"/>
        <v/>
      </c>
      <c r="CO644" s="9"/>
      <c r="CP644" s="9"/>
      <c r="CQ644" s="9"/>
      <c r="CR644" s="9" t="str">
        <f t="shared" si="1140"/>
        <v/>
      </c>
      <c r="CS644" s="10" t="str">
        <f t="shared" si="1141"/>
        <v/>
      </c>
      <c r="CT644" s="7"/>
      <c r="CV644" s="15"/>
      <c r="CW644" s="9"/>
      <c r="CX644" s="9" t="str">
        <f t="shared" si="1142"/>
        <v/>
      </c>
      <c r="CY644" s="9"/>
      <c r="CZ644" s="9" t="str">
        <f t="shared" si="1143"/>
        <v/>
      </c>
      <c r="DA644" s="9"/>
      <c r="DB644" s="9" t="str">
        <f t="shared" si="1144"/>
        <v/>
      </c>
      <c r="DC644" s="9"/>
      <c r="DD644" s="9"/>
      <c r="DE644" s="9"/>
      <c r="DF644" s="9" t="str">
        <f t="shared" si="1145"/>
        <v/>
      </c>
      <c r="DG644" s="10" t="str">
        <f t="shared" si="1146"/>
        <v/>
      </c>
      <c r="DH644" s="7"/>
      <c r="EL644" s="239"/>
      <c r="EM644" s="15"/>
      <c r="EN644" s="15"/>
      <c r="EO644" s="9">
        <v>8216</v>
      </c>
      <c r="EP644" s="9">
        <f t="shared" si="1117"/>
        <v>0</v>
      </c>
      <c r="EQ644" s="9">
        <v>389</v>
      </c>
      <c r="ER644" s="9">
        <f t="shared" si="1118"/>
        <v>0</v>
      </c>
      <c r="ES644" s="9">
        <v>27</v>
      </c>
      <c r="ET644" s="9">
        <f t="shared" si="1119"/>
        <v>0</v>
      </c>
      <c r="EU644" s="9">
        <v>-15</v>
      </c>
      <c r="EV644" s="62" t="str">
        <f t="shared" ref="EV644:EW650" si="1151">IF(EO644="","",EV640)</f>
        <v>メタリックイヤホン</v>
      </c>
      <c r="EW644" s="95">
        <f t="shared" si="1151"/>
        <v>770</v>
      </c>
      <c r="EX644" s="9">
        <f t="shared" si="1120"/>
        <v>0</v>
      </c>
      <c r="EY644" s="10" t="e">
        <f t="shared" si="1121"/>
        <v>#DIV/0!</v>
      </c>
      <c r="EZ644" s="7" t="s">
        <v>197</v>
      </c>
    </row>
    <row r="645" spans="1:156" ht="15" customHeight="1">
      <c r="A645" s="15"/>
      <c r="B645" s="15"/>
      <c r="C645" s="9"/>
      <c r="D645" s="9" t="str">
        <f t="shared" si="1086"/>
        <v/>
      </c>
      <c r="E645" s="9"/>
      <c r="F645" s="9" t="str">
        <f t="shared" si="1087"/>
        <v/>
      </c>
      <c r="G645" s="9"/>
      <c r="H645" s="9" t="str">
        <f t="shared" si="1088"/>
        <v/>
      </c>
      <c r="I645" s="9"/>
      <c r="J645" s="62" t="str">
        <f t="shared" si="1089"/>
        <v/>
      </c>
      <c r="K645" s="9" t="str">
        <f t="shared" si="1090"/>
        <v/>
      </c>
      <c r="L645" s="9" t="str">
        <f t="shared" si="1091"/>
        <v/>
      </c>
      <c r="M645" s="10" t="str">
        <f t="shared" si="1092"/>
        <v/>
      </c>
      <c r="N645" s="7"/>
      <c r="P645" s="15"/>
      <c r="Q645" s="9"/>
      <c r="R645" s="9" t="str">
        <f t="shared" si="1093"/>
        <v/>
      </c>
      <c r="S645" s="9"/>
      <c r="T645" s="9" t="str">
        <f t="shared" si="1094"/>
        <v/>
      </c>
      <c r="U645" s="9"/>
      <c r="V645" s="9" t="str">
        <f t="shared" si="1095"/>
        <v/>
      </c>
      <c r="W645" s="9"/>
      <c r="X645" s="62" t="str">
        <f t="shared" si="1147"/>
        <v/>
      </c>
      <c r="Y645" s="9" t="str">
        <f t="shared" si="1148"/>
        <v/>
      </c>
      <c r="Z645" s="9" t="str">
        <f t="shared" si="1098"/>
        <v/>
      </c>
      <c r="AA645" s="10" t="str">
        <f t="shared" si="1099"/>
        <v/>
      </c>
      <c r="AB645" s="7"/>
      <c r="AD645" s="15"/>
      <c r="AE645" s="9"/>
      <c r="AF645" s="9" t="str">
        <f t="shared" si="1100"/>
        <v/>
      </c>
      <c r="AG645" s="9"/>
      <c r="AH645" s="9" t="str">
        <f t="shared" si="1101"/>
        <v/>
      </c>
      <c r="AI645" s="9"/>
      <c r="AJ645" s="9" t="str">
        <f t="shared" si="1102"/>
        <v/>
      </c>
      <c r="AK645" s="9"/>
      <c r="AL645" s="62" t="str">
        <f t="shared" si="1149"/>
        <v/>
      </c>
      <c r="AM645" s="9" t="str">
        <f t="shared" si="1150"/>
        <v/>
      </c>
      <c r="AN645" s="9" t="str">
        <f t="shared" si="1103"/>
        <v/>
      </c>
      <c r="AO645" s="10" t="str">
        <f t="shared" si="1104"/>
        <v/>
      </c>
      <c r="AP645" s="7"/>
      <c r="AR645" s="17"/>
      <c r="AS645" s="9"/>
      <c r="AT645" s="9" t="str">
        <f t="shared" si="1105"/>
        <v/>
      </c>
      <c r="AU645" s="9"/>
      <c r="AV645" s="9" t="str">
        <f t="shared" si="1106"/>
        <v/>
      </c>
      <c r="AW645" s="9"/>
      <c r="AX645" s="9" t="str">
        <f t="shared" si="1107"/>
        <v/>
      </c>
      <c r="AY645" s="9"/>
      <c r="AZ645" s="62" t="str">
        <f t="shared" si="1127"/>
        <v/>
      </c>
      <c r="BA645" s="9" t="str">
        <f t="shared" si="1128"/>
        <v/>
      </c>
      <c r="BB645" s="9" t="str">
        <f t="shared" si="1108"/>
        <v/>
      </c>
      <c r="BC645" s="10" t="str">
        <f t="shared" si="1109"/>
        <v/>
      </c>
      <c r="BD645" s="7"/>
      <c r="BF645" s="15"/>
      <c r="BG645" s="9"/>
      <c r="BH645" s="9" t="str">
        <f t="shared" si="1110"/>
        <v/>
      </c>
      <c r="BI645" s="9"/>
      <c r="BJ645" s="9" t="str">
        <f t="shared" si="1111"/>
        <v/>
      </c>
      <c r="BK645" s="9"/>
      <c r="BL645" s="9" t="str">
        <f t="shared" si="1112"/>
        <v/>
      </c>
      <c r="BM645" s="9"/>
      <c r="BN645" s="62" t="str">
        <f t="shared" si="1113"/>
        <v/>
      </c>
      <c r="BO645" s="9" t="str">
        <f t="shared" si="1114"/>
        <v/>
      </c>
      <c r="BP645" s="9" t="str">
        <f t="shared" si="1115"/>
        <v/>
      </c>
      <c r="BQ645" s="10" t="str">
        <f t="shared" si="1116"/>
        <v/>
      </c>
      <c r="BR645" s="7"/>
      <c r="BS645" s="1"/>
      <c r="BT645" s="15"/>
      <c r="BU645" s="9"/>
      <c r="BV645" s="9" t="str">
        <f t="shared" si="1132"/>
        <v/>
      </c>
      <c r="BW645" s="9"/>
      <c r="BX645" s="9" t="str">
        <f t="shared" si="1133"/>
        <v/>
      </c>
      <c r="BY645" s="9"/>
      <c r="BZ645" s="9" t="str">
        <f t="shared" si="1134"/>
        <v/>
      </c>
      <c r="CA645" s="9"/>
      <c r="CB645" s="9"/>
      <c r="CC645" s="9"/>
      <c r="CD645" s="9" t="str">
        <f t="shared" si="1135"/>
        <v/>
      </c>
      <c r="CE645" s="10" t="str">
        <f t="shared" si="1136"/>
        <v/>
      </c>
      <c r="CF645" s="7"/>
      <c r="CH645" s="15"/>
      <c r="CI645" s="9"/>
      <c r="CJ645" s="9" t="str">
        <f t="shared" si="1137"/>
        <v/>
      </c>
      <c r="CK645" s="9"/>
      <c r="CL645" s="9" t="str">
        <f t="shared" si="1138"/>
        <v/>
      </c>
      <c r="CM645" s="9"/>
      <c r="CN645" s="9" t="str">
        <f t="shared" si="1139"/>
        <v/>
      </c>
      <c r="CO645" s="9"/>
      <c r="CP645" s="9"/>
      <c r="CQ645" s="9"/>
      <c r="CR645" s="9" t="str">
        <f t="shared" si="1140"/>
        <v/>
      </c>
      <c r="CS645" s="10" t="str">
        <f t="shared" si="1141"/>
        <v/>
      </c>
      <c r="CT645" s="7"/>
      <c r="CV645" s="15"/>
      <c r="CW645" s="9"/>
      <c r="CX645" s="9" t="str">
        <f t="shared" si="1142"/>
        <v/>
      </c>
      <c r="CY645" s="9"/>
      <c r="CZ645" s="9" t="str">
        <f t="shared" si="1143"/>
        <v/>
      </c>
      <c r="DA645" s="9"/>
      <c r="DB645" s="9" t="str">
        <f t="shared" si="1144"/>
        <v/>
      </c>
      <c r="DC645" s="9"/>
      <c r="DD645" s="9"/>
      <c r="DE645" s="9"/>
      <c r="DF645" s="9" t="str">
        <f t="shared" si="1145"/>
        <v/>
      </c>
      <c r="DG645" s="10" t="str">
        <f t="shared" si="1146"/>
        <v/>
      </c>
      <c r="DH645" s="7"/>
      <c r="EL645" s="239"/>
      <c r="EM645" s="15"/>
      <c r="EN645" s="15"/>
      <c r="EO645" s="9">
        <v>6888</v>
      </c>
      <c r="EP645" s="9">
        <f t="shared" si="1117"/>
        <v>40</v>
      </c>
      <c r="EQ645" s="9">
        <v>466</v>
      </c>
      <c r="ER645" s="9">
        <f t="shared" si="1118"/>
        <v>4</v>
      </c>
      <c r="ES645" s="9">
        <v>106</v>
      </c>
      <c r="ET645" s="9">
        <f t="shared" si="1119"/>
        <v>4</v>
      </c>
      <c r="EU645" s="9">
        <v>0</v>
      </c>
      <c r="EV645" s="62" t="str">
        <f t="shared" si="1151"/>
        <v>AIモンスターラバー</v>
      </c>
      <c r="EW645" s="9">
        <f t="shared" si="1151"/>
        <v>200</v>
      </c>
      <c r="EX645" s="9">
        <f t="shared" si="1120"/>
        <v>800</v>
      </c>
      <c r="EY645" s="10">
        <f t="shared" si="1121"/>
        <v>0.2</v>
      </c>
      <c r="EZ645" s="7"/>
    </row>
    <row r="646" spans="1:156" ht="15" customHeight="1" thickBot="1">
      <c r="A646" s="23"/>
      <c r="B646" s="23"/>
      <c r="C646" s="24"/>
      <c r="D646" s="24" t="str">
        <f t="shared" si="1086"/>
        <v/>
      </c>
      <c r="E646" s="24"/>
      <c r="F646" s="24" t="str">
        <f t="shared" si="1087"/>
        <v/>
      </c>
      <c r="G646" s="24"/>
      <c r="H646" s="24" t="str">
        <f t="shared" si="1088"/>
        <v/>
      </c>
      <c r="I646" s="24"/>
      <c r="J646" s="63" t="str">
        <f t="shared" si="1089"/>
        <v/>
      </c>
      <c r="K646" s="96" t="str">
        <f t="shared" si="1090"/>
        <v/>
      </c>
      <c r="L646" s="24" t="str">
        <f t="shared" si="1091"/>
        <v/>
      </c>
      <c r="M646" s="26" t="str">
        <f t="shared" si="1092"/>
        <v/>
      </c>
      <c r="N646" s="7"/>
      <c r="P646" s="23"/>
      <c r="Q646" s="24"/>
      <c r="R646" s="24" t="str">
        <f t="shared" si="1093"/>
        <v/>
      </c>
      <c r="S646" s="24"/>
      <c r="T646" s="24" t="str">
        <f t="shared" si="1094"/>
        <v/>
      </c>
      <c r="U646" s="24"/>
      <c r="V646" s="24" t="str">
        <f t="shared" si="1095"/>
        <v/>
      </c>
      <c r="W646" s="24"/>
      <c r="X646" s="63" t="str">
        <f t="shared" si="1147"/>
        <v/>
      </c>
      <c r="Y646" s="96" t="str">
        <f t="shared" si="1148"/>
        <v/>
      </c>
      <c r="Z646" s="24" t="str">
        <f t="shared" si="1098"/>
        <v/>
      </c>
      <c r="AA646" s="26" t="str">
        <f t="shared" si="1099"/>
        <v/>
      </c>
      <c r="AB646" s="7"/>
      <c r="AD646" s="23"/>
      <c r="AE646" s="24"/>
      <c r="AF646" s="24" t="str">
        <f t="shared" si="1100"/>
        <v/>
      </c>
      <c r="AG646" s="24"/>
      <c r="AH646" s="24" t="str">
        <f t="shared" si="1101"/>
        <v/>
      </c>
      <c r="AI646" s="24"/>
      <c r="AJ646" s="24" t="str">
        <f t="shared" si="1102"/>
        <v/>
      </c>
      <c r="AK646" s="24"/>
      <c r="AL646" s="63" t="str">
        <f t="shared" si="1149"/>
        <v/>
      </c>
      <c r="AM646" s="96" t="str">
        <f t="shared" si="1150"/>
        <v/>
      </c>
      <c r="AN646" s="24" t="str">
        <f t="shared" si="1103"/>
        <v/>
      </c>
      <c r="AO646" s="26" t="str">
        <f t="shared" si="1104"/>
        <v/>
      </c>
      <c r="AP646" s="7"/>
      <c r="AR646" s="23"/>
      <c r="AS646" s="24"/>
      <c r="AT646" s="24" t="str">
        <f t="shared" si="1105"/>
        <v/>
      </c>
      <c r="AU646" s="24"/>
      <c r="AV646" s="24" t="str">
        <f t="shared" si="1106"/>
        <v/>
      </c>
      <c r="AW646" s="24"/>
      <c r="AX646" s="24" t="str">
        <f t="shared" si="1107"/>
        <v/>
      </c>
      <c r="AY646" s="24"/>
      <c r="AZ646" s="63" t="str">
        <f t="shared" si="1127"/>
        <v/>
      </c>
      <c r="BA646" s="96" t="str">
        <f t="shared" si="1128"/>
        <v/>
      </c>
      <c r="BB646" s="24" t="str">
        <f t="shared" si="1108"/>
        <v/>
      </c>
      <c r="BC646" s="26" t="str">
        <f t="shared" si="1109"/>
        <v/>
      </c>
      <c r="BD646" s="7"/>
      <c r="BF646" s="23"/>
      <c r="BG646" s="24"/>
      <c r="BH646" s="24" t="str">
        <f t="shared" si="1110"/>
        <v/>
      </c>
      <c r="BI646" s="24"/>
      <c r="BJ646" s="24" t="str">
        <f t="shared" si="1111"/>
        <v/>
      </c>
      <c r="BK646" s="24"/>
      <c r="BL646" s="24" t="str">
        <f t="shared" si="1112"/>
        <v/>
      </c>
      <c r="BM646" s="24"/>
      <c r="BN646" s="63" t="str">
        <f t="shared" si="1113"/>
        <v/>
      </c>
      <c r="BO646" s="96" t="str">
        <f t="shared" si="1114"/>
        <v/>
      </c>
      <c r="BP646" s="24" t="str">
        <f t="shared" si="1115"/>
        <v/>
      </c>
      <c r="BQ646" s="26" t="str">
        <f t="shared" si="1116"/>
        <v/>
      </c>
      <c r="BR646" s="7"/>
      <c r="BS646" s="1"/>
      <c r="BT646" s="15"/>
      <c r="BU646" s="9"/>
      <c r="BV646" s="9" t="str">
        <f t="shared" si="1132"/>
        <v/>
      </c>
      <c r="BW646" s="9"/>
      <c r="BX646" s="9" t="str">
        <f t="shared" si="1133"/>
        <v/>
      </c>
      <c r="BY646" s="9"/>
      <c r="BZ646" s="9" t="str">
        <f t="shared" si="1134"/>
        <v/>
      </c>
      <c r="CA646" s="9"/>
      <c r="CB646" s="9"/>
      <c r="CC646" s="9"/>
      <c r="CD646" s="9" t="str">
        <f t="shared" si="1135"/>
        <v/>
      </c>
      <c r="CE646" s="10" t="str">
        <f t="shared" si="1136"/>
        <v/>
      </c>
      <c r="CF646" s="7"/>
      <c r="CH646" s="15"/>
      <c r="CI646" s="9"/>
      <c r="CJ646" s="9" t="str">
        <f t="shared" si="1137"/>
        <v/>
      </c>
      <c r="CK646" s="9"/>
      <c r="CL646" s="9" t="str">
        <f t="shared" si="1138"/>
        <v/>
      </c>
      <c r="CM646" s="9"/>
      <c r="CN646" s="9" t="str">
        <f t="shared" si="1139"/>
        <v/>
      </c>
      <c r="CO646" s="9"/>
      <c r="CP646" s="9"/>
      <c r="CQ646" s="9"/>
      <c r="CR646" s="9" t="str">
        <f t="shared" si="1140"/>
        <v/>
      </c>
      <c r="CS646" s="10" t="str">
        <f t="shared" si="1141"/>
        <v/>
      </c>
      <c r="CT646" s="7"/>
      <c r="CV646" s="15"/>
      <c r="CW646" s="9"/>
      <c r="CX646" s="9" t="str">
        <f t="shared" si="1142"/>
        <v/>
      </c>
      <c r="CY646" s="9"/>
      <c r="CZ646" s="9" t="str">
        <f t="shared" si="1143"/>
        <v/>
      </c>
      <c r="DA646" s="9"/>
      <c r="DB646" s="9" t="str">
        <f t="shared" si="1144"/>
        <v/>
      </c>
      <c r="DC646" s="9"/>
      <c r="DD646" s="9"/>
      <c r="DE646" s="9"/>
      <c r="DF646" s="9" t="str">
        <f t="shared" si="1145"/>
        <v/>
      </c>
      <c r="DG646" s="10" t="str">
        <f t="shared" si="1146"/>
        <v/>
      </c>
      <c r="DH646" s="7"/>
      <c r="EL646" s="239"/>
      <c r="EM646" s="23"/>
      <c r="EN646" s="23"/>
      <c r="EO646" s="24">
        <v>7898</v>
      </c>
      <c r="EP646" s="24">
        <f t="shared" si="1117"/>
        <v>19</v>
      </c>
      <c r="EQ646" s="24">
        <v>574</v>
      </c>
      <c r="ER646" s="24">
        <f t="shared" si="1118"/>
        <v>0</v>
      </c>
      <c r="ES646" s="24">
        <v>12</v>
      </c>
      <c r="ET646" s="24">
        <f t="shared" si="1119"/>
        <v>0</v>
      </c>
      <c r="EU646" s="24">
        <v>2</v>
      </c>
      <c r="EV646" s="63" t="str">
        <f t="shared" si="1151"/>
        <v>ラブブキーホルダー</v>
      </c>
      <c r="EW646" s="96">
        <f t="shared" si="1151"/>
        <v>500</v>
      </c>
      <c r="EX646" s="24">
        <f t="shared" si="1120"/>
        <v>0</v>
      </c>
      <c r="EY646" s="26">
        <f t="shared" si="1121"/>
        <v>0</v>
      </c>
      <c r="EZ646" s="7" t="s">
        <v>198</v>
      </c>
    </row>
    <row r="647" spans="1:156" ht="15" customHeight="1" thickTop="1">
      <c r="A647" s="89"/>
      <c r="B647" s="89"/>
      <c r="C647" s="78"/>
      <c r="D647" s="78" t="str">
        <f t="shared" si="1086"/>
        <v/>
      </c>
      <c r="E647" s="78"/>
      <c r="F647" s="28" t="str">
        <f t="shared" si="1087"/>
        <v/>
      </c>
      <c r="G647" s="78"/>
      <c r="H647" s="78" t="str">
        <f t="shared" si="1088"/>
        <v/>
      </c>
      <c r="I647" s="78"/>
      <c r="J647" s="90" t="str">
        <f t="shared" si="1089"/>
        <v/>
      </c>
      <c r="K647" s="91" t="str">
        <f t="shared" si="1090"/>
        <v/>
      </c>
      <c r="L647" s="28" t="str">
        <f t="shared" si="1091"/>
        <v/>
      </c>
      <c r="M647" s="29" t="str">
        <f t="shared" si="1092"/>
        <v/>
      </c>
      <c r="N647" s="7"/>
      <c r="P647" s="89"/>
      <c r="Q647" s="78"/>
      <c r="R647" s="78" t="str">
        <f t="shared" si="1093"/>
        <v/>
      </c>
      <c r="S647" s="78"/>
      <c r="T647" s="28" t="str">
        <f t="shared" si="1094"/>
        <v/>
      </c>
      <c r="U647" s="78"/>
      <c r="V647" s="78" t="str">
        <f t="shared" si="1095"/>
        <v/>
      </c>
      <c r="W647" s="78"/>
      <c r="X647" s="90" t="str">
        <f t="shared" si="1147"/>
        <v/>
      </c>
      <c r="Y647" s="91" t="str">
        <f t="shared" si="1148"/>
        <v/>
      </c>
      <c r="Z647" s="28" t="str">
        <f t="shared" si="1098"/>
        <v/>
      </c>
      <c r="AA647" s="29" t="str">
        <f t="shared" si="1099"/>
        <v/>
      </c>
      <c r="AB647" s="7"/>
      <c r="AD647" s="89"/>
      <c r="AE647" s="78"/>
      <c r="AF647" s="78" t="str">
        <f t="shared" si="1100"/>
        <v/>
      </c>
      <c r="AG647" s="78"/>
      <c r="AH647" s="28" t="str">
        <f t="shared" si="1101"/>
        <v/>
      </c>
      <c r="AI647" s="78"/>
      <c r="AJ647" s="78" t="str">
        <f t="shared" si="1102"/>
        <v/>
      </c>
      <c r="AK647" s="78"/>
      <c r="AL647" s="90" t="str">
        <f t="shared" si="1149"/>
        <v/>
      </c>
      <c r="AM647" s="91" t="str">
        <f t="shared" si="1150"/>
        <v/>
      </c>
      <c r="AN647" s="28" t="str">
        <f t="shared" si="1103"/>
        <v/>
      </c>
      <c r="AO647" s="29" t="str">
        <f t="shared" si="1104"/>
        <v/>
      </c>
      <c r="AP647" s="7"/>
      <c r="AR647" s="89"/>
      <c r="AS647" s="78"/>
      <c r="AT647" s="78" t="str">
        <f t="shared" si="1105"/>
        <v/>
      </c>
      <c r="AU647" s="78"/>
      <c r="AV647" s="28" t="str">
        <f t="shared" si="1106"/>
        <v/>
      </c>
      <c r="AW647" s="78"/>
      <c r="AX647" s="78" t="str">
        <f t="shared" si="1107"/>
        <v/>
      </c>
      <c r="AY647" s="78"/>
      <c r="AZ647" s="90" t="str">
        <f t="shared" si="1127"/>
        <v/>
      </c>
      <c r="BA647" s="91" t="str">
        <f t="shared" si="1128"/>
        <v/>
      </c>
      <c r="BB647" s="28" t="str">
        <f t="shared" si="1108"/>
        <v/>
      </c>
      <c r="BC647" s="29" t="str">
        <f t="shared" si="1109"/>
        <v/>
      </c>
      <c r="BD647" s="7"/>
      <c r="BF647" s="89"/>
      <c r="BG647" s="78"/>
      <c r="BH647" s="78" t="str">
        <f t="shared" si="1110"/>
        <v/>
      </c>
      <c r="BI647" s="78"/>
      <c r="BJ647" s="28" t="str">
        <f t="shared" si="1111"/>
        <v/>
      </c>
      <c r="BK647" s="78"/>
      <c r="BL647" s="78" t="str">
        <f t="shared" si="1112"/>
        <v/>
      </c>
      <c r="BM647" s="78"/>
      <c r="BN647" s="90" t="str">
        <f t="shared" si="1113"/>
        <v/>
      </c>
      <c r="BO647" s="91" t="str">
        <f t="shared" si="1114"/>
        <v/>
      </c>
      <c r="BP647" s="28" t="str">
        <f t="shared" si="1115"/>
        <v/>
      </c>
      <c r="BQ647" s="29" t="str">
        <f t="shared" si="1116"/>
        <v/>
      </c>
      <c r="BR647" s="7"/>
      <c r="BS647" s="1"/>
      <c r="BT647" s="15"/>
      <c r="BU647" s="9"/>
      <c r="BV647" s="9" t="str">
        <f t="shared" si="1132"/>
        <v/>
      </c>
      <c r="BW647" s="9"/>
      <c r="BX647" s="9" t="str">
        <f t="shared" si="1133"/>
        <v/>
      </c>
      <c r="BY647" s="9"/>
      <c r="BZ647" s="9" t="str">
        <f t="shared" si="1134"/>
        <v/>
      </c>
      <c r="CA647" s="9"/>
      <c r="CB647" s="9"/>
      <c r="CC647" s="9"/>
      <c r="CD647" s="9" t="str">
        <f t="shared" si="1135"/>
        <v/>
      </c>
      <c r="CE647" s="10" t="str">
        <f t="shared" si="1136"/>
        <v/>
      </c>
      <c r="CF647" s="7"/>
      <c r="CH647" s="15"/>
      <c r="CI647" s="9"/>
      <c r="CJ647" s="9" t="str">
        <f t="shared" si="1137"/>
        <v/>
      </c>
      <c r="CK647" s="9"/>
      <c r="CL647" s="9" t="str">
        <f t="shared" si="1138"/>
        <v/>
      </c>
      <c r="CM647" s="9"/>
      <c r="CN647" s="9" t="str">
        <f t="shared" si="1139"/>
        <v/>
      </c>
      <c r="CO647" s="9"/>
      <c r="CP647" s="9"/>
      <c r="CQ647" s="9"/>
      <c r="CR647" s="9" t="str">
        <f t="shared" si="1140"/>
        <v/>
      </c>
      <c r="CS647" s="10" t="str">
        <f t="shared" si="1141"/>
        <v/>
      </c>
      <c r="CT647" s="7"/>
      <c r="CV647" s="15"/>
      <c r="CW647" s="9"/>
      <c r="CX647" s="9" t="str">
        <f t="shared" si="1142"/>
        <v/>
      </c>
      <c r="CY647" s="9"/>
      <c r="CZ647" s="9" t="str">
        <f t="shared" si="1143"/>
        <v/>
      </c>
      <c r="DA647" s="9"/>
      <c r="DB647" s="9" t="str">
        <f t="shared" si="1144"/>
        <v/>
      </c>
      <c r="DC647" s="9"/>
      <c r="DD647" s="9"/>
      <c r="DE647" s="9"/>
      <c r="DF647" s="9" t="str">
        <f t="shared" si="1145"/>
        <v/>
      </c>
      <c r="DG647" s="10" t="str">
        <f t="shared" si="1146"/>
        <v/>
      </c>
      <c r="DH647" s="7"/>
      <c r="EL647" s="239"/>
      <c r="EM647" s="89">
        <v>45930</v>
      </c>
      <c r="EN647" s="6">
        <f>IF(EM647="","",SUM(EP647:EP650)+SUM(FD647:FD650)+HH620+SUM(HU647:HU650))</f>
        <v>171</v>
      </c>
      <c r="EO647" s="78">
        <v>7643</v>
      </c>
      <c r="EP647" s="78">
        <f t="shared" si="1117"/>
        <v>27</v>
      </c>
      <c r="EQ647" s="78">
        <v>261</v>
      </c>
      <c r="ER647" s="28">
        <f t="shared" si="1118"/>
        <v>0</v>
      </c>
      <c r="ES647" s="78">
        <v>7</v>
      </c>
      <c r="ET647" s="78">
        <f t="shared" si="1119"/>
        <v>0</v>
      </c>
      <c r="EU647" s="78">
        <v>0</v>
      </c>
      <c r="EV647" s="90" t="str">
        <f t="shared" si="1151"/>
        <v>デジタルミニカメラ</v>
      </c>
      <c r="EW647" s="91">
        <f t="shared" si="1151"/>
        <v>0</v>
      </c>
      <c r="EX647" s="28">
        <f t="shared" si="1120"/>
        <v>0</v>
      </c>
      <c r="EY647" s="29">
        <f t="shared" si="1121"/>
        <v>0</v>
      </c>
      <c r="EZ647" s="7"/>
    </row>
    <row r="648" spans="1:156" ht="15" customHeight="1">
      <c r="A648" s="15"/>
      <c r="B648" s="15"/>
      <c r="C648" s="9"/>
      <c r="D648" s="9" t="str">
        <f t="shared" si="1086"/>
        <v/>
      </c>
      <c r="E648" s="9"/>
      <c r="F648" s="9" t="str">
        <f t="shared" si="1087"/>
        <v/>
      </c>
      <c r="G648" s="9"/>
      <c r="H648" s="9" t="str">
        <f t="shared" si="1088"/>
        <v/>
      </c>
      <c r="I648" s="9"/>
      <c r="J648" s="62" t="str">
        <f t="shared" si="1089"/>
        <v/>
      </c>
      <c r="K648" s="95" t="str">
        <f t="shared" si="1090"/>
        <v/>
      </c>
      <c r="L648" s="9" t="str">
        <f t="shared" si="1091"/>
        <v/>
      </c>
      <c r="M648" s="10" t="str">
        <f t="shared" si="1092"/>
        <v/>
      </c>
      <c r="N648" s="7"/>
      <c r="P648" s="15"/>
      <c r="Q648" s="9"/>
      <c r="R648" s="9" t="str">
        <f t="shared" si="1093"/>
        <v/>
      </c>
      <c r="S648" s="9"/>
      <c r="T648" s="9" t="str">
        <f t="shared" si="1094"/>
        <v/>
      </c>
      <c r="U648" s="9"/>
      <c r="V648" s="9" t="str">
        <f t="shared" si="1095"/>
        <v/>
      </c>
      <c r="W648" s="9"/>
      <c r="X648" s="62" t="str">
        <f t="shared" si="1147"/>
        <v/>
      </c>
      <c r="Y648" s="95" t="str">
        <f t="shared" si="1148"/>
        <v/>
      </c>
      <c r="Z648" s="9" t="str">
        <f t="shared" si="1098"/>
        <v/>
      </c>
      <c r="AA648" s="10" t="str">
        <f t="shared" si="1099"/>
        <v/>
      </c>
      <c r="AB648" s="7"/>
      <c r="AD648" s="15"/>
      <c r="AE648" s="9"/>
      <c r="AF648" s="9" t="str">
        <f t="shared" si="1100"/>
        <v/>
      </c>
      <c r="AG648" s="9"/>
      <c r="AH648" s="9" t="str">
        <f t="shared" si="1101"/>
        <v/>
      </c>
      <c r="AI648" s="9"/>
      <c r="AJ648" s="9" t="str">
        <f t="shared" si="1102"/>
        <v/>
      </c>
      <c r="AK648" s="9"/>
      <c r="AL648" s="62" t="str">
        <f t="shared" si="1149"/>
        <v/>
      </c>
      <c r="AM648" s="95" t="str">
        <f t="shared" si="1150"/>
        <v/>
      </c>
      <c r="AN648" s="9" t="str">
        <f t="shared" si="1103"/>
        <v/>
      </c>
      <c r="AO648" s="10" t="str">
        <f t="shared" si="1104"/>
        <v/>
      </c>
      <c r="AP648" s="7"/>
      <c r="AR648" s="15"/>
      <c r="AS648" s="9"/>
      <c r="AT648" s="9" t="str">
        <f t="shared" si="1105"/>
        <v/>
      </c>
      <c r="AU648" s="9"/>
      <c r="AV648" s="9" t="str">
        <f t="shared" si="1106"/>
        <v/>
      </c>
      <c r="AW648" s="9"/>
      <c r="AX648" s="9" t="str">
        <f t="shared" si="1107"/>
        <v/>
      </c>
      <c r="AY648" s="9"/>
      <c r="AZ648" s="62" t="str">
        <f t="shared" si="1127"/>
        <v/>
      </c>
      <c r="BA648" s="95" t="str">
        <f t="shared" si="1128"/>
        <v/>
      </c>
      <c r="BB648" s="9" t="str">
        <f t="shared" si="1108"/>
        <v/>
      </c>
      <c r="BC648" s="10" t="str">
        <f t="shared" si="1109"/>
        <v/>
      </c>
      <c r="BD648" s="7"/>
      <c r="BF648" s="15"/>
      <c r="BG648" s="9"/>
      <c r="BH648" s="9" t="str">
        <f t="shared" si="1110"/>
        <v/>
      </c>
      <c r="BI648" s="9"/>
      <c r="BJ648" s="9" t="str">
        <f t="shared" si="1111"/>
        <v/>
      </c>
      <c r="BK648" s="9"/>
      <c r="BL648" s="9" t="str">
        <f t="shared" si="1112"/>
        <v/>
      </c>
      <c r="BM648" s="9"/>
      <c r="BN648" s="62" t="str">
        <f t="shared" si="1113"/>
        <v/>
      </c>
      <c r="BO648" s="95" t="str">
        <f t="shared" si="1114"/>
        <v/>
      </c>
      <c r="BP648" s="9" t="str">
        <f t="shared" si="1115"/>
        <v/>
      </c>
      <c r="BQ648" s="10" t="str">
        <f t="shared" si="1116"/>
        <v/>
      </c>
      <c r="BR648" s="7"/>
      <c r="BS648" s="1"/>
      <c r="BT648" s="15"/>
      <c r="BU648" s="9"/>
      <c r="BV648" s="9" t="str">
        <f t="shared" si="1132"/>
        <v/>
      </c>
      <c r="BW648" s="9"/>
      <c r="BX648" s="9" t="str">
        <f t="shared" si="1133"/>
        <v/>
      </c>
      <c r="BY648" s="9"/>
      <c r="BZ648" s="9" t="str">
        <f t="shared" si="1134"/>
        <v/>
      </c>
      <c r="CA648" s="9"/>
      <c r="CB648" s="9"/>
      <c r="CC648" s="9"/>
      <c r="CD648" s="9" t="str">
        <f t="shared" si="1135"/>
        <v/>
      </c>
      <c r="CE648" s="10" t="str">
        <f t="shared" si="1136"/>
        <v/>
      </c>
      <c r="CF648" s="7"/>
      <c r="CH648" s="15"/>
      <c r="CI648" s="9"/>
      <c r="CJ648" s="9" t="str">
        <f t="shared" si="1137"/>
        <v/>
      </c>
      <c r="CK648" s="9"/>
      <c r="CL648" s="9" t="str">
        <f t="shared" si="1138"/>
        <v/>
      </c>
      <c r="CM648" s="9"/>
      <c r="CN648" s="9" t="str">
        <f t="shared" si="1139"/>
        <v/>
      </c>
      <c r="CO648" s="9"/>
      <c r="CP648" s="9"/>
      <c r="CQ648" s="9"/>
      <c r="CR648" s="9" t="str">
        <f t="shared" si="1140"/>
        <v/>
      </c>
      <c r="CS648" s="10" t="str">
        <f t="shared" si="1141"/>
        <v/>
      </c>
      <c r="CT648" s="7"/>
      <c r="CV648" s="15"/>
      <c r="CW648" s="9"/>
      <c r="CX648" s="9" t="str">
        <f t="shared" si="1142"/>
        <v/>
      </c>
      <c r="CY648" s="9"/>
      <c r="CZ648" s="9" t="str">
        <f t="shared" si="1143"/>
        <v/>
      </c>
      <c r="DA648" s="9"/>
      <c r="DB648" s="9" t="str">
        <f t="shared" si="1144"/>
        <v/>
      </c>
      <c r="DC648" s="9"/>
      <c r="DD648" s="9"/>
      <c r="DE648" s="9"/>
      <c r="DF648" s="9" t="str">
        <f t="shared" si="1145"/>
        <v/>
      </c>
      <c r="DG648" s="10" t="str">
        <f t="shared" si="1146"/>
        <v/>
      </c>
      <c r="DH648" s="7"/>
      <c r="EL648" s="239"/>
      <c r="EM648" s="15"/>
      <c r="EN648" s="15"/>
      <c r="EO648" s="9">
        <v>8245</v>
      </c>
      <c r="EP648" s="9">
        <f t="shared" si="1117"/>
        <v>29</v>
      </c>
      <c r="EQ648" s="9">
        <v>390</v>
      </c>
      <c r="ER648" s="9">
        <f t="shared" si="1118"/>
        <v>1</v>
      </c>
      <c r="ES648" s="9">
        <v>11</v>
      </c>
      <c r="ET648" s="9">
        <f t="shared" si="1119"/>
        <v>1</v>
      </c>
      <c r="EU648" s="9">
        <v>0</v>
      </c>
      <c r="EV648" s="62" t="s">
        <v>88</v>
      </c>
      <c r="EW648" s="95">
        <v>996</v>
      </c>
      <c r="EX648" s="9">
        <f t="shared" si="1120"/>
        <v>996</v>
      </c>
      <c r="EY648" s="10">
        <f t="shared" si="1121"/>
        <v>0.34344827586206894</v>
      </c>
      <c r="EZ648" s="7"/>
    </row>
    <row r="649" spans="1:156" ht="15" customHeight="1">
      <c r="A649" s="15"/>
      <c r="B649" s="15"/>
      <c r="C649" s="9"/>
      <c r="D649" s="9" t="str">
        <f t="shared" si="1086"/>
        <v/>
      </c>
      <c r="E649" s="9"/>
      <c r="F649" s="9" t="str">
        <f t="shared" si="1087"/>
        <v/>
      </c>
      <c r="G649" s="9"/>
      <c r="H649" s="9" t="str">
        <f t="shared" si="1088"/>
        <v/>
      </c>
      <c r="I649" s="9"/>
      <c r="J649" s="62" t="str">
        <f t="shared" si="1089"/>
        <v/>
      </c>
      <c r="K649" s="9" t="str">
        <f t="shared" si="1090"/>
        <v/>
      </c>
      <c r="L649" s="9" t="str">
        <f t="shared" si="1091"/>
        <v/>
      </c>
      <c r="M649" s="10" t="str">
        <f t="shared" si="1092"/>
        <v/>
      </c>
      <c r="N649" s="7"/>
      <c r="P649" s="15"/>
      <c r="Q649" s="9"/>
      <c r="R649" s="9" t="str">
        <f t="shared" si="1093"/>
        <v/>
      </c>
      <c r="S649" s="9"/>
      <c r="T649" s="9" t="str">
        <f t="shared" si="1094"/>
        <v/>
      </c>
      <c r="U649" s="9"/>
      <c r="V649" s="9" t="str">
        <f t="shared" si="1095"/>
        <v/>
      </c>
      <c r="W649" s="9"/>
      <c r="X649" s="62" t="str">
        <f t="shared" si="1147"/>
        <v/>
      </c>
      <c r="Y649" s="9" t="str">
        <f t="shared" si="1148"/>
        <v/>
      </c>
      <c r="Z649" s="9" t="str">
        <f t="shared" si="1098"/>
        <v/>
      </c>
      <c r="AA649" s="10" t="str">
        <f t="shared" si="1099"/>
        <v/>
      </c>
      <c r="AB649" s="7"/>
      <c r="AD649" s="15"/>
      <c r="AE649" s="9"/>
      <c r="AF649" s="9" t="str">
        <f t="shared" si="1100"/>
        <v/>
      </c>
      <c r="AG649" s="9"/>
      <c r="AH649" s="9" t="str">
        <f t="shared" si="1101"/>
        <v/>
      </c>
      <c r="AI649" s="9"/>
      <c r="AJ649" s="9" t="str">
        <f t="shared" si="1102"/>
        <v/>
      </c>
      <c r="AK649" s="9"/>
      <c r="AL649" s="62" t="str">
        <f t="shared" si="1149"/>
        <v/>
      </c>
      <c r="AM649" s="9" t="str">
        <f t="shared" si="1150"/>
        <v/>
      </c>
      <c r="AN649" s="9" t="str">
        <f t="shared" si="1103"/>
        <v/>
      </c>
      <c r="AO649" s="10" t="str">
        <f t="shared" si="1104"/>
        <v/>
      </c>
      <c r="AP649" s="7"/>
      <c r="AR649" s="17"/>
      <c r="AS649" s="9"/>
      <c r="AT649" s="9" t="str">
        <f t="shared" si="1105"/>
        <v/>
      </c>
      <c r="AU649" s="9"/>
      <c r="AV649" s="9" t="str">
        <f t="shared" si="1106"/>
        <v/>
      </c>
      <c r="AW649" s="9"/>
      <c r="AX649" s="9" t="str">
        <f t="shared" si="1107"/>
        <v/>
      </c>
      <c r="AY649" s="9"/>
      <c r="AZ649" s="62" t="str">
        <f t="shared" si="1127"/>
        <v/>
      </c>
      <c r="BA649" s="9" t="str">
        <f t="shared" si="1128"/>
        <v/>
      </c>
      <c r="BB649" s="9" t="str">
        <f t="shared" si="1108"/>
        <v/>
      </c>
      <c r="BC649" s="10" t="str">
        <f t="shared" si="1109"/>
        <v/>
      </c>
      <c r="BD649" s="7"/>
      <c r="BF649" s="15"/>
      <c r="BG649" s="9"/>
      <c r="BH649" s="9" t="str">
        <f t="shared" si="1110"/>
        <v/>
      </c>
      <c r="BI649" s="9"/>
      <c r="BJ649" s="9" t="str">
        <f t="shared" si="1111"/>
        <v/>
      </c>
      <c r="BK649" s="9"/>
      <c r="BL649" s="9" t="str">
        <f t="shared" si="1112"/>
        <v/>
      </c>
      <c r="BM649" s="9"/>
      <c r="BN649" s="62" t="str">
        <f t="shared" si="1113"/>
        <v/>
      </c>
      <c r="BO649" s="9" t="str">
        <f t="shared" si="1114"/>
        <v/>
      </c>
      <c r="BP649" s="9" t="str">
        <f t="shared" si="1115"/>
        <v/>
      </c>
      <c r="BQ649" s="10" t="str">
        <f t="shared" si="1116"/>
        <v/>
      </c>
      <c r="BR649" s="7"/>
      <c r="BS649" s="1"/>
      <c r="BT649" s="15"/>
      <c r="BU649" s="9"/>
      <c r="BV649" s="9" t="str">
        <f t="shared" si="1132"/>
        <v/>
      </c>
      <c r="BW649" s="9"/>
      <c r="BX649" s="9" t="str">
        <f t="shared" si="1133"/>
        <v/>
      </c>
      <c r="BY649" s="9"/>
      <c r="BZ649" s="9" t="str">
        <f t="shared" si="1134"/>
        <v/>
      </c>
      <c r="CA649" s="9"/>
      <c r="CB649" s="9"/>
      <c r="CC649" s="9"/>
      <c r="CD649" s="9" t="str">
        <f t="shared" si="1135"/>
        <v/>
      </c>
      <c r="CE649" s="10" t="str">
        <f t="shared" si="1136"/>
        <v/>
      </c>
      <c r="CF649" s="7"/>
      <c r="CH649" s="15"/>
      <c r="CI649" s="9"/>
      <c r="CJ649" s="9" t="str">
        <f t="shared" si="1137"/>
        <v/>
      </c>
      <c r="CK649" s="9"/>
      <c r="CL649" s="9" t="str">
        <f t="shared" si="1138"/>
        <v/>
      </c>
      <c r="CM649" s="9"/>
      <c r="CN649" s="9" t="str">
        <f t="shared" si="1139"/>
        <v/>
      </c>
      <c r="CO649" s="9"/>
      <c r="CP649" s="9"/>
      <c r="CQ649" s="9"/>
      <c r="CR649" s="9" t="str">
        <f t="shared" si="1140"/>
        <v/>
      </c>
      <c r="CS649" s="10" t="str">
        <f t="shared" si="1141"/>
        <v/>
      </c>
      <c r="CT649" s="7"/>
      <c r="CV649" s="15"/>
      <c r="CW649" s="9"/>
      <c r="CX649" s="9" t="str">
        <f t="shared" si="1142"/>
        <v/>
      </c>
      <c r="CY649" s="9"/>
      <c r="CZ649" s="9" t="str">
        <f t="shared" si="1143"/>
        <v/>
      </c>
      <c r="DA649" s="9"/>
      <c r="DB649" s="9" t="str">
        <f t="shared" si="1144"/>
        <v/>
      </c>
      <c r="DC649" s="9"/>
      <c r="DD649" s="9"/>
      <c r="DE649" s="9"/>
      <c r="DF649" s="9" t="str">
        <f t="shared" si="1145"/>
        <v/>
      </c>
      <c r="DG649" s="10" t="str">
        <f t="shared" si="1146"/>
        <v/>
      </c>
      <c r="DH649" s="7"/>
      <c r="EL649" s="239"/>
      <c r="EM649" s="15"/>
      <c r="EN649" s="15"/>
      <c r="EO649" s="9">
        <v>6929</v>
      </c>
      <c r="EP649" s="9">
        <f t="shared" si="1117"/>
        <v>41</v>
      </c>
      <c r="EQ649" s="9">
        <v>468</v>
      </c>
      <c r="ER649" s="9">
        <f t="shared" si="1118"/>
        <v>2</v>
      </c>
      <c r="ES649" s="9">
        <v>100</v>
      </c>
      <c r="ET649" s="9">
        <f t="shared" si="1119"/>
        <v>6</v>
      </c>
      <c r="EU649" s="9">
        <v>0</v>
      </c>
      <c r="EV649" s="62" t="str">
        <f t="shared" si="1151"/>
        <v>AIモンスターラバー</v>
      </c>
      <c r="EW649" s="9">
        <f t="shared" si="1151"/>
        <v>200</v>
      </c>
      <c r="EX649" s="9">
        <f t="shared" si="1120"/>
        <v>1200</v>
      </c>
      <c r="EY649" s="10">
        <f t="shared" si="1121"/>
        <v>0.29268292682926828</v>
      </c>
      <c r="EZ649" s="7"/>
    </row>
    <row r="650" spans="1:156" ht="15" customHeight="1" thickBot="1">
      <c r="A650" s="23"/>
      <c r="B650" s="23"/>
      <c r="C650" s="24"/>
      <c r="D650" s="24" t="str">
        <f t="shared" si="1086"/>
        <v/>
      </c>
      <c r="E650" s="24"/>
      <c r="F650" s="24" t="str">
        <f t="shared" si="1087"/>
        <v/>
      </c>
      <c r="G650" s="24"/>
      <c r="H650" s="24" t="str">
        <f t="shared" si="1088"/>
        <v/>
      </c>
      <c r="I650" s="24"/>
      <c r="J650" s="63" t="str">
        <f t="shared" si="1089"/>
        <v/>
      </c>
      <c r="K650" s="96" t="str">
        <f t="shared" si="1090"/>
        <v/>
      </c>
      <c r="L650" s="24" t="str">
        <f t="shared" si="1091"/>
        <v/>
      </c>
      <c r="M650" s="26" t="str">
        <f t="shared" si="1092"/>
        <v/>
      </c>
      <c r="N650" s="7"/>
      <c r="P650" s="23"/>
      <c r="Q650" s="24"/>
      <c r="R650" s="24" t="str">
        <f t="shared" si="1093"/>
        <v/>
      </c>
      <c r="S650" s="24"/>
      <c r="T650" s="24" t="str">
        <f t="shared" si="1094"/>
        <v/>
      </c>
      <c r="U650" s="24"/>
      <c r="V650" s="24" t="str">
        <f t="shared" si="1095"/>
        <v/>
      </c>
      <c r="W650" s="24"/>
      <c r="X650" s="63" t="str">
        <f t="shared" si="1147"/>
        <v/>
      </c>
      <c r="Y650" s="96" t="str">
        <f t="shared" si="1148"/>
        <v/>
      </c>
      <c r="Z650" s="24" t="str">
        <f t="shared" si="1098"/>
        <v/>
      </c>
      <c r="AA650" s="26" t="str">
        <f t="shared" si="1099"/>
        <v/>
      </c>
      <c r="AB650" s="7"/>
      <c r="AD650" s="23"/>
      <c r="AE650" s="24"/>
      <c r="AF650" s="24" t="str">
        <f t="shared" si="1100"/>
        <v/>
      </c>
      <c r="AG650" s="24"/>
      <c r="AH650" s="24" t="str">
        <f t="shared" si="1101"/>
        <v/>
      </c>
      <c r="AI650" s="24"/>
      <c r="AJ650" s="24" t="str">
        <f t="shared" si="1102"/>
        <v/>
      </c>
      <c r="AK650" s="24"/>
      <c r="AL650" s="63" t="str">
        <f t="shared" si="1149"/>
        <v/>
      </c>
      <c r="AM650" s="96" t="str">
        <f t="shared" si="1150"/>
        <v/>
      </c>
      <c r="AN650" s="24" t="str">
        <f t="shared" si="1103"/>
        <v/>
      </c>
      <c r="AO650" s="26" t="str">
        <f t="shared" si="1104"/>
        <v/>
      </c>
      <c r="AP650" s="7"/>
      <c r="AR650" s="23"/>
      <c r="AS650" s="24"/>
      <c r="AT650" s="24" t="str">
        <f t="shared" si="1105"/>
        <v/>
      </c>
      <c r="AU650" s="24"/>
      <c r="AV650" s="24" t="str">
        <f t="shared" si="1106"/>
        <v/>
      </c>
      <c r="AW650" s="24"/>
      <c r="AX650" s="24" t="str">
        <f t="shared" si="1107"/>
        <v/>
      </c>
      <c r="AY650" s="24"/>
      <c r="AZ650" s="63" t="str">
        <f t="shared" si="1127"/>
        <v/>
      </c>
      <c r="BA650" s="96" t="str">
        <f t="shared" si="1128"/>
        <v/>
      </c>
      <c r="BB650" s="24" t="str">
        <f t="shared" si="1108"/>
        <v/>
      </c>
      <c r="BC650" s="26" t="str">
        <f t="shared" si="1109"/>
        <v/>
      </c>
      <c r="BD650" s="7"/>
      <c r="BF650" s="23"/>
      <c r="BG650" s="24"/>
      <c r="BH650" s="24" t="str">
        <f t="shared" si="1110"/>
        <v/>
      </c>
      <c r="BI650" s="24"/>
      <c r="BJ650" s="24" t="str">
        <f t="shared" si="1111"/>
        <v/>
      </c>
      <c r="BK650" s="24"/>
      <c r="BL650" s="24" t="str">
        <f t="shared" si="1112"/>
        <v/>
      </c>
      <c r="BM650" s="24"/>
      <c r="BN650" s="63" t="str">
        <f t="shared" si="1113"/>
        <v/>
      </c>
      <c r="BO650" s="96" t="str">
        <f t="shared" si="1114"/>
        <v/>
      </c>
      <c r="BP650" s="24" t="str">
        <f t="shared" si="1115"/>
        <v/>
      </c>
      <c r="BQ650" s="26" t="str">
        <f t="shared" si="1116"/>
        <v/>
      </c>
      <c r="BR650" s="7"/>
      <c r="BS650" s="1"/>
      <c r="BT650" s="15"/>
      <c r="BU650" s="9"/>
      <c r="BV650" s="9" t="str">
        <f t="shared" si="1132"/>
        <v/>
      </c>
      <c r="BW650" s="9"/>
      <c r="BX650" s="9" t="str">
        <f t="shared" si="1133"/>
        <v/>
      </c>
      <c r="BY650" s="9"/>
      <c r="BZ650" s="9" t="str">
        <f t="shared" si="1134"/>
        <v/>
      </c>
      <c r="CA650" s="9"/>
      <c r="CB650" s="9"/>
      <c r="CC650" s="9"/>
      <c r="CD650" s="9" t="str">
        <f t="shared" si="1135"/>
        <v/>
      </c>
      <c r="CE650" s="10" t="str">
        <f t="shared" si="1136"/>
        <v/>
      </c>
      <c r="CF650" s="7"/>
      <c r="CH650" s="15"/>
      <c r="CI650" s="9"/>
      <c r="CJ650" s="9" t="str">
        <f t="shared" si="1137"/>
        <v/>
      </c>
      <c r="CK650" s="9"/>
      <c r="CL650" s="9" t="str">
        <f t="shared" si="1138"/>
        <v/>
      </c>
      <c r="CM650" s="9"/>
      <c r="CN650" s="9" t="str">
        <f t="shared" si="1139"/>
        <v/>
      </c>
      <c r="CO650" s="9"/>
      <c r="CP650" s="9"/>
      <c r="CQ650" s="9"/>
      <c r="CR650" s="9" t="str">
        <f t="shared" si="1140"/>
        <v/>
      </c>
      <c r="CS650" s="10" t="str">
        <f t="shared" si="1141"/>
        <v/>
      </c>
      <c r="CT650" s="7"/>
      <c r="CV650" s="15"/>
      <c r="CW650" s="9"/>
      <c r="CX650" s="9" t="str">
        <f t="shared" si="1142"/>
        <v/>
      </c>
      <c r="CY650" s="9"/>
      <c r="CZ650" s="9" t="str">
        <f t="shared" si="1143"/>
        <v/>
      </c>
      <c r="DA650" s="9"/>
      <c r="DB650" s="9" t="str">
        <f t="shared" si="1144"/>
        <v/>
      </c>
      <c r="DC650" s="9"/>
      <c r="DD650" s="9"/>
      <c r="DE650" s="9"/>
      <c r="DF650" s="9" t="str">
        <f t="shared" si="1145"/>
        <v/>
      </c>
      <c r="DG650" s="10" t="str">
        <f t="shared" si="1146"/>
        <v/>
      </c>
      <c r="DH650" s="7"/>
      <c r="EL650" s="239"/>
      <c r="EM650" s="23"/>
      <c r="EN650" s="23"/>
      <c r="EO650" s="24">
        <v>7972</v>
      </c>
      <c r="EP650" s="24">
        <f t="shared" si="1117"/>
        <v>74</v>
      </c>
      <c r="EQ650" s="24">
        <v>576</v>
      </c>
      <c r="ER650" s="24">
        <f t="shared" si="1118"/>
        <v>2</v>
      </c>
      <c r="ES650" s="24">
        <v>14</v>
      </c>
      <c r="ET650" s="24">
        <f t="shared" si="1119"/>
        <v>0</v>
      </c>
      <c r="EU650" s="24">
        <v>-5</v>
      </c>
      <c r="EV650" s="63" t="str">
        <f t="shared" si="1151"/>
        <v>ラブブキーホルダー</v>
      </c>
      <c r="EW650" s="96">
        <f t="shared" si="1151"/>
        <v>500</v>
      </c>
      <c r="EX650" s="24">
        <f t="shared" si="1120"/>
        <v>0</v>
      </c>
      <c r="EY650" s="26">
        <f t="shared" si="1121"/>
        <v>0</v>
      </c>
      <c r="EZ650" s="7"/>
    </row>
    <row r="651" spans="1:156" ht="15" customHeight="1" thickTop="1">
      <c r="A651" s="89"/>
      <c r="B651" s="89"/>
      <c r="C651" s="78"/>
      <c r="D651" s="78" t="str">
        <f t="shared" si="1086"/>
        <v/>
      </c>
      <c r="E651" s="78"/>
      <c r="F651" s="28" t="str">
        <f t="shared" si="1087"/>
        <v/>
      </c>
      <c r="G651" s="78"/>
      <c r="H651" s="78" t="str">
        <f t="shared" si="1088"/>
        <v/>
      </c>
      <c r="I651" s="78"/>
      <c r="J651" s="90" t="str">
        <f t="shared" si="1089"/>
        <v/>
      </c>
      <c r="K651" s="91" t="str">
        <f t="shared" si="1090"/>
        <v/>
      </c>
      <c r="L651" s="28" t="str">
        <f t="shared" si="1091"/>
        <v/>
      </c>
      <c r="M651" s="29" t="str">
        <f t="shared" si="1092"/>
        <v/>
      </c>
      <c r="N651" s="7"/>
      <c r="P651" s="89"/>
      <c r="Q651" s="78"/>
      <c r="R651" s="78" t="str">
        <f t="shared" si="1093"/>
        <v/>
      </c>
      <c r="S651" s="78"/>
      <c r="T651" s="28" t="str">
        <f t="shared" si="1094"/>
        <v/>
      </c>
      <c r="U651" s="78"/>
      <c r="V651" s="78" t="str">
        <f t="shared" si="1095"/>
        <v/>
      </c>
      <c r="W651" s="78"/>
      <c r="X651" s="90" t="str">
        <f t="shared" si="1147"/>
        <v/>
      </c>
      <c r="Y651" s="91" t="str">
        <f t="shared" si="1148"/>
        <v/>
      </c>
      <c r="Z651" s="28" t="str">
        <f t="shared" si="1098"/>
        <v/>
      </c>
      <c r="AA651" s="29" t="str">
        <f t="shared" si="1099"/>
        <v/>
      </c>
      <c r="AB651" s="7"/>
      <c r="AD651" s="89"/>
      <c r="AE651" s="78"/>
      <c r="AF651" s="78" t="str">
        <f t="shared" si="1100"/>
        <v/>
      </c>
      <c r="AG651" s="78"/>
      <c r="AH651" s="28" t="str">
        <f t="shared" si="1101"/>
        <v/>
      </c>
      <c r="AI651" s="78"/>
      <c r="AJ651" s="78" t="str">
        <f t="shared" si="1102"/>
        <v/>
      </c>
      <c r="AK651" s="78"/>
      <c r="AL651" s="90" t="str">
        <f t="shared" si="1149"/>
        <v/>
      </c>
      <c r="AM651" s="91" t="str">
        <f t="shared" si="1150"/>
        <v/>
      </c>
      <c r="AN651" s="28" t="str">
        <f t="shared" si="1103"/>
        <v/>
      </c>
      <c r="AO651" s="29" t="str">
        <f t="shared" si="1104"/>
        <v/>
      </c>
      <c r="AP651" s="7"/>
      <c r="AR651" s="89"/>
      <c r="AS651" s="78"/>
      <c r="AT651" s="78" t="str">
        <f t="shared" si="1105"/>
        <v/>
      </c>
      <c r="AU651" s="78"/>
      <c r="AV651" s="28" t="str">
        <f t="shared" si="1106"/>
        <v/>
      </c>
      <c r="AW651" s="78"/>
      <c r="AX651" s="78" t="str">
        <f t="shared" si="1107"/>
        <v/>
      </c>
      <c r="AY651" s="78"/>
      <c r="AZ651" s="90" t="str">
        <f t="shared" si="1127"/>
        <v/>
      </c>
      <c r="BA651" s="91" t="str">
        <f t="shared" si="1128"/>
        <v/>
      </c>
      <c r="BB651" s="28" t="str">
        <f t="shared" si="1108"/>
        <v/>
      </c>
      <c r="BC651" s="29" t="str">
        <f t="shared" si="1109"/>
        <v/>
      </c>
      <c r="BD651" s="7"/>
      <c r="BF651" s="89"/>
      <c r="BG651" s="78"/>
      <c r="BH651" s="78" t="str">
        <f t="shared" si="1110"/>
        <v/>
      </c>
      <c r="BI651" s="78"/>
      <c r="BJ651" s="28" t="str">
        <f t="shared" si="1111"/>
        <v/>
      </c>
      <c r="BK651" s="78"/>
      <c r="BL651" s="78" t="str">
        <f t="shared" si="1112"/>
        <v/>
      </c>
      <c r="BM651" s="78"/>
      <c r="BN651" s="90" t="str">
        <f t="shared" si="1113"/>
        <v/>
      </c>
      <c r="BO651" s="91" t="str">
        <f t="shared" si="1114"/>
        <v/>
      </c>
      <c r="BP651" s="28" t="str">
        <f t="shared" si="1115"/>
        <v/>
      </c>
      <c r="BQ651" s="29" t="str">
        <f t="shared" si="1116"/>
        <v/>
      </c>
      <c r="BR651" s="7"/>
      <c r="BS651" s="1"/>
      <c r="BT651" s="15"/>
      <c r="BU651" s="9"/>
      <c r="BV651" s="9" t="str">
        <f t="shared" si="1132"/>
        <v/>
      </c>
      <c r="BW651" s="9"/>
      <c r="BX651" s="9" t="str">
        <f t="shared" si="1133"/>
        <v/>
      </c>
      <c r="BY651" s="9"/>
      <c r="BZ651" s="9" t="str">
        <f t="shared" si="1134"/>
        <v/>
      </c>
      <c r="CA651" s="9"/>
      <c r="CB651" s="9"/>
      <c r="CC651" s="9"/>
      <c r="CD651" s="9" t="str">
        <f t="shared" si="1135"/>
        <v/>
      </c>
      <c r="CE651" s="10" t="str">
        <f t="shared" si="1136"/>
        <v/>
      </c>
      <c r="CF651" s="7"/>
      <c r="CH651" s="15"/>
      <c r="CI651" s="9"/>
      <c r="CJ651" s="9" t="str">
        <f t="shared" si="1137"/>
        <v/>
      </c>
      <c r="CK651" s="9"/>
      <c r="CL651" s="9" t="str">
        <f t="shared" si="1138"/>
        <v/>
      </c>
      <c r="CM651" s="9"/>
      <c r="CN651" s="9" t="str">
        <f t="shared" si="1139"/>
        <v/>
      </c>
      <c r="CO651" s="9"/>
      <c r="CP651" s="9"/>
      <c r="CQ651" s="9"/>
      <c r="CR651" s="9" t="str">
        <f t="shared" si="1140"/>
        <v/>
      </c>
      <c r="CS651" s="10" t="str">
        <f t="shared" si="1141"/>
        <v/>
      </c>
      <c r="CT651" s="7"/>
      <c r="CV651" s="15"/>
      <c r="CW651" s="9"/>
      <c r="CX651" s="9" t="str">
        <f t="shared" si="1142"/>
        <v/>
      </c>
      <c r="CY651" s="9"/>
      <c r="CZ651" s="9" t="str">
        <f t="shared" si="1143"/>
        <v/>
      </c>
      <c r="DA651" s="9"/>
      <c r="DB651" s="9" t="str">
        <f t="shared" si="1144"/>
        <v/>
      </c>
      <c r="DC651" s="9"/>
      <c r="DD651" s="9"/>
      <c r="DE651" s="9"/>
      <c r="DF651" s="9" t="str">
        <f t="shared" si="1145"/>
        <v/>
      </c>
      <c r="DG651" s="10" t="str">
        <f t="shared" si="1146"/>
        <v/>
      </c>
      <c r="DH651" s="7"/>
      <c r="EL651" s="239"/>
      <c r="EM651" s="89"/>
      <c r="EN651" s="6"/>
      <c r="EO651" s="78"/>
      <c r="EP651" s="78"/>
      <c r="EQ651" s="78"/>
      <c r="ER651" s="28"/>
      <c r="ES651" s="78"/>
      <c r="ET651" s="78"/>
      <c r="EU651" s="78"/>
      <c r="EV651" s="90"/>
      <c r="EW651" s="91"/>
      <c r="EX651" s="28"/>
      <c r="EY651" s="29"/>
      <c r="EZ651" s="7"/>
    </row>
    <row r="652" spans="1:156" ht="15" customHeight="1">
      <c r="A652" s="15"/>
      <c r="B652" s="15"/>
      <c r="C652" s="9"/>
      <c r="D652" s="9" t="str">
        <f t="shared" si="1086"/>
        <v/>
      </c>
      <c r="E652" s="9"/>
      <c r="F652" s="9" t="str">
        <f t="shared" si="1087"/>
        <v/>
      </c>
      <c r="G652" s="9"/>
      <c r="H652" s="9" t="str">
        <f t="shared" si="1088"/>
        <v/>
      </c>
      <c r="I652" s="9"/>
      <c r="J652" s="62" t="str">
        <f t="shared" si="1089"/>
        <v/>
      </c>
      <c r="K652" s="95" t="str">
        <f t="shared" si="1090"/>
        <v/>
      </c>
      <c r="L652" s="9" t="str">
        <f t="shared" si="1091"/>
        <v/>
      </c>
      <c r="M652" s="10" t="str">
        <f t="shared" si="1092"/>
        <v/>
      </c>
      <c r="N652" s="7"/>
      <c r="P652" s="15"/>
      <c r="Q652" s="9"/>
      <c r="R652" s="9" t="str">
        <f t="shared" si="1093"/>
        <v/>
      </c>
      <c r="S652" s="9"/>
      <c r="T652" s="9" t="str">
        <f t="shared" si="1094"/>
        <v/>
      </c>
      <c r="U652" s="9"/>
      <c r="V652" s="9" t="str">
        <f t="shared" si="1095"/>
        <v/>
      </c>
      <c r="W652" s="9"/>
      <c r="X652" s="62" t="str">
        <f t="shared" si="1147"/>
        <v/>
      </c>
      <c r="Y652" s="95" t="str">
        <f t="shared" si="1148"/>
        <v/>
      </c>
      <c r="Z652" s="9" t="str">
        <f t="shared" si="1098"/>
        <v/>
      </c>
      <c r="AA652" s="10" t="str">
        <f t="shared" si="1099"/>
        <v/>
      </c>
      <c r="AB652" s="7"/>
      <c r="AD652" s="15"/>
      <c r="AE652" s="9"/>
      <c r="AF652" s="9" t="str">
        <f t="shared" si="1100"/>
        <v/>
      </c>
      <c r="AG652" s="9"/>
      <c r="AH652" s="9" t="str">
        <f t="shared" si="1101"/>
        <v/>
      </c>
      <c r="AI652" s="9"/>
      <c r="AJ652" s="9" t="str">
        <f t="shared" si="1102"/>
        <v/>
      </c>
      <c r="AK652" s="9"/>
      <c r="AL652" s="62" t="str">
        <f t="shared" si="1149"/>
        <v/>
      </c>
      <c r="AM652" s="95" t="str">
        <f t="shared" si="1150"/>
        <v/>
      </c>
      <c r="AN652" s="9" t="str">
        <f t="shared" si="1103"/>
        <v/>
      </c>
      <c r="AO652" s="10" t="str">
        <f t="shared" si="1104"/>
        <v/>
      </c>
      <c r="AP652" s="7"/>
      <c r="AR652" s="15"/>
      <c r="AS652" s="9"/>
      <c r="AT652" s="9" t="str">
        <f t="shared" si="1105"/>
        <v/>
      </c>
      <c r="AU652" s="9"/>
      <c r="AV652" s="9" t="str">
        <f t="shared" si="1106"/>
        <v/>
      </c>
      <c r="AW652" s="9"/>
      <c r="AX652" s="9" t="str">
        <f t="shared" si="1107"/>
        <v/>
      </c>
      <c r="AY652" s="9"/>
      <c r="AZ652" s="62" t="str">
        <f t="shared" si="1127"/>
        <v/>
      </c>
      <c r="BA652" s="95" t="str">
        <f t="shared" si="1128"/>
        <v/>
      </c>
      <c r="BB652" s="9" t="str">
        <f t="shared" si="1108"/>
        <v/>
      </c>
      <c r="BC652" s="10" t="str">
        <f t="shared" si="1109"/>
        <v/>
      </c>
      <c r="BD652" s="7"/>
      <c r="BF652" s="15"/>
      <c r="BG652" s="9"/>
      <c r="BH652" s="9" t="str">
        <f t="shared" si="1110"/>
        <v/>
      </c>
      <c r="BI652" s="9"/>
      <c r="BJ652" s="9" t="str">
        <f t="shared" si="1111"/>
        <v/>
      </c>
      <c r="BK652" s="9"/>
      <c r="BL652" s="9" t="str">
        <f t="shared" si="1112"/>
        <v/>
      </c>
      <c r="BM652" s="9"/>
      <c r="BN652" s="62" t="str">
        <f t="shared" si="1113"/>
        <v/>
      </c>
      <c r="BO652" s="95" t="str">
        <f t="shared" si="1114"/>
        <v/>
      </c>
      <c r="BP652" s="9" t="str">
        <f t="shared" si="1115"/>
        <v/>
      </c>
      <c r="BQ652" s="10" t="str">
        <f t="shared" si="1116"/>
        <v/>
      </c>
      <c r="BR652" s="7"/>
      <c r="BS652" s="1"/>
      <c r="BT652" s="15"/>
      <c r="BU652" s="9"/>
      <c r="BV652" s="9" t="str">
        <f t="shared" si="1132"/>
        <v/>
      </c>
      <c r="BW652" s="9"/>
      <c r="BX652" s="9" t="str">
        <f t="shared" si="1133"/>
        <v/>
      </c>
      <c r="BY652" s="9"/>
      <c r="BZ652" s="9" t="str">
        <f t="shared" si="1134"/>
        <v/>
      </c>
      <c r="CA652" s="9"/>
      <c r="CB652" s="9"/>
      <c r="CC652" s="9"/>
      <c r="CD652" s="9" t="str">
        <f t="shared" si="1135"/>
        <v/>
      </c>
      <c r="CE652" s="10" t="str">
        <f t="shared" si="1136"/>
        <v/>
      </c>
      <c r="CF652" s="7"/>
      <c r="CH652" s="15"/>
      <c r="CI652" s="9"/>
      <c r="CJ652" s="9" t="str">
        <f t="shared" si="1137"/>
        <v/>
      </c>
      <c r="CK652" s="9"/>
      <c r="CL652" s="9" t="str">
        <f t="shared" si="1138"/>
        <v/>
      </c>
      <c r="CM652" s="9"/>
      <c r="CN652" s="9" t="str">
        <f t="shared" si="1139"/>
        <v/>
      </c>
      <c r="CO652" s="9"/>
      <c r="CP652" s="9"/>
      <c r="CQ652" s="9"/>
      <c r="CR652" s="9" t="str">
        <f t="shared" si="1140"/>
        <v/>
      </c>
      <c r="CS652" s="10" t="str">
        <f t="shared" si="1141"/>
        <v/>
      </c>
      <c r="CT652" s="7"/>
      <c r="CV652" s="15"/>
      <c r="CW652" s="9"/>
      <c r="CX652" s="9" t="str">
        <f t="shared" si="1142"/>
        <v/>
      </c>
      <c r="CY652" s="9"/>
      <c r="CZ652" s="9" t="str">
        <f t="shared" si="1143"/>
        <v/>
      </c>
      <c r="DA652" s="9"/>
      <c r="DB652" s="9" t="str">
        <f t="shared" si="1144"/>
        <v/>
      </c>
      <c r="DC652" s="9"/>
      <c r="DD652" s="9"/>
      <c r="DE652" s="9"/>
      <c r="DF652" s="9" t="str">
        <f t="shared" si="1145"/>
        <v/>
      </c>
      <c r="DG652" s="10" t="str">
        <f t="shared" si="1146"/>
        <v/>
      </c>
      <c r="DH652" s="7"/>
      <c r="EL652" s="239"/>
      <c r="EM652" s="15"/>
      <c r="EN652" s="15"/>
      <c r="EO652" s="9"/>
      <c r="EP652" s="9"/>
      <c r="EQ652" s="9"/>
      <c r="ER652" s="9"/>
      <c r="ES652" s="9"/>
      <c r="ET652" s="9"/>
      <c r="EU652" s="9"/>
      <c r="EV652" s="62"/>
      <c r="EW652" s="95"/>
      <c r="EX652" s="9"/>
      <c r="EY652" s="10"/>
      <c r="EZ652" s="7"/>
    </row>
    <row r="653" spans="1:156" ht="15" customHeight="1">
      <c r="A653" s="15"/>
      <c r="B653" s="15"/>
      <c r="C653" s="9"/>
      <c r="D653" s="9" t="str">
        <f t="shared" si="1086"/>
        <v/>
      </c>
      <c r="E653" s="9"/>
      <c r="F653" s="9" t="str">
        <f t="shared" si="1087"/>
        <v/>
      </c>
      <c r="G653" s="9"/>
      <c r="H653" s="9" t="str">
        <f t="shared" si="1088"/>
        <v/>
      </c>
      <c r="I653" s="9"/>
      <c r="J653" s="62" t="str">
        <f t="shared" si="1089"/>
        <v/>
      </c>
      <c r="K653" s="9" t="str">
        <f t="shared" si="1090"/>
        <v/>
      </c>
      <c r="L653" s="9" t="str">
        <f t="shared" si="1091"/>
        <v/>
      </c>
      <c r="M653" s="10" t="str">
        <f t="shared" si="1092"/>
        <v/>
      </c>
      <c r="N653" s="7"/>
      <c r="P653" s="15"/>
      <c r="Q653" s="9"/>
      <c r="R653" s="9" t="str">
        <f t="shared" si="1093"/>
        <v/>
      </c>
      <c r="S653" s="9"/>
      <c r="T653" s="9" t="str">
        <f t="shared" si="1094"/>
        <v/>
      </c>
      <c r="U653" s="9"/>
      <c r="V653" s="9" t="str">
        <f t="shared" si="1095"/>
        <v/>
      </c>
      <c r="W653" s="9"/>
      <c r="X653" s="62" t="str">
        <f t="shared" si="1147"/>
        <v/>
      </c>
      <c r="Y653" s="9" t="str">
        <f t="shared" si="1148"/>
        <v/>
      </c>
      <c r="Z653" s="9" t="str">
        <f t="shared" si="1098"/>
        <v/>
      </c>
      <c r="AA653" s="10" t="str">
        <f t="shared" si="1099"/>
        <v/>
      </c>
      <c r="AB653" s="7"/>
      <c r="AD653" s="15"/>
      <c r="AE653" s="9"/>
      <c r="AF653" s="9" t="str">
        <f t="shared" si="1100"/>
        <v/>
      </c>
      <c r="AG653" s="9"/>
      <c r="AH653" s="9" t="str">
        <f t="shared" si="1101"/>
        <v/>
      </c>
      <c r="AI653" s="9"/>
      <c r="AJ653" s="9" t="str">
        <f t="shared" si="1102"/>
        <v/>
      </c>
      <c r="AK653" s="9"/>
      <c r="AL653" s="62" t="str">
        <f t="shared" si="1149"/>
        <v/>
      </c>
      <c r="AM653" s="9" t="str">
        <f t="shared" si="1150"/>
        <v/>
      </c>
      <c r="AN653" s="9" t="str">
        <f t="shared" si="1103"/>
        <v/>
      </c>
      <c r="AO653" s="10" t="str">
        <f t="shared" si="1104"/>
        <v/>
      </c>
      <c r="AP653" s="7"/>
      <c r="AR653" s="17"/>
      <c r="AS653" s="9"/>
      <c r="AT653" s="9" t="str">
        <f t="shared" si="1105"/>
        <v/>
      </c>
      <c r="AU653" s="9"/>
      <c r="AV653" s="9" t="str">
        <f t="shared" si="1106"/>
        <v/>
      </c>
      <c r="AW653" s="9"/>
      <c r="AX653" s="9" t="str">
        <f t="shared" si="1107"/>
        <v/>
      </c>
      <c r="AY653" s="9"/>
      <c r="AZ653" s="62" t="str">
        <f t="shared" si="1127"/>
        <v/>
      </c>
      <c r="BA653" s="9" t="str">
        <f t="shared" si="1128"/>
        <v/>
      </c>
      <c r="BB653" s="9" t="str">
        <f t="shared" si="1108"/>
        <v/>
      </c>
      <c r="BC653" s="10" t="str">
        <f t="shared" si="1109"/>
        <v/>
      </c>
      <c r="BD653" s="7"/>
      <c r="BF653" s="15"/>
      <c r="BG653" s="9"/>
      <c r="BH653" s="9" t="str">
        <f t="shared" si="1110"/>
        <v/>
      </c>
      <c r="BI653" s="9"/>
      <c r="BJ653" s="9" t="str">
        <f t="shared" si="1111"/>
        <v/>
      </c>
      <c r="BK653" s="9"/>
      <c r="BL653" s="9" t="str">
        <f t="shared" si="1112"/>
        <v/>
      </c>
      <c r="BM653" s="9"/>
      <c r="BN653" s="62" t="str">
        <f t="shared" si="1113"/>
        <v/>
      </c>
      <c r="BO653" s="9" t="str">
        <f t="shared" si="1114"/>
        <v/>
      </c>
      <c r="BP653" s="9" t="str">
        <f t="shared" si="1115"/>
        <v/>
      </c>
      <c r="BQ653" s="10" t="str">
        <f t="shared" si="1116"/>
        <v/>
      </c>
      <c r="BR653" s="7"/>
      <c r="BS653" s="1"/>
      <c r="BT653" s="15"/>
      <c r="BU653" s="9"/>
      <c r="BV653" s="9" t="str">
        <f t="shared" si="1132"/>
        <v/>
      </c>
      <c r="BW653" s="9"/>
      <c r="BX653" s="9" t="str">
        <f t="shared" si="1133"/>
        <v/>
      </c>
      <c r="BY653" s="9"/>
      <c r="BZ653" s="9" t="str">
        <f t="shared" si="1134"/>
        <v/>
      </c>
      <c r="CA653" s="9"/>
      <c r="CB653" s="9"/>
      <c r="CC653" s="9"/>
      <c r="CD653" s="9" t="str">
        <f t="shared" si="1135"/>
        <v/>
      </c>
      <c r="CE653" s="10" t="str">
        <f t="shared" si="1136"/>
        <v/>
      </c>
      <c r="CF653" s="7"/>
      <c r="CH653" s="15"/>
      <c r="CI653" s="9"/>
      <c r="CJ653" s="9" t="str">
        <f t="shared" si="1137"/>
        <v/>
      </c>
      <c r="CK653" s="9"/>
      <c r="CL653" s="9" t="str">
        <f t="shared" si="1138"/>
        <v/>
      </c>
      <c r="CM653" s="9"/>
      <c r="CN653" s="9" t="str">
        <f t="shared" si="1139"/>
        <v/>
      </c>
      <c r="CO653" s="9"/>
      <c r="CP653" s="9"/>
      <c r="CQ653" s="9"/>
      <c r="CR653" s="9" t="str">
        <f t="shared" si="1140"/>
        <v/>
      </c>
      <c r="CS653" s="10" t="str">
        <f t="shared" si="1141"/>
        <v/>
      </c>
      <c r="CT653" s="7"/>
      <c r="CV653" s="15"/>
      <c r="CW653" s="9"/>
      <c r="CX653" s="9" t="str">
        <f t="shared" si="1142"/>
        <v/>
      </c>
      <c r="CY653" s="9"/>
      <c r="CZ653" s="9" t="str">
        <f t="shared" si="1143"/>
        <v/>
      </c>
      <c r="DA653" s="9"/>
      <c r="DB653" s="9" t="str">
        <f t="shared" si="1144"/>
        <v/>
      </c>
      <c r="DC653" s="9"/>
      <c r="DD653" s="9"/>
      <c r="DE653" s="9"/>
      <c r="DF653" s="9" t="str">
        <f t="shared" si="1145"/>
        <v/>
      </c>
      <c r="DG653" s="10" t="str">
        <f t="shared" si="1146"/>
        <v/>
      </c>
      <c r="DH653" s="7"/>
      <c r="EL653" s="239"/>
      <c r="EM653" s="15"/>
      <c r="EN653" s="15"/>
      <c r="EO653" s="9"/>
      <c r="EP653" s="9"/>
      <c r="EQ653" s="9"/>
      <c r="ER653" s="9"/>
      <c r="ES653" s="9"/>
      <c r="ET653" s="9"/>
      <c r="EU653" s="9"/>
      <c r="EV653" s="62"/>
      <c r="EW653" s="9"/>
      <c r="EX653" s="9"/>
      <c r="EY653" s="10"/>
      <c r="EZ653" s="7"/>
    </row>
    <row r="654" spans="1:156" ht="15" customHeight="1" thickBot="1">
      <c r="A654" s="23"/>
      <c r="B654" s="23"/>
      <c r="C654" s="24"/>
      <c r="D654" s="24" t="str">
        <f t="shared" si="1086"/>
        <v/>
      </c>
      <c r="E654" s="24"/>
      <c r="F654" s="24" t="str">
        <f t="shared" si="1087"/>
        <v/>
      </c>
      <c r="G654" s="24"/>
      <c r="H654" s="24" t="str">
        <f t="shared" si="1088"/>
        <v/>
      </c>
      <c r="I654" s="24"/>
      <c r="J654" s="63" t="str">
        <f t="shared" si="1089"/>
        <v/>
      </c>
      <c r="K654" s="96" t="str">
        <f t="shared" si="1090"/>
        <v/>
      </c>
      <c r="L654" s="24" t="str">
        <f t="shared" si="1091"/>
        <v/>
      </c>
      <c r="M654" s="26" t="str">
        <f t="shared" si="1092"/>
        <v/>
      </c>
      <c r="N654" s="7"/>
      <c r="P654" s="23"/>
      <c r="Q654" s="24"/>
      <c r="R654" s="24" t="str">
        <f t="shared" si="1093"/>
        <v/>
      </c>
      <c r="S654" s="24"/>
      <c r="T654" s="24" t="str">
        <f t="shared" si="1094"/>
        <v/>
      </c>
      <c r="U654" s="24"/>
      <c r="V654" s="24" t="str">
        <f t="shared" si="1095"/>
        <v/>
      </c>
      <c r="W654" s="24"/>
      <c r="X654" s="63" t="str">
        <f t="shared" si="1147"/>
        <v/>
      </c>
      <c r="Y654" s="96" t="str">
        <f t="shared" si="1148"/>
        <v/>
      </c>
      <c r="Z654" s="24" t="str">
        <f t="shared" si="1098"/>
        <v/>
      </c>
      <c r="AA654" s="26" t="str">
        <f t="shared" si="1099"/>
        <v/>
      </c>
      <c r="AB654" s="7"/>
      <c r="AD654" s="23"/>
      <c r="AE654" s="24"/>
      <c r="AF654" s="24" t="str">
        <f t="shared" si="1100"/>
        <v/>
      </c>
      <c r="AG654" s="24"/>
      <c r="AH654" s="24" t="str">
        <f t="shared" si="1101"/>
        <v/>
      </c>
      <c r="AI654" s="24"/>
      <c r="AJ654" s="24" t="str">
        <f t="shared" si="1102"/>
        <v/>
      </c>
      <c r="AK654" s="24"/>
      <c r="AL654" s="63" t="str">
        <f t="shared" si="1149"/>
        <v/>
      </c>
      <c r="AM654" s="96" t="str">
        <f t="shared" si="1150"/>
        <v/>
      </c>
      <c r="AN654" s="24" t="str">
        <f t="shared" si="1103"/>
        <v/>
      </c>
      <c r="AO654" s="26" t="str">
        <f t="shared" si="1104"/>
        <v/>
      </c>
      <c r="AP654" s="7"/>
      <c r="AR654" s="23"/>
      <c r="AS654" s="24"/>
      <c r="AT654" s="24" t="str">
        <f t="shared" si="1105"/>
        <v/>
      </c>
      <c r="AU654" s="24"/>
      <c r="AV654" s="24" t="str">
        <f t="shared" si="1106"/>
        <v/>
      </c>
      <c r="AW654" s="24"/>
      <c r="AX654" s="24" t="str">
        <f t="shared" si="1107"/>
        <v/>
      </c>
      <c r="AY654" s="24"/>
      <c r="AZ654" s="63" t="str">
        <f t="shared" si="1127"/>
        <v/>
      </c>
      <c r="BA654" s="96" t="str">
        <f t="shared" si="1128"/>
        <v/>
      </c>
      <c r="BB654" s="24" t="str">
        <f t="shared" si="1108"/>
        <v/>
      </c>
      <c r="BC654" s="26" t="str">
        <f t="shared" si="1109"/>
        <v/>
      </c>
      <c r="BD654" s="7"/>
      <c r="BF654" s="23"/>
      <c r="BG654" s="24"/>
      <c r="BH654" s="24" t="str">
        <f t="shared" si="1110"/>
        <v/>
      </c>
      <c r="BI654" s="24"/>
      <c r="BJ654" s="24" t="str">
        <f t="shared" si="1111"/>
        <v/>
      </c>
      <c r="BK654" s="24"/>
      <c r="BL654" s="24" t="str">
        <f t="shared" si="1112"/>
        <v/>
      </c>
      <c r="BM654" s="24"/>
      <c r="BN654" s="63" t="str">
        <f t="shared" si="1113"/>
        <v/>
      </c>
      <c r="BO654" s="96" t="str">
        <f t="shared" si="1114"/>
        <v/>
      </c>
      <c r="BP654" s="24" t="str">
        <f t="shared" si="1115"/>
        <v/>
      </c>
      <c r="BQ654" s="26" t="str">
        <f t="shared" si="1116"/>
        <v/>
      </c>
      <c r="BR654" s="7"/>
      <c r="BS654" s="1"/>
      <c r="BT654" s="15"/>
      <c r="BU654" s="9"/>
      <c r="BV654" s="9" t="str">
        <f t="shared" si="1132"/>
        <v/>
      </c>
      <c r="BW654" s="9"/>
      <c r="BX654" s="9" t="str">
        <f t="shared" si="1133"/>
        <v/>
      </c>
      <c r="BY654" s="9"/>
      <c r="BZ654" s="9" t="str">
        <f t="shared" si="1134"/>
        <v/>
      </c>
      <c r="CA654" s="9"/>
      <c r="CB654" s="9"/>
      <c r="CC654" s="9"/>
      <c r="CD654" s="9" t="str">
        <f t="shared" si="1135"/>
        <v/>
      </c>
      <c r="CE654" s="10" t="str">
        <f t="shared" si="1136"/>
        <v/>
      </c>
      <c r="CF654" s="7"/>
      <c r="CH654" s="15"/>
      <c r="CI654" s="9"/>
      <c r="CJ654" s="9" t="str">
        <f t="shared" si="1137"/>
        <v/>
      </c>
      <c r="CK654" s="9"/>
      <c r="CL654" s="9" t="str">
        <f t="shared" si="1138"/>
        <v/>
      </c>
      <c r="CM654" s="9"/>
      <c r="CN654" s="9" t="str">
        <f t="shared" si="1139"/>
        <v/>
      </c>
      <c r="CO654" s="9"/>
      <c r="CP654" s="9"/>
      <c r="CQ654" s="9"/>
      <c r="CR654" s="9" t="str">
        <f t="shared" si="1140"/>
        <v/>
      </c>
      <c r="CS654" s="10" t="str">
        <f t="shared" si="1141"/>
        <v/>
      </c>
      <c r="CT654" s="7"/>
      <c r="CV654" s="15"/>
      <c r="CW654" s="9"/>
      <c r="CX654" s="9" t="str">
        <f t="shared" si="1142"/>
        <v/>
      </c>
      <c r="CY654" s="9"/>
      <c r="CZ654" s="9" t="str">
        <f t="shared" si="1143"/>
        <v/>
      </c>
      <c r="DA654" s="9"/>
      <c r="DB654" s="9" t="str">
        <f t="shared" si="1144"/>
        <v/>
      </c>
      <c r="DC654" s="9"/>
      <c r="DD654" s="9"/>
      <c r="DE654" s="9"/>
      <c r="DF654" s="9" t="str">
        <f t="shared" si="1145"/>
        <v/>
      </c>
      <c r="DG654" s="10" t="str">
        <f t="shared" si="1146"/>
        <v/>
      </c>
      <c r="DH654" s="7"/>
      <c r="EL654" s="239"/>
      <c r="EM654" s="23"/>
      <c r="EN654" s="23"/>
      <c r="EO654" s="24"/>
      <c r="EP654" s="24"/>
      <c r="EQ654" s="24"/>
      <c r="ER654" s="24"/>
      <c r="ES654" s="24"/>
      <c r="ET654" s="24"/>
      <c r="EU654" s="24"/>
      <c r="EV654" s="63"/>
      <c r="EW654" s="96"/>
      <c r="EX654" s="24"/>
      <c r="EY654" s="26"/>
      <c r="EZ654" s="7"/>
    </row>
    <row r="655" spans="1:156" ht="15" customHeight="1" thickTop="1">
      <c r="A655" s="89"/>
      <c r="B655" s="89"/>
      <c r="C655" s="78"/>
      <c r="D655" s="78"/>
      <c r="E655" s="78"/>
      <c r="F655" s="78"/>
      <c r="G655" s="78"/>
      <c r="H655" s="78"/>
      <c r="I655" s="78"/>
      <c r="J655" s="90"/>
      <c r="K655" s="78"/>
      <c r="L655" s="78"/>
      <c r="M655" s="78"/>
      <c r="N655" s="7"/>
      <c r="P655" s="89"/>
      <c r="Q655" s="78"/>
      <c r="R655" s="78"/>
      <c r="S655" s="78"/>
      <c r="T655" s="78"/>
      <c r="U655" s="78"/>
      <c r="V655" s="78"/>
      <c r="W655" s="78"/>
      <c r="X655" s="90"/>
      <c r="Y655" s="78"/>
      <c r="Z655" s="78"/>
      <c r="AA655" s="78"/>
      <c r="AB655" s="7"/>
      <c r="AD655" s="89"/>
      <c r="AE655" s="78"/>
      <c r="AF655" s="78"/>
      <c r="AG655" s="78"/>
      <c r="AH655" s="78"/>
      <c r="AI655" s="78"/>
      <c r="AJ655" s="78"/>
      <c r="AK655" s="78"/>
      <c r="AL655" s="90"/>
      <c r="AM655" s="78"/>
      <c r="AN655" s="78"/>
      <c r="AO655" s="78"/>
      <c r="AP655" s="7"/>
      <c r="AR655" s="89"/>
      <c r="AS655" s="78"/>
      <c r="AT655" s="78"/>
      <c r="AU655" s="78"/>
      <c r="AV655" s="78" t="str">
        <f>IF(AU655="","",AU655-AU654)</f>
        <v/>
      </c>
      <c r="AW655" s="78"/>
      <c r="AX655" s="78" t="str">
        <f>IF(AW655="","",AW654+AY654-AW655)</f>
        <v/>
      </c>
      <c r="AY655" s="78"/>
      <c r="AZ655" s="90"/>
      <c r="BA655" s="78"/>
      <c r="BB655" s="78" t="str">
        <f>IF(BA655="","",AX655*BA655)</f>
        <v/>
      </c>
      <c r="BC655" s="92" t="str">
        <f>IF(BB655="","",BB655/(AT655*100))</f>
        <v/>
      </c>
      <c r="BD655" s="22"/>
      <c r="BF655" s="89"/>
      <c r="BG655" s="78"/>
      <c r="BH655" s="78"/>
      <c r="BI655" s="188"/>
      <c r="BJ655" s="78"/>
      <c r="BK655" s="78"/>
      <c r="BL655" s="78"/>
      <c r="BM655" s="78"/>
      <c r="BN655" s="90"/>
      <c r="BO655" s="78"/>
      <c r="BP655" s="78"/>
      <c r="BQ655" s="78"/>
      <c r="BR655" s="7"/>
      <c r="BS655" s="1"/>
      <c r="BT655" s="15"/>
      <c r="BU655" s="9"/>
      <c r="BV655" s="9"/>
      <c r="BW655" s="9"/>
      <c r="BX655" s="9" t="str">
        <f t="shared" si="1133"/>
        <v/>
      </c>
      <c r="BY655" s="9"/>
      <c r="BZ655" s="9" t="str">
        <f t="shared" si="1134"/>
        <v/>
      </c>
      <c r="CA655" s="9"/>
      <c r="CB655" s="9"/>
      <c r="CC655" s="9"/>
      <c r="CD655" s="9" t="str">
        <f t="shared" si="1135"/>
        <v/>
      </c>
      <c r="CE655" s="10" t="str">
        <f t="shared" si="1136"/>
        <v/>
      </c>
      <c r="CF655" s="7"/>
      <c r="CH655" s="15"/>
      <c r="CI655" s="9"/>
      <c r="CJ655" s="9"/>
      <c r="CK655" s="9"/>
      <c r="CL655" s="9" t="str">
        <f t="shared" si="1138"/>
        <v/>
      </c>
      <c r="CM655" s="9"/>
      <c r="CN655" s="9" t="str">
        <f t="shared" si="1139"/>
        <v/>
      </c>
      <c r="CO655" s="9"/>
      <c r="CP655" s="9"/>
      <c r="CQ655" s="9"/>
      <c r="CR655" s="9" t="str">
        <f t="shared" si="1140"/>
        <v/>
      </c>
      <c r="CS655" s="10" t="str">
        <f t="shared" si="1141"/>
        <v/>
      </c>
      <c r="CT655" s="7"/>
      <c r="CV655" s="15"/>
      <c r="CW655" s="9"/>
      <c r="CX655" s="9"/>
      <c r="CY655" s="9"/>
      <c r="CZ655" s="9" t="str">
        <f t="shared" si="1143"/>
        <v/>
      </c>
      <c r="DA655" s="9"/>
      <c r="DB655" s="9" t="str">
        <f t="shared" si="1144"/>
        <v/>
      </c>
      <c r="DC655" s="9"/>
      <c r="DD655" s="9"/>
      <c r="DE655" s="9"/>
      <c r="DF655" s="9" t="str">
        <f t="shared" si="1145"/>
        <v/>
      </c>
      <c r="DG655" s="10" t="str">
        <f t="shared" si="1146"/>
        <v/>
      </c>
      <c r="DH655" s="7"/>
      <c r="EL655" s="239"/>
      <c r="EM655" s="89"/>
      <c r="EN655" s="89"/>
      <c r="EO655" s="78"/>
      <c r="EP655" s="78"/>
      <c r="EQ655" s="78"/>
      <c r="ER655" s="78"/>
      <c r="ES655" s="78"/>
      <c r="ET655" s="78"/>
      <c r="EU655" s="78"/>
      <c r="EV655" s="90"/>
      <c r="EW655" s="78"/>
      <c r="EX655" s="78"/>
      <c r="EY655" s="78"/>
      <c r="EZ655" s="7"/>
    </row>
    <row r="656" spans="1:156" ht="15" customHeight="1">
      <c r="A656" s="89"/>
      <c r="B656" s="89"/>
      <c r="C656" s="78"/>
      <c r="D656" s="78"/>
      <c r="E656" s="78"/>
      <c r="F656" s="78"/>
      <c r="G656" s="78"/>
      <c r="H656" s="78"/>
      <c r="I656" s="78"/>
      <c r="J656" s="90"/>
      <c r="K656" s="78"/>
      <c r="L656" s="78"/>
      <c r="M656" s="78"/>
      <c r="N656" s="7"/>
      <c r="P656" s="89"/>
      <c r="Q656" s="78"/>
      <c r="R656" s="78"/>
      <c r="S656" s="78"/>
      <c r="T656" s="78"/>
      <c r="U656" s="78"/>
      <c r="V656" s="78"/>
      <c r="W656" s="78"/>
      <c r="X656" s="90"/>
      <c r="Y656" s="78"/>
      <c r="Z656" s="78"/>
      <c r="AA656" s="78"/>
      <c r="AB656" s="7"/>
      <c r="AD656" s="89"/>
      <c r="AE656" s="78"/>
      <c r="AF656" s="78"/>
      <c r="AG656" s="78"/>
      <c r="AH656" s="78"/>
      <c r="AI656" s="78"/>
      <c r="AJ656" s="78"/>
      <c r="AK656" s="78"/>
      <c r="AL656" s="90"/>
      <c r="AM656" s="78"/>
      <c r="AN656" s="78"/>
      <c r="AO656" s="78"/>
      <c r="AP656" s="7"/>
      <c r="AR656" s="15"/>
      <c r="AS656" s="9"/>
      <c r="AT656" s="9"/>
      <c r="AU656" s="9"/>
      <c r="AV656" s="9"/>
      <c r="AW656" s="9"/>
      <c r="AX656" s="9"/>
      <c r="AY656" s="9"/>
      <c r="AZ656" s="62"/>
      <c r="BA656" s="9"/>
      <c r="BB656" s="9"/>
      <c r="BC656" s="10"/>
      <c r="BD656" s="7"/>
      <c r="BF656" s="89"/>
      <c r="BG656" s="78"/>
      <c r="BH656" s="78"/>
      <c r="BI656" s="188"/>
      <c r="BJ656" s="78"/>
      <c r="BK656" s="78"/>
      <c r="BL656" s="78"/>
      <c r="BM656" s="78"/>
      <c r="BN656" s="90"/>
      <c r="BO656" s="78"/>
      <c r="BP656" s="78"/>
      <c r="BQ656" s="78"/>
      <c r="BR656" s="7"/>
      <c r="BS656" s="1"/>
      <c r="BT656" s="15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10"/>
      <c r="CF656" s="7"/>
      <c r="CH656" s="15"/>
      <c r="CI656" s="9"/>
      <c r="CJ656" s="9"/>
      <c r="CK656" s="9"/>
      <c r="CL656" s="9"/>
      <c r="CM656" s="9"/>
      <c r="CN656" s="9"/>
      <c r="CO656" s="9"/>
      <c r="CP656" s="9"/>
      <c r="CQ656" s="9"/>
      <c r="CR656" s="9"/>
      <c r="CS656" s="10"/>
      <c r="CT656" s="7"/>
      <c r="CV656" s="15"/>
      <c r="CW656" s="9"/>
      <c r="CX656" s="9"/>
      <c r="CY656" s="9"/>
      <c r="CZ656" s="9"/>
      <c r="DA656" s="9"/>
      <c r="DB656" s="9"/>
      <c r="DC656" s="9"/>
      <c r="DD656" s="9"/>
      <c r="DE656" s="9"/>
      <c r="DF656" s="9"/>
      <c r="DG656" s="10"/>
      <c r="DH656" s="7"/>
      <c r="EL656" s="239"/>
      <c r="EM656" s="89"/>
      <c r="EN656" s="89"/>
      <c r="EO656" s="78"/>
      <c r="EP656" s="78"/>
      <c r="EQ656" s="78"/>
      <c r="ER656" s="78"/>
      <c r="ES656" s="78"/>
      <c r="ET656" s="78"/>
      <c r="EU656" s="78"/>
      <c r="EV656" s="90"/>
      <c r="EW656" s="78"/>
      <c r="EX656" s="78"/>
      <c r="EY656" s="78"/>
      <c r="EZ656" s="7"/>
    </row>
    <row r="657" spans="1:156" ht="15" customHeight="1">
      <c r="A657" s="89"/>
      <c r="B657" s="89"/>
      <c r="C657" s="78"/>
      <c r="D657" s="78"/>
      <c r="E657" s="78"/>
      <c r="F657" s="78"/>
      <c r="G657" s="78"/>
      <c r="H657" s="78"/>
      <c r="I657" s="78"/>
      <c r="J657" s="90"/>
      <c r="K657" s="78"/>
      <c r="L657" s="78"/>
      <c r="M657" s="78"/>
      <c r="N657" s="7"/>
      <c r="P657" s="89"/>
      <c r="Q657" s="78"/>
      <c r="R657" s="78"/>
      <c r="S657" s="78"/>
      <c r="T657" s="78"/>
      <c r="U657" s="78"/>
      <c r="V657" s="78"/>
      <c r="W657" s="78"/>
      <c r="X657" s="90"/>
      <c r="Y657" s="78"/>
      <c r="Z657" s="78"/>
      <c r="AA657" s="78"/>
      <c r="AB657" s="7"/>
      <c r="AD657" s="89"/>
      <c r="AE657" s="78"/>
      <c r="AF657" s="78"/>
      <c r="AG657" s="78"/>
      <c r="AH657" s="78"/>
      <c r="AI657" s="78"/>
      <c r="AJ657" s="78"/>
      <c r="AK657" s="78"/>
      <c r="AL657" s="90"/>
      <c r="AM657" s="78"/>
      <c r="AN657" s="78"/>
      <c r="AO657" s="78"/>
      <c r="AP657" s="7"/>
      <c r="AR657" s="15"/>
      <c r="AS657" s="9"/>
      <c r="AT657" s="9"/>
      <c r="AU657" s="9"/>
      <c r="AV657" s="9"/>
      <c r="AW657" s="9"/>
      <c r="AX657" s="9"/>
      <c r="AY657" s="9"/>
      <c r="AZ657" s="62"/>
      <c r="BA657" s="9"/>
      <c r="BB657" s="9"/>
      <c r="BC657" s="10"/>
      <c r="BD657" s="7"/>
      <c r="BF657" s="89"/>
      <c r="BG657" s="78"/>
      <c r="BH657" s="78"/>
      <c r="BI657" s="188"/>
      <c r="BJ657" s="78"/>
      <c r="BK657" s="78"/>
      <c r="BL657" s="78"/>
      <c r="BM657" s="78"/>
      <c r="BN657" s="90"/>
      <c r="BO657" s="78"/>
      <c r="BP657" s="78"/>
      <c r="BQ657" s="78"/>
      <c r="BR657" s="7"/>
      <c r="BS657" s="1"/>
      <c r="BT657" s="15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10"/>
      <c r="CF657" s="7"/>
      <c r="CH657" s="15"/>
      <c r="CI657" s="9"/>
      <c r="CJ657" s="9"/>
      <c r="CK657" s="9"/>
      <c r="CL657" s="9"/>
      <c r="CM657" s="9"/>
      <c r="CN657" s="9"/>
      <c r="CO657" s="9"/>
      <c r="CP657" s="9"/>
      <c r="CQ657" s="9"/>
      <c r="CR657" s="9"/>
      <c r="CS657" s="10"/>
      <c r="CT657" s="7"/>
      <c r="CV657" s="15"/>
      <c r="CW657" s="9"/>
      <c r="CX657" s="9"/>
      <c r="CY657" s="9"/>
      <c r="CZ657" s="9"/>
      <c r="DA657" s="9"/>
      <c r="DB657" s="9"/>
      <c r="DC657" s="9"/>
      <c r="DD657" s="9"/>
      <c r="DE657" s="9"/>
      <c r="DF657" s="9"/>
      <c r="DG657" s="10"/>
      <c r="DH657" s="7"/>
      <c r="EL657" s="239"/>
      <c r="EM657" s="89"/>
      <c r="EN657" s="89"/>
      <c r="EO657" s="78"/>
      <c r="EP657" s="78"/>
      <c r="EQ657" s="78"/>
      <c r="ER657" s="78"/>
      <c r="ES657" s="78"/>
      <c r="ET657" s="78"/>
      <c r="EU657" s="78"/>
      <c r="EV657" s="90"/>
      <c r="EW657" s="78"/>
      <c r="EX657" s="78"/>
      <c r="EY657" s="78"/>
      <c r="EZ657" s="7"/>
    </row>
    <row r="658" spans="1:156" ht="15" customHeight="1">
      <c r="A658" s="116">
        <v>32</v>
      </c>
      <c r="B658" s="89"/>
      <c r="C658" s="78"/>
      <c r="D658" s="78"/>
      <c r="E658" s="78"/>
      <c r="F658" s="78"/>
      <c r="G658" s="78"/>
      <c r="H658" s="78"/>
      <c r="I658" s="78"/>
      <c r="J658" s="298" t="s">
        <v>65</v>
      </c>
      <c r="K658" s="295"/>
      <c r="L658" s="78">
        <f>(G631+I631)*K631+(G632+I632)*K632+(G633+I633)*K633+(G634+I634)*K634</f>
        <v>74386</v>
      </c>
      <c r="M658" s="78"/>
      <c r="N658" s="9"/>
      <c r="P658" s="89"/>
      <c r="Q658" s="78"/>
      <c r="R658" s="78"/>
      <c r="S658" s="78"/>
      <c r="T658" s="78"/>
      <c r="U658" s="78"/>
      <c r="V658" s="78"/>
      <c r="W658" s="78"/>
      <c r="X658" s="298" t="s">
        <v>65</v>
      </c>
      <c r="Y658" s="295"/>
      <c r="Z658" s="78">
        <f>(U631+W631)*Y631+(U632+W632)*Y632+(U633+W633)*Y633+(U634+W634)*Y634</f>
        <v>48090</v>
      </c>
      <c r="AA658" s="78"/>
      <c r="AB658" s="9"/>
      <c r="AD658" s="89"/>
      <c r="AE658" s="78"/>
      <c r="AF658" s="78"/>
      <c r="AG658" s="78"/>
      <c r="AH658" s="78"/>
      <c r="AI658" s="78"/>
      <c r="AJ658" s="78"/>
      <c r="AK658" s="78"/>
      <c r="AL658" s="298" t="s">
        <v>65</v>
      </c>
      <c r="AM658" s="295"/>
      <c r="AN658" s="78">
        <f>(AI631+AK631)*AM631+(AI632+AK632)*AM632+(AI633+AK633)*AM633+(AI634+AK634)*AM634</f>
        <v>28402</v>
      </c>
      <c r="AO658" s="78"/>
      <c r="AP658" s="9"/>
      <c r="AR658" s="15"/>
      <c r="AS658" s="9"/>
      <c r="AT658" s="9"/>
      <c r="AU658" s="9"/>
      <c r="AV658" s="9"/>
      <c r="AW658" s="9"/>
      <c r="AX658" s="9"/>
      <c r="AY658" s="9"/>
      <c r="AZ658" s="298" t="s">
        <v>65</v>
      </c>
      <c r="BA658" s="295"/>
      <c r="BB658" s="78">
        <f>(AW631+AY631)*BA631+(AW632+AY632)*BA632+(AW633+AY633)*BA633+(AW634+AY634)*BA634</f>
        <v>49000</v>
      </c>
      <c r="BC658" s="10"/>
      <c r="BD658" s="9"/>
      <c r="BF658" s="89"/>
      <c r="BG658" s="78"/>
      <c r="BH658" s="78"/>
      <c r="BI658" s="188"/>
      <c r="BJ658" s="78"/>
      <c r="BK658" s="78"/>
      <c r="BL658" s="78"/>
      <c r="BM658" s="78"/>
      <c r="BN658" s="298" t="s">
        <v>65</v>
      </c>
      <c r="BO658" s="295"/>
      <c r="BP658" s="78">
        <f>(BK631+BM631)*BO631+(BK632+BM632)*BO632+(BK633+BM633)*BO633+(BK634+BM634)*BO634</f>
        <v>87218</v>
      </c>
      <c r="BQ658" s="78"/>
      <c r="BR658" s="9"/>
      <c r="BS658" s="1"/>
      <c r="BT658" s="15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10"/>
      <c r="CF658" s="9"/>
      <c r="CH658" s="15"/>
      <c r="CI658" s="9"/>
      <c r="CJ658" s="9"/>
      <c r="CK658" s="9"/>
      <c r="CL658" s="9"/>
      <c r="CM658" s="9"/>
      <c r="CN658" s="9"/>
      <c r="CO658" s="9"/>
      <c r="CP658" s="9"/>
      <c r="CQ658" s="9"/>
      <c r="CR658" s="9"/>
      <c r="CS658" s="10"/>
      <c r="CT658" s="9"/>
      <c r="CV658" s="15"/>
      <c r="CW658" s="9"/>
      <c r="CX658" s="9"/>
      <c r="CY658" s="9"/>
      <c r="CZ658" s="9"/>
      <c r="DA658" s="9"/>
      <c r="DB658" s="9"/>
      <c r="DC658" s="9"/>
      <c r="DD658" s="9"/>
      <c r="DE658" s="9"/>
      <c r="DF658" s="9"/>
      <c r="DG658" s="10"/>
      <c r="DH658" s="9"/>
      <c r="EL658" s="239"/>
      <c r="EM658" s="116">
        <v>52</v>
      </c>
      <c r="EN658" s="89"/>
      <c r="EO658" s="78"/>
      <c r="EP658" s="78"/>
      <c r="EQ658" s="78"/>
      <c r="ER658" s="78"/>
      <c r="ES658" s="78"/>
      <c r="ET658" s="78"/>
      <c r="EU658" s="78"/>
      <c r="EV658" s="298" t="s">
        <v>65</v>
      </c>
      <c r="EW658" s="295"/>
      <c r="EX658" s="78">
        <f>(ES619+EU619)*EW619+(ES620+EU620)*EW620+(ES621+EU621)*EW621+(ES622+EU622)*EW622</f>
        <v>47472</v>
      </c>
      <c r="EY658" s="78"/>
      <c r="EZ658" s="9"/>
    </row>
    <row r="659" spans="1:156" ht="15" customHeight="1">
      <c r="A659" s="15"/>
      <c r="B659" s="1">
        <f>SUMIF(B603:B655,"&gt;=0")</f>
        <v>21011</v>
      </c>
      <c r="C659" s="3" t="s">
        <v>66</v>
      </c>
      <c r="D659" s="9">
        <f>SUM(D603:D655)*100</f>
        <v>342000</v>
      </c>
      <c r="E659" s="9"/>
      <c r="F659" s="9">
        <f>SUM(F603:F655)</f>
        <v>101</v>
      </c>
      <c r="G659" s="3" t="s">
        <v>67</v>
      </c>
      <c r="H659" s="9">
        <f>SUM(H603:H655)</f>
        <v>103</v>
      </c>
      <c r="I659" s="9"/>
      <c r="J659" s="299" t="s">
        <v>68</v>
      </c>
      <c r="K659" s="295"/>
      <c r="L659" s="9">
        <f>SUM(L603:L655)</f>
        <v>78379</v>
      </c>
      <c r="M659" s="9"/>
      <c r="N659" s="7"/>
      <c r="P659" s="15"/>
      <c r="Q659" s="3" t="s">
        <v>66</v>
      </c>
      <c r="R659" s="9">
        <f>SUM(R603:R655)*100</f>
        <v>313800</v>
      </c>
      <c r="S659" s="9"/>
      <c r="T659" s="9">
        <f>SUM(T603:T655)</f>
        <v>90</v>
      </c>
      <c r="U659" s="3" t="s">
        <v>67</v>
      </c>
      <c r="V659" s="9">
        <f>SUM(V603:V655)</f>
        <v>78</v>
      </c>
      <c r="W659" s="9"/>
      <c r="X659" s="299" t="s">
        <v>68</v>
      </c>
      <c r="Y659" s="295"/>
      <c r="Z659" s="9">
        <f>SUM(Z603:Z655)</f>
        <v>64882</v>
      </c>
      <c r="AA659" s="9"/>
      <c r="AB659" s="7"/>
      <c r="AD659" s="15"/>
      <c r="AE659" s="3" t="s">
        <v>66</v>
      </c>
      <c r="AF659" s="9">
        <f>SUM(AF603:AF655)*100</f>
        <v>228300</v>
      </c>
      <c r="AG659" s="9"/>
      <c r="AH659" s="9">
        <f>SUM(AH603:AH655)</f>
        <v>124</v>
      </c>
      <c r="AI659" s="3" t="s">
        <v>67</v>
      </c>
      <c r="AJ659" s="9">
        <f>SUM(AJ603:AJ655)</f>
        <v>122</v>
      </c>
      <c r="AK659" s="9"/>
      <c r="AL659" s="299" t="s">
        <v>68</v>
      </c>
      <c r="AM659" s="295"/>
      <c r="AN659" s="9">
        <f>SUM(AN603:AN655)</f>
        <v>77467</v>
      </c>
      <c r="AO659" s="9"/>
      <c r="AP659" s="7"/>
      <c r="AR659" s="15"/>
      <c r="AS659" s="3" t="s">
        <v>66</v>
      </c>
      <c r="AT659" s="9">
        <f>SUM(AT603:AT655)*100</f>
        <v>272100</v>
      </c>
      <c r="AU659" s="9"/>
      <c r="AV659" s="9">
        <f>SUM(AV603:AV634)</f>
        <v>133</v>
      </c>
      <c r="AW659" s="3" t="s">
        <v>67</v>
      </c>
      <c r="AX659" s="9">
        <f>SUM(AX603:AX655)</f>
        <v>247</v>
      </c>
      <c r="AY659" s="9"/>
      <c r="AZ659" s="299" t="s">
        <v>68</v>
      </c>
      <c r="BA659" s="295"/>
      <c r="BB659" s="9">
        <f>SUM(BB603:BB655)</f>
        <v>108408</v>
      </c>
      <c r="BC659" s="9"/>
      <c r="BD659" s="7"/>
      <c r="BF659" s="15"/>
      <c r="BG659" s="3" t="s">
        <v>66</v>
      </c>
      <c r="BH659" s="9">
        <f>SUM(BH603:BH655)*100</f>
        <v>510000</v>
      </c>
      <c r="BI659" s="73"/>
      <c r="BJ659" s="9">
        <f>SUM(BJ603:BJ655)</f>
        <v>208</v>
      </c>
      <c r="BK659" s="3" t="s">
        <v>67</v>
      </c>
      <c r="BL659" s="9">
        <f>SUM(BL603:BL655)</f>
        <v>245</v>
      </c>
      <c r="BM659" s="9"/>
      <c r="BN659" s="299" t="s">
        <v>68</v>
      </c>
      <c r="BO659" s="295"/>
      <c r="BP659" s="9">
        <f>SUM(BP603:BP655)</f>
        <v>109912</v>
      </c>
      <c r="BQ659" s="9"/>
      <c r="BR659" s="7"/>
      <c r="BS659" s="1"/>
      <c r="BT659" s="15"/>
      <c r="BU659" s="3" t="s">
        <v>66</v>
      </c>
      <c r="BV659" s="9">
        <f>SUM(BV603:BV655)*100</f>
        <v>173900</v>
      </c>
      <c r="BW659" s="9"/>
      <c r="BX659" s="9">
        <f>SUM(BX603:BX634)</f>
        <v>49</v>
      </c>
      <c r="BY659" s="3" t="s">
        <v>67</v>
      </c>
      <c r="BZ659" s="9">
        <f>SUM(BZ603:BZ655)</f>
        <v>54</v>
      </c>
      <c r="CA659" s="9"/>
      <c r="CB659" s="247"/>
      <c r="CC659" s="298" t="s">
        <v>65</v>
      </c>
      <c r="CD659" s="295"/>
      <c r="CE659" s="9">
        <f>(BY610+CA610)*CC610</f>
        <v>31680</v>
      </c>
      <c r="CF659" s="7"/>
      <c r="CH659" s="15"/>
      <c r="CI659" s="3" t="s">
        <v>66</v>
      </c>
      <c r="CJ659" s="9">
        <f>SUM(CJ603:CJ655)*100</f>
        <v>159500</v>
      </c>
      <c r="CK659" s="9"/>
      <c r="CL659" s="9">
        <f>SUM(CL603:CL634)</f>
        <v>30</v>
      </c>
      <c r="CM659" s="3" t="s">
        <v>67</v>
      </c>
      <c r="CN659" s="9">
        <f>SUM(CN603:CN655)</f>
        <v>29</v>
      </c>
      <c r="CO659" s="9"/>
      <c r="CP659" s="247"/>
      <c r="CQ659" s="298" t="s">
        <v>65</v>
      </c>
      <c r="CR659" s="295"/>
      <c r="CS659" s="9">
        <f>(CM610+CO610)*CQ610</f>
        <v>15180</v>
      </c>
      <c r="CT659" s="7"/>
      <c r="CV659" s="15"/>
      <c r="CW659" s="3" t="s">
        <v>66</v>
      </c>
      <c r="CX659" s="9">
        <f>SUM(CX603:CX655)*100</f>
        <v>123300</v>
      </c>
      <c r="CY659" s="9"/>
      <c r="CZ659" s="9">
        <f>SUM(CZ603:CZ634)</f>
        <v>70</v>
      </c>
      <c r="DA659" s="3" t="s">
        <v>67</v>
      </c>
      <c r="DB659" s="9">
        <f>SUM(DB603:DB655)</f>
        <v>82</v>
      </c>
      <c r="DC659" s="9"/>
      <c r="DD659" s="247"/>
      <c r="DE659" s="298" t="s">
        <v>65</v>
      </c>
      <c r="DF659" s="295"/>
      <c r="DG659" s="9">
        <f>(DA610+DC610)*DE610</f>
        <v>16555</v>
      </c>
      <c r="DH659" s="7"/>
      <c r="EL659" s="239"/>
      <c r="EM659" s="15"/>
      <c r="EN659" s="1">
        <f>SUMIF(EN603:EN655,"&gt;=0")</f>
        <v>1231</v>
      </c>
      <c r="EO659" s="3" t="s">
        <v>66</v>
      </c>
      <c r="EP659" s="9">
        <f>SUM(EP603:EP655)*100</f>
        <v>123100</v>
      </c>
      <c r="EQ659" s="9"/>
      <c r="ER659" s="9">
        <f>SUM(ER603:ER655)</f>
        <v>52</v>
      </c>
      <c r="ES659" s="3" t="s">
        <v>67</v>
      </c>
      <c r="ET659" s="9">
        <f>SUM(ET603:ET655)</f>
        <v>69</v>
      </c>
      <c r="EU659" s="9"/>
      <c r="EV659" s="299" t="s">
        <v>68</v>
      </c>
      <c r="EW659" s="295"/>
      <c r="EX659" s="9">
        <f>SUM(EX603:EX655)</f>
        <v>27530</v>
      </c>
      <c r="EY659" s="9"/>
      <c r="EZ659" s="7"/>
    </row>
    <row r="660" spans="1:156" ht="15" customHeight="1">
      <c r="A660" s="201">
        <f>DATEDIF(A694,A631,"d")</f>
        <v>32</v>
      </c>
      <c r="B660" s="34">
        <f>B659/A660</f>
        <v>656.59375</v>
      </c>
      <c r="C660" s="3" t="s">
        <v>69</v>
      </c>
      <c r="D660" s="9">
        <f>D659/A660</f>
        <v>10687.5</v>
      </c>
      <c r="E660" s="9">
        <f>A658</f>
        <v>32</v>
      </c>
      <c r="F660" s="9"/>
      <c r="G660" s="3"/>
      <c r="H660" s="9"/>
      <c r="I660" s="9"/>
      <c r="J660" s="299" t="s">
        <v>70</v>
      </c>
      <c r="K660" s="295"/>
      <c r="L660" s="9"/>
      <c r="M660" s="42">
        <f>L659/D659</f>
        <v>0.22917836257309943</v>
      </c>
      <c r="N660" s="7"/>
      <c r="P660" s="15"/>
      <c r="Q660" s="3" t="s">
        <v>69</v>
      </c>
      <c r="R660" s="9">
        <f>R659/A660</f>
        <v>9806.25</v>
      </c>
      <c r="S660" s="9">
        <f>R660*$A$658</f>
        <v>313800</v>
      </c>
      <c r="T660" s="9"/>
      <c r="U660" s="3"/>
      <c r="V660" s="9"/>
      <c r="W660" s="9"/>
      <c r="X660" s="299" t="s">
        <v>70</v>
      </c>
      <c r="Y660" s="295"/>
      <c r="Z660" s="9"/>
      <c r="AA660" s="42">
        <f>Z659/R659</f>
        <v>0.20676226896112174</v>
      </c>
      <c r="AB660" s="7"/>
      <c r="AD660" s="15"/>
      <c r="AE660" s="3" t="s">
        <v>69</v>
      </c>
      <c r="AF660" s="9">
        <f>AF659/A660</f>
        <v>7134.375</v>
      </c>
      <c r="AG660" s="9">
        <f>AF660*$A$658</f>
        <v>228300</v>
      </c>
      <c r="AH660" s="9"/>
      <c r="AI660" s="3"/>
      <c r="AJ660" s="9"/>
      <c r="AK660" s="9"/>
      <c r="AL660" s="299" t="s">
        <v>70</v>
      </c>
      <c r="AM660" s="295"/>
      <c r="AN660" s="9"/>
      <c r="AO660" s="42">
        <f>AN659/AF659</f>
        <v>0.3393210687691634</v>
      </c>
      <c r="AP660" s="7"/>
      <c r="AR660" s="15"/>
      <c r="AS660" s="3" t="s">
        <v>69</v>
      </c>
      <c r="AT660" s="9">
        <f>AT659/A660</f>
        <v>8503.125</v>
      </c>
      <c r="AU660" s="9">
        <f>AT660*$A$658</f>
        <v>272100</v>
      </c>
      <c r="AV660" s="9"/>
      <c r="AW660" s="3"/>
      <c r="AX660" s="9"/>
      <c r="AY660" s="9"/>
      <c r="AZ660" s="299" t="s">
        <v>70</v>
      </c>
      <c r="BA660" s="295"/>
      <c r="BB660" s="9"/>
      <c r="BC660" s="42">
        <f>BB659/AT659</f>
        <v>0.39841234840132306</v>
      </c>
      <c r="BD660" s="7"/>
      <c r="BF660" s="15"/>
      <c r="BG660" s="3" t="s">
        <v>69</v>
      </c>
      <c r="BH660" s="9">
        <f>BH659/A660</f>
        <v>15937.5</v>
      </c>
      <c r="BI660" s="9">
        <f>BH660*$A$658</f>
        <v>510000</v>
      </c>
      <c r="BJ660" s="9"/>
      <c r="BK660" s="3"/>
      <c r="BL660" s="9"/>
      <c r="BM660" s="9"/>
      <c r="BN660" s="299" t="s">
        <v>70</v>
      </c>
      <c r="BO660" s="295"/>
      <c r="BP660" s="9"/>
      <c r="BQ660" s="42">
        <f>BP659/BH659</f>
        <v>0.21551372549019607</v>
      </c>
      <c r="BR660" s="7"/>
      <c r="BS660" s="1"/>
      <c r="BT660" s="15"/>
      <c r="BU660" s="3" t="s">
        <v>69</v>
      </c>
      <c r="BV660" s="9">
        <f>BV659/A660</f>
        <v>5434.375</v>
      </c>
      <c r="BW660" s="9">
        <f>BV660*$A$658</f>
        <v>173900</v>
      </c>
      <c r="BX660" s="19"/>
      <c r="BY660" s="43"/>
      <c r="BZ660" s="19"/>
      <c r="CA660" s="19"/>
      <c r="CB660" s="19"/>
      <c r="CC660" s="3" t="s">
        <v>71</v>
      </c>
      <c r="CD660" s="9">
        <f>SUM(CD603:CD655)</f>
        <v>47520</v>
      </c>
      <c r="CE660" s="10">
        <f>CD660/BV659</f>
        <v>0.27326049453709028</v>
      </c>
      <c r="CF660" s="7"/>
      <c r="CH660" s="15"/>
      <c r="CI660" s="3" t="s">
        <v>69</v>
      </c>
      <c r="CJ660" s="9">
        <f>CJ659/A660</f>
        <v>4984.375</v>
      </c>
      <c r="CK660" s="9">
        <f>CJ660*$A$658</f>
        <v>159500</v>
      </c>
      <c r="CL660" s="19"/>
      <c r="CM660" s="43"/>
      <c r="CN660" s="19"/>
      <c r="CO660" s="19"/>
      <c r="CP660" s="19"/>
      <c r="CQ660" s="3" t="s">
        <v>71</v>
      </c>
      <c r="CR660" s="9">
        <f>SUM(CR603:CR655)</f>
        <v>29348</v>
      </c>
      <c r="CS660" s="10">
        <f>CR660/CJ659</f>
        <v>0.184</v>
      </c>
      <c r="CT660" s="7"/>
      <c r="CV660" s="15"/>
      <c r="CW660" s="3" t="s">
        <v>69</v>
      </c>
      <c r="CX660" s="9">
        <f>CX659/A660</f>
        <v>3853.125</v>
      </c>
      <c r="CY660" s="9">
        <f>CX660*$A$658</f>
        <v>123300</v>
      </c>
      <c r="CZ660" s="19"/>
      <c r="DA660" s="43"/>
      <c r="DB660" s="19"/>
      <c r="DC660" s="19"/>
      <c r="DD660" s="19"/>
      <c r="DE660" s="3" t="s">
        <v>71</v>
      </c>
      <c r="DF660" s="9">
        <f>SUM(DF603:DF655)</f>
        <v>31570</v>
      </c>
      <c r="DG660" s="10">
        <f>DF660/CX659</f>
        <v>0.25604217356042175</v>
      </c>
      <c r="DH660" s="7"/>
      <c r="EL660" s="239"/>
      <c r="EM660" s="201">
        <f>DATEDIF(EM603,EM647,"d")</f>
        <v>52</v>
      </c>
      <c r="EN660" s="34">
        <f>EN659/EM660</f>
        <v>23.673076923076923</v>
      </c>
      <c r="EO660" s="3" t="s">
        <v>69</v>
      </c>
      <c r="EP660" s="9">
        <f>EP659/EM660</f>
        <v>2367.3076923076924</v>
      </c>
      <c r="EQ660" s="9">
        <f>EP660*EM658</f>
        <v>123100</v>
      </c>
      <c r="ER660" s="9"/>
      <c r="ES660" s="3"/>
      <c r="ET660" s="9"/>
      <c r="EU660" s="9"/>
      <c r="EV660" s="299" t="s">
        <v>70</v>
      </c>
      <c r="EW660" s="295"/>
      <c r="EX660" s="9"/>
      <c r="EY660" s="42">
        <f>EX659/EP659</f>
        <v>0.22363931762794476</v>
      </c>
      <c r="EZ660" s="7"/>
    </row>
    <row r="661" spans="1:156" ht="15" customHeight="1">
      <c r="A661" s="15"/>
      <c r="B661" s="15"/>
      <c r="C661" s="3" t="s">
        <v>72</v>
      </c>
      <c r="D661" s="9">
        <f>D659*0.75</f>
        <v>256500</v>
      </c>
      <c r="E661" s="9"/>
      <c r="F661" s="9"/>
      <c r="G661" s="3"/>
      <c r="H661" s="9"/>
      <c r="I661" s="9"/>
      <c r="J661" s="299" t="s">
        <v>73</v>
      </c>
      <c r="K661" s="295"/>
      <c r="L661" s="9">
        <f>D661-L659</f>
        <v>178121</v>
      </c>
      <c r="M661" s="42">
        <f>L661/D659</f>
        <v>0.52082163742690057</v>
      </c>
      <c r="N661" s="7"/>
      <c r="P661" s="15"/>
      <c r="Q661" s="3" t="s">
        <v>72</v>
      </c>
      <c r="R661" s="9">
        <f>R659*0.75</f>
        <v>235350</v>
      </c>
      <c r="S661" s="9"/>
      <c r="T661" s="9"/>
      <c r="U661" s="3"/>
      <c r="V661" s="9"/>
      <c r="W661" s="9"/>
      <c r="X661" s="299" t="s">
        <v>73</v>
      </c>
      <c r="Y661" s="295"/>
      <c r="Z661" s="9">
        <f>R661-Z659</f>
        <v>170468</v>
      </c>
      <c r="AA661" s="42">
        <f>Z661/R659</f>
        <v>0.54323773103887829</v>
      </c>
      <c r="AB661" s="7"/>
      <c r="AD661" s="15"/>
      <c r="AE661" s="3" t="s">
        <v>72</v>
      </c>
      <c r="AF661" s="9">
        <f>AF659*0.75</f>
        <v>171225</v>
      </c>
      <c r="AG661" s="9"/>
      <c r="AH661" s="9"/>
      <c r="AI661" s="3"/>
      <c r="AJ661" s="9"/>
      <c r="AK661" s="9"/>
      <c r="AL661" s="299" t="s">
        <v>73</v>
      </c>
      <c r="AM661" s="295"/>
      <c r="AN661" s="9">
        <f>AF661-AN659</f>
        <v>93758</v>
      </c>
      <c r="AO661" s="42">
        <f>AN661/AF659</f>
        <v>0.4106789312308366</v>
      </c>
      <c r="AP661" s="7"/>
      <c r="AR661" s="15"/>
      <c r="AS661" s="3" t="s">
        <v>72</v>
      </c>
      <c r="AT661" s="9">
        <f>AT659*0.75</f>
        <v>204075</v>
      </c>
      <c r="AU661" s="9"/>
      <c r="AV661" s="9"/>
      <c r="AW661" s="3"/>
      <c r="AX661" s="9"/>
      <c r="AY661" s="9"/>
      <c r="AZ661" s="299" t="s">
        <v>73</v>
      </c>
      <c r="BA661" s="295"/>
      <c r="BB661" s="9">
        <f>AT661-BB659</f>
        <v>95667</v>
      </c>
      <c r="BC661" s="42">
        <f>BB661/AT659</f>
        <v>0.35158765159867694</v>
      </c>
      <c r="BD661" s="7"/>
      <c r="BF661" s="15"/>
      <c r="BG661" s="3" t="s">
        <v>72</v>
      </c>
      <c r="BH661" s="9">
        <f>BH659*0.75</f>
        <v>382500</v>
      </c>
      <c r="BI661" s="73"/>
      <c r="BJ661" s="9"/>
      <c r="BK661" s="3"/>
      <c r="BL661" s="9"/>
      <c r="BM661" s="9"/>
      <c r="BN661" s="299" t="s">
        <v>73</v>
      </c>
      <c r="BO661" s="295"/>
      <c r="BP661" s="9">
        <f>BH661-BP659</f>
        <v>272588</v>
      </c>
      <c r="BQ661" s="42">
        <f>BP661/BH659</f>
        <v>0.5344862745098039</v>
      </c>
      <c r="BR661" s="7"/>
      <c r="BS661" s="1"/>
      <c r="BT661" s="15"/>
      <c r="BU661" s="3" t="s">
        <v>72</v>
      </c>
      <c r="BV661" s="9">
        <f>BV659*0.75</f>
        <v>130425</v>
      </c>
      <c r="BW661" s="247"/>
      <c r="BX661" s="9"/>
      <c r="BY661" s="3"/>
      <c r="BZ661" s="9"/>
      <c r="CA661" s="9"/>
      <c r="CB661" s="19"/>
      <c r="CC661" s="43" t="s">
        <v>73</v>
      </c>
      <c r="CD661" s="9">
        <f>BV661-CD660</f>
        <v>82905</v>
      </c>
      <c r="CE661" s="10">
        <f>CD661/BV659</f>
        <v>0.47673950546290972</v>
      </c>
      <c r="CF661" s="7"/>
      <c r="CH661" s="15"/>
      <c r="CI661" s="3" t="s">
        <v>72</v>
      </c>
      <c r="CJ661" s="9">
        <f>CJ659*0.75</f>
        <v>119625</v>
      </c>
      <c r="CK661" s="247"/>
      <c r="CL661" s="9"/>
      <c r="CM661" s="3"/>
      <c r="CN661" s="9"/>
      <c r="CO661" s="9"/>
      <c r="CP661" s="19"/>
      <c r="CQ661" s="43" t="s">
        <v>73</v>
      </c>
      <c r="CR661" s="9">
        <f>CJ661-CR660</f>
        <v>90277</v>
      </c>
      <c r="CS661" s="10">
        <f>CR661/CJ659</f>
        <v>0.56599999999999995</v>
      </c>
      <c r="CT661" s="7"/>
      <c r="CV661" s="15"/>
      <c r="CW661" s="3" t="s">
        <v>72</v>
      </c>
      <c r="CX661" s="9">
        <f>CX659*0.75</f>
        <v>92475</v>
      </c>
      <c r="CY661" s="247"/>
      <c r="CZ661" s="9"/>
      <c r="DA661" s="3"/>
      <c r="DB661" s="9"/>
      <c r="DC661" s="9"/>
      <c r="DD661" s="19"/>
      <c r="DE661" s="43" t="s">
        <v>73</v>
      </c>
      <c r="DF661" s="9">
        <f>CX661-DF660</f>
        <v>60905</v>
      </c>
      <c r="DG661" s="10">
        <f>DF661/CX659</f>
        <v>0.49395782643957825</v>
      </c>
      <c r="DH661" s="7"/>
      <c r="EL661" s="239"/>
      <c r="EM661" s="15"/>
      <c r="EN661" s="15"/>
      <c r="EO661" s="3" t="s">
        <v>72</v>
      </c>
      <c r="EP661" s="9">
        <f>EP659*0.75</f>
        <v>92325</v>
      </c>
      <c r="EQ661" s="9"/>
      <c r="ER661" s="9"/>
      <c r="ES661" s="3"/>
      <c r="ET661" s="9"/>
      <c r="EU661" s="9"/>
      <c r="EV661" s="299" t="s">
        <v>73</v>
      </c>
      <c r="EW661" s="295"/>
      <c r="EX661" s="9">
        <f>EP661-EX659</f>
        <v>64795</v>
      </c>
      <c r="EY661" s="42">
        <f>EX661/EP659</f>
        <v>0.52636068237205524</v>
      </c>
      <c r="EZ661" s="7"/>
    </row>
    <row r="662" spans="1:156" ht="15" customHeight="1">
      <c r="A662" s="15"/>
      <c r="B662" s="15"/>
      <c r="C662" s="3" t="s">
        <v>74</v>
      </c>
      <c r="D662" s="9">
        <f>D734</f>
        <v>218300</v>
      </c>
      <c r="E662" s="9"/>
      <c r="F662" s="9"/>
      <c r="G662" s="3"/>
      <c r="H662" s="9"/>
      <c r="I662" s="247"/>
      <c r="J662" s="62"/>
      <c r="K662" s="9"/>
      <c r="L662" s="95"/>
      <c r="M662" s="10"/>
      <c r="N662" s="7"/>
      <c r="P662" s="15"/>
      <c r="Q662" s="3" t="s">
        <v>74</v>
      </c>
      <c r="R662" s="9">
        <f>R734</f>
        <v>233400</v>
      </c>
      <c r="S662" s="9"/>
      <c r="T662" s="9"/>
      <c r="U662" s="3"/>
      <c r="V662" s="9"/>
      <c r="W662" s="247"/>
      <c r="X662" s="62"/>
      <c r="Y662" s="9"/>
      <c r="Z662" s="95"/>
      <c r="AA662" s="10"/>
      <c r="AB662" s="7"/>
      <c r="AD662" s="15"/>
      <c r="AE662" s="3" t="s">
        <v>74</v>
      </c>
      <c r="AF662" s="9">
        <f>AF734</f>
        <v>72800</v>
      </c>
      <c r="AG662" s="9"/>
      <c r="AH662" s="9"/>
      <c r="AI662" s="3"/>
      <c r="AJ662" s="9"/>
      <c r="AK662" s="247"/>
      <c r="AL662" s="62"/>
      <c r="AM662" s="9"/>
      <c r="AN662" s="95"/>
      <c r="AO662" s="10"/>
      <c r="AP662" s="7"/>
      <c r="AR662" s="15"/>
      <c r="AS662" s="3" t="s">
        <v>74</v>
      </c>
      <c r="AT662" s="9">
        <f>AT732</f>
        <v>0</v>
      </c>
      <c r="AU662" s="9"/>
      <c r="AV662" s="9"/>
      <c r="AW662" s="3" t="s">
        <v>71</v>
      </c>
      <c r="AX662" s="9">
        <f>SUM(BB603:BB655)</f>
        <v>108408</v>
      </c>
      <c r="AY662" s="10">
        <f>AX662/AT659</f>
        <v>0.39841234840132306</v>
      </c>
      <c r="AZ662" s="115"/>
      <c r="BA662" s="10"/>
      <c r="BB662" s="10"/>
      <c r="BC662" s="10"/>
      <c r="BD662" s="7"/>
      <c r="BF662" s="15"/>
      <c r="BG662" s="3" t="s">
        <v>74</v>
      </c>
      <c r="BH662" s="9">
        <f>CX734</f>
        <v>113500</v>
      </c>
      <c r="BI662" s="73"/>
      <c r="BJ662" s="9"/>
      <c r="BK662" s="3"/>
      <c r="BL662" s="9"/>
      <c r="BM662" s="247"/>
      <c r="BN662" s="62"/>
      <c r="BO662" s="9"/>
      <c r="BP662" s="95"/>
      <c r="BQ662" s="10"/>
      <c r="BR662" s="7"/>
      <c r="BS662" s="1"/>
      <c r="BT662" s="15"/>
      <c r="BU662" s="3" t="s">
        <v>74</v>
      </c>
      <c r="BV662" s="9">
        <f>BH734</f>
        <v>231900</v>
      </c>
      <c r="BW662" s="247"/>
      <c r="BX662" s="9"/>
      <c r="BY662" s="31"/>
      <c r="BZ662" s="31"/>
      <c r="CA662" s="31"/>
      <c r="CB662" s="31"/>
      <c r="CC662" s="10"/>
      <c r="CD662" s="97"/>
      <c r="CE662" s="10"/>
      <c r="CF662" s="7"/>
      <c r="CH662" s="15"/>
      <c r="CI662" s="3" t="s">
        <v>74</v>
      </c>
      <c r="CJ662" s="9">
        <f>BV734</f>
        <v>66600</v>
      </c>
      <c r="CK662" s="247"/>
      <c r="CL662" s="9"/>
      <c r="CM662" s="31"/>
      <c r="CN662" s="31"/>
      <c r="CO662" s="31"/>
      <c r="CP662" s="31"/>
      <c r="CQ662" s="10"/>
      <c r="CR662" s="97"/>
      <c r="CS662" s="10"/>
      <c r="CT662" s="7"/>
      <c r="CV662" s="15"/>
      <c r="CW662" s="3" t="s">
        <v>74</v>
      </c>
      <c r="CX662" s="9">
        <f>CJ734</f>
        <v>81700</v>
      </c>
      <c r="CY662" s="247"/>
      <c r="CZ662" s="9"/>
      <c r="DA662" s="31"/>
      <c r="DB662" s="31"/>
      <c r="DC662" s="31"/>
      <c r="DD662" s="31"/>
      <c r="DE662" s="10"/>
      <c r="DF662" s="97"/>
      <c r="DG662" s="10"/>
      <c r="DH662" s="7"/>
      <c r="EL662" s="239"/>
      <c r="EM662" s="15"/>
      <c r="EN662" s="15"/>
      <c r="EO662" s="3" t="s">
        <v>74</v>
      </c>
      <c r="EP662" s="9">
        <f>EP734</f>
        <v>0</v>
      </c>
      <c r="EQ662" s="9"/>
      <c r="ER662" s="9"/>
      <c r="ES662" s="3"/>
      <c r="ET662" s="9"/>
      <c r="EU662" s="247"/>
      <c r="EV662" s="62"/>
      <c r="EW662" s="9"/>
      <c r="EX662" s="95"/>
      <c r="EY662" s="10"/>
      <c r="EZ662" s="7"/>
    </row>
    <row r="663" spans="1:156" ht="15" customHeight="1">
      <c r="A663" s="15"/>
      <c r="B663" s="15"/>
      <c r="C663" s="9"/>
      <c r="D663" s="9"/>
      <c r="E663" s="9"/>
      <c r="F663" s="9"/>
      <c r="G663" s="3"/>
      <c r="H663" s="9"/>
      <c r="I663" s="247"/>
      <c r="J663" s="62"/>
      <c r="K663" s="91"/>
      <c r="L663" s="95"/>
      <c r="M663" s="10"/>
      <c r="N663" s="7"/>
      <c r="P663" s="15"/>
      <c r="Q663" s="9"/>
      <c r="R663" s="9"/>
      <c r="S663" s="9"/>
      <c r="T663" s="9"/>
      <c r="U663" s="3"/>
      <c r="V663" s="9"/>
      <c r="W663" s="247"/>
      <c r="X663" s="68"/>
      <c r="Y663" s="91"/>
      <c r="Z663" s="95"/>
      <c r="AA663" s="10"/>
      <c r="AB663" s="7"/>
      <c r="AD663" s="15"/>
      <c r="AE663" s="9"/>
      <c r="AF663" s="9"/>
      <c r="AG663" s="9"/>
      <c r="AH663" s="9"/>
      <c r="AI663" s="3"/>
      <c r="AJ663" s="9"/>
      <c r="AK663" s="247"/>
      <c r="AL663" s="68"/>
      <c r="AM663" s="91"/>
      <c r="AN663" s="95"/>
      <c r="AO663" s="10"/>
      <c r="AP663" s="7"/>
      <c r="AR663" s="15"/>
      <c r="AS663" s="9"/>
      <c r="AT663" s="9"/>
      <c r="AU663" s="9"/>
      <c r="AV663" s="9"/>
      <c r="AW663" s="3"/>
      <c r="AX663" s="9"/>
      <c r="AY663" s="10"/>
      <c r="AZ663" s="115"/>
      <c r="BA663" s="10"/>
      <c r="BB663" s="10"/>
      <c r="BC663" s="10"/>
      <c r="BD663" s="7"/>
      <c r="BF663" s="15"/>
      <c r="BG663" s="9"/>
      <c r="BH663" s="9"/>
      <c r="BI663" s="73"/>
      <c r="BJ663" s="9"/>
      <c r="BK663" s="3"/>
      <c r="BL663" s="9"/>
      <c r="BM663" s="247"/>
      <c r="BN663" s="68"/>
      <c r="BO663" s="91"/>
      <c r="BP663" s="95"/>
      <c r="BQ663" s="10"/>
      <c r="BR663" s="7"/>
      <c r="BS663" s="1"/>
      <c r="BT663" s="15"/>
      <c r="BU663" s="9"/>
      <c r="BV663" s="9"/>
      <c r="BW663" s="247"/>
      <c r="BX663" s="9"/>
      <c r="BY663" s="31"/>
      <c r="BZ663" s="31"/>
      <c r="CA663" s="31"/>
      <c r="CB663" s="31"/>
      <c r="CC663" s="10"/>
      <c r="CD663" s="97"/>
      <c r="CE663" s="10"/>
      <c r="CF663" s="7"/>
      <c r="CH663" s="15"/>
      <c r="CI663" s="9"/>
      <c r="CJ663" s="9"/>
      <c r="CK663" s="247"/>
      <c r="CL663" s="9"/>
      <c r="CM663" s="31"/>
      <c r="CN663" s="31"/>
      <c r="CO663" s="31"/>
      <c r="CP663" s="31"/>
      <c r="CQ663" s="10"/>
      <c r="CR663" s="97"/>
      <c r="CS663" s="10"/>
      <c r="CT663" s="7"/>
      <c r="CV663" s="15"/>
      <c r="CW663" s="9"/>
      <c r="CX663" s="9"/>
      <c r="CY663" s="247"/>
      <c r="CZ663" s="9"/>
      <c r="DA663" s="31"/>
      <c r="DB663" s="31"/>
      <c r="DC663" s="31"/>
      <c r="DD663" s="31"/>
      <c r="DE663" s="10"/>
      <c r="DF663" s="97"/>
      <c r="DG663" s="10"/>
      <c r="DH663" s="7"/>
      <c r="EL663" s="239"/>
      <c r="EM663" s="15"/>
      <c r="EN663" s="15"/>
      <c r="EO663" s="9"/>
      <c r="EP663" s="9"/>
      <c r="EQ663" s="9"/>
      <c r="ER663" s="9"/>
      <c r="ES663" s="3"/>
      <c r="ET663" s="9"/>
      <c r="EU663" s="247"/>
      <c r="EV663" s="62"/>
      <c r="EW663" s="91"/>
      <c r="EX663" s="95"/>
      <c r="EY663" s="10"/>
      <c r="EZ663" s="7"/>
    </row>
    <row r="664" spans="1:156" ht="15" customHeight="1">
      <c r="A664" s="15"/>
      <c r="B664" s="15"/>
      <c r="C664" s="9"/>
      <c r="D664" s="9"/>
      <c r="E664" s="9"/>
      <c r="F664" s="9"/>
      <c r="G664" s="3"/>
      <c r="H664" s="9"/>
      <c r="I664" s="9"/>
      <c r="J664" s="98"/>
      <c r="K664" s="99"/>
      <c r="L664" s="10"/>
      <c r="M664" s="10"/>
      <c r="N664" s="7"/>
      <c r="P664" s="15"/>
      <c r="Q664" s="9"/>
      <c r="R664" s="9"/>
      <c r="S664" s="9"/>
      <c r="T664" s="9"/>
      <c r="U664" s="3"/>
      <c r="V664" s="9"/>
      <c r="W664" s="9"/>
      <c r="X664" s="69"/>
      <c r="Y664" s="99"/>
      <c r="Z664" s="10"/>
      <c r="AA664" s="10"/>
      <c r="AB664" s="7"/>
      <c r="AD664" s="15"/>
      <c r="AE664" s="9"/>
      <c r="AF664" s="9"/>
      <c r="AG664" s="9"/>
      <c r="AH664" s="9"/>
      <c r="AI664" s="3"/>
      <c r="AJ664" s="9"/>
      <c r="AK664" s="9"/>
      <c r="AL664" s="69"/>
      <c r="AM664" s="99"/>
      <c r="AN664" s="10"/>
      <c r="AO664" s="10"/>
      <c r="AP664" s="7"/>
      <c r="AR664" s="15"/>
      <c r="AS664" s="9"/>
      <c r="AT664" s="9"/>
      <c r="AU664" s="9"/>
      <c r="AV664" s="9"/>
      <c r="AW664" s="3" t="s">
        <v>73</v>
      </c>
      <c r="AX664" s="9">
        <f>AT661-AX662</f>
        <v>95667</v>
      </c>
      <c r="AY664" s="10">
        <f>AX664/AT659</f>
        <v>0.35158765159867694</v>
      </c>
      <c r="AZ664" s="115"/>
      <c r="BA664" s="10"/>
      <c r="BB664" s="10"/>
      <c r="BC664" s="10"/>
      <c r="BD664" s="7"/>
      <c r="BF664" s="15"/>
      <c r="BG664" s="9"/>
      <c r="BH664" s="9"/>
      <c r="BI664" s="73"/>
      <c r="BJ664" s="9"/>
      <c r="BK664" s="3"/>
      <c r="BL664" s="9"/>
      <c r="BM664" s="9"/>
      <c r="BN664" s="69"/>
      <c r="BO664" s="99"/>
      <c r="BP664" s="10"/>
      <c r="BQ664" s="10"/>
      <c r="BR664" s="7"/>
      <c r="BS664" s="1"/>
      <c r="BT664" s="15"/>
      <c r="BU664" s="9"/>
      <c r="BV664" s="9"/>
      <c r="BW664" s="9"/>
      <c r="BX664" s="78"/>
      <c r="BY664" s="100"/>
      <c r="BZ664" s="78"/>
      <c r="CA664" s="92"/>
      <c r="CB664" s="92"/>
      <c r="CC664" s="92"/>
      <c r="CD664" s="10"/>
      <c r="CE664" s="10"/>
      <c r="CF664" s="7"/>
      <c r="CH664" s="15"/>
      <c r="CI664" s="9"/>
      <c r="CJ664" s="9"/>
      <c r="CK664" s="247"/>
      <c r="CL664" s="9"/>
      <c r="CM664" s="3"/>
      <c r="CN664" s="9"/>
      <c r="CO664" s="10"/>
      <c r="CP664" s="10"/>
      <c r="CQ664" s="10"/>
      <c r="CR664" s="97"/>
      <c r="CS664" s="10"/>
      <c r="CT664" s="7"/>
      <c r="CV664" s="15"/>
      <c r="CW664" s="9"/>
      <c r="CX664" s="9"/>
      <c r="CY664" s="247"/>
      <c r="CZ664" s="9"/>
      <c r="DA664" s="3"/>
      <c r="DB664" s="9"/>
      <c r="DC664" s="10"/>
      <c r="DD664" s="10"/>
      <c r="DE664" s="10"/>
      <c r="DF664" s="97"/>
      <c r="DG664" s="10"/>
      <c r="DH664" s="7"/>
      <c r="EL664" s="239"/>
      <c r="EM664" s="15"/>
      <c r="EN664" s="15"/>
      <c r="EO664" s="9"/>
      <c r="EP664" s="9"/>
      <c r="EQ664" s="9"/>
      <c r="ER664" s="9"/>
      <c r="ES664" s="3"/>
      <c r="ET664" s="9"/>
      <c r="EU664" s="9"/>
      <c r="EV664" s="98"/>
      <c r="EW664" s="99"/>
      <c r="EX664" s="10"/>
      <c r="EY664" s="10"/>
      <c r="EZ664" s="7"/>
    </row>
    <row r="665" spans="1:156" ht="15" customHeight="1">
      <c r="A665" s="300" t="s">
        <v>75</v>
      </c>
      <c r="B665" s="301"/>
      <c r="C665" s="295"/>
      <c r="D665" s="44">
        <f>SUM(D603,D607,D611,D615,D619,D623,D626,D631,D635,D639,D643,D647,D651)*100</f>
        <v>83400</v>
      </c>
      <c r="E665" s="95">
        <f>D665/A660</f>
        <v>2606.25</v>
      </c>
      <c r="F665" s="9"/>
      <c r="G665" s="3">
        <f>D665/H665</f>
        <v>4170</v>
      </c>
      <c r="H665" s="44">
        <f>SUM(H603,H607,H611,H615,H619,H623,H626,H631,H635,H639,H643,H647,H651)</f>
        <v>20</v>
      </c>
      <c r="I665" s="9"/>
      <c r="J665" s="90" t="str">
        <f t="shared" ref="J665:K668" si="1152">J603</f>
        <v>NICIマスコット</v>
      </c>
      <c r="K665" s="91">
        <f t="shared" si="1152"/>
        <v>682</v>
      </c>
      <c r="L665" s="44">
        <f>SUM(L603,L607,L611,L615,L619,L623,L626,L631,L635,L639,L643,L647,L651)</f>
        <v>14190</v>
      </c>
      <c r="M665" s="42">
        <f>L665/D665</f>
        <v>0.17014388489208634</v>
      </c>
      <c r="N665" s="7"/>
      <c r="P665" s="300" t="s">
        <v>75</v>
      </c>
      <c r="Q665" s="295"/>
      <c r="R665" s="44">
        <f>SUM(R603,R607,R611,R615,R619,R623,R626,R631,R635,R639,R643,R647,R651)*100</f>
        <v>48900</v>
      </c>
      <c r="S665" s="95">
        <f>R665/A660</f>
        <v>1528.125</v>
      </c>
      <c r="T665" s="9"/>
      <c r="U665" s="3">
        <f>R665/V665</f>
        <v>3056.25</v>
      </c>
      <c r="V665" s="44">
        <f>SUM(V603,V607,V611,V615,V619,V623,V626,V631,V635,V639,V643,V647,V651)</f>
        <v>16</v>
      </c>
      <c r="W665" s="9"/>
      <c r="X665" s="90" t="str">
        <f t="shared" ref="X665:Y668" si="1153">X603</f>
        <v>ジョージファン</v>
      </c>
      <c r="Y665" s="91">
        <f t="shared" si="1153"/>
        <v>1050</v>
      </c>
      <c r="Z665" s="44">
        <f>SUM(Z603,Z607,Z611,Z615,Z619,Z623,Z626,Z631,Z635,Z639,Z643,Z647,Z651)</f>
        <v>15474</v>
      </c>
      <c r="AA665" s="42">
        <f>Z665/R665</f>
        <v>0.31644171779141106</v>
      </c>
      <c r="AB665" s="7"/>
      <c r="AD665" s="300" t="s">
        <v>75</v>
      </c>
      <c r="AE665" s="295"/>
      <c r="AF665" s="44">
        <f>SUM(AF603,AF607,AF611,AF615,AF619,AF623,AF626,AF631,AF635,AF639,AF643,AF647,AF651)*100</f>
        <v>32500</v>
      </c>
      <c r="AG665" s="95">
        <f>AF665/$A660</f>
        <v>1015.625</v>
      </c>
      <c r="AH665" s="9"/>
      <c r="AI665" s="3">
        <f>AF665/AJ665</f>
        <v>2708.3333333333335</v>
      </c>
      <c r="AJ665" s="44">
        <f>SUM(AJ603,AJ607,AJ611,AJ615,AJ619,AJ623,AJ626,AJ631,AJ635,AJ639,AJ643,AJ647,AJ651)</f>
        <v>12</v>
      </c>
      <c r="AK665" s="9"/>
      <c r="AL665" s="90" t="str">
        <f t="shared" ref="AL665:AM668" si="1154">AL603</f>
        <v>しなこセボンスター</v>
      </c>
      <c r="AM665" s="91">
        <f t="shared" si="1154"/>
        <v>495</v>
      </c>
      <c r="AN665" s="44">
        <f>SUM(AN603,AN607,AN611,AN615,AN619,AN623,AN626,AN631,AN635,AN639,AN643,AN647,AN651)</f>
        <v>10407</v>
      </c>
      <c r="AO665" s="42">
        <f>AN665/AF665</f>
        <v>0.32021538461538462</v>
      </c>
      <c r="AP665" s="7"/>
      <c r="AR665" s="300" t="s">
        <v>75</v>
      </c>
      <c r="AS665" s="295"/>
      <c r="AT665" s="44">
        <f>SUM(AT603,AT607,AT611,AT615,AT619,AT623,AT626,AT631,AT635,AT639,AT643,AT647,AT651)*100</f>
        <v>88200</v>
      </c>
      <c r="AU665" s="95">
        <f>AT665/$A660</f>
        <v>2756.25</v>
      </c>
      <c r="AV665" s="9"/>
      <c r="AW665" s="3">
        <f>AT665/AX665</f>
        <v>2321.0526315789475</v>
      </c>
      <c r="AX665" s="44">
        <f>SUM(AX603,AX607,AX611,AX615,AX619,AX623,AX626,AX631,AX635,AX639,AX643,AX647,AX651)</f>
        <v>38</v>
      </c>
      <c r="AY665" s="9"/>
      <c r="AZ665" s="90" t="str">
        <f t="shared" ref="AZ665:BA668" si="1155">AZ603</f>
        <v>テラスタルフェス</v>
      </c>
      <c r="BA665" s="91">
        <f t="shared" si="1155"/>
        <v>1000</v>
      </c>
      <c r="BB665" s="44">
        <f>SUM(BB603,BB607,BB611,BB615,BB619,BB623,BB626,BB631,BB635,BB639,BB643,BB647,BB651)</f>
        <v>31600</v>
      </c>
      <c r="BC665" s="42">
        <f>BB665/AT665</f>
        <v>0.35827664399092973</v>
      </c>
      <c r="BD665" s="7"/>
      <c r="BF665" s="300" t="s">
        <v>75</v>
      </c>
      <c r="BG665" s="295"/>
      <c r="BH665" s="44">
        <f>SUM(BH603,BH607,BH611,BH615,BH619,BH623,BH626,BH631,BH635,BH639,BH643,BH647,BH651)*100</f>
        <v>96500</v>
      </c>
      <c r="BI665" s="195">
        <f>BH665/$A660</f>
        <v>3015.625</v>
      </c>
      <c r="BJ665" s="9"/>
      <c r="BK665" s="3">
        <f>BH665/BL665</f>
        <v>1723.2142857142858</v>
      </c>
      <c r="BL665" s="44">
        <f>SUM(BL603,BL607,BL611,BL615,BL619,BL623,BL626,BL631,BL635,BL639,BL643,BL647,BL651)</f>
        <v>56</v>
      </c>
      <c r="BM665" s="9"/>
      <c r="BN665" s="90" t="str">
        <f t="shared" ref="BN665:BO668" si="1156">BN603</f>
        <v>ゴールドイヤホン</v>
      </c>
      <c r="BO665" s="91">
        <f t="shared" si="1156"/>
        <v>800</v>
      </c>
      <c r="BP665" s="44">
        <f>SUM(BP603,BP607,BP611,BP615,BP619,BP623,BP626,BP631,BP635,BP639,BP643,BP647,BP651)</f>
        <v>34600</v>
      </c>
      <c r="BQ665" s="42">
        <f>BP665/BH665</f>
        <v>0.35854922279792745</v>
      </c>
      <c r="BR665" s="7"/>
      <c r="BS665" s="1"/>
      <c r="BT665" s="15"/>
      <c r="BU665" s="9"/>
      <c r="BV665" s="9"/>
      <c r="BW665" s="9"/>
      <c r="BX665" s="9"/>
      <c r="BY665" s="3"/>
      <c r="BZ665" s="9"/>
      <c r="CA665" s="9"/>
      <c r="CB665" s="9"/>
      <c r="CC665" s="9"/>
      <c r="CD665" s="9"/>
      <c r="CE665" s="9"/>
      <c r="CF665" s="7"/>
      <c r="CH665" s="15"/>
      <c r="CI665" s="9"/>
      <c r="CJ665" s="9"/>
      <c r="CK665" s="9"/>
      <c r="CL665" s="78"/>
      <c r="CM665" s="100"/>
      <c r="CN665" s="78"/>
      <c r="CO665" s="78"/>
      <c r="CP665" s="78"/>
      <c r="CQ665" s="78"/>
      <c r="CR665" s="9"/>
      <c r="CS665" s="9"/>
      <c r="CT665" s="7"/>
      <c r="CV665" s="15"/>
      <c r="CW665" s="9"/>
      <c r="CX665" s="9"/>
      <c r="CY665" s="9"/>
      <c r="CZ665" s="78"/>
      <c r="DA665" s="100"/>
      <c r="DB665" s="78"/>
      <c r="DC665" s="78"/>
      <c r="DD665" s="78"/>
      <c r="DE665" s="78"/>
      <c r="DF665" s="9"/>
      <c r="DG665" s="9"/>
      <c r="DH665" s="7"/>
      <c r="EL665" s="239"/>
      <c r="EM665" s="300" t="s">
        <v>75</v>
      </c>
      <c r="EN665" s="301"/>
      <c r="EO665" s="295"/>
      <c r="EP665" s="44">
        <f>SUM(EP603,EP607,EP611,EP615,EP619,EP623,EP626,EP631,EP635,EP639,EP643,EP647,EP651)*100</f>
        <v>12600</v>
      </c>
      <c r="EQ665" s="95">
        <f>EP665/EM660</f>
        <v>242.30769230769232</v>
      </c>
      <c r="ER665" s="9"/>
      <c r="ES665" s="3">
        <f>EP665/ET665</f>
        <v>1260</v>
      </c>
      <c r="ET665" s="44">
        <f>SUM(ET603,ET607,ET611,ET615,ET619,ET623,ET626,ET631,ET635,ET639,ET643,ET647,ET651)</f>
        <v>10</v>
      </c>
      <c r="EU665" s="9"/>
      <c r="EV665" s="90">
        <f t="shared" ref="EV665:EW668" si="1157">EV603</f>
        <v>0</v>
      </c>
      <c r="EW665" s="91">
        <f t="shared" si="1157"/>
        <v>0</v>
      </c>
      <c r="EX665" s="44">
        <f>SUM(EX603,EX607,EX611,EX615,EX619,EX623,EX626,EX631,EX635,EX639,EX643,EX647,EX651)</f>
        <v>5814</v>
      </c>
      <c r="EY665" s="42">
        <f>EX665/EP665</f>
        <v>0.46142857142857141</v>
      </c>
      <c r="EZ665" s="7"/>
    </row>
    <row r="666" spans="1:156" ht="15" customHeight="1">
      <c r="A666" s="300" t="s">
        <v>75</v>
      </c>
      <c r="B666" s="301"/>
      <c r="C666" s="295"/>
      <c r="D666" s="44">
        <f>SUM(D604,D608,D612,D616,D620,D624,D627,D632,D636,D640,D644,D648,D652)*100</f>
        <v>86400</v>
      </c>
      <c r="E666" s="95">
        <f>D666/A660</f>
        <v>2700</v>
      </c>
      <c r="F666" s="9"/>
      <c r="G666" s="3">
        <f>D666/H666</f>
        <v>2400</v>
      </c>
      <c r="H666" s="44">
        <f>SUM(H604,H608,H612,H616,H620,H624,H627,H632,H636,H640,H644,H648,H652)</f>
        <v>36</v>
      </c>
      <c r="I666" s="9"/>
      <c r="J666" s="90" t="str">
        <f t="shared" si="1152"/>
        <v>ピクミンマスコット</v>
      </c>
      <c r="K666" s="91">
        <f t="shared" si="1152"/>
        <v>800</v>
      </c>
      <c r="L666" s="44">
        <f>SUM(L604,L608,L612,L616,L620,L624,L627,L632,L636,L640,L644,L648,L652)</f>
        <v>28210</v>
      </c>
      <c r="M666" s="42">
        <f>L666/D666</f>
        <v>0.32650462962962962</v>
      </c>
      <c r="N666" s="7"/>
      <c r="P666" s="300" t="s">
        <v>75</v>
      </c>
      <c r="Q666" s="295"/>
      <c r="R666" s="44">
        <f>SUM(R604,R608,R612,R616,R620,R624,R627,R632,R636,R640,R644,R648,R652)*100</f>
        <v>74600</v>
      </c>
      <c r="S666" s="95">
        <f>R666/A660</f>
        <v>2331.25</v>
      </c>
      <c r="T666" s="9"/>
      <c r="U666" s="3">
        <f>R666/V666</f>
        <v>5328.5714285714284</v>
      </c>
      <c r="V666" s="44">
        <f>SUM(V604,V608,V612,V616,V620,V624,V627,V632,V636,V640,V644,V648,V652)</f>
        <v>14</v>
      </c>
      <c r="W666" s="9"/>
      <c r="X666" s="90" t="str">
        <f t="shared" si="1153"/>
        <v>サンリオキーケース</v>
      </c>
      <c r="Y666" s="91">
        <f t="shared" si="1153"/>
        <v>762</v>
      </c>
      <c r="Z666" s="44">
        <f>SUM(Z604,Z608,Z612,Z616,Z620,Z624,Z627,Z632,Z636,Z640,Z644,Z648,Z652)</f>
        <v>11244</v>
      </c>
      <c r="AA666" s="42">
        <f>Z666/R666</f>
        <v>0.15072386058981233</v>
      </c>
      <c r="AB666" s="7"/>
      <c r="AD666" s="300" t="s">
        <v>75</v>
      </c>
      <c r="AE666" s="295"/>
      <c r="AF666" s="44">
        <f>SUM(AF604,AF608,AF612,AF616,AF620,AF624,AF627,AF632,AF636,AF640,AF644,AF648,AF652)*100</f>
        <v>45500</v>
      </c>
      <c r="AG666" s="95">
        <f>AF666/$A660</f>
        <v>1421.875</v>
      </c>
      <c r="AH666" s="9"/>
      <c r="AI666" s="3">
        <f>AF666/AJ666</f>
        <v>1300</v>
      </c>
      <c r="AJ666" s="44">
        <f>SUM(AJ604,AJ608,AJ612,AJ616,AJ620,AJ624,AJ627,AJ632,AJ636,AJ640,AJ644,AJ648,AJ652)</f>
        <v>35</v>
      </c>
      <c r="AK666" s="9"/>
      <c r="AL666" s="90" t="str">
        <f t="shared" si="1154"/>
        <v>こびとづかんキーケース</v>
      </c>
      <c r="AM666" s="91">
        <f t="shared" si="1154"/>
        <v>1050</v>
      </c>
      <c r="AN666" s="44">
        <f>SUM(AN604,AN608,AN612,AN616,AN620,AN624,AN627,AN632,AN636,AN640,AN644,AN648,AN652)</f>
        <v>36150</v>
      </c>
      <c r="AO666" s="42">
        <f>AN666/AF666</f>
        <v>0.79450549450549446</v>
      </c>
      <c r="AP666" s="7"/>
      <c r="AR666" s="300" t="s">
        <v>75</v>
      </c>
      <c r="AS666" s="295"/>
      <c r="AT666" s="44">
        <f>SUM(AT604,AT608,AT612,AT616,AT620,AT624,AT627,AT632,AT636,AT640,AT644,AT648,AT652)*100</f>
        <v>80600</v>
      </c>
      <c r="AU666" s="95">
        <f>AT666/$A660</f>
        <v>2518.75</v>
      </c>
      <c r="AV666" s="9"/>
      <c r="AW666" s="3">
        <f>AT666/AX666</f>
        <v>1919.047619047619</v>
      </c>
      <c r="AX666" s="44">
        <f>SUM(AX604,AX608,AX612,AX616,AX620,AX624,AX627,AX632,AX636,AX640,AX644,AX648,AX652)</f>
        <v>42</v>
      </c>
      <c r="AY666" s="9"/>
      <c r="AZ666" s="90" t="str">
        <f t="shared" si="1155"/>
        <v>ブラックホワイトポケカ</v>
      </c>
      <c r="BA666" s="91">
        <f t="shared" si="1155"/>
        <v>1000</v>
      </c>
      <c r="BB666" s="44">
        <f>SUM(BB604,BB608,BB612,BB616,BB620,BB624,BB627,BB632,BB636,BB640,BB644,BB648,BB652)</f>
        <v>42000</v>
      </c>
      <c r="BC666" s="42">
        <f>BB666/AT666</f>
        <v>0.52109181141439209</v>
      </c>
      <c r="BD666" s="7"/>
      <c r="BF666" s="300" t="s">
        <v>75</v>
      </c>
      <c r="BG666" s="295"/>
      <c r="BH666" s="44">
        <f>SUM(BH604,BH608,BH612,BH616,BH620,BH624,BH627,BH632,BH636,BH640,BH644,BH648,BH652)*100</f>
        <v>98700</v>
      </c>
      <c r="BI666" s="195">
        <f>BH666/$A660</f>
        <v>3084.375</v>
      </c>
      <c r="BJ666" s="9"/>
      <c r="BK666" s="3">
        <f>BH666/BL666</f>
        <v>3525</v>
      </c>
      <c r="BL666" s="44">
        <f>SUM(BL604,BL608,BL612,BL616,BL620,BL624,BL627,BL632,BL636,BL640,BL644,BL648,BL652)</f>
        <v>28</v>
      </c>
      <c r="BM666" s="9"/>
      <c r="BN666" s="90" t="str">
        <f t="shared" si="1156"/>
        <v>デジタルミニカメラ</v>
      </c>
      <c r="BO666" s="91">
        <f t="shared" si="1156"/>
        <v>722</v>
      </c>
      <c r="BP666" s="44">
        <f>SUM(BP604,BP608,BP612,BP616,BP620,BP624,BP627,BP632,BP636,BP640,BP644,BP648,BP652)</f>
        <v>20762</v>
      </c>
      <c r="BQ666" s="42">
        <f>BP666/BH666</f>
        <v>0.21035460992907801</v>
      </c>
      <c r="BR666" s="7"/>
      <c r="BS666" s="1"/>
      <c r="BT666" s="15"/>
      <c r="BU666" s="9"/>
      <c r="BV666" s="9"/>
      <c r="BW666" s="9"/>
      <c r="BX666" s="9"/>
      <c r="BY666" s="3"/>
      <c r="BZ666" s="9"/>
      <c r="CA666" s="9"/>
      <c r="CB666" s="9"/>
      <c r="CC666" s="9"/>
      <c r="CD666" s="9"/>
      <c r="CE666" s="9"/>
      <c r="CF666" s="7"/>
      <c r="CH666" s="15"/>
      <c r="CI666" s="9"/>
      <c r="CJ666" s="9"/>
      <c r="CK666" s="9"/>
      <c r="CL666" s="9"/>
      <c r="CM666" s="3"/>
      <c r="CN666" s="9"/>
      <c r="CO666" s="9"/>
      <c r="CP666" s="9"/>
      <c r="CQ666" s="9"/>
      <c r="CR666" s="9"/>
      <c r="CS666" s="9"/>
      <c r="CT666" s="7"/>
      <c r="CV666" s="15"/>
      <c r="CW666" s="9"/>
      <c r="CX666" s="9"/>
      <c r="CY666" s="9"/>
      <c r="CZ666" s="9"/>
      <c r="DA666" s="3"/>
      <c r="DB666" s="9"/>
      <c r="DC666" s="9"/>
      <c r="DD666" s="9"/>
      <c r="DE666" s="9"/>
      <c r="DF666" s="9"/>
      <c r="DG666" s="9"/>
      <c r="DH666" s="7"/>
      <c r="EL666" s="239"/>
      <c r="EM666" s="300" t="s">
        <v>75</v>
      </c>
      <c r="EN666" s="301"/>
      <c r="EO666" s="295"/>
      <c r="EP666" s="44">
        <f>SUM(EP604,EP608,EP612,EP616,EP620,EP624,EP627,EP632,EP636,EP640,EP644,EP648,EP652)*100</f>
        <v>27600</v>
      </c>
      <c r="EQ666" s="95">
        <f>EP666/EM660</f>
        <v>530.76923076923072</v>
      </c>
      <c r="ER666" s="9"/>
      <c r="ES666" s="3">
        <f>EP666/ET666</f>
        <v>3066.6666666666665</v>
      </c>
      <c r="ET666" s="44">
        <f>SUM(ET604,ET608,ET612,ET616,ET620,ET624,ET627,ET632,ET636,ET640,ET644,ET648,ET652)</f>
        <v>9</v>
      </c>
      <c r="EU666" s="9"/>
      <c r="EV666" s="90">
        <f t="shared" si="1157"/>
        <v>0</v>
      </c>
      <c r="EW666" s="91">
        <f t="shared" si="1157"/>
        <v>0</v>
      </c>
      <c r="EX666" s="44">
        <f>SUM(EX604,EX608,EX612,EX616,EX620,EX624,EX627,EX632,EX636,EX640,EX644,EX648,EX652)</f>
        <v>9796</v>
      </c>
      <c r="EY666" s="42">
        <f>EX666/EP666</f>
        <v>0.35492753623188406</v>
      </c>
      <c r="EZ666" s="7"/>
    </row>
    <row r="667" spans="1:156" ht="15" customHeight="1">
      <c r="A667" s="300" t="s">
        <v>75</v>
      </c>
      <c r="B667" s="301"/>
      <c r="C667" s="295"/>
      <c r="D667" s="44">
        <f>SUM(D605,D609,D613,D617,D621,D625,D628,D633,D637,D641,D645,D649,D653)*100</f>
        <v>73000</v>
      </c>
      <c r="E667" s="95">
        <f>D667/A660</f>
        <v>2281.25</v>
      </c>
      <c r="F667" s="9"/>
      <c r="G667" s="3">
        <f>D667/H667</f>
        <v>2807.6923076923076</v>
      </c>
      <c r="H667" s="44">
        <f>SUM(H605,H609,H613,H617,H621,H625,H628,H633,H637,H641,H645,H649,H653)</f>
        <v>26</v>
      </c>
      <c r="I667" s="9"/>
      <c r="J667" s="90" t="str">
        <f t="shared" si="1152"/>
        <v>キティサンダルBC</v>
      </c>
      <c r="K667" s="91">
        <f t="shared" si="1152"/>
        <v>605</v>
      </c>
      <c r="L667" s="44">
        <f>SUM(L605,L609,L613,L617,L621,L625,L628,L633,L637,L641,L645,L649,L653)</f>
        <v>17290</v>
      </c>
      <c r="M667" s="42">
        <f>L667/D667</f>
        <v>0.23684931506849316</v>
      </c>
      <c r="N667" s="7"/>
      <c r="P667" s="300" t="s">
        <v>75</v>
      </c>
      <c r="Q667" s="295"/>
      <c r="R667" s="44">
        <f>SUM(R605,R609,R613,R617,R621,R625,R628,R633,R637,R641,R645,R649,R653)*100</f>
        <v>110400</v>
      </c>
      <c r="S667" s="95">
        <f>R667/A660</f>
        <v>3450</v>
      </c>
      <c r="T667" s="9"/>
      <c r="U667" s="3">
        <f>R667/V667</f>
        <v>6494.1176470588234</v>
      </c>
      <c r="V667" s="44">
        <f>SUM(V605,V609,V613,V617,V621,V625,V628,V633,V637,V641,V645,V649,V653)</f>
        <v>17</v>
      </c>
      <c r="W667" s="9"/>
      <c r="X667" s="90" t="str">
        <f t="shared" si="1153"/>
        <v>サンリオファン</v>
      </c>
      <c r="Y667" s="91">
        <f t="shared" si="1153"/>
        <v>1100</v>
      </c>
      <c r="Z667" s="44">
        <f>SUM(Z605,Z609,Z613,Z617,Z621,Z625,Z628,Z633,Z637,Z641,Z645,Z649,Z653)</f>
        <v>17348</v>
      </c>
      <c r="AA667" s="42">
        <f>Z667/R667</f>
        <v>0.15713768115942028</v>
      </c>
      <c r="AB667" s="7"/>
      <c r="AD667" s="300" t="s">
        <v>75</v>
      </c>
      <c r="AE667" s="295"/>
      <c r="AF667" s="44">
        <f>SUM(AF605,AF609,AF613,AF617,AF621,AF625,AF628,AF633,AF637,AF641,AF645,AF649,AF653)*100</f>
        <v>71900</v>
      </c>
      <c r="AG667" s="95">
        <f>AF667/$A660</f>
        <v>2246.875</v>
      </c>
      <c r="AH667" s="9"/>
      <c r="AI667" s="3">
        <f>AF667/AJ667</f>
        <v>1634.090909090909</v>
      </c>
      <c r="AJ667" s="44">
        <f>SUM(AJ605,AJ609,AJ613,AJ617,AJ621,AJ625,AJ628,AJ633,AJ637,AJ641,AJ645,AJ649,AJ653)</f>
        <v>44</v>
      </c>
      <c r="AK667" s="9"/>
      <c r="AL667" s="90" t="str">
        <f t="shared" si="1154"/>
        <v>おしゅしマスコット</v>
      </c>
      <c r="AM667" s="91">
        <f t="shared" si="1154"/>
        <v>418</v>
      </c>
      <c r="AN667" s="44">
        <f>SUM(AN605,AN609,AN613,AN617,AN621,AN625,AN628,AN633,AN637,AN641,AN645,AN649,AN653)</f>
        <v>18392</v>
      </c>
      <c r="AO667" s="42">
        <f>AN667/AF667</f>
        <v>0.25579972183588318</v>
      </c>
      <c r="AP667" s="7"/>
      <c r="AR667" s="300" t="s">
        <v>75</v>
      </c>
      <c r="AS667" s="295"/>
      <c r="AT667" s="44">
        <f>SUM(AT605,AT609,AT613,AT617,AT621,AT625,AT628,AT633,AT637,AT641,AT645,AT649,AT653)*100</f>
        <v>40600</v>
      </c>
      <c r="AU667" s="95">
        <f>AT667/$A660</f>
        <v>1268.75</v>
      </c>
      <c r="AV667" s="9"/>
      <c r="AW667" s="3">
        <f>AT667/AX667</f>
        <v>1353.3333333333333</v>
      </c>
      <c r="AX667" s="44">
        <f>SUM(AX605,AX609,AX613,AX617,AX621,AX625,AX628,AX633,AX637,AX641,AX645,AX649,AX653)</f>
        <v>30</v>
      </c>
      <c r="AY667" s="9"/>
      <c r="AZ667" s="90" t="str">
        <f t="shared" si="1155"/>
        <v>SPGマスコット</v>
      </c>
      <c r="BA667" s="91">
        <f t="shared" si="1155"/>
        <v>165</v>
      </c>
      <c r="BB667" s="44">
        <f>SUM(BB605,BB609,BB613,BB617,BB621,BB625,BB628,BB633,BB637,BB641,BB645,BB649,BB653)</f>
        <v>8208</v>
      </c>
      <c r="BC667" s="42">
        <f>BB667/AT667</f>
        <v>0.20216748768472906</v>
      </c>
      <c r="BD667" s="7"/>
      <c r="BF667" s="300" t="s">
        <v>75</v>
      </c>
      <c r="BG667" s="295"/>
      <c r="BH667" s="44">
        <f>SUM(BH605,BH609,BH613,BH617,BH621,BH625,BH628,BH633,BH637,BH641,BH645,BH649,BH653)*100</f>
        <v>138800</v>
      </c>
      <c r="BI667" s="195">
        <f>BH667/$A660</f>
        <v>4337.5</v>
      </c>
      <c r="BJ667" s="9"/>
      <c r="BK667" s="3">
        <f>BH667/BL667</f>
        <v>3304.7619047619046</v>
      </c>
      <c r="BL667" s="44">
        <f>SUM(BL605,BL609,BL613,BL617,BL621,BL625,BL628,BL633,BL637,BL641,BL645,BL649,BL653)</f>
        <v>42</v>
      </c>
      <c r="BM667" s="9"/>
      <c r="BN667" s="90" t="str">
        <f t="shared" si="1156"/>
        <v>ゲームアーク</v>
      </c>
      <c r="BO667" s="91">
        <f t="shared" si="1156"/>
        <v>670</v>
      </c>
      <c r="BP667" s="44">
        <f>SUM(BP605,BP609,BP613,BP617,BP621,BP625,BP628,BP633,BP637,BP641,BP645,BP649,BP653)</f>
        <v>28400</v>
      </c>
      <c r="BQ667" s="42">
        <f>BP667/BH667</f>
        <v>0.20461095100864554</v>
      </c>
      <c r="BR667" s="7"/>
      <c r="BS667" s="1"/>
      <c r="BT667" s="15"/>
      <c r="BU667" s="9"/>
      <c r="BV667" s="9"/>
      <c r="BW667" s="9"/>
      <c r="BX667" s="9"/>
      <c r="BY667" s="3"/>
      <c r="BZ667" s="9"/>
      <c r="CA667" s="9"/>
      <c r="CB667" s="9"/>
      <c r="CC667" s="9"/>
      <c r="CD667" s="9"/>
      <c r="CE667" s="9"/>
      <c r="CF667" s="7"/>
      <c r="CH667" s="15"/>
      <c r="CI667" s="9"/>
      <c r="CJ667" s="9"/>
      <c r="CK667" s="9"/>
      <c r="CL667" s="9"/>
      <c r="CM667" s="3"/>
      <c r="CN667" s="9"/>
      <c r="CO667" s="9"/>
      <c r="CP667" s="9"/>
      <c r="CQ667" s="9"/>
      <c r="CR667" s="9"/>
      <c r="CS667" s="9"/>
      <c r="CT667" s="7"/>
      <c r="CV667" s="15"/>
      <c r="CW667" s="9"/>
      <c r="CX667" s="9"/>
      <c r="CY667" s="9"/>
      <c r="CZ667" s="9"/>
      <c r="DA667" s="3"/>
      <c r="DB667" s="9"/>
      <c r="DC667" s="9"/>
      <c r="DD667" s="9"/>
      <c r="DE667" s="9"/>
      <c r="DF667" s="9"/>
      <c r="DG667" s="9"/>
      <c r="DH667" s="7"/>
      <c r="EL667" s="239"/>
      <c r="EM667" s="300" t="s">
        <v>75</v>
      </c>
      <c r="EN667" s="301"/>
      <c r="EO667" s="295"/>
      <c r="EP667" s="44">
        <f>SUM(EP605,EP609,EP613,EP617,EP621,EP625,EP628,EP633,EP637,EP641,EP645,EP649,EP653)*100</f>
        <v>52100</v>
      </c>
      <c r="EQ667" s="95">
        <f>EP667/EM660</f>
        <v>1001.9230769230769</v>
      </c>
      <c r="ER667" s="9"/>
      <c r="ES667" s="3">
        <f>EP667/ET667</f>
        <v>1335.8974358974358</v>
      </c>
      <c r="ET667" s="44">
        <f>SUM(ET605,ET609,ET613,ET617,ET621,ET625,ET628,ET633,ET637,ET641,ET645,ET649,ET653)</f>
        <v>39</v>
      </c>
      <c r="EU667" s="9"/>
      <c r="EV667" s="90">
        <f t="shared" si="1157"/>
        <v>0</v>
      </c>
      <c r="EW667" s="91">
        <f t="shared" si="1157"/>
        <v>0</v>
      </c>
      <c r="EX667" s="44">
        <f>SUM(EX605,EX609,EX613,EX617,EX621,EX625,EX628,EX633,EX637,EX641,EX645,EX649,EX653)</f>
        <v>7800</v>
      </c>
      <c r="EY667" s="42">
        <f>EX667/EP667</f>
        <v>0.14971209213051823</v>
      </c>
      <c r="EZ667" s="7"/>
    </row>
    <row r="668" spans="1:156" ht="15" customHeight="1">
      <c r="A668" s="300" t="s">
        <v>75</v>
      </c>
      <c r="B668" s="301"/>
      <c r="C668" s="295"/>
      <c r="D668" s="44">
        <f>SUM(D606,D610,D614,D618,D622,D630,D629,D634,D638,D642,D646,D650,D654)*100</f>
        <v>99200</v>
      </c>
      <c r="E668" s="95">
        <f>D668/A660</f>
        <v>3100</v>
      </c>
      <c r="F668" s="9"/>
      <c r="G668" s="3">
        <f>D668/H668</f>
        <v>4723.8095238095239</v>
      </c>
      <c r="H668" s="44">
        <f>SUM(H606,H610,H614,H618,H622,H630,H629,H634,H638,H642,H646,H650,H654)</f>
        <v>21</v>
      </c>
      <c r="I668" s="9"/>
      <c r="J668" s="90" t="str">
        <f t="shared" si="1152"/>
        <v>キティフェイスポーチ</v>
      </c>
      <c r="K668" s="91">
        <f t="shared" si="1152"/>
        <v>957</v>
      </c>
      <c r="L668" s="44">
        <f>SUM(L606,L610,L614,L618,L622,L630,L629,L634,L638,L642,L646,L650,L654)</f>
        <v>18689</v>
      </c>
      <c r="M668" s="42">
        <f>L668/D668</f>
        <v>0.18839717741935483</v>
      </c>
      <c r="N668" s="7"/>
      <c r="P668" s="300" t="s">
        <v>75</v>
      </c>
      <c r="Q668" s="295"/>
      <c r="R668" s="44">
        <f>SUM(R606,R610,R614,R618,R622,R630,R629,R634,R638,R642,R646,R650,R654)*100</f>
        <v>79900</v>
      </c>
      <c r="S668" s="95">
        <f>R668/A660</f>
        <v>2496.875</v>
      </c>
      <c r="T668" s="9"/>
      <c r="U668" s="3">
        <f>R668/V668</f>
        <v>2577.4193548387098</v>
      </c>
      <c r="V668" s="44">
        <f>SUM(V606,V610,V614,V618,V622,V630,V629,V634,V638,V642,V646,V650,V654)</f>
        <v>31</v>
      </c>
      <c r="W668" s="9"/>
      <c r="X668" s="90" t="str">
        <f t="shared" si="1153"/>
        <v>アンパンマンマスコット</v>
      </c>
      <c r="Y668" s="91">
        <f t="shared" si="1153"/>
        <v>608</v>
      </c>
      <c r="Z668" s="44">
        <f>SUM(Z606,Z610,Z614,Z618,Z622,Z630,Z629,Z634,Z638,Z642,Z646,Z650,Z654)</f>
        <v>20816</v>
      </c>
      <c r="AA668" s="42">
        <f>Z668/R668</f>
        <v>0.26052565707133918</v>
      </c>
      <c r="AB668" s="7"/>
      <c r="AD668" s="300" t="s">
        <v>75</v>
      </c>
      <c r="AE668" s="295"/>
      <c r="AF668" s="44">
        <f>SUM(AF606,AF610,AF614,AF618,AF622,AF630,AF629,AF634,AF638,AF642,AF646,AF650,AF654)*100</f>
        <v>78400</v>
      </c>
      <c r="AG668" s="95">
        <f>AF668/$A660</f>
        <v>2450</v>
      </c>
      <c r="AH668" s="9"/>
      <c r="AI668" s="3">
        <f>AF668/AJ668</f>
        <v>2529.0322580645161</v>
      </c>
      <c r="AJ668" s="44">
        <f>SUM(AJ606,AJ610,AJ614,AJ618,AJ622,AJ630,AJ629,AJ634,AJ638,AJ642,AJ646,AJ650,AJ654)</f>
        <v>31</v>
      </c>
      <c r="AK668" s="9"/>
      <c r="AL668" s="90" t="str">
        <f t="shared" si="1154"/>
        <v>文具のりオイルチャーム</v>
      </c>
      <c r="AM668" s="91">
        <f t="shared" si="1154"/>
        <v>396</v>
      </c>
      <c r="AN668" s="44">
        <f>SUM(AN606,AN610,AN614,AN618,AN622,AN630,AN629,AN634,AN638,AN642,AN646,AN650,AN654)</f>
        <v>12518</v>
      </c>
      <c r="AO668" s="42">
        <f>AN668/AF668</f>
        <v>0.15966836734693879</v>
      </c>
      <c r="AP668" s="7"/>
      <c r="AR668" s="300" t="s">
        <v>75</v>
      </c>
      <c r="AS668" s="295"/>
      <c r="AT668" s="44">
        <f>SUM(AT606,AT610,AT614,AT618,AT622,AT630,AT629,AT634,AT638,AT642,AT646,AT650,AT654)*100</f>
        <v>62700</v>
      </c>
      <c r="AU668" s="95">
        <f>AT668/$A660</f>
        <v>1959.375</v>
      </c>
      <c r="AV668" s="9"/>
      <c r="AW668" s="3">
        <f>AT668/AX668</f>
        <v>457.66423357664235</v>
      </c>
      <c r="AX668" s="44">
        <f>SUM(AX606,AX610,AX614,AX618,AX622,AX630,AX629,AX634,AX638,AX642,AX646,AX650,AX654)</f>
        <v>137</v>
      </c>
      <c r="AY668" s="9"/>
      <c r="AZ668" s="90" t="str">
        <f t="shared" si="1155"/>
        <v>SPGラバー</v>
      </c>
      <c r="BA668" s="91">
        <f t="shared" si="1155"/>
        <v>200</v>
      </c>
      <c r="BB668" s="44">
        <f>SUM(BB606,BB610,BB614,BB618,BB622,BB630,BB629,BB634,BB638,BB642,BB646,BB650,BB654)</f>
        <v>26600</v>
      </c>
      <c r="BC668" s="42">
        <f>BB668/AT668</f>
        <v>0.42424242424242425</v>
      </c>
      <c r="BD668" s="7"/>
      <c r="BF668" s="300" t="s">
        <v>75</v>
      </c>
      <c r="BG668" s="295"/>
      <c r="BH668" s="44">
        <f>SUM(BH606,BH610,BH614,BH618,BH622,BH630,BH629,BH634,BH638,BH642,BH646,BH650,BH654)*100</f>
        <v>176000</v>
      </c>
      <c r="BI668" s="195">
        <f>BH668/$A660</f>
        <v>5500</v>
      </c>
      <c r="BJ668" s="9"/>
      <c r="BK668" s="3">
        <f>BH668/BL668</f>
        <v>1478.9915966386554</v>
      </c>
      <c r="BL668" s="44">
        <f>SUM(BL606,BL610,BL614,BL618,BL622,BL630,BL629,BL634,BL638,BL642,BL646,BL650,BL654)</f>
        <v>119</v>
      </c>
      <c r="BM668" s="9"/>
      <c r="BN668" s="90" t="str">
        <f t="shared" si="1156"/>
        <v>AIモンスターラバー</v>
      </c>
      <c r="BO668" s="91">
        <f t="shared" si="1156"/>
        <v>200</v>
      </c>
      <c r="BP668" s="44">
        <f>SUM(BP606,BP610,BP614,BP618,BP622,BP630,BP629,BP634,BP638,BP642,BP646,BP650,BP654)</f>
        <v>26150</v>
      </c>
      <c r="BQ668" s="42">
        <f>BP668/BH668</f>
        <v>0.14857954545454546</v>
      </c>
      <c r="BR668" s="7"/>
      <c r="BS668" s="1"/>
      <c r="BT668" s="15"/>
      <c r="BU668" s="9"/>
      <c r="BV668" s="9"/>
      <c r="BW668" s="9"/>
      <c r="BX668" s="9"/>
      <c r="BY668" s="3"/>
      <c r="BZ668" s="9"/>
      <c r="CA668" s="9"/>
      <c r="CB668" s="9"/>
      <c r="CC668" s="9"/>
      <c r="CD668" s="9"/>
      <c r="CE668" s="9"/>
      <c r="CF668" s="7"/>
      <c r="CH668" s="15"/>
      <c r="CI668" s="9"/>
      <c r="CJ668" s="9"/>
      <c r="CK668" s="9"/>
      <c r="CL668" s="9"/>
      <c r="CM668" s="3"/>
      <c r="CN668" s="9"/>
      <c r="CO668" s="9"/>
      <c r="CP668" s="9"/>
      <c r="CQ668" s="9"/>
      <c r="CR668" s="9"/>
      <c r="CS668" s="9"/>
      <c r="CT668" s="7"/>
      <c r="CV668" s="15"/>
      <c r="CW668" s="9"/>
      <c r="CX668" s="9"/>
      <c r="CY668" s="9"/>
      <c r="CZ668" s="9"/>
      <c r="DA668" s="3"/>
      <c r="DB668" s="9"/>
      <c r="DC668" s="9"/>
      <c r="DD668" s="9"/>
      <c r="DE668" s="9"/>
      <c r="DF668" s="9"/>
      <c r="DG668" s="9"/>
      <c r="DH668" s="7"/>
      <c r="DJ668" s="250"/>
      <c r="DK668" s="250"/>
      <c r="DL668" s="250"/>
      <c r="DM668" s="250"/>
      <c r="DN668" s="13"/>
      <c r="DO668" s="250"/>
      <c r="EL668" s="239"/>
      <c r="EM668" s="300" t="s">
        <v>75</v>
      </c>
      <c r="EN668" s="301"/>
      <c r="EO668" s="295"/>
      <c r="EP668" s="44">
        <f>SUM(EP606,EP610,EP614,EP618,EP622,EP630,EP629,EP634,EP638,EP642,EP646,EP650,EP654)*100</f>
        <v>30800</v>
      </c>
      <c r="EQ668" s="95">
        <f>EP668/EM660</f>
        <v>592.30769230769226</v>
      </c>
      <c r="ER668" s="9"/>
      <c r="ES668" s="3">
        <f>EP668/ET668</f>
        <v>2800</v>
      </c>
      <c r="ET668" s="44">
        <f>SUM(ET606,ET610,ET614,ET618,ET622,ET630,ET629,ET634,ET638,ET642,ET646,ET650,ET654)</f>
        <v>11</v>
      </c>
      <c r="EU668" s="9"/>
      <c r="EV668" s="90">
        <f t="shared" si="1157"/>
        <v>0</v>
      </c>
      <c r="EW668" s="91">
        <f t="shared" si="1157"/>
        <v>0</v>
      </c>
      <c r="EX668" s="44">
        <f>SUM(EX606,EX610,EX614,EX618,EX622,EX630,EX629,EX634,EX638,EX642,EX646,EX650,EX654)</f>
        <v>4120</v>
      </c>
      <c r="EY668" s="42">
        <f>EX668/EP668</f>
        <v>0.13376623376623376</v>
      </c>
      <c r="EZ668" s="7"/>
    </row>
    <row r="669" spans="1:156" ht="15" customHeight="1">
      <c r="A669" s="15"/>
      <c r="B669" s="15"/>
      <c r="C669" s="3" t="s">
        <v>66</v>
      </c>
      <c r="D669" s="9">
        <f>SUM(D665:D668)</f>
        <v>342000</v>
      </c>
      <c r="E669" s="9"/>
      <c r="F669" s="9"/>
      <c r="G669" s="9"/>
      <c r="H669" s="9">
        <f>SUM(H665:H668)</f>
        <v>103</v>
      </c>
      <c r="I669" s="9"/>
      <c r="J669" s="294" t="s">
        <v>76</v>
      </c>
      <c r="K669" s="295"/>
      <c r="L669" s="78">
        <f>SUM(L665:L668)</f>
        <v>78379</v>
      </c>
      <c r="M669" s="101">
        <f>L669/D669</f>
        <v>0.22917836257309943</v>
      </c>
      <c r="N669" s="93"/>
      <c r="P669" s="15"/>
      <c r="Q669" s="3" t="s">
        <v>66</v>
      </c>
      <c r="R669" s="9">
        <f>SUM(R665:R668)</f>
        <v>313800</v>
      </c>
      <c r="S669" s="9"/>
      <c r="T669" s="9"/>
      <c r="U669" s="9"/>
      <c r="V669" s="9">
        <f>SUM(V665:V668)</f>
        <v>78</v>
      </c>
      <c r="W669" s="9"/>
      <c r="X669" s="294" t="s">
        <v>76</v>
      </c>
      <c r="Y669" s="295"/>
      <c r="Z669" s="78">
        <f>SUM(Z665:Z668)</f>
        <v>64882</v>
      </c>
      <c r="AA669" s="101">
        <f>Z669/R669</f>
        <v>0.20676226896112174</v>
      </c>
      <c r="AB669" s="93"/>
      <c r="AD669" s="15"/>
      <c r="AE669" s="3" t="s">
        <v>66</v>
      </c>
      <c r="AF669" s="9">
        <f>SUM(AF665:AF668)</f>
        <v>228300</v>
      </c>
      <c r="AG669" s="9"/>
      <c r="AH669" s="9"/>
      <c r="AI669" s="9"/>
      <c r="AJ669" s="9">
        <f>SUM(AJ665:AJ668)</f>
        <v>122</v>
      </c>
      <c r="AK669" s="9"/>
      <c r="AL669" s="294" t="s">
        <v>76</v>
      </c>
      <c r="AM669" s="295"/>
      <c r="AN669" s="78">
        <f>SUM(AN665:AN668)</f>
        <v>77467</v>
      </c>
      <c r="AO669" s="101">
        <f>AN669/AF669</f>
        <v>0.3393210687691634</v>
      </c>
      <c r="AP669" s="93"/>
      <c r="AR669" s="15"/>
      <c r="AS669" s="3" t="s">
        <v>66</v>
      </c>
      <c r="AT669" s="9">
        <f>SUM(AT665:AT668)</f>
        <v>272100</v>
      </c>
      <c r="AU669" s="9"/>
      <c r="AV669" s="9"/>
      <c r="AW669" s="9"/>
      <c r="AX669" s="9">
        <f>SUM(AX665:AX668)</f>
        <v>247</v>
      </c>
      <c r="AY669" s="9"/>
      <c r="AZ669" s="294" t="s">
        <v>76</v>
      </c>
      <c r="BA669" s="295"/>
      <c r="BB669" s="78">
        <f>SUM(BB665:BB668)</f>
        <v>108408</v>
      </c>
      <c r="BC669" s="101">
        <f>BB669/AT669</f>
        <v>0.39841234840132306</v>
      </c>
      <c r="BD669" s="7"/>
      <c r="BF669" s="15"/>
      <c r="BG669" s="3" t="s">
        <v>66</v>
      </c>
      <c r="BH669" s="9">
        <f>SUM(BH665:BH668)</f>
        <v>510000</v>
      </c>
      <c r="BI669" s="73"/>
      <c r="BJ669" s="9"/>
      <c r="BK669" s="9"/>
      <c r="BL669" s="9">
        <f>SUM(BL665:BL668)</f>
        <v>245</v>
      </c>
      <c r="BM669" s="9"/>
      <c r="BN669" s="294" t="s">
        <v>76</v>
      </c>
      <c r="BO669" s="295"/>
      <c r="BP669" s="78">
        <f>SUM(BP665:BP668)</f>
        <v>109912</v>
      </c>
      <c r="BQ669" s="101">
        <f>BP669/BH669</f>
        <v>0.21551372549019607</v>
      </c>
      <c r="BR669" s="93"/>
      <c r="BS669" s="1"/>
      <c r="BT669" s="15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7"/>
      <c r="CH669" s="15"/>
      <c r="CI669" s="9"/>
      <c r="CJ669" s="9"/>
      <c r="CK669" s="9"/>
      <c r="CL669" s="9"/>
      <c r="CM669" s="9"/>
      <c r="CN669" s="9"/>
      <c r="CO669" s="9"/>
      <c r="CP669" s="9"/>
      <c r="CQ669" s="9"/>
      <c r="CR669" s="9"/>
      <c r="CS669" s="9"/>
      <c r="CT669" s="7"/>
      <c r="CV669" s="15"/>
      <c r="CW669" s="9"/>
      <c r="CX669" s="9"/>
      <c r="CY669" s="9"/>
      <c r="CZ669" s="9"/>
      <c r="DA669" s="9"/>
      <c r="DB669" s="9"/>
      <c r="DC669" s="9"/>
      <c r="DD669" s="9"/>
      <c r="DE669" s="9"/>
      <c r="DF669" s="9"/>
      <c r="DG669" s="9"/>
      <c r="DH669" s="7"/>
      <c r="DJ669" s="250"/>
      <c r="DK669" s="250"/>
      <c r="DL669" s="250"/>
      <c r="DM669" s="250"/>
      <c r="DN669" s="13"/>
      <c r="DO669" s="250"/>
      <c r="EL669" s="239"/>
      <c r="EM669" s="15"/>
      <c r="EN669" s="15"/>
      <c r="EO669" s="3" t="s">
        <v>66</v>
      </c>
      <c r="EP669" s="9">
        <f>SUM(EP665:EP668)</f>
        <v>123100</v>
      </c>
      <c r="EQ669" s="9"/>
      <c r="ER669" s="9"/>
      <c r="ES669" s="9"/>
      <c r="ET669" s="9">
        <f>SUM(ET665:ET668)</f>
        <v>69</v>
      </c>
      <c r="EU669" s="9"/>
      <c r="EV669" s="294" t="s">
        <v>76</v>
      </c>
      <c r="EW669" s="295"/>
      <c r="EX669" s="78">
        <f>SUM(EX665:EX668)</f>
        <v>27530</v>
      </c>
      <c r="EY669" s="101">
        <f>EX669/EP669</f>
        <v>0.22363931762794476</v>
      </c>
      <c r="EZ669" s="93"/>
    </row>
    <row r="670" spans="1:156" ht="15" customHeight="1">
      <c r="A670" s="45"/>
      <c r="B670" s="45"/>
      <c r="C670" s="248"/>
      <c r="D670" s="250"/>
      <c r="E670" s="250"/>
      <c r="F670" s="250"/>
      <c r="G670" s="250"/>
      <c r="H670" s="250"/>
      <c r="I670" s="250"/>
      <c r="J670" s="66"/>
      <c r="L670" s="250"/>
      <c r="M670" s="46"/>
      <c r="N670" s="47"/>
      <c r="P670" s="45"/>
      <c r="Q670" s="248"/>
      <c r="R670" s="250"/>
      <c r="S670" s="250"/>
      <c r="T670" s="250"/>
      <c r="U670" s="250"/>
      <c r="V670" s="250"/>
      <c r="W670" s="250"/>
      <c r="X670" s="66"/>
      <c r="Z670" s="250"/>
      <c r="AA670" s="46"/>
      <c r="AB670" s="47"/>
      <c r="AD670" s="45"/>
      <c r="AE670" s="248"/>
      <c r="AF670" s="250"/>
      <c r="AG670" s="250"/>
      <c r="AH670" s="250"/>
      <c r="AI670" s="250"/>
      <c r="AJ670" s="250"/>
      <c r="AK670" s="250"/>
      <c r="AL670" s="66"/>
      <c r="AN670" s="250"/>
      <c r="AO670" s="46"/>
      <c r="AP670" s="47"/>
      <c r="AR670" s="45"/>
      <c r="AS670" s="250"/>
      <c r="AT670" s="250"/>
      <c r="AU670" s="250"/>
      <c r="AV670" s="250"/>
      <c r="AW670" s="250"/>
      <c r="AX670" s="250"/>
      <c r="AY670" s="250"/>
      <c r="AZ670" s="33"/>
      <c r="BA670" s="250"/>
      <c r="BB670" s="250"/>
      <c r="BC670" s="250"/>
      <c r="BD670" s="47"/>
      <c r="BF670" s="45"/>
      <c r="BG670" s="250"/>
      <c r="BH670" s="250"/>
      <c r="BJ670" s="250"/>
      <c r="BK670" s="250"/>
      <c r="BL670" s="250"/>
      <c r="BM670" s="250"/>
      <c r="BN670" s="250"/>
      <c r="BO670" s="250"/>
      <c r="BP670" s="250"/>
      <c r="BQ670" s="47"/>
      <c r="BS670" s="1"/>
      <c r="BT670" s="45"/>
      <c r="BU670" s="250"/>
      <c r="BV670" s="250"/>
      <c r="BW670" s="250"/>
      <c r="BX670" s="250"/>
      <c r="BY670" s="250"/>
      <c r="BZ670" s="250"/>
      <c r="CA670" s="250"/>
      <c r="CB670" s="250"/>
      <c r="CC670" s="250"/>
      <c r="CD670" s="250"/>
      <c r="CE670" s="250"/>
      <c r="CF670" s="47"/>
      <c r="CH670" s="45"/>
      <c r="CI670" s="250"/>
      <c r="CJ670" s="250"/>
      <c r="CK670" s="250"/>
      <c r="CL670" s="250"/>
      <c r="CM670" s="250"/>
      <c r="CN670" s="250"/>
      <c r="CO670" s="250"/>
      <c r="CP670" s="250"/>
      <c r="CQ670" s="250"/>
      <c r="CR670" s="250"/>
      <c r="CS670" s="250"/>
      <c r="CT670" s="47"/>
      <c r="DJ670" s="250"/>
      <c r="DK670" s="250"/>
      <c r="DL670" s="250"/>
      <c r="DM670" s="250"/>
      <c r="DN670" s="13"/>
      <c r="DO670" s="250"/>
      <c r="EM670" s="45"/>
      <c r="EN670" s="45"/>
      <c r="EO670" s="248"/>
      <c r="EP670" s="250"/>
      <c r="EQ670" s="250"/>
      <c r="ER670" s="250"/>
      <c r="ES670" s="250"/>
      <c r="ET670" s="250"/>
      <c r="EU670" s="250"/>
      <c r="EV670" s="66"/>
      <c r="EX670" s="250"/>
      <c r="EY670" s="46"/>
      <c r="EZ670" s="47"/>
    </row>
    <row r="671" spans="1:156" ht="15" customHeight="1">
      <c r="A671" s="45"/>
      <c r="B671" s="45"/>
      <c r="C671" s="48" t="s">
        <v>77</v>
      </c>
      <c r="D671" s="9">
        <f>D659+R659+BV659+CJ659+AF659+AT659+CX659</f>
        <v>1612900</v>
      </c>
      <c r="E671" s="9">
        <f>D671/A660</f>
        <v>50403.125</v>
      </c>
      <c r="F671" s="250" t="s">
        <v>69</v>
      </c>
      <c r="G671" s="296" t="s">
        <v>78</v>
      </c>
      <c r="H671" s="297"/>
      <c r="I671" s="250"/>
      <c r="J671" s="66"/>
      <c r="L671" s="250"/>
      <c r="M671" s="46"/>
      <c r="N671" s="47"/>
      <c r="P671" s="45"/>
      <c r="Q671" s="248"/>
      <c r="R671" s="250"/>
      <c r="S671" s="250"/>
      <c r="T671" s="250"/>
      <c r="U671" s="250"/>
      <c r="V671" s="250"/>
      <c r="W671" s="250"/>
      <c r="X671" s="66"/>
      <c r="Z671" s="250"/>
      <c r="AA671" s="46"/>
      <c r="AB671" s="47"/>
      <c r="AD671" s="45"/>
      <c r="AE671" s="248"/>
      <c r="AF671" s="250"/>
      <c r="AG671" s="250"/>
      <c r="AH671" s="250"/>
      <c r="AI671" s="250"/>
      <c r="AJ671" s="250"/>
      <c r="AK671" s="250"/>
      <c r="AL671" s="66"/>
      <c r="AN671" s="250"/>
      <c r="AO671" s="46"/>
      <c r="AP671" s="47"/>
      <c r="AR671" s="45"/>
      <c r="AS671" s="250"/>
      <c r="AT671" s="250"/>
      <c r="AU671" s="250"/>
      <c r="AV671" s="250"/>
      <c r="AW671" s="250"/>
      <c r="AX671" s="250"/>
      <c r="AY671" s="250"/>
      <c r="AZ671" s="33"/>
      <c r="BA671" s="250"/>
      <c r="BB671" s="250"/>
      <c r="BC671" s="250"/>
      <c r="BD671" s="47"/>
      <c r="BF671" s="45"/>
      <c r="BG671" s="250"/>
      <c r="BH671" s="250"/>
      <c r="BJ671" s="250"/>
      <c r="BK671" s="250"/>
      <c r="BL671" s="250"/>
      <c r="BM671" s="250"/>
      <c r="BN671" s="250"/>
      <c r="BO671" s="250"/>
      <c r="BP671" s="250"/>
      <c r="BQ671" s="47"/>
      <c r="BS671" s="1"/>
      <c r="BT671" s="45"/>
      <c r="BU671" s="250"/>
      <c r="BV671" s="250"/>
      <c r="BW671" s="250"/>
      <c r="BX671" s="250"/>
      <c r="BY671" s="250"/>
      <c r="BZ671" s="250"/>
      <c r="CA671" s="250"/>
      <c r="CB671" s="250"/>
      <c r="CC671" s="250"/>
      <c r="CD671" s="250"/>
      <c r="CE671" s="250"/>
      <c r="CF671" s="47"/>
      <c r="CH671" s="45"/>
      <c r="CI671" s="250"/>
      <c r="CJ671" s="250"/>
      <c r="CK671" s="250"/>
      <c r="CL671" s="250"/>
      <c r="CM671" s="250"/>
      <c r="CN671" s="250"/>
      <c r="CO671" s="250"/>
      <c r="CP671" s="250"/>
      <c r="CQ671" s="250"/>
      <c r="CR671" s="250"/>
      <c r="CS671" s="250"/>
      <c r="CT671" s="47"/>
      <c r="DJ671" s="250"/>
      <c r="DK671" s="250"/>
      <c r="DL671" s="250"/>
      <c r="DM671" s="250"/>
      <c r="DN671" s="13"/>
      <c r="DO671" s="250"/>
      <c r="EM671" s="45"/>
      <c r="EN671" s="45"/>
      <c r="EO671" s="48" t="s">
        <v>77</v>
      </c>
      <c r="EP671" s="9">
        <f>EP659+FD659+HH659+HU659+FR659+GF659+IH659</f>
        <v>123100</v>
      </c>
      <c r="EQ671" s="9">
        <f>EP671/EM660</f>
        <v>2367.3076923076924</v>
      </c>
      <c r="ER671" s="250" t="s">
        <v>69</v>
      </c>
      <c r="ES671" s="296" t="s">
        <v>78</v>
      </c>
      <c r="ET671" s="297"/>
      <c r="EU671" s="250"/>
      <c r="EV671" s="66"/>
      <c r="EX671" s="250"/>
      <c r="EY671" s="46"/>
      <c r="EZ671" s="47"/>
    </row>
    <row r="672" spans="1:156" ht="15" customHeight="1">
      <c r="A672" s="45"/>
      <c r="B672" s="45"/>
      <c r="C672" s="48" t="s">
        <v>79</v>
      </c>
      <c r="D672" s="9">
        <f>D671*0.75</f>
        <v>1209675</v>
      </c>
      <c r="E672" s="42">
        <f>D672/D671</f>
        <v>0.75</v>
      </c>
      <c r="F672" s="250"/>
      <c r="G672" s="298">
        <f>E671*A658</f>
        <v>1612900</v>
      </c>
      <c r="H672" s="297"/>
      <c r="I672" s="250"/>
      <c r="J672" s="66"/>
      <c r="L672" s="250"/>
      <c r="M672" s="46"/>
      <c r="N672" s="47"/>
      <c r="P672" s="45"/>
      <c r="Q672" s="248"/>
      <c r="R672" s="250"/>
      <c r="S672" s="250"/>
      <c r="T672" s="250"/>
      <c r="U672" s="250"/>
      <c r="V672" s="250"/>
      <c r="W672" s="250"/>
      <c r="X672" s="66"/>
      <c r="Z672" s="250"/>
      <c r="AA672" s="46"/>
      <c r="AB672" s="47"/>
      <c r="AD672" s="45"/>
      <c r="AE672" s="248"/>
      <c r="AF672" s="250"/>
      <c r="AG672" s="250"/>
      <c r="AH672" s="250"/>
      <c r="AI672" s="250"/>
      <c r="AJ672" s="250"/>
      <c r="AK672" s="250"/>
      <c r="AL672" s="66"/>
      <c r="AN672" s="250"/>
      <c r="AO672" s="46"/>
      <c r="AP672" s="47"/>
      <c r="AR672" s="45"/>
      <c r="AS672" s="250"/>
      <c r="AT672" s="250"/>
      <c r="AU672" s="250"/>
      <c r="AV672" s="250"/>
      <c r="AW672" s="250"/>
      <c r="AX672" s="250"/>
      <c r="AY672" s="250"/>
      <c r="AZ672" s="33"/>
      <c r="BA672" s="250"/>
      <c r="BB672" s="250"/>
      <c r="BC672" s="250"/>
      <c r="BD672" s="47"/>
      <c r="BF672" s="45"/>
      <c r="BG672" s="250"/>
      <c r="BH672" s="250"/>
      <c r="BJ672" s="250"/>
      <c r="BK672" s="250"/>
      <c r="BL672" s="250"/>
      <c r="BM672" s="250"/>
      <c r="BN672" s="250"/>
      <c r="BO672" s="250"/>
      <c r="BP672" s="250"/>
      <c r="BQ672" s="47"/>
      <c r="BS672" s="1"/>
      <c r="BT672" s="45"/>
      <c r="BU672" s="250"/>
      <c r="BV672" s="250"/>
      <c r="BW672" s="250"/>
      <c r="BX672" s="250"/>
      <c r="BY672" s="250"/>
      <c r="BZ672" s="250"/>
      <c r="CA672" s="250"/>
      <c r="CB672" s="250"/>
      <c r="CC672" s="250"/>
      <c r="CD672" s="250"/>
      <c r="CE672" s="250"/>
      <c r="CF672" s="47"/>
      <c r="CH672" s="45"/>
      <c r="CI672" s="250"/>
      <c r="CJ672" s="250"/>
      <c r="CK672" s="250"/>
      <c r="CL672" s="250"/>
      <c r="CM672" s="250"/>
      <c r="CN672" s="250"/>
      <c r="CO672" s="250"/>
      <c r="CP672" s="250"/>
      <c r="CQ672" s="250"/>
      <c r="CR672" s="250"/>
      <c r="CS672" s="250"/>
      <c r="CT672" s="47"/>
      <c r="DJ672" s="250"/>
      <c r="DK672" s="250"/>
      <c r="DL672" s="250"/>
      <c r="DM672" s="250"/>
      <c r="DN672" s="13"/>
      <c r="DO672" s="250"/>
      <c r="EM672" s="45"/>
      <c r="EN672" s="45"/>
      <c r="EO672" s="48" t="s">
        <v>79</v>
      </c>
      <c r="EP672" s="9">
        <f>EP671*0.75</f>
        <v>92325</v>
      </c>
      <c r="EQ672" s="42">
        <f>EP672/EP671</f>
        <v>0.75</v>
      </c>
      <c r="ER672" s="250"/>
      <c r="ES672" s="298">
        <f>EQ671*EM658</f>
        <v>123100</v>
      </c>
      <c r="ET672" s="297"/>
      <c r="EU672" s="250"/>
      <c r="EV672" s="66"/>
      <c r="EX672" s="250"/>
      <c r="EY672" s="46"/>
      <c r="EZ672" s="47"/>
    </row>
    <row r="673" spans="1:156" ht="15" customHeight="1">
      <c r="A673" s="45"/>
      <c r="B673" s="45"/>
      <c r="C673" s="48" t="s">
        <v>71</v>
      </c>
      <c r="D673" s="9">
        <f>L659+Z659+CD660+AN659+BB659+CR660</f>
        <v>406004</v>
      </c>
      <c r="E673" s="42">
        <f>D673/D671</f>
        <v>0.25172298344596689</v>
      </c>
      <c r="F673" s="250"/>
      <c r="G673" s="299" t="s">
        <v>80</v>
      </c>
      <c r="H673" s="297"/>
      <c r="I673" s="250"/>
      <c r="J673" s="66"/>
      <c r="L673" s="250"/>
      <c r="M673" s="46"/>
      <c r="N673" s="47"/>
      <c r="P673" s="45"/>
      <c r="Q673" s="248"/>
      <c r="R673" s="250"/>
      <c r="S673" s="250"/>
      <c r="T673" s="250"/>
      <c r="U673" s="250"/>
      <c r="V673" s="250"/>
      <c r="W673" s="250"/>
      <c r="X673" s="66"/>
      <c r="Z673" s="250"/>
      <c r="AA673" s="46"/>
      <c r="AB673" s="47"/>
      <c r="AD673" s="45"/>
      <c r="AE673" s="248"/>
      <c r="AF673" s="250"/>
      <c r="AG673" s="250"/>
      <c r="AH673" s="250"/>
      <c r="AI673" s="250"/>
      <c r="AJ673" s="250"/>
      <c r="AK673" s="250"/>
      <c r="AL673" s="66"/>
      <c r="AN673" s="250"/>
      <c r="AO673" s="46"/>
      <c r="AP673" s="47"/>
      <c r="AR673" s="45"/>
      <c r="AS673" s="250"/>
      <c r="AT673" s="250"/>
      <c r="AU673" s="250"/>
      <c r="AV673" s="250"/>
      <c r="AW673" s="250"/>
      <c r="AX673" s="250"/>
      <c r="AY673" s="250"/>
      <c r="AZ673" s="33"/>
      <c r="BA673" s="250"/>
      <c r="BB673" s="250"/>
      <c r="BC673" s="250"/>
      <c r="BD673" s="47"/>
      <c r="BF673" s="45"/>
      <c r="BG673" s="250"/>
      <c r="BH673" s="250"/>
      <c r="BJ673" s="250"/>
      <c r="BK673" s="250"/>
      <c r="BL673" s="250"/>
      <c r="BM673" s="250"/>
      <c r="BN673" s="250"/>
      <c r="BO673" s="250"/>
      <c r="BP673" s="250"/>
      <c r="BQ673" s="47"/>
      <c r="BS673" s="1"/>
      <c r="BT673" s="45"/>
      <c r="BU673" s="250"/>
      <c r="BV673" s="250"/>
      <c r="BW673" s="250"/>
      <c r="BX673" s="250"/>
      <c r="BY673" s="250"/>
      <c r="BZ673" s="250"/>
      <c r="CA673" s="250"/>
      <c r="CB673" s="250"/>
      <c r="CC673" s="250"/>
      <c r="CD673" s="250"/>
      <c r="CE673" s="250"/>
      <c r="CF673" s="47"/>
      <c r="CH673" s="45"/>
      <c r="CI673" s="250"/>
      <c r="CJ673" s="250"/>
      <c r="CK673" s="250"/>
      <c r="CL673" s="250"/>
      <c r="CM673" s="250"/>
      <c r="CN673" s="250"/>
      <c r="CO673" s="250"/>
      <c r="CP673" s="250"/>
      <c r="CQ673" s="250"/>
      <c r="CR673" s="250"/>
      <c r="CS673" s="250"/>
      <c r="CT673" s="47"/>
      <c r="DJ673" s="250"/>
      <c r="DK673" s="250"/>
      <c r="DL673" s="250"/>
      <c r="DM673" s="250"/>
      <c r="DN673" s="13"/>
      <c r="DO673" s="250"/>
      <c r="EM673" s="45"/>
      <c r="EN673" s="45"/>
      <c r="EO673" s="48" t="s">
        <v>71</v>
      </c>
      <c r="EP673" s="9">
        <f>EX659+FL659+HO660+FZ659+GN659+IB660</f>
        <v>27530</v>
      </c>
      <c r="EQ673" s="42">
        <f>EP673/EP671</f>
        <v>0.22363931762794476</v>
      </c>
      <c r="ER673" s="250"/>
      <c r="ES673" s="299" t="s">
        <v>80</v>
      </c>
      <c r="ET673" s="297"/>
      <c r="EU673" s="250"/>
      <c r="EV673" s="66"/>
      <c r="EX673" s="250"/>
      <c r="EY673" s="46"/>
      <c r="EZ673" s="47"/>
    </row>
    <row r="674" spans="1:156" ht="15" customHeight="1">
      <c r="A674" s="45"/>
      <c r="B674" s="45"/>
      <c r="C674" s="48" t="s">
        <v>73</v>
      </c>
      <c r="D674" s="9">
        <f>D672-D673</f>
        <v>803671</v>
      </c>
      <c r="E674" s="42">
        <f>D674/D671</f>
        <v>0.49827701655403311</v>
      </c>
      <c r="F674" s="250"/>
      <c r="G674" s="298">
        <f>L658+Z658+AN658+BB658+CE659+CS659</f>
        <v>246738</v>
      </c>
      <c r="H674" s="297"/>
      <c r="I674" s="250"/>
      <c r="J674" s="66"/>
      <c r="L674" s="250"/>
      <c r="M674" s="46"/>
      <c r="N674" s="47"/>
      <c r="P674" s="45"/>
      <c r="Q674" s="248"/>
      <c r="R674" s="250"/>
      <c r="S674" s="250"/>
      <c r="T674" s="250"/>
      <c r="U674" s="250"/>
      <c r="V674" s="250"/>
      <c r="W674" s="250"/>
      <c r="X674" s="66"/>
      <c r="Z674" s="250"/>
      <c r="AA674" s="46"/>
      <c r="AB674" s="47"/>
      <c r="AD674" s="45"/>
      <c r="AE674" s="248"/>
      <c r="AF674" s="250"/>
      <c r="AG674" s="250"/>
      <c r="AH674" s="250"/>
      <c r="AI674" s="250"/>
      <c r="AJ674" s="250"/>
      <c r="AK674" s="250"/>
      <c r="AL674" s="66"/>
      <c r="AN674" s="250"/>
      <c r="AO674" s="46"/>
      <c r="AP674" s="47"/>
      <c r="AR674" s="45"/>
      <c r="AS674" s="250"/>
      <c r="AT674" s="250"/>
      <c r="AU674" s="250"/>
      <c r="AV674" s="250"/>
      <c r="AW674" s="250"/>
      <c r="AX674" s="250"/>
      <c r="AY674" s="250"/>
      <c r="AZ674" s="33"/>
      <c r="BA674" s="250"/>
      <c r="BB674" s="250"/>
      <c r="BC674" s="250"/>
      <c r="BD674" s="47"/>
      <c r="BF674" s="45"/>
      <c r="BG674" s="250"/>
      <c r="BH674" s="250"/>
      <c r="BJ674" s="250"/>
      <c r="BK674" s="250"/>
      <c r="BL674" s="250"/>
      <c r="BM674" s="250"/>
      <c r="BN674" s="250"/>
      <c r="BO674" s="250"/>
      <c r="BP674" s="250"/>
      <c r="BQ674" s="47"/>
      <c r="BS674" s="1"/>
      <c r="BT674" s="45"/>
      <c r="BU674" s="250"/>
      <c r="BV674" s="250"/>
      <c r="BW674" s="250"/>
      <c r="BX674" s="250"/>
      <c r="BY674" s="250"/>
      <c r="BZ674" s="250"/>
      <c r="CA674" s="250"/>
      <c r="CB674" s="250"/>
      <c r="CC674" s="250"/>
      <c r="CD674" s="250"/>
      <c r="CE674" s="250"/>
      <c r="CF674" s="47"/>
      <c r="CH674" s="45"/>
      <c r="CI674" s="250"/>
      <c r="CJ674" s="250"/>
      <c r="CK674" s="250"/>
      <c r="CL674" s="250"/>
      <c r="CM674" s="250"/>
      <c r="CN674" s="250"/>
      <c r="CO674" s="250"/>
      <c r="CP674" s="250"/>
      <c r="CQ674" s="250"/>
      <c r="CR674" s="250"/>
      <c r="CS674" s="250"/>
      <c r="CT674" s="47"/>
      <c r="DJ674" s="250"/>
      <c r="DK674" s="250"/>
      <c r="DL674" s="250"/>
      <c r="DM674" s="250"/>
      <c r="DN674" s="13"/>
      <c r="DO674" s="250"/>
      <c r="EM674" s="45"/>
      <c r="EN674" s="45"/>
      <c r="EO674" s="48" t="s">
        <v>73</v>
      </c>
      <c r="EP674" s="9">
        <f>EP672-EP673</f>
        <v>64795</v>
      </c>
      <c r="EQ674" s="42">
        <f>EP674/EP671</f>
        <v>0.52636068237205524</v>
      </c>
      <c r="ER674" s="250"/>
      <c r="ES674" s="298">
        <f>EX658+FL658+FZ658+GN658+HP659+IC659</f>
        <v>47472</v>
      </c>
      <c r="ET674" s="297"/>
      <c r="EU674" s="250"/>
      <c r="EV674" s="66"/>
      <c r="EX674" s="250"/>
      <c r="EY674" s="46"/>
      <c r="EZ674" s="47"/>
    </row>
    <row r="675" spans="1:156" ht="15" customHeight="1">
      <c r="A675" s="45"/>
      <c r="B675" s="45"/>
      <c r="C675" s="105"/>
      <c r="D675" s="106"/>
      <c r="E675" s="46"/>
      <c r="F675" s="250"/>
      <c r="G675" s="250"/>
      <c r="H675" s="250"/>
      <c r="I675" s="250"/>
      <c r="J675" s="66"/>
      <c r="L675" s="250"/>
      <c r="M675" s="46"/>
      <c r="N675" s="47"/>
      <c r="P675" s="45"/>
      <c r="Q675" s="248"/>
      <c r="R675" s="250"/>
      <c r="S675" s="250"/>
      <c r="T675" s="250"/>
      <c r="U675" s="250"/>
      <c r="V675" s="250"/>
      <c r="W675" s="250"/>
      <c r="X675" s="66"/>
      <c r="Z675" s="250"/>
      <c r="AA675" s="46"/>
      <c r="AB675" s="47"/>
      <c r="AD675" s="45"/>
      <c r="AE675" s="248"/>
      <c r="AF675" s="250"/>
      <c r="AG675" s="250"/>
      <c r="AH675" s="250"/>
      <c r="AI675" s="250"/>
      <c r="AJ675" s="250"/>
      <c r="AK675" s="250"/>
      <c r="AL675" s="66"/>
      <c r="AN675" s="250"/>
      <c r="AO675" s="46"/>
      <c r="AP675" s="47"/>
      <c r="AR675" s="45"/>
      <c r="AS675" s="250"/>
      <c r="AT675" s="250"/>
      <c r="AU675" s="250"/>
      <c r="AV675" s="250"/>
      <c r="AW675" s="250"/>
      <c r="AX675" s="250"/>
      <c r="AY675" s="250"/>
      <c r="AZ675" s="33"/>
      <c r="BA675" s="250"/>
      <c r="BB675" s="250"/>
      <c r="BC675" s="250"/>
      <c r="BD675" s="47"/>
      <c r="BF675" s="45"/>
      <c r="BG675" s="250"/>
      <c r="BH675" s="250"/>
      <c r="BJ675" s="250"/>
      <c r="BK675" s="250"/>
      <c r="BL675" s="250"/>
      <c r="BM675" s="250"/>
      <c r="BN675" s="250"/>
      <c r="BO675" s="250"/>
      <c r="BP675" s="250"/>
      <c r="BQ675" s="47"/>
      <c r="BS675" s="1"/>
      <c r="BT675" s="45"/>
      <c r="BU675" s="250"/>
      <c r="BV675" s="250"/>
      <c r="BW675" s="250"/>
      <c r="BX675" s="250"/>
      <c r="BY675" s="250"/>
      <c r="BZ675" s="250"/>
      <c r="CA675" s="250"/>
      <c r="CB675" s="250"/>
      <c r="CC675" s="250"/>
      <c r="CD675" s="250"/>
      <c r="CE675" s="250"/>
      <c r="CF675" s="47"/>
      <c r="CH675" s="45"/>
      <c r="CI675" s="250"/>
      <c r="CJ675" s="250"/>
      <c r="CK675" s="250"/>
      <c r="CL675" s="250"/>
      <c r="CM675" s="250"/>
      <c r="CN675" s="250"/>
      <c r="CO675" s="250"/>
      <c r="CP675" s="250"/>
      <c r="CQ675" s="250"/>
      <c r="CR675" s="250"/>
      <c r="CS675" s="250"/>
      <c r="CT675" s="47"/>
      <c r="DJ675" s="250"/>
      <c r="DK675" s="250"/>
      <c r="DL675" s="250"/>
      <c r="DM675" s="250"/>
      <c r="DN675" s="13"/>
      <c r="DO675" s="250"/>
      <c r="EM675" s="45"/>
      <c r="EN675" s="45"/>
      <c r="EO675" s="105"/>
      <c r="EP675" s="106"/>
      <c r="EQ675" s="46"/>
      <c r="ER675" s="250"/>
      <c r="ES675" s="250"/>
      <c r="ET675" s="250"/>
      <c r="EU675" s="250"/>
      <c r="EV675" s="66"/>
      <c r="EX675" s="250"/>
      <c r="EY675" s="46"/>
      <c r="EZ675" s="47"/>
    </row>
    <row r="676" spans="1:156" ht="15" customHeight="1">
      <c r="A676" s="302" t="s">
        <v>0</v>
      </c>
      <c r="B676" s="303"/>
      <c r="C676" s="303"/>
      <c r="D676" s="303"/>
      <c r="E676" s="154" t="s">
        <v>199</v>
      </c>
      <c r="F676" s="148"/>
      <c r="G676" s="148"/>
      <c r="H676" s="148"/>
      <c r="I676" s="148"/>
      <c r="J676" s="155"/>
      <c r="K676" s="148"/>
      <c r="L676" s="148"/>
      <c r="M676" s="148"/>
      <c r="N676" s="156"/>
      <c r="O676" s="148"/>
      <c r="P676" s="302" t="s">
        <v>0</v>
      </c>
      <c r="Q676" s="303"/>
      <c r="R676" s="303"/>
      <c r="S676" s="154" t="s">
        <v>200</v>
      </c>
      <c r="T676" s="148"/>
      <c r="U676" s="148"/>
      <c r="V676" s="148"/>
      <c r="W676" s="148"/>
      <c r="X676" s="155"/>
      <c r="Y676" s="148"/>
      <c r="Z676" s="148"/>
      <c r="AA676" s="148"/>
      <c r="AB676" s="156"/>
      <c r="AC676" s="182"/>
      <c r="AD676" s="302" t="s">
        <v>0</v>
      </c>
      <c r="AE676" s="303"/>
      <c r="AF676" s="303"/>
      <c r="AG676" s="154" t="s">
        <v>201</v>
      </c>
      <c r="AH676" s="148"/>
      <c r="AI676" s="148"/>
      <c r="AJ676" s="148"/>
      <c r="AK676" s="148"/>
      <c r="AL676" s="155"/>
      <c r="AM676" s="148"/>
      <c r="AN676" s="148"/>
      <c r="AO676" s="148"/>
      <c r="AP676" s="156"/>
      <c r="AQ676" s="148"/>
      <c r="AR676" s="302" t="s">
        <v>0</v>
      </c>
      <c r="AS676" s="303"/>
      <c r="AT676" s="303"/>
      <c r="AU676" s="304" t="s">
        <v>202</v>
      </c>
      <c r="AV676" s="303"/>
      <c r="AW676" s="303"/>
      <c r="AX676" s="149"/>
      <c r="AY676" s="149"/>
      <c r="AZ676" s="157"/>
      <c r="BA676" s="149"/>
      <c r="BB676" s="149"/>
      <c r="BC676" s="149"/>
      <c r="BD676" s="158"/>
      <c r="BE676" s="148"/>
      <c r="BF676" s="302" t="s">
        <v>0</v>
      </c>
      <c r="BG676" s="303"/>
      <c r="BH676" s="303"/>
      <c r="BI676" s="186" t="s">
        <v>203</v>
      </c>
      <c r="BJ676" s="148"/>
      <c r="BK676" s="148"/>
      <c r="BL676" s="148"/>
      <c r="BM676" s="148"/>
      <c r="BN676" s="155"/>
      <c r="BO676" s="148"/>
      <c r="BP676" s="148"/>
      <c r="BQ676" s="148"/>
      <c r="BR676" s="156"/>
      <c r="BS676" s="148"/>
      <c r="BT676" s="148"/>
      <c r="BU676" s="302" t="s">
        <v>0</v>
      </c>
      <c r="BV676" s="303"/>
      <c r="BW676" s="303"/>
      <c r="BX676" s="304" t="s">
        <v>204</v>
      </c>
      <c r="BY676" s="303"/>
      <c r="BZ676" s="303"/>
      <c r="CA676" s="149"/>
      <c r="CB676" s="149"/>
      <c r="CC676" s="149"/>
      <c r="CD676" s="149"/>
      <c r="CE676" s="149"/>
      <c r="CF676" s="149"/>
      <c r="CG676" s="158"/>
      <c r="CH676" s="148"/>
      <c r="CI676" s="302" t="s">
        <v>0</v>
      </c>
      <c r="CJ676" s="303"/>
      <c r="CK676" s="303"/>
      <c r="CL676" s="304" t="s">
        <v>205</v>
      </c>
      <c r="CM676" s="303"/>
      <c r="CN676" s="303"/>
      <c r="CO676" s="149"/>
      <c r="CP676" s="149"/>
      <c r="CQ676" s="149"/>
      <c r="CR676" s="149"/>
      <c r="CS676" s="149"/>
      <c r="CT676" s="149"/>
      <c r="CU676" s="158"/>
      <c r="CV676" s="148"/>
      <c r="CW676" s="302" t="s">
        <v>0</v>
      </c>
      <c r="CX676" s="303"/>
      <c r="CY676" s="303"/>
      <c r="CZ676" s="304" t="s">
        <v>206</v>
      </c>
      <c r="DA676" s="303"/>
      <c r="DB676" s="303"/>
      <c r="DC676" s="149"/>
      <c r="DD676" s="149"/>
      <c r="DE676" s="149"/>
      <c r="DF676" s="149"/>
      <c r="DG676" s="149"/>
      <c r="DH676" s="149"/>
      <c r="DI676" s="158"/>
      <c r="DJ676" s="250"/>
      <c r="DK676" s="250"/>
      <c r="DL676" s="250"/>
      <c r="DM676" s="250"/>
      <c r="DN676" s="13"/>
      <c r="DO676" s="250"/>
    </row>
    <row r="677" spans="1:156" ht="15" customHeight="1">
      <c r="A677" s="2" t="s">
        <v>11</v>
      </c>
      <c r="B677" s="2"/>
      <c r="C677" s="3" t="s">
        <v>12</v>
      </c>
      <c r="D677" s="3" t="s">
        <v>13</v>
      </c>
      <c r="E677" s="4" t="s">
        <v>14</v>
      </c>
      <c r="F677" s="3" t="s">
        <v>13</v>
      </c>
      <c r="G677" s="3" t="s">
        <v>15</v>
      </c>
      <c r="H677" s="3" t="s">
        <v>16</v>
      </c>
      <c r="I677" s="3" t="s">
        <v>17</v>
      </c>
      <c r="J677" s="4" t="s">
        <v>18</v>
      </c>
      <c r="K677" s="3" t="s">
        <v>19</v>
      </c>
      <c r="L677" s="3" t="s">
        <v>16</v>
      </c>
      <c r="M677" s="3" t="s">
        <v>20</v>
      </c>
      <c r="N677" s="3" t="s">
        <v>21</v>
      </c>
      <c r="P677" s="2" t="s">
        <v>11</v>
      </c>
      <c r="Q677" s="3" t="s">
        <v>12</v>
      </c>
      <c r="R677" s="3" t="s">
        <v>13</v>
      </c>
      <c r="S677" s="4" t="s">
        <v>14</v>
      </c>
      <c r="T677" s="3" t="s">
        <v>13</v>
      </c>
      <c r="U677" s="3" t="s">
        <v>15</v>
      </c>
      <c r="V677" s="3" t="s">
        <v>16</v>
      </c>
      <c r="W677" s="3" t="s">
        <v>17</v>
      </c>
      <c r="X677" s="4" t="s">
        <v>18</v>
      </c>
      <c r="Y677" s="3" t="s">
        <v>19</v>
      </c>
      <c r="Z677" s="3" t="s">
        <v>16</v>
      </c>
      <c r="AA677" s="3" t="s">
        <v>20</v>
      </c>
      <c r="AB677" s="3" t="s">
        <v>21</v>
      </c>
      <c r="AD677" s="2" t="s">
        <v>11</v>
      </c>
      <c r="AE677" s="3" t="s">
        <v>12</v>
      </c>
      <c r="AF677" s="3" t="s">
        <v>13</v>
      </c>
      <c r="AG677" s="4" t="s">
        <v>14</v>
      </c>
      <c r="AH677" s="3" t="s">
        <v>13</v>
      </c>
      <c r="AI677" s="3" t="s">
        <v>15</v>
      </c>
      <c r="AJ677" s="3" t="s">
        <v>16</v>
      </c>
      <c r="AK677" s="3" t="s">
        <v>17</v>
      </c>
      <c r="AL677" s="4" t="s">
        <v>18</v>
      </c>
      <c r="AM677" s="3" t="s">
        <v>19</v>
      </c>
      <c r="AN677" s="3" t="s">
        <v>16</v>
      </c>
      <c r="AO677" s="3" t="s">
        <v>20</v>
      </c>
      <c r="AP677" s="3" t="s">
        <v>21</v>
      </c>
      <c r="AR677" s="2" t="s">
        <v>11</v>
      </c>
      <c r="AS677" s="3" t="s">
        <v>12</v>
      </c>
      <c r="AT677" s="3" t="s">
        <v>13</v>
      </c>
      <c r="AU677" s="3" t="s">
        <v>14</v>
      </c>
      <c r="AV677" s="3" t="s">
        <v>13</v>
      </c>
      <c r="AW677" s="3" t="s">
        <v>15</v>
      </c>
      <c r="AX677" s="3" t="s">
        <v>16</v>
      </c>
      <c r="AY677" s="3" t="s">
        <v>17</v>
      </c>
      <c r="AZ677" s="4" t="s">
        <v>22</v>
      </c>
      <c r="BA677" s="3" t="s">
        <v>19</v>
      </c>
      <c r="BB677" s="3" t="s">
        <v>23</v>
      </c>
      <c r="BC677" s="3" t="s">
        <v>24</v>
      </c>
      <c r="BD677" s="3" t="s">
        <v>21</v>
      </c>
      <c r="BF677" s="2" t="s">
        <v>11</v>
      </c>
      <c r="BG677" s="3" t="s">
        <v>12</v>
      </c>
      <c r="BH677" s="3" t="s">
        <v>13</v>
      </c>
      <c r="BI677" s="187" t="s">
        <v>14</v>
      </c>
      <c r="BJ677" s="3" t="s">
        <v>13</v>
      </c>
      <c r="BK677" s="3" t="s">
        <v>15</v>
      </c>
      <c r="BL677" s="3" t="s">
        <v>16</v>
      </c>
      <c r="BM677" s="3" t="s">
        <v>17</v>
      </c>
      <c r="BN677" s="4" t="s">
        <v>18</v>
      </c>
      <c r="BO677" s="3" t="s">
        <v>19</v>
      </c>
      <c r="BP677" s="3" t="s">
        <v>16</v>
      </c>
      <c r="BQ677" s="3" t="s">
        <v>20</v>
      </c>
      <c r="BR677" s="3" t="s">
        <v>21</v>
      </c>
      <c r="BS677" s="1"/>
      <c r="BT677" s="2" t="s">
        <v>11</v>
      </c>
      <c r="BU677" s="3" t="s">
        <v>12</v>
      </c>
      <c r="BV677" s="3" t="s">
        <v>13</v>
      </c>
      <c r="BW677" s="163" t="s">
        <v>14</v>
      </c>
      <c r="BX677" s="3" t="s">
        <v>13</v>
      </c>
      <c r="BY677" s="3" t="s">
        <v>15</v>
      </c>
      <c r="BZ677" s="3" t="s">
        <v>16</v>
      </c>
      <c r="CA677" s="3" t="s">
        <v>17</v>
      </c>
      <c r="CB677" s="3"/>
      <c r="CC677" s="3" t="s">
        <v>19</v>
      </c>
      <c r="CD677" s="3" t="s">
        <v>25</v>
      </c>
      <c r="CE677" s="3" t="s">
        <v>26</v>
      </c>
      <c r="CF677" s="3" t="s">
        <v>21</v>
      </c>
      <c r="CH677" s="2" t="s">
        <v>11</v>
      </c>
      <c r="CI677" s="3" t="s">
        <v>12</v>
      </c>
      <c r="CJ677" s="3" t="s">
        <v>13</v>
      </c>
      <c r="CK677" s="3" t="s">
        <v>14</v>
      </c>
      <c r="CL677" s="3" t="s">
        <v>13</v>
      </c>
      <c r="CM677" s="3" t="s">
        <v>15</v>
      </c>
      <c r="CN677" s="3" t="s">
        <v>16</v>
      </c>
      <c r="CO677" s="3" t="s">
        <v>17</v>
      </c>
      <c r="CP677" s="3"/>
      <c r="CQ677" s="3" t="s">
        <v>19</v>
      </c>
      <c r="CR677" s="3" t="s">
        <v>25</v>
      </c>
      <c r="CS677" s="3" t="s">
        <v>26</v>
      </c>
      <c r="CT677" s="3" t="s">
        <v>21</v>
      </c>
      <c r="CV677" s="2" t="s">
        <v>11</v>
      </c>
      <c r="CW677" s="3" t="s">
        <v>12</v>
      </c>
      <c r="CX677" s="3" t="s">
        <v>13</v>
      </c>
      <c r="CY677" s="3" t="s">
        <v>14</v>
      </c>
      <c r="CZ677" s="3" t="s">
        <v>13</v>
      </c>
      <c r="DA677" s="3" t="s">
        <v>15</v>
      </c>
      <c r="DB677" s="3" t="s">
        <v>16</v>
      </c>
      <c r="DC677" s="3" t="s">
        <v>17</v>
      </c>
      <c r="DD677" s="3"/>
      <c r="DE677" s="3" t="s">
        <v>19</v>
      </c>
      <c r="DF677" s="3" t="s">
        <v>25</v>
      </c>
      <c r="DG677" s="3" t="s">
        <v>26</v>
      </c>
      <c r="DH677" s="3" t="s">
        <v>21</v>
      </c>
      <c r="DJ677" s="250"/>
      <c r="DK677" s="250"/>
      <c r="DL677" s="250"/>
      <c r="DM677" s="250"/>
      <c r="DN677" s="13"/>
      <c r="DO677" s="250"/>
    </row>
    <row r="678" spans="1:156" ht="15" customHeight="1">
      <c r="A678" s="89">
        <v>45845</v>
      </c>
      <c r="B678" s="6">
        <v>2578</v>
      </c>
      <c r="C678" s="78">
        <v>8079</v>
      </c>
      <c r="D678" s="78">
        <v>133</v>
      </c>
      <c r="E678" s="78">
        <v>303</v>
      </c>
      <c r="F678" s="78">
        <v>7</v>
      </c>
      <c r="G678" s="78">
        <v>20</v>
      </c>
      <c r="H678" s="78">
        <v>16</v>
      </c>
      <c r="I678" s="78">
        <v>10</v>
      </c>
      <c r="J678" s="90" t="s">
        <v>27</v>
      </c>
      <c r="K678" s="91">
        <v>682</v>
      </c>
      <c r="L678" s="78">
        <v>10912</v>
      </c>
      <c r="M678" s="92">
        <v>0.82045112781954888</v>
      </c>
      <c r="N678" s="12" t="s">
        <v>207</v>
      </c>
      <c r="P678" s="89">
        <v>45845</v>
      </c>
      <c r="Q678" s="78">
        <v>5429</v>
      </c>
      <c r="R678" s="78">
        <v>41</v>
      </c>
      <c r="S678" s="78">
        <v>101</v>
      </c>
      <c r="T678" s="78">
        <v>1</v>
      </c>
      <c r="U678" s="78">
        <v>6</v>
      </c>
      <c r="V678" s="78">
        <v>1</v>
      </c>
      <c r="W678" s="78">
        <v>2</v>
      </c>
      <c r="X678" s="90" t="s">
        <v>208</v>
      </c>
      <c r="Y678" s="91">
        <v>748</v>
      </c>
      <c r="Z678" s="78">
        <v>748</v>
      </c>
      <c r="AA678" s="92">
        <v>0.1824390243902439</v>
      </c>
      <c r="AB678" s="93" t="s">
        <v>209</v>
      </c>
      <c r="AD678" s="89">
        <v>45845</v>
      </c>
      <c r="AE678" s="78">
        <v>3600</v>
      </c>
      <c r="AF678" s="78">
        <v>40</v>
      </c>
      <c r="AG678" s="78">
        <v>117</v>
      </c>
      <c r="AH678" s="78">
        <v>3</v>
      </c>
      <c r="AI678" s="78">
        <v>24</v>
      </c>
      <c r="AJ678" s="78">
        <v>3</v>
      </c>
      <c r="AK678" s="78">
        <v>10</v>
      </c>
      <c r="AL678" s="90" t="s">
        <v>210</v>
      </c>
      <c r="AM678" s="91">
        <v>1100</v>
      </c>
      <c r="AN678" s="78">
        <v>3300</v>
      </c>
      <c r="AO678" s="92">
        <v>0.82499999999999996</v>
      </c>
      <c r="AP678" s="93"/>
      <c r="AR678" s="89">
        <v>45845</v>
      </c>
      <c r="AS678" s="8">
        <v>5555</v>
      </c>
      <c r="AT678" s="9">
        <v>88</v>
      </c>
      <c r="AU678" s="9">
        <v>247</v>
      </c>
      <c r="AV678" s="9">
        <v>2</v>
      </c>
      <c r="AW678" s="9">
        <v>17</v>
      </c>
      <c r="AX678" s="9">
        <v>3</v>
      </c>
      <c r="AY678" s="9">
        <v>0</v>
      </c>
      <c r="AZ678" s="90" t="s">
        <v>30</v>
      </c>
      <c r="BA678" s="78">
        <v>1000</v>
      </c>
      <c r="BB678" s="9">
        <v>3000</v>
      </c>
      <c r="BC678" s="10">
        <v>0.34090909090909088</v>
      </c>
      <c r="BD678" s="7"/>
      <c r="BF678" s="89">
        <v>45845</v>
      </c>
      <c r="BG678" s="78">
        <v>1203</v>
      </c>
      <c r="BH678" s="78">
        <v>135</v>
      </c>
      <c r="BI678" s="188">
        <v>52</v>
      </c>
      <c r="BJ678" s="78">
        <v>7</v>
      </c>
      <c r="BK678" s="78">
        <v>16</v>
      </c>
      <c r="BL678" s="78">
        <v>6</v>
      </c>
      <c r="BM678" s="78">
        <v>12</v>
      </c>
      <c r="BN678" s="90" t="s">
        <v>31</v>
      </c>
      <c r="BO678" s="91">
        <v>800</v>
      </c>
      <c r="BP678" s="78">
        <v>4800</v>
      </c>
      <c r="BQ678" s="92">
        <v>0.35555555555555557</v>
      </c>
      <c r="BR678" s="93"/>
      <c r="BS678" s="1"/>
      <c r="BT678" s="89">
        <v>45845</v>
      </c>
      <c r="BU678" s="8">
        <v>8289</v>
      </c>
      <c r="BV678" s="9">
        <v>157</v>
      </c>
      <c r="BW678" s="9">
        <v>225</v>
      </c>
      <c r="BX678" s="9">
        <v>5</v>
      </c>
      <c r="BY678" s="9">
        <v>17</v>
      </c>
      <c r="BZ678" s="9">
        <v>7</v>
      </c>
      <c r="CA678" s="9">
        <v>11</v>
      </c>
      <c r="CB678" s="78"/>
      <c r="CC678" s="78">
        <v>880</v>
      </c>
      <c r="CD678" s="9">
        <v>6160</v>
      </c>
      <c r="CE678" s="10">
        <v>0.3923566878980892</v>
      </c>
      <c r="CF678" s="7" t="s">
        <v>211</v>
      </c>
      <c r="CH678" s="89">
        <v>45845</v>
      </c>
      <c r="CI678" s="8">
        <v>8918</v>
      </c>
      <c r="CJ678" s="9">
        <v>222</v>
      </c>
      <c r="CK678" s="9">
        <v>226</v>
      </c>
      <c r="CL678" s="9">
        <v>4</v>
      </c>
      <c r="CM678" s="9">
        <v>12</v>
      </c>
      <c r="CN678" s="9">
        <v>4</v>
      </c>
      <c r="CO678" s="9">
        <v>10</v>
      </c>
      <c r="CP678" s="78"/>
      <c r="CQ678" s="78">
        <v>1012</v>
      </c>
      <c r="CR678" s="9">
        <v>4048</v>
      </c>
      <c r="CS678" s="10">
        <v>0.18234234234234234</v>
      </c>
      <c r="CT678" s="7" t="s">
        <v>105</v>
      </c>
      <c r="CV678" s="89">
        <v>45845</v>
      </c>
      <c r="CW678" s="8">
        <v>1118</v>
      </c>
      <c r="CX678" s="9">
        <v>334</v>
      </c>
      <c r="CY678" s="9">
        <v>278</v>
      </c>
      <c r="CZ678" s="9">
        <v>16</v>
      </c>
      <c r="DA678" s="9">
        <v>23</v>
      </c>
      <c r="DB678" s="9">
        <v>21</v>
      </c>
      <c r="DC678" s="9">
        <v>20</v>
      </c>
      <c r="DD678" s="78"/>
      <c r="DE678" s="78">
        <v>385</v>
      </c>
      <c r="DF678" s="9">
        <v>8085</v>
      </c>
      <c r="DG678" s="10">
        <v>0.24206586826347307</v>
      </c>
      <c r="DH678" s="216" t="s">
        <v>112</v>
      </c>
      <c r="DJ678" s="250"/>
      <c r="DK678" s="250"/>
      <c r="DL678" s="250"/>
      <c r="DM678" s="250"/>
      <c r="DN678" s="250"/>
      <c r="DO678" s="250"/>
    </row>
    <row r="679" spans="1:156" ht="15" customHeight="1">
      <c r="A679" s="15"/>
      <c r="B679" s="15"/>
      <c r="C679" s="9">
        <v>9916</v>
      </c>
      <c r="D679" s="9">
        <v>108</v>
      </c>
      <c r="E679" s="9">
        <v>254</v>
      </c>
      <c r="F679" s="9">
        <v>4</v>
      </c>
      <c r="G679" s="9">
        <v>8</v>
      </c>
      <c r="H679" s="9">
        <v>4</v>
      </c>
      <c r="I679" s="9">
        <v>7</v>
      </c>
      <c r="J679" s="90" t="s">
        <v>33</v>
      </c>
      <c r="K679" s="78">
        <v>800</v>
      </c>
      <c r="L679" s="9">
        <v>3200</v>
      </c>
      <c r="M679" s="10">
        <v>0.29629629629629628</v>
      </c>
      <c r="N679" s="7"/>
      <c r="P679" s="15"/>
      <c r="Q679" s="9">
        <v>6653</v>
      </c>
      <c r="R679" s="9">
        <v>134</v>
      </c>
      <c r="S679" s="9">
        <v>328</v>
      </c>
      <c r="T679" s="9">
        <v>2</v>
      </c>
      <c r="U679" s="9">
        <v>6</v>
      </c>
      <c r="V679" s="9">
        <v>2</v>
      </c>
      <c r="W679" s="9">
        <v>6</v>
      </c>
      <c r="X679" s="90" t="s">
        <v>108</v>
      </c>
      <c r="Y679" s="78">
        <v>762</v>
      </c>
      <c r="Z679" s="9">
        <v>1524</v>
      </c>
      <c r="AA679" s="10">
        <v>0.11373134328358209</v>
      </c>
      <c r="AB679" s="7"/>
      <c r="AD679" s="15"/>
      <c r="AE679" s="9">
        <v>3785</v>
      </c>
      <c r="AF679" s="9">
        <v>0</v>
      </c>
      <c r="AG679" s="9">
        <v>195</v>
      </c>
      <c r="AH679" s="9">
        <v>0</v>
      </c>
      <c r="AI679" s="9">
        <v>13</v>
      </c>
      <c r="AJ679" s="9">
        <v>0</v>
      </c>
      <c r="AK679" s="9">
        <v>0</v>
      </c>
      <c r="AL679" s="90" t="s">
        <v>212</v>
      </c>
      <c r="AM679" s="78">
        <v>1100</v>
      </c>
      <c r="AN679" s="9">
        <v>0</v>
      </c>
      <c r="AO679" s="10" t="e">
        <v>#DIV/0!</v>
      </c>
      <c r="AP679" s="7"/>
      <c r="AR679" s="89"/>
      <c r="AS679" s="8">
        <v>3030</v>
      </c>
      <c r="AT679" s="9">
        <v>117</v>
      </c>
      <c r="AU679" s="9">
        <v>254</v>
      </c>
      <c r="AV679" s="9">
        <v>6</v>
      </c>
      <c r="AW679" s="9">
        <v>19</v>
      </c>
      <c r="AX679" s="9">
        <v>5</v>
      </c>
      <c r="AY679" s="9">
        <v>6</v>
      </c>
      <c r="AZ679" s="90" t="s">
        <v>36</v>
      </c>
      <c r="BA679" s="78">
        <v>1000</v>
      </c>
      <c r="BB679" s="9">
        <v>5000</v>
      </c>
      <c r="BC679" s="10">
        <v>0.42735042735042733</v>
      </c>
      <c r="BD679" s="7"/>
      <c r="BF679" s="15"/>
      <c r="BG679" s="9">
        <v>1270</v>
      </c>
      <c r="BH679" s="9">
        <v>179</v>
      </c>
      <c r="BI679" s="73">
        <v>23</v>
      </c>
      <c r="BJ679" s="9">
        <v>2</v>
      </c>
      <c r="BK679" s="9">
        <v>4</v>
      </c>
      <c r="BL679" s="9">
        <v>2</v>
      </c>
      <c r="BM679" s="9">
        <v>15</v>
      </c>
      <c r="BN679" s="90" t="s">
        <v>37</v>
      </c>
      <c r="BO679" s="78">
        <v>722</v>
      </c>
      <c r="BP679" s="9">
        <v>1444</v>
      </c>
      <c r="BQ679" s="10">
        <v>8.0670391061452518E-2</v>
      </c>
      <c r="BR679" s="93"/>
      <c r="BS679" s="1"/>
      <c r="BT679" s="15">
        <f>IF(A682="","",A682)</f>
        <v>45853</v>
      </c>
      <c r="BU679" s="9">
        <v>8375</v>
      </c>
      <c r="BV679" s="9">
        <f t="shared" ref="BV679:BV686" si="1158">IF(BU679="","",BU679-BU678)</f>
        <v>86</v>
      </c>
      <c r="BW679" s="9">
        <v>227</v>
      </c>
      <c r="BX679" s="9">
        <f t="shared" ref="BX679:BX686" si="1159">IF(BW679="","",BW679-BW678)</f>
        <v>2</v>
      </c>
      <c r="BY679" s="9">
        <v>24</v>
      </c>
      <c r="BZ679" s="9">
        <f t="shared" ref="BZ679:BZ686" si="1160">IF(BY679="","",BY678+CA678-BY679)</f>
        <v>4</v>
      </c>
      <c r="CA679" s="9">
        <v>11</v>
      </c>
      <c r="CB679" s="78"/>
      <c r="CC679" s="78">
        <f t="shared" ref="CC679:CC681" si="1161">IF(BU679="","",CC678)</f>
        <v>880</v>
      </c>
      <c r="CD679" s="9">
        <f t="shared" ref="CD679:CD686" si="1162">IF(CC679="","",BZ679*CC679)</f>
        <v>3520</v>
      </c>
      <c r="CE679" s="10">
        <f t="shared" ref="CE679:CE686" si="1163">IF(CD679="","",CD679/(BV679*100))</f>
        <v>0.40930232558139534</v>
      </c>
      <c r="CF679" s="7" t="s">
        <v>213</v>
      </c>
      <c r="CH679" s="89">
        <f>IF(A682="","",A682)</f>
        <v>45853</v>
      </c>
      <c r="CI679" s="9">
        <v>9071</v>
      </c>
      <c r="CJ679" s="9">
        <f t="shared" ref="CJ679:CJ682" si="1164">IF(CI679="","",CI679-CI678)</f>
        <v>153</v>
      </c>
      <c r="CK679" s="9">
        <v>230</v>
      </c>
      <c r="CL679" s="9">
        <f t="shared" ref="CL679:CL682" si="1165">IF(CK679="","",CK679-CK678)</f>
        <v>4</v>
      </c>
      <c r="CM679" s="9">
        <v>18</v>
      </c>
      <c r="CN679" s="9">
        <f t="shared" ref="CN679:CN682" si="1166">IF(CM679="","",CM678+CO678-CM679)</f>
        <v>4</v>
      </c>
      <c r="CO679" s="9">
        <v>0</v>
      </c>
      <c r="CP679" s="78"/>
      <c r="CQ679" s="78">
        <f t="shared" ref="CQ679:CQ682" si="1167">IF(CI679="","",CQ678)</f>
        <v>1012</v>
      </c>
      <c r="CR679" s="9">
        <f t="shared" ref="CR679:CR682" si="1168">IF(CQ679="","",CN679*CQ679)</f>
        <v>4048</v>
      </c>
      <c r="CS679" s="10">
        <f t="shared" ref="CS679:CS682" si="1169">IF(CR679="","",CR679/(CJ679*100))</f>
        <v>0.2645751633986928</v>
      </c>
      <c r="CT679" s="7"/>
      <c r="CV679" s="89">
        <f>IF(A682="","",A682)</f>
        <v>45853</v>
      </c>
      <c r="CW679" s="9">
        <v>1297</v>
      </c>
      <c r="CX679" s="9">
        <f t="shared" ref="CX679:CX682" si="1170">IF(CW679="","",CW679-CW678)</f>
        <v>179</v>
      </c>
      <c r="CY679" s="9">
        <v>295</v>
      </c>
      <c r="CZ679" s="9">
        <f t="shared" ref="CZ679:CZ682" si="1171">IF(CY679="","",CY679-CY678)</f>
        <v>17</v>
      </c>
      <c r="DA679" s="9">
        <v>24</v>
      </c>
      <c r="DB679" s="9">
        <f t="shared" ref="DB679:DB682" si="1172">IF(DA679="","",DA678+DC678-DA679)</f>
        <v>19</v>
      </c>
      <c r="DC679" s="9">
        <v>30</v>
      </c>
      <c r="DD679" s="78"/>
      <c r="DE679" s="78">
        <f t="shared" ref="DE679:DE682" si="1173">IF(CW679="","",DE678)</f>
        <v>385</v>
      </c>
      <c r="DF679" s="9">
        <f t="shared" ref="DF679:DF682" si="1174">IF(DE679="","",DB679*DE679)</f>
        <v>7315</v>
      </c>
      <c r="DG679" s="10">
        <f t="shared" ref="DG679:DG682" si="1175">IF(DF679="","",DF679/(CX679*100))</f>
        <v>0.40865921787709497</v>
      </c>
      <c r="DH679" s="7"/>
      <c r="DJ679" s="250"/>
      <c r="DK679" s="250"/>
      <c r="DL679" s="250"/>
      <c r="DM679" s="250"/>
      <c r="DN679" s="250"/>
      <c r="DO679" s="250"/>
    </row>
    <row r="680" spans="1:156" ht="15" customHeight="1">
      <c r="A680" s="15"/>
      <c r="B680" s="15"/>
      <c r="C680" s="9">
        <v>6671</v>
      </c>
      <c r="D680" s="9">
        <v>112</v>
      </c>
      <c r="E680" s="9">
        <v>485</v>
      </c>
      <c r="F680" s="9">
        <v>9</v>
      </c>
      <c r="G680" s="9">
        <v>51</v>
      </c>
      <c r="H680" s="9">
        <v>14</v>
      </c>
      <c r="I680" s="9">
        <v>20</v>
      </c>
      <c r="J680" s="62" t="s">
        <v>113</v>
      </c>
      <c r="K680" s="95">
        <v>605</v>
      </c>
      <c r="L680" s="9">
        <v>8470</v>
      </c>
      <c r="M680" s="10">
        <v>0.75624999999999998</v>
      </c>
      <c r="N680" s="7" t="s">
        <v>214</v>
      </c>
      <c r="P680" s="15"/>
      <c r="Q680" s="9">
        <v>6278</v>
      </c>
      <c r="R680" s="9">
        <v>207</v>
      </c>
      <c r="S680" s="9">
        <v>164</v>
      </c>
      <c r="T680" s="9">
        <v>2</v>
      </c>
      <c r="U680" s="9">
        <v>7</v>
      </c>
      <c r="V680" s="9">
        <v>3</v>
      </c>
      <c r="W680" s="9">
        <v>10</v>
      </c>
      <c r="X680" s="62" t="s">
        <v>41</v>
      </c>
      <c r="Y680" s="95">
        <v>1100</v>
      </c>
      <c r="Z680" s="9">
        <v>3300</v>
      </c>
      <c r="AA680" s="10">
        <v>0.15942028985507245</v>
      </c>
      <c r="AB680" s="7"/>
      <c r="AD680" s="15"/>
      <c r="AE680" s="9">
        <v>3663</v>
      </c>
      <c r="AF680" s="9">
        <v>63</v>
      </c>
      <c r="AG680" s="9">
        <v>153</v>
      </c>
      <c r="AH680" s="9">
        <v>2</v>
      </c>
      <c r="AI680" s="9">
        <v>11</v>
      </c>
      <c r="AJ680" s="9">
        <v>2</v>
      </c>
      <c r="AK680" s="9">
        <v>22</v>
      </c>
      <c r="AL680" s="62" t="s">
        <v>44</v>
      </c>
      <c r="AM680" s="95">
        <v>670</v>
      </c>
      <c r="AN680" s="9">
        <v>1340</v>
      </c>
      <c r="AO680" s="10">
        <v>0.21269841269841269</v>
      </c>
      <c r="AP680" s="7"/>
      <c r="AR680" s="17"/>
      <c r="AS680" s="18">
        <v>3655</v>
      </c>
      <c r="AT680" s="19">
        <v>50</v>
      </c>
      <c r="AU680" s="19">
        <v>212</v>
      </c>
      <c r="AV680" s="19">
        <v>3</v>
      </c>
      <c r="AW680" s="19">
        <v>66</v>
      </c>
      <c r="AX680" s="19">
        <v>6</v>
      </c>
      <c r="AY680" s="19">
        <v>55</v>
      </c>
      <c r="AZ680" s="113" t="s">
        <v>142</v>
      </c>
      <c r="BA680" s="20">
        <v>165</v>
      </c>
      <c r="BB680" s="19">
        <v>990</v>
      </c>
      <c r="BC680" s="21">
        <v>0.19800000000000001</v>
      </c>
      <c r="BD680" s="22" t="s">
        <v>215</v>
      </c>
      <c r="BF680" s="15"/>
      <c r="BG680" s="9">
        <v>841</v>
      </c>
      <c r="BH680" s="9">
        <v>66</v>
      </c>
      <c r="BI680" s="73">
        <v>30</v>
      </c>
      <c r="BJ680" s="9">
        <v>2</v>
      </c>
      <c r="BK680" s="9">
        <v>14</v>
      </c>
      <c r="BL680" s="9">
        <v>3</v>
      </c>
      <c r="BM680" s="9">
        <v>12</v>
      </c>
      <c r="BN680" s="62" t="s">
        <v>216</v>
      </c>
      <c r="BO680" s="95">
        <v>418</v>
      </c>
      <c r="BP680" s="9">
        <v>1254</v>
      </c>
      <c r="BQ680" s="10">
        <v>0.19</v>
      </c>
      <c r="BR680" s="93" t="s">
        <v>217</v>
      </c>
      <c r="BS680" s="1"/>
      <c r="BT680" s="15">
        <f>IF(A686="","",A686)</f>
        <v>45858</v>
      </c>
      <c r="BU680" s="9">
        <v>8525</v>
      </c>
      <c r="BV680" s="9">
        <f t="shared" si="1158"/>
        <v>150</v>
      </c>
      <c r="BW680" s="9">
        <v>234</v>
      </c>
      <c r="BX680" s="9">
        <f t="shared" si="1159"/>
        <v>7</v>
      </c>
      <c r="BY680" s="9">
        <v>28</v>
      </c>
      <c r="BZ680" s="9">
        <f t="shared" si="1160"/>
        <v>7</v>
      </c>
      <c r="CA680" s="9">
        <v>8</v>
      </c>
      <c r="CB680" s="78"/>
      <c r="CC680" s="78">
        <f t="shared" si="1161"/>
        <v>880</v>
      </c>
      <c r="CD680" s="9">
        <f t="shared" si="1162"/>
        <v>6160</v>
      </c>
      <c r="CE680" s="10">
        <f t="shared" si="1163"/>
        <v>0.41066666666666668</v>
      </c>
      <c r="CF680" s="7" t="s">
        <v>218</v>
      </c>
      <c r="CH680" s="89">
        <f>IF(A686="","",A686)</f>
        <v>45858</v>
      </c>
      <c r="CI680" s="9">
        <v>9117</v>
      </c>
      <c r="CJ680" s="9">
        <f t="shared" si="1164"/>
        <v>46</v>
      </c>
      <c r="CK680" s="9">
        <v>231</v>
      </c>
      <c r="CL680" s="9">
        <f t="shared" si="1165"/>
        <v>1</v>
      </c>
      <c r="CM680" s="9">
        <v>17</v>
      </c>
      <c r="CN680" s="9">
        <f t="shared" si="1166"/>
        <v>1</v>
      </c>
      <c r="CO680" s="9">
        <v>2</v>
      </c>
      <c r="CP680" s="78"/>
      <c r="CQ680" s="78">
        <f t="shared" si="1167"/>
        <v>1012</v>
      </c>
      <c r="CR680" s="9">
        <f t="shared" si="1168"/>
        <v>1012</v>
      </c>
      <c r="CS680" s="10">
        <f t="shared" si="1169"/>
        <v>0.22</v>
      </c>
      <c r="CT680" s="7"/>
      <c r="CV680" s="89">
        <f>IF(A686="","",A686)</f>
        <v>45858</v>
      </c>
      <c r="CW680" s="9">
        <v>1570</v>
      </c>
      <c r="CX680" s="9">
        <f t="shared" si="1170"/>
        <v>273</v>
      </c>
      <c r="CY680" s="9">
        <v>317</v>
      </c>
      <c r="CZ680" s="9">
        <f t="shared" si="1171"/>
        <v>22</v>
      </c>
      <c r="DA680" s="9">
        <v>28</v>
      </c>
      <c r="DB680" s="9">
        <f t="shared" si="1172"/>
        <v>26</v>
      </c>
      <c r="DC680" s="9">
        <v>0</v>
      </c>
      <c r="DD680" s="78"/>
      <c r="DE680" s="78">
        <f t="shared" si="1173"/>
        <v>385</v>
      </c>
      <c r="DF680" s="9">
        <f t="shared" si="1174"/>
        <v>10010</v>
      </c>
      <c r="DG680" s="10">
        <f t="shared" si="1175"/>
        <v>0.36666666666666664</v>
      </c>
      <c r="DH680" s="7"/>
      <c r="DJ680" s="250"/>
      <c r="DK680" s="250"/>
      <c r="DL680" s="250"/>
      <c r="DM680" s="250"/>
      <c r="DN680" s="250"/>
      <c r="DO680" s="250"/>
    </row>
    <row r="681" spans="1:156" ht="15" customHeight="1" thickBot="1">
      <c r="A681" s="23"/>
      <c r="B681" s="23"/>
      <c r="C681" s="24">
        <v>6104</v>
      </c>
      <c r="D681" s="24">
        <v>108</v>
      </c>
      <c r="E681" s="24">
        <v>355</v>
      </c>
      <c r="F681" s="24">
        <v>5</v>
      </c>
      <c r="G681" s="24">
        <v>19</v>
      </c>
      <c r="H681" s="24">
        <v>5</v>
      </c>
      <c r="I681" s="24">
        <v>-6</v>
      </c>
      <c r="J681" s="63" t="s">
        <v>219</v>
      </c>
      <c r="K681" s="24">
        <v>170</v>
      </c>
      <c r="L681" s="24">
        <v>850</v>
      </c>
      <c r="M681" s="26">
        <v>7.8703703703703706E-2</v>
      </c>
      <c r="N681" s="7" t="s">
        <v>220</v>
      </c>
      <c r="P681" s="23"/>
      <c r="Q681" s="24">
        <v>4561</v>
      </c>
      <c r="R681" s="24">
        <v>83</v>
      </c>
      <c r="S681" s="24">
        <v>291</v>
      </c>
      <c r="T681" s="24">
        <v>3</v>
      </c>
      <c r="U681" s="24">
        <v>17</v>
      </c>
      <c r="V681" s="24">
        <v>3</v>
      </c>
      <c r="W681" s="24">
        <v>4</v>
      </c>
      <c r="X681" s="63" t="s">
        <v>48</v>
      </c>
      <c r="Y681" s="24">
        <v>608</v>
      </c>
      <c r="Z681" s="24">
        <v>1824</v>
      </c>
      <c r="AA681" s="26">
        <v>0.21975903614457831</v>
      </c>
      <c r="AB681" s="7"/>
      <c r="AD681" s="23"/>
      <c r="AE681" s="24">
        <v>3533</v>
      </c>
      <c r="AF681" s="24">
        <v>40</v>
      </c>
      <c r="AG681" s="24">
        <v>394</v>
      </c>
      <c r="AH681" s="24">
        <v>4</v>
      </c>
      <c r="AI681" s="24">
        <v>55</v>
      </c>
      <c r="AJ681" s="24">
        <v>5</v>
      </c>
      <c r="AK681" s="24">
        <v>0</v>
      </c>
      <c r="AL681" s="63" t="s">
        <v>221</v>
      </c>
      <c r="AM681" s="24">
        <v>594</v>
      </c>
      <c r="AN681" s="24">
        <v>2970</v>
      </c>
      <c r="AO681" s="26">
        <v>0.74250000000000005</v>
      </c>
      <c r="AP681" s="7"/>
      <c r="AR681" s="23"/>
      <c r="AS681" s="27">
        <v>3387</v>
      </c>
      <c r="AT681" s="24">
        <v>59</v>
      </c>
      <c r="AU681" s="24">
        <v>184</v>
      </c>
      <c r="AV681" s="24">
        <v>5</v>
      </c>
      <c r="AW681" s="24">
        <v>136</v>
      </c>
      <c r="AX681" s="24">
        <v>6</v>
      </c>
      <c r="AY681" s="24">
        <v>70</v>
      </c>
      <c r="AZ681" s="63" t="s">
        <v>117</v>
      </c>
      <c r="BA681" s="24">
        <v>200</v>
      </c>
      <c r="BB681" s="24">
        <v>1200</v>
      </c>
      <c r="BC681" s="26">
        <v>0.20338983050847459</v>
      </c>
      <c r="BD681" s="22"/>
      <c r="BF681" s="23"/>
      <c r="BG681" s="24">
        <v>788</v>
      </c>
      <c r="BH681" s="24">
        <v>102</v>
      </c>
      <c r="BI681" s="189">
        <v>46</v>
      </c>
      <c r="BJ681" s="24">
        <v>3</v>
      </c>
      <c r="BK681" s="24">
        <v>3</v>
      </c>
      <c r="BL681" s="24">
        <v>3</v>
      </c>
      <c r="BM681" s="24">
        <v>0</v>
      </c>
      <c r="BN681" s="63" t="s">
        <v>222</v>
      </c>
      <c r="BO681" s="24">
        <v>650</v>
      </c>
      <c r="BP681" s="24">
        <v>1950</v>
      </c>
      <c r="BQ681" s="26">
        <v>0.19117647058823528</v>
      </c>
      <c r="BR681" s="93"/>
      <c r="BS681" s="1"/>
      <c r="BT681" s="15">
        <f>IF(A690="","",A690)</f>
        <v>45864</v>
      </c>
      <c r="BU681" s="9">
        <v>8623</v>
      </c>
      <c r="BV681" s="9">
        <f t="shared" si="1158"/>
        <v>98</v>
      </c>
      <c r="BW681" s="9">
        <v>237</v>
      </c>
      <c r="BX681" s="9">
        <f t="shared" si="1159"/>
        <v>3</v>
      </c>
      <c r="BY681" s="9">
        <v>33</v>
      </c>
      <c r="BZ681" s="9">
        <f t="shared" si="1160"/>
        <v>3</v>
      </c>
      <c r="CA681" s="9">
        <v>6</v>
      </c>
      <c r="CB681" s="78"/>
      <c r="CC681" s="78">
        <f t="shared" si="1161"/>
        <v>880</v>
      </c>
      <c r="CD681" s="9">
        <f t="shared" si="1162"/>
        <v>2640</v>
      </c>
      <c r="CE681" s="10">
        <f t="shared" si="1163"/>
        <v>0.26938775510204083</v>
      </c>
      <c r="CF681" s="7"/>
      <c r="CH681" s="89">
        <f>IF(A690="","",A690)</f>
        <v>45864</v>
      </c>
      <c r="CI681" s="9">
        <v>9245</v>
      </c>
      <c r="CJ681" s="9">
        <f t="shared" si="1164"/>
        <v>128</v>
      </c>
      <c r="CK681" s="9">
        <v>234</v>
      </c>
      <c r="CL681" s="9">
        <f t="shared" si="1165"/>
        <v>3</v>
      </c>
      <c r="CM681" s="9">
        <v>16</v>
      </c>
      <c r="CN681" s="9">
        <f t="shared" si="1166"/>
        <v>3</v>
      </c>
      <c r="CO681" s="9">
        <v>4</v>
      </c>
      <c r="CP681" s="78"/>
      <c r="CQ681" s="78">
        <f t="shared" si="1167"/>
        <v>1012</v>
      </c>
      <c r="CR681" s="9">
        <f t="shared" si="1168"/>
        <v>3036</v>
      </c>
      <c r="CS681" s="10">
        <f t="shared" si="1169"/>
        <v>0.2371875</v>
      </c>
      <c r="CT681" s="7"/>
      <c r="CV681" s="89">
        <f>IF(A690="","",A690)</f>
        <v>45864</v>
      </c>
      <c r="CW681" s="9">
        <v>1798</v>
      </c>
      <c r="CX681" s="9">
        <f t="shared" si="1170"/>
        <v>228</v>
      </c>
      <c r="CY681" s="9">
        <v>325</v>
      </c>
      <c r="CZ681" s="9">
        <f t="shared" si="1171"/>
        <v>8</v>
      </c>
      <c r="DA681" s="9">
        <v>17</v>
      </c>
      <c r="DB681" s="9">
        <f t="shared" si="1172"/>
        <v>11</v>
      </c>
      <c r="DC681" s="9">
        <v>0</v>
      </c>
      <c r="DD681" s="78"/>
      <c r="DE681" s="78">
        <f t="shared" si="1173"/>
        <v>385</v>
      </c>
      <c r="DF681" s="9">
        <f t="shared" si="1174"/>
        <v>4235</v>
      </c>
      <c r="DG681" s="10">
        <f t="shared" si="1175"/>
        <v>0.18574561403508771</v>
      </c>
      <c r="DH681" s="7"/>
      <c r="DJ681" s="250"/>
      <c r="DK681" s="13"/>
      <c r="DL681" s="13"/>
      <c r="DM681" s="13"/>
      <c r="DN681" s="13"/>
      <c r="DO681" s="250"/>
    </row>
    <row r="682" spans="1:156" ht="15" customHeight="1" thickTop="1">
      <c r="A682" s="89">
        <v>45853</v>
      </c>
      <c r="B682" s="6">
        <f>IF(A682="","",SUM(D682:D685)+SUM(R682:R685)+SUM(BV679)+SUM(CJ679)+SUM(CX679)+SUM(AF682:AF685)+SUM(AT682:AT685)+SUM(BH682:BH685))</f>
        <v>2386</v>
      </c>
      <c r="C682" s="119">
        <v>8183</v>
      </c>
      <c r="D682" s="78">
        <f t="shared" ref="D682:D725" si="1176">IF(C682="","",C682-C678)</f>
        <v>104</v>
      </c>
      <c r="E682" s="120">
        <v>306</v>
      </c>
      <c r="F682" s="78">
        <f t="shared" ref="F682:F725" si="1177">IF(E682="","",E682-E678)</f>
        <v>3</v>
      </c>
      <c r="G682" s="120">
        <v>26</v>
      </c>
      <c r="H682" s="78">
        <f t="shared" ref="H682:H725" si="1178">IF(G682="","",G678+I678-G682)</f>
        <v>4</v>
      </c>
      <c r="I682" s="78">
        <v>10</v>
      </c>
      <c r="J682" s="90" t="str">
        <f t="shared" ref="J682:J691" si="1179">IF(C682="","",J678)</f>
        <v>NICIマスコット</v>
      </c>
      <c r="K682" s="91">
        <f t="shared" ref="K682:K691" si="1180">IF(D682="","",K678)</f>
        <v>682</v>
      </c>
      <c r="L682" s="28">
        <f t="shared" ref="L682:L725" si="1181">IF(G682="","",H682*K682)</f>
        <v>2728</v>
      </c>
      <c r="M682" s="29">
        <f t="shared" ref="M682:M729" si="1182">IF(H682="","",L682/(D682*100))</f>
        <v>0.2623076923076923</v>
      </c>
      <c r="N682" s="7"/>
      <c r="O682" s="168"/>
      <c r="P682" s="89">
        <f>IF(A682="","",A682)</f>
        <v>45853</v>
      </c>
      <c r="Q682" s="119">
        <v>5514</v>
      </c>
      <c r="R682" s="78">
        <f t="shared" ref="R682:R697" si="1183">IF(Q682="","",Q682-Q678)</f>
        <v>85</v>
      </c>
      <c r="S682" s="120">
        <v>105</v>
      </c>
      <c r="T682" s="78">
        <f t="shared" ref="T682:T697" si="1184">IF(S682="","",S682-S678)</f>
        <v>4</v>
      </c>
      <c r="U682" s="120">
        <v>4</v>
      </c>
      <c r="V682" s="78">
        <f t="shared" ref="V682:V697" si="1185">IF(U682="","",U678+W678-U682)</f>
        <v>4</v>
      </c>
      <c r="W682" s="78">
        <v>4</v>
      </c>
      <c r="X682" s="90" t="s">
        <v>133</v>
      </c>
      <c r="Y682" s="91">
        <v>1050</v>
      </c>
      <c r="Z682" s="28">
        <f t="shared" ref="Z682:Z697" si="1186">IF(U682="","",V682*Y682)</f>
        <v>4200</v>
      </c>
      <c r="AA682" s="29">
        <f t="shared" ref="AA682:AA697" si="1187">IF(V682="","",Z682/(R682*100))</f>
        <v>0.49411764705882355</v>
      </c>
      <c r="AB682" s="7"/>
      <c r="AC682" s="168"/>
      <c r="AD682" s="89">
        <f>IF(A682="","",A682)</f>
        <v>45853</v>
      </c>
      <c r="AE682" s="119">
        <v>3617</v>
      </c>
      <c r="AF682" s="78">
        <f t="shared" ref="AF682:AF697" si="1188">IF(AE682="","",AE682-AE678)</f>
        <v>17</v>
      </c>
      <c r="AG682" s="120">
        <v>120</v>
      </c>
      <c r="AH682" s="78">
        <f t="shared" ref="AH682:AH697" si="1189">IF(AG682="","",AG682-AG678)</f>
        <v>3</v>
      </c>
      <c r="AI682" s="120">
        <v>32</v>
      </c>
      <c r="AJ682" s="78">
        <f t="shared" ref="AJ682:AJ697" si="1190">IF(AI682="","",AI678+AK678-AI682)</f>
        <v>2</v>
      </c>
      <c r="AK682" s="78">
        <v>0</v>
      </c>
      <c r="AL682" s="90" t="str">
        <f t="shared" ref="AL682:AL697" si="1191">IF(AE682="","",AL678)</f>
        <v>ミニ香水</v>
      </c>
      <c r="AM682" s="91">
        <f t="shared" ref="AM682:AM697" si="1192">IF(AF682="","",AM678)</f>
        <v>1100</v>
      </c>
      <c r="AN682" s="28">
        <f t="shared" ref="AN682:AN697" si="1193">IF(AI682="","",AJ682*AM682)</f>
        <v>2200</v>
      </c>
      <c r="AO682" s="29">
        <f t="shared" ref="AO682:AO697" si="1194">IF(AJ682="","",AN682/(AF682*100))</f>
        <v>1.2941176470588236</v>
      </c>
      <c r="AP682" s="7"/>
      <c r="AQ682" s="168"/>
      <c r="AR682" s="89">
        <f>IF(A682="","",A682)</f>
        <v>45853</v>
      </c>
      <c r="AS682" s="119">
        <v>5626</v>
      </c>
      <c r="AT682" s="78">
        <f t="shared" ref="AT682:AT697" si="1195">IF(AS682="","",AS682-AS678)</f>
        <v>71</v>
      </c>
      <c r="AU682" s="120">
        <v>250</v>
      </c>
      <c r="AV682" s="78">
        <f t="shared" ref="AV682:AV697" si="1196">IF(AU682="","",AU682-AU678)</f>
        <v>3</v>
      </c>
      <c r="AW682" s="120">
        <v>14</v>
      </c>
      <c r="AX682" s="78">
        <f t="shared" ref="AX682:AX697" si="1197">IF(AW682="","",AW678+AY678-AW682)</f>
        <v>3</v>
      </c>
      <c r="AY682" s="78">
        <v>8</v>
      </c>
      <c r="AZ682" s="90" t="str">
        <f t="shared" ref="AZ682:AZ697" si="1198">IF(AS682="","",AZ678)</f>
        <v>テラスタルフェス</v>
      </c>
      <c r="BA682" s="91">
        <f t="shared" ref="BA682:BA697" si="1199">IF(AT682="","",BA678)</f>
        <v>1000</v>
      </c>
      <c r="BB682" s="28">
        <f t="shared" ref="BB682:BB697" si="1200">IF(AW682="","",AX682*BA682)</f>
        <v>3000</v>
      </c>
      <c r="BC682" s="29">
        <f t="shared" ref="BC682:BC697" si="1201">IF(AX682="","",BB682/(AT682*100))</f>
        <v>0.42253521126760563</v>
      </c>
      <c r="BD682" s="7"/>
      <c r="BE682" s="168"/>
      <c r="BF682" s="89">
        <f>IF(A682="","",A682)</f>
        <v>45853</v>
      </c>
      <c r="BG682" s="119">
        <v>1413</v>
      </c>
      <c r="BH682" s="78">
        <f t="shared" ref="BH682:BH697" si="1202">IF(BG682="","",BG682-BG678)</f>
        <v>210</v>
      </c>
      <c r="BI682" s="120">
        <v>63</v>
      </c>
      <c r="BJ682" s="78">
        <f t="shared" ref="BJ682:BJ697" si="1203">IF(BI682="","",BI682-BI678)</f>
        <v>11</v>
      </c>
      <c r="BK682" s="120">
        <v>17</v>
      </c>
      <c r="BL682" s="78">
        <f t="shared" ref="BL682:BL697" si="1204">IF(BK682="","",BK678+BM678-BK682)</f>
        <v>11</v>
      </c>
      <c r="BM682" s="78">
        <v>11</v>
      </c>
      <c r="BN682" s="90" t="str">
        <f t="shared" ref="BN682:BN695" si="1205">IF(BG682="","",BN678)</f>
        <v>ゴールドイヤホン</v>
      </c>
      <c r="BO682" s="91">
        <f t="shared" ref="BO682:BO695" si="1206">IF(BH682="","",BO678)</f>
        <v>800</v>
      </c>
      <c r="BP682" s="28">
        <f t="shared" ref="BP682:BP697" si="1207">IF(BK682="","",BL682*BO682)</f>
        <v>8800</v>
      </c>
      <c r="BQ682" s="29">
        <f t="shared" ref="BQ682:BQ697" si="1208">IF(BL682="","",BP682/(BH682*100))</f>
        <v>0.41904761904761906</v>
      </c>
      <c r="BR682" s="7"/>
      <c r="BS682" s="168"/>
      <c r="BT682" s="169">
        <f>IF(A694="","",A694)</f>
        <v>45869</v>
      </c>
      <c r="BU682" s="9">
        <v>8798</v>
      </c>
      <c r="BV682" s="9">
        <f t="shared" si="1158"/>
        <v>175</v>
      </c>
      <c r="BW682" s="9">
        <v>244</v>
      </c>
      <c r="BX682" s="9">
        <f t="shared" si="1159"/>
        <v>7</v>
      </c>
      <c r="BY682" s="9">
        <v>32</v>
      </c>
      <c r="BZ682" s="9">
        <f t="shared" si="1160"/>
        <v>7</v>
      </c>
      <c r="CA682" s="9">
        <v>18</v>
      </c>
      <c r="CB682" s="78"/>
      <c r="CC682" s="78">
        <f t="shared" ref="CC682:CC694" si="1209">IF(BU682="","",CC681)</f>
        <v>880</v>
      </c>
      <c r="CD682" s="9">
        <f t="shared" si="1162"/>
        <v>6160</v>
      </c>
      <c r="CE682" s="10">
        <f t="shared" si="1163"/>
        <v>0.35199999999999998</v>
      </c>
      <c r="CF682" s="7"/>
      <c r="CH682" s="89">
        <f>IF(A694="","",A694)</f>
        <v>45869</v>
      </c>
      <c r="CI682" s="9">
        <v>9513</v>
      </c>
      <c r="CJ682" s="9">
        <f t="shared" si="1164"/>
        <v>268</v>
      </c>
      <c r="CK682" s="9">
        <v>237</v>
      </c>
      <c r="CL682" s="9">
        <f t="shared" si="1165"/>
        <v>3</v>
      </c>
      <c r="CM682" s="9">
        <v>17</v>
      </c>
      <c r="CN682" s="9">
        <f t="shared" si="1166"/>
        <v>3</v>
      </c>
      <c r="CO682" s="9">
        <v>4</v>
      </c>
      <c r="CP682" s="78"/>
      <c r="CQ682" s="78">
        <f t="shared" si="1167"/>
        <v>1012</v>
      </c>
      <c r="CR682" s="9">
        <f t="shared" si="1168"/>
        <v>3036</v>
      </c>
      <c r="CS682" s="10">
        <f t="shared" si="1169"/>
        <v>0.11328358208955223</v>
      </c>
      <c r="CT682" s="7"/>
      <c r="CV682" s="89">
        <f>IF(A694="","",A694)</f>
        <v>45869</v>
      </c>
      <c r="CW682" s="9">
        <v>1919</v>
      </c>
      <c r="CX682" s="9">
        <f t="shared" si="1170"/>
        <v>121</v>
      </c>
      <c r="CY682" s="9">
        <v>330</v>
      </c>
      <c r="CZ682" s="9">
        <f t="shared" si="1171"/>
        <v>5</v>
      </c>
      <c r="DA682" s="9">
        <v>11</v>
      </c>
      <c r="DB682" s="9">
        <f t="shared" si="1172"/>
        <v>6</v>
      </c>
      <c r="DC682" s="9">
        <v>30</v>
      </c>
      <c r="DD682" s="78"/>
      <c r="DE682" s="78">
        <f t="shared" si="1173"/>
        <v>385</v>
      </c>
      <c r="DF682" s="9">
        <f t="shared" si="1174"/>
        <v>2310</v>
      </c>
      <c r="DG682" s="10">
        <f t="shared" si="1175"/>
        <v>0.19090909090909092</v>
      </c>
      <c r="DH682" s="7"/>
      <c r="DJ682" s="250"/>
      <c r="DK682" s="13"/>
      <c r="DL682" s="13"/>
      <c r="DM682" s="13"/>
      <c r="DN682" s="13"/>
      <c r="DO682" s="250"/>
    </row>
    <row r="683" spans="1:156" ht="15" customHeight="1">
      <c r="A683" s="221" t="s">
        <v>223</v>
      </c>
      <c r="B683" s="15"/>
      <c r="C683" s="74">
        <v>9988</v>
      </c>
      <c r="D683" s="78">
        <f t="shared" si="1176"/>
        <v>72</v>
      </c>
      <c r="E683" s="75">
        <v>256</v>
      </c>
      <c r="F683" s="9">
        <f t="shared" si="1177"/>
        <v>2</v>
      </c>
      <c r="G683" s="102">
        <v>13</v>
      </c>
      <c r="H683" s="9">
        <f t="shared" si="1178"/>
        <v>2</v>
      </c>
      <c r="I683" s="1">
        <v>3</v>
      </c>
      <c r="J683" s="62" t="str">
        <f t="shared" si="1179"/>
        <v>ピクミンマスコット</v>
      </c>
      <c r="K683" s="95">
        <f t="shared" si="1180"/>
        <v>800</v>
      </c>
      <c r="L683" s="19">
        <f t="shared" si="1181"/>
        <v>1600</v>
      </c>
      <c r="M683" s="21">
        <f t="shared" si="1182"/>
        <v>0.22222222222222221</v>
      </c>
      <c r="N683" s="7" t="s">
        <v>224</v>
      </c>
      <c r="O683" s="168"/>
      <c r="P683" s="15"/>
      <c r="Q683" s="74">
        <v>6715</v>
      </c>
      <c r="R683" s="78">
        <f t="shared" si="1183"/>
        <v>62</v>
      </c>
      <c r="S683" s="75">
        <v>329</v>
      </c>
      <c r="T683" s="9">
        <f t="shared" si="1184"/>
        <v>1</v>
      </c>
      <c r="U683" s="102">
        <v>11</v>
      </c>
      <c r="V683" s="9">
        <f t="shared" si="1185"/>
        <v>1</v>
      </c>
      <c r="W683" s="1">
        <v>9</v>
      </c>
      <c r="X683" s="62" t="str">
        <f t="shared" ref="X683:X697" si="1210">IF(Q683="","",X679)</f>
        <v>サンリオキーケース</v>
      </c>
      <c r="Y683" s="95">
        <f t="shared" ref="Y683:Y697" si="1211">IF(R683="","",Y679)</f>
        <v>762</v>
      </c>
      <c r="Z683" s="19">
        <f t="shared" si="1186"/>
        <v>762</v>
      </c>
      <c r="AA683" s="21">
        <f t="shared" si="1187"/>
        <v>0.12290322580645162</v>
      </c>
      <c r="AB683" s="7"/>
      <c r="AC683" s="168"/>
      <c r="AD683" s="15"/>
      <c r="AE683" s="74">
        <v>3807</v>
      </c>
      <c r="AF683" s="78">
        <f t="shared" si="1188"/>
        <v>22</v>
      </c>
      <c r="AG683" s="75">
        <v>196</v>
      </c>
      <c r="AH683" s="9">
        <f t="shared" si="1189"/>
        <v>1</v>
      </c>
      <c r="AI683" s="102">
        <v>11</v>
      </c>
      <c r="AJ683" s="9">
        <f t="shared" si="1190"/>
        <v>2</v>
      </c>
      <c r="AK683" s="1">
        <v>4</v>
      </c>
      <c r="AL683" s="62" t="str">
        <f t="shared" si="1191"/>
        <v>チロルチョコイヤホン</v>
      </c>
      <c r="AM683" s="95">
        <f t="shared" si="1192"/>
        <v>1100</v>
      </c>
      <c r="AN683" s="19">
        <f t="shared" si="1193"/>
        <v>2200</v>
      </c>
      <c r="AO683" s="21">
        <f t="shared" si="1194"/>
        <v>1</v>
      </c>
      <c r="AP683" s="7"/>
      <c r="AQ683" s="168"/>
      <c r="AR683" s="15"/>
      <c r="AS683" s="74">
        <v>3065</v>
      </c>
      <c r="AT683" s="78">
        <f t="shared" si="1195"/>
        <v>35</v>
      </c>
      <c r="AU683" s="75">
        <v>255</v>
      </c>
      <c r="AV683" s="9">
        <f t="shared" si="1196"/>
        <v>1</v>
      </c>
      <c r="AW683" s="102">
        <v>24</v>
      </c>
      <c r="AX683" s="9">
        <f t="shared" si="1197"/>
        <v>1</v>
      </c>
      <c r="AY683" s="1">
        <v>6</v>
      </c>
      <c r="AZ683" s="62" t="str">
        <f t="shared" si="1198"/>
        <v>ブラックホワイトポケカ</v>
      </c>
      <c r="BA683" s="95">
        <f t="shared" si="1199"/>
        <v>1000</v>
      </c>
      <c r="BB683" s="19">
        <f t="shared" si="1200"/>
        <v>1000</v>
      </c>
      <c r="BC683" s="21">
        <f t="shared" si="1201"/>
        <v>0.2857142857142857</v>
      </c>
      <c r="BD683" s="7"/>
      <c r="BE683" s="168"/>
      <c r="BF683" s="15"/>
      <c r="BG683" s="74">
        <v>1463</v>
      </c>
      <c r="BH683" s="78">
        <f t="shared" si="1202"/>
        <v>193</v>
      </c>
      <c r="BI683" s="75">
        <v>28</v>
      </c>
      <c r="BJ683" s="9">
        <f t="shared" si="1203"/>
        <v>5</v>
      </c>
      <c r="BK683" s="102">
        <v>14</v>
      </c>
      <c r="BL683" s="9">
        <f t="shared" si="1204"/>
        <v>5</v>
      </c>
      <c r="BM683" s="1">
        <v>5</v>
      </c>
      <c r="BN683" s="62" t="str">
        <f t="shared" si="1205"/>
        <v>デジタルミニカメラ</v>
      </c>
      <c r="BO683" s="95">
        <f t="shared" si="1206"/>
        <v>722</v>
      </c>
      <c r="BP683" s="19">
        <f t="shared" si="1207"/>
        <v>3610</v>
      </c>
      <c r="BQ683" s="21">
        <f t="shared" si="1208"/>
        <v>0.18704663212435232</v>
      </c>
      <c r="BR683" s="7"/>
      <c r="BS683" s="168"/>
      <c r="BT683" s="169" t="str">
        <f>IF(A698="","",A698)</f>
        <v/>
      </c>
      <c r="BU683" s="9"/>
      <c r="BV683" s="9"/>
      <c r="BW683" s="9"/>
      <c r="BX683" s="9"/>
      <c r="BY683" s="9"/>
      <c r="BZ683" s="9"/>
      <c r="CA683" s="9"/>
      <c r="CB683" s="78"/>
      <c r="CC683" s="78"/>
      <c r="CD683" s="9"/>
      <c r="CE683" s="10"/>
      <c r="CF683" s="7"/>
      <c r="CH683" s="89"/>
      <c r="CI683" s="9"/>
      <c r="CJ683" s="9"/>
      <c r="CK683" s="9"/>
      <c r="CL683" s="9"/>
      <c r="CM683" s="9"/>
      <c r="CN683" s="9"/>
      <c r="CO683" s="9"/>
      <c r="CP683" s="78"/>
      <c r="CQ683" s="78"/>
      <c r="CR683" s="9"/>
      <c r="CS683" s="10"/>
      <c r="CT683" s="7"/>
      <c r="CV683" s="89"/>
      <c r="CW683" s="9"/>
      <c r="CX683" s="9"/>
      <c r="CY683" s="9"/>
      <c r="CZ683" s="9"/>
      <c r="DA683" s="9"/>
      <c r="DB683" s="9"/>
      <c r="DC683" s="9"/>
      <c r="DD683" s="78"/>
      <c r="DE683" s="78"/>
      <c r="DF683" s="9"/>
      <c r="DG683" s="10"/>
      <c r="DH683" s="7"/>
      <c r="DJ683" s="250"/>
      <c r="DK683" s="13"/>
      <c r="DL683" s="13"/>
      <c r="DM683" s="13"/>
      <c r="DN683" s="13"/>
      <c r="DO683" s="250"/>
    </row>
    <row r="684" spans="1:156" ht="15" customHeight="1">
      <c r="A684" s="220">
        <v>502300</v>
      </c>
      <c r="B684" s="15"/>
      <c r="C684" s="122">
        <v>6785</v>
      </c>
      <c r="D684" s="78">
        <f t="shared" si="1176"/>
        <v>114</v>
      </c>
      <c r="E684" s="123">
        <v>489</v>
      </c>
      <c r="F684" s="9">
        <f t="shared" si="1177"/>
        <v>4</v>
      </c>
      <c r="G684" s="136">
        <v>66</v>
      </c>
      <c r="H684" s="9">
        <f t="shared" si="1178"/>
        <v>5</v>
      </c>
      <c r="I684" s="118">
        <v>0</v>
      </c>
      <c r="J684" s="62" t="str">
        <f t="shared" si="1179"/>
        <v>キティサンダルBC</v>
      </c>
      <c r="K684" s="247">
        <f t="shared" si="1180"/>
        <v>605</v>
      </c>
      <c r="L684" s="118">
        <f t="shared" si="1181"/>
        <v>3025</v>
      </c>
      <c r="M684" s="137">
        <f t="shared" si="1182"/>
        <v>0.26535087719298245</v>
      </c>
      <c r="N684" s="7"/>
      <c r="O684" s="168"/>
      <c r="P684" s="15"/>
      <c r="Q684" s="122">
        <v>6556</v>
      </c>
      <c r="R684" s="78">
        <f t="shared" si="1183"/>
        <v>278</v>
      </c>
      <c r="S684" s="123">
        <v>168</v>
      </c>
      <c r="T684" s="9">
        <f t="shared" si="1184"/>
        <v>4</v>
      </c>
      <c r="U684" s="136">
        <v>9</v>
      </c>
      <c r="V684" s="9">
        <f t="shared" si="1185"/>
        <v>8</v>
      </c>
      <c r="W684" s="118"/>
      <c r="X684" s="62" t="str">
        <f t="shared" si="1210"/>
        <v>サンリオファン</v>
      </c>
      <c r="Y684" s="247">
        <f t="shared" si="1211"/>
        <v>1100</v>
      </c>
      <c r="Z684" s="118">
        <f t="shared" si="1186"/>
        <v>8800</v>
      </c>
      <c r="AA684" s="137">
        <f t="shared" si="1187"/>
        <v>0.31654676258992803</v>
      </c>
      <c r="AB684" s="7"/>
      <c r="AC684" s="168"/>
      <c r="AD684" s="15"/>
      <c r="AE684" s="122">
        <v>3780</v>
      </c>
      <c r="AF684" s="78">
        <f t="shared" si="1188"/>
        <v>117</v>
      </c>
      <c r="AG684" s="123">
        <v>157</v>
      </c>
      <c r="AH684" s="9">
        <f t="shared" si="1189"/>
        <v>4</v>
      </c>
      <c r="AI684" s="136">
        <v>28</v>
      </c>
      <c r="AJ684" s="9">
        <f t="shared" si="1190"/>
        <v>5</v>
      </c>
      <c r="AK684" s="118">
        <v>0</v>
      </c>
      <c r="AL684" s="62" t="str">
        <f t="shared" si="1191"/>
        <v>ゲームアーク</v>
      </c>
      <c r="AM684" s="247">
        <f t="shared" si="1192"/>
        <v>670</v>
      </c>
      <c r="AN684" s="118">
        <f t="shared" si="1193"/>
        <v>3350</v>
      </c>
      <c r="AO684" s="137">
        <f t="shared" si="1194"/>
        <v>0.28632478632478631</v>
      </c>
      <c r="AP684" s="7"/>
      <c r="AQ684" s="168"/>
      <c r="AR684" s="17"/>
      <c r="AS684" s="122">
        <v>3716</v>
      </c>
      <c r="AT684" s="78">
        <f t="shared" si="1195"/>
        <v>61</v>
      </c>
      <c r="AU684" s="123">
        <v>225</v>
      </c>
      <c r="AV684" s="9">
        <f t="shared" si="1196"/>
        <v>13</v>
      </c>
      <c r="AW684" s="136">
        <v>106</v>
      </c>
      <c r="AX684" s="9">
        <f t="shared" si="1197"/>
        <v>15</v>
      </c>
      <c r="AY684" s="118">
        <v>20</v>
      </c>
      <c r="AZ684" s="62" t="str">
        <f t="shared" si="1198"/>
        <v>SPGマスコット</v>
      </c>
      <c r="BA684" s="247">
        <f t="shared" si="1199"/>
        <v>165</v>
      </c>
      <c r="BB684" s="118">
        <f t="shared" si="1200"/>
        <v>2475</v>
      </c>
      <c r="BC684" s="137">
        <f t="shared" si="1201"/>
        <v>0.40573770491803279</v>
      </c>
      <c r="BD684" s="7"/>
      <c r="BE684" s="168"/>
      <c r="BF684" s="17"/>
      <c r="BG684" s="122">
        <v>920</v>
      </c>
      <c r="BH684" s="78">
        <f t="shared" si="1202"/>
        <v>79</v>
      </c>
      <c r="BI684" s="123">
        <v>37</v>
      </c>
      <c r="BJ684" s="9">
        <f t="shared" si="1203"/>
        <v>7</v>
      </c>
      <c r="BK684" s="136">
        <v>17</v>
      </c>
      <c r="BL684" s="9">
        <f t="shared" si="1204"/>
        <v>9</v>
      </c>
      <c r="BM684" s="118">
        <v>6</v>
      </c>
      <c r="BN684" s="62" t="str">
        <f t="shared" si="1205"/>
        <v>おしゅし</v>
      </c>
      <c r="BO684" s="247">
        <f t="shared" si="1206"/>
        <v>418</v>
      </c>
      <c r="BP684" s="118">
        <f t="shared" si="1207"/>
        <v>3762</v>
      </c>
      <c r="BQ684" s="137">
        <f t="shared" si="1208"/>
        <v>0.47620253164556964</v>
      </c>
      <c r="BR684" s="7" t="s">
        <v>225</v>
      </c>
      <c r="BS684" s="168"/>
      <c r="BT684" s="169" t="str">
        <f>IF(A702="","",A702)</f>
        <v/>
      </c>
      <c r="BU684" s="9"/>
      <c r="BV684" s="9" t="str">
        <f t="shared" si="1158"/>
        <v/>
      </c>
      <c r="BW684" s="9"/>
      <c r="BX684" s="9" t="str">
        <f t="shared" si="1159"/>
        <v/>
      </c>
      <c r="BY684" s="9"/>
      <c r="BZ684" s="9" t="str">
        <f t="shared" si="1160"/>
        <v/>
      </c>
      <c r="CA684" s="9"/>
      <c r="CB684" s="78"/>
      <c r="CC684" s="78" t="str">
        <f t="shared" si="1209"/>
        <v/>
      </c>
      <c r="CD684" s="9" t="str">
        <f t="shared" si="1162"/>
        <v/>
      </c>
      <c r="CE684" s="10" t="str">
        <f t="shared" si="1163"/>
        <v/>
      </c>
      <c r="CF684" s="7"/>
      <c r="CH684" s="89" t="str">
        <f>IF(A702="","",A702)</f>
        <v/>
      </c>
      <c r="CI684" s="9"/>
      <c r="CJ684" s="9" t="str">
        <f t="shared" ref="CJ684:CJ686" si="1212">IF(CI684="","",CI684-CI683)</f>
        <v/>
      </c>
      <c r="CK684" s="9"/>
      <c r="CL684" s="9" t="str">
        <f t="shared" ref="CL684:CL686" si="1213">IF(CK684="","",CK684-CK683)</f>
        <v/>
      </c>
      <c r="CM684" s="9"/>
      <c r="CN684" s="9" t="str">
        <f t="shared" ref="CN684:CN686" si="1214">IF(CM684="","",CM683+CO683-CM684)</f>
        <v/>
      </c>
      <c r="CO684" s="9"/>
      <c r="CP684" s="78"/>
      <c r="CQ684" s="78" t="str">
        <f t="shared" ref="CQ684:CQ694" si="1215">IF(CI684="","",CQ683)</f>
        <v/>
      </c>
      <c r="CR684" s="9" t="str">
        <f t="shared" ref="CR684:CR686" si="1216">IF(CQ684="","",CN684*CQ684)</f>
        <v/>
      </c>
      <c r="CS684" s="10" t="str">
        <f t="shared" ref="CS684:CS686" si="1217">IF(CR684="","",CR684/(CJ684*100))</f>
        <v/>
      </c>
      <c r="CT684" s="7"/>
      <c r="CV684" s="89" t="str">
        <f>IF(N702="","",N702)</f>
        <v/>
      </c>
      <c r="CW684" s="9"/>
      <c r="CX684" s="9" t="str">
        <f t="shared" ref="CX684:CX686" si="1218">IF(CW684="","",CW684-CW683)</f>
        <v/>
      </c>
      <c r="CY684" s="9"/>
      <c r="CZ684" s="9" t="str">
        <f t="shared" ref="CZ684:CZ686" si="1219">IF(CY684="","",CY684-CY683)</f>
        <v/>
      </c>
      <c r="DA684" s="9"/>
      <c r="DB684" s="9" t="str">
        <f t="shared" ref="DB684:DB686" si="1220">IF(DA684="","",DA683+DC683-DA684)</f>
        <v/>
      </c>
      <c r="DC684" s="9"/>
      <c r="DD684" s="78"/>
      <c r="DE684" s="78" t="str">
        <f t="shared" ref="DE684:DE694" si="1221">IF(CW684="","",DE683)</f>
        <v/>
      </c>
      <c r="DF684" s="9" t="str">
        <f t="shared" ref="DF684:DF686" si="1222">IF(DE684="","",DB684*DE684)</f>
        <v/>
      </c>
      <c r="DG684" s="10" t="str">
        <f t="shared" ref="DG684:DG686" si="1223">IF(DF684="","",DF684/(CX684*100))</f>
        <v/>
      </c>
      <c r="DH684" s="7"/>
      <c r="DJ684" s="250"/>
      <c r="DK684" s="250"/>
      <c r="DL684" s="250"/>
      <c r="DM684" s="250"/>
      <c r="DN684" s="250"/>
      <c r="DO684" s="250"/>
    </row>
    <row r="685" spans="1:156" ht="15" customHeight="1" thickBot="1">
      <c r="A685" s="23"/>
      <c r="B685" s="23"/>
      <c r="C685" s="61">
        <v>6254</v>
      </c>
      <c r="D685" s="142">
        <f t="shared" si="1176"/>
        <v>150</v>
      </c>
      <c r="E685" s="61">
        <v>360</v>
      </c>
      <c r="F685" s="128">
        <f t="shared" si="1177"/>
        <v>5</v>
      </c>
      <c r="G685" s="61">
        <v>8</v>
      </c>
      <c r="H685" s="128">
        <f t="shared" si="1178"/>
        <v>5</v>
      </c>
      <c r="I685" s="61">
        <v>0</v>
      </c>
      <c r="J685" s="131" t="s">
        <v>47</v>
      </c>
      <c r="K685" s="132">
        <v>957</v>
      </c>
      <c r="L685" s="130">
        <f t="shared" si="1181"/>
        <v>4785</v>
      </c>
      <c r="M685" s="138">
        <f t="shared" si="1182"/>
        <v>0.31900000000000001</v>
      </c>
      <c r="N685" s="7"/>
      <c r="O685" s="168"/>
      <c r="P685" s="23"/>
      <c r="Q685" s="61">
        <v>4657</v>
      </c>
      <c r="R685" s="142">
        <f t="shared" si="1183"/>
        <v>96</v>
      </c>
      <c r="S685" s="61">
        <v>295</v>
      </c>
      <c r="T685" s="128">
        <f t="shared" si="1184"/>
        <v>4</v>
      </c>
      <c r="U685" s="61">
        <v>15</v>
      </c>
      <c r="V685" s="128">
        <f t="shared" si="1185"/>
        <v>6</v>
      </c>
      <c r="W685" s="61">
        <v>0</v>
      </c>
      <c r="X685" s="131" t="str">
        <f t="shared" si="1210"/>
        <v>アンパンマンマスコット</v>
      </c>
      <c r="Y685" s="132">
        <f t="shared" si="1211"/>
        <v>608</v>
      </c>
      <c r="Z685" s="130">
        <f t="shared" si="1186"/>
        <v>3648</v>
      </c>
      <c r="AA685" s="138">
        <f t="shared" si="1187"/>
        <v>0.38</v>
      </c>
      <c r="AB685" s="173" t="s">
        <v>226</v>
      </c>
      <c r="AC685" s="168"/>
      <c r="AD685" s="23"/>
      <c r="AE685" s="61">
        <v>3581</v>
      </c>
      <c r="AF685" s="142">
        <f t="shared" si="1188"/>
        <v>48</v>
      </c>
      <c r="AG685" s="61">
        <v>396</v>
      </c>
      <c r="AH685" s="128">
        <f t="shared" si="1189"/>
        <v>2</v>
      </c>
      <c r="AI685" s="61">
        <v>52</v>
      </c>
      <c r="AJ685" s="128">
        <f t="shared" si="1190"/>
        <v>3</v>
      </c>
      <c r="AK685" s="61">
        <v>0</v>
      </c>
      <c r="AL685" s="131" t="str">
        <f t="shared" si="1191"/>
        <v>サンリオシューズ</v>
      </c>
      <c r="AM685" s="132">
        <f t="shared" si="1192"/>
        <v>594</v>
      </c>
      <c r="AN685" s="130">
        <f t="shared" si="1193"/>
        <v>1782</v>
      </c>
      <c r="AO685" s="138">
        <f t="shared" si="1194"/>
        <v>0.37125000000000002</v>
      </c>
      <c r="AP685" s="7"/>
      <c r="AQ685" s="168"/>
      <c r="AR685" s="23"/>
      <c r="AS685" s="61">
        <v>3513</v>
      </c>
      <c r="AT685" s="142">
        <f t="shared" si="1195"/>
        <v>126</v>
      </c>
      <c r="AU685" s="61">
        <v>189</v>
      </c>
      <c r="AV685" s="128">
        <f t="shared" si="1196"/>
        <v>5</v>
      </c>
      <c r="AW685" s="61">
        <v>200</v>
      </c>
      <c r="AX685" s="128">
        <f t="shared" si="1197"/>
        <v>6</v>
      </c>
      <c r="AY685" s="61">
        <v>0</v>
      </c>
      <c r="AZ685" s="131" t="str">
        <f t="shared" si="1198"/>
        <v>SPGラバー</v>
      </c>
      <c r="BA685" s="132">
        <f t="shared" si="1199"/>
        <v>200</v>
      </c>
      <c r="BB685" s="130">
        <f t="shared" si="1200"/>
        <v>1200</v>
      </c>
      <c r="BC685" s="138">
        <f t="shared" si="1201"/>
        <v>9.5238095238095233E-2</v>
      </c>
      <c r="BD685" s="7"/>
      <c r="BE685" s="168"/>
      <c r="BF685" s="23"/>
      <c r="BG685" s="61">
        <v>816</v>
      </c>
      <c r="BH685" s="142">
        <f t="shared" si="1202"/>
        <v>28</v>
      </c>
      <c r="BI685" s="61">
        <v>47</v>
      </c>
      <c r="BJ685" s="128">
        <f t="shared" si="1203"/>
        <v>1</v>
      </c>
      <c r="BK685" s="61">
        <v>2</v>
      </c>
      <c r="BL685" s="128">
        <f t="shared" si="1204"/>
        <v>1</v>
      </c>
      <c r="BM685" s="61">
        <v>298</v>
      </c>
      <c r="BN685" s="131" t="str">
        <f t="shared" si="1205"/>
        <v>ピクミン引っこ抜き</v>
      </c>
      <c r="BO685" s="132">
        <f t="shared" si="1206"/>
        <v>650</v>
      </c>
      <c r="BP685" s="130">
        <f t="shared" si="1207"/>
        <v>650</v>
      </c>
      <c r="BQ685" s="138">
        <f t="shared" si="1208"/>
        <v>0.23214285714285715</v>
      </c>
      <c r="BR685" s="7" t="s">
        <v>227</v>
      </c>
      <c r="BS685" s="168"/>
      <c r="BT685" s="170" t="str">
        <f>IF(A706="","",A706)</f>
        <v/>
      </c>
      <c r="BU685" s="9"/>
      <c r="BV685" s="9" t="str">
        <f t="shared" si="1158"/>
        <v/>
      </c>
      <c r="BW685" s="9"/>
      <c r="BX685" s="9" t="str">
        <f t="shared" si="1159"/>
        <v/>
      </c>
      <c r="BY685" s="9"/>
      <c r="BZ685" s="9" t="str">
        <f t="shared" si="1160"/>
        <v/>
      </c>
      <c r="CA685" s="9"/>
      <c r="CB685" s="78"/>
      <c r="CC685" s="78" t="str">
        <f t="shared" si="1209"/>
        <v/>
      </c>
      <c r="CD685" s="9" t="str">
        <f t="shared" si="1162"/>
        <v/>
      </c>
      <c r="CE685" s="10" t="str">
        <f t="shared" si="1163"/>
        <v/>
      </c>
      <c r="CF685" s="7"/>
      <c r="CH685" s="89" t="str">
        <f>IF(A706="","",A706)</f>
        <v/>
      </c>
      <c r="CI685" s="9"/>
      <c r="CJ685" s="9" t="str">
        <f t="shared" si="1212"/>
        <v/>
      </c>
      <c r="CK685" s="9"/>
      <c r="CL685" s="9" t="str">
        <f t="shared" si="1213"/>
        <v/>
      </c>
      <c r="CM685" s="9"/>
      <c r="CN685" s="9" t="str">
        <f t="shared" si="1214"/>
        <v/>
      </c>
      <c r="CO685" s="9"/>
      <c r="CP685" s="78"/>
      <c r="CQ685" s="78" t="str">
        <f t="shared" si="1215"/>
        <v/>
      </c>
      <c r="CR685" s="9" t="str">
        <f t="shared" si="1216"/>
        <v/>
      </c>
      <c r="CS685" s="10" t="str">
        <f t="shared" si="1217"/>
        <v/>
      </c>
      <c r="CT685" s="7"/>
      <c r="CV685" s="89" t="str">
        <f>IF(N706="","",N706)</f>
        <v/>
      </c>
      <c r="CW685" s="9"/>
      <c r="CX685" s="9" t="str">
        <f t="shared" si="1218"/>
        <v/>
      </c>
      <c r="CY685" s="9"/>
      <c r="CZ685" s="9" t="str">
        <f t="shared" si="1219"/>
        <v/>
      </c>
      <c r="DA685" s="9"/>
      <c r="DB685" s="9" t="str">
        <f t="shared" si="1220"/>
        <v/>
      </c>
      <c r="DC685" s="9"/>
      <c r="DD685" s="78"/>
      <c r="DE685" s="78" t="str">
        <f t="shared" si="1221"/>
        <v/>
      </c>
      <c r="DF685" s="9" t="str">
        <f t="shared" si="1222"/>
        <v/>
      </c>
      <c r="DG685" s="10" t="str">
        <f t="shared" si="1223"/>
        <v/>
      </c>
      <c r="DH685" s="7"/>
      <c r="DJ685" s="250"/>
      <c r="DK685" s="250"/>
      <c r="DL685" s="250"/>
      <c r="DM685" s="250"/>
      <c r="DN685" s="250"/>
      <c r="DO685" s="250"/>
    </row>
    <row r="686" spans="1:156" ht="15" customHeight="1" thickTop="1">
      <c r="A686" s="89">
        <v>45858</v>
      </c>
      <c r="B686" s="6">
        <f>IF(A686="","",SUM(D686:D689)+SUM(R686:R689)+SUM(BV680:BV680)+SUM(CJ680:CJ680)+SUM(CX680:CX680)+SUM(AF686:AF689)+SUM(AT686:AT689)+SUM(BH686:BH689))</f>
        <v>1530</v>
      </c>
      <c r="C686" s="78">
        <v>8237</v>
      </c>
      <c r="D686" s="78">
        <f t="shared" si="1176"/>
        <v>54</v>
      </c>
      <c r="E686" s="78">
        <v>307</v>
      </c>
      <c r="F686" s="78">
        <f t="shared" si="1177"/>
        <v>1</v>
      </c>
      <c r="G686" s="78">
        <v>35</v>
      </c>
      <c r="H686" s="78">
        <f t="shared" si="1178"/>
        <v>1</v>
      </c>
      <c r="I686" s="78">
        <v>0</v>
      </c>
      <c r="J686" s="90" t="str">
        <f t="shared" si="1179"/>
        <v>NICIマスコット</v>
      </c>
      <c r="K686" s="91">
        <f t="shared" si="1180"/>
        <v>682</v>
      </c>
      <c r="L686" s="28">
        <f t="shared" si="1181"/>
        <v>682</v>
      </c>
      <c r="M686" s="29">
        <f t="shared" si="1182"/>
        <v>0.1262962962962963</v>
      </c>
      <c r="N686" s="7"/>
      <c r="O686" s="168"/>
      <c r="P686" s="89">
        <f>IF(A686="","",A686)</f>
        <v>45858</v>
      </c>
      <c r="Q686" s="78">
        <v>5582</v>
      </c>
      <c r="R686" s="78">
        <f t="shared" si="1183"/>
        <v>68</v>
      </c>
      <c r="S686" s="78">
        <v>107</v>
      </c>
      <c r="T686" s="78">
        <f t="shared" si="1184"/>
        <v>2</v>
      </c>
      <c r="U686" s="78">
        <v>6</v>
      </c>
      <c r="V686" s="78">
        <f t="shared" si="1185"/>
        <v>2</v>
      </c>
      <c r="W686" s="78">
        <v>2</v>
      </c>
      <c r="X686" s="90" t="str">
        <f t="shared" si="1210"/>
        <v>ジョージファン</v>
      </c>
      <c r="Y686" s="91">
        <f t="shared" si="1211"/>
        <v>1050</v>
      </c>
      <c r="Z686" s="28">
        <f t="shared" si="1186"/>
        <v>2100</v>
      </c>
      <c r="AA686" s="29">
        <f t="shared" si="1187"/>
        <v>0.30882352941176472</v>
      </c>
      <c r="AB686" s="7" t="s">
        <v>228</v>
      </c>
      <c r="AC686" s="168"/>
      <c r="AD686" s="89">
        <f>IF(A686="","",A686)</f>
        <v>45858</v>
      </c>
      <c r="AE686" s="78">
        <v>3638</v>
      </c>
      <c r="AF686" s="78">
        <f t="shared" si="1188"/>
        <v>21</v>
      </c>
      <c r="AG686" s="78">
        <v>121</v>
      </c>
      <c r="AH686" s="78">
        <f t="shared" si="1189"/>
        <v>1</v>
      </c>
      <c r="AI686" s="78">
        <v>30</v>
      </c>
      <c r="AJ686" s="78">
        <f t="shared" si="1190"/>
        <v>2</v>
      </c>
      <c r="AK686" s="78">
        <v>-6</v>
      </c>
      <c r="AL686" s="90" t="str">
        <f t="shared" si="1191"/>
        <v>ミニ香水</v>
      </c>
      <c r="AM686" s="91">
        <f t="shared" si="1192"/>
        <v>1100</v>
      </c>
      <c r="AN686" s="28">
        <f t="shared" si="1193"/>
        <v>2200</v>
      </c>
      <c r="AO686" s="29">
        <f t="shared" si="1194"/>
        <v>1.0476190476190477</v>
      </c>
      <c r="AP686" s="7" t="s">
        <v>229</v>
      </c>
      <c r="AQ686" s="168"/>
      <c r="AR686" s="89">
        <f>IF(A686="","",A686)</f>
        <v>45858</v>
      </c>
      <c r="AS686" s="78">
        <v>5684</v>
      </c>
      <c r="AT686" s="78">
        <f t="shared" si="1195"/>
        <v>58</v>
      </c>
      <c r="AU686" s="78">
        <v>251</v>
      </c>
      <c r="AV686" s="78">
        <f t="shared" si="1196"/>
        <v>1</v>
      </c>
      <c r="AW686" s="78">
        <v>21</v>
      </c>
      <c r="AX686" s="78">
        <f t="shared" si="1197"/>
        <v>1</v>
      </c>
      <c r="AY686" s="78">
        <v>0</v>
      </c>
      <c r="AZ686" s="90" t="str">
        <f t="shared" si="1198"/>
        <v>テラスタルフェス</v>
      </c>
      <c r="BA686" s="91">
        <f t="shared" si="1199"/>
        <v>1000</v>
      </c>
      <c r="BB686" s="28">
        <f t="shared" si="1200"/>
        <v>1000</v>
      </c>
      <c r="BC686" s="29">
        <f t="shared" si="1201"/>
        <v>0.17241379310344829</v>
      </c>
      <c r="BD686" s="7"/>
      <c r="BE686" s="168"/>
      <c r="BF686" s="89">
        <f>IF(A686="","",A686)</f>
        <v>45858</v>
      </c>
      <c r="BG686" s="78">
        <v>1467</v>
      </c>
      <c r="BH686" s="78">
        <f t="shared" si="1202"/>
        <v>54</v>
      </c>
      <c r="BI686" s="78">
        <v>65</v>
      </c>
      <c r="BJ686" s="78">
        <f t="shared" si="1203"/>
        <v>2</v>
      </c>
      <c r="BK686" s="78">
        <v>26</v>
      </c>
      <c r="BL686" s="78">
        <f t="shared" si="1204"/>
        <v>2</v>
      </c>
      <c r="BM686" s="78">
        <v>0</v>
      </c>
      <c r="BN686" s="90" t="str">
        <f t="shared" si="1205"/>
        <v>ゴールドイヤホン</v>
      </c>
      <c r="BO686" s="91">
        <f t="shared" si="1206"/>
        <v>800</v>
      </c>
      <c r="BP686" s="28">
        <f t="shared" si="1207"/>
        <v>1600</v>
      </c>
      <c r="BQ686" s="29">
        <f t="shared" si="1208"/>
        <v>0.29629629629629628</v>
      </c>
      <c r="BR686" s="7"/>
      <c r="BS686" s="168"/>
      <c r="BT686" s="169"/>
      <c r="BU686" s="9"/>
      <c r="BV686" s="9" t="str">
        <f t="shared" si="1158"/>
        <v/>
      </c>
      <c r="BW686" s="9"/>
      <c r="BX686" s="9" t="str">
        <f t="shared" si="1159"/>
        <v/>
      </c>
      <c r="BY686" s="9"/>
      <c r="BZ686" s="9" t="str">
        <f t="shared" si="1160"/>
        <v/>
      </c>
      <c r="CA686" s="9"/>
      <c r="CB686" s="78"/>
      <c r="CC686" s="78" t="str">
        <f t="shared" si="1209"/>
        <v/>
      </c>
      <c r="CD686" s="9" t="str">
        <f t="shared" si="1162"/>
        <v/>
      </c>
      <c r="CE686" s="10" t="str">
        <f t="shared" si="1163"/>
        <v/>
      </c>
      <c r="CF686" s="7"/>
      <c r="CH686" s="15"/>
      <c r="CI686" s="9"/>
      <c r="CJ686" s="9" t="str">
        <f t="shared" si="1212"/>
        <v/>
      </c>
      <c r="CK686" s="9"/>
      <c r="CL686" s="9" t="str">
        <f t="shared" si="1213"/>
        <v/>
      </c>
      <c r="CM686" s="9"/>
      <c r="CN686" s="9" t="str">
        <f t="shared" si="1214"/>
        <v/>
      </c>
      <c r="CO686" s="9"/>
      <c r="CP686" s="78"/>
      <c r="CQ686" s="78" t="str">
        <f t="shared" si="1215"/>
        <v/>
      </c>
      <c r="CR686" s="9" t="str">
        <f t="shared" si="1216"/>
        <v/>
      </c>
      <c r="CS686" s="10" t="str">
        <f t="shared" si="1217"/>
        <v/>
      </c>
      <c r="CT686" s="7"/>
      <c r="CV686" s="15"/>
      <c r="CW686" s="9"/>
      <c r="CX686" s="9" t="str">
        <f t="shared" si="1218"/>
        <v/>
      </c>
      <c r="CY686" s="9"/>
      <c r="CZ686" s="9" t="str">
        <f t="shared" si="1219"/>
        <v/>
      </c>
      <c r="DA686" s="9"/>
      <c r="DB686" s="9" t="str">
        <f t="shared" si="1220"/>
        <v/>
      </c>
      <c r="DC686" s="9"/>
      <c r="DD686" s="78"/>
      <c r="DE686" s="78" t="str">
        <f t="shared" si="1221"/>
        <v/>
      </c>
      <c r="DF686" s="9" t="str">
        <f t="shared" si="1222"/>
        <v/>
      </c>
      <c r="DG686" s="10" t="str">
        <f t="shared" si="1223"/>
        <v/>
      </c>
      <c r="DH686" s="7"/>
      <c r="DJ686" s="250"/>
      <c r="DK686" s="250"/>
      <c r="DL686" s="250"/>
      <c r="DM686" s="250"/>
      <c r="DN686" s="250"/>
      <c r="DO686" s="250"/>
    </row>
    <row r="687" spans="1:156" ht="15" customHeight="1">
      <c r="A687" s="73"/>
      <c r="B687" s="15"/>
      <c r="C687" s="9">
        <v>10038</v>
      </c>
      <c r="D687" s="9">
        <f t="shared" si="1176"/>
        <v>50</v>
      </c>
      <c r="E687" s="9">
        <v>265</v>
      </c>
      <c r="F687" s="9">
        <f t="shared" si="1177"/>
        <v>9</v>
      </c>
      <c r="G687" s="9">
        <v>7</v>
      </c>
      <c r="H687" s="9">
        <f t="shared" si="1178"/>
        <v>9</v>
      </c>
      <c r="I687" s="9">
        <v>9</v>
      </c>
      <c r="J687" s="62" t="str">
        <f t="shared" si="1179"/>
        <v>ピクミンマスコット</v>
      </c>
      <c r="K687" s="95">
        <f t="shared" si="1180"/>
        <v>800</v>
      </c>
      <c r="L687" s="9">
        <f t="shared" si="1181"/>
        <v>7200</v>
      </c>
      <c r="M687" s="10">
        <f t="shared" si="1182"/>
        <v>1.44</v>
      </c>
      <c r="N687" s="7" t="s">
        <v>230</v>
      </c>
      <c r="O687" s="168"/>
      <c r="P687" s="15"/>
      <c r="Q687" s="9">
        <v>6762</v>
      </c>
      <c r="R687" s="9">
        <f t="shared" si="1183"/>
        <v>47</v>
      </c>
      <c r="S687" s="9">
        <v>329</v>
      </c>
      <c r="T687" s="9">
        <f t="shared" si="1184"/>
        <v>0</v>
      </c>
      <c r="U687" s="9">
        <v>20</v>
      </c>
      <c r="V687" s="9">
        <f t="shared" si="1185"/>
        <v>0</v>
      </c>
      <c r="W687" s="9">
        <v>2</v>
      </c>
      <c r="X687" s="62" t="str">
        <f t="shared" si="1210"/>
        <v>サンリオキーケース</v>
      </c>
      <c r="Y687" s="95">
        <f t="shared" si="1211"/>
        <v>762</v>
      </c>
      <c r="Z687" s="9">
        <f t="shared" si="1186"/>
        <v>0</v>
      </c>
      <c r="AA687" s="10">
        <f t="shared" si="1187"/>
        <v>0</v>
      </c>
      <c r="AB687" s="7"/>
      <c r="AC687" s="168"/>
      <c r="AD687" s="15"/>
      <c r="AE687" s="9">
        <v>3813</v>
      </c>
      <c r="AF687" s="9">
        <f t="shared" si="1188"/>
        <v>6</v>
      </c>
      <c r="AG687" s="9">
        <v>196</v>
      </c>
      <c r="AH687" s="9">
        <f t="shared" si="1189"/>
        <v>0</v>
      </c>
      <c r="AI687" s="9">
        <v>15</v>
      </c>
      <c r="AJ687" s="9">
        <f t="shared" si="1190"/>
        <v>0</v>
      </c>
      <c r="AK687" s="9">
        <v>-5</v>
      </c>
      <c r="AL687" s="62" t="str">
        <f t="shared" si="1191"/>
        <v>チロルチョコイヤホン</v>
      </c>
      <c r="AM687" s="95">
        <f t="shared" si="1192"/>
        <v>1100</v>
      </c>
      <c r="AN687" s="9">
        <f t="shared" si="1193"/>
        <v>0</v>
      </c>
      <c r="AO687" s="10">
        <f t="shared" si="1194"/>
        <v>0</v>
      </c>
      <c r="AP687" s="7" t="s">
        <v>231</v>
      </c>
      <c r="AQ687" s="168"/>
      <c r="AR687" s="15"/>
      <c r="AS687" s="9">
        <v>3127</v>
      </c>
      <c r="AT687" s="9">
        <f t="shared" si="1195"/>
        <v>62</v>
      </c>
      <c r="AU687" s="9">
        <v>260</v>
      </c>
      <c r="AV687" s="9">
        <f t="shared" si="1196"/>
        <v>5</v>
      </c>
      <c r="AW687" s="9">
        <v>25</v>
      </c>
      <c r="AX687" s="9">
        <f t="shared" si="1197"/>
        <v>5</v>
      </c>
      <c r="AY687" s="9">
        <v>0</v>
      </c>
      <c r="AZ687" s="62" t="str">
        <f t="shared" si="1198"/>
        <v>ブラックホワイトポケカ</v>
      </c>
      <c r="BA687" s="95">
        <f t="shared" si="1199"/>
        <v>1000</v>
      </c>
      <c r="BB687" s="9">
        <f t="shared" si="1200"/>
        <v>5000</v>
      </c>
      <c r="BC687" s="10">
        <f t="shared" si="1201"/>
        <v>0.80645161290322576</v>
      </c>
      <c r="BD687" s="7" t="s">
        <v>232</v>
      </c>
      <c r="BE687" s="168"/>
      <c r="BF687" s="15"/>
      <c r="BG687" s="9">
        <v>1590</v>
      </c>
      <c r="BH687" s="9">
        <f t="shared" si="1202"/>
        <v>127</v>
      </c>
      <c r="BI687" s="9">
        <v>30</v>
      </c>
      <c r="BJ687" s="9">
        <f t="shared" si="1203"/>
        <v>2</v>
      </c>
      <c r="BK687" s="9">
        <v>17</v>
      </c>
      <c r="BL687" s="9">
        <f t="shared" si="1204"/>
        <v>2</v>
      </c>
      <c r="BM687" s="9">
        <v>4</v>
      </c>
      <c r="BN687" s="62" t="str">
        <f t="shared" si="1205"/>
        <v>デジタルミニカメラ</v>
      </c>
      <c r="BO687" s="95">
        <f t="shared" si="1206"/>
        <v>722</v>
      </c>
      <c r="BP687" s="9">
        <f t="shared" si="1207"/>
        <v>1444</v>
      </c>
      <c r="BQ687" s="10">
        <f t="shared" si="1208"/>
        <v>0.1137007874015748</v>
      </c>
      <c r="BR687" s="7"/>
      <c r="BS687" s="168"/>
      <c r="BT687" s="169"/>
      <c r="BU687" s="9"/>
      <c r="BV687" s="9"/>
      <c r="BW687" s="9"/>
      <c r="BX687" s="9"/>
      <c r="BY687" s="9"/>
      <c r="BZ687" s="9"/>
      <c r="CA687" s="9"/>
      <c r="CB687" s="78"/>
      <c r="CC687" s="78" t="str">
        <f t="shared" si="1209"/>
        <v/>
      </c>
      <c r="CD687" s="9"/>
      <c r="CE687" s="10"/>
      <c r="CF687" s="7"/>
      <c r="CH687" s="15"/>
      <c r="CI687" s="9"/>
      <c r="CJ687" s="9"/>
      <c r="CK687" s="9"/>
      <c r="CL687" s="9"/>
      <c r="CM687" s="9"/>
      <c r="CN687" s="9"/>
      <c r="CO687" s="9"/>
      <c r="CP687" s="78"/>
      <c r="CQ687" s="78" t="str">
        <f t="shared" si="1215"/>
        <v/>
      </c>
      <c r="CR687" s="9"/>
      <c r="CS687" s="10"/>
      <c r="CT687" s="7"/>
      <c r="CV687" s="15"/>
      <c r="CW687" s="9"/>
      <c r="CX687" s="9"/>
      <c r="CY687" s="9"/>
      <c r="CZ687" s="9"/>
      <c r="DA687" s="9"/>
      <c r="DB687" s="9"/>
      <c r="DC687" s="9"/>
      <c r="DD687" s="78"/>
      <c r="DE687" s="78" t="str">
        <f t="shared" si="1221"/>
        <v/>
      </c>
      <c r="DF687" s="9"/>
      <c r="DG687" s="10"/>
      <c r="DH687" s="7"/>
      <c r="DJ687" s="250"/>
      <c r="DK687" s="250"/>
      <c r="DL687" s="250"/>
      <c r="DM687" s="250"/>
      <c r="DN687" s="250"/>
      <c r="DO687" s="250"/>
    </row>
    <row r="688" spans="1:156">
      <c r="A688" s="73"/>
      <c r="B688" s="15"/>
      <c r="C688" s="9">
        <v>6819</v>
      </c>
      <c r="D688" s="9">
        <f t="shared" si="1176"/>
        <v>34</v>
      </c>
      <c r="E688" s="9">
        <v>491</v>
      </c>
      <c r="F688" s="9">
        <f t="shared" si="1177"/>
        <v>2</v>
      </c>
      <c r="G688" s="9">
        <v>64</v>
      </c>
      <c r="H688" s="9">
        <f t="shared" si="1178"/>
        <v>2</v>
      </c>
      <c r="I688" s="9">
        <v>18</v>
      </c>
      <c r="J688" s="62" t="str">
        <f t="shared" si="1179"/>
        <v>キティサンダルBC</v>
      </c>
      <c r="K688" s="9">
        <f t="shared" si="1180"/>
        <v>605</v>
      </c>
      <c r="L688" s="9">
        <f t="shared" si="1181"/>
        <v>1210</v>
      </c>
      <c r="M688" s="10">
        <f t="shared" si="1182"/>
        <v>0.35588235294117648</v>
      </c>
      <c r="N688" s="7"/>
      <c r="O688" s="168"/>
      <c r="P688" s="15"/>
      <c r="Q688" s="9">
        <v>6701</v>
      </c>
      <c r="R688" s="9">
        <f t="shared" si="1183"/>
        <v>145</v>
      </c>
      <c r="S688" s="9">
        <v>168</v>
      </c>
      <c r="T688" s="9">
        <f t="shared" si="1184"/>
        <v>0</v>
      </c>
      <c r="U688" s="9">
        <v>8</v>
      </c>
      <c r="V688" s="9">
        <f t="shared" si="1185"/>
        <v>1</v>
      </c>
      <c r="W688" s="9">
        <v>2</v>
      </c>
      <c r="X688" s="62" t="str">
        <f t="shared" si="1210"/>
        <v>サンリオファン</v>
      </c>
      <c r="Y688" s="9">
        <f t="shared" si="1211"/>
        <v>1100</v>
      </c>
      <c r="Z688" s="9">
        <f t="shared" si="1186"/>
        <v>1100</v>
      </c>
      <c r="AA688" s="10">
        <f t="shared" si="1187"/>
        <v>7.586206896551724E-2</v>
      </c>
      <c r="AB688" s="7"/>
      <c r="AC688" s="168"/>
      <c r="AD688" s="15"/>
      <c r="AE688" s="9">
        <v>3803</v>
      </c>
      <c r="AF688" s="9">
        <f t="shared" si="1188"/>
        <v>23</v>
      </c>
      <c r="AG688" s="9">
        <v>157</v>
      </c>
      <c r="AH688" s="9">
        <f t="shared" si="1189"/>
        <v>0</v>
      </c>
      <c r="AI688" s="9">
        <v>28</v>
      </c>
      <c r="AJ688" s="9">
        <f t="shared" si="1190"/>
        <v>0</v>
      </c>
      <c r="AK688" s="9">
        <v>9</v>
      </c>
      <c r="AL688" s="62" t="str">
        <f t="shared" si="1191"/>
        <v>ゲームアーク</v>
      </c>
      <c r="AM688" s="9">
        <f t="shared" si="1192"/>
        <v>670</v>
      </c>
      <c r="AN688" s="9">
        <f t="shared" si="1193"/>
        <v>0</v>
      </c>
      <c r="AO688" s="10">
        <f t="shared" si="1194"/>
        <v>0</v>
      </c>
      <c r="AP688" s="7" t="s">
        <v>233</v>
      </c>
      <c r="AQ688" s="168"/>
      <c r="AR688" s="17"/>
      <c r="AS688" s="9">
        <v>3752</v>
      </c>
      <c r="AT688" s="9">
        <f t="shared" si="1195"/>
        <v>36</v>
      </c>
      <c r="AU688" s="9">
        <v>233</v>
      </c>
      <c r="AV688" s="9">
        <f t="shared" si="1196"/>
        <v>8</v>
      </c>
      <c r="AW688" s="9">
        <v>118</v>
      </c>
      <c r="AX688" s="9">
        <f t="shared" si="1197"/>
        <v>8</v>
      </c>
      <c r="AY688" s="9">
        <v>0</v>
      </c>
      <c r="AZ688" s="62" t="str">
        <f t="shared" si="1198"/>
        <v>SPGマスコット</v>
      </c>
      <c r="BA688" s="9">
        <f t="shared" si="1199"/>
        <v>165</v>
      </c>
      <c r="BB688" s="9">
        <f t="shared" si="1200"/>
        <v>1320</v>
      </c>
      <c r="BC688" s="10">
        <f t="shared" si="1201"/>
        <v>0.36666666666666664</v>
      </c>
      <c r="BD688" s="7"/>
      <c r="BE688" s="168"/>
      <c r="BF688" s="17"/>
      <c r="BG688" s="9">
        <v>967</v>
      </c>
      <c r="BH688" s="9">
        <f t="shared" si="1202"/>
        <v>47</v>
      </c>
      <c r="BI688" s="9">
        <v>39</v>
      </c>
      <c r="BJ688" s="9">
        <f t="shared" si="1203"/>
        <v>2</v>
      </c>
      <c r="BK688" s="9">
        <v>18</v>
      </c>
      <c r="BL688" s="9">
        <f t="shared" si="1204"/>
        <v>5</v>
      </c>
      <c r="BM688" s="9">
        <v>4</v>
      </c>
      <c r="BN688" s="62" t="str">
        <f t="shared" si="1205"/>
        <v>おしゅし</v>
      </c>
      <c r="BO688" s="9">
        <f t="shared" si="1206"/>
        <v>418</v>
      </c>
      <c r="BP688" s="9">
        <f t="shared" si="1207"/>
        <v>2090</v>
      </c>
      <c r="BQ688" s="10">
        <f t="shared" si="1208"/>
        <v>0.44468085106382976</v>
      </c>
      <c r="BR688" s="7"/>
      <c r="BS688" s="168"/>
      <c r="BT688" s="170"/>
      <c r="BU688" s="9"/>
      <c r="BV688" s="9" t="str">
        <f t="shared" ref="BV688:BV708" si="1224">IF(BU688="","",BU688-BU687)</f>
        <v/>
      </c>
      <c r="BW688" s="9"/>
      <c r="BX688" s="9" t="str">
        <f t="shared" ref="BX688:BX708" si="1225">IF(BW688="","",BW688-BW687)</f>
        <v/>
      </c>
      <c r="BY688" s="9"/>
      <c r="BZ688" s="9" t="str">
        <f t="shared" ref="BZ688:BZ708" si="1226">IF(BY688="","",BY687+CA687-BY688)</f>
        <v/>
      </c>
      <c r="CA688" s="9"/>
      <c r="CB688" s="78"/>
      <c r="CC688" s="78" t="str">
        <f t="shared" si="1209"/>
        <v/>
      </c>
      <c r="CD688" s="9" t="str">
        <f t="shared" ref="CD688:CD730" si="1227">IF(CC688="","",BZ688*CC688)</f>
        <v/>
      </c>
      <c r="CE688" s="10" t="str">
        <f t="shared" ref="CE688:CE730" si="1228">IF(CD688="","",CD688/(BV688*100))</f>
        <v/>
      </c>
      <c r="CF688" s="7"/>
      <c r="CH688" s="89"/>
      <c r="CI688" s="9"/>
      <c r="CJ688" s="9" t="str">
        <f t="shared" ref="CJ688:CJ708" si="1229">IF(CI688="","",CI688-CI687)</f>
        <v/>
      </c>
      <c r="CK688" s="9"/>
      <c r="CL688" s="9" t="str">
        <f t="shared" ref="CL688:CL708" si="1230">IF(CK688="","",CK688-CK687)</f>
        <v/>
      </c>
      <c r="CM688" s="9"/>
      <c r="CN688" s="9" t="str">
        <f t="shared" ref="CN688:CN708" si="1231">IF(CM688="","",CM687+CO687-CM688)</f>
        <v/>
      </c>
      <c r="CO688" s="9"/>
      <c r="CP688" s="78"/>
      <c r="CQ688" s="78" t="str">
        <f t="shared" si="1215"/>
        <v/>
      </c>
      <c r="CR688" s="9" t="str">
        <f t="shared" ref="CR688:CR730" si="1232">IF(CQ688="","",CN688*CQ688)</f>
        <v/>
      </c>
      <c r="CS688" s="10" t="str">
        <f t="shared" ref="CS688:CS730" si="1233">IF(CR688="","",CR688/(CJ688*100))</f>
        <v/>
      </c>
      <c r="CT688" s="7"/>
      <c r="CV688" s="89"/>
      <c r="CW688" s="9"/>
      <c r="CX688" s="9" t="str">
        <f t="shared" ref="CX688:CX708" si="1234">IF(CW688="","",CW688-CW687)</f>
        <v/>
      </c>
      <c r="CY688" s="9"/>
      <c r="CZ688" s="9" t="str">
        <f t="shared" ref="CZ688:CZ708" si="1235">IF(CY688="","",CY688-CY687)</f>
        <v/>
      </c>
      <c r="DA688" s="9"/>
      <c r="DB688" s="9" t="str">
        <f t="shared" ref="DB688:DB708" si="1236">IF(DA688="","",DA687+DC687-DA688)</f>
        <v/>
      </c>
      <c r="DC688" s="9"/>
      <c r="DD688" s="78"/>
      <c r="DE688" s="78" t="str">
        <f t="shared" si="1221"/>
        <v/>
      </c>
      <c r="DF688" s="9" t="str">
        <f t="shared" ref="DF688:DF730" si="1237">IF(DE688="","",DB688*DE688)</f>
        <v/>
      </c>
      <c r="DG688" s="10" t="str">
        <f t="shared" ref="DG688:DG730" si="1238">IF(DF688="","",DF688/(CX688*100))</f>
        <v/>
      </c>
      <c r="DH688" s="7"/>
      <c r="DJ688" s="250"/>
      <c r="DK688" s="250"/>
      <c r="DL688" s="250"/>
      <c r="DM688" s="250"/>
      <c r="DN688" s="250"/>
      <c r="DO688" s="250"/>
    </row>
    <row r="689" spans="1:119" ht="15" customHeight="1" thickBot="1">
      <c r="A689" s="23"/>
      <c r="B689" s="23"/>
      <c r="C689" s="24">
        <v>6378</v>
      </c>
      <c r="D689" s="24">
        <f t="shared" si="1176"/>
        <v>124</v>
      </c>
      <c r="E689" s="24">
        <v>362</v>
      </c>
      <c r="F689" s="24">
        <f t="shared" si="1177"/>
        <v>2</v>
      </c>
      <c r="G689" s="24">
        <v>5</v>
      </c>
      <c r="H689" s="24">
        <f t="shared" si="1178"/>
        <v>3</v>
      </c>
      <c r="I689" s="24">
        <v>4</v>
      </c>
      <c r="J689" s="63" t="str">
        <f t="shared" si="1179"/>
        <v>キティフェイスポーチ</v>
      </c>
      <c r="K689" s="96">
        <f t="shared" si="1180"/>
        <v>957</v>
      </c>
      <c r="L689" s="24">
        <f t="shared" si="1181"/>
        <v>2871</v>
      </c>
      <c r="M689" s="26">
        <f t="shared" si="1182"/>
        <v>0.23153225806451613</v>
      </c>
      <c r="N689" s="7"/>
      <c r="O689" s="168"/>
      <c r="P689" s="23"/>
      <c r="Q689" s="24">
        <v>4704</v>
      </c>
      <c r="R689" s="24">
        <f t="shared" si="1183"/>
        <v>47</v>
      </c>
      <c r="S689" s="24">
        <v>298</v>
      </c>
      <c r="T689" s="24">
        <f t="shared" si="1184"/>
        <v>3</v>
      </c>
      <c r="U689" s="24">
        <v>12</v>
      </c>
      <c r="V689" s="24">
        <f t="shared" si="1185"/>
        <v>3</v>
      </c>
      <c r="W689" s="24">
        <v>9</v>
      </c>
      <c r="X689" s="63" t="str">
        <f t="shared" si="1210"/>
        <v>アンパンマンマスコット</v>
      </c>
      <c r="Y689" s="96">
        <f t="shared" si="1211"/>
        <v>608</v>
      </c>
      <c r="Z689" s="24">
        <f t="shared" si="1186"/>
        <v>1824</v>
      </c>
      <c r="AA689" s="26">
        <f t="shared" si="1187"/>
        <v>0.38808510638297872</v>
      </c>
      <c r="AB689" s="7"/>
      <c r="AC689" s="168"/>
      <c r="AD689" s="23"/>
      <c r="AE689" s="24">
        <v>3591</v>
      </c>
      <c r="AF689" s="24">
        <f t="shared" si="1188"/>
        <v>10</v>
      </c>
      <c r="AG689" s="24">
        <v>397</v>
      </c>
      <c r="AH689" s="24">
        <f t="shared" si="1189"/>
        <v>1</v>
      </c>
      <c r="AI689" s="24">
        <v>50</v>
      </c>
      <c r="AJ689" s="24">
        <f t="shared" si="1190"/>
        <v>2</v>
      </c>
      <c r="AK689" s="24">
        <v>0</v>
      </c>
      <c r="AL689" s="63" t="str">
        <f t="shared" si="1191"/>
        <v>サンリオシューズ</v>
      </c>
      <c r="AM689" s="96">
        <f t="shared" si="1192"/>
        <v>594</v>
      </c>
      <c r="AN689" s="24">
        <f t="shared" si="1193"/>
        <v>1188</v>
      </c>
      <c r="AO689" s="26">
        <f t="shared" si="1194"/>
        <v>1.1879999999999999</v>
      </c>
      <c r="AP689" s="7" t="s">
        <v>234</v>
      </c>
      <c r="AQ689" s="168"/>
      <c r="AR689" s="23"/>
      <c r="AS689" s="24">
        <v>3544</v>
      </c>
      <c r="AT689" s="24">
        <f t="shared" si="1195"/>
        <v>31</v>
      </c>
      <c r="AU689" s="24">
        <v>189</v>
      </c>
      <c r="AV689" s="24">
        <f t="shared" si="1196"/>
        <v>0</v>
      </c>
      <c r="AW689" s="24">
        <v>198</v>
      </c>
      <c r="AX689" s="24">
        <f t="shared" si="1197"/>
        <v>2</v>
      </c>
      <c r="AY689" s="24">
        <v>0</v>
      </c>
      <c r="AZ689" s="63" t="str">
        <f t="shared" si="1198"/>
        <v>SPGラバー</v>
      </c>
      <c r="BA689" s="96">
        <f t="shared" si="1199"/>
        <v>200</v>
      </c>
      <c r="BB689" s="24">
        <f t="shared" si="1200"/>
        <v>400</v>
      </c>
      <c r="BC689" s="26">
        <f t="shared" si="1201"/>
        <v>0.12903225806451613</v>
      </c>
      <c r="BD689" s="7"/>
      <c r="BE689" s="168"/>
      <c r="BF689" s="23"/>
      <c r="BG689" s="24">
        <v>833</v>
      </c>
      <c r="BH689" s="24">
        <f t="shared" si="1202"/>
        <v>17</v>
      </c>
      <c r="BI689" s="24">
        <v>47</v>
      </c>
      <c r="BJ689" s="24">
        <f t="shared" si="1203"/>
        <v>0</v>
      </c>
      <c r="BK689" s="24">
        <v>300</v>
      </c>
      <c r="BL689" s="24">
        <f t="shared" si="1204"/>
        <v>0</v>
      </c>
      <c r="BM689" s="24">
        <v>0</v>
      </c>
      <c r="BN689" s="63" t="s">
        <v>235</v>
      </c>
      <c r="BO689" s="96"/>
      <c r="BP689" s="24">
        <f t="shared" si="1207"/>
        <v>0</v>
      </c>
      <c r="BQ689" s="26">
        <f t="shared" si="1208"/>
        <v>0</v>
      </c>
      <c r="BR689" s="7"/>
      <c r="BS689" s="168"/>
      <c r="BT689" s="169"/>
      <c r="BU689" s="9"/>
      <c r="BV689" s="9" t="str">
        <f t="shared" si="1224"/>
        <v/>
      </c>
      <c r="BW689" s="9"/>
      <c r="BX689" s="9" t="str">
        <f t="shared" si="1225"/>
        <v/>
      </c>
      <c r="BY689" s="9"/>
      <c r="BZ689" s="9" t="str">
        <f t="shared" si="1226"/>
        <v/>
      </c>
      <c r="CA689" s="9"/>
      <c r="CB689" s="78"/>
      <c r="CC689" s="78" t="str">
        <f t="shared" si="1209"/>
        <v/>
      </c>
      <c r="CD689" s="9" t="str">
        <f t="shared" si="1227"/>
        <v/>
      </c>
      <c r="CE689" s="10" t="str">
        <f t="shared" si="1228"/>
        <v/>
      </c>
      <c r="CF689" s="7"/>
      <c r="CH689" s="15"/>
      <c r="CI689" s="9"/>
      <c r="CJ689" s="9" t="str">
        <f t="shared" si="1229"/>
        <v/>
      </c>
      <c r="CK689" s="9"/>
      <c r="CL689" s="9" t="str">
        <f t="shared" si="1230"/>
        <v/>
      </c>
      <c r="CM689" s="9"/>
      <c r="CN689" s="9" t="str">
        <f t="shared" si="1231"/>
        <v/>
      </c>
      <c r="CO689" s="9"/>
      <c r="CP689" s="78"/>
      <c r="CQ689" s="78" t="str">
        <f t="shared" si="1215"/>
        <v/>
      </c>
      <c r="CR689" s="9" t="str">
        <f t="shared" si="1232"/>
        <v/>
      </c>
      <c r="CS689" s="10" t="str">
        <f t="shared" si="1233"/>
        <v/>
      </c>
      <c r="CT689" s="7"/>
      <c r="CV689" s="15"/>
      <c r="CW689" s="9"/>
      <c r="CX689" s="9" t="str">
        <f t="shared" si="1234"/>
        <v/>
      </c>
      <c r="CY689" s="9"/>
      <c r="CZ689" s="9" t="str">
        <f t="shared" si="1235"/>
        <v/>
      </c>
      <c r="DA689" s="9"/>
      <c r="DB689" s="9" t="str">
        <f t="shared" si="1236"/>
        <v/>
      </c>
      <c r="DC689" s="9"/>
      <c r="DD689" s="78"/>
      <c r="DE689" s="78" t="str">
        <f t="shared" si="1221"/>
        <v/>
      </c>
      <c r="DF689" s="9" t="str">
        <f t="shared" si="1237"/>
        <v/>
      </c>
      <c r="DG689" s="10" t="str">
        <f t="shared" si="1238"/>
        <v/>
      </c>
      <c r="DH689" s="7"/>
    </row>
    <row r="690" spans="1:119" ht="15" customHeight="1" thickTop="1">
      <c r="A690" s="89">
        <v>45864</v>
      </c>
      <c r="B690" s="6">
        <f>IF(A690="","",SUM(D690:D693)+SUM(R690:R693)+SUM(BV681)+SUM(CJ681)+SUM(CX681)+SUM(AF690:AF693)+SUM(AT690:AT693)+SUM(BH690:BH693))</f>
        <v>2715</v>
      </c>
      <c r="C690" s="78">
        <v>8371</v>
      </c>
      <c r="D690" s="78">
        <f t="shared" si="1176"/>
        <v>134</v>
      </c>
      <c r="E690" s="78">
        <v>312</v>
      </c>
      <c r="F690" s="78">
        <f t="shared" si="1177"/>
        <v>5</v>
      </c>
      <c r="G690" s="78">
        <v>30</v>
      </c>
      <c r="H690" s="78">
        <f t="shared" si="1178"/>
        <v>5</v>
      </c>
      <c r="I690" s="78">
        <v>0</v>
      </c>
      <c r="J690" s="90" t="str">
        <f t="shared" si="1179"/>
        <v>NICIマスコット</v>
      </c>
      <c r="K690" s="91">
        <f t="shared" si="1180"/>
        <v>682</v>
      </c>
      <c r="L690" s="28">
        <f t="shared" si="1181"/>
        <v>3410</v>
      </c>
      <c r="M690" s="29">
        <f t="shared" si="1182"/>
        <v>0.2544776119402985</v>
      </c>
      <c r="N690" s="7"/>
      <c r="O690" s="168"/>
      <c r="P690" s="89">
        <f>IF(A690="","",A690)</f>
        <v>45864</v>
      </c>
      <c r="Q690" s="78">
        <v>5696</v>
      </c>
      <c r="R690" s="78">
        <f t="shared" si="1183"/>
        <v>114</v>
      </c>
      <c r="S690" s="78">
        <v>114</v>
      </c>
      <c r="T690" s="78">
        <f t="shared" si="1184"/>
        <v>7</v>
      </c>
      <c r="U690" s="78">
        <v>2</v>
      </c>
      <c r="V690" s="78">
        <f t="shared" si="1185"/>
        <v>6</v>
      </c>
      <c r="W690" s="78">
        <v>5</v>
      </c>
      <c r="X690" s="90" t="str">
        <f t="shared" si="1210"/>
        <v>ジョージファン</v>
      </c>
      <c r="Y690" s="91">
        <f t="shared" si="1211"/>
        <v>1050</v>
      </c>
      <c r="Z690" s="28">
        <f t="shared" si="1186"/>
        <v>6300</v>
      </c>
      <c r="AA690" s="29">
        <f t="shared" si="1187"/>
        <v>0.55263157894736847</v>
      </c>
      <c r="AB690" s="7"/>
      <c r="AC690" s="168"/>
      <c r="AD690" s="89">
        <f>IF(A690="","",A690)</f>
        <v>45864</v>
      </c>
      <c r="AE690" s="78">
        <v>3667</v>
      </c>
      <c r="AF690" s="78">
        <f t="shared" si="1188"/>
        <v>29</v>
      </c>
      <c r="AG690" s="78">
        <v>125</v>
      </c>
      <c r="AH690" s="78">
        <f t="shared" si="1189"/>
        <v>4</v>
      </c>
      <c r="AI690" s="78">
        <v>20</v>
      </c>
      <c r="AJ690" s="78">
        <f t="shared" si="1190"/>
        <v>4</v>
      </c>
      <c r="AK690" s="78">
        <v>0</v>
      </c>
      <c r="AL690" s="90" t="s">
        <v>135</v>
      </c>
      <c r="AM690" s="91">
        <v>495</v>
      </c>
      <c r="AN690" s="28">
        <f t="shared" si="1193"/>
        <v>1980</v>
      </c>
      <c r="AO690" s="219">
        <f t="shared" si="1194"/>
        <v>0.6827586206896552</v>
      </c>
      <c r="AP690" s="7"/>
      <c r="AQ690" s="168"/>
      <c r="AR690" s="89">
        <f>IF(A690="","",A690)</f>
        <v>45864</v>
      </c>
      <c r="AS690" s="78">
        <v>5768</v>
      </c>
      <c r="AT690" s="78">
        <f t="shared" si="1195"/>
        <v>84</v>
      </c>
      <c r="AU690" s="78">
        <v>253</v>
      </c>
      <c r="AV690" s="78">
        <f t="shared" si="1196"/>
        <v>2</v>
      </c>
      <c r="AW690" s="78">
        <v>16</v>
      </c>
      <c r="AX690" s="78">
        <f t="shared" si="1197"/>
        <v>5</v>
      </c>
      <c r="AY690" s="78">
        <v>7</v>
      </c>
      <c r="AZ690" s="90" t="str">
        <f t="shared" si="1198"/>
        <v>テラスタルフェス</v>
      </c>
      <c r="BA690" s="91">
        <f t="shared" si="1199"/>
        <v>1000</v>
      </c>
      <c r="BB690" s="28">
        <f t="shared" si="1200"/>
        <v>5000</v>
      </c>
      <c r="BC690" s="29">
        <f t="shared" si="1201"/>
        <v>0.59523809523809523</v>
      </c>
      <c r="BD690" s="7"/>
      <c r="BE690" s="168"/>
      <c r="BF690" s="89">
        <f>IF(A690="","",A690)</f>
        <v>45864</v>
      </c>
      <c r="BG690" s="78">
        <v>1636</v>
      </c>
      <c r="BH690" s="78">
        <f t="shared" si="1202"/>
        <v>169</v>
      </c>
      <c r="BI690" s="78">
        <v>69</v>
      </c>
      <c r="BJ690" s="78">
        <f t="shared" si="1203"/>
        <v>4</v>
      </c>
      <c r="BK690" s="78">
        <v>21</v>
      </c>
      <c r="BL690" s="78">
        <f t="shared" si="1204"/>
        <v>5</v>
      </c>
      <c r="BM690" s="78">
        <v>2</v>
      </c>
      <c r="BN690" s="90" t="str">
        <f t="shared" si="1205"/>
        <v>ゴールドイヤホン</v>
      </c>
      <c r="BO690" s="91">
        <f t="shared" si="1206"/>
        <v>800</v>
      </c>
      <c r="BP690" s="28">
        <f t="shared" si="1207"/>
        <v>4000</v>
      </c>
      <c r="BQ690" s="29">
        <f t="shared" si="1208"/>
        <v>0.23668639053254437</v>
      </c>
      <c r="BR690" s="7"/>
      <c r="BS690" s="168"/>
      <c r="BT690" s="169"/>
      <c r="BU690" s="9"/>
      <c r="BV690" s="9" t="str">
        <f t="shared" si="1224"/>
        <v/>
      </c>
      <c r="BW690" s="9"/>
      <c r="BX690" s="9" t="str">
        <f t="shared" si="1225"/>
        <v/>
      </c>
      <c r="BY690" s="9"/>
      <c r="BZ690" s="9" t="str">
        <f t="shared" si="1226"/>
        <v/>
      </c>
      <c r="CA690" s="9"/>
      <c r="CB690" s="78"/>
      <c r="CC690" s="78" t="str">
        <f t="shared" si="1209"/>
        <v/>
      </c>
      <c r="CD690" s="9" t="str">
        <f t="shared" si="1227"/>
        <v/>
      </c>
      <c r="CE690" s="10" t="str">
        <f t="shared" si="1228"/>
        <v/>
      </c>
      <c r="CF690" s="7"/>
      <c r="CH690" s="15"/>
      <c r="CI690" s="9"/>
      <c r="CJ690" s="9" t="str">
        <f t="shared" si="1229"/>
        <v/>
      </c>
      <c r="CK690" s="9"/>
      <c r="CL690" s="9" t="str">
        <f t="shared" si="1230"/>
        <v/>
      </c>
      <c r="CM690" s="9"/>
      <c r="CN690" s="9" t="str">
        <f t="shared" si="1231"/>
        <v/>
      </c>
      <c r="CO690" s="9"/>
      <c r="CP690" s="78"/>
      <c r="CQ690" s="78" t="str">
        <f t="shared" si="1215"/>
        <v/>
      </c>
      <c r="CR690" s="9" t="str">
        <f t="shared" si="1232"/>
        <v/>
      </c>
      <c r="CS690" s="10" t="str">
        <f t="shared" si="1233"/>
        <v/>
      </c>
      <c r="CT690" s="7"/>
      <c r="CV690" s="15"/>
      <c r="CW690" s="9"/>
      <c r="CX690" s="9" t="str">
        <f t="shared" si="1234"/>
        <v/>
      </c>
      <c r="CY690" s="9"/>
      <c r="CZ690" s="9" t="str">
        <f t="shared" si="1235"/>
        <v/>
      </c>
      <c r="DA690" s="9"/>
      <c r="DB690" s="9" t="str">
        <f t="shared" si="1236"/>
        <v/>
      </c>
      <c r="DC690" s="9"/>
      <c r="DD690" s="78"/>
      <c r="DE690" s="78" t="str">
        <f t="shared" si="1221"/>
        <v/>
      </c>
      <c r="DF690" s="9" t="str">
        <f t="shared" si="1237"/>
        <v/>
      </c>
      <c r="DG690" s="10" t="str">
        <f t="shared" si="1238"/>
        <v/>
      </c>
      <c r="DH690" s="7"/>
    </row>
    <row r="691" spans="1:119" ht="15" customHeight="1">
      <c r="A691" s="221"/>
      <c r="B691" s="6"/>
      <c r="C691" s="9">
        <v>10221</v>
      </c>
      <c r="D691" s="9">
        <f t="shared" si="1176"/>
        <v>183</v>
      </c>
      <c r="E691" s="9">
        <v>272</v>
      </c>
      <c r="F691" s="9">
        <f t="shared" si="1177"/>
        <v>7</v>
      </c>
      <c r="G691" s="9">
        <v>8</v>
      </c>
      <c r="H691" s="9">
        <f t="shared" si="1178"/>
        <v>8</v>
      </c>
      <c r="I691" s="9">
        <v>11</v>
      </c>
      <c r="J691" s="62" t="str">
        <f t="shared" si="1179"/>
        <v>ピクミンマスコット</v>
      </c>
      <c r="K691" s="95">
        <f t="shared" si="1180"/>
        <v>800</v>
      </c>
      <c r="L691" s="9">
        <f t="shared" si="1181"/>
        <v>6400</v>
      </c>
      <c r="M691" s="10">
        <f t="shared" si="1182"/>
        <v>0.34972677595628415</v>
      </c>
      <c r="N691" s="7"/>
      <c r="O691" s="168"/>
      <c r="P691" s="15"/>
      <c r="Q691" s="9">
        <v>6859</v>
      </c>
      <c r="R691" s="9">
        <f t="shared" si="1183"/>
        <v>97</v>
      </c>
      <c r="S691" s="9">
        <v>331</v>
      </c>
      <c r="T691" s="9">
        <f t="shared" si="1184"/>
        <v>2</v>
      </c>
      <c r="U691" s="9">
        <v>18</v>
      </c>
      <c r="V691" s="9">
        <f t="shared" si="1185"/>
        <v>4</v>
      </c>
      <c r="W691" s="9">
        <v>0</v>
      </c>
      <c r="X691" s="62" t="str">
        <f t="shared" si="1210"/>
        <v>サンリオキーケース</v>
      </c>
      <c r="Y691" s="95">
        <f t="shared" si="1211"/>
        <v>762</v>
      </c>
      <c r="Z691" s="9">
        <f t="shared" si="1186"/>
        <v>3048</v>
      </c>
      <c r="AA691" s="10">
        <f t="shared" si="1187"/>
        <v>0.31422680412371135</v>
      </c>
      <c r="AB691" s="7"/>
      <c r="AC691" s="168"/>
      <c r="AD691" s="15"/>
      <c r="AE691" s="9">
        <v>3842</v>
      </c>
      <c r="AF691" s="9">
        <f t="shared" si="1188"/>
        <v>29</v>
      </c>
      <c r="AG691" s="9">
        <v>197</v>
      </c>
      <c r="AH691" s="9">
        <f t="shared" si="1189"/>
        <v>1</v>
      </c>
      <c r="AI691" s="9">
        <v>9</v>
      </c>
      <c r="AJ691" s="9">
        <f t="shared" si="1190"/>
        <v>1</v>
      </c>
      <c r="AK691" s="9">
        <v>0</v>
      </c>
      <c r="AL691" s="62" t="s">
        <v>137</v>
      </c>
      <c r="AM691" s="95">
        <v>1050</v>
      </c>
      <c r="AN691" s="9">
        <f t="shared" si="1193"/>
        <v>1050</v>
      </c>
      <c r="AO691" s="10">
        <f t="shared" si="1194"/>
        <v>0.36206896551724138</v>
      </c>
      <c r="AP691" s="7"/>
      <c r="AQ691" s="168"/>
      <c r="AR691" s="15"/>
      <c r="AS691" s="9">
        <v>3232</v>
      </c>
      <c r="AT691" s="9">
        <f t="shared" si="1195"/>
        <v>105</v>
      </c>
      <c r="AU691" s="9">
        <v>263</v>
      </c>
      <c r="AV691" s="9">
        <f t="shared" si="1196"/>
        <v>3</v>
      </c>
      <c r="AW691" s="9">
        <v>21</v>
      </c>
      <c r="AX691" s="9">
        <f t="shared" si="1197"/>
        <v>4</v>
      </c>
      <c r="AY691" s="9">
        <v>6</v>
      </c>
      <c r="AZ691" s="62" t="str">
        <f t="shared" si="1198"/>
        <v>ブラックホワイトポケカ</v>
      </c>
      <c r="BA691" s="95">
        <f t="shared" si="1199"/>
        <v>1000</v>
      </c>
      <c r="BB691" s="9">
        <f t="shared" si="1200"/>
        <v>4000</v>
      </c>
      <c r="BC691" s="10">
        <f t="shared" si="1201"/>
        <v>0.38095238095238093</v>
      </c>
      <c r="BD691" s="7"/>
      <c r="BE691" s="168"/>
      <c r="BF691" s="15"/>
      <c r="BG691" s="9">
        <v>1717</v>
      </c>
      <c r="BH691" s="9">
        <f t="shared" si="1202"/>
        <v>127</v>
      </c>
      <c r="BI691" s="9">
        <v>32</v>
      </c>
      <c r="BJ691" s="9">
        <f t="shared" si="1203"/>
        <v>2</v>
      </c>
      <c r="BK691" s="9">
        <v>15</v>
      </c>
      <c r="BL691" s="9">
        <f t="shared" si="1204"/>
        <v>6</v>
      </c>
      <c r="BM691" s="9">
        <v>4</v>
      </c>
      <c r="BN691" s="62" t="str">
        <f t="shared" si="1205"/>
        <v>デジタルミニカメラ</v>
      </c>
      <c r="BO691" s="95">
        <f t="shared" si="1206"/>
        <v>722</v>
      </c>
      <c r="BP691" s="9">
        <f t="shared" si="1207"/>
        <v>4332</v>
      </c>
      <c r="BQ691" s="10">
        <f t="shared" si="1208"/>
        <v>0.3411023622047244</v>
      </c>
      <c r="BR691" s="7"/>
      <c r="BS691" s="168"/>
      <c r="BT691" s="169"/>
      <c r="BU691" s="9"/>
      <c r="BV691" s="9" t="str">
        <f t="shared" si="1224"/>
        <v/>
      </c>
      <c r="BW691" s="9"/>
      <c r="BX691" s="9" t="str">
        <f t="shared" si="1225"/>
        <v/>
      </c>
      <c r="BY691" s="9"/>
      <c r="BZ691" s="9" t="str">
        <f t="shared" si="1226"/>
        <v/>
      </c>
      <c r="CA691" s="9"/>
      <c r="CB691" s="78"/>
      <c r="CC691" s="78" t="str">
        <f t="shared" si="1209"/>
        <v/>
      </c>
      <c r="CD691" s="9" t="str">
        <f t="shared" si="1227"/>
        <v/>
      </c>
      <c r="CE691" s="10" t="str">
        <f t="shared" si="1228"/>
        <v/>
      </c>
      <c r="CF691" s="7"/>
      <c r="CH691" s="15"/>
      <c r="CI691" s="9"/>
      <c r="CJ691" s="9" t="str">
        <f t="shared" si="1229"/>
        <v/>
      </c>
      <c r="CK691" s="9"/>
      <c r="CL691" s="9" t="str">
        <f t="shared" si="1230"/>
        <v/>
      </c>
      <c r="CM691" s="9"/>
      <c r="CN691" s="9" t="str">
        <f t="shared" si="1231"/>
        <v/>
      </c>
      <c r="CO691" s="9"/>
      <c r="CP691" s="78"/>
      <c r="CQ691" s="78" t="str">
        <f t="shared" si="1215"/>
        <v/>
      </c>
      <c r="CR691" s="9" t="str">
        <f t="shared" si="1232"/>
        <v/>
      </c>
      <c r="CS691" s="10" t="str">
        <f t="shared" si="1233"/>
        <v/>
      </c>
      <c r="CT691" s="7"/>
      <c r="CV691" s="15"/>
      <c r="CW691" s="9"/>
      <c r="CX691" s="9" t="str">
        <f t="shared" si="1234"/>
        <v/>
      </c>
      <c r="CY691" s="9"/>
      <c r="CZ691" s="9" t="str">
        <f t="shared" si="1235"/>
        <v/>
      </c>
      <c r="DA691" s="9"/>
      <c r="DB691" s="9" t="str">
        <f t="shared" si="1236"/>
        <v/>
      </c>
      <c r="DC691" s="9"/>
      <c r="DD691" s="78"/>
      <c r="DE691" s="78" t="str">
        <f t="shared" si="1221"/>
        <v/>
      </c>
      <c r="DF691" s="9" t="str">
        <f t="shared" si="1237"/>
        <v/>
      </c>
      <c r="DG691" s="10" t="str">
        <f t="shared" si="1238"/>
        <v/>
      </c>
      <c r="DH691" s="7"/>
    </row>
    <row r="692" spans="1:119">
      <c r="A692" s="221"/>
      <c r="B692" s="6" t="str">
        <f>IF(A692="","",SUM(D692:D695)+SUM(R692:R695)+SUM(AF692:AF695)+SUM(AT692:AT695)+SUM(BV683,CJ683,#REF!))</f>
        <v/>
      </c>
      <c r="C692" s="9">
        <v>6969</v>
      </c>
      <c r="D692" s="9">
        <f t="shared" si="1176"/>
        <v>150</v>
      </c>
      <c r="E692" s="9">
        <v>494</v>
      </c>
      <c r="F692" s="9">
        <f t="shared" si="1177"/>
        <v>3</v>
      </c>
      <c r="G692" s="9">
        <v>78</v>
      </c>
      <c r="H692" s="9">
        <f t="shared" si="1178"/>
        <v>4</v>
      </c>
      <c r="I692" s="9">
        <v>0</v>
      </c>
      <c r="J692" s="62" t="str">
        <f t="shared" ref="J692" si="1239">IF(C692="","",J688)</f>
        <v>キティサンダルBC</v>
      </c>
      <c r="K692" s="9">
        <f t="shared" ref="K692" si="1240">IF(D692="","",K688)</f>
        <v>605</v>
      </c>
      <c r="L692" s="9">
        <f t="shared" si="1181"/>
        <v>2420</v>
      </c>
      <c r="M692" s="10">
        <f t="shared" si="1182"/>
        <v>0.16133333333333333</v>
      </c>
      <c r="N692" s="7"/>
      <c r="O692" s="168"/>
      <c r="P692" s="15"/>
      <c r="Q692" s="9">
        <v>6918</v>
      </c>
      <c r="R692" s="9">
        <f t="shared" si="1183"/>
        <v>217</v>
      </c>
      <c r="S692" s="9">
        <v>171</v>
      </c>
      <c r="T692" s="9">
        <f t="shared" si="1184"/>
        <v>3</v>
      </c>
      <c r="U692" s="9">
        <v>7</v>
      </c>
      <c r="V692" s="9">
        <f t="shared" si="1185"/>
        <v>3</v>
      </c>
      <c r="W692" s="9">
        <v>6</v>
      </c>
      <c r="X692" s="62" t="str">
        <f t="shared" si="1210"/>
        <v>サンリオファン</v>
      </c>
      <c r="Y692" s="9">
        <f t="shared" si="1211"/>
        <v>1100</v>
      </c>
      <c r="Z692" s="9">
        <f t="shared" si="1186"/>
        <v>3300</v>
      </c>
      <c r="AA692" s="10">
        <f t="shared" si="1187"/>
        <v>0.15207373271889402</v>
      </c>
      <c r="AB692" s="7"/>
      <c r="AC692" s="168"/>
      <c r="AD692" s="15"/>
      <c r="AE692" s="9">
        <v>3983</v>
      </c>
      <c r="AF692" s="9">
        <f t="shared" si="1188"/>
        <v>180</v>
      </c>
      <c r="AG692" s="9">
        <v>161</v>
      </c>
      <c r="AH692" s="9">
        <f t="shared" si="1189"/>
        <v>4</v>
      </c>
      <c r="AI692" s="9">
        <v>32</v>
      </c>
      <c r="AJ692" s="9">
        <f t="shared" si="1190"/>
        <v>5</v>
      </c>
      <c r="AK692" s="9">
        <v>-10</v>
      </c>
      <c r="AL692" s="62" t="str">
        <f t="shared" si="1191"/>
        <v>ゲームアーク</v>
      </c>
      <c r="AM692" s="9">
        <f t="shared" si="1192"/>
        <v>670</v>
      </c>
      <c r="AN692" s="9">
        <f t="shared" si="1193"/>
        <v>3350</v>
      </c>
      <c r="AO692" s="10">
        <f t="shared" si="1194"/>
        <v>0.18611111111111112</v>
      </c>
      <c r="AP692" s="7" t="s">
        <v>236</v>
      </c>
      <c r="AQ692" s="168"/>
      <c r="AR692" s="17"/>
      <c r="AS692" s="9">
        <v>3820</v>
      </c>
      <c r="AT692" s="9">
        <f t="shared" si="1195"/>
        <v>68</v>
      </c>
      <c r="AU692" s="9">
        <v>242</v>
      </c>
      <c r="AV692" s="9">
        <f t="shared" si="1196"/>
        <v>9</v>
      </c>
      <c r="AW692" s="9">
        <v>110</v>
      </c>
      <c r="AX692" s="9">
        <f t="shared" si="1197"/>
        <v>8</v>
      </c>
      <c r="AY692" s="9">
        <v>0</v>
      </c>
      <c r="AZ692" s="62" t="str">
        <f t="shared" si="1198"/>
        <v>SPGマスコット</v>
      </c>
      <c r="BA692" s="9">
        <f t="shared" si="1199"/>
        <v>165</v>
      </c>
      <c r="BB692" s="9">
        <f t="shared" si="1200"/>
        <v>1320</v>
      </c>
      <c r="BC692" s="10">
        <f t="shared" si="1201"/>
        <v>0.19411764705882353</v>
      </c>
      <c r="BD692" s="7"/>
      <c r="BE692" s="168"/>
      <c r="BF692" s="17"/>
      <c r="BG692" s="9">
        <v>1058</v>
      </c>
      <c r="BH692" s="9">
        <f t="shared" si="1202"/>
        <v>91</v>
      </c>
      <c r="BI692" s="9">
        <v>45</v>
      </c>
      <c r="BJ692" s="9">
        <f t="shared" si="1203"/>
        <v>6</v>
      </c>
      <c r="BK692" s="9">
        <v>16</v>
      </c>
      <c r="BL692" s="9">
        <f t="shared" si="1204"/>
        <v>6</v>
      </c>
      <c r="BM692" s="9">
        <v>26</v>
      </c>
      <c r="BN692" s="62" t="str">
        <f t="shared" si="1205"/>
        <v>おしゅし</v>
      </c>
      <c r="BO692" s="9">
        <f t="shared" si="1206"/>
        <v>418</v>
      </c>
      <c r="BP692" s="9">
        <f t="shared" si="1207"/>
        <v>2508</v>
      </c>
      <c r="BQ692" s="10">
        <f t="shared" si="1208"/>
        <v>0.27560439560439559</v>
      </c>
      <c r="BR692" s="7" t="s">
        <v>237</v>
      </c>
      <c r="BS692" s="168"/>
      <c r="BT692" s="169"/>
      <c r="BU692" s="9"/>
      <c r="BV692" s="9" t="str">
        <f t="shared" si="1224"/>
        <v/>
      </c>
      <c r="BW692" s="9"/>
      <c r="BX692" s="9" t="str">
        <f t="shared" si="1225"/>
        <v/>
      </c>
      <c r="BY692" s="9"/>
      <c r="BZ692" s="9" t="str">
        <f t="shared" si="1226"/>
        <v/>
      </c>
      <c r="CA692" s="9"/>
      <c r="CB692" s="78"/>
      <c r="CC692" s="78" t="str">
        <f t="shared" si="1209"/>
        <v/>
      </c>
      <c r="CD692" s="9" t="str">
        <f t="shared" si="1227"/>
        <v/>
      </c>
      <c r="CE692" s="10" t="str">
        <f t="shared" si="1228"/>
        <v/>
      </c>
      <c r="CF692" s="7"/>
      <c r="CH692" s="15"/>
      <c r="CI692" s="9"/>
      <c r="CJ692" s="9" t="str">
        <f t="shared" si="1229"/>
        <v/>
      </c>
      <c r="CK692" s="109"/>
      <c r="CL692" s="9" t="str">
        <f t="shared" si="1230"/>
        <v/>
      </c>
      <c r="CM692" s="9"/>
      <c r="CN692" s="9" t="str">
        <f t="shared" si="1231"/>
        <v/>
      </c>
      <c r="CO692" s="9"/>
      <c r="CP692" s="78"/>
      <c r="CQ692" s="78" t="str">
        <f t="shared" si="1215"/>
        <v/>
      </c>
      <c r="CR692" s="9" t="str">
        <f t="shared" si="1232"/>
        <v/>
      </c>
      <c r="CS692" s="10" t="str">
        <f t="shared" si="1233"/>
        <v/>
      </c>
      <c r="CT692" s="7"/>
      <c r="CV692" s="15"/>
      <c r="CW692" s="9"/>
      <c r="CX692" s="9" t="str">
        <f t="shared" si="1234"/>
        <v/>
      </c>
      <c r="CY692" s="109"/>
      <c r="CZ692" s="9" t="str">
        <f t="shared" si="1235"/>
        <v/>
      </c>
      <c r="DA692" s="9"/>
      <c r="DB692" s="9" t="str">
        <f t="shared" si="1236"/>
        <v/>
      </c>
      <c r="DC692" s="9"/>
      <c r="DD692" s="78"/>
      <c r="DE692" s="78" t="str">
        <f t="shared" si="1221"/>
        <v/>
      </c>
      <c r="DF692" s="9" t="str">
        <f t="shared" si="1237"/>
        <v/>
      </c>
      <c r="DG692" s="10" t="str">
        <f t="shared" si="1238"/>
        <v/>
      </c>
      <c r="DH692" s="7"/>
    </row>
    <row r="693" spans="1:119" ht="15.75" thickBot="1">
      <c r="A693" s="23"/>
      <c r="B693" s="126" t="str">
        <f>IF(A693="","",SUM(D693:D696)+SUM(R693:R696)+SUM(AF693:AF696)+SUM(AT693:AT696)+SUM(BV684,CJ684,#REF!))</f>
        <v/>
      </c>
      <c r="C693" s="24">
        <v>6586</v>
      </c>
      <c r="D693" s="24">
        <f t="shared" si="1176"/>
        <v>208</v>
      </c>
      <c r="E693" s="24">
        <v>366</v>
      </c>
      <c r="F693" s="24">
        <f t="shared" si="1177"/>
        <v>4</v>
      </c>
      <c r="G693" s="24">
        <v>5</v>
      </c>
      <c r="H693" s="24">
        <f t="shared" si="1178"/>
        <v>4</v>
      </c>
      <c r="I693" s="24">
        <v>4</v>
      </c>
      <c r="J693" s="63" t="str">
        <f t="shared" ref="J693:J713" si="1241">IF(C693="","",J689)</f>
        <v>キティフェイスポーチ</v>
      </c>
      <c r="K693" s="96">
        <f t="shared" ref="K693:K713" si="1242">IF(D693="","",K689)</f>
        <v>957</v>
      </c>
      <c r="L693" s="24">
        <f t="shared" si="1181"/>
        <v>3828</v>
      </c>
      <c r="M693" s="26">
        <f t="shared" si="1182"/>
        <v>0.18403846153846154</v>
      </c>
      <c r="N693" s="7"/>
      <c r="O693" s="168"/>
      <c r="P693" s="23"/>
      <c r="Q693" s="24">
        <v>4775</v>
      </c>
      <c r="R693" s="24">
        <f t="shared" si="1183"/>
        <v>71</v>
      </c>
      <c r="S693" s="24">
        <v>302</v>
      </c>
      <c r="T693" s="24">
        <f t="shared" si="1184"/>
        <v>4</v>
      </c>
      <c r="U693" s="24">
        <v>17</v>
      </c>
      <c r="V693" s="24">
        <f t="shared" si="1185"/>
        <v>4</v>
      </c>
      <c r="W693" s="24">
        <v>8</v>
      </c>
      <c r="X693" s="63" t="str">
        <f t="shared" si="1210"/>
        <v>アンパンマンマスコット</v>
      </c>
      <c r="Y693" s="96">
        <f t="shared" si="1211"/>
        <v>608</v>
      </c>
      <c r="Z693" s="24">
        <f t="shared" si="1186"/>
        <v>2432</v>
      </c>
      <c r="AA693" s="26">
        <f t="shared" si="1187"/>
        <v>0.34253521126760561</v>
      </c>
      <c r="AB693" s="7"/>
      <c r="AC693" s="168"/>
      <c r="AD693" s="23"/>
      <c r="AE693" s="24">
        <v>3614</v>
      </c>
      <c r="AF693" s="24">
        <f t="shared" si="1188"/>
        <v>23</v>
      </c>
      <c r="AG693" s="24">
        <v>399</v>
      </c>
      <c r="AH693" s="24">
        <f t="shared" si="1189"/>
        <v>2</v>
      </c>
      <c r="AI693" s="24">
        <v>48</v>
      </c>
      <c r="AJ693" s="24">
        <f t="shared" si="1190"/>
        <v>2</v>
      </c>
      <c r="AK693" s="24">
        <v>0</v>
      </c>
      <c r="AL693" s="63" t="s">
        <v>145</v>
      </c>
      <c r="AM693" s="96">
        <v>396</v>
      </c>
      <c r="AN693" s="24">
        <f t="shared" si="1193"/>
        <v>792</v>
      </c>
      <c r="AO693" s="26">
        <f t="shared" si="1194"/>
        <v>0.34434782608695652</v>
      </c>
      <c r="AP693" s="7"/>
      <c r="AQ693" s="168"/>
      <c r="AR693" s="23"/>
      <c r="AS693" s="24">
        <v>3657</v>
      </c>
      <c r="AT693" s="24">
        <f t="shared" si="1195"/>
        <v>113</v>
      </c>
      <c r="AU693" s="24">
        <v>191</v>
      </c>
      <c r="AV693" s="24">
        <f t="shared" si="1196"/>
        <v>2</v>
      </c>
      <c r="AW693" s="24">
        <v>194</v>
      </c>
      <c r="AX693" s="24">
        <f t="shared" si="1197"/>
        <v>4</v>
      </c>
      <c r="AY693" s="24">
        <v>0</v>
      </c>
      <c r="AZ693" s="63" t="str">
        <f t="shared" si="1198"/>
        <v>SPGラバー</v>
      </c>
      <c r="BA693" s="96">
        <f t="shared" si="1199"/>
        <v>200</v>
      </c>
      <c r="BB693" s="24">
        <f t="shared" si="1200"/>
        <v>800</v>
      </c>
      <c r="BC693" s="26">
        <f t="shared" si="1201"/>
        <v>7.0796460176991149E-2</v>
      </c>
      <c r="BD693" s="7"/>
      <c r="BE693" s="168"/>
      <c r="BF693" s="23"/>
      <c r="BG693" s="24">
        <v>902</v>
      </c>
      <c r="BH693" s="24">
        <f t="shared" si="1202"/>
        <v>69</v>
      </c>
      <c r="BI693" s="24">
        <v>49</v>
      </c>
      <c r="BJ693" s="24">
        <f t="shared" si="1203"/>
        <v>2</v>
      </c>
      <c r="BK693" s="24">
        <v>298</v>
      </c>
      <c r="BL693" s="24">
        <f t="shared" si="1204"/>
        <v>2</v>
      </c>
      <c r="BM693" s="24">
        <v>-238</v>
      </c>
      <c r="BN693" s="63" t="str">
        <f t="shared" si="1205"/>
        <v>ケセラセラKH</v>
      </c>
      <c r="BO693" s="96">
        <f t="shared" si="1206"/>
        <v>0</v>
      </c>
      <c r="BP693" s="24">
        <f t="shared" si="1207"/>
        <v>0</v>
      </c>
      <c r="BQ693" s="26">
        <f t="shared" si="1208"/>
        <v>0</v>
      </c>
      <c r="BR693" s="7" t="s">
        <v>238</v>
      </c>
      <c r="BS693" s="168"/>
      <c r="BT693" s="169"/>
      <c r="BU693" s="9"/>
      <c r="BV693" s="9" t="str">
        <f t="shared" si="1224"/>
        <v/>
      </c>
      <c r="BW693" s="9"/>
      <c r="BX693" s="9" t="str">
        <f t="shared" si="1225"/>
        <v/>
      </c>
      <c r="BY693" s="9"/>
      <c r="BZ693" s="9" t="str">
        <f t="shared" si="1226"/>
        <v/>
      </c>
      <c r="CA693" s="9"/>
      <c r="CB693" s="78"/>
      <c r="CC693" s="78" t="str">
        <f t="shared" si="1209"/>
        <v/>
      </c>
      <c r="CD693" s="9" t="str">
        <f t="shared" si="1227"/>
        <v/>
      </c>
      <c r="CE693" s="10" t="str">
        <f t="shared" si="1228"/>
        <v/>
      </c>
      <c r="CF693" s="7"/>
      <c r="CH693" s="15"/>
      <c r="CI693" s="9"/>
      <c r="CJ693" s="9" t="str">
        <f t="shared" si="1229"/>
        <v/>
      </c>
      <c r="CK693" s="9"/>
      <c r="CL693" s="9" t="str">
        <f t="shared" si="1230"/>
        <v/>
      </c>
      <c r="CM693" s="9"/>
      <c r="CN693" s="9" t="str">
        <f t="shared" si="1231"/>
        <v/>
      </c>
      <c r="CO693" s="9"/>
      <c r="CP693" s="78"/>
      <c r="CQ693" s="78" t="str">
        <f t="shared" si="1215"/>
        <v/>
      </c>
      <c r="CR693" s="9" t="str">
        <f t="shared" si="1232"/>
        <v/>
      </c>
      <c r="CS693" s="10" t="str">
        <f t="shared" si="1233"/>
        <v/>
      </c>
      <c r="CT693" s="7"/>
      <c r="CV693" s="15"/>
      <c r="CW693" s="9"/>
      <c r="CX693" s="9" t="str">
        <f t="shared" si="1234"/>
        <v/>
      </c>
      <c r="CY693" s="9"/>
      <c r="CZ693" s="9" t="str">
        <f t="shared" si="1235"/>
        <v/>
      </c>
      <c r="DA693" s="9"/>
      <c r="DB693" s="9" t="str">
        <f t="shared" si="1236"/>
        <v/>
      </c>
      <c r="DC693" s="9"/>
      <c r="DD693" s="78"/>
      <c r="DE693" s="78" t="str">
        <f t="shared" si="1221"/>
        <v/>
      </c>
      <c r="DF693" s="9" t="str">
        <f t="shared" si="1237"/>
        <v/>
      </c>
      <c r="DG693" s="10" t="str">
        <f t="shared" si="1238"/>
        <v/>
      </c>
      <c r="DH693" s="7"/>
    </row>
    <row r="694" spans="1:119" ht="15" customHeight="1" thickTop="1">
      <c r="A694" s="89">
        <v>45869</v>
      </c>
      <c r="B694" s="6">
        <f>IF(A694="","",SUM(D694:D697)+SUM(R694:R697)+SUM(BV682)+SUM(CJ682)+SUM(CX682)+SUM(AF694:AF697)+SUM(AT694:AT697)+SUM(BH694:BH697))</f>
        <v>2485</v>
      </c>
      <c r="C694" s="78">
        <v>8430</v>
      </c>
      <c r="D694" s="78">
        <f t="shared" si="1176"/>
        <v>59</v>
      </c>
      <c r="E694" s="78">
        <v>312</v>
      </c>
      <c r="F694" s="28">
        <f t="shared" si="1177"/>
        <v>0</v>
      </c>
      <c r="G694" s="78">
        <v>27</v>
      </c>
      <c r="H694" s="78">
        <f t="shared" si="1178"/>
        <v>3</v>
      </c>
      <c r="I694" s="78">
        <v>4</v>
      </c>
      <c r="J694" s="90" t="str">
        <f t="shared" si="1241"/>
        <v>NICIマスコット</v>
      </c>
      <c r="K694" s="91">
        <f t="shared" si="1242"/>
        <v>682</v>
      </c>
      <c r="L694" s="28">
        <f t="shared" si="1181"/>
        <v>2046</v>
      </c>
      <c r="M694" s="29">
        <f t="shared" si="1182"/>
        <v>0.34677966101694913</v>
      </c>
      <c r="N694" s="7"/>
      <c r="O694" s="168"/>
      <c r="P694" s="89">
        <f>IF(A694="","",A694)</f>
        <v>45869</v>
      </c>
      <c r="Q694" s="78">
        <v>5815</v>
      </c>
      <c r="R694" s="78">
        <f t="shared" si="1183"/>
        <v>119</v>
      </c>
      <c r="S694" s="78">
        <v>121</v>
      </c>
      <c r="T694" s="28">
        <f t="shared" si="1184"/>
        <v>7</v>
      </c>
      <c r="U694" s="78">
        <v>2</v>
      </c>
      <c r="V694" s="78">
        <f t="shared" si="1185"/>
        <v>5</v>
      </c>
      <c r="W694" s="78">
        <v>6</v>
      </c>
      <c r="X694" s="90" t="str">
        <f t="shared" si="1210"/>
        <v>ジョージファン</v>
      </c>
      <c r="Y694" s="91">
        <f t="shared" si="1211"/>
        <v>1050</v>
      </c>
      <c r="Z694" s="28">
        <f t="shared" si="1186"/>
        <v>5250</v>
      </c>
      <c r="AA694" s="29">
        <f t="shared" si="1187"/>
        <v>0.44117647058823528</v>
      </c>
      <c r="AB694" s="7"/>
      <c r="AC694" s="168"/>
      <c r="AD694" s="89">
        <f>IF(A694="","",A694)</f>
        <v>45869</v>
      </c>
      <c r="AE694" s="78">
        <v>3682</v>
      </c>
      <c r="AF694" s="78">
        <f t="shared" si="1188"/>
        <v>15</v>
      </c>
      <c r="AG694" s="78">
        <v>125</v>
      </c>
      <c r="AH694" s="28">
        <f t="shared" si="1189"/>
        <v>0</v>
      </c>
      <c r="AI694" s="78">
        <v>18</v>
      </c>
      <c r="AJ694" s="78">
        <f t="shared" si="1190"/>
        <v>2</v>
      </c>
      <c r="AK694" s="78">
        <v>12</v>
      </c>
      <c r="AL694" s="90" t="str">
        <f t="shared" si="1191"/>
        <v>しなこセボンスター</v>
      </c>
      <c r="AM694" s="91">
        <f t="shared" si="1192"/>
        <v>495</v>
      </c>
      <c r="AN694" s="28">
        <f t="shared" si="1193"/>
        <v>990</v>
      </c>
      <c r="AO694" s="29">
        <f t="shared" si="1194"/>
        <v>0.66</v>
      </c>
      <c r="AP694" s="7"/>
      <c r="AQ694" s="168"/>
      <c r="AR694" s="89">
        <f>IF(A694="","",A694)</f>
        <v>45869</v>
      </c>
      <c r="AS694" s="78">
        <v>5856</v>
      </c>
      <c r="AT694" s="78">
        <f t="shared" si="1195"/>
        <v>88</v>
      </c>
      <c r="AU694" s="78">
        <v>255</v>
      </c>
      <c r="AV694" s="28">
        <f t="shared" si="1196"/>
        <v>2</v>
      </c>
      <c r="AW694" s="78">
        <v>20</v>
      </c>
      <c r="AX694" s="78">
        <f t="shared" si="1197"/>
        <v>3</v>
      </c>
      <c r="AY694" s="78">
        <v>0</v>
      </c>
      <c r="AZ694" s="90" t="str">
        <f t="shared" si="1198"/>
        <v>テラスタルフェス</v>
      </c>
      <c r="BA694" s="91">
        <f t="shared" si="1199"/>
        <v>1000</v>
      </c>
      <c r="BB694" s="28">
        <f t="shared" si="1200"/>
        <v>3000</v>
      </c>
      <c r="BC694" s="29">
        <f t="shared" si="1201"/>
        <v>0.34090909090909088</v>
      </c>
      <c r="BD694" s="7"/>
      <c r="BE694" s="168"/>
      <c r="BF694" s="89">
        <f>IF(A694="","",A694)</f>
        <v>45869</v>
      </c>
      <c r="BG694" s="78">
        <v>1740</v>
      </c>
      <c r="BH694" s="78">
        <f t="shared" si="1202"/>
        <v>104</v>
      </c>
      <c r="BI694" s="78">
        <v>76</v>
      </c>
      <c r="BJ694" s="28">
        <f t="shared" si="1203"/>
        <v>7</v>
      </c>
      <c r="BK694" s="78">
        <v>22</v>
      </c>
      <c r="BL694" s="78">
        <f t="shared" si="1204"/>
        <v>1</v>
      </c>
      <c r="BM694" s="78">
        <v>8</v>
      </c>
      <c r="BN694" s="90" t="str">
        <f t="shared" si="1205"/>
        <v>ゴールドイヤホン</v>
      </c>
      <c r="BO694" s="91">
        <f t="shared" si="1206"/>
        <v>800</v>
      </c>
      <c r="BP694" s="28">
        <f t="shared" si="1207"/>
        <v>800</v>
      </c>
      <c r="BQ694" s="29">
        <f t="shared" si="1208"/>
        <v>7.6923076923076927E-2</v>
      </c>
      <c r="BR694" s="7"/>
      <c r="BS694" s="168"/>
      <c r="BT694" s="169"/>
      <c r="BU694" s="9"/>
      <c r="BV694" s="9" t="str">
        <f t="shared" si="1224"/>
        <v/>
      </c>
      <c r="BW694" s="9"/>
      <c r="BX694" s="9" t="str">
        <f t="shared" si="1225"/>
        <v/>
      </c>
      <c r="BY694" s="9"/>
      <c r="BZ694" s="9" t="str">
        <f t="shared" si="1226"/>
        <v/>
      </c>
      <c r="CA694" s="9"/>
      <c r="CB694" s="78"/>
      <c r="CC694" s="78" t="str">
        <f t="shared" si="1209"/>
        <v/>
      </c>
      <c r="CD694" s="9" t="str">
        <f t="shared" si="1227"/>
        <v/>
      </c>
      <c r="CE694" s="10" t="str">
        <f t="shared" si="1228"/>
        <v/>
      </c>
      <c r="CF694" s="7"/>
      <c r="CH694" s="15"/>
      <c r="CI694" s="9"/>
      <c r="CJ694" s="9" t="str">
        <f t="shared" si="1229"/>
        <v/>
      </c>
      <c r="CK694" s="9"/>
      <c r="CL694" s="9" t="str">
        <f t="shared" si="1230"/>
        <v/>
      </c>
      <c r="CM694" s="9"/>
      <c r="CN694" s="9" t="str">
        <f t="shared" si="1231"/>
        <v/>
      </c>
      <c r="CO694" s="9"/>
      <c r="CP694" s="78"/>
      <c r="CQ694" s="78" t="str">
        <f t="shared" si="1215"/>
        <v/>
      </c>
      <c r="CR694" s="9" t="str">
        <f t="shared" si="1232"/>
        <v/>
      </c>
      <c r="CS694" s="10" t="str">
        <f t="shared" si="1233"/>
        <v/>
      </c>
      <c r="CT694" s="7"/>
      <c r="CV694" s="15"/>
      <c r="CW694" s="9"/>
      <c r="CX694" s="9" t="str">
        <f t="shared" si="1234"/>
        <v/>
      </c>
      <c r="CY694" s="9"/>
      <c r="CZ694" s="9" t="str">
        <f t="shared" si="1235"/>
        <v/>
      </c>
      <c r="DA694" s="9"/>
      <c r="DB694" s="9" t="str">
        <f t="shared" si="1236"/>
        <v/>
      </c>
      <c r="DC694" s="9"/>
      <c r="DD694" s="78"/>
      <c r="DE694" s="78" t="str">
        <f t="shared" si="1221"/>
        <v/>
      </c>
      <c r="DF694" s="9" t="str">
        <f t="shared" si="1237"/>
        <v/>
      </c>
      <c r="DG694" s="10" t="str">
        <f t="shared" si="1238"/>
        <v/>
      </c>
      <c r="DH694" s="7"/>
    </row>
    <row r="695" spans="1:119" ht="15" customHeight="1">
      <c r="A695" s="218" t="s">
        <v>54</v>
      </c>
      <c r="B695" s="15"/>
      <c r="C695" s="9">
        <v>10299</v>
      </c>
      <c r="D695" s="9">
        <f t="shared" si="1176"/>
        <v>78</v>
      </c>
      <c r="E695" s="9">
        <v>275</v>
      </c>
      <c r="F695" s="9">
        <f t="shared" si="1177"/>
        <v>3</v>
      </c>
      <c r="G695" s="9">
        <v>16</v>
      </c>
      <c r="H695" s="9">
        <f t="shared" si="1178"/>
        <v>3</v>
      </c>
      <c r="I695" s="9">
        <v>0</v>
      </c>
      <c r="J695" s="62" t="str">
        <f t="shared" si="1241"/>
        <v>ピクミンマスコット</v>
      </c>
      <c r="K695" s="95">
        <f t="shared" si="1242"/>
        <v>800</v>
      </c>
      <c r="L695" s="9">
        <f t="shared" si="1181"/>
        <v>2400</v>
      </c>
      <c r="M695" s="10">
        <f t="shared" si="1182"/>
        <v>0.30769230769230771</v>
      </c>
      <c r="N695" s="7"/>
      <c r="O695" s="168"/>
      <c r="P695" s="15"/>
      <c r="Q695" s="9">
        <v>6936</v>
      </c>
      <c r="R695" s="9">
        <f t="shared" si="1183"/>
        <v>77</v>
      </c>
      <c r="S695" s="9">
        <v>332</v>
      </c>
      <c r="T695" s="9">
        <f t="shared" si="1184"/>
        <v>1</v>
      </c>
      <c r="U695" s="9">
        <v>17</v>
      </c>
      <c r="V695" s="9">
        <f t="shared" si="1185"/>
        <v>1</v>
      </c>
      <c r="W695" s="9">
        <v>2</v>
      </c>
      <c r="X695" s="62" t="str">
        <f t="shared" si="1210"/>
        <v>サンリオキーケース</v>
      </c>
      <c r="Y695" s="95">
        <f t="shared" si="1211"/>
        <v>762</v>
      </c>
      <c r="Z695" s="9">
        <f t="shared" si="1186"/>
        <v>762</v>
      </c>
      <c r="AA695" s="10">
        <f t="shared" si="1187"/>
        <v>9.8961038961038958E-2</v>
      </c>
      <c r="AB695" s="7"/>
      <c r="AC695" s="168"/>
      <c r="AD695" s="15"/>
      <c r="AE695" s="9">
        <v>3856</v>
      </c>
      <c r="AF695" s="9">
        <f t="shared" si="1188"/>
        <v>14</v>
      </c>
      <c r="AG695" s="9">
        <v>199</v>
      </c>
      <c r="AH695" s="9">
        <f t="shared" si="1189"/>
        <v>2</v>
      </c>
      <c r="AI695" s="9">
        <v>8</v>
      </c>
      <c r="AJ695" s="9">
        <f t="shared" si="1190"/>
        <v>1</v>
      </c>
      <c r="AK695" s="9">
        <v>2</v>
      </c>
      <c r="AL695" s="62" t="str">
        <f t="shared" si="1191"/>
        <v>こびとづかんキーケース</v>
      </c>
      <c r="AM695" s="95">
        <f t="shared" si="1192"/>
        <v>1050</v>
      </c>
      <c r="AN695" s="9">
        <f t="shared" si="1193"/>
        <v>1050</v>
      </c>
      <c r="AO695" s="10">
        <f t="shared" si="1194"/>
        <v>0.75</v>
      </c>
      <c r="AP695" s="7"/>
      <c r="AQ695" s="168"/>
      <c r="AR695" s="15"/>
      <c r="AS695" s="9">
        <v>3315</v>
      </c>
      <c r="AT695" s="9">
        <f t="shared" si="1195"/>
        <v>83</v>
      </c>
      <c r="AU695" s="9">
        <v>267</v>
      </c>
      <c r="AV695" s="9">
        <f t="shared" si="1196"/>
        <v>4</v>
      </c>
      <c r="AW695" s="9">
        <v>22</v>
      </c>
      <c r="AX695" s="9">
        <f t="shared" si="1197"/>
        <v>5</v>
      </c>
      <c r="AY695" s="9">
        <v>0</v>
      </c>
      <c r="AZ695" s="62" t="str">
        <f t="shared" si="1198"/>
        <v>ブラックホワイトポケカ</v>
      </c>
      <c r="BA695" s="95">
        <f t="shared" si="1199"/>
        <v>1000</v>
      </c>
      <c r="BB695" s="9">
        <f t="shared" si="1200"/>
        <v>5000</v>
      </c>
      <c r="BC695" s="10">
        <f t="shared" si="1201"/>
        <v>0.60240963855421692</v>
      </c>
      <c r="BD695" s="7"/>
      <c r="BE695" s="168"/>
      <c r="BF695" s="15"/>
      <c r="BG695" s="9">
        <v>1848</v>
      </c>
      <c r="BH695" s="9">
        <f t="shared" si="1202"/>
        <v>131</v>
      </c>
      <c r="BI695" s="9">
        <v>33</v>
      </c>
      <c r="BJ695" s="9">
        <f t="shared" si="1203"/>
        <v>1</v>
      </c>
      <c r="BK695" s="9">
        <v>17</v>
      </c>
      <c r="BL695" s="9">
        <f t="shared" si="1204"/>
        <v>2</v>
      </c>
      <c r="BM695" s="9">
        <v>2</v>
      </c>
      <c r="BN695" s="62" t="str">
        <f t="shared" si="1205"/>
        <v>デジタルミニカメラ</v>
      </c>
      <c r="BO695" s="95">
        <f t="shared" si="1206"/>
        <v>722</v>
      </c>
      <c r="BP695" s="9">
        <f t="shared" si="1207"/>
        <v>1444</v>
      </c>
      <c r="BQ695" s="10">
        <f t="shared" si="1208"/>
        <v>0.11022900763358778</v>
      </c>
      <c r="BR695" s="7"/>
      <c r="BS695" s="168"/>
      <c r="BT695" s="169"/>
      <c r="BU695" s="9"/>
      <c r="BV695" s="9" t="str">
        <f t="shared" si="1224"/>
        <v/>
      </c>
      <c r="BW695" s="9"/>
      <c r="BX695" s="9" t="str">
        <f t="shared" si="1225"/>
        <v/>
      </c>
      <c r="BY695" s="9"/>
      <c r="BZ695" s="9" t="str">
        <f t="shared" si="1226"/>
        <v/>
      </c>
      <c r="CA695" s="9"/>
      <c r="CB695" s="9"/>
      <c r="CC695" s="9"/>
      <c r="CD695" s="9" t="str">
        <f t="shared" si="1227"/>
        <v/>
      </c>
      <c r="CE695" s="10" t="str">
        <f t="shared" si="1228"/>
        <v/>
      </c>
      <c r="CF695" s="7"/>
      <c r="CH695" s="15"/>
      <c r="CI695" s="9"/>
      <c r="CJ695" s="9" t="str">
        <f t="shared" si="1229"/>
        <v/>
      </c>
      <c r="CK695" s="9"/>
      <c r="CL695" s="9" t="str">
        <f t="shared" si="1230"/>
        <v/>
      </c>
      <c r="CM695" s="9"/>
      <c r="CN695" s="9" t="str">
        <f t="shared" si="1231"/>
        <v/>
      </c>
      <c r="CO695" s="9"/>
      <c r="CP695" s="9"/>
      <c r="CQ695" s="9"/>
      <c r="CR695" s="9" t="str">
        <f t="shared" si="1232"/>
        <v/>
      </c>
      <c r="CS695" s="10" t="str">
        <f t="shared" si="1233"/>
        <v/>
      </c>
      <c r="CT695" s="7"/>
      <c r="CV695" s="15"/>
      <c r="CW695" s="9"/>
      <c r="CX695" s="9" t="str">
        <f t="shared" si="1234"/>
        <v/>
      </c>
      <c r="CY695" s="9"/>
      <c r="CZ695" s="9" t="str">
        <f t="shared" si="1235"/>
        <v/>
      </c>
      <c r="DA695" s="9"/>
      <c r="DB695" s="9" t="str">
        <f t="shared" si="1236"/>
        <v/>
      </c>
      <c r="DC695" s="9"/>
      <c r="DD695" s="9"/>
      <c r="DE695" s="9"/>
      <c r="DF695" s="9" t="str">
        <f t="shared" si="1237"/>
        <v/>
      </c>
      <c r="DG695" s="10" t="str">
        <f t="shared" si="1238"/>
        <v/>
      </c>
      <c r="DH695" s="7"/>
      <c r="DJ695" s="250"/>
      <c r="DK695" s="250"/>
      <c r="DL695" s="250"/>
      <c r="DM695" s="250"/>
      <c r="DN695" s="250"/>
      <c r="DO695" s="250"/>
    </row>
    <row r="696" spans="1:119" ht="15" customHeight="1">
      <c r="A696" s="220">
        <v>663000</v>
      </c>
      <c r="B696" s="15"/>
      <c r="C696" s="9">
        <v>7040</v>
      </c>
      <c r="D696" s="9">
        <f t="shared" si="1176"/>
        <v>71</v>
      </c>
      <c r="E696" s="9">
        <v>495</v>
      </c>
      <c r="F696" s="9">
        <f t="shared" si="1177"/>
        <v>1</v>
      </c>
      <c r="G696" s="9">
        <v>76</v>
      </c>
      <c r="H696" s="9">
        <f t="shared" si="1178"/>
        <v>2</v>
      </c>
      <c r="I696" s="9">
        <v>0</v>
      </c>
      <c r="J696" s="62" t="str">
        <f t="shared" si="1241"/>
        <v>キティサンダルBC</v>
      </c>
      <c r="K696" s="9">
        <f t="shared" si="1242"/>
        <v>605</v>
      </c>
      <c r="L696" s="9">
        <f t="shared" si="1181"/>
        <v>1210</v>
      </c>
      <c r="M696" s="10">
        <f t="shared" si="1182"/>
        <v>0.1704225352112676</v>
      </c>
      <c r="N696" s="7"/>
      <c r="O696" s="168"/>
      <c r="P696" s="15"/>
      <c r="Q696" s="9">
        <v>7163</v>
      </c>
      <c r="R696" s="9">
        <f t="shared" si="1183"/>
        <v>245</v>
      </c>
      <c r="S696" s="9">
        <v>175</v>
      </c>
      <c r="T696" s="9">
        <f t="shared" si="1184"/>
        <v>4</v>
      </c>
      <c r="U696" s="9">
        <v>9</v>
      </c>
      <c r="V696" s="9">
        <f t="shared" si="1185"/>
        <v>4</v>
      </c>
      <c r="W696" s="9">
        <v>2</v>
      </c>
      <c r="X696" s="62" t="str">
        <f t="shared" si="1210"/>
        <v>サンリオファン</v>
      </c>
      <c r="Y696" s="9">
        <f t="shared" si="1211"/>
        <v>1100</v>
      </c>
      <c r="Z696" s="9">
        <f t="shared" si="1186"/>
        <v>4400</v>
      </c>
      <c r="AA696" s="10">
        <f t="shared" si="1187"/>
        <v>0.17959183673469387</v>
      </c>
      <c r="AB696" s="7"/>
      <c r="AC696" s="168"/>
      <c r="AD696" s="15"/>
      <c r="AE696" s="9">
        <v>4006</v>
      </c>
      <c r="AF696" s="9">
        <f t="shared" si="1188"/>
        <v>23</v>
      </c>
      <c r="AG696" s="9">
        <v>164</v>
      </c>
      <c r="AH696" s="9">
        <f t="shared" si="1189"/>
        <v>3</v>
      </c>
      <c r="AI696" s="9">
        <v>20</v>
      </c>
      <c r="AJ696" s="9">
        <f t="shared" si="1190"/>
        <v>2</v>
      </c>
      <c r="AK696" s="9">
        <v>0</v>
      </c>
      <c r="AL696" s="62" t="s">
        <v>140</v>
      </c>
      <c r="AM696" s="9">
        <v>418</v>
      </c>
      <c r="AN696" s="9">
        <f t="shared" si="1193"/>
        <v>836</v>
      </c>
      <c r="AO696" s="10">
        <f t="shared" si="1194"/>
        <v>0.3634782608695652</v>
      </c>
      <c r="AP696" s="7"/>
      <c r="AQ696" s="168"/>
      <c r="AR696" s="17"/>
      <c r="AS696" s="9">
        <v>3889</v>
      </c>
      <c r="AT696" s="9">
        <f t="shared" si="1195"/>
        <v>69</v>
      </c>
      <c r="AU696" s="9">
        <v>246</v>
      </c>
      <c r="AV696" s="9">
        <f t="shared" si="1196"/>
        <v>4</v>
      </c>
      <c r="AW696" s="9">
        <v>106</v>
      </c>
      <c r="AX696" s="9">
        <f t="shared" si="1197"/>
        <v>4</v>
      </c>
      <c r="AY696" s="9">
        <v>0</v>
      </c>
      <c r="AZ696" s="62" t="str">
        <f t="shared" si="1198"/>
        <v>SPGマスコット</v>
      </c>
      <c r="BA696" s="9">
        <f t="shared" si="1199"/>
        <v>165</v>
      </c>
      <c r="BB696" s="9">
        <f t="shared" si="1200"/>
        <v>660</v>
      </c>
      <c r="BC696" s="10">
        <f t="shared" si="1201"/>
        <v>9.5652173913043481E-2</v>
      </c>
      <c r="BD696" s="7"/>
      <c r="BE696" s="168"/>
      <c r="BF696" s="17"/>
      <c r="BG696" s="9">
        <v>1233</v>
      </c>
      <c r="BH696" s="9">
        <f t="shared" si="1202"/>
        <v>175</v>
      </c>
      <c r="BI696" s="9">
        <v>47</v>
      </c>
      <c r="BJ696" s="9">
        <f t="shared" si="1203"/>
        <v>2</v>
      </c>
      <c r="BK696" s="9">
        <v>40</v>
      </c>
      <c r="BL696" s="9">
        <f t="shared" si="1204"/>
        <v>2</v>
      </c>
      <c r="BM696" s="9">
        <v>10</v>
      </c>
      <c r="BN696" s="62" t="s">
        <v>44</v>
      </c>
      <c r="BO696" s="9">
        <v>670</v>
      </c>
      <c r="BP696" s="9">
        <f t="shared" si="1207"/>
        <v>1340</v>
      </c>
      <c r="BQ696" s="10">
        <f t="shared" si="1208"/>
        <v>7.6571428571428568E-2</v>
      </c>
      <c r="BR696" s="7"/>
      <c r="BS696" s="168"/>
      <c r="BT696" s="169"/>
      <c r="BU696" s="9"/>
      <c r="BV696" s="9" t="str">
        <f t="shared" si="1224"/>
        <v/>
      </c>
      <c r="BW696" s="9"/>
      <c r="BX696" s="9" t="str">
        <f t="shared" si="1225"/>
        <v/>
      </c>
      <c r="BY696" s="9"/>
      <c r="BZ696" s="9" t="str">
        <f t="shared" si="1226"/>
        <v/>
      </c>
      <c r="CA696" s="9"/>
      <c r="CB696" s="9"/>
      <c r="CC696" s="9"/>
      <c r="CD696" s="9" t="str">
        <f t="shared" si="1227"/>
        <v/>
      </c>
      <c r="CE696" s="10" t="str">
        <f t="shared" si="1228"/>
        <v/>
      </c>
      <c r="CF696" s="7"/>
      <c r="CH696" s="15"/>
      <c r="CI696" s="9"/>
      <c r="CJ696" s="9" t="str">
        <f t="shared" si="1229"/>
        <v/>
      </c>
      <c r="CK696" s="9"/>
      <c r="CL696" s="9" t="str">
        <f t="shared" si="1230"/>
        <v/>
      </c>
      <c r="CM696" s="9"/>
      <c r="CN696" s="9" t="str">
        <f t="shared" si="1231"/>
        <v/>
      </c>
      <c r="CO696" s="9"/>
      <c r="CP696" s="9"/>
      <c r="CQ696" s="9"/>
      <c r="CR696" s="9" t="str">
        <f t="shared" si="1232"/>
        <v/>
      </c>
      <c r="CS696" s="10" t="str">
        <f t="shared" si="1233"/>
        <v/>
      </c>
      <c r="CT696" s="7"/>
      <c r="CV696" s="15"/>
      <c r="CW696" s="9"/>
      <c r="CX696" s="9" t="str">
        <f t="shared" si="1234"/>
        <v/>
      </c>
      <c r="CY696" s="9"/>
      <c r="CZ696" s="9" t="str">
        <f t="shared" si="1235"/>
        <v/>
      </c>
      <c r="DA696" s="9"/>
      <c r="DB696" s="9" t="str">
        <f t="shared" si="1236"/>
        <v/>
      </c>
      <c r="DC696" s="9"/>
      <c r="DD696" s="9"/>
      <c r="DE696" s="9"/>
      <c r="DF696" s="9" t="str">
        <f t="shared" si="1237"/>
        <v/>
      </c>
      <c r="DG696" s="10" t="str">
        <f t="shared" si="1238"/>
        <v/>
      </c>
      <c r="DH696" s="7"/>
      <c r="DJ696" s="248"/>
      <c r="DK696" s="248"/>
      <c r="DL696" s="248"/>
      <c r="DM696" s="248"/>
      <c r="DN696" s="248"/>
      <c r="DO696" s="248"/>
    </row>
    <row r="697" spans="1:119" ht="15" customHeight="1" thickBot="1">
      <c r="A697" s="189"/>
      <c r="B697" s="23"/>
      <c r="C697" s="24">
        <v>6723</v>
      </c>
      <c r="D697" s="24">
        <f t="shared" si="1176"/>
        <v>137</v>
      </c>
      <c r="E697" s="24">
        <v>367</v>
      </c>
      <c r="F697" s="24">
        <f t="shared" si="1177"/>
        <v>1</v>
      </c>
      <c r="G697" s="24">
        <v>8</v>
      </c>
      <c r="H697" s="24">
        <f t="shared" si="1178"/>
        <v>1</v>
      </c>
      <c r="I697" s="24">
        <v>2</v>
      </c>
      <c r="J697" s="63" t="str">
        <f t="shared" si="1241"/>
        <v>キティフェイスポーチ</v>
      </c>
      <c r="K697" s="96">
        <f t="shared" si="1242"/>
        <v>957</v>
      </c>
      <c r="L697" s="24">
        <f t="shared" si="1181"/>
        <v>957</v>
      </c>
      <c r="M697" s="26">
        <f t="shared" si="1182"/>
        <v>6.985401459854014E-2</v>
      </c>
      <c r="N697" s="7"/>
      <c r="O697" s="168"/>
      <c r="P697" s="23"/>
      <c r="Q697" s="24">
        <v>4876</v>
      </c>
      <c r="R697" s="24">
        <f t="shared" si="1183"/>
        <v>101</v>
      </c>
      <c r="S697" s="24">
        <v>308</v>
      </c>
      <c r="T697" s="24">
        <f t="shared" si="1184"/>
        <v>6</v>
      </c>
      <c r="U697" s="24">
        <v>19</v>
      </c>
      <c r="V697" s="24">
        <f t="shared" si="1185"/>
        <v>6</v>
      </c>
      <c r="W697" s="24">
        <v>8</v>
      </c>
      <c r="X697" s="63" t="str">
        <f t="shared" si="1210"/>
        <v>アンパンマンマスコット</v>
      </c>
      <c r="Y697" s="96">
        <f t="shared" si="1211"/>
        <v>608</v>
      </c>
      <c r="Z697" s="24">
        <f t="shared" si="1186"/>
        <v>3648</v>
      </c>
      <c r="AA697" s="26">
        <f t="shared" si="1187"/>
        <v>0.36118811881188118</v>
      </c>
      <c r="AB697" s="7"/>
      <c r="AC697" s="168"/>
      <c r="AD697" s="23"/>
      <c r="AE697" s="24">
        <v>3622</v>
      </c>
      <c r="AF697" s="24">
        <f t="shared" si="1188"/>
        <v>8</v>
      </c>
      <c r="AG697" s="24">
        <v>400</v>
      </c>
      <c r="AH697" s="24">
        <f t="shared" si="1189"/>
        <v>1</v>
      </c>
      <c r="AI697" s="24">
        <v>48</v>
      </c>
      <c r="AJ697" s="24">
        <f t="shared" si="1190"/>
        <v>0</v>
      </c>
      <c r="AK697" s="24">
        <v>-36</v>
      </c>
      <c r="AL697" s="63" t="str">
        <f t="shared" si="1191"/>
        <v>文具のりオイルチャーム</v>
      </c>
      <c r="AM697" s="96">
        <f t="shared" si="1192"/>
        <v>396</v>
      </c>
      <c r="AN697" s="24">
        <f t="shared" si="1193"/>
        <v>0</v>
      </c>
      <c r="AO697" s="26">
        <f t="shared" si="1194"/>
        <v>0</v>
      </c>
      <c r="AP697" s="7" t="s">
        <v>239</v>
      </c>
      <c r="AQ697" s="168"/>
      <c r="AR697" s="23"/>
      <c r="AS697" s="24">
        <v>3765</v>
      </c>
      <c r="AT697" s="24">
        <f t="shared" si="1195"/>
        <v>108</v>
      </c>
      <c r="AU697" s="24">
        <v>197</v>
      </c>
      <c r="AV697" s="24">
        <f t="shared" si="1196"/>
        <v>6</v>
      </c>
      <c r="AW697" s="24">
        <v>186</v>
      </c>
      <c r="AX697" s="24">
        <f t="shared" si="1197"/>
        <v>8</v>
      </c>
      <c r="AY697" s="24">
        <v>0</v>
      </c>
      <c r="AZ697" s="63" t="str">
        <f t="shared" si="1198"/>
        <v>SPGラバー</v>
      </c>
      <c r="BA697" s="96">
        <f t="shared" si="1199"/>
        <v>200</v>
      </c>
      <c r="BB697" s="24">
        <f t="shared" si="1200"/>
        <v>1600</v>
      </c>
      <c r="BC697" s="26">
        <f t="shared" si="1201"/>
        <v>0.14814814814814814</v>
      </c>
      <c r="BD697" s="7"/>
      <c r="BE697" s="168"/>
      <c r="BF697" s="23"/>
      <c r="BG697" s="24">
        <v>1118</v>
      </c>
      <c r="BH697" s="24">
        <f t="shared" si="1202"/>
        <v>216</v>
      </c>
      <c r="BI697" s="24">
        <v>52</v>
      </c>
      <c r="BJ697" s="24">
        <f t="shared" si="1203"/>
        <v>3</v>
      </c>
      <c r="BK697" s="24">
        <v>56</v>
      </c>
      <c r="BL697" s="24">
        <f t="shared" si="1204"/>
        <v>4</v>
      </c>
      <c r="BM697" s="24">
        <v>40</v>
      </c>
      <c r="BN697" s="63" t="s">
        <v>51</v>
      </c>
      <c r="BO697" s="96">
        <v>200</v>
      </c>
      <c r="BP697" s="24">
        <f t="shared" si="1207"/>
        <v>800</v>
      </c>
      <c r="BQ697" s="26">
        <f t="shared" si="1208"/>
        <v>3.7037037037037035E-2</v>
      </c>
      <c r="BR697" s="7"/>
      <c r="BS697" s="168"/>
      <c r="BT697" s="169"/>
      <c r="BU697" s="9"/>
      <c r="BV697" s="9" t="str">
        <f t="shared" si="1224"/>
        <v/>
      </c>
      <c r="BW697" s="9"/>
      <c r="BX697" s="9" t="str">
        <f t="shared" si="1225"/>
        <v/>
      </c>
      <c r="BY697" s="9"/>
      <c r="BZ697" s="9" t="str">
        <f t="shared" si="1226"/>
        <v/>
      </c>
      <c r="CA697" s="9"/>
      <c r="CB697" s="9"/>
      <c r="CC697" s="9"/>
      <c r="CD697" s="9" t="str">
        <f t="shared" si="1227"/>
        <v/>
      </c>
      <c r="CE697" s="10" t="str">
        <f t="shared" si="1228"/>
        <v/>
      </c>
      <c r="CF697" s="7"/>
      <c r="CH697" s="15"/>
      <c r="CI697" s="9"/>
      <c r="CJ697" s="9" t="str">
        <f t="shared" si="1229"/>
        <v/>
      </c>
      <c r="CK697" s="9"/>
      <c r="CL697" s="9" t="str">
        <f t="shared" si="1230"/>
        <v/>
      </c>
      <c r="CM697" s="9"/>
      <c r="CN697" s="9" t="str">
        <f t="shared" si="1231"/>
        <v/>
      </c>
      <c r="CO697" s="9"/>
      <c r="CP697" s="9"/>
      <c r="CQ697" s="9"/>
      <c r="CR697" s="9" t="str">
        <f t="shared" si="1232"/>
        <v/>
      </c>
      <c r="CS697" s="10" t="str">
        <f t="shared" si="1233"/>
        <v/>
      </c>
      <c r="CT697" s="7"/>
      <c r="CV697" s="15"/>
      <c r="CW697" s="9"/>
      <c r="CX697" s="9" t="str">
        <f t="shared" si="1234"/>
        <v/>
      </c>
      <c r="CY697" s="9"/>
      <c r="CZ697" s="9" t="str">
        <f t="shared" si="1235"/>
        <v/>
      </c>
      <c r="DA697" s="9"/>
      <c r="DB697" s="9" t="str">
        <f t="shared" si="1236"/>
        <v/>
      </c>
      <c r="DC697" s="9"/>
      <c r="DD697" s="9"/>
      <c r="DE697" s="9"/>
      <c r="DF697" s="9" t="str">
        <f t="shared" si="1237"/>
        <v/>
      </c>
      <c r="DG697" s="10" t="str">
        <f t="shared" si="1238"/>
        <v/>
      </c>
      <c r="DH697" s="7"/>
      <c r="DJ697" s="250"/>
      <c r="DK697" s="250"/>
      <c r="DL697" s="250"/>
      <c r="DM697" s="250"/>
      <c r="DN697" s="13"/>
      <c r="DO697" s="250"/>
    </row>
    <row r="698" spans="1:119" ht="15" customHeight="1" thickTop="1">
      <c r="A698" s="89"/>
      <c r="B698" s="6"/>
      <c r="C698" s="78"/>
      <c r="D698" s="78"/>
      <c r="E698" s="78"/>
      <c r="F698" s="78"/>
      <c r="G698" s="78"/>
      <c r="H698" s="78"/>
      <c r="I698" s="78"/>
      <c r="J698" s="90"/>
      <c r="K698" s="91"/>
      <c r="L698" s="28"/>
      <c r="M698" s="29"/>
      <c r="N698" s="7"/>
      <c r="O698" s="168"/>
      <c r="P698" s="89"/>
      <c r="Q698" s="78"/>
      <c r="R698" s="78"/>
      <c r="S698" s="78"/>
      <c r="T698" s="78"/>
      <c r="U698" s="78"/>
      <c r="V698" s="78"/>
      <c r="W698" s="78"/>
      <c r="X698" s="90"/>
      <c r="Y698" s="91"/>
      <c r="Z698" s="28"/>
      <c r="AA698" s="29"/>
      <c r="AB698" s="7"/>
      <c r="AC698" s="168"/>
      <c r="AD698" s="89"/>
      <c r="AE698" s="78"/>
      <c r="AF698" s="78"/>
      <c r="AG698" s="78"/>
      <c r="AH698" s="78"/>
      <c r="AI698" s="78"/>
      <c r="AJ698" s="78"/>
      <c r="AK698" s="78"/>
      <c r="AL698" s="90"/>
      <c r="AM698" s="91"/>
      <c r="AN698" s="28"/>
      <c r="AO698" s="29"/>
      <c r="AP698" s="7"/>
      <c r="AQ698" s="168"/>
      <c r="AR698" s="89"/>
      <c r="AS698" s="78"/>
      <c r="AT698" s="78"/>
      <c r="AU698" s="78"/>
      <c r="AV698" s="78"/>
      <c r="AW698" s="78"/>
      <c r="AX698" s="78"/>
      <c r="AY698" s="78"/>
      <c r="AZ698" s="90"/>
      <c r="BA698" s="91"/>
      <c r="BB698" s="28"/>
      <c r="BC698" s="29"/>
      <c r="BD698" s="7"/>
      <c r="BE698" s="168"/>
      <c r="BF698" s="89"/>
      <c r="BG698" s="78"/>
      <c r="BH698" s="78"/>
      <c r="BI698" s="78"/>
      <c r="BJ698" s="78"/>
      <c r="BK698" s="78"/>
      <c r="BL698" s="78"/>
      <c r="BM698" s="78"/>
      <c r="BN698" s="90"/>
      <c r="BO698" s="91"/>
      <c r="BP698" s="28"/>
      <c r="BQ698" s="29"/>
      <c r="BR698" s="7"/>
      <c r="BS698" s="168"/>
      <c r="BT698" s="169"/>
      <c r="BU698" s="9"/>
      <c r="BV698" s="9"/>
      <c r="BW698" s="9"/>
      <c r="BX698" s="9"/>
      <c r="BY698" s="9"/>
      <c r="BZ698" s="9" t="str">
        <f t="shared" si="1226"/>
        <v/>
      </c>
      <c r="CA698" s="9"/>
      <c r="CB698" s="9"/>
      <c r="CC698" s="9"/>
      <c r="CD698" s="9" t="str">
        <f t="shared" si="1227"/>
        <v/>
      </c>
      <c r="CE698" s="10" t="str">
        <f t="shared" si="1228"/>
        <v/>
      </c>
      <c r="CF698" s="7"/>
      <c r="CH698" s="15"/>
      <c r="CI698" s="9"/>
      <c r="CJ698" s="9" t="str">
        <f t="shared" si="1229"/>
        <v/>
      </c>
      <c r="CK698" s="9"/>
      <c r="CL698" s="9" t="str">
        <f t="shared" si="1230"/>
        <v/>
      </c>
      <c r="CM698" s="9"/>
      <c r="CN698" s="9" t="str">
        <f t="shared" si="1231"/>
        <v/>
      </c>
      <c r="CO698" s="9"/>
      <c r="CP698" s="9"/>
      <c r="CQ698" s="9"/>
      <c r="CR698" s="9" t="str">
        <f t="shared" si="1232"/>
        <v/>
      </c>
      <c r="CS698" s="10" t="str">
        <f t="shared" si="1233"/>
        <v/>
      </c>
      <c r="CT698" s="7"/>
      <c r="CV698" s="15"/>
      <c r="CW698" s="9"/>
      <c r="CX698" s="9" t="str">
        <f t="shared" si="1234"/>
        <v/>
      </c>
      <c r="CY698" s="9"/>
      <c r="CZ698" s="9" t="str">
        <f t="shared" si="1235"/>
        <v/>
      </c>
      <c r="DA698" s="9"/>
      <c r="DB698" s="9" t="str">
        <f t="shared" si="1236"/>
        <v/>
      </c>
      <c r="DC698" s="9"/>
      <c r="DD698" s="9"/>
      <c r="DE698" s="9"/>
      <c r="DF698" s="9" t="str">
        <f t="shared" si="1237"/>
        <v/>
      </c>
      <c r="DG698" s="10" t="str">
        <f t="shared" si="1238"/>
        <v/>
      </c>
      <c r="DH698" s="7"/>
      <c r="DJ698" s="250"/>
      <c r="DK698" s="250"/>
      <c r="DL698" s="250"/>
      <c r="DM698" s="250"/>
      <c r="DN698" s="13"/>
      <c r="DO698" s="250"/>
    </row>
    <row r="699" spans="1:119" ht="15" customHeight="1">
      <c r="A699" s="73"/>
      <c r="B699" s="15"/>
      <c r="C699" s="9"/>
      <c r="D699" s="78"/>
      <c r="E699" s="9"/>
      <c r="F699" s="9"/>
      <c r="G699" s="9"/>
      <c r="H699" s="9"/>
      <c r="I699" s="9"/>
      <c r="J699" s="62"/>
      <c r="K699" s="95"/>
      <c r="L699" s="9"/>
      <c r="M699" s="10"/>
      <c r="N699" s="7"/>
      <c r="O699" s="168"/>
      <c r="P699" s="15"/>
      <c r="Q699" s="9"/>
      <c r="R699" s="78"/>
      <c r="S699" s="9"/>
      <c r="T699" s="9"/>
      <c r="U699" s="9"/>
      <c r="V699" s="9"/>
      <c r="W699" s="9"/>
      <c r="X699" s="62"/>
      <c r="Y699" s="95"/>
      <c r="Z699" s="9"/>
      <c r="AA699" s="10"/>
      <c r="AB699" s="7"/>
      <c r="AC699" s="168"/>
      <c r="AD699" s="15"/>
      <c r="AE699" s="9"/>
      <c r="AF699" s="78"/>
      <c r="AG699" s="9"/>
      <c r="AH699" s="9"/>
      <c r="AI699" s="9"/>
      <c r="AJ699" s="9"/>
      <c r="AK699" s="9"/>
      <c r="AL699" s="62"/>
      <c r="AM699" s="95"/>
      <c r="AN699" s="9"/>
      <c r="AO699" s="10"/>
      <c r="AP699" s="7"/>
      <c r="AQ699" s="168"/>
      <c r="AR699" s="17"/>
      <c r="AS699" s="9"/>
      <c r="AT699" s="78"/>
      <c r="AU699" s="9"/>
      <c r="AV699" s="9"/>
      <c r="AW699" s="9"/>
      <c r="AX699" s="9"/>
      <c r="AY699" s="9"/>
      <c r="AZ699" s="62"/>
      <c r="BA699" s="95"/>
      <c r="BB699" s="9"/>
      <c r="BC699" s="10"/>
      <c r="BD699" s="7"/>
      <c r="BE699" s="168"/>
      <c r="BF699" s="17"/>
      <c r="BG699" s="9"/>
      <c r="BH699" s="78"/>
      <c r="BI699" s="9"/>
      <c r="BJ699" s="9"/>
      <c r="BK699" s="9"/>
      <c r="BL699" s="9"/>
      <c r="BM699" s="9"/>
      <c r="BN699" s="62"/>
      <c r="BO699" s="95"/>
      <c r="BP699" s="9"/>
      <c r="BQ699" s="10"/>
      <c r="BR699" s="7"/>
      <c r="BS699" s="168"/>
      <c r="BT699" s="169"/>
      <c r="BU699" s="9"/>
      <c r="BV699" s="9"/>
      <c r="BW699" s="9"/>
      <c r="BX699" s="9"/>
      <c r="BY699" s="9"/>
      <c r="BZ699" s="9" t="str">
        <f t="shared" si="1226"/>
        <v/>
      </c>
      <c r="CA699" s="9"/>
      <c r="CB699" s="9"/>
      <c r="CC699" s="9"/>
      <c r="CD699" s="9" t="str">
        <f t="shared" si="1227"/>
        <v/>
      </c>
      <c r="CE699" s="10" t="str">
        <f t="shared" si="1228"/>
        <v/>
      </c>
      <c r="CF699" s="7"/>
      <c r="CH699" s="15"/>
      <c r="CI699" s="9"/>
      <c r="CJ699" s="9" t="str">
        <f t="shared" si="1229"/>
        <v/>
      </c>
      <c r="CK699" s="9"/>
      <c r="CL699" s="9" t="str">
        <f t="shared" si="1230"/>
        <v/>
      </c>
      <c r="CM699" s="9"/>
      <c r="CN699" s="9" t="str">
        <f t="shared" si="1231"/>
        <v/>
      </c>
      <c r="CO699" s="9"/>
      <c r="CP699" s="9"/>
      <c r="CQ699" s="9"/>
      <c r="CR699" s="9" t="str">
        <f t="shared" si="1232"/>
        <v/>
      </c>
      <c r="CS699" s="10" t="str">
        <f t="shared" si="1233"/>
        <v/>
      </c>
      <c r="CT699" s="7"/>
      <c r="CV699" s="15"/>
      <c r="CW699" s="9"/>
      <c r="CX699" s="9" t="str">
        <f t="shared" si="1234"/>
        <v/>
      </c>
      <c r="CY699" s="9"/>
      <c r="CZ699" s="9" t="str">
        <f t="shared" si="1235"/>
        <v/>
      </c>
      <c r="DA699" s="9"/>
      <c r="DB699" s="9" t="str">
        <f t="shared" si="1236"/>
        <v/>
      </c>
      <c r="DC699" s="9"/>
      <c r="DD699" s="9"/>
      <c r="DE699" s="9"/>
      <c r="DF699" s="9" t="str">
        <f t="shared" si="1237"/>
        <v/>
      </c>
      <c r="DG699" s="10" t="str">
        <f t="shared" si="1238"/>
        <v/>
      </c>
      <c r="DH699" s="7"/>
      <c r="DJ699" s="250"/>
      <c r="DK699" s="250"/>
      <c r="DL699" s="250"/>
      <c r="DM699" s="250"/>
      <c r="DN699" s="13"/>
      <c r="DO699" s="250"/>
    </row>
    <row r="700" spans="1:119" ht="15" customHeight="1">
      <c r="A700" s="73"/>
      <c r="B700" s="15"/>
      <c r="C700" s="9"/>
      <c r="D700" s="78"/>
      <c r="E700" s="9"/>
      <c r="F700" s="9"/>
      <c r="G700" s="9"/>
      <c r="H700" s="9"/>
      <c r="I700" s="9"/>
      <c r="J700" s="62"/>
      <c r="K700" s="9"/>
      <c r="L700" s="9"/>
      <c r="M700" s="10"/>
      <c r="N700" s="7"/>
      <c r="O700" s="168"/>
      <c r="P700" s="15"/>
      <c r="Q700" s="9"/>
      <c r="R700" s="78"/>
      <c r="S700" s="9"/>
      <c r="T700" s="9"/>
      <c r="U700" s="9"/>
      <c r="V700" s="9"/>
      <c r="W700" s="9"/>
      <c r="X700" s="62"/>
      <c r="Y700" s="9"/>
      <c r="Z700" s="9"/>
      <c r="AA700" s="10"/>
      <c r="AB700" s="7"/>
      <c r="AC700" s="168"/>
      <c r="AD700" s="15"/>
      <c r="AE700" s="9"/>
      <c r="AF700" s="78"/>
      <c r="AG700" s="9"/>
      <c r="AH700" s="9"/>
      <c r="AI700" s="9"/>
      <c r="AJ700" s="9"/>
      <c r="AK700" s="9"/>
      <c r="AL700" s="62"/>
      <c r="AM700" s="9"/>
      <c r="AN700" s="9"/>
      <c r="AO700" s="10"/>
      <c r="AP700" s="7"/>
      <c r="AQ700" s="168"/>
      <c r="AR700" s="140"/>
      <c r="AS700" s="9"/>
      <c r="AT700" s="78"/>
      <c r="AU700" s="9"/>
      <c r="AV700" s="9"/>
      <c r="AW700" s="9"/>
      <c r="AX700" s="9"/>
      <c r="AY700" s="9"/>
      <c r="AZ700" s="62"/>
      <c r="BA700" s="9"/>
      <c r="BB700" s="9"/>
      <c r="BC700" s="10"/>
      <c r="BD700" s="7"/>
      <c r="BE700" s="168"/>
      <c r="BF700" s="177"/>
      <c r="BG700" s="9"/>
      <c r="BH700" s="78"/>
      <c r="BI700" s="9"/>
      <c r="BJ700" s="9"/>
      <c r="BK700" s="9"/>
      <c r="BL700" s="9"/>
      <c r="BM700" s="9"/>
      <c r="BN700" s="62"/>
      <c r="BO700" s="9"/>
      <c r="BP700" s="9"/>
      <c r="BQ700" s="10"/>
      <c r="BR700" s="7"/>
      <c r="BS700" s="168"/>
      <c r="BT700" s="183"/>
      <c r="BU700" s="9"/>
      <c r="BV700" s="9"/>
      <c r="BW700" s="9"/>
      <c r="BX700" s="9"/>
      <c r="BY700" s="9"/>
      <c r="BZ700" s="9" t="str">
        <f t="shared" si="1226"/>
        <v/>
      </c>
      <c r="CA700" s="9"/>
      <c r="CB700" s="9"/>
      <c r="CC700" s="9"/>
      <c r="CD700" s="9" t="str">
        <f t="shared" si="1227"/>
        <v/>
      </c>
      <c r="CE700" s="10" t="str">
        <f t="shared" si="1228"/>
        <v/>
      </c>
      <c r="CF700" s="7"/>
      <c r="CH700" s="15"/>
      <c r="CI700" s="9"/>
      <c r="CJ700" s="9" t="str">
        <f t="shared" si="1229"/>
        <v/>
      </c>
      <c r="CK700" s="9"/>
      <c r="CL700" s="9" t="str">
        <f t="shared" si="1230"/>
        <v/>
      </c>
      <c r="CM700" s="9"/>
      <c r="CN700" s="9" t="str">
        <f t="shared" si="1231"/>
        <v/>
      </c>
      <c r="CO700" s="9"/>
      <c r="CP700" s="9"/>
      <c r="CQ700" s="9"/>
      <c r="CR700" s="9" t="str">
        <f t="shared" si="1232"/>
        <v/>
      </c>
      <c r="CS700" s="10" t="str">
        <f t="shared" si="1233"/>
        <v/>
      </c>
      <c r="CT700" s="7"/>
      <c r="CV700" s="15"/>
      <c r="CW700" s="9"/>
      <c r="CX700" s="9" t="str">
        <f t="shared" si="1234"/>
        <v/>
      </c>
      <c r="CY700" s="9"/>
      <c r="CZ700" s="9" t="str">
        <f t="shared" si="1235"/>
        <v/>
      </c>
      <c r="DA700" s="9"/>
      <c r="DB700" s="9" t="str">
        <f t="shared" si="1236"/>
        <v/>
      </c>
      <c r="DC700" s="9"/>
      <c r="DD700" s="9"/>
      <c r="DE700" s="9"/>
      <c r="DF700" s="9" t="str">
        <f t="shared" si="1237"/>
        <v/>
      </c>
      <c r="DG700" s="10" t="str">
        <f t="shared" si="1238"/>
        <v/>
      </c>
      <c r="DH700" s="7"/>
    </row>
    <row r="701" spans="1:119" ht="15" customHeight="1" thickBot="1">
      <c r="A701" s="125"/>
      <c r="B701" s="23"/>
      <c r="C701" s="127"/>
      <c r="D701" s="141"/>
      <c r="E701" s="129"/>
      <c r="F701" s="128"/>
      <c r="G701" s="129"/>
      <c r="H701" s="128"/>
      <c r="I701" s="24"/>
      <c r="J701" s="63"/>
      <c r="K701" s="96"/>
      <c r="L701" s="24"/>
      <c r="M701" s="26"/>
      <c r="N701" s="7"/>
      <c r="O701" s="168"/>
      <c r="P701" s="165"/>
      <c r="Q701" s="127"/>
      <c r="R701" s="141"/>
      <c r="S701" s="129"/>
      <c r="T701" s="128"/>
      <c r="U701" s="129"/>
      <c r="V701" s="128"/>
      <c r="W701" s="130"/>
      <c r="X701" s="63"/>
      <c r="Y701" s="96"/>
      <c r="Z701" s="24"/>
      <c r="AA701" s="26"/>
      <c r="AB701" s="7"/>
      <c r="AC701" s="168"/>
      <c r="AD701" s="125"/>
      <c r="AE701" s="127"/>
      <c r="AF701" s="141"/>
      <c r="AG701" s="129"/>
      <c r="AH701" s="128"/>
      <c r="AI701" s="129"/>
      <c r="AJ701" s="128"/>
      <c r="AK701" s="24"/>
      <c r="AL701" s="63"/>
      <c r="AM701" s="96"/>
      <c r="AN701" s="24"/>
      <c r="AO701" s="26"/>
      <c r="AP701" s="7"/>
      <c r="AQ701" s="168"/>
      <c r="AR701" s="165"/>
      <c r="AS701" s="127"/>
      <c r="AT701" s="141"/>
      <c r="AU701" s="129"/>
      <c r="AV701" s="128"/>
      <c r="AW701" s="129"/>
      <c r="AX701" s="128"/>
      <c r="AY701" s="24"/>
      <c r="AZ701" s="63"/>
      <c r="BA701" s="96"/>
      <c r="BB701" s="24"/>
      <c r="BC701" s="26"/>
      <c r="BD701" s="7"/>
      <c r="BE701" s="168"/>
      <c r="BF701" s="175"/>
      <c r="BG701" s="127"/>
      <c r="BH701" s="141"/>
      <c r="BI701" s="129"/>
      <c r="BJ701" s="128"/>
      <c r="BK701" s="129"/>
      <c r="BL701" s="128"/>
      <c r="BM701" s="24"/>
      <c r="BN701" s="63"/>
      <c r="BO701" s="96"/>
      <c r="BP701" s="24"/>
      <c r="BQ701" s="26"/>
      <c r="BR701" s="7"/>
      <c r="BS701" s="168"/>
      <c r="BT701" s="184"/>
      <c r="BU701" s="95"/>
      <c r="BV701" s="9"/>
      <c r="BW701" s="9"/>
      <c r="BX701" s="9"/>
      <c r="BY701" s="9"/>
      <c r="BZ701" s="9" t="str">
        <f t="shared" si="1226"/>
        <v/>
      </c>
      <c r="CA701" s="9"/>
      <c r="CB701" s="9"/>
      <c r="CC701" s="9"/>
      <c r="CD701" s="9" t="str">
        <f t="shared" si="1227"/>
        <v/>
      </c>
      <c r="CE701" s="10" t="str">
        <f t="shared" si="1228"/>
        <v/>
      </c>
      <c r="CF701" s="7"/>
      <c r="CH701" s="15"/>
      <c r="CI701" s="9"/>
      <c r="CJ701" s="9" t="str">
        <f t="shared" si="1229"/>
        <v/>
      </c>
      <c r="CK701" s="9"/>
      <c r="CL701" s="9" t="str">
        <f t="shared" si="1230"/>
        <v/>
      </c>
      <c r="CM701" s="9"/>
      <c r="CN701" s="9" t="str">
        <f t="shared" si="1231"/>
        <v/>
      </c>
      <c r="CO701" s="9"/>
      <c r="CP701" s="9"/>
      <c r="CQ701" s="9"/>
      <c r="CR701" s="9" t="str">
        <f t="shared" si="1232"/>
        <v/>
      </c>
      <c r="CS701" s="10" t="str">
        <f t="shared" si="1233"/>
        <v/>
      </c>
      <c r="CT701" s="7"/>
      <c r="CV701" s="15"/>
      <c r="CW701" s="9"/>
      <c r="CX701" s="9" t="str">
        <f t="shared" si="1234"/>
        <v/>
      </c>
      <c r="CY701" s="9"/>
      <c r="CZ701" s="9" t="str">
        <f t="shared" si="1235"/>
        <v/>
      </c>
      <c r="DA701" s="9"/>
      <c r="DB701" s="9" t="str">
        <f t="shared" si="1236"/>
        <v/>
      </c>
      <c r="DC701" s="9"/>
      <c r="DD701" s="9"/>
      <c r="DE701" s="9"/>
      <c r="DF701" s="9" t="str">
        <f t="shared" si="1237"/>
        <v/>
      </c>
      <c r="DG701" s="10" t="str">
        <f t="shared" si="1238"/>
        <v/>
      </c>
      <c r="DH701" s="7"/>
    </row>
    <row r="702" spans="1:119" ht="15" customHeight="1" thickTop="1">
      <c r="A702" s="89"/>
      <c r="B702" s="6" t="str">
        <f>IF(A702="","",SUM(D702:D705)+SUM(R702:R705)+SUM(AF702:AF705)+SUM(AT702:AT705)+SUM(BV684,CJ684)+SUM(BH702:BH705))</f>
        <v/>
      </c>
      <c r="C702" s="119"/>
      <c r="D702" s="78" t="str">
        <f t="shared" si="1176"/>
        <v/>
      </c>
      <c r="E702" s="120"/>
      <c r="F702" s="78" t="str">
        <f t="shared" si="1177"/>
        <v/>
      </c>
      <c r="G702" s="120"/>
      <c r="H702" s="78" t="str">
        <f t="shared" si="1178"/>
        <v/>
      </c>
      <c r="I702" s="78"/>
      <c r="J702" s="90" t="str">
        <f t="shared" si="1241"/>
        <v/>
      </c>
      <c r="K702" s="91" t="str">
        <f t="shared" si="1242"/>
        <v/>
      </c>
      <c r="L702" s="28" t="str">
        <f t="shared" si="1181"/>
        <v/>
      </c>
      <c r="M702" s="29" t="str">
        <f t="shared" si="1182"/>
        <v/>
      </c>
      <c r="N702" s="7"/>
      <c r="O702" s="168"/>
      <c r="P702" s="89" t="str">
        <f>IF(A702="","",A702)</f>
        <v/>
      </c>
      <c r="Q702" s="119"/>
      <c r="R702" s="78" t="str">
        <f t="shared" ref="R702:R709" si="1243">IF(Q702="","",Q702-Q698)</f>
        <v/>
      </c>
      <c r="S702" s="120"/>
      <c r="T702" s="78" t="str">
        <f t="shared" ref="T702:T709" si="1244">IF(S702="","",S702-S698)</f>
        <v/>
      </c>
      <c r="U702" s="120"/>
      <c r="V702" s="78" t="str">
        <f t="shared" ref="V702:V709" si="1245">IF(U702="","",U698+W698-U702)</f>
        <v/>
      </c>
      <c r="W702" s="78"/>
      <c r="X702" s="90" t="str">
        <f t="shared" ref="X702:Y705" si="1246">IF(Q702="","",X698)</f>
        <v/>
      </c>
      <c r="Y702" s="91" t="str">
        <f t="shared" si="1246"/>
        <v/>
      </c>
      <c r="Z702" s="28" t="str">
        <f>IF(U702="","",V702*Y702)</f>
        <v/>
      </c>
      <c r="AA702" s="29" t="str">
        <f>IF(V702="","",Z702/(R702*100))</f>
        <v/>
      </c>
      <c r="AB702" s="7"/>
      <c r="AC702" s="168"/>
      <c r="AD702" s="89" t="str">
        <f>IF(A702="","",A702)</f>
        <v/>
      </c>
      <c r="AE702" s="6" t="str">
        <f>IF(AD702="","",SUM(AG702:AG705)+SUM(AU702:AU705)+SUM(BI702:BI705)+SUM(BW702:BW705)+SUM(DA684,#REF!)+SUM(CL702:CL705))</f>
        <v/>
      </c>
      <c r="AF702" s="119"/>
      <c r="AG702" s="78" t="str">
        <f t="shared" ref="AG702:AG705" si="1247">IF(AF702="","",AF702-AF698)</f>
        <v/>
      </c>
      <c r="AH702" s="120"/>
      <c r="AI702" s="78" t="str">
        <f t="shared" ref="AI702:AI705" si="1248">IF(AH702="","",AH702-AH698)</f>
        <v/>
      </c>
      <c r="AJ702" s="120"/>
      <c r="AK702" s="78" t="str">
        <f t="shared" ref="AK702:AK705" si="1249">IF(AJ702="","",AJ698+AL698-AJ702)</f>
        <v/>
      </c>
      <c r="AL702" s="78"/>
      <c r="AM702" s="90" t="str">
        <f t="shared" ref="AM702:AM705" si="1250">IF(AF702="","",AM698)</f>
        <v/>
      </c>
      <c r="AN702" s="91" t="str">
        <f t="shared" ref="AN702:AN705" si="1251">IF(AG702="","",AN698)</f>
        <v/>
      </c>
      <c r="AO702" s="28" t="str">
        <f t="shared" ref="AO702:AO705" si="1252">IF(AJ702="","",AK702*AN702)</f>
        <v/>
      </c>
      <c r="AP702" s="29" t="str">
        <f t="shared" ref="AP702:AP705" si="1253">IF(AK702="","",AO702/(AG702*100))</f>
        <v/>
      </c>
      <c r="AQ702" s="168"/>
      <c r="AR702" s="89" t="str">
        <f>IF(A702="","",A702)</f>
        <v/>
      </c>
      <c r="AS702" s="6" t="str">
        <f>IF(AR702="","",SUM(AU702:AU705)+SUM(BI702:BI705)+SUM(BW702:BW705)+SUM(CL702:CL705)+SUM(#REF!,ES684)+SUM(DA702:DA705))</f>
        <v/>
      </c>
      <c r="AT702" s="119"/>
      <c r="AU702" s="78" t="str">
        <f t="shared" ref="AU702:AU705" si="1254">IF(AT702="","",AT702-AT698)</f>
        <v/>
      </c>
      <c r="AV702" s="120"/>
      <c r="AW702" s="78" t="str">
        <f t="shared" ref="AW702:AW705" si="1255">IF(AV702="","",AV702-AV698)</f>
        <v/>
      </c>
      <c r="AX702" s="120"/>
      <c r="AY702" s="78" t="str">
        <f t="shared" ref="AY702:AY705" si="1256">IF(AX702="","",AX698+AZ698-AX702)</f>
        <v/>
      </c>
      <c r="AZ702" s="78"/>
      <c r="BA702" s="90" t="str">
        <f t="shared" ref="BA702:BA705" si="1257">IF(AT702="","",BA698)</f>
        <v/>
      </c>
      <c r="BB702" s="91" t="str">
        <f t="shared" ref="BB702:BB705" si="1258">IF(AU702="","",BB698)</f>
        <v/>
      </c>
      <c r="BC702" s="28" t="str">
        <f t="shared" ref="BC702:BC705" si="1259">IF(AX702="","",AY702*BB702)</f>
        <v/>
      </c>
      <c r="BD702" s="29" t="str">
        <f t="shared" ref="BD702:BD705" si="1260">IF(AY702="","",BC702/(AU702*100))</f>
        <v/>
      </c>
      <c r="BE702" s="168"/>
      <c r="BF702" s="89" t="str">
        <f>IF(A702="","",A702)</f>
        <v/>
      </c>
      <c r="BG702" s="6" t="str">
        <f>IF(BF702="","",SUM(BI702:BI705)+SUM(BW702:BW705)+SUM(CL702:CL705)+SUM(DA702:DA705)+SUM(ET684,FG684)+SUM(#REF!))</f>
        <v/>
      </c>
      <c r="BH702" s="119"/>
      <c r="BI702" s="78" t="str">
        <f t="shared" ref="BI702:BI705" si="1261">IF(BH702="","",BH702-BH698)</f>
        <v/>
      </c>
      <c r="BJ702" s="120"/>
      <c r="BK702" s="78" t="str">
        <f t="shared" ref="BK702:BK705" si="1262">IF(BJ702="","",BJ702-BJ698)</f>
        <v/>
      </c>
      <c r="BL702" s="120"/>
      <c r="BM702" s="78" t="str">
        <f t="shared" ref="BM702:BM705" si="1263">IF(BL702="","",BL698+BN698-BL702)</f>
        <v/>
      </c>
      <c r="BN702" s="78"/>
      <c r="BO702" s="90" t="str">
        <f t="shared" ref="BO702:BO705" si="1264">IF(BH702="","",BO698)</f>
        <v/>
      </c>
      <c r="BP702" s="91" t="str">
        <f t="shared" ref="BP702:BP705" si="1265">IF(BI702="","",BP698)</f>
        <v/>
      </c>
      <c r="BQ702" s="28" t="str">
        <f t="shared" ref="BQ702:BQ705" si="1266">IF(BL702="","",BM702*BP702)</f>
        <v/>
      </c>
      <c r="BR702" s="29" t="str">
        <f t="shared" ref="BR702:BR705" si="1267">IF(BM702="","",BQ702/(BI702*100))</f>
        <v/>
      </c>
      <c r="BS702" s="168"/>
      <c r="BT702" s="170"/>
      <c r="BU702" s="9"/>
      <c r="BV702" s="9" t="str">
        <f t="shared" si="1224"/>
        <v/>
      </c>
      <c r="BW702" s="9"/>
      <c r="BX702" s="9" t="str">
        <f t="shared" si="1225"/>
        <v/>
      </c>
      <c r="BY702" s="9"/>
      <c r="BZ702" s="9" t="str">
        <f t="shared" si="1226"/>
        <v/>
      </c>
      <c r="CA702" s="9"/>
      <c r="CB702" s="9"/>
      <c r="CC702" s="9"/>
      <c r="CD702" s="9" t="str">
        <f t="shared" si="1227"/>
        <v/>
      </c>
      <c r="CE702" s="10" t="str">
        <f t="shared" si="1228"/>
        <v/>
      </c>
      <c r="CF702" s="7"/>
      <c r="CH702" s="15"/>
      <c r="CI702" s="9"/>
      <c r="CJ702" s="9" t="str">
        <f t="shared" si="1229"/>
        <v/>
      </c>
      <c r="CK702" s="9"/>
      <c r="CL702" s="9" t="str">
        <f t="shared" si="1230"/>
        <v/>
      </c>
      <c r="CM702" s="9"/>
      <c r="CN702" s="9" t="str">
        <f t="shared" si="1231"/>
        <v/>
      </c>
      <c r="CO702" s="9"/>
      <c r="CP702" s="9"/>
      <c r="CQ702" s="9"/>
      <c r="CR702" s="9" t="str">
        <f t="shared" si="1232"/>
        <v/>
      </c>
      <c r="CS702" s="10" t="str">
        <f t="shared" si="1233"/>
        <v/>
      </c>
      <c r="CT702" s="7"/>
      <c r="CV702" s="15"/>
      <c r="CW702" s="9"/>
      <c r="CX702" s="9" t="str">
        <f t="shared" si="1234"/>
        <v/>
      </c>
      <c r="CY702" s="9"/>
      <c r="CZ702" s="9" t="str">
        <f t="shared" si="1235"/>
        <v/>
      </c>
      <c r="DA702" s="9"/>
      <c r="DB702" s="9" t="str">
        <f t="shared" si="1236"/>
        <v/>
      </c>
      <c r="DC702" s="9"/>
      <c r="DD702" s="9"/>
      <c r="DE702" s="9"/>
      <c r="DF702" s="9" t="str">
        <f t="shared" si="1237"/>
        <v/>
      </c>
      <c r="DG702" s="10" t="str">
        <f t="shared" si="1238"/>
        <v/>
      </c>
      <c r="DH702" s="7"/>
    </row>
    <row r="703" spans="1:119" ht="15" customHeight="1">
      <c r="A703" s="30"/>
      <c r="B703" s="15"/>
      <c r="C703" s="74"/>
      <c r="D703" s="78" t="str">
        <f t="shared" si="1176"/>
        <v/>
      </c>
      <c r="E703" s="75"/>
      <c r="F703" s="9" t="str">
        <f t="shared" si="1177"/>
        <v/>
      </c>
      <c r="G703" s="102"/>
      <c r="H703" s="9" t="str">
        <f t="shared" si="1178"/>
        <v/>
      </c>
      <c r="J703" s="62" t="str">
        <f t="shared" si="1241"/>
        <v/>
      </c>
      <c r="K703" s="95" t="str">
        <f t="shared" si="1242"/>
        <v/>
      </c>
      <c r="L703" s="19" t="str">
        <f t="shared" si="1181"/>
        <v/>
      </c>
      <c r="M703" s="21" t="str">
        <f t="shared" si="1182"/>
        <v/>
      </c>
      <c r="N703" s="7"/>
      <c r="O703" s="168"/>
      <c r="P703" s="15"/>
      <c r="Q703" s="74"/>
      <c r="R703" s="78" t="str">
        <f t="shared" si="1243"/>
        <v/>
      </c>
      <c r="S703" s="75"/>
      <c r="T703" s="9" t="str">
        <f t="shared" si="1244"/>
        <v/>
      </c>
      <c r="U703" s="102"/>
      <c r="V703" s="9" t="str">
        <f t="shared" si="1245"/>
        <v/>
      </c>
      <c r="X703" s="62" t="str">
        <f t="shared" si="1246"/>
        <v/>
      </c>
      <c r="Y703" s="95" t="str">
        <f t="shared" si="1246"/>
        <v/>
      </c>
      <c r="Z703" s="19" t="str">
        <f>IF(U703="","",V703*Y703)</f>
        <v/>
      </c>
      <c r="AA703" s="21" t="str">
        <f>IF(V703="","",Z703/(R703*100))</f>
        <v/>
      </c>
      <c r="AB703" s="7"/>
      <c r="AC703" s="168"/>
      <c r="AD703" s="15"/>
      <c r="AE703" s="15"/>
      <c r="AF703" s="74"/>
      <c r="AG703" s="78" t="str">
        <f t="shared" si="1247"/>
        <v/>
      </c>
      <c r="AH703" s="75"/>
      <c r="AI703" s="9" t="str">
        <f t="shared" si="1248"/>
        <v/>
      </c>
      <c r="AJ703" s="102"/>
      <c r="AK703" s="9" t="str">
        <f t="shared" si="1249"/>
        <v/>
      </c>
      <c r="AL703" s="1"/>
      <c r="AM703" s="62" t="str">
        <f t="shared" si="1250"/>
        <v/>
      </c>
      <c r="AN703" s="95" t="str">
        <f t="shared" si="1251"/>
        <v/>
      </c>
      <c r="AO703" s="19" t="str">
        <f t="shared" si="1252"/>
        <v/>
      </c>
      <c r="AP703" s="21" t="str">
        <f t="shared" si="1253"/>
        <v/>
      </c>
      <c r="AQ703" s="168"/>
      <c r="AR703" s="17"/>
      <c r="AS703" s="15"/>
      <c r="AT703" s="74"/>
      <c r="AU703" s="78" t="str">
        <f t="shared" si="1254"/>
        <v/>
      </c>
      <c r="AV703" s="75"/>
      <c r="AW703" s="9" t="str">
        <f t="shared" si="1255"/>
        <v/>
      </c>
      <c r="AX703" s="102"/>
      <c r="AY703" s="9" t="str">
        <f t="shared" si="1256"/>
        <v/>
      </c>
      <c r="AZ703" s="1"/>
      <c r="BA703" s="62" t="str">
        <f t="shared" si="1257"/>
        <v/>
      </c>
      <c r="BB703" s="95" t="str">
        <f t="shared" si="1258"/>
        <v/>
      </c>
      <c r="BC703" s="19" t="str">
        <f t="shared" si="1259"/>
        <v/>
      </c>
      <c r="BD703" s="21" t="str">
        <f t="shared" si="1260"/>
        <v/>
      </c>
      <c r="BE703" s="168"/>
      <c r="BF703" s="17"/>
      <c r="BG703" s="15"/>
      <c r="BH703" s="74"/>
      <c r="BI703" s="78" t="str">
        <f t="shared" si="1261"/>
        <v/>
      </c>
      <c r="BJ703" s="75"/>
      <c r="BK703" s="9" t="str">
        <f t="shared" si="1262"/>
        <v/>
      </c>
      <c r="BL703" s="102"/>
      <c r="BM703" s="9" t="str">
        <f t="shared" si="1263"/>
        <v/>
      </c>
      <c r="BO703" s="62" t="str">
        <f t="shared" si="1264"/>
        <v/>
      </c>
      <c r="BP703" s="95" t="str">
        <f t="shared" si="1265"/>
        <v/>
      </c>
      <c r="BQ703" s="19" t="str">
        <f t="shared" si="1266"/>
        <v/>
      </c>
      <c r="BR703" s="21" t="str">
        <f t="shared" si="1267"/>
        <v/>
      </c>
      <c r="BS703" s="168"/>
      <c r="BT703" s="169"/>
      <c r="BU703" s="9"/>
      <c r="BV703" s="9" t="str">
        <f t="shared" si="1224"/>
        <v/>
      </c>
      <c r="BW703" s="9"/>
      <c r="BX703" s="9" t="str">
        <f t="shared" si="1225"/>
        <v/>
      </c>
      <c r="BY703" s="9"/>
      <c r="BZ703" s="9" t="str">
        <f t="shared" si="1226"/>
        <v/>
      </c>
      <c r="CA703" s="9"/>
      <c r="CB703" s="9"/>
      <c r="CC703" s="9"/>
      <c r="CD703" s="9" t="str">
        <f t="shared" si="1227"/>
        <v/>
      </c>
      <c r="CE703" s="10" t="str">
        <f t="shared" si="1228"/>
        <v/>
      </c>
      <c r="CF703" s="7"/>
      <c r="CH703" s="15"/>
      <c r="CI703" s="9"/>
      <c r="CJ703" s="9" t="str">
        <f t="shared" si="1229"/>
        <v/>
      </c>
      <c r="CK703" s="9"/>
      <c r="CL703" s="9" t="str">
        <f t="shared" si="1230"/>
        <v/>
      </c>
      <c r="CM703" s="9"/>
      <c r="CN703" s="9" t="str">
        <f t="shared" si="1231"/>
        <v/>
      </c>
      <c r="CO703" s="9"/>
      <c r="CP703" s="9"/>
      <c r="CQ703" s="9"/>
      <c r="CR703" s="9" t="str">
        <f t="shared" si="1232"/>
        <v/>
      </c>
      <c r="CS703" s="10" t="str">
        <f t="shared" si="1233"/>
        <v/>
      </c>
      <c r="CT703" s="7"/>
      <c r="CV703" s="15"/>
      <c r="CW703" s="9"/>
      <c r="CX703" s="9" t="str">
        <f t="shared" si="1234"/>
        <v/>
      </c>
      <c r="CY703" s="9"/>
      <c r="CZ703" s="9" t="str">
        <f t="shared" si="1235"/>
        <v/>
      </c>
      <c r="DA703" s="9"/>
      <c r="DB703" s="9" t="str">
        <f t="shared" si="1236"/>
        <v/>
      </c>
      <c r="DC703" s="9"/>
      <c r="DD703" s="9"/>
      <c r="DE703" s="9"/>
      <c r="DF703" s="9" t="str">
        <f t="shared" si="1237"/>
        <v/>
      </c>
      <c r="DG703" s="10" t="str">
        <f t="shared" si="1238"/>
        <v/>
      </c>
      <c r="DH703" s="7"/>
    </row>
    <row r="704" spans="1:119">
      <c r="A704" s="73"/>
      <c r="B704" s="15"/>
      <c r="C704" s="122"/>
      <c r="D704" s="78" t="str">
        <f t="shared" si="1176"/>
        <v/>
      </c>
      <c r="E704" s="123"/>
      <c r="F704" s="9" t="str">
        <f t="shared" si="1177"/>
        <v/>
      </c>
      <c r="G704" s="136"/>
      <c r="H704" s="9" t="str">
        <f t="shared" si="1178"/>
        <v/>
      </c>
      <c r="I704" s="118"/>
      <c r="J704" s="62" t="str">
        <f t="shared" si="1241"/>
        <v/>
      </c>
      <c r="K704" s="247" t="str">
        <f t="shared" si="1242"/>
        <v/>
      </c>
      <c r="L704" s="118" t="str">
        <f t="shared" si="1181"/>
        <v/>
      </c>
      <c r="M704" s="137" t="str">
        <f t="shared" si="1182"/>
        <v/>
      </c>
      <c r="N704" s="7"/>
      <c r="O704" s="168"/>
      <c r="P704" s="117"/>
      <c r="Q704" s="122"/>
      <c r="R704" s="78" t="str">
        <f t="shared" si="1243"/>
        <v/>
      </c>
      <c r="S704" s="123"/>
      <c r="T704" s="9" t="str">
        <f t="shared" si="1244"/>
        <v/>
      </c>
      <c r="U704" s="136"/>
      <c r="V704" s="9" t="str">
        <f t="shared" si="1245"/>
        <v/>
      </c>
      <c r="W704" s="118"/>
      <c r="X704" s="62" t="str">
        <f t="shared" si="1246"/>
        <v/>
      </c>
      <c r="Y704" s="247" t="str">
        <f t="shared" si="1246"/>
        <v/>
      </c>
      <c r="Z704" s="118" t="str">
        <f>IF(U704="","",V704*Y704)</f>
        <v/>
      </c>
      <c r="AA704" s="137" t="str">
        <f>IF(V704="","",Z704/(R704*100))</f>
        <v/>
      </c>
      <c r="AB704" s="7"/>
      <c r="AC704" s="168"/>
      <c r="AD704" s="117"/>
      <c r="AE704" s="15"/>
      <c r="AF704" s="122"/>
      <c r="AG704" s="78" t="str">
        <f t="shared" si="1247"/>
        <v/>
      </c>
      <c r="AH704" s="123"/>
      <c r="AI704" s="9" t="str">
        <f t="shared" si="1248"/>
        <v/>
      </c>
      <c r="AJ704" s="136"/>
      <c r="AK704" s="9" t="str">
        <f t="shared" si="1249"/>
        <v/>
      </c>
      <c r="AL704" s="118"/>
      <c r="AM704" s="62" t="str">
        <f t="shared" si="1250"/>
        <v/>
      </c>
      <c r="AN704" s="247" t="str">
        <f t="shared" si="1251"/>
        <v/>
      </c>
      <c r="AO704" s="118" t="str">
        <f t="shared" si="1252"/>
        <v/>
      </c>
      <c r="AP704" s="137" t="str">
        <f t="shared" si="1253"/>
        <v/>
      </c>
      <c r="AQ704" s="168"/>
      <c r="AR704" s="117"/>
      <c r="AS704" s="15"/>
      <c r="AT704" s="122"/>
      <c r="AU704" s="78" t="str">
        <f t="shared" si="1254"/>
        <v/>
      </c>
      <c r="AV704" s="123"/>
      <c r="AW704" s="9" t="str">
        <f t="shared" si="1255"/>
        <v/>
      </c>
      <c r="AX704" s="136"/>
      <c r="AY704" s="9" t="str">
        <f t="shared" si="1256"/>
        <v/>
      </c>
      <c r="AZ704" s="118"/>
      <c r="BA704" s="62" t="str">
        <f t="shared" si="1257"/>
        <v/>
      </c>
      <c r="BB704" s="247" t="str">
        <f t="shared" si="1258"/>
        <v/>
      </c>
      <c r="BC704" s="118" t="str">
        <f t="shared" si="1259"/>
        <v/>
      </c>
      <c r="BD704" s="137" t="str">
        <f t="shared" si="1260"/>
        <v/>
      </c>
      <c r="BE704" s="168"/>
      <c r="BF704" s="117"/>
      <c r="BG704" s="15"/>
      <c r="BH704" s="122"/>
      <c r="BI704" s="78" t="str">
        <f t="shared" si="1261"/>
        <v/>
      </c>
      <c r="BJ704" s="123"/>
      <c r="BK704" s="9" t="str">
        <f t="shared" si="1262"/>
        <v/>
      </c>
      <c r="BL704" s="136"/>
      <c r="BM704" s="9" t="str">
        <f t="shared" si="1263"/>
        <v/>
      </c>
      <c r="BN704" s="118"/>
      <c r="BO704" s="62" t="str">
        <f t="shared" si="1264"/>
        <v/>
      </c>
      <c r="BP704" s="247" t="str">
        <f t="shared" si="1265"/>
        <v/>
      </c>
      <c r="BQ704" s="118" t="str">
        <f t="shared" si="1266"/>
        <v/>
      </c>
      <c r="BR704" s="137" t="str">
        <f t="shared" si="1267"/>
        <v/>
      </c>
      <c r="BS704" s="168"/>
      <c r="BT704" s="169"/>
      <c r="BU704" s="9"/>
      <c r="BV704" s="9" t="str">
        <f t="shared" si="1224"/>
        <v/>
      </c>
      <c r="BW704" s="9"/>
      <c r="BX704" s="9" t="str">
        <f t="shared" si="1225"/>
        <v/>
      </c>
      <c r="BY704" s="9"/>
      <c r="BZ704" s="9" t="str">
        <f t="shared" si="1226"/>
        <v/>
      </c>
      <c r="CA704" s="9"/>
      <c r="CB704" s="9"/>
      <c r="CC704" s="9"/>
      <c r="CD704" s="9" t="str">
        <f t="shared" si="1227"/>
        <v/>
      </c>
      <c r="CE704" s="10" t="str">
        <f t="shared" si="1228"/>
        <v/>
      </c>
      <c r="CF704" s="7"/>
      <c r="CH704" s="15"/>
      <c r="CI704" s="9"/>
      <c r="CJ704" s="9" t="str">
        <f t="shared" si="1229"/>
        <v/>
      </c>
      <c r="CK704" s="9"/>
      <c r="CL704" s="9" t="str">
        <f t="shared" si="1230"/>
        <v/>
      </c>
      <c r="CM704" s="9"/>
      <c r="CN704" s="9" t="str">
        <f t="shared" si="1231"/>
        <v/>
      </c>
      <c r="CO704" s="9"/>
      <c r="CP704" s="9"/>
      <c r="CQ704" s="9"/>
      <c r="CR704" s="9" t="str">
        <f t="shared" si="1232"/>
        <v/>
      </c>
      <c r="CS704" s="10" t="str">
        <f t="shared" si="1233"/>
        <v/>
      </c>
      <c r="CT704" s="7"/>
      <c r="CV704" s="15"/>
      <c r="CW704" s="9"/>
      <c r="CX704" s="9" t="str">
        <f t="shared" si="1234"/>
        <v/>
      </c>
      <c r="CY704" s="9"/>
      <c r="CZ704" s="9" t="str">
        <f t="shared" si="1235"/>
        <v/>
      </c>
      <c r="DA704" s="9"/>
      <c r="DB704" s="9" t="str">
        <f t="shared" si="1236"/>
        <v/>
      </c>
      <c r="DC704" s="9"/>
      <c r="DD704" s="9"/>
      <c r="DE704" s="9"/>
      <c r="DF704" s="9" t="str">
        <f t="shared" si="1237"/>
        <v/>
      </c>
      <c r="DG704" s="10" t="str">
        <f t="shared" si="1238"/>
        <v/>
      </c>
      <c r="DH704" s="7"/>
    </row>
    <row r="705" spans="1:112" ht="15" customHeight="1" thickBot="1">
      <c r="A705" s="134"/>
      <c r="B705" s="23"/>
      <c r="C705" s="61"/>
      <c r="D705" s="142" t="str">
        <f t="shared" si="1176"/>
        <v/>
      </c>
      <c r="E705" s="61"/>
      <c r="F705" s="128" t="str">
        <f t="shared" si="1177"/>
        <v/>
      </c>
      <c r="G705" s="61"/>
      <c r="H705" s="128" t="str">
        <f t="shared" si="1178"/>
        <v/>
      </c>
      <c r="I705" s="61"/>
      <c r="J705" s="131" t="str">
        <f t="shared" si="1241"/>
        <v/>
      </c>
      <c r="K705" s="132" t="str">
        <f t="shared" si="1242"/>
        <v/>
      </c>
      <c r="L705" s="130" t="str">
        <f t="shared" si="1181"/>
        <v/>
      </c>
      <c r="M705" s="138" t="str">
        <f t="shared" si="1182"/>
        <v/>
      </c>
      <c r="N705" s="7"/>
      <c r="O705" s="168"/>
      <c r="P705" s="134"/>
      <c r="Q705" s="61"/>
      <c r="R705" s="142" t="str">
        <f t="shared" si="1243"/>
        <v/>
      </c>
      <c r="S705" s="61"/>
      <c r="T705" s="128" t="str">
        <f t="shared" si="1244"/>
        <v/>
      </c>
      <c r="U705" s="61"/>
      <c r="V705" s="128" t="str">
        <f t="shared" si="1245"/>
        <v/>
      </c>
      <c r="W705" s="61"/>
      <c r="X705" s="131" t="str">
        <f t="shared" si="1246"/>
        <v/>
      </c>
      <c r="Y705" s="132" t="str">
        <f t="shared" si="1246"/>
        <v/>
      </c>
      <c r="Z705" s="130" t="str">
        <f>IF(U705="","",V705*Y705)</f>
        <v/>
      </c>
      <c r="AA705" s="138" t="str">
        <f>IF(V705="","",Z705/(R705*100))</f>
        <v/>
      </c>
      <c r="AB705" s="7"/>
      <c r="AC705" s="168"/>
      <c r="AD705" s="134"/>
      <c r="AE705" s="23"/>
      <c r="AF705" s="61"/>
      <c r="AG705" s="142" t="str">
        <f t="shared" si="1247"/>
        <v/>
      </c>
      <c r="AH705" s="61"/>
      <c r="AI705" s="128" t="str">
        <f t="shared" si="1248"/>
        <v/>
      </c>
      <c r="AJ705" s="61"/>
      <c r="AK705" s="128" t="str">
        <f t="shared" si="1249"/>
        <v/>
      </c>
      <c r="AL705" s="61"/>
      <c r="AM705" s="131" t="str">
        <f t="shared" si="1250"/>
        <v/>
      </c>
      <c r="AN705" s="132" t="str">
        <f t="shared" si="1251"/>
        <v/>
      </c>
      <c r="AO705" s="130" t="str">
        <f t="shared" si="1252"/>
        <v/>
      </c>
      <c r="AP705" s="138" t="str">
        <f t="shared" si="1253"/>
        <v/>
      </c>
      <c r="AQ705" s="168"/>
      <c r="AR705" s="134"/>
      <c r="AS705" s="23"/>
      <c r="AT705" s="61"/>
      <c r="AU705" s="142" t="str">
        <f t="shared" si="1254"/>
        <v/>
      </c>
      <c r="AV705" s="61"/>
      <c r="AW705" s="128" t="str">
        <f t="shared" si="1255"/>
        <v/>
      </c>
      <c r="AX705" s="61"/>
      <c r="AY705" s="128" t="str">
        <f t="shared" si="1256"/>
        <v/>
      </c>
      <c r="AZ705" s="61"/>
      <c r="BA705" s="131" t="str">
        <f t="shared" si="1257"/>
        <v/>
      </c>
      <c r="BB705" s="132" t="str">
        <f t="shared" si="1258"/>
        <v/>
      </c>
      <c r="BC705" s="130" t="str">
        <f t="shared" si="1259"/>
        <v/>
      </c>
      <c r="BD705" s="138" t="str">
        <f t="shared" si="1260"/>
        <v/>
      </c>
      <c r="BE705" s="168"/>
      <c r="BF705" s="134"/>
      <c r="BG705" s="23"/>
      <c r="BH705" s="61"/>
      <c r="BI705" s="142" t="str">
        <f t="shared" si="1261"/>
        <v/>
      </c>
      <c r="BJ705" s="61"/>
      <c r="BK705" s="128" t="str">
        <f t="shared" si="1262"/>
        <v/>
      </c>
      <c r="BL705" s="61"/>
      <c r="BM705" s="128" t="str">
        <f t="shared" si="1263"/>
        <v/>
      </c>
      <c r="BN705" s="61"/>
      <c r="BO705" s="131" t="str">
        <f t="shared" si="1264"/>
        <v/>
      </c>
      <c r="BP705" s="132" t="str">
        <f t="shared" si="1265"/>
        <v/>
      </c>
      <c r="BQ705" s="130" t="str">
        <f t="shared" si="1266"/>
        <v/>
      </c>
      <c r="BR705" s="138" t="str">
        <f t="shared" si="1267"/>
        <v/>
      </c>
      <c r="BS705" s="168"/>
      <c r="BT705" s="169"/>
      <c r="BU705" s="9"/>
      <c r="BV705" s="9" t="str">
        <f t="shared" si="1224"/>
        <v/>
      </c>
      <c r="BW705" s="9"/>
      <c r="BX705" s="9" t="str">
        <f t="shared" si="1225"/>
        <v/>
      </c>
      <c r="BY705" s="9"/>
      <c r="BZ705" s="9" t="str">
        <f t="shared" si="1226"/>
        <v/>
      </c>
      <c r="CA705" s="9"/>
      <c r="CB705" s="9"/>
      <c r="CC705" s="9"/>
      <c r="CD705" s="9" t="str">
        <f t="shared" si="1227"/>
        <v/>
      </c>
      <c r="CE705" s="10" t="str">
        <f t="shared" si="1228"/>
        <v/>
      </c>
      <c r="CF705" s="7"/>
      <c r="CH705" s="15"/>
      <c r="CI705" s="9"/>
      <c r="CJ705" s="9" t="str">
        <f t="shared" si="1229"/>
        <v/>
      </c>
      <c r="CK705" s="9"/>
      <c r="CL705" s="9" t="str">
        <f t="shared" si="1230"/>
        <v/>
      </c>
      <c r="CM705" s="9"/>
      <c r="CN705" s="9" t="str">
        <f t="shared" si="1231"/>
        <v/>
      </c>
      <c r="CO705" s="9"/>
      <c r="CP705" s="9"/>
      <c r="CQ705" s="9"/>
      <c r="CR705" s="9" t="str">
        <f t="shared" si="1232"/>
        <v/>
      </c>
      <c r="CS705" s="10" t="str">
        <f t="shared" si="1233"/>
        <v/>
      </c>
      <c r="CT705" s="7"/>
      <c r="CV705" s="15"/>
      <c r="CW705" s="9"/>
      <c r="CX705" s="9" t="str">
        <f t="shared" si="1234"/>
        <v/>
      </c>
      <c r="CY705" s="9"/>
      <c r="CZ705" s="9" t="str">
        <f t="shared" si="1235"/>
        <v/>
      </c>
      <c r="DA705" s="9"/>
      <c r="DB705" s="9" t="str">
        <f t="shared" si="1236"/>
        <v/>
      </c>
      <c r="DC705" s="9"/>
      <c r="DD705" s="9"/>
      <c r="DE705" s="9"/>
      <c r="DF705" s="9" t="str">
        <f t="shared" si="1237"/>
        <v/>
      </c>
      <c r="DG705" s="10" t="str">
        <f t="shared" si="1238"/>
        <v/>
      </c>
      <c r="DH705" s="7"/>
    </row>
    <row r="706" spans="1:112" ht="15" customHeight="1" thickTop="1">
      <c r="A706" s="89"/>
      <c r="B706" s="6" t="str">
        <f>IF(A706="","",SUM(D706:D709)+SUM(R706:R709)+SUM(AF706:AF709)+SUM(AT706:AT709)+SUM(BV685,CJ685,#REF!)+SUM(BH702:BH705))</f>
        <v/>
      </c>
      <c r="C706" s="119"/>
      <c r="D706" s="78" t="str">
        <f t="shared" si="1176"/>
        <v/>
      </c>
      <c r="E706" s="120"/>
      <c r="F706" s="78" t="str">
        <f t="shared" si="1177"/>
        <v/>
      </c>
      <c r="G706" s="120"/>
      <c r="H706" s="78" t="str">
        <f t="shared" si="1178"/>
        <v/>
      </c>
      <c r="I706" s="78"/>
      <c r="J706" s="90" t="str">
        <f t="shared" si="1241"/>
        <v/>
      </c>
      <c r="K706" s="91" t="str">
        <f t="shared" si="1242"/>
        <v/>
      </c>
      <c r="L706" s="28" t="str">
        <f t="shared" si="1181"/>
        <v/>
      </c>
      <c r="M706" s="29" t="str">
        <f t="shared" si="1182"/>
        <v/>
      </c>
      <c r="N706" s="7"/>
      <c r="O706" s="168"/>
      <c r="P706" s="89" t="str">
        <f>IF(A706="","",A706)</f>
        <v/>
      </c>
      <c r="Q706" s="119"/>
      <c r="R706" s="78" t="str">
        <f t="shared" si="1243"/>
        <v/>
      </c>
      <c r="S706" s="120"/>
      <c r="T706" s="78" t="str">
        <f t="shared" si="1244"/>
        <v/>
      </c>
      <c r="U706" s="120"/>
      <c r="V706" s="78" t="str">
        <f t="shared" si="1245"/>
        <v/>
      </c>
      <c r="W706" s="78"/>
      <c r="X706" s="90" t="str">
        <f t="shared" ref="X706:X713" si="1268">IF(Q706="","",X702)</f>
        <v/>
      </c>
      <c r="Y706" s="91" t="str">
        <f t="shared" ref="Y706:Y713" si="1269">IF(R706="","",Y702)</f>
        <v/>
      </c>
      <c r="Z706" s="28" t="str">
        <f t="shared" ref="Z706:Z725" si="1270">IF(U706="","",V706*Y706)</f>
        <v/>
      </c>
      <c r="AA706" s="29" t="str">
        <f t="shared" ref="AA706:AA729" si="1271">IF(V706="","",Z706/(R706*100))</f>
        <v/>
      </c>
      <c r="AB706" s="7"/>
      <c r="AC706" s="168"/>
      <c r="AD706" s="89" t="str">
        <f>IF(A706="","",A706)</f>
        <v/>
      </c>
      <c r="AE706" s="119"/>
      <c r="AF706" s="78" t="str">
        <f t="shared" ref="AF706:AF725" si="1272">IF(AE706="","",AE706-AE702)</f>
        <v/>
      </c>
      <c r="AG706" s="120"/>
      <c r="AH706" s="78" t="str">
        <f t="shared" ref="AH706:AH725" si="1273">IF(AG706="","",AG706-AG702)</f>
        <v/>
      </c>
      <c r="AI706" s="120"/>
      <c r="AJ706" s="78" t="str">
        <f t="shared" ref="AJ706:AJ725" si="1274">IF(AI706="","",AI702+AK702-AI706)</f>
        <v/>
      </c>
      <c r="AK706" s="78"/>
      <c r="AL706" s="90" t="str">
        <f t="shared" ref="AL706:AL713" si="1275">IF(AE706="","",AL702)</f>
        <v/>
      </c>
      <c r="AM706" s="91" t="str">
        <f t="shared" ref="AM706:AM713" si="1276">IF(AF706="","",AM702)</f>
        <v/>
      </c>
      <c r="AN706" s="28" t="str">
        <f t="shared" ref="AN706:AN725" si="1277">IF(AI706="","",AJ706*AM706)</f>
        <v/>
      </c>
      <c r="AO706" s="29" t="str">
        <f t="shared" ref="AO706:AO729" si="1278">IF(AJ706="","",AN706/(AF706*100))</f>
        <v/>
      </c>
      <c r="AP706" s="7"/>
      <c r="AQ706" s="168"/>
      <c r="AR706" s="89" t="str">
        <f>IF(A706="","",A706)</f>
        <v/>
      </c>
      <c r="AS706" s="119"/>
      <c r="AT706" s="78" t="str">
        <f t="shared" ref="AT706:AT725" si="1279">IF(AS706="","",AS706-AS702)</f>
        <v/>
      </c>
      <c r="AU706" s="120"/>
      <c r="AV706" s="78" t="str">
        <f t="shared" ref="AV706:AV725" si="1280">IF(AU706="","",AU706-AU702)</f>
        <v/>
      </c>
      <c r="AW706" s="120"/>
      <c r="AX706" s="78" t="str">
        <f t="shared" ref="AX706:AX725" si="1281">IF(AW706="","",AW702+AY702-AW706)</f>
        <v/>
      </c>
      <c r="AY706" s="78"/>
      <c r="AZ706" s="90" t="str">
        <f t="shared" ref="AZ706:AZ713" si="1282">IF(AS706="","",AZ702)</f>
        <v/>
      </c>
      <c r="BA706" s="91" t="str">
        <f t="shared" ref="BA706:BA713" si="1283">IF(AT706="","",BA702)</f>
        <v/>
      </c>
      <c r="BB706" s="28" t="str">
        <f t="shared" ref="BB706:BB725" si="1284">IF(AW706="","",AX706*BA706)</f>
        <v/>
      </c>
      <c r="BC706" s="29" t="str">
        <f t="shared" ref="BC706:BC729" si="1285">IF(AX706="","",BB706/(AT706*100))</f>
        <v/>
      </c>
      <c r="BD706" s="7"/>
      <c r="BE706" s="168"/>
      <c r="BF706" s="89" t="str">
        <f>IF(A706="","",A706)</f>
        <v/>
      </c>
      <c r="BG706" s="119"/>
      <c r="BH706" s="78" t="str">
        <f t="shared" ref="BH706:BH725" si="1286">IF(BG706="","",BG706-BG702)</f>
        <v/>
      </c>
      <c r="BI706" s="120"/>
      <c r="BJ706" s="78" t="str">
        <f t="shared" ref="BJ706:BJ725" si="1287">IF(BI706="","",BI706-BI702)</f>
        <v/>
      </c>
      <c r="BK706" s="120"/>
      <c r="BL706" s="78" t="str">
        <f t="shared" ref="BL706:BL725" si="1288">IF(BK706="","",BK702+BM702-BK706)</f>
        <v/>
      </c>
      <c r="BM706" s="78"/>
      <c r="BN706" s="90" t="str">
        <f t="shared" ref="BN706:BN713" si="1289">IF(BG706="","",BN702)</f>
        <v/>
      </c>
      <c r="BO706" s="91" t="str">
        <f t="shared" ref="BO706:BO713" si="1290">IF(BH706="","",BO702)</f>
        <v/>
      </c>
      <c r="BP706" s="28" t="str">
        <f t="shared" ref="BP706:BP725" si="1291">IF(BK706="","",BL706*BO706)</f>
        <v/>
      </c>
      <c r="BQ706" s="29" t="str">
        <f t="shared" ref="BQ706:BQ729" si="1292">IF(BL706="","",BP706/(BH706*100))</f>
        <v/>
      </c>
      <c r="BR706" s="7"/>
      <c r="BS706" s="168"/>
      <c r="BT706" s="169"/>
      <c r="BU706" s="9"/>
      <c r="BV706" s="9" t="str">
        <f t="shared" si="1224"/>
        <v/>
      </c>
      <c r="BW706" s="9"/>
      <c r="BX706" s="9" t="str">
        <f t="shared" si="1225"/>
        <v/>
      </c>
      <c r="BY706" s="9"/>
      <c r="BZ706" s="9" t="str">
        <f t="shared" si="1226"/>
        <v/>
      </c>
      <c r="CA706" s="9"/>
      <c r="CB706" s="9"/>
      <c r="CC706" s="9"/>
      <c r="CD706" s="9" t="str">
        <f t="shared" si="1227"/>
        <v/>
      </c>
      <c r="CE706" s="10" t="str">
        <f t="shared" si="1228"/>
        <v/>
      </c>
      <c r="CF706" s="7"/>
      <c r="CH706" s="15"/>
      <c r="CI706" s="9"/>
      <c r="CJ706" s="9" t="str">
        <f t="shared" si="1229"/>
        <v/>
      </c>
      <c r="CK706" s="9"/>
      <c r="CL706" s="9" t="str">
        <f t="shared" si="1230"/>
        <v/>
      </c>
      <c r="CM706" s="9"/>
      <c r="CN706" s="9" t="str">
        <f t="shared" si="1231"/>
        <v/>
      </c>
      <c r="CO706" s="9"/>
      <c r="CP706" s="9"/>
      <c r="CQ706" s="9"/>
      <c r="CR706" s="9" t="str">
        <f t="shared" si="1232"/>
        <v/>
      </c>
      <c r="CS706" s="10" t="str">
        <f t="shared" si="1233"/>
        <v/>
      </c>
      <c r="CT706" s="7"/>
      <c r="CV706" s="15"/>
      <c r="CW706" s="9"/>
      <c r="CX706" s="9" t="str">
        <f t="shared" si="1234"/>
        <v/>
      </c>
      <c r="CY706" s="9"/>
      <c r="CZ706" s="9" t="str">
        <f t="shared" si="1235"/>
        <v/>
      </c>
      <c r="DA706" s="9"/>
      <c r="DB706" s="9" t="str">
        <f t="shared" si="1236"/>
        <v/>
      </c>
      <c r="DC706" s="9"/>
      <c r="DD706" s="9"/>
      <c r="DE706" s="9"/>
      <c r="DF706" s="9" t="str">
        <f t="shared" si="1237"/>
        <v/>
      </c>
      <c r="DG706" s="10" t="str">
        <f t="shared" si="1238"/>
        <v/>
      </c>
      <c r="DH706" s="7"/>
    </row>
    <row r="707" spans="1:112" ht="15" customHeight="1">
      <c r="A707" s="15"/>
      <c r="B707" s="15"/>
      <c r="C707" s="74"/>
      <c r="D707" s="78" t="str">
        <f t="shared" si="1176"/>
        <v/>
      </c>
      <c r="E707" s="75"/>
      <c r="F707" s="9" t="str">
        <f t="shared" si="1177"/>
        <v/>
      </c>
      <c r="G707" s="102"/>
      <c r="H707" s="9" t="str">
        <f t="shared" si="1178"/>
        <v/>
      </c>
      <c r="J707" s="62" t="str">
        <f t="shared" si="1241"/>
        <v/>
      </c>
      <c r="K707" s="95" t="str">
        <f t="shared" si="1242"/>
        <v/>
      </c>
      <c r="L707" s="19" t="str">
        <f t="shared" si="1181"/>
        <v/>
      </c>
      <c r="M707" s="21" t="str">
        <f t="shared" si="1182"/>
        <v/>
      </c>
      <c r="N707" s="7"/>
      <c r="O707" s="168"/>
      <c r="P707" s="15"/>
      <c r="Q707" s="74"/>
      <c r="R707" s="78" t="str">
        <f t="shared" si="1243"/>
        <v/>
      </c>
      <c r="S707" s="75"/>
      <c r="T707" s="9" t="str">
        <f t="shared" si="1244"/>
        <v/>
      </c>
      <c r="U707" s="102"/>
      <c r="V707" s="9" t="str">
        <f t="shared" si="1245"/>
        <v/>
      </c>
      <c r="X707" s="62" t="str">
        <f t="shared" si="1268"/>
        <v/>
      </c>
      <c r="Y707" s="95" t="str">
        <f t="shared" si="1269"/>
        <v/>
      </c>
      <c r="Z707" s="19" t="str">
        <f t="shared" si="1270"/>
        <v/>
      </c>
      <c r="AA707" s="21" t="str">
        <f t="shared" si="1271"/>
        <v/>
      </c>
      <c r="AB707" s="7"/>
      <c r="AC707" s="168"/>
      <c r="AD707" s="15"/>
      <c r="AE707" s="74"/>
      <c r="AF707" s="78" t="str">
        <f t="shared" si="1272"/>
        <v/>
      </c>
      <c r="AG707" s="75"/>
      <c r="AH707" s="9" t="str">
        <f t="shared" si="1273"/>
        <v/>
      </c>
      <c r="AI707" s="102"/>
      <c r="AJ707" s="9" t="str">
        <f t="shared" si="1274"/>
        <v/>
      </c>
      <c r="AL707" s="62" t="str">
        <f t="shared" si="1275"/>
        <v/>
      </c>
      <c r="AM707" s="95" t="str">
        <f t="shared" si="1276"/>
        <v/>
      </c>
      <c r="AN707" s="19" t="str">
        <f t="shared" si="1277"/>
        <v/>
      </c>
      <c r="AO707" s="21" t="str">
        <f t="shared" si="1278"/>
        <v/>
      </c>
      <c r="AP707" s="7"/>
      <c r="AQ707" s="168"/>
      <c r="AR707" s="15"/>
      <c r="AS707" s="74"/>
      <c r="AT707" s="78" t="str">
        <f t="shared" si="1279"/>
        <v/>
      </c>
      <c r="AU707" s="75"/>
      <c r="AV707" s="9" t="str">
        <f t="shared" si="1280"/>
        <v/>
      </c>
      <c r="AW707" s="102"/>
      <c r="AX707" s="9" t="str">
        <f t="shared" si="1281"/>
        <v/>
      </c>
      <c r="AZ707" s="62" t="str">
        <f t="shared" si="1282"/>
        <v/>
      </c>
      <c r="BA707" s="95" t="str">
        <f t="shared" si="1283"/>
        <v/>
      </c>
      <c r="BB707" s="19" t="str">
        <f t="shared" si="1284"/>
        <v/>
      </c>
      <c r="BC707" s="21" t="str">
        <f t="shared" si="1285"/>
        <v/>
      </c>
      <c r="BD707" s="7"/>
      <c r="BE707" s="168"/>
      <c r="BF707" s="15"/>
      <c r="BG707" s="74"/>
      <c r="BH707" s="78" t="str">
        <f t="shared" si="1286"/>
        <v/>
      </c>
      <c r="BI707" s="75"/>
      <c r="BJ707" s="9" t="str">
        <f t="shared" si="1287"/>
        <v/>
      </c>
      <c r="BK707" s="102"/>
      <c r="BL707" s="9" t="str">
        <f t="shared" si="1288"/>
        <v/>
      </c>
      <c r="BN707" s="62" t="str">
        <f t="shared" si="1289"/>
        <v/>
      </c>
      <c r="BO707" s="95" t="str">
        <f t="shared" si="1290"/>
        <v/>
      </c>
      <c r="BP707" s="19" t="str">
        <f t="shared" si="1291"/>
        <v/>
      </c>
      <c r="BQ707" s="21" t="str">
        <f t="shared" si="1292"/>
        <v/>
      </c>
      <c r="BR707" s="7"/>
      <c r="BS707" s="168"/>
      <c r="BT707" s="169"/>
      <c r="BU707" s="9"/>
      <c r="BV707" s="9" t="str">
        <f t="shared" si="1224"/>
        <v/>
      </c>
      <c r="BW707" s="9"/>
      <c r="BX707" s="9" t="str">
        <f t="shared" si="1225"/>
        <v/>
      </c>
      <c r="BY707" s="9"/>
      <c r="BZ707" s="9" t="str">
        <f t="shared" si="1226"/>
        <v/>
      </c>
      <c r="CA707" s="9"/>
      <c r="CB707" s="9"/>
      <c r="CC707" s="9"/>
      <c r="CD707" s="9" t="str">
        <f t="shared" si="1227"/>
        <v/>
      </c>
      <c r="CE707" s="10" t="str">
        <f t="shared" si="1228"/>
        <v/>
      </c>
      <c r="CF707" s="7"/>
      <c r="CH707" s="15"/>
      <c r="CI707" s="9"/>
      <c r="CJ707" s="9" t="str">
        <f t="shared" si="1229"/>
        <v/>
      </c>
      <c r="CK707" s="9"/>
      <c r="CL707" s="9" t="str">
        <f t="shared" si="1230"/>
        <v/>
      </c>
      <c r="CM707" s="9"/>
      <c r="CN707" s="9" t="str">
        <f t="shared" si="1231"/>
        <v/>
      </c>
      <c r="CO707" s="9"/>
      <c r="CP707" s="9"/>
      <c r="CQ707" s="9"/>
      <c r="CR707" s="9" t="str">
        <f t="shared" si="1232"/>
        <v/>
      </c>
      <c r="CS707" s="10" t="str">
        <f t="shared" si="1233"/>
        <v/>
      </c>
      <c r="CT707" s="7"/>
      <c r="CV707" s="15"/>
      <c r="CW707" s="9"/>
      <c r="CX707" s="9" t="str">
        <f t="shared" si="1234"/>
        <v/>
      </c>
      <c r="CY707" s="9"/>
      <c r="CZ707" s="9" t="str">
        <f t="shared" si="1235"/>
        <v/>
      </c>
      <c r="DA707" s="9"/>
      <c r="DB707" s="9" t="str">
        <f t="shared" si="1236"/>
        <v/>
      </c>
      <c r="DC707" s="9"/>
      <c r="DD707" s="9"/>
      <c r="DE707" s="9"/>
      <c r="DF707" s="9" t="str">
        <f t="shared" si="1237"/>
        <v/>
      </c>
      <c r="DG707" s="10" t="str">
        <f t="shared" si="1238"/>
        <v/>
      </c>
      <c r="DH707" s="7"/>
    </row>
    <row r="708" spans="1:112" ht="15" customHeight="1">
      <c r="A708" s="15"/>
      <c r="B708" s="15"/>
      <c r="C708" s="122"/>
      <c r="D708" s="78" t="str">
        <f t="shared" si="1176"/>
        <v/>
      </c>
      <c r="E708" s="123"/>
      <c r="F708" s="9" t="str">
        <f t="shared" si="1177"/>
        <v/>
      </c>
      <c r="G708" s="136"/>
      <c r="H708" s="9" t="str">
        <f t="shared" si="1178"/>
        <v/>
      </c>
      <c r="I708" s="118"/>
      <c r="J708" s="62" t="str">
        <f t="shared" si="1241"/>
        <v/>
      </c>
      <c r="K708" s="247" t="str">
        <f t="shared" si="1242"/>
        <v/>
      </c>
      <c r="L708" s="118" t="str">
        <f t="shared" si="1181"/>
        <v/>
      </c>
      <c r="M708" s="137" t="str">
        <f t="shared" si="1182"/>
        <v/>
      </c>
      <c r="N708" s="7"/>
      <c r="O708" s="168"/>
      <c r="P708" s="15"/>
      <c r="Q708" s="122"/>
      <c r="R708" s="78" t="str">
        <f t="shared" si="1243"/>
        <v/>
      </c>
      <c r="S708" s="123"/>
      <c r="T708" s="9" t="str">
        <f t="shared" si="1244"/>
        <v/>
      </c>
      <c r="U708" s="136"/>
      <c r="V708" s="9" t="str">
        <f t="shared" si="1245"/>
        <v/>
      </c>
      <c r="W708" s="118"/>
      <c r="X708" s="62" t="str">
        <f t="shared" si="1268"/>
        <v/>
      </c>
      <c r="Y708" s="247" t="str">
        <f t="shared" si="1269"/>
        <v/>
      </c>
      <c r="Z708" s="118" t="str">
        <f t="shared" si="1270"/>
        <v/>
      </c>
      <c r="AA708" s="137" t="str">
        <f t="shared" si="1271"/>
        <v/>
      </c>
      <c r="AB708" s="7"/>
      <c r="AC708" s="168"/>
      <c r="AD708" s="15"/>
      <c r="AE708" s="122"/>
      <c r="AF708" s="78" t="str">
        <f t="shared" si="1272"/>
        <v/>
      </c>
      <c r="AG708" s="123"/>
      <c r="AH708" s="9" t="str">
        <f t="shared" si="1273"/>
        <v/>
      </c>
      <c r="AI708" s="136"/>
      <c r="AJ708" s="9" t="str">
        <f t="shared" si="1274"/>
        <v/>
      </c>
      <c r="AK708" s="118"/>
      <c r="AL708" s="62" t="str">
        <f t="shared" si="1275"/>
        <v/>
      </c>
      <c r="AM708" s="247" t="str">
        <f t="shared" si="1276"/>
        <v/>
      </c>
      <c r="AN708" s="118" t="str">
        <f t="shared" si="1277"/>
        <v/>
      </c>
      <c r="AO708" s="137" t="str">
        <f t="shared" si="1278"/>
        <v/>
      </c>
      <c r="AP708" s="7"/>
      <c r="AQ708" s="168"/>
      <c r="AR708" s="17"/>
      <c r="AS708" s="122"/>
      <c r="AT708" s="78" t="str">
        <f t="shared" si="1279"/>
        <v/>
      </c>
      <c r="AU708" s="123"/>
      <c r="AV708" s="9" t="str">
        <f t="shared" si="1280"/>
        <v/>
      </c>
      <c r="AW708" s="136"/>
      <c r="AX708" s="9" t="str">
        <f t="shared" si="1281"/>
        <v/>
      </c>
      <c r="AY708" s="118"/>
      <c r="AZ708" s="62" t="str">
        <f t="shared" si="1282"/>
        <v/>
      </c>
      <c r="BA708" s="247" t="str">
        <f t="shared" si="1283"/>
        <v/>
      </c>
      <c r="BB708" s="118" t="str">
        <f t="shared" si="1284"/>
        <v/>
      </c>
      <c r="BC708" s="137" t="str">
        <f t="shared" si="1285"/>
        <v/>
      </c>
      <c r="BD708" s="7"/>
      <c r="BE708" s="168"/>
      <c r="BF708" s="15"/>
      <c r="BG708" s="122"/>
      <c r="BH708" s="78" t="str">
        <f t="shared" si="1286"/>
        <v/>
      </c>
      <c r="BI708" s="123"/>
      <c r="BJ708" s="9" t="str">
        <f t="shared" si="1287"/>
        <v/>
      </c>
      <c r="BK708" s="136"/>
      <c r="BL708" s="9" t="str">
        <f t="shared" si="1288"/>
        <v/>
      </c>
      <c r="BM708" s="118"/>
      <c r="BN708" s="62" t="str">
        <f t="shared" si="1289"/>
        <v/>
      </c>
      <c r="BO708" s="247" t="str">
        <f t="shared" si="1290"/>
        <v/>
      </c>
      <c r="BP708" s="118" t="str">
        <f t="shared" si="1291"/>
        <v/>
      </c>
      <c r="BQ708" s="137" t="str">
        <f t="shared" si="1292"/>
        <v/>
      </c>
      <c r="BR708" s="7"/>
      <c r="BS708" s="168"/>
      <c r="BT708" s="169"/>
      <c r="BU708" s="9"/>
      <c r="BV708" s="9" t="str">
        <f t="shared" si="1224"/>
        <v/>
      </c>
      <c r="BW708" s="9"/>
      <c r="BX708" s="9" t="str">
        <f t="shared" si="1225"/>
        <v/>
      </c>
      <c r="BY708" s="9"/>
      <c r="BZ708" s="9" t="str">
        <f t="shared" si="1226"/>
        <v/>
      </c>
      <c r="CA708" s="9"/>
      <c r="CB708" s="9"/>
      <c r="CC708" s="9"/>
      <c r="CD708" s="9" t="str">
        <f t="shared" si="1227"/>
        <v/>
      </c>
      <c r="CE708" s="10" t="str">
        <f t="shared" si="1228"/>
        <v/>
      </c>
      <c r="CF708" s="7"/>
      <c r="CH708" s="15"/>
      <c r="CI708" s="9"/>
      <c r="CJ708" s="9" t="str">
        <f t="shared" si="1229"/>
        <v/>
      </c>
      <c r="CK708" s="9"/>
      <c r="CL708" s="9" t="str">
        <f t="shared" si="1230"/>
        <v/>
      </c>
      <c r="CM708" s="9"/>
      <c r="CN708" s="9" t="str">
        <f t="shared" si="1231"/>
        <v/>
      </c>
      <c r="CO708" s="9"/>
      <c r="CP708" s="9"/>
      <c r="CQ708" s="9"/>
      <c r="CR708" s="9" t="str">
        <f t="shared" si="1232"/>
        <v/>
      </c>
      <c r="CS708" s="10" t="str">
        <f t="shared" si="1233"/>
        <v/>
      </c>
      <c r="CT708" s="7"/>
      <c r="CV708" s="15"/>
      <c r="CW708" s="9"/>
      <c r="CX708" s="9" t="str">
        <f t="shared" si="1234"/>
        <v/>
      </c>
      <c r="CY708" s="9"/>
      <c r="CZ708" s="9" t="str">
        <f t="shared" si="1235"/>
        <v/>
      </c>
      <c r="DA708" s="9"/>
      <c r="DB708" s="9" t="str">
        <f t="shared" si="1236"/>
        <v/>
      </c>
      <c r="DC708" s="9"/>
      <c r="DD708" s="9"/>
      <c r="DE708" s="9"/>
      <c r="DF708" s="9" t="str">
        <f t="shared" si="1237"/>
        <v/>
      </c>
      <c r="DG708" s="10" t="str">
        <f t="shared" si="1238"/>
        <v/>
      </c>
      <c r="DH708" s="7"/>
    </row>
    <row r="709" spans="1:112" ht="15" customHeight="1" thickBot="1">
      <c r="A709" s="23"/>
      <c r="B709" s="23"/>
      <c r="C709" s="61"/>
      <c r="D709" s="142" t="str">
        <f t="shared" si="1176"/>
        <v/>
      </c>
      <c r="E709" s="61"/>
      <c r="F709" s="128" t="str">
        <f t="shared" si="1177"/>
        <v/>
      </c>
      <c r="G709" s="61"/>
      <c r="H709" s="128" t="str">
        <f t="shared" si="1178"/>
        <v/>
      </c>
      <c r="I709" s="61"/>
      <c r="J709" s="131" t="str">
        <f t="shared" si="1241"/>
        <v/>
      </c>
      <c r="K709" s="132" t="str">
        <f t="shared" si="1242"/>
        <v/>
      </c>
      <c r="L709" s="130" t="str">
        <f t="shared" si="1181"/>
        <v/>
      </c>
      <c r="M709" s="138" t="str">
        <f t="shared" si="1182"/>
        <v/>
      </c>
      <c r="N709" s="7"/>
      <c r="O709" s="168"/>
      <c r="P709" s="23"/>
      <c r="Q709" s="61"/>
      <c r="R709" s="142" t="str">
        <f t="shared" si="1243"/>
        <v/>
      </c>
      <c r="S709" s="61"/>
      <c r="T709" s="128" t="str">
        <f t="shared" si="1244"/>
        <v/>
      </c>
      <c r="U709" s="61"/>
      <c r="V709" s="128" t="str">
        <f t="shared" si="1245"/>
        <v/>
      </c>
      <c r="W709" s="61"/>
      <c r="X709" s="131" t="str">
        <f t="shared" si="1268"/>
        <v/>
      </c>
      <c r="Y709" s="132" t="str">
        <f t="shared" si="1269"/>
        <v/>
      </c>
      <c r="Z709" s="130" t="str">
        <f t="shared" si="1270"/>
        <v/>
      </c>
      <c r="AA709" s="138" t="str">
        <f t="shared" si="1271"/>
        <v/>
      </c>
      <c r="AB709" s="7"/>
      <c r="AC709" s="168"/>
      <c r="AD709" s="23"/>
      <c r="AE709" s="61"/>
      <c r="AF709" s="142" t="str">
        <f t="shared" si="1272"/>
        <v/>
      </c>
      <c r="AG709" s="61"/>
      <c r="AH709" s="128" t="str">
        <f t="shared" si="1273"/>
        <v/>
      </c>
      <c r="AI709" s="61"/>
      <c r="AJ709" s="128" t="str">
        <f t="shared" si="1274"/>
        <v/>
      </c>
      <c r="AK709" s="61"/>
      <c r="AL709" s="131" t="str">
        <f t="shared" si="1275"/>
        <v/>
      </c>
      <c r="AM709" s="132" t="str">
        <f t="shared" si="1276"/>
        <v/>
      </c>
      <c r="AN709" s="130" t="str">
        <f t="shared" si="1277"/>
        <v/>
      </c>
      <c r="AO709" s="138" t="str">
        <f t="shared" si="1278"/>
        <v/>
      </c>
      <c r="AP709" s="7"/>
      <c r="AQ709" s="168"/>
      <c r="AR709" s="23"/>
      <c r="AS709" s="61"/>
      <c r="AT709" s="142" t="str">
        <f t="shared" si="1279"/>
        <v/>
      </c>
      <c r="AU709" s="61"/>
      <c r="AV709" s="128" t="str">
        <f t="shared" si="1280"/>
        <v/>
      </c>
      <c r="AW709" s="61"/>
      <c r="AX709" s="128" t="str">
        <f t="shared" si="1281"/>
        <v/>
      </c>
      <c r="AY709" s="61"/>
      <c r="AZ709" s="131" t="str">
        <f t="shared" si="1282"/>
        <v/>
      </c>
      <c r="BA709" s="132" t="str">
        <f t="shared" si="1283"/>
        <v/>
      </c>
      <c r="BB709" s="130" t="str">
        <f t="shared" si="1284"/>
        <v/>
      </c>
      <c r="BC709" s="138" t="str">
        <f t="shared" si="1285"/>
        <v/>
      </c>
      <c r="BD709" s="7"/>
      <c r="BE709" s="168"/>
      <c r="BF709" s="23"/>
      <c r="BG709" s="61"/>
      <c r="BH709" s="142" t="str">
        <f t="shared" si="1286"/>
        <v/>
      </c>
      <c r="BI709" s="61"/>
      <c r="BJ709" s="128" t="str">
        <f t="shared" si="1287"/>
        <v/>
      </c>
      <c r="BK709" s="61"/>
      <c r="BL709" s="128" t="str">
        <f t="shared" si="1288"/>
        <v/>
      </c>
      <c r="BM709" s="61"/>
      <c r="BN709" s="131" t="str">
        <f t="shared" si="1289"/>
        <v/>
      </c>
      <c r="BO709" s="132" t="str">
        <f t="shared" si="1290"/>
        <v/>
      </c>
      <c r="BP709" s="130" t="str">
        <f t="shared" si="1291"/>
        <v/>
      </c>
      <c r="BQ709" s="138" t="str">
        <f t="shared" si="1292"/>
        <v/>
      </c>
      <c r="BR709" s="7"/>
      <c r="BS709" s="168"/>
      <c r="BT709" s="169"/>
      <c r="BU709" s="9"/>
      <c r="BV709" s="9" t="str">
        <f>IF(BU709="","",BU709-BU700)</f>
        <v/>
      </c>
      <c r="BW709" s="9"/>
      <c r="BX709" s="9" t="str">
        <f>IF(BW709="","",BW709-BW700)</f>
        <v/>
      </c>
      <c r="BY709" s="9"/>
      <c r="BZ709" s="9" t="str">
        <f>IF(BY709="","",BY700+CA700-BY709)</f>
        <v/>
      </c>
      <c r="CA709" s="9"/>
      <c r="CB709" s="9"/>
      <c r="CC709" s="9"/>
      <c r="CD709" s="9" t="str">
        <f t="shared" si="1227"/>
        <v/>
      </c>
      <c r="CE709" s="10" t="str">
        <f t="shared" si="1228"/>
        <v/>
      </c>
      <c r="CF709" s="7"/>
      <c r="CH709" s="15"/>
      <c r="CI709" s="9"/>
      <c r="CJ709" s="9" t="str">
        <f>IF(CI709="","",CI709-CI700)</f>
        <v/>
      </c>
      <c r="CK709" s="9"/>
      <c r="CL709" s="9" t="str">
        <f>IF(CK709="","",CK709-CK700)</f>
        <v/>
      </c>
      <c r="CM709" s="9"/>
      <c r="CN709" s="9" t="str">
        <f>IF(CM709="","",CM700+CO700-CM709)</f>
        <v/>
      </c>
      <c r="CO709" s="9"/>
      <c r="CP709" s="9"/>
      <c r="CQ709" s="9"/>
      <c r="CR709" s="9" t="str">
        <f t="shared" si="1232"/>
        <v/>
      </c>
      <c r="CS709" s="10" t="str">
        <f t="shared" si="1233"/>
        <v/>
      </c>
      <c r="CT709" s="7"/>
      <c r="CV709" s="15"/>
      <c r="CW709" s="9"/>
      <c r="CX709" s="9" t="str">
        <f>IF(CW709="","",CW709-CW700)</f>
        <v/>
      </c>
      <c r="CY709" s="9"/>
      <c r="CZ709" s="9" t="str">
        <f>IF(CY709="","",CY709-CY700)</f>
        <v/>
      </c>
      <c r="DA709" s="9"/>
      <c r="DB709" s="9" t="str">
        <f>IF(DA709="","",DA700+DC700-DA709)</f>
        <v/>
      </c>
      <c r="DC709" s="9"/>
      <c r="DD709" s="9"/>
      <c r="DE709" s="9"/>
      <c r="DF709" s="9" t="str">
        <f t="shared" si="1237"/>
        <v/>
      </c>
      <c r="DG709" s="10" t="str">
        <f t="shared" si="1238"/>
        <v/>
      </c>
      <c r="DH709" s="7"/>
    </row>
    <row r="710" spans="1:112" ht="15" customHeight="1" thickTop="1">
      <c r="A710" s="89"/>
      <c r="B710" s="89"/>
      <c r="C710" s="78"/>
      <c r="D710" s="78" t="str">
        <f t="shared" si="1176"/>
        <v/>
      </c>
      <c r="E710" s="78"/>
      <c r="F710" s="28" t="str">
        <f t="shared" si="1177"/>
        <v/>
      </c>
      <c r="G710" s="78"/>
      <c r="H710" s="78" t="str">
        <f t="shared" si="1178"/>
        <v/>
      </c>
      <c r="I710" s="78"/>
      <c r="J710" s="90" t="str">
        <f t="shared" si="1241"/>
        <v/>
      </c>
      <c r="K710" s="91" t="str">
        <f t="shared" si="1242"/>
        <v/>
      </c>
      <c r="L710" s="28" t="str">
        <f t="shared" si="1181"/>
        <v/>
      </c>
      <c r="M710" s="29" t="str">
        <f t="shared" si="1182"/>
        <v/>
      </c>
      <c r="N710" s="7"/>
      <c r="P710" s="89" t="str">
        <f>IF(A710="","",A710)</f>
        <v/>
      </c>
      <c r="Q710" s="78"/>
      <c r="R710" s="78" t="str">
        <f t="shared" ref="R710:R725" si="1293">IF(Q710="","",Q710-Q706)</f>
        <v/>
      </c>
      <c r="S710" s="78"/>
      <c r="T710" s="28" t="str">
        <f t="shared" ref="T710:T725" si="1294">IF(S710="","",S710-S706)</f>
        <v/>
      </c>
      <c r="U710" s="78"/>
      <c r="V710" s="78" t="str">
        <f t="shared" ref="V710:V725" si="1295">IF(U710="","",U706+W706-U710)</f>
        <v/>
      </c>
      <c r="W710" s="78"/>
      <c r="X710" s="90" t="str">
        <f t="shared" si="1268"/>
        <v/>
      </c>
      <c r="Y710" s="91" t="str">
        <f t="shared" si="1269"/>
        <v/>
      </c>
      <c r="Z710" s="28" t="str">
        <f t="shared" si="1270"/>
        <v/>
      </c>
      <c r="AA710" s="29" t="str">
        <f t="shared" si="1271"/>
        <v/>
      </c>
      <c r="AB710" s="7"/>
      <c r="AD710" s="89" t="str">
        <f>IF(CF710="","",CF710)</f>
        <v/>
      </c>
      <c r="AE710" s="78"/>
      <c r="AF710" s="78" t="str">
        <f t="shared" si="1272"/>
        <v/>
      </c>
      <c r="AG710" s="78"/>
      <c r="AH710" s="28" t="str">
        <f t="shared" si="1273"/>
        <v/>
      </c>
      <c r="AI710" s="78"/>
      <c r="AJ710" s="78" t="str">
        <f t="shared" si="1274"/>
        <v/>
      </c>
      <c r="AK710" s="78"/>
      <c r="AL710" s="90" t="str">
        <f t="shared" si="1275"/>
        <v/>
      </c>
      <c r="AM710" s="91" t="str">
        <f t="shared" si="1276"/>
        <v/>
      </c>
      <c r="AN710" s="28" t="str">
        <f t="shared" si="1277"/>
        <v/>
      </c>
      <c r="AO710" s="29" t="str">
        <f t="shared" si="1278"/>
        <v/>
      </c>
      <c r="AP710" s="7"/>
      <c r="AR710" s="89"/>
      <c r="AS710" s="78"/>
      <c r="AT710" s="78" t="str">
        <f t="shared" si="1279"/>
        <v/>
      </c>
      <c r="AU710" s="78"/>
      <c r="AV710" s="28" t="str">
        <f t="shared" si="1280"/>
        <v/>
      </c>
      <c r="AW710" s="78"/>
      <c r="AX710" s="78" t="str">
        <f t="shared" si="1281"/>
        <v/>
      </c>
      <c r="AY710" s="78"/>
      <c r="AZ710" s="90" t="str">
        <f t="shared" si="1282"/>
        <v/>
      </c>
      <c r="BA710" s="91" t="str">
        <f t="shared" si="1283"/>
        <v/>
      </c>
      <c r="BB710" s="28" t="str">
        <f t="shared" si="1284"/>
        <v/>
      </c>
      <c r="BC710" s="29" t="str">
        <f t="shared" si="1285"/>
        <v/>
      </c>
      <c r="BD710" s="7"/>
      <c r="BF710" s="89" t="str">
        <f>IF(EM710="","",EM710)</f>
        <v/>
      </c>
      <c r="BG710" s="78"/>
      <c r="BH710" s="78" t="str">
        <f t="shared" si="1286"/>
        <v/>
      </c>
      <c r="BI710" s="188"/>
      <c r="BJ710" s="28" t="str">
        <f t="shared" si="1287"/>
        <v/>
      </c>
      <c r="BK710" s="78"/>
      <c r="BL710" s="78" t="str">
        <f t="shared" si="1288"/>
        <v/>
      </c>
      <c r="BM710" s="78"/>
      <c r="BN710" s="90" t="str">
        <f t="shared" si="1289"/>
        <v/>
      </c>
      <c r="BO710" s="91" t="str">
        <f t="shared" si="1290"/>
        <v/>
      </c>
      <c r="BP710" s="28" t="str">
        <f t="shared" si="1291"/>
        <v/>
      </c>
      <c r="BQ710" s="29" t="str">
        <f t="shared" si="1292"/>
        <v/>
      </c>
      <c r="BR710" s="7"/>
      <c r="BS710" s="1"/>
      <c r="BT710" s="15"/>
      <c r="BU710" s="9"/>
      <c r="BV710" s="9" t="str">
        <f>IF(BU710="","",BU710-BU708)</f>
        <v/>
      </c>
      <c r="BW710" s="9"/>
      <c r="BX710" s="9" t="str">
        <f>IF(BW710="","",BW710-BW708)</f>
        <v/>
      </c>
      <c r="BY710" s="9"/>
      <c r="BZ710" s="9" t="str">
        <f>IF(BY710="","",BY708+CA708-BY710)</f>
        <v/>
      </c>
      <c r="CA710" s="9"/>
      <c r="CB710" s="9"/>
      <c r="CC710" s="9"/>
      <c r="CD710" s="9" t="str">
        <f t="shared" si="1227"/>
        <v/>
      </c>
      <c r="CE710" s="10" t="str">
        <f t="shared" si="1228"/>
        <v/>
      </c>
      <c r="CF710" s="7"/>
      <c r="CH710" s="15"/>
      <c r="CI710" s="9"/>
      <c r="CJ710" s="9" t="str">
        <f>IF(CI710="","",CI710-CI708)</f>
        <v/>
      </c>
      <c r="CK710" s="9"/>
      <c r="CL710" s="9" t="str">
        <f>IF(CK710="","",CK710-CK708)</f>
        <v/>
      </c>
      <c r="CM710" s="9"/>
      <c r="CN710" s="9" t="str">
        <f>IF(CM710="","",CM708+CO708-CM710)</f>
        <v/>
      </c>
      <c r="CO710" s="9"/>
      <c r="CP710" s="9"/>
      <c r="CQ710" s="9"/>
      <c r="CR710" s="9" t="str">
        <f t="shared" si="1232"/>
        <v/>
      </c>
      <c r="CS710" s="10" t="str">
        <f t="shared" si="1233"/>
        <v/>
      </c>
      <c r="CT710" s="7"/>
      <c r="CV710" s="15"/>
      <c r="CW710" s="9"/>
      <c r="CX710" s="9" t="str">
        <f>IF(CW710="","",CW710-CW708)</f>
        <v/>
      </c>
      <c r="CY710" s="9"/>
      <c r="CZ710" s="9" t="str">
        <f>IF(CY710="","",CY710-CY708)</f>
        <v/>
      </c>
      <c r="DA710" s="9"/>
      <c r="DB710" s="9" t="str">
        <f>IF(DA710="","",DA708+DC708-DA710)</f>
        <v/>
      </c>
      <c r="DC710" s="9"/>
      <c r="DD710" s="9"/>
      <c r="DE710" s="9"/>
      <c r="DF710" s="9" t="str">
        <f t="shared" si="1237"/>
        <v/>
      </c>
      <c r="DG710" s="10" t="str">
        <f t="shared" si="1238"/>
        <v/>
      </c>
      <c r="DH710" s="7"/>
    </row>
    <row r="711" spans="1:112" ht="15" customHeight="1">
      <c r="A711" s="15"/>
      <c r="B711" s="15"/>
      <c r="C711" s="9"/>
      <c r="D711" s="9" t="str">
        <f t="shared" si="1176"/>
        <v/>
      </c>
      <c r="E711" s="9"/>
      <c r="F711" s="9" t="str">
        <f t="shared" si="1177"/>
        <v/>
      </c>
      <c r="G711" s="9"/>
      <c r="H711" s="9" t="str">
        <f t="shared" si="1178"/>
        <v/>
      </c>
      <c r="I711" s="9"/>
      <c r="J711" s="62" t="str">
        <f t="shared" si="1241"/>
        <v/>
      </c>
      <c r="K711" s="95" t="str">
        <f t="shared" si="1242"/>
        <v/>
      </c>
      <c r="L711" s="9" t="str">
        <f t="shared" si="1181"/>
        <v/>
      </c>
      <c r="M711" s="10" t="str">
        <f t="shared" si="1182"/>
        <v/>
      </c>
      <c r="N711" s="7"/>
      <c r="P711" s="15"/>
      <c r="Q711" s="9"/>
      <c r="R711" s="9" t="str">
        <f t="shared" si="1293"/>
        <v/>
      </c>
      <c r="S711" s="9"/>
      <c r="T711" s="9" t="str">
        <f t="shared" si="1294"/>
        <v/>
      </c>
      <c r="U711" s="9"/>
      <c r="V711" s="9" t="str">
        <f t="shared" si="1295"/>
        <v/>
      </c>
      <c r="W711" s="9"/>
      <c r="X711" s="62" t="str">
        <f t="shared" si="1268"/>
        <v/>
      </c>
      <c r="Y711" s="95" t="str">
        <f t="shared" si="1269"/>
        <v/>
      </c>
      <c r="Z711" s="9" t="str">
        <f t="shared" si="1270"/>
        <v/>
      </c>
      <c r="AA711" s="10" t="str">
        <f t="shared" si="1271"/>
        <v/>
      </c>
      <c r="AB711" s="7"/>
      <c r="AD711" s="15"/>
      <c r="AE711" s="9"/>
      <c r="AF711" s="9" t="str">
        <f t="shared" si="1272"/>
        <v/>
      </c>
      <c r="AG711" s="9"/>
      <c r="AH711" s="9" t="str">
        <f t="shared" si="1273"/>
        <v/>
      </c>
      <c r="AI711" s="9"/>
      <c r="AJ711" s="9" t="str">
        <f t="shared" si="1274"/>
        <v/>
      </c>
      <c r="AK711" s="9"/>
      <c r="AL711" s="62" t="str">
        <f t="shared" si="1275"/>
        <v/>
      </c>
      <c r="AM711" s="95" t="str">
        <f t="shared" si="1276"/>
        <v/>
      </c>
      <c r="AN711" s="9" t="str">
        <f t="shared" si="1277"/>
        <v/>
      </c>
      <c r="AO711" s="10" t="str">
        <f t="shared" si="1278"/>
        <v/>
      </c>
      <c r="AP711" s="7"/>
      <c r="AR711" s="15"/>
      <c r="AS711" s="9"/>
      <c r="AT711" s="9" t="str">
        <f t="shared" si="1279"/>
        <v/>
      </c>
      <c r="AU711" s="9"/>
      <c r="AV711" s="9" t="str">
        <f t="shared" si="1280"/>
        <v/>
      </c>
      <c r="AW711" s="9"/>
      <c r="AX711" s="9" t="str">
        <f t="shared" si="1281"/>
        <v/>
      </c>
      <c r="AY711" s="9"/>
      <c r="AZ711" s="62" t="str">
        <f t="shared" si="1282"/>
        <v/>
      </c>
      <c r="BA711" s="95" t="str">
        <f t="shared" si="1283"/>
        <v/>
      </c>
      <c r="BB711" s="9" t="str">
        <f t="shared" si="1284"/>
        <v/>
      </c>
      <c r="BC711" s="10" t="str">
        <f t="shared" si="1285"/>
        <v/>
      </c>
      <c r="BD711" s="7"/>
      <c r="BF711" s="15"/>
      <c r="BG711" s="9"/>
      <c r="BH711" s="9" t="str">
        <f t="shared" si="1286"/>
        <v/>
      </c>
      <c r="BI711" s="73"/>
      <c r="BJ711" s="9" t="str">
        <f t="shared" si="1287"/>
        <v/>
      </c>
      <c r="BK711" s="9"/>
      <c r="BL711" s="9" t="str">
        <f t="shared" si="1288"/>
        <v/>
      </c>
      <c r="BM711" s="9"/>
      <c r="BN711" s="62" t="str">
        <f t="shared" si="1289"/>
        <v/>
      </c>
      <c r="BO711" s="95" t="str">
        <f t="shared" si="1290"/>
        <v/>
      </c>
      <c r="BP711" s="9" t="str">
        <f t="shared" si="1291"/>
        <v/>
      </c>
      <c r="BQ711" s="10" t="str">
        <f t="shared" si="1292"/>
        <v/>
      </c>
      <c r="BR711" s="7"/>
      <c r="BS711" s="1"/>
      <c r="BT711" s="15"/>
      <c r="BU711" s="9"/>
      <c r="BV711" s="9" t="str">
        <f t="shared" ref="BV711:BV729" si="1296">IF(BU711="","",BU711-BU710)</f>
        <v/>
      </c>
      <c r="BW711" s="9"/>
      <c r="BX711" s="9" t="str">
        <f t="shared" ref="BX711:BX730" si="1297">IF(BW711="","",BW711-BW710)</f>
        <v/>
      </c>
      <c r="BY711" s="9"/>
      <c r="BZ711" s="9" t="str">
        <f t="shared" ref="BZ711:BZ730" si="1298">IF(BY711="","",BY710+CA710-BY711)</f>
        <v/>
      </c>
      <c r="CA711" s="9"/>
      <c r="CB711" s="9"/>
      <c r="CC711" s="9"/>
      <c r="CD711" s="9" t="str">
        <f t="shared" si="1227"/>
        <v/>
      </c>
      <c r="CE711" s="10" t="str">
        <f t="shared" si="1228"/>
        <v/>
      </c>
      <c r="CF711" s="7"/>
      <c r="CH711" s="15"/>
      <c r="CI711" s="9"/>
      <c r="CJ711" s="9" t="str">
        <f t="shared" ref="CJ711:CJ729" si="1299">IF(CI711="","",CI711-CI710)</f>
        <v/>
      </c>
      <c r="CK711" s="9"/>
      <c r="CL711" s="9" t="str">
        <f t="shared" ref="CL711:CL730" si="1300">IF(CK711="","",CK711-CK710)</f>
        <v/>
      </c>
      <c r="CM711" s="9"/>
      <c r="CN711" s="9" t="str">
        <f t="shared" ref="CN711:CN730" si="1301">IF(CM711="","",CM710+CO710-CM711)</f>
        <v/>
      </c>
      <c r="CO711" s="9"/>
      <c r="CP711" s="9"/>
      <c r="CQ711" s="9"/>
      <c r="CR711" s="9" t="str">
        <f t="shared" si="1232"/>
        <v/>
      </c>
      <c r="CS711" s="10" t="str">
        <f t="shared" si="1233"/>
        <v/>
      </c>
      <c r="CT711" s="7"/>
      <c r="CV711" s="15"/>
      <c r="CW711" s="9"/>
      <c r="CX711" s="9" t="str">
        <f t="shared" ref="CX711:CX729" si="1302">IF(CW711="","",CW711-CW710)</f>
        <v/>
      </c>
      <c r="CY711" s="9"/>
      <c r="CZ711" s="9" t="str">
        <f t="shared" ref="CZ711:CZ730" si="1303">IF(CY711="","",CY711-CY710)</f>
        <v/>
      </c>
      <c r="DA711" s="9"/>
      <c r="DB711" s="9" t="str">
        <f t="shared" ref="DB711:DB730" si="1304">IF(DA711="","",DA710+DC710-DA711)</f>
        <v/>
      </c>
      <c r="DC711" s="9"/>
      <c r="DD711" s="9"/>
      <c r="DE711" s="9"/>
      <c r="DF711" s="9" t="str">
        <f t="shared" si="1237"/>
        <v/>
      </c>
      <c r="DG711" s="10" t="str">
        <f t="shared" si="1238"/>
        <v/>
      </c>
      <c r="DH711" s="7"/>
    </row>
    <row r="712" spans="1:112" ht="15" customHeight="1">
      <c r="A712" s="15"/>
      <c r="B712" s="15"/>
      <c r="C712" s="9"/>
      <c r="D712" s="9" t="str">
        <f t="shared" si="1176"/>
        <v/>
      </c>
      <c r="E712" s="9"/>
      <c r="F712" s="9" t="str">
        <f t="shared" si="1177"/>
        <v/>
      </c>
      <c r="G712" s="9"/>
      <c r="H712" s="9" t="str">
        <f t="shared" si="1178"/>
        <v/>
      </c>
      <c r="I712" s="9"/>
      <c r="J712" s="62" t="str">
        <f t="shared" si="1241"/>
        <v/>
      </c>
      <c r="K712" s="9" t="str">
        <f t="shared" si="1242"/>
        <v/>
      </c>
      <c r="L712" s="9" t="str">
        <f t="shared" si="1181"/>
        <v/>
      </c>
      <c r="M712" s="10" t="str">
        <f t="shared" si="1182"/>
        <v/>
      </c>
      <c r="N712" s="7"/>
      <c r="P712" s="15"/>
      <c r="Q712" s="9"/>
      <c r="R712" s="9" t="str">
        <f t="shared" si="1293"/>
        <v/>
      </c>
      <c r="S712" s="9"/>
      <c r="T712" s="9" t="str">
        <f t="shared" si="1294"/>
        <v/>
      </c>
      <c r="U712" s="9"/>
      <c r="V712" s="9" t="str">
        <f t="shared" si="1295"/>
        <v/>
      </c>
      <c r="W712" s="9"/>
      <c r="X712" s="62" t="str">
        <f t="shared" si="1268"/>
        <v/>
      </c>
      <c r="Y712" s="9" t="str">
        <f t="shared" si="1269"/>
        <v/>
      </c>
      <c r="Z712" s="9" t="str">
        <f t="shared" si="1270"/>
        <v/>
      </c>
      <c r="AA712" s="10" t="str">
        <f t="shared" si="1271"/>
        <v/>
      </c>
      <c r="AB712" s="7"/>
      <c r="AD712" s="15"/>
      <c r="AE712" s="9"/>
      <c r="AF712" s="9" t="str">
        <f t="shared" si="1272"/>
        <v/>
      </c>
      <c r="AG712" s="9"/>
      <c r="AH712" s="9" t="str">
        <f t="shared" si="1273"/>
        <v/>
      </c>
      <c r="AI712" s="9"/>
      <c r="AJ712" s="9" t="str">
        <f t="shared" si="1274"/>
        <v/>
      </c>
      <c r="AK712" s="9"/>
      <c r="AL712" s="62" t="str">
        <f t="shared" si="1275"/>
        <v/>
      </c>
      <c r="AM712" s="9" t="str">
        <f t="shared" si="1276"/>
        <v/>
      </c>
      <c r="AN712" s="9" t="str">
        <f t="shared" si="1277"/>
        <v/>
      </c>
      <c r="AO712" s="10" t="str">
        <f t="shared" si="1278"/>
        <v/>
      </c>
      <c r="AP712" s="7"/>
      <c r="AR712" s="17"/>
      <c r="AS712" s="9"/>
      <c r="AT712" s="9" t="str">
        <f t="shared" si="1279"/>
        <v/>
      </c>
      <c r="AU712" s="9"/>
      <c r="AV712" s="9" t="str">
        <f t="shared" si="1280"/>
        <v/>
      </c>
      <c r="AW712" s="9"/>
      <c r="AX712" s="9" t="str">
        <f t="shared" si="1281"/>
        <v/>
      </c>
      <c r="AY712" s="9"/>
      <c r="AZ712" s="62" t="str">
        <f t="shared" si="1282"/>
        <v/>
      </c>
      <c r="BA712" s="9" t="str">
        <f t="shared" si="1283"/>
        <v/>
      </c>
      <c r="BB712" s="9" t="str">
        <f t="shared" si="1284"/>
        <v/>
      </c>
      <c r="BC712" s="10" t="str">
        <f t="shared" si="1285"/>
        <v/>
      </c>
      <c r="BD712" s="7"/>
      <c r="BF712" s="15"/>
      <c r="BG712" s="9"/>
      <c r="BH712" s="9" t="str">
        <f t="shared" si="1286"/>
        <v/>
      </c>
      <c r="BI712" s="73"/>
      <c r="BJ712" s="9" t="str">
        <f t="shared" si="1287"/>
        <v/>
      </c>
      <c r="BK712" s="9"/>
      <c r="BL712" s="9" t="str">
        <f t="shared" si="1288"/>
        <v/>
      </c>
      <c r="BM712" s="9"/>
      <c r="BN712" s="62" t="str">
        <f t="shared" si="1289"/>
        <v/>
      </c>
      <c r="BO712" s="9" t="str">
        <f t="shared" si="1290"/>
        <v/>
      </c>
      <c r="BP712" s="9" t="str">
        <f t="shared" si="1291"/>
        <v/>
      </c>
      <c r="BQ712" s="10" t="str">
        <f t="shared" si="1292"/>
        <v/>
      </c>
      <c r="BR712" s="7"/>
      <c r="BS712" s="1"/>
      <c r="BT712" s="15"/>
      <c r="BU712" s="9"/>
      <c r="BV712" s="9" t="str">
        <f t="shared" si="1296"/>
        <v/>
      </c>
      <c r="BW712" s="9"/>
      <c r="BX712" s="9" t="str">
        <f t="shared" si="1297"/>
        <v/>
      </c>
      <c r="BY712" s="9"/>
      <c r="BZ712" s="9" t="str">
        <f t="shared" si="1298"/>
        <v/>
      </c>
      <c r="CA712" s="9"/>
      <c r="CB712" s="9"/>
      <c r="CC712" s="9"/>
      <c r="CD712" s="9" t="str">
        <f t="shared" si="1227"/>
        <v/>
      </c>
      <c r="CE712" s="10" t="str">
        <f t="shared" si="1228"/>
        <v/>
      </c>
      <c r="CF712" s="7"/>
      <c r="CH712" s="15"/>
      <c r="CI712" s="9"/>
      <c r="CJ712" s="9" t="str">
        <f t="shared" si="1299"/>
        <v/>
      </c>
      <c r="CK712" s="9"/>
      <c r="CL712" s="9" t="str">
        <f t="shared" si="1300"/>
        <v/>
      </c>
      <c r="CM712" s="9"/>
      <c r="CN712" s="9" t="str">
        <f t="shared" si="1301"/>
        <v/>
      </c>
      <c r="CO712" s="9"/>
      <c r="CP712" s="9"/>
      <c r="CQ712" s="9"/>
      <c r="CR712" s="9" t="str">
        <f t="shared" si="1232"/>
        <v/>
      </c>
      <c r="CS712" s="10" t="str">
        <f t="shared" si="1233"/>
        <v/>
      </c>
      <c r="CT712" s="7"/>
      <c r="CV712" s="15"/>
      <c r="CW712" s="9"/>
      <c r="CX712" s="9" t="str">
        <f t="shared" si="1302"/>
        <v/>
      </c>
      <c r="CY712" s="9"/>
      <c r="CZ712" s="9" t="str">
        <f t="shared" si="1303"/>
        <v/>
      </c>
      <c r="DA712" s="9"/>
      <c r="DB712" s="9" t="str">
        <f t="shared" si="1304"/>
        <v/>
      </c>
      <c r="DC712" s="9"/>
      <c r="DD712" s="9"/>
      <c r="DE712" s="9"/>
      <c r="DF712" s="9" t="str">
        <f t="shared" si="1237"/>
        <v/>
      </c>
      <c r="DG712" s="10" t="str">
        <f t="shared" si="1238"/>
        <v/>
      </c>
      <c r="DH712" s="7"/>
    </row>
    <row r="713" spans="1:112" ht="15" customHeight="1" thickBot="1">
      <c r="A713" s="23"/>
      <c r="B713" s="23"/>
      <c r="C713" s="24"/>
      <c r="D713" s="24" t="str">
        <f t="shared" si="1176"/>
        <v/>
      </c>
      <c r="E713" s="24"/>
      <c r="F713" s="24" t="str">
        <f t="shared" si="1177"/>
        <v/>
      </c>
      <c r="G713" s="24"/>
      <c r="H713" s="24" t="str">
        <f t="shared" si="1178"/>
        <v/>
      </c>
      <c r="I713" s="24"/>
      <c r="J713" s="63" t="str">
        <f t="shared" si="1241"/>
        <v/>
      </c>
      <c r="K713" s="96" t="str">
        <f t="shared" si="1242"/>
        <v/>
      </c>
      <c r="L713" s="24" t="str">
        <f t="shared" si="1181"/>
        <v/>
      </c>
      <c r="M713" s="26" t="str">
        <f t="shared" si="1182"/>
        <v/>
      </c>
      <c r="N713" s="7"/>
      <c r="P713" s="23"/>
      <c r="Q713" s="24"/>
      <c r="R713" s="24" t="str">
        <f t="shared" si="1293"/>
        <v/>
      </c>
      <c r="S713" s="24"/>
      <c r="T713" s="24" t="str">
        <f t="shared" si="1294"/>
        <v/>
      </c>
      <c r="U713" s="24"/>
      <c r="V713" s="24" t="str">
        <f t="shared" si="1295"/>
        <v/>
      </c>
      <c r="W713" s="24"/>
      <c r="X713" s="63" t="str">
        <f t="shared" si="1268"/>
        <v/>
      </c>
      <c r="Y713" s="96" t="str">
        <f t="shared" si="1269"/>
        <v/>
      </c>
      <c r="Z713" s="24" t="str">
        <f t="shared" si="1270"/>
        <v/>
      </c>
      <c r="AA713" s="26" t="str">
        <f t="shared" si="1271"/>
        <v/>
      </c>
      <c r="AB713" s="7"/>
      <c r="AD713" s="23"/>
      <c r="AE713" s="24"/>
      <c r="AF713" s="24" t="str">
        <f t="shared" si="1272"/>
        <v/>
      </c>
      <c r="AG713" s="24"/>
      <c r="AH713" s="24" t="str">
        <f t="shared" si="1273"/>
        <v/>
      </c>
      <c r="AI713" s="24"/>
      <c r="AJ713" s="24" t="str">
        <f t="shared" si="1274"/>
        <v/>
      </c>
      <c r="AK713" s="24"/>
      <c r="AL713" s="63" t="str">
        <f t="shared" si="1275"/>
        <v/>
      </c>
      <c r="AM713" s="96" t="str">
        <f t="shared" si="1276"/>
        <v/>
      </c>
      <c r="AN713" s="24" t="str">
        <f t="shared" si="1277"/>
        <v/>
      </c>
      <c r="AO713" s="26" t="str">
        <f t="shared" si="1278"/>
        <v/>
      </c>
      <c r="AP713" s="7"/>
      <c r="AR713" s="23"/>
      <c r="AS713" s="24"/>
      <c r="AT713" s="24" t="str">
        <f t="shared" si="1279"/>
        <v/>
      </c>
      <c r="AU713" s="24"/>
      <c r="AV713" s="24" t="str">
        <f t="shared" si="1280"/>
        <v/>
      </c>
      <c r="AW713" s="24"/>
      <c r="AX713" s="24" t="str">
        <f t="shared" si="1281"/>
        <v/>
      </c>
      <c r="AY713" s="24"/>
      <c r="AZ713" s="63" t="str">
        <f t="shared" si="1282"/>
        <v/>
      </c>
      <c r="BA713" s="96" t="str">
        <f t="shared" si="1283"/>
        <v/>
      </c>
      <c r="BB713" s="24" t="str">
        <f t="shared" si="1284"/>
        <v/>
      </c>
      <c r="BC713" s="26" t="str">
        <f t="shared" si="1285"/>
        <v/>
      </c>
      <c r="BD713" s="7"/>
      <c r="BF713" s="23"/>
      <c r="BG713" s="24"/>
      <c r="BH713" s="24" t="str">
        <f t="shared" si="1286"/>
        <v/>
      </c>
      <c r="BI713" s="189"/>
      <c r="BJ713" s="24" t="str">
        <f t="shared" si="1287"/>
        <v/>
      </c>
      <c r="BK713" s="24"/>
      <c r="BL713" s="24" t="str">
        <f t="shared" si="1288"/>
        <v/>
      </c>
      <c r="BM713" s="24"/>
      <c r="BN713" s="63" t="str">
        <f t="shared" si="1289"/>
        <v/>
      </c>
      <c r="BO713" s="96" t="str">
        <f t="shared" si="1290"/>
        <v/>
      </c>
      <c r="BP713" s="24" t="str">
        <f t="shared" si="1291"/>
        <v/>
      </c>
      <c r="BQ713" s="26" t="str">
        <f t="shared" si="1292"/>
        <v/>
      </c>
      <c r="BR713" s="7"/>
      <c r="BS713" s="1"/>
      <c r="BT713" s="15"/>
      <c r="BU713" s="9"/>
      <c r="BV713" s="9" t="str">
        <f t="shared" si="1296"/>
        <v/>
      </c>
      <c r="BW713" s="9"/>
      <c r="BX713" s="9" t="str">
        <f t="shared" si="1297"/>
        <v/>
      </c>
      <c r="BY713" s="9"/>
      <c r="BZ713" s="9" t="str">
        <f t="shared" si="1298"/>
        <v/>
      </c>
      <c r="CA713" s="9"/>
      <c r="CB713" s="9"/>
      <c r="CC713" s="9"/>
      <c r="CD713" s="9" t="str">
        <f t="shared" si="1227"/>
        <v/>
      </c>
      <c r="CE713" s="10" t="str">
        <f t="shared" si="1228"/>
        <v/>
      </c>
      <c r="CF713" s="7"/>
      <c r="CH713" s="15"/>
      <c r="CI713" s="9"/>
      <c r="CJ713" s="9" t="str">
        <f t="shared" si="1299"/>
        <v/>
      </c>
      <c r="CK713" s="9"/>
      <c r="CL713" s="9" t="str">
        <f t="shared" si="1300"/>
        <v/>
      </c>
      <c r="CM713" s="9"/>
      <c r="CN713" s="9" t="str">
        <f t="shared" si="1301"/>
        <v/>
      </c>
      <c r="CO713" s="9"/>
      <c r="CP713" s="9"/>
      <c r="CQ713" s="9"/>
      <c r="CR713" s="9" t="str">
        <f t="shared" si="1232"/>
        <v/>
      </c>
      <c r="CS713" s="10" t="str">
        <f t="shared" si="1233"/>
        <v/>
      </c>
      <c r="CT713" s="7"/>
      <c r="CV713" s="15"/>
      <c r="CW713" s="9"/>
      <c r="CX713" s="9" t="str">
        <f t="shared" si="1302"/>
        <v/>
      </c>
      <c r="CY713" s="9"/>
      <c r="CZ713" s="9" t="str">
        <f t="shared" si="1303"/>
        <v/>
      </c>
      <c r="DA713" s="9"/>
      <c r="DB713" s="9" t="str">
        <f t="shared" si="1304"/>
        <v/>
      </c>
      <c r="DC713" s="9"/>
      <c r="DD713" s="9"/>
      <c r="DE713" s="9"/>
      <c r="DF713" s="9" t="str">
        <f t="shared" si="1237"/>
        <v/>
      </c>
      <c r="DG713" s="10" t="str">
        <f t="shared" si="1238"/>
        <v/>
      </c>
      <c r="DH713" s="7"/>
    </row>
    <row r="714" spans="1:112" ht="15" customHeight="1" thickTop="1">
      <c r="A714" s="15"/>
      <c r="B714" s="6" t="str">
        <f>IF(A714="","",SUM(D714:D717)+SUM(R714:R717)+BV687+SUM(CJ714:CJ717))</f>
        <v/>
      </c>
      <c r="C714" s="78"/>
      <c r="D714" s="78" t="str">
        <f t="shared" si="1176"/>
        <v/>
      </c>
      <c r="E714" s="78"/>
      <c r="F714" s="28" t="str">
        <f t="shared" si="1177"/>
        <v/>
      </c>
      <c r="G714" s="78"/>
      <c r="H714" s="78" t="str">
        <f t="shared" si="1178"/>
        <v/>
      </c>
      <c r="I714" s="78"/>
      <c r="J714" s="90"/>
      <c r="K714" s="91"/>
      <c r="L714" s="28" t="str">
        <f t="shared" si="1181"/>
        <v/>
      </c>
      <c r="M714" s="29" t="str">
        <f t="shared" si="1182"/>
        <v/>
      </c>
      <c r="N714" s="7"/>
      <c r="P714" s="89" t="str">
        <f>IF(A714="","",A714)</f>
        <v/>
      </c>
      <c r="Q714" s="78"/>
      <c r="R714" s="78" t="str">
        <f t="shared" si="1293"/>
        <v/>
      </c>
      <c r="S714" s="78"/>
      <c r="T714" s="28" t="str">
        <f t="shared" si="1294"/>
        <v/>
      </c>
      <c r="U714" s="78"/>
      <c r="V714" s="78" t="str">
        <f t="shared" si="1295"/>
        <v/>
      </c>
      <c r="W714" s="78"/>
      <c r="X714" s="90"/>
      <c r="Y714" s="91"/>
      <c r="Z714" s="28" t="str">
        <f t="shared" si="1270"/>
        <v/>
      </c>
      <c r="AA714" s="29" t="str">
        <f t="shared" si="1271"/>
        <v/>
      </c>
      <c r="AB714" s="7"/>
      <c r="AD714" s="89" t="str">
        <f>IF(CF714="","",CF714)</f>
        <v/>
      </c>
      <c r="AE714" s="78"/>
      <c r="AF714" s="78" t="str">
        <f t="shared" si="1272"/>
        <v/>
      </c>
      <c r="AG714" s="78"/>
      <c r="AH714" s="28" t="str">
        <f t="shared" si="1273"/>
        <v/>
      </c>
      <c r="AI714" s="78"/>
      <c r="AJ714" s="78" t="str">
        <f t="shared" si="1274"/>
        <v/>
      </c>
      <c r="AK714" s="78"/>
      <c r="AL714" s="90"/>
      <c r="AM714" s="91"/>
      <c r="AN714" s="28" t="str">
        <f t="shared" si="1277"/>
        <v/>
      </c>
      <c r="AO714" s="29" t="str">
        <f t="shared" si="1278"/>
        <v/>
      </c>
      <c r="AP714" s="7"/>
      <c r="AR714" s="89"/>
      <c r="AS714" s="78"/>
      <c r="AT714" s="78" t="str">
        <f t="shared" si="1279"/>
        <v/>
      </c>
      <c r="AU714" s="78"/>
      <c r="AV714" s="28" t="str">
        <f t="shared" si="1280"/>
        <v/>
      </c>
      <c r="AW714" s="78"/>
      <c r="AX714" s="78" t="str">
        <f t="shared" si="1281"/>
        <v/>
      </c>
      <c r="AY714" s="78"/>
      <c r="AZ714" s="90"/>
      <c r="BA714" s="91"/>
      <c r="BB714" s="28" t="str">
        <f t="shared" si="1284"/>
        <v/>
      </c>
      <c r="BC714" s="29" t="str">
        <f t="shared" si="1285"/>
        <v/>
      </c>
      <c r="BD714" s="7"/>
      <c r="BF714" s="89" t="str">
        <f>IF(EM714="","",EM714)</f>
        <v/>
      </c>
      <c r="BG714" s="78"/>
      <c r="BH714" s="78" t="str">
        <f t="shared" si="1286"/>
        <v/>
      </c>
      <c r="BI714" s="188"/>
      <c r="BJ714" s="28" t="str">
        <f t="shared" si="1287"/>
        <v/>
      </c>
      <c r="BK714" s="78"/>
      <c r="BL714" s="78" t="str">
        <f t="shared" si="1288"/>
        <v/>
      </c>
      <c r="BM714" s="78"/>
      <c r="BN714" s="90"/>
      <c r="BO714" s="91"/>
      <c r="BP714" s="28" t="str">
        <f t="shared" si="1291"/>
        <v/>
      </c>
      <c r="BQ714" s="29" t="str">
        <f t="shared" si="1292"/>
        <v/>
      </c>
      <c r="BR714" s="7"/>
      <c r="BS714" s="1"/>
      <c r="BT714" s="15"/>
      <c r="BU714" s="9"/>
      <c r="BV714" s="9" t="str">
        <f t="shared" si="1296"/>
        <v/>
      </c>
      <c r="BW714" s="9"/>
      <c r="BX714" s="9" t="str">
        <f t="shared" si="1297"/>
        <v/>
      </c>
      <c r="BY714" s="9"/>
      <c r="BZ714" s="9" t="str">
        <f t="shared" si="1298"/>
        <v/>
      </c>
      <c r="CA714" s="9"/>
      <c r="CB714" s="9"/>
      <c r="CC714" s="9"/>
      <c r="CD714" s="9" t="str">
        <f t="shared" si="1227"/>
        <v/>
      </c>
      <c r="CE714" s="10" t="str">
        <f t="shared" si="1228"/>
        <v/>
      </c>
      <c r="CF714" s="7"/>
      <c r="CH714" s="15"/>
      <c r="CI714" s="9"/>
      <c r="CJ714" s="9" t="str">
        <f t="shared" si="1299"/>
        <v/>
      </c>
      <c r="CK714" s="9"/>
      <c r="CL714" s="9" t="str">
        <f t="shared" si="1300"/>
        <v/>
      </c>
      <c r="CM714" s="9"/>
      <c r="CN714" s="9" t="str">
        <f t="shared" si="1301"/>
        <v/>
      </c>
      <c r="CO714" s="9"/>
      <c r="CP714" s="9"/>
      <c r="CQ714" s="9"/>
      <c r="CR714" s="9" t="str">
        <f t="shared" si="1232"/>
        <v/>
      </c>
      <c r="CS714" s="10" t="str">
        <f t="shared" si="1233"/>
        <v/>
      </c>
      <c r="CT714" s="7"/>
      <c r="CV714" s="15"/>
      <c r="CW714" s="9"/>
      <c r="CX714" s="9" t="str">
        <f t="shared" si="1302"/>
        <v/>
      </c>
      <c r="CY714" s="9"/>
      <c r="CZ714" s="9" t="str">
        <f t="shared" si="1303"/>
        <v/>
      </c>
      <c r="DA714" s="9"/>
      <c r="DB714" s="9" t="str">
        <f t="shared" si="1304"/>
        <v/>
      </c>
      <c r="DC714" s="9"/>
      <c r="DD714" s="9"/>
      <c r="DE714" s="9"/>
      <c r="DF714" s="9" t="str">
        <f t="shared" si="1237"/>
        <v/>
      </c>
      <c r="DG714" s="10" t="str">
        <f t="shared" si="1238"/>
        <v/>
      </c>
      <c r="DH714" s="7"/>
    </row>
    <row r="715" spans="1:112" ht="15" customHeight="1">
      <c r="A715" s="15"/>
      <c r="B715" s="15"/>
      <c r="C715" s="9"/>
      <c r="D715" s="9" t="str">
        <f t="shared" si="1176"/>
        <v/>
      </c>
      <c r="E715" s="9"/>
      <c r="F715" s="9" t="str">
        <f t="shared" si="1177"/>
        <v/>
      </c>
      <c r="G715" s="9"/>
      <c r="H715" s="9" t="str">
        <f t="shared" si="1178"/>
        <v/>
      </c>
      <c r="I715" s="9"/>
      <c r="J715" s="62"/>
      <c r="K715" s="95"/>
      <c r="L715" s="9" t="str">
        <f t="shared" si="1181"/>
        <v/>
      </c>
      <c r="M715" s="10" t="str">
        <f t="shared" si="1182"/>
        <v/>
      </c>
      <c r="N715" s="7"/>
      <c r="P715" s="15"/>
      <c r="Q715" s="9"/>
      <c r="R715" s="9" t="str">
        <f t="shared" si="1293"/>
        <v/>
      </c>
      <c r="S715" s="9"/>
      <c r="T715" s="9" t="str">
        <f t="shared" si="1294"/>
        <v/>
      </c>
      <c r="U715" s="9"/>
      <c r="V715" s="9" t="str">
        <f t="shared" si="1295"/>
        <v/>
      </c>
      <c r="W715" s="9"/>
      <c r="X715" s="62"/>
      <c r="Y715" s="95"/>
      <c r="Z715" s="9" t="str">
        <f t="shared" si="1270"/>
        <v/>
      </c>
      <c r="AA715" s="10" t="str">
        <f t="shared" si="1271"/>
        <v/>
      </c>
      <c r="AB715" s="7"/>
      <c r="AD715" s="15"/>
      <c r="AE715" s="9"/>
      <c r="AF715" s="9" t="str">
        <f t="shared" si="1272"/>
        <v/>
      </c>
      <c r="AG715" s="9"/>
      <c r="AH715" s="9" t="str">
        <f t="shared" si="1273"/>
        <v/>
      </c>
      <c r="AI715" s="9"/>
      <c r="AJ715" s="9" t="str">
        <f t="shared" si="1274"/>
        <v/>
      </c>
      <c r="AK715" s="9"/>
      <c r="AL715" s="62"/>
      <c r="AM715" s="95"/>
      <c r="AN715" s="9" t="str">
        <f t="shared" si="1277"/>
        <v/>
      </c>
      <c r="AO715" s="10" t="str">
        <f t="shared" si="1278"/>
        <v/>
      </c>
      <c r="AP715" s="7"/>
      <c r="AR715" s="15"/>
      <c r="AS715" s="9"/>
      <c r="AT715" s="9" t="str">
        <f t="shared" si="1279"/>
        <v/>
      </c>
      <c r="AU715" s="9"/>
      <c r="AV715" s="9" t="str">
        <f t="shared" si="1280"/>
        <v/>
      </c>
      <c r="AW715" s="9"/>
      <c r="AX715" s="9" t="str">
        <f t="shared" si="1281"/>
        <v/>
      </c>
      <c r="AY715" s="9"/>
      <c r="AZ715" s="62"/>
      <c r="BA715" s="95"/>
      <c r="BB715" s="9" t="str">
        <f t="shared" si="1284"/>
        <v/>
      </c>
      <c r="BC715" s="10" t="str">
        <f t="shared" si="1285"/>
        <v/>
      </c>
      <c r="BD715" s="7"/>
      <c r="BF715" s="15"/>
      <c r="BG715" s="9"/>
      <c r="BH715" s="9" t="str">
        <f t="shared" si="1286"/>
        <v/>
      </c>
      <c r="BI715" s="73"/>
      <c r="BJ715" s="9" t="str">
        <f t="shared" si="1287"/>
        <v/>
      </c>
      <c r="BK715" s="9"/>
      <c r="BL715" s="9" t="str">
        <f t="shared" si="1288"/>
        <v/>
      </c>
      <c r="BM715" s="9"/>
      <c r="BN715" s="62"/>
      <c r="BO715" s="95"/>
      <c r="BP715" s="9" t="str">
        <f t="shared" si="1291"/>
        <v/>
      </c>
      <c r="BQ715" s="10" t="str">
        <f t="shared" si="1292"/>
        <v/>
      </c>
      <c r="BR715" s="7"/>
      <c r="BS715" s="1"/>
      <c r="BT715" s="15"/>
      <c r="BU715" s="9"/>
      <c r="BV715" s="9" t="str">
        <f t="shared" si="1296"/>
        <v/>
      </c>
      <c r="BW715" s="9"/>
      <c r="BX715" s="9" t="str">
        <f t="shared" si="1297"/>
        <v/>
      </c>
      <c r="BY715" s="9"/>
      <c r="BZ715" s="9" t="str">
        <f t="shared" si="1298"/>
        <v/>
      </c>
      <c r="CA715" s="9"/>
      <c r="CB715" s="9"/>
      <c r="CC715" s="9"/>
      <c r="CD715" s="9" t="str">
        <f t="shared" si="1227"/>
        <v/>
      </c>
      <c r="CE715" s="10" t="str">
        <f t="shared" si="1228"/>
        <v/>
      </c>
      <c r="CF715" s="7"/>
      <c r="CH715" s="15"/>
      <c r="CI715" s="9"/>
      <c r="CJ715" s="9" t="str">
        <f t="shared" si="1299"/>
        <v/>
      </c>
      <c r="CK715" s="9"/>
      <c r="CL715" s="9" t="str">
        <f t="shared" si="1300"/>
        <v/>
      </c>
      <c r="CM715" s="9"/>
      <c r="CN715" s="9" t="str">
        <f t="shared" si="1301"/>
        <v/>
      </c>
      <c r="CO715" s="9"/>
      <c r="CP715" s="9"/>
      <c r="CQ715" s="9"/>
      <c r="CR715" s="9" t="str">
        <f t="shared" si="1232"/>
        <v/>
      </c>
      <c r="CS715" s="10" t="str">
        <f t="shared" si="1233"/>
        <v/>
      </c>
      <c r="CT715" s="7"/>
      <c r="CV715" s="15"/>
      <c r="CW715" s="9"/>
      <c r="CX715" s="9" t="str">
        <f t="shared" si="1302"/>
        <v/>
      </c>
      <c r="CY715" s="9"/>
      <c r="CZ715" s="9" t="str">
        <f t="shared" si="1303"/>
        <v/>
      </c>
      <c r="DA715" s="9"/>
      <c r="DB715" s="9" t="str">
        <f t="shared" si="1304"/>
        <v/>
      </c>
      <c r="DC715" s="9"/>
      <c r="DD715" s="9"/>
      <c r="DE715" s="9"/>
      <c r="DF715" s="9" t="str">
        <f t="shared" si="1237"/>
        <v/>
      </c>
      <c r="DG715" s="10" t="str">
        <f t="shared" si="1238"/>
        <v/>
      </c>
      <c r="DH715" s="7"/>
    </row>
    <row r="716" spans="1:112" ht="15" customHeight="1">
      <c r="A716" s="15"/>
      <c r="B716" s="15"/>
      <c r="C716" s="9"/>
      <c r="D716" s="9" t="str">
        <f t="shared" si="1176"/>
        <v/>
      </c>
      <c r="E716" s="9"/>
      <c r="F716" s="9" t="str">
        <f t="shared" si="1177"/>
        <v/>
      </c>
      <c r="G716" s="9"/>
      <c r="H716" s="9" t="str">
        <f t="shared" si="1178"/>
        <v/>
      </c>
      <c r="I716" s="9"/>
      <c r="J716" s="62"/>
      <c r="K716" s="95"/>
      <c r="L716" s="9" t="str">
        <f t="shared" si="1181"/>
        <v/>
      </c>
      <c r="M716" s="10" t="str">
        <f t="shared" si="1182"/>
        <v/>
      </c>
      <c r="N716" s="7"/>
      <c r="P716" s="15"/>
      <c r="Q716" s="9"/>
      <c r="R716" s="9" t="str">
        <f t="shared" si="1293"/>
        <v/>
      </c>
      <c r="S716" s="9"/>
      <c r="T716" s="9" t="str">
        <f t="shared" si="1294"/>
        <v/>
      </c>
      <c r="U716" s="9"/>
      <c r="V716" s="9" t="str">
        <f t="shared" si="1295"/>
        <v/>
      </c>
      <c r="W716" s="9"/>
      <c r="X716" s="62"/>
      <c r="Y716" s="95"/>
      <c r="Z716" s="9" t="str">
        <f t="shared" si="1270"/>
        <v/>
      </c>
      <c r="AA716" s="10" t="str">
        <f t="shared" si="1271"/>
        <v/>
      </c>
      <c r="AB716" s="7"/>
      <c r="AD716" s="15"/>
      <c r="AE716" s="9"/>
      <c r="AF716" s="9" t="str">
        <f t="shared" si="1272"/>
        <v/>
      </c>
      <c r="AG716" s="9"/>
      <c r="AH716" s="9" t="str">
        <f t="shared" si="1273"/>
        <v/>
      </c>
      <c r="AI716" s="9"/>
      <c r="AJ716" s="9" t="str">
        <f t="shared" si="1274"/>
        <v/>
      </c>
      <c r="AK716" s="9"/>
      <c r="AL716" s="62"/>
      <c r="AM716" s="95"/>
      <c r="AN716" s="9" t="str">
        <f t="shared" si="1277"/>
        <v/>
      </c>
      <c r="AO716" s="10" t="str">
        <f t="shared" si="1278"/>
        <v/>
      </c>
      <c r="AP716" s="7"/>
      <c r="AR716" s="17"/>
      <c r="AS716" s="9"/>
      <c r="AT716" s="9" t="str">
        <f t="shared" si="1279"/>
        <v/>
      </c>
      <c r="AU716" s="9"/>
      <c r="AV716" s="9" t="str">
        <f t="shared" si="1280"/>
        <v/>
      </c>
      <c r="AW716" s="9"/>
      <c r="AX716" s="9" t="str">
        <f t="shared" si="1281"/>
        <v/>
      </c>
      <c r="AY716" s="9"/>
      <c r="AZ716" s="62"/>
      <c r="BA716" s="95"/>
      <c r="BB716" s="9" t="str">
        <f t="shared" si="1284"/>
        <v/>
      </c>
      <c r="BC716" s="10" t="str">
        <f t="shared" si="1285"/>
        <v/>
      </c>
      <c r="BD716" s="7"/>
      <c r="BF716" s="15"/>
      <c r="BG716" s="9"/>
      <c r="BH716" s="9" t="str">
        <f t="shared" si="1286"/>
        <v/>
      </c>
      <c r="BI716" s="73"/>
      <c r="BJ716" s="9" t="str">
        <f t="shared" si="1287"/>
        <v/>
      </c>
      <c r="BK716" s="9"/>
      <c r="BL716" s="9" t="str">
        <f t="shared" si="1288"/>
        <v/>
      </c>
      <c r="BM716" s="9"/>
      <c r="BN716" s="62"/>
      <c r="BO716" s="95"/>
      <c r="BP716" s="9" t="str">
        <f t="shared" si="1291"/>
        <v/>
      </c>
      <c r="BQ716" s="10" t="str">
        <f t="shared" si="1292"/>
        <v/>
      </c>
      <c r="BR716" s="7"/>
      <c r="BS716" s="1"/>
      <c r="BT716" s="15"/>
      <c r="BU716" s="9"/>
      <c r="BV716" s="9" t="str">
        <f t="shared" si="1296"/>
        <v/>
      </c>
      <c r="BW716" s="9"/>
      <c r="BX716" s="9" t="str">
        <f t="shared" si="1297"/>
        <v/>
      </c>
      <c r="BY716" s="9"/>
      <c r="BZ716" s="9" t="str">
        <f t="shared" si="1298"/>
        <v/>
      </c>
      <c r="CA716" s="9"/>
      <c r="CB716" s="9"/>
      <c r="CC716" s="9"/>
      <c r="CD716" s="9" t="str">
        <f t="shared" si="1227"/>
        <v/>
      </c>
      <c r="CE716" s="10" t="str">
        <f t="shared" si="1228"/>
        <v/>
      </c>
      <c r="CF716" s="7"/>
      <c r="CH716" s="15"/>
      <c r="CI716" s="9"/>
      <c r="CJ716" s="9" t="str">
        <f t="shared" si="1299"/>
        <v/>
      </c>
      <c r="CK716" s="9"/>
      <c r="CL716" s="9" t="str">
        <f t="shared" si="1300"/>
        <v/>
      </c>
      <c r="CM716" s="9"/>
      <c r="CN716" s="9" t="str">
        <f t="shared" si="1301"/>
        <v/>
      </c>
      <c r="CO716" s="9"/>
      <c r="CP716" s="9"/>
      <c r="CQ716" s="9"/>
      <c r="CR716" s="9" t="str">
        <f t="shared" si="1232"/>
        <v/>
      </c>
      <c r="CS716" s="10" t="str">
        <f t="shared" si="1233"/>
        <v/>
      </c>
      <c r="CT716" s="7"/>
      <c r="CV716" s="15"/>
      <c r="CW716" s="9"/>
      <c r="CX716" s="9" t="str">
        <f t="shared" si="1302"/>
        <v/>
      </c>
      <c r="CY716" s="9"/>
      <c r="CZ716" s="9" t="str">
        <f t="shared" si="1303"/>
        <v/>
      </c>
      <c r="DA716" s="9"/>
      <c r="DB716" s="9" t="str">
        <f t="shared" si="1304"/>
        <v/>
      </c>
      <c r="DC716" s="9"/>
      <c r="DD716" s="9"/>
      <c r="DE716" s="9"/>
      <c r="DF716" s="9" t="str">
        <f t="shared" si="1237"/>
        <v/>
      </c>
      <c r="DG716" s="10" t="str">
        <f t="shared" si="1238"/>
        <v/>
      </c>
      <c r="DH716" s="7"/>
    </row>
    <row r="717" spans="1:112" ht="15" customHeight="1" thickBot="1">
      <c r="A717" s="23"/>
      <c r="B717" s="23"/>
      <c r="C717" s="24"/>
      <c r="D717" s="24" t="str">
        <f t="shared" si="1176"/>
        <v/>
      </c>
      <c r="E717" s="24"/>
      <c r="F717" s="24" t="str">
        <f t="shared" si="1177"/>
        <v/>
      </c>
      <c r="G717" s="24"/>
      <c r="H717" s="24" t="str">
        <f t="shared" si="1178"/>
        <v/>
      </c>
      <c r="I717" s="24"/>
      <c r="J717" s="63"/>
      <c r="K717" s="24"/>
      <c r="L717" s="24" t="str">
        <f t="shared" si="1181"/>
        <v/>
      </c>
      <c r="M717" s="26" t="str">
        <f t="shared" si="1182"/>
        <v/>
      </c>
      <c r="N717" s="7"/>
      <c r="P717" s="23"/>
      <c r="Q717" s="24"/>
      <c r="R717" s="24" t="str">
        <f t="shared" si="1293"/>
        <v/>
      </c>
      <c r="S717" s="24"/>
      <c r="T717" s="24" t="str">
        <f t="shared" si="1294"/>
        <v/>
      </c>
      <c r="U717" s="24"/>
      <c r="V717" s="24" t="str">
        <f t="shared" si="1295"/>
        <v/>
      </c>
      <c r="W717" s="24"/>
      <c r="X717" s="63"/>
      <c r="Y717" s="24"/>
      <c r="Z717" s="24" t="str">
        <f t="shared" si="1270"/>
        <v/>
      </c>
      <c r="AA717" s="26" t="str">
        <f t="shared" si="1271"/>
        <v/>
      </c>
      <c r="AB717" s="7"/>
      <c r="AD717" s="23"/>
      <c r="AE717" s="24"/>
      <c r="AF717" s="24" t="str">
        <f t="shared" si="1272"/>
        <v/>
      </c>
      <c r="AG717" s="24"/>
      <c r="AH717" s="24" t="str">
        <f t="shared" si="1273"/>
        <v/>
      </c>
      <c r="AI717" s="24"/>
      <c r="AJ717" s="24" t="str">
        <f t="shared" si="1274"/>
        <v/>
      </c>
      <c r="AK717" s="24"/>
      <c r="AL717" s="63"/>
      <c r="AM717" s="24"/>
      <c r="AN717" s="24" t="str">
        <f t="shared" si="1277"/>
        <v/>
      </c>
      <c r="AO717" s="26" t="str">
        <f t="shared" si="1278"/>
        <v/>
      </c>
      <c r="AP717" s="7"/>
      <c r="AR717" s="23"/>
      <c r="AS717" s="24"/>
      <c r="AT717" s="24" t="str">
        <f t="shared" si="1279"/>
        <v/>
      </c>
      <c r="AU717" s="24"/>
      <c r="AV717" s="24" t="str">
        <f t="shared" si="1280"/>
        <v/>
      </c>
      <c r="AW717" s="24"/>
      <c r="AX717" s="24" t="str">
        <f t="shared" si="1281"/>
        <v/>
      </c>
      <c r="AY717" s="24"/>
      <c r="AZ717" s="63"/>
      <c r="BA717" s="24"/>
      <c r="BB717" s="24" t="str">
        <f t="shared" si="1284"/>
        <v/>
      </c>
      <c r="BC717" s="26" t="str">
        <f t="shared" si="1285"/>
        <v/>
      </c>
      <c r="BD717" s="7"/>
      <c r="BF717" s="23"/>
      <c r="BG717" s="24"/>
      <c r="BH717" s="24" t="str">
        <f t="shared" si="1286"/>
        <v/>
      </c>
      <c r="BI717" s="189"/>
      <c r="BJ717" s="24" t="str">
        <f t="shared" si="1287"/>
        <v/>
      </c>
      <c r="BK717" s="24"/>
      <c r="BL717" s="24" t="str">
        <f t="shared" si="1288"/>
        <v/>
      </c>
      <c r="BM717" s="24"/>
      <c r="BN717" s="63"/>
      <c r="BO717" s="24"/>
      <c r="BP717" s="24" t="str">
        <f t="shared" si="1291"/>
        <v/>
      </c>
      <c r="BQ717" s="26" t="str">
        <f t="shared" si="1292"/>
        <v/>
      </c>
      <c r="BR717" s="7"/>
      <c r="BS717" s="1"/>
      <c r="BT717" s="15"/>
      <c r="BU717" s="9"/>
      <c r="BV717" s="9" t="str">
        <f t="shared" si="1296"/>
        <v/>
      </c>
      <c r="BW717" s="9"/>
      <c r="BX717" s="9" t="str">
        <f t="shared" si="1297"/>
        <v/>
      </c>
      <c r="BY717" s="9"/>
      <c r="BZ717" s="9" t="str">
        <f t="shared" si="1298"/>
        <v/>
      </c>
      <c r="CA717" s="9"/>
      <c r="CB717" s="9"/>
      <c r="CC717" s="9"/>
      <c r="CD717" s="9" t="str">
        <f t="shared" si="1227"/>
        <v/>
      </c>
      <c r="CE717" s="10" t="str">
        <f t="shared" si="1228"/>
        <v/>
      </c>
      <c r="CF717" s="7"/>
      <c r="CH717" s="15"/>
      <c r="CI717" s="9"/>
      <c r="CJ717" s="9" t="str">
        <f t="shared" si="1299"/>
        <v/>
      </c>
      <c r="CK717" s="9"/>
      <c r="CL717" s="9" t="str">
        <f t="shared" si="1300"/>
        <v/>
      </c>
      <c r="CM717" s="9"/>
      <c r="CN717" s="9" t="str">
        <f t="shared" si="1301"/>
        <v/>
      </c>
      <c r="CO717" s="9"/>
      <c r="CP717" s="9"/>
      <c r="CQ717" s="9"/>
      <c r="CR717" s="9" t="str">
        <f t="shared" si="1232"/>
        <v/>
      </c>
      <c r="CS717" s="10" t="str">
        <f t="shared" si="1233"/>
        <v/>
      </c>
      <c r="CT717" s="7"/>
      <c r="CV717" s="15"/>
      <c r="CW717" s="9"/>
      <c r="CX717" s="9" t="str">
        <f t="shared" si="1302"/>
        <v/>
      </c>
      <c r="CY717" s="9"/>
      <c r="CZ717" s="9" t="str">
        <f t="shared" si="1303"/>
        <v/>
      </c>
      <c r="DA717" s="9"/>
      <c r="DB717" s="9" t="str">
        <f t="shared" si="1304"/>
        <v/>
      </c>
      <c r="DC717" s="9"/>
      <c r="DD717" s="9"/>
      <c r="DE717" s="9"/>
      <c r="DF717" s="9" t="str">
        <f t="shared" si="1237"/>
        <v/>
      </c>
      <c r="DG717" s="10" t="str">
        <f t="shared" si="1238"/>
        <v/>
      </c>
      <c r="DH717" s="7"/>
    </row>
    <row r="718" spans="1:112" ht="15" customHeight="1" thickTop="1">
      <c r="A718" s="89"/>
      <c r="B718" s="89"/>
      <c r="C718" s="78"/>
      <c r="D718" s="78" t="str">
        <f t="shared" si="1176"/>
        <v/>
      </c>
      <c r="E718" s="78"/>
      <c r="F718" s="28" t="str">
        <f t="shared" si="1177"/>
        <v/>
      </c>
      <c r="G718" s="78"/>
      <c r="H718" s="78" t="str">
        <f t="shared" si="1178"/>
        <v/>
      </c>
      <c r="I718" s="78"/>
      <c r="J718" s="90"/>
      <c r="K718" s="91"/>
      <c r="L718" s="28" t="str">
        <f t="shared" si="1181"/>
        <v/>
      </c>
      <c r="M718" s="29" t="str">
        <f t="shared" si="1182"/>
        <v/>
      </c>
      <c r="N718" s="7"/>
      <c r="P718" s="89" t="str">
        <f>IF(A718="","",A718)</f>
        <v/>
      </c>
      <c r="Q718" s="78"/>
      <c r="R718" s="78" t="str">
        <f t="shared" si="1293"/>
        <v/>
      </c>
      <c r="S718" s="78"/>
      <c r="T718" s="28" t="str">
        <f t="shared" si="1294"/>
        <v/>
      </c>
      <c r="U718" s="78"/>
      <c r="V718" s="78" t="str">
        <f t="shared" si="1295"/>
        <v/>
      </c>
      <c r="W718" s="78"/>
      <c r="X718" s="90"/>
      <c r="Y718" s="91"/>
      <c r="Z718" s="28" t="str">
        <f t="shared" si="1270"/>
        <v/>
      </c>
      <c r="AA718" s="29" t="str">
        <f t="shared" si="1271"/>
        <v/>
      </c>
      <c r="AB718" s="7"/>
      <c r="AD718" s="89" t="str">
        <f>IF(CF718="","",CF718)</f>
        <v/>
      </c>
      <c r="AE718" s="78"/>
      <c r="AF718" s="78" t="str">
        <f t="shared" si="1272"/>
        <v/>
      </c>
      <c r="AG718" s="78"/>
      <c r="AH718" s="28" t="str">
        <f t="shared" si="1273"/>
        <v/>
      </c>
      <c r="AI718" s="78"/>
      <c r="AJ718" s="78" t="str">
        <f t="shared" si="1274"/>
        <v/>
      </c>
      <c r="AK718" s="78"/>
      <c r="AL718" s="90"/>
      <c r="AM718" s="91"/>
      <c r="AN718" s="28" t="str">
        <f t="shared" si="1277"/>
        <v/>
      </c>
      <c r="AO718" s="29" t="str">
        <f t="shared" si="1278"/>
        <v/>
      </c>
      <c r="AP718" s="7"/>
      <c r="AR718" s="89"/>
      <c r="AS718" s="78"/>
      <c r="AT718" s="78" t="str">
        <f t="shared" si="1279"/>
        <v/>
      </c>
      <c r="AU718" s="78"/>
      <c r="AV718" s="28" t="str">
        <f t="shared" si="1280"/>
        <v/>
      </c>
      <c r="AW718" s="78"/>
      <c r="AX718" s="78" t="str">
        <f t="shared" si="1281"/>
        <v/>
      </c>
      <c r="AY718" s="78"/>
      <c r="AZ718" s="90"/>
      <c r="BA718" s="91"/>
      <c r="BB718" s="28" t="str">
        <f t="shared" si="1284"/>
        <v/>
      </c>
      <c r="BC718" s="29" t="str">
        <f t="shared" si="1285"/>
        <v/>
      </c>
      <c r="BD718" s="7"/>
      <c r="BF718" s="89" t="str">
        <f>IF(EM718="","",EM718)</f>
        <v/>
      </c>
      <c r="BG718" s="78"/>
      <c r="BH718" s="78" t="str">
        <f t="shared" si="1286"/>
        <v/>
      </c>
      <c r="BI718" s="188"/>
      <c r="BJ718" s="28" t="str">
        <f t="shared" si="1287"/>
        <v/>
      </c>
      <c r="BK718" s="78"/>
      <c r="BL718" s="78" t="str">
        <f t="shared" si="1288"/>
        <v/>
      </c>
      <c r="BM718" s="78"/>
      <c r="BN718" s="90"/>
      <c r="BO718" s="91"/>
      <c r="BP718" s="28" t="str">
        <f t="shared" si="1291"/>
        <v/>
      </c>
      <c r="BQ718" s="29" t="str">
        <f t="shared" si="1292"/>
        <v/>
      </c>
      <c r="BR718" s="7"/>
      <c r="BS718" s="1"/>
      <c r="BT718" s="15"/>
      <c r="BU718" s="9"/>
      <c r="BV718" s="9" t="str">
        <f t="shared" si="1296"/>
        <v/>
      </c>
      <c r="BW718" s="9"/>
      <c r="BX718" s="9" t="str">
        <f t="shared" si="1297"/>
        <v/>
      </c>
      <c r="BY718" s="9"/>
      <c r="BZ718" s="9" t="str">
        <f t="shared" si="1298"/>
        <v/>
      </c>
      <c r="CA718" s="9"/>
      <c r="CB718" s="9"/>
      <c r="CC718" s="9"/>
      <c r="CD718" s="9" t="str">
        <f t="shared" si="1227"/>
        <v/>
      </c>
      <c r="CE718" s="10" t="str">
        <f t="shared" si="1228"/>
        <v/>
      </c>
      <c r="CF718" s="7"/>
      <c r="CH718" s="15"/>
      <c r="CI718" s="9"/>
      <c r="CJ718" s="9" t="str">
        <f t="shared" si="1299"/>
        <v/>
      </c>
      <c r="CK718" s="9"/>
      <c r="CL718" s="9" t="str">
        <f t="shared" si="1300"/>
        <v/>
      </c>
      <c r="CM718" s="9"/>
      <c r="CN718" s="9" t="str">
        <f t="shared" si="1301"/>
        <v/>
      </c>
      <c r="CO718" s="9"/>
      <c r="CP718" s="9"/>
      <c r="CQ718" s="9"/>
      <c r="CR718" s="9" t="str">
        <f t="shared" si="1232"/>
        <v/>
      </c>
      <c r="CS718" s="10" t="str">
        <f t="shared" si="1233"/>
        <v/>
      </c>
      <c r="CT718" s="7"/>
      <c r="CV718" s="15"/>
      <c r="CW718" s="9"/>
      <c r="CX718" s="9" t="str">
        <f t="shared" si="1302"/>
        <v/>
      </c>
      <c r="CY718" s="9"/>
      <c r="CZ718" s="9" t="str">
        <f t="shared" si="1303"/>
        <v/>
      </c>
      <c r="DA718" s="9"/>
      <c r="DB718" s="9" t="str">
        <f t="shared" si="1304"/>
        <v/>
      </c>
      <c r="DC718" s="9"/>
      <c r="DD718" s="9"/>
      <c r="DE718" s="9"/>
      <c r="DF718" s="9" t="str">
        <f t="shared" si="1237"/>
        <v/>
      </c>
      <c r="DG718" s="10" t="str">
        <f t="shared" si="1238"/>
        <v/>
      </c>
      <c r="DH718" s="7"/>
    </row>
    <row r="719" spans="1:112" ht="15" customHeight="1">
      <c r="A719" s="15"/>
      <c r="B719" s="15"/>
      <c r="C719" s="9"/>
      <c r="D719" s="9" t="str">
        <f t="shared" si="1176"/>
        <v/>
      </c>
      <c r="E719" s="9"/>
      <c r="F719" s="9" t="str">
        <f t="shared" si="1177"/>
        <v/>
      </c>
      <c r="G719" s="9"/>
      <c r="H719" s="9" t="str">
        <f t="shared" si="1178"/>
        <v/>
      </c>
      <c r="I719" s="9"/>
      <c r="J719" s="62"/>
      <c r="K719" s="95"/>
      <c r="L719" s="9" t="str">
        <f t="shared" si="1181"/>
        <v/>
      </c>
      <c r="M719" s="10" t="str">
        <f t="shared" si="1182"/>
        <v/>
      </c>
      <c r="N719" s="7"/>
      <c r="P719" s="15"/>
      <c r="Q719" s="9"/>
      <c r="R719" s="9" t="str">
        <f t="shared" si="1293"/>
        <v/>
      </c>
      <c r="S719" s="9"/>
      <c r="T719" s="9" t="str">
        <f t="shared" si="1294"/>
        <v/>
      </c>
      <c r="U719" s="9"/>
      <c r="V719" s="9" t="str">
        <f t="shared" si="1295"/>
        <v/>
      </c>
      <c r="W719" s="9"/>
      <c r="X719" s="62"/>
      <c r="Y719" s="95"/>
      <c r="Z719" s="9" t="str">
        <f t="shared" si="1270"/>
        <v/>
      </c>
      <c r="AA719" s="10" t="str">
        <f t="shared" si="1271"/>
        <v/>
      </c>
      <c r="AB719" s="7"/>
      <c r="AD719" s="15"/>
      <c r="AE719" s="9"/>
      <c r="AF719" s="9" t="str">
        <f t="shared" si="1272"/>
        <v/>
      </c>
      <c r="AG719" s="9"/>
      <c r="AH719" s="9" t="str">
        <f t="shared" si="1273"/>
        <v/>
      </c>
      <c r="AI719" s="9"/>
      <c r="AJ719" s="9" t="str">
        <f t="shared" si="1274"/>
        <v/>
      </c>
      <c r="AK719" s="9"/>
      <c r="AL719" s="62"/>
      <c r="AM719" s="95"/>
      <c r="AN719" s="9" t="str">
        <f t="shared" si="1277"/>
        <v/>
      </c>
      <c r="AO719" s="10" t="str">
        <f t="shared" si="1278"/>
        <v/>
      </c>
      <c r="AP719" s="7"/>
      <c r="AR719" s="15"/>
      <c r="AS719" s="9"/>
      <c r="AT719" s="9" t="str">
        <f t="shared" si="1279"/>
        <v/>
      </c>
      <c r="AU719" s="9"/>
      <c r="AV719" s="9" t="str">
        <f t="shared" si="1280"/>
        <v/>
      </c>
      <c r="AW719" s="9"/>
      <c r="AX719" s="9" t="str">
        <f t="shared" si="1281"/>
        <v/>
      </c>
      <c r="AY719" s="9"/>
      <c r="AZ719" s="62"/>
      <c r="BA719" s="95"/>
      <c r="BB719" s="9" t="str">
        <f t="shared" si="1284"/>
        <v/>
      </c>
      <c r="BC719" s="10" t="str">
        <f t="shared" si="1285"/>
        <v/>
      </c>
      <c r="BD719" s="7"/>
      <c r="BF719" s="15"/>
      <c r="BG719" s="9"/>
      <c r="BH719" s="9" t="str">
        <f t="shared" si="1286"/>
        <v/>
      </c>
      <c r="BI719" s="73"/>
      <c r="BJ719" s="9" t="str">
        <f t="shared" si="1287"/>
        <v/>
      </c>
      <c r="BK719" s="9"/>
      <c r="BL719" s="9" t="str">
        <f t="shared" si="1288"/>
        <v/>
      </c>
      <c r="BM719" s="9"/>
      <c r="BN719" s="62"/>
      <c r="BO719" s="95"/>
      <c r="BP719" s="9" t="str">
        <f t="shared" si="1291"/>
        <v/>
      </c>
      <c r="BQ719" s="10" t="str">
        <f t="shared" si="1292"/>
        <v/>
      </c>
      <c r="BR719" s="7"/>
      <c r="BS719" s="1"/>
      <c r="BT719" s="15"/>
      <c r="BU719" s="9"/>
      <c r="BV719" s="9" t="str">
        <f t="shared" si="1296"/>
        <v/>
      </c>
      <c r="BW719" s="9"/>
      <c r="BX719" s="9" t="str">
        <f t="shared" si="1297"/>
        <v/>
      </c>
      <c r="BY719" s="9"/>
      <c r="BZ719" s="9" t="str">
        <f t="shared" si="1298"/>
        <v/>
      </c>
      <c r="CA719" s="9"/>
      <c r="CB719" s="9"/>
      <c r="CC719" s="9"/>
      <c r="CD719" s="9" t="str">
        <f t="shared" si="1227"/>
        <v/>
      </c>
      <c r="CE719" s="10" t="str">
        <f t="shared" si="1228"/>
        <v/>
      </c>
      <c r="CF719" s="7"/>
      <c r="CH719" s="15"/>
      <c r="CI719" s="9"/>
      <c r="CJ719" s="9" t="str">
        <f t="shared" si="1299"/>
        <v/>
      </c>
      <c r="CK719" s="9"/>
      <c r="CL719" s="9" t="str">
        <f t="shared" si="1300"/>
        <v/>
      </c>
      <c r="CM719" s="9"/>
      <c r="CN719" s="9" t="str">
        <f t="shared" si="1301"/>
        <v/>
      </c>
      <c r="CO719" s="9"/>
      <c r="CP719" s="9"/>
      <c r="CQ719" s="9"/>
      <c r="CR719" s="9" t="str">
        <f t="shared" si="1232"/>
        <v/>
      </c>
      <c r="CS719" s="10" t="str">
        <f t="shared" si="1233"/>
        <v/>
      </c>
      <c r="CT719" s="7"/>
      <c r="CV719" s="15"/>
      <c r="CW719" s="9"/>
      <c r="CX719" s="9" t="str">
        <f t="shared" si="1302"/>
        <v/>
      </c>
      <c r="CY719" s="9"/>
      <c r="CZ719" s="9" t="str">
        <f t="shared" si="1303"/>
        <v/>
      </c>
      <c r="DA719" s="9"/>
      <c r="DB719" s="9" t="str">
        <f t="shared" si="1304"/>
        <v/>
      </c>
      <c r="DC719" s="9"/>
      <c r="DD719" s="9"/>
      <c r="DE719" s="9"/>
      <c r="DF719" s="9" t="str">
        <f t="shared" si="1237"/>
        <v/>
      </c>
      <c r="DG719" s="10" t="str">
        <f t="shared" si="1238"/>
        <v/>
      </c>
      <c r="DH719" s="7"/>
    </row>
    <row r="720" spans="1:112" ht="15" customHeight="1">
      <c r="A720" s="15"/>
      <c r="B720" s="15"/>
      <c r="C720" s="9"/>
      <c r="D720" s="9" t="str">
        <f t="shared" si="1176"/>
        <v/>
      </c>
      <c r="E720" s="9"/>
      <c r="F720" s="9" t="str">
        <f t="shared" si="1177"/>
        <v/>
      </c>
      <c r="G720" s="9"/>
      <c r="H720" s="9" t="str">
        <f t="shared" si="1178"/>
        <v/>
      </c>
      <c r="I720" s="9"/>
      <c r="J720" s="62"/>
      <c r="K720" s="95"/>
      <c r="L720" s="9" t="str">
        <f t="shared" si="1181"/>
        <v/>
      </c>
      <c r="M720" s="10" t="str">
        <f t="shared" si="1182"/>
        <v/>
      </c>
      <c r="N720" s="7"/>
      <c r="P720" s="15"/>
      <c r="Q720" s="9"/>
      <c r="R720" s="9" t="str">
        <f t="shared" si="1293"/>
        <v/>
      </c>
      <c r="S720" s="9"/>
      <c r="T720" s="9" t="str">
        <f t="shared" si="1294"/>
        <v/>
      </c>
      <c r="U720" s="9"/>
      <c r="V720" s="9" t="str">
        <f t="shared" si="1295"/>
        <v/>
      </c>
      <c r="W720" s="9"/>
      <c r="X720" s="62"/>
      <c r="Y720" s="95"/>
      <c r="Z720" s="9" t="str">
        <f t="shared" si="1270"/>
        <v/>
      </c>
      <c r="AA720" s="10" t="str">
        <f t="shared" si="1271"/>
        <v/>
      </c>
      <c r="AB720" s="7"/>
      <c r="AD720" s="15"/>
      <c r="AE720" s="9"/>
      <c r="AF720" s="9" t="str">
        <f t="shared" si="1272"/>
        <v/>
      </c>
      <c r="AG720" s="9"/>
      <c r="AH720" s="9" t="str">
        <f t="shared" si="1273"/>
        <v/>
      </c>
      <c r="AI720" s="9"/>
      <c r="AJ720" s="9" t="str">
        <f t="shared" si="1274"/>
        <v/>
      </c>
      <c r="AK720" s="9"/>
      <c r="AL720" s="62"/>
      <c r="AM720" s="95"/>
      <c r="AN720" s="9" t="str">
        <f t="shared" si="1277"/>
        <v/>
      </c>
      <c r="AO720" s="10" t="str">
        <f t="shared" si="1278"/>
        <v/>
      </c>
      <c r="AP720" s="7"/>
      <c r="AR720" s="17"/>
      <c r="AS720" s="9"/>
      <c r="AT720" s="9" t="str">
        <f t="shared" si="1279"/>
        <v/>
      </c>
      <c r="AU720" s="9"/>
      <c r="AV720" s="9" t="str">
        <f t="shared" si="1280"/>
        <v/>
      </c>
      <c r="AW720" s="9"/>
      <c r="AX720" s="9" t="str">
        <f t="shared" si="1281"/>
        <v/>
      </c>
      <c r="AY720" s="9"/>
      <c r="AZ720" s="62"/>
      <c r="BA720" s="95"/>
      <c r="BB720" s="9" t="str">
        <f t="shared" si="1284"/>
        <v/>
      </c>
      <c r="BC720" s="10" t="str">
        <f t="shared" si="1285"/>
        <v/>
      </c>
      <c r="BD720" s="7"/>
      <c r="BF720" s="15"/>
      <c r="BG720" s="9"/>
      <c r="BH720" s="9" t="str">
        <f t="shared" si="1286"/>
        <v/>
      </c>
      <c r="BI720" s="73"/>
      <c r="BJ720" s="9" t="str">
        <f t="shared" si="1287"/>
        <v/>
      </c>
      <c r="BK720" s="9"/>
      <c r="BL720" s="9" t="str">
        <f t="shared" si="1288"/>
        <v/>
      </c>
      <c r="BM720" s="9"/>
      <c r="BN720" s="62"/>
      <c r="BO720" s="95"/>
      <c r="BP720" s="9" t="str">
        <f t="shared" si="1291"/>
        <v/>
      </c>
      <c r="BQ720" s="10" t="str">
        <f t="shared" si="1292"/>
        <v/>
      </c>
      <c r="BR720" s="7"/>
      <c r="BS720" s="1"/>
      <c r="BT720" s="15"/>
      <c r="BU720" s="9"/>
      <c r="BV720" s="9" t="str">
        <f t="shared" si="1296"/>
        <v/>
      </c>
      <c r="BW720" s="9"/>
      <c r="BX720" s="9" t="str">
        <f t="shared" si="1297"/>
        <v/>
      </c>
      <c r="BY720" s="9"/>
      <c r="BZ720" s="9" t="str">
        <f t="shared" si="1298"/>
        <v/>
      </c>
      <c r="CA720" s="9"/>
      <c r="CB720" s="9"/>
      <c r="CC720" s="9"/>
      <c r="CD720" s="9" t="str">
        <f t="shared" si="1227"/>
        <v/>
      </c>
      <c r="CE720" s="10" t="str">
        <f t="shared" si="1228"/>
        <v/>
      </c>
      <c r="CF720" s="7"/>
      <c r="CH720" s="15"/>
      <c r="CI720" s="9"/>
      <c r="CJ720" s="9" t="str">
        <f t="shared" si="1299"/>
        <v/>
      </c>
      <c r="CK720" s="9"/>
      <c r="CL720" s="9" t="str">
        <f t="shared" si="1300"/>
        <v/>
      </c>
      <c r="CM720" s="9"/>
      <c r="CN720" s="9" t="str">
        <f t="shared" si="1301"/>
        <v/>
      </c>
      <c r="CO720" s="9"/>
      <c r="CP720" s="9"/>
      <c r="CQ720" s="9"/>
      <c r="CR720" s="9" t="str">
        <f t="shared" si="1232"/>
        <v/>
      </c>
      <c r="CS720" s="10" t="str">
        <f t="shared" si="1233"/>
        <v/>
      </c>
      <c r="CT720" s="7"/>
      <c r="CV720" s="15"/>
      <c r="CW720" s="9"/>
      <c r="CX720" s="9" t="str">
        <f t="shared" si="1302"/>
        <v/>
      </c>
      <c r="CY720" s="9"/>
      <c r="CZ720" s="9" t="str">
        <f t="shared" si="1303"/>
        <v/>
      </c>
      <c r="DA720" s="9"/>
      <c r="DB720" s="9" t="str">
        <f t="shared" si="1304"/>
        <v/>
      </c>
      <c r="DC720" s="9"/>
      <c r="DD720" s="9"/>
      <c r="DE720" s="9"/>
      <c r="DF720" s="9" t="str">
        <f t="shared" si="1237"/>
        <v/>
      </c>
      <c r="DG720" s="10" t="str">
        <f t="shared" si="1238"/>
        <v/>
      </c>
      <c r="DH720" s="7"/>
    </row>
    <row r="721" spans="1:112" ht="15" customHeight="1" thickBot="1">
      <c r="A721" s="23"/>
      <c r="B721" s="23"/>
      <c r="C721" s="24"/>
      <c r="D721" s="24" t="str">
        <f t="shared" si="1176"/>
        <v/>
      </c>
      <c r="E721" s="24"/>
      <c r="F721" s="24" t="str">
        <f t="shared" si="1177"/>
        <v/>
      </c>
      <c r="G721" s="24"/>
      <c r="H721" s="24" t="str">
        <f t="shared" si="1178"/>
        <v/>
      </c>
      <c r="I721" s="24"/>
      <c r="J721" s="63"/>
      <c r="K721" s="24"/>
      <c r="L721" s="24" t="str">
        <f t="shared" si="1181"/>
        <v/>
      </c>
      <c r="M721" s="26" t="str">
        <f t="shared" si="1182"/>
        <v/>
      </c>
      <c r="N721" s="7"/>
      <c r="P721" s="23"/>
      <c r="Q721" s="24"/>
      <c r="R721" s="24" t="str">
        <f t="shared" si="1293"/>
        <v/>
      </c>
      <c r="S721" s="24"/>
      <c r="T721" s="24" t="str">
        <f t="shared" si="1294"/>
        <v/>
      </c>
      <c r="U721" s="24"/>
      <c r="V721" s="24" t="str">
        <f t="shared" si="1295"/>
        <v/>
      </c>
      <c r="W721" s="24"/>
      <c r="X721" s="63"/>
      <c r="Y721" s="24"/>
      <c r="Z721" s="24" t="str">
        <f t="shared" si="1270"/>
        <v/>
      </c>
      <c r="AA721" s="26" t="str">
        <f t="shared" si="1271"/>
        <v/>
      </c>
      <c r="AB721" s="7"/>
      <c r="AD721" s="23"/>
      <c r="AE721" s="24"/>
      <c r="AF721" s="24" t="str">
        <f t="shared" si="1272"/>
        <v/>
      </c>
      <c r="AG721" s="24"/>
      <c r="AH721" s="24" t="str">
        <f t="shared" si="1273"/>
        <v/>
      </c>
      <c r="AI721" s="24"/>
      <c r="AJ721" s="24" t="str">
        <f t="shared" si="1274"/>
        <v/>
      </c>
      <c r="AK721" s="24"/>
      <c r="AL721" s="63"/>
      <c r="AM721" s="24"/>
      <c r="AN721" s="24" t="str">
        <f t="shared" si="1277"/>
        <v/>
      </c>
      <c r="AO721" s="26" t="str">
        <f t="shared" si="1278"/>
        <v/>
      </c>
      <c r="AP721" s="7"/>
      <c r="AR721" s="23"/>
      <c r="AS721" s="24"/>
      <c r="AT721" s="24" t="str">
        <f t="shared" si="1279"/>
        <v/>
      </c>
      <c r="AU721" s="24"/>
      <c r="AV721" s="24" t="str">
        <f t="shared" si="1280"/>
        <v/>
      </c>
      <c r="AW721" s="24"/>
      <c r="AX721" s="24" t="str">
        <f t="shared" si="1281"/>
        <v/>
      </c>
      <c r="AY721" s="24"/>
      <c r="AZ721" s="63"/>
      <c r="BA721" s="24"/>
      <c r="BB721" s="24" t="str">
        <f t="shared" si="1284"/>
        <v/>
      </c>
      <c r="BC721" s="26" t="str">
        <f t="shared" si="1285"/>
        <v/>
      </c>
      <c r="BD721" s="7"/>
      <c r="BF721" s="23"/>
      <c r="BG721" s="24"/>
      <c r="BH721" s="24" t="str">
        <f t="shared" si="1286"/>
        <v/>
      </c>
      <c r="BI721" s="189"/>
      <c r="BJ721" s="24" t="str">
        <f t="shared" si="1287"/>
        <v/>
      </c>
      <c r="BK721" s="24"/>
      <c r="BL721" s="24" t="str">
        <f t="shared" si="1288"/>
        <v/>
      </c>
      <c r="BM721" s="24"/>
      <c r="BN721" s="63"/>
      <c r="BO721" s="24"/>
      <c r="BP721" s="24" t="str">
        <f t="shared" si="1291"/>
        <v/>
      </c>
      <c r="BQ721" s="26" t="str">
        <f t="shared" si="1292"/>
        <v/>
      </c>
      <c r="BR721" s="7"/>
      <c r="BS721" s="1"/>
      <c r="BT721" s="15"/>
      <c r="BU721" s="9"/>
      <c r="BV721" s="9" t="str">
        <f t="shared" si="1296"/>
        <v/>
      </c>
      <c r="BW721" s="9"/>
      <c r="BX721" s="9" t="str">
        <f t="shared" si="1297"/>
        <v/>
      </c>
      <c r="BY721" s="9"/>
      <c r="BZ721" s="9" t="str">
        <f t="shared" si="1298"/>
        <v/>
      </c>
      <c r="CA721" s="9"/>
      <c r="CB721" s="9"/>
      <c r="CC721" s="9"/>
      <c r="CD721" s="9" t="str">
        <f t="shared" si="1227"/>
        <v/>
      </c>
      <c r="CE721" s="10" t="str">
        <f t="shared" si="1228"/>
        <v/>
      </c>
      <c r="CF721" s="7"/>
      <c r="CH721" s="15"/>
      <c r="CI721" s="9"/>
      <c r="CJ721" s="9" t="str">
        <f t="shared" si="1299"/>
        <v/>
      </c>
      <c r="CK721" s="9"/>
      <c r="CL721" s="9" t="str">
        <f t="shared" si="1300"/>
        <v/>
      </c>
      <c r="CM721" s="9"/>
      <c r="CN721" s="9" t="str">
        <f t="shared" si="1301"/>
        <v/>
      </c>
      <c r="CO721" s="9"/>
      <c r="CP721" s="9"/>
      <c r="CQ721" s="9"/>
      <c r="CR721" s="9" t="str">
        <f t="shared" si="1232"/>
        <v/>
      </c>
      <c r="CS721" s="10" t="str">
        <f t="shared" si="1233"/>
        <v/>
      </c>
      <c r="CT721" s="7"/>
      <c r="CV721" s="15"/>
      <c r="CW721" s="9"/>
      <c r="CX721" s="9" t="str">
        <f t="shared" si="1302"/>
        <v/>
      </c>
      <c r="CY721" s="9"/>
      <c r="CZ721" s="9" t="str">
        <f t="shared" si="1303"/>
        <v/>
      </c>
      <c r="DA721" s="9"/>
      <c r="DB721" s="9" t="str">
        <f t="shared" si="1304"/>
        <v/>
      </c>
      <c r="DC721" s="9"/>
      <c r="DD721" s="9"/>
      <c r="DE721" s="9"/>
      <c r="DF721" s="9" t="str">
        <f t="shared" si="1237"/>
        <v/>
      </c>
      <c r="DG721" s="10" t="str">
        <f t="shared" si="1238"/>
        <v/>
      </c>
      <c r="DH721" s="7"/>
    </row>
    <row r="722" spans="1:112" ht="15" customHeight="1" thickTop="1">
      <c r="A722" s="89"/>
      <c r="B722" s="89"/>
      <c r="C722" s="78"/>
      <c r="D722" s="78" t="str">
        <f t="shared" si="1176"/>
        <v/>
      </c>
      <c r="E722" s="78"/>
      <c r="F722" s="28" t="str">
        <f t="shared" si="1177"/>
        <v/>
      </c>
      <c r="G722" s="78"/>
      <c r="H722" s="78" t="str">
        <f t="shared" si="1178"/>
        <v/>
      </c>
      <c r="I722" s="78"/>
      <c r="J722" s="90"/>
      <c r="K722" s="91"/>
      <c r="L722" s="28" t="str">
        <f t="shared" si="1181"/>
        <v/>
      </c>
      <c r="M722" s="29" t="str">
        <f t="shared" si="1182"/>
        <v/>
      </c>
      <c r="N722" s="7"/>
      <c r="P722" s="89"/>
      <c r="Q722" s="78"/>
      <c r="R722" s="78" t="str">
        <f t="shared" si="1293"/>
        <v/>
      </c>
      <c r="S722" s="78"/>
      <c r="T722" s="28" t="str">
        <f t="shared" si="1294"/>
        <v/>
      </c>
      <c r="U722" s="78"/>
      <c r="V722" s="78" t="str">
        <f t="shared" si="1295"/>
        <v/>
      </c>
      <c r="W722" s="78"/>
      <c r="X722" s="90"/>
      <c r="Y722" s="91"/>
      <c r="Z722" s="28" t="str">
        <f t="shared" si="1270"/>
        <v/>
      </c>
      <c r="AA722" s="29" t="str">
        <f t="shared" si="1271"/>
        <v/>
      </c>
      <c r="AB722" s="7"/>
      <c r="AD722" s="89"/>
      <c r="AE722" s="78"/>
      <c r="AF722" s="78" t="str">
        <f t="shared" si="1272"/>
        <v/>
      </c>
      <c r="AG722" s="78"/>
      <c r="AH722" s="28" t="str">
        <f t="shared" si="1273"/>
        <v/>
      </c>
      <c r="AI722" s="78"/>
      <c r="AJ722" s="78" t="str">
        <f t="shared" si="1274"/>
        <v/>
      </c>
      <c r="AK722" s="78"/>
      <c r="AL722" s="90"/>
      <c r="AM722" s="91"/>
      <c r="AN722" s="28" t="str">
        <f t="shared" si="1277"/>
        <v/>
      </c>
      <c r="AO722" s="29" t="str">
        <f t="shared" si="1278"/>
        <v/>
      </c>
      <c r="AP722" s="7"/>
      <c r="AR722" s="89"/>
      <c r="AS722" s="78"/>
      <c r="AT722" s="78" t="str">
        <f t="shared" si="1279"/>
        <v/>
      </c>
      <c r="AU722" s="78"/>
      <c r="AV722" s="28" t="str">
        <f t="shared" si="1280"/>
        <v/>
      </c>
      <c r="AW722" s="78"/>
      <c r="AX722" s="78" t="str">
        <f t="shared" si="1281"/>
        <v/>
      </c>
      <c r="AY722" s="78"/>
      <c r="AZ722" s="90"/>
      <c r="BA722" s="91"/>
      <c r="BB722" s="28" t="str">
        <f t="shared" si="1284"/>
        <v/>
      </c>
      <c r="BC722" s="29" t="str">
        <f t="shared" si="1285"/>
        <v/>
      </c>
      <c r="BD722" s="7"/>
      <c r="BF722" s="89"/>
      <c r="BG722" s="78"/>
      <c r="BH722" s="78" t="str">
        <f t="shared" si="1286"/>
        <v/>
      </c>
      <c r="BI722" s="188"/>
      <c r="BJ722" s="28" t="str">
        <f t="shared" si="1287"/>
        <v/>
      </c>
      <c r="BK722" s="78"/>
      <c r="BL722" s="78" t="str">
        <f t="shared" si="1288"/>
        <v/>
      </c>
      <c r="BM722" s="78"/>
      <c r="BN722" s="90"/>
      <c r="BO722" s="91"/>
      <c r="BP722" s="28" t="str">
        <f t="shared" si="1291"/>
        <v/>
      </c>
      <c r="BQ722" s="29" t="str">
        <f t="shared" si="1292"/>
        <v/>
      </c>
      <c r="BR722" s="7"/>
      <c r="BS722" s="1"/>
      <c r="BT722" s="15"/>
      <c r="BU722" s="9"/>
      <c r="BV722" s="9" t="str">
        <f t="shared" si="1296"/>
        <v/>
      </c>
      <c r="BW722" s="9"/>
      <c r="BX722" s="9" t="str">
        <f t="shared" si="1297"/>
        <v/>
      </c>
      <c r="BY722" s="9"/>
      <c r="BZ722" s="9" t="str">
        <f t="shared" si="1298"/>
        <v/>
      </c>
      <c r="CA722" s="9"/>
      <c r="CB722" s="9"/>
      <c r="CC722" s="9"/>
      <c r="CD722" s="9" t="str">
        <f t="shared" si="1227"/>
        <v/>
      </c>
      <c r="CE722" s="10" t="str">
        <f t="shared" si="1228"/>
        <v/>
      </c>
      <c r="CF722" s="7"/>
      <c r="CH722" s="15"/>
      <c r="CI722" s="9"/>
      <c r="CJ722" s="9" t="str">
        <f t="shared" si="1299"/>
        <v/>
      </c>
      <c r="CK722" s="9"/>
      <c r="CL722" s="9" t="str">
        <f t="shared" si="1300"/>
        <v/>
      </c>
      <c r="CM722" s="9"/>
      <c r="CN722" s="9" t="str">
        <f t="shared" si="1301"/>
        <v/>
      </c>
      <c r="CO722" s="9"/>
      <c r="CP722" s="9"/>
      <c r="CQ722" s="9"/>
      <c r="CR722" s="9" t="str">
        <f t="shared" si="1232"/>
        <v/>
      </c>
      <c r="CS722" s="10" t="str">
        <f t="shared" si="1233"/>
        <v/>
      </c>
      <c r="CT722" s="7"/>
      <c r="CV722" s="15"/>
      <c r="CW722" s="9"/>
      <c r="CX722" s="9" t="str">
        <f t="shared" si="1302"/>
        <v/>
      </c>
      <c r="CY722" s="9"/>
      <c r="CZ722" s="9" t="str">
        <f t="shared" si="1303"/>
        <v/>
      </c>
      <c r="DA722" s="9"/>
      <c r="DB722" s="9" t="str">
        <f t="shared" si="1304"/>
        <v/>
      </c>
      <c r="DC722" s="9"/>
      <c r="DD722" s="9"/>
      <c r="DE722" s="9"/>
      <c r="DF722" s="9" t="str">
        <f t="shared" si="1237"/>
        <v/>
      </c>
      <c r="DG722" s="10" t="str">
        <f t="shared" si="1238"/>
        <v/>
      </c>
      <c r="DH722" s="7"/>
    </row>
    <row r="723" spans="1:112" ht="15" customHeight="1">
      <c r="A723" s="15"/>
      <c r="B723" s="15"/>
      <c r="C723" s="9"/>
      <c r="D723" s="9" t="str">
        <f t="shared" si="1176"/>
        <v/>
      </c>
      <c r="E723" s="9"/>
      <c r="F723" s="9" t="str">
        <f t="shared" si="1177"/>
        <v/>
      </c>
      <c r="G723" s="9"/>
      <c r="H723" s="9" t="str">
        <f t="shared" si="1178"/>
        <v/>
      </c>
      <c r="I723" s="9"/>
      <c r="J723" s="62"/>
      <c r="K723" s="95"/>
      <c r="L723" s="9" t="str">
        <f t="shared" si="1181"/>
        <v/>
      </c>
      <c r="M723" s="10" t="str">
        <f t="shared" si="1182"/>
        <v/>
      </c>
      <c r="N723" s="7"/>
      <c r="P723" s="15"/>
      <c r="Q723" s="9"/>
      <c r="R723" s="9" t="str">
        <f t="shared" si="1293"/>
        <v/>
      </c>
      <c r="S723" s="9"/>
      <c r="T723" s="9" t="str">
        <f t="shared" si="1294"/>
        <v/>
      </c>
      <c r="U723" s="9"/>
      <c r="V723" s="9" t="str">
        <f t="shared" si="1295"/>
        <v/>
      </c>
      <c r="W723" s="9"/>
      <c r="X723" s="62"/>
      <c r="Y723" s="95"/>
      <c r="Z723" s="9" t="str">
        <f t="shared" si="1270"/>
        <v/>
      </c>
      <c r="AA723" s="10" t="str">
        <f t="shared" si="1271"/>
        <v/>
      </c>
      <c r="AB723" s="7"/>
      <c r="AD723" s="15"/>
      <c r="AE723" s="9"/>
      <c r="AF723" s="9" t="str">
        <f t="shared" si="1272"/>
        <v/>
      </c>
      <c r="AG723" s="9"/>
      <c r="AH723" s="9" t="str">
        <f t="shared" si="1273"/>
        <v/>
      </c>
      <c r="AI723" s="9"/>
      <c r="AJ723" s="9" t="str">
        <f t="shared" si="1274"/>
        <v/>
      </c>
      <c r="AK723" s="9"/>
      <c r="AL723" s="62"/>
      <c r="AM723" s="95"/>
      <c r="AN723" s="9" t="str">
        <f t="shared" si="1277"/>
        <v/>
      </c>
      <c r="AO723" s="10" t="str">
        <f t="shared" si="1278"/>
        <v/>
      </c>
      <c r="AP723" s="7"/>
      <c r="AR723" s="15"/>
      <c r="AS723" s="9"/>
      <c r="AT723" s="9" t="str">
        <f t="shared" si="1279"/>
        <v/>
      </c>
      <c r="AU723" s="9"/>
      <c r="AV723" s="9" t="str">
        <f t="shared" si="1280"/>
        <v/>
      </c>
      <c r="AW723" s="9"/>
      <c r="AX723" s="9" t="str">
        <f t="shared" si="1281"/>
        <v/>
      </c>
      <c r="AY723" s="9"/>
      <c r="AZ723" s="62"/>
      <c r="BA723" s="95"/>
      <c r="BB723" s="9" t="str">
        <f t="shared" si="1284"/>
        <v/>
      </c>
      <c r="BC723" s="10" t="str">
        <f t="shared" si="1285"/>
        <v/>
      </c>
      <c r="BD723" s="7"/>
      <c r="BF723" s="15"/>
      <c r="BG723" s="9"/>
      <c r="BH723" s="9" t="str">
        <f t="shared" si="1286"/>
        <v/>
      </c>
      <c r="BI723" s="73"/>
      <c r="BJ723" s="9" t="str">
        <f t="shared" si="1287"/>
        <v/>
      </c>
      <c r="BK723" s="9"/>
      <c r="BL723" s="9" t="str">
        <f t="shared" si="1288"/>
        <v/>
      </c>
      <c r="BM723" s="9"/>
      <c r="BN723" s="62"/>
      <c r="BO723" s="95"/>
      <c r="BP723" s="9" t="str">
        <f t="shared" si="1291"/>
        <v/>
      </c>
      <c r="BQ723" s="10" t="str">
        <f t="shared" si="1292"/>
        <v/>
      </c>
      <c r="BR723" s="7"/>
      <c r="BS723" s="1"/>
      <c r="BT723" s="15"/>
      <c r="BU723" s="9"/>
      <c r="BV723" s="9" t="str">
        <f t="shared" si="1296"/>
        <v/>
      </c>
      <c r="BW723" s="9"/>
      <c r="BX723" s="9" t="str">
        <f t="shared" si="1297"/>
        <v/>
      </c>
      <c r="BY723" s="9"/>
      <c r="BZ723" s="9" t="str">
        <f t="shared" si="1298"/>
        <v/>
      </c>
      <c r="CA723" s="9"/>
      <c r="CB723" s="9"/>
      <c r="CC723" s="9"/>
      <c r="CD723" s="9" t="str">
        <f t="shared" si="1227"/>
        <v/>
      </c>
      <c r="CE723" s="10" t="str">
        <f t="shared" si="1228"/>
        <v/>
      </c>
      <c r="CF723" s="7"/>
      <c r="CH723" s="15"/>
      <c r="CI723" s="9"/>
      <c r="CJ723" s="9" t="str">
        <f t="shared" si="1299"/>
        <v/>
      </c>
      <c r="CK723" s="9"/>
      <c r="CL723" s="9" t="str">
        <f t="shared" si="1300"/>
        <v/>
      </c>
      <c r="CM723" s="9"/>
      <c r="CN723" s="9" t="str">
        <f t="shared" si="1301"/>
        <v/>
      </c>
      <c r="CO723" s="9"/>
      <c r="CP723" s="9"/>
      <c r="CQ723" s="9"/>
      <c r="CR723" s="9" t="str">
        <f t="shared" si="1232"/>
        <v/>
      </c>
      <c r="CS723" s="10" t="str">
        <f t="shared" si="1233"/>
        <v/>
      </c>
      <c r="CT723" s="7"/>
      <c r="CV723" s="15"/>
      <c r="CW723" s="9"/>
      <c r="CX723" s="9" t="str">
        <f t="shared" si="1302"/>
        <v/>
      </c>
      <c r="CY723" s="9"/>
      <c r="CZ723" s="9" t="str">
        <f t="shared" si="1303"/>
        <v/>
      </c>
      <c r="DA723" s="9"/>
      <c r="DB723" s="9" t="str">
        <f t="shared" si="1304"/>
        <v/>
      </c>
      <c r="DC723" s="9"/>
      <c r="DD723" s="9"/>
      <c r="DE723" s="9"/>
      <c r="DF723" s="9" t="str">
        <f t="shared" si="1237"/>
        <v/>
      </c>
      <c r="DG723" s="10" t="str">
        <f t="shared" si="1238"/>
        <v/>
      </c>
      <c r="DH723" s="7"/>
    </row>
    <row r="724" spans="1:112" ht="15" customHeight="1">
      <c r="A724" s="15"/>
      <c r="B724" s="15"/>
      <c r="C724" s="9"/>
      <c r="D724" s="9" t="str">
        <f t="shared" si="1176"/>
        <v/>
      </c>
      <c r="E724" s="9"/>
      <c r="F724" s="9" t="str">
        <f t="shared" si="1177"/>
        <v/>
      </c>
      <c r="G724" s="9"/>
      <c r="H724" s="9" t="str">
        <f t="shared" si="1178"/>
        <v/>
      </c>
      <c r="I724" s="9"/>
      <c r="J724" s="62"/>
      <c r="K724" s="95"/>
      <c r="L724" s="9" t="str">
        <f t="shared" si="1181"/>
        <v/>
      </c>
      <c r="M724" s="10" t="str">
        <f t="shared" si="1182"/>
        <v/>
      </c>
      <c r="N724" s="7"/>
      <c r="P724" s="15"/>
      <c r="Q724" s="9"/>
      <c r="R724" s="9" t="str">
        <f t="shared" si="1293"/>
        <v/>
      </c>
      <c r="S724" s="9"/>
      <c r="T724" s="9" t="str">
        <f t="shared" si="1294"/>
        <v/>
      </c>
      <c r="U724" s="9"/>
      <c r="V724" s="9" t="str">
        <f t="shared" si="1295"/>
        <v/>
      </c>
      <c r="W724" s="9"/>
      <c r="X724" s="62"/>
      <c r="Y724" s="95"/>
      <c r="Z724" s="9" t="str">
        <f t="shared" si="1270"/>
        <v/>
      </c>
      <c r="AA724" s="10" t="str">
        <f t="shared" si="1271"/>
        <v/>
      </c>
      <c r="AB724" s="7"/>
      <c r="AD724" s="15"/>
      <c r="AE724" s="9"/>
      <c r="AF724" s="9" t="str">
        <f t="shared" si="1272"/>
        <v/>
      </c>
      <c r="AG724" s="9"/>
      <c r="AH724" s="9" t="str">
        <f t="shared" si="1273"/>
        <v/>
      </c>
      <c r="AI724" s="9"/>
      <c r="AJ724" s="9" t="str">
        <f t="shared" si="1274"/>
        <v/>
      </c>
      <c r="AK724" s="9"/>
      <c r="AL724" s="62"/>
      <c r="AM724" s="95"/>
      <c r="AN724" s="9" t="str">
        <f t="shared" si="1277"/>
        <v/>
      </c>
      <c r="AO724" s="10" t="str">
        <f t="shared" si="1278"/>
        <v/>
      </c>
      <c r="AP724" s="7"/>
      <c r="AR724" s="17"/>
      <c r="AS724" s="9"/>
      <c r="AT724" s="9" t="str">
        <f t="shared" si="1279"/>
        <v/>
      </c>
      <c r="AU724" s="9"/>
      <c r="AV724" s="9" t="str">
        <f t="shared" si="1280"/>
        <v/>
      </c>
      <c r="AW724" s="9"/>
      <c r="AX724" s="9" t="str">
        <f t="shared" si="1281"/>
        <v/>
      </c>
      <c r="AY724" s="9"/>
      <c r="AZ724" s="62"/>
      <c r="BA724" s="95"/>
      <c r="BB724" s="9" t="str">
        <f t="shared" si="1284"/>
        <v/>
      </c>
      <c r="BC724" s="10" t="str">
        <f t="shared" si="1285"/>
        <v/>
      </c>
      <c r="BD724" s="7"/>
      <c r="BF724" s="15"/>
      <c r="BG724" s="9"/>
      <c r="BH724" s="9" t="str">
        <f t="shared" si="1286"/>
        <v/>
      </c>
      <c r="BI724" s="73"/>
      <c r="BJ724" s="9" t="str">
        <f t="shared" si="1287"/>
        <v/>
      </c>
      <c r="BK724" s="9"/>
      <c r="BL724" s="9" t="str">
        <f t="shared" si="1288"/>
        <v/>
      </c>
      <c r="BM724" s="9"/>
      <c r="BN724" s="62"/>
      <c r="BO724" s="95"/>
      <c r="BP724" s="9" t="str">
        <f t="shared" si="1291"/>
        <v/>
      </c>
      <c r="BQ724" s="10" t="str">
        <f t="shared" si="1292"/>
        <v/>
      </c>
      <c r="BR724" s="7"/>
      <c r="BS724" s="1"/>
      <c r="BT724" s="15"/>
      <c r="BU724" s="9"/>
      <c r="BV724" s="9" t="str">
        <f t="shared" si="1296"/>
        <v/>
      </c>
      <c r="BW724" s="9"/>
      <c r="BX724" s="9" t="str">
        <f t="shared" si="1297"/>
        <v/>
      </c>
      <c r="BY724" s="9"/>
      <c r="BZ724" s="9" t="str">
        <f t="shared" si="1298"/>
        <v/>
      </c>
      <c r="CA724" s="9"/>
      <c r="CB724" s="9"/>
      <c r="CC724" s="9"/>
      <c r="CD724" s="9" t="str">
        <f t="shared" si="1227"/>
        <v/>
      </c>
      <c r="CE724" s="10" t="str">
        <f t="shared" si="1228"/>
        <v/>
      </c>
      <c r="CF724" s="7"/>
      <c r="CH724" s="15"/>
      <c r="CI724" s="9"/>
      <c r="CJ724" s="9" t="str">
        <f t="shared" si="1299"/>
        <v/>
      </c>
      <c r="CK724" s="9"/>
      <c r="CL724" s="9" t="str">
        <f t="shared" si="1300"/>
        <v/>
      </c>
      <c r="CM724" s="9"/>
      <c r="CN724" s="9" t="str">
        <f t="shared" si="1301"/>
        <v/>
      </c>
      <c r="CO724" s="9"/>
      <c r="CP724" s="9"/>
      <c r="CQ724" s="9"/>
      <c r="CR724" s="9" t="str">
        <f t="shared" si="1232"/>
        <v/>
      </c>
      <c r="CS724" s="10" t="str">
        <f t="shared" si="1233"/>
        <v/>
      </c>
      <c r="CT724" s="7"/>
      <c r="CV724" s="15"/>
      <c r="CW724" s="9"/>
      <c r="CX724" s="9" t="str">
        <f t="shared" si="1302"/>
        <v/>
      </c>
      <c r="CY724" s="9"/>
      <c r="CZ724" s="9" t="str">
        <f t="shared" si="1303"/>
        <v/>
      </c>
      <c r="DA724" s="9"/>
      <c r="DB724" s="9" t="str">
        <f t="shared" si="1304"/>
        <v/>
      </c>
      <c r="DC724" s="9"/>
      <c r="DD724" s="9"/>
      <c r="DE724" s="9"/>
      <c r="DF724" s="9" t="str">
        <f t="shared" si="1237"/>
        <v/>
      </c>
      <c r="DG724" s="10" t="str">
        <f t="shared" si="1238"/>
        <v/>
      </c>
      <c r="DH724" s="7"/>
    </row>
    <row r="725" spans="1:112" ht="15" customHeight="1" thickBot="1">
      <c r="A725" s="23"/>
      <c r="B725" s="23"/>
      <c r="C725" s="24"/>
      <c r="D725" s="24" t="str">
        <f t="shared" si="1176"/>
        <v/>
      </c>
      <c r="E725" s="24"/>
      <c r="F725" s="24" t="str">
        <f t="shared" si="1177"/>
        <v/>
      </c>
      <c r="G725" s="24"/>
      <c r="H725" s="24" t="str">
        <f t="shared" si="1178"/>
        <v/>
      </c>
      <c r="I725" s="24"/>
      <c r="J725" s="63"/>
      <c r="K725" s="24"/>
      <c r="L725" s="24" t="str">
        <f t="shared" si="1181"/>
        <v/>
      </c>
      <c r="M725" s="26" t="str">
        <f t="shared" si="1182"/>
        <v/>
      </c>
      <c r="N725" s="7"/>
      <c r="P725" s="23"/>
      <c r="Q725" s="24"/>
      <c r="R725" s="24" t="str">
        <f t="shared" si="1293"/>
        <v/>
      </c>
      <c r="S725" s="24"/>
      <c r="T725" s="24" t="str">
        <f t="shared" si="1294"/>
        <v/>
      </c>
      <c r="U725" s="24"/>
      <c r="V725" s="24" t="str">
        <f t="shared" si="1295"/>
        <v/>
      </c>
      <c r="W725" s="24"/>
      <c r="X725" s="63"/>
      <c r="Y725" s="24"/>
      <c r="Z725" s="24" t="str">
        <f t="shared" si="1270"/>
        <v/>
      </c>
      <c r="AA725" s="26" t="str">
        <f t="shared" si="1271"/>
        <v/>
      </c>
      <c r="AB725" s="7"/>
      <c r="AD725" s="23"/>
      <c r="AE725" s="24"/>
      <c r="AF725" s="24" t="str">
        <f t="shared" si="1272"/>
        <v/>
      </c>
      <c r="AG725" s="24"/>
      <c r="AH725" s="24" t="str">
        <f t="shared" si="1273"/>
        <v/>
      </c>
      <c r="AI725" s="24"/>
      <c r="AJ725" s="24" t="str">
        <f t="shared" si="1274"/>
        <v/>
      </c>
      <c r="AK725" s="24"/>
      <c r="AL725" s="63"/>
      <c r="AM725" s="24"/>
      <c r="AN725" s="24" t="str">
        <f t="shared" si="1277"/>
        <v/>
      </c>
      <c r="AO725" s="26" t="str">
        <f t="shared" si="1278"/>
        <v/>
      </c>
      <c r="AP725" s="7"/>
      <c r="AR725" s="23"/>
      <c r="AS725" s="24"/>
      <c r="AT725" s="24" t="str">
        <f t="shared" si="1279"/>
        <v/>
      </c>
      <c r="AU725" s="24"/>
      <c r="AV725" s="24" t="str">
        <f t="shared" si="1280"/>
        <v/>
      </c>
      <c r="AW725" s="24"/>
      <c r="AX725" s="24" t="str">
        <f t="shared" si="1281"/>
        <v/>
      </c>
      <c r="AY725" s="24"/>
      <c r="AZ725" s="63"/>
      <c r="BA725" s="24"/>
      <c r="BB725" s="24" t="str">
        <f t="shared" si="1284"/>
        <v/>
      </c>
      <c r="BC725" s="26" t="str">
        <f t="shared" si="1285"/>
        <v/>
      </c>
      <c r="BD725" s="7"/>
      <c r="BF725" s="23"/>
      <c r="BG725" s="24"/>
      <c r="BH725" s="24" t="str">
        <f t="shared" si="1286"/>
        <v/>
      </c>
      <c r="BI725" s="189"/>
      <c r="BJ725" s="24" t="str">
        <f t="shared" si="1287"/>
        <v/>
      </c>
      <c r="BK725" s="24"/>
      <c r="BL725" s="24" t="str">
        <f t="shared" si="1288"/>
        <v/>
      </c>
      <c r="BM725" s="24"/>
      <c r="BN725" s="63"/>
      <c r="BO725" s="24"/>
      <c r="BP725" s="24" t="str">
        <f t="shared" si="1291"/>
        <v/>
      </c>
      <c r="BQ725" s="26" t="str">
        <f t="shared" si="1292"/>
        <v/>
      </c>
      <c r="BR725" s="7"/>
      <c r="BS725" s="1"/>
      <c r="BT725" s="15"/>
      <c r="BU725" s="9"/>
      <c r="BV725" s="9" t="str">
        <f t="shared" si="1296"/>
        <v/>
      </c>
      <c r="BW725" s="9"/>
      <c r="BX725" s="9" t="str">
        <f t="shared" si="1297"/>
        <v/>
      </c>
      <c r="BY725" s="9"/>
      <c r="BZ725" s="9" t="str">
        <f t="shared" si="1298"/>
        <v/>
      </c>
      <c r="CA725" s="9"/>
      <c r="CB725" s="9"/>
      <c r="CC725" s="9"/>
      <c r="CD725" s="9" t="str">
        <f t="shared" si="1227"/>
        <v/>
      </c>
      <c r="CE725" s="10" t="str">
        <f t="shared" si="1228"/>
        <v/>
      </c>
      <c r="CF725" s="7"/>
      <c r="CH725" s="15"/>
      <c r="CI725" s="9"/>
      <c r="CJ725" s="9" t="str">
        <f t="shared" si="1299"/>
        <v/>
      </c>
      <c r="CK725" s="9"/>
      <c r="CL725" s="9" t="str">
        <f t="shared" si="1300"/>
        <v/>
      </c>
      <c r="CM725" s="9"/>
      <c r="CN725" s="9" t="str">
        <f t="shared" si="1301"/>
        <v/>
      </c>
      <c r="CO725" s="9"/>
      <c r="CP725" s="9"/>
      <c r="CQ725" s="9"/>
      <c r="CR725" s="9" t="str">
        <f t="shared" si="1232"/>
        <v/>
      </c>
      <c r="CS725" s="10" t="str">
        <f t="shared" si="1233"/>
        <v/>
      </c>
      <c r="CT725" s="7"/>
      <c r="CV725" s="15"/>
      <c r="CW725" s="9"/>
      <c r="CX725" s="9" t="str">
        <f t="shared" si="1302"/>
        <v/>
      </c>
      <c r="CY725" s="9"/>
      <c r="CZ725" s="9" t="str">
        <f t="shared" si="1303"/>
        <v/>
      </c>
      <c r="DA725" s="9"/>
      <c r="DB725" s="9" t="str">
        <f t="shared" si="1304"/>
        <v/>
      </c>
      <c r="DC725" s="9"/>
      <c r="DD725" s="9"/>
      <c r="DE725" s="9"/>
      <c r="DF725" s="9" t="str">
        <f t="shared" si="1237"/>
        <v/>
      </c>
      <c r="DG725" s="10" t="str">
        <f t="shared" si="1238"/>
        <v/>
      </c>
      <c r="DH725" s="7"/>
    </row>
    <row r="726" spans="1:112" ht="15" customHeight="1" thickTop="1">
      <c r="A726" s="89"/>
      <c r="B726" s="89"/>
      <c r="C726" s="78"/>
      <c r="D726" s="78" t="str">
        <f>IF(C726="","",C726-#REF!)</f>
        <v/>
      </c>
      <c r="E726" s="78"/>
      <c r="F726" s="28" t="str">
        <f>IF(E726="","",E726-#REF!)</f>
        <v/>
      </c>
      <c r="G726" s="78"/>
      <c r="H726" s="78" t="str">
        <f>IF(G726="","",#REF!+#REF!-G726)</f>
        <v/>
      </c>
      <c r="I726" s="78"/>
      <c r="J726" s="90"/>
      <c r="K726" s="91"/>
      <c r="L726" s="78"/>
      <c r="M726" s="29" t="str">
        <f t="shared" si="1182"/>
        <v/>
      </c>
      <c r="N726" s="7"/>
      <c r="P726" s="89"/>
      <c r="Q726" s="78"/>
      <c r="R726" s="78" t="str">
        <f>IF(Q726="","",Q726-#REF!)</f>
        <v/>
      </c>
      <c r="S726" s="78"/>
      <c r="T726" s="28" t="str">
        <f>IF(S726="","",S726-#REF!)</f>
        <v/>
      </c>
      <c r="U726" s="78"/>
      <c r="V726" s="78" t="str">
        <f>IF(U726="","",#REF!+#REF!-U726)</f>
        <v/>
      </c>
      <c r="W726" s="78"/>
      <c r="X726" s="90"/>
      <c r="Y726" s="91"/>
      <c r="Z726" s="78"/>
      <c r="AA726" s="29" t="str">
        <f t="shared" si="1271"/>
        <v/>
      </c>
      <c r="AB726" s="7"/>
      <c r="AD726" s="89"/>
      <c r="AE726" s="78"/>
      <c r="AF726" s="78" t="str">
        <f>IF(AE726="","",AE726-#REF!)</f>
        <v/>
      </c>
      <c r="AG726" s="78"/>
      <c r="AH726" s="28" t="str">
        <f>IF(AG726="","",AG726-#REF!)</f>
        <v/>
      </c>
      <c r="AI726" s="78"/>
      <c r="AJ726" s="78" t="str">
        <f>IF(AI726="","",#REF!+#REF!-AI726)</f>
        <v/>
      </c>
      <c r="AK726" s="78"/>
      <c r="AL726" s="90"/>
      <c r="AM726" s="91"/>
      <c r="AN726" s="78"/>
      <c r="AO726" s="29" t="str">
        <f t="shared" si="1278"/>
        <v/>
      </c>
      <c r="AP726" s="7"/>
      <c r="AR726" s="89"/>
      <c r="AS726" s="78"/>
      <c r="AT726" s="78" t="str">
        <f>IF(AS726="","",AS726-#REF!)</f>
        <v/>
      </c>
      <c r="AU726" s="78"/>
      <c r="AV726" s="28" t="str">
        <f>IF(AU726="","",AU726-#REF!)</f>
        <v/>
      </c>
      <c r="AW726" s="78"/>
      <c r="AX726" s="78" t="str">
        <f>IF(AW726="","",#REF!+#REF!-AW726)</f>
        <v/>
      </c>
      <c r="AY726" s="78"/>
      <c r="AZ726" s="90"/>
      <c r="BA726" s="91"/>
      <c r="BB726" s="78"/>
      <c r="BC726" s="29" t="str">
        <f t="shared" si="1285"/>
        <v/>
      </c>
      <c r="BD726" s="7"/>
      <c r="BF726" s="89"/>
      <c r="BG726" s="78"/>
      <c r="BH726" s="78" t="str">
        <f>IF(BG726="","",BG726-#REF!)</f>
        <v/>
      </c>
      <c r="BI726" s="188"/>
      <c r="BJ726" s="28" t="str">
        <f>IF(BI726="","",BI726-#REF!)</f>
        <v/>
      </c>
      <c r="BK726" s="78"/>
      <c r="BL726" s="78" t="str">
        <f>IF(BK726="","",#REF!+#REF!-BK726)</f>
        <v/>
      </c>
      <c r="BM726" s="78"/>
      <c r="BN726" s="90"/>
      <c r="BO726" s="91"/>
      <c r="BP726" s="78"/>
      <c r="BQ726" s="29" t="str">
        <f t="shared" si="1292"/>
        <v/>
      </c>
      <c r="BR726" s="7"/>
      <c r="BS726" s="1"/>
      <c r="BT726" s="15"/>
      <c r="BU726" s="9"/>
      <c r="BV726" s="9" t="str">
        <f t="shared" si="1296"/>
        <v/>
      </c>
      <c r="BW726" s="9"/>
      <c r="BX726" s="9" t="str">
        <f t="shared" si="1297"/>
        <v/>
      </c>
      <c r="BY726" s="9"/>
      <c r="BZ726" s="9" t="str">
        <f t="shared" si="1298"/>
        <v/>
      </c>
      <c r="CA726" s="9"/>
      <c r="CB726" s="9"/>
      <c r="CC726" s="9"/>
      <c r="CD726" s="9" t="str">
        <f t="shared" si="1227"/>
        <v/>
      </c>
      <c r="CE726" s="10" t="str">
        <f t="shared" si="1228"/>
        <v/>
      </c>
      <c r="CF726" s="7"/>
      <c r="CH726" s="15"/>
      <c r="CI726" s="9"/>
      <c r="CJ726" s="9" t="str">
        <f t="shared" si="1299"/>
        <v/>
      </c>
      <c r="CK726" s="9"/>
      <c r="CL726" s="9" t="str">
        <f t="shared" si="1300"/>
        <v/>
      </c>
      <c r="CM726" s="9"/>
      <c r="CN726" s="9" t="str">
        <f t="shared" si="1301"/>
        <v/>
      </c>
      <c r="CO726" s="9"/>
      <c r="CP726" s="9"/>
      <c r="CQ726" s="9"/>
      <c r="CR726" s="9" t="str">
        <f t="shared" si="1232"/>
        <v/>
      </c>
      <c r="CS726" s="10" t="str">
        <f t="shared" si="1233"/>
        <v/>
      </c>
      <c r="CT726" s="7"/>
      <c r="CV726" s="15"/>
      <c r="CW726" s="9"/>
      <c r="CX726" s="9" t="str">
        <f t="shared" si="1302"/>
        <v/>
      </c>
      <c r="CY726" s="9"/>
      <c r="CZ726" s="9" t="str">
        <f t="shared" si="1303"/>
        <v/>
      </c>
      <c r="DA726" s="9"/>
      <c r="DB726" s="9" t="str">
        <f t="shared" si="1304"/>
        <v/>
      </c>
      <c r="DC726" s="9"/>
      <c r="DD726" s="9"/>
      <c r="DE726" s="9"/>
      <c r="DF726" s="9" t="str">
        <f t="shared" si="1237"/>
        <v/>
      </c>
      <c r="DG726" s="10" t="str">
        <f t="shared" si="1238"/>
        <v/>
      </c>
      <c r="DH726" s="7"/>
    </row>
    <row r="727" spans="1:112" ht="15" customHeight="1">
      <c r="A727" s="15"/>
      <c r="B727" s="15"/>
      <c r="C727" s="9"/>
      <c r="D727" s="9" t="str">
        <f>IF(C727="","",C727-#REF!)</f>
        <v/>
      </c>
      <c r="E727" s="9"/>
      <c r="F727" s="9" t="str">
        <f>IF(E727="","",E727-#REF!)</f>
        <v/>
      </c>
      <c r="G727" s="9"/>
      <c r="H727" s="9" t="str">
        <f>IF(G727="","",#REF!+#REF!-G727)</f>
        <v/>
      </c>
      <c r="I727" s="9"/>
      <c r="J727" s="62"/>
      <c r="K727" s="95"/>
      <c r="L727" s="9"/>
      <c r="M727" s="10" t="str">
        <f t="shared" si="1182"/>
        <v/>
      </c>
      <c r="N727" s="7"/>
      <c r="P727" s="15"/>
      <c r="Q727" s="9"/>
      <c r="R727" s="9" t="str">
        <f>IF(Q727="","",Q727-#REF!)</f>
        <v/>
      </c>
      <c r="S727" s="9"/>
      <c r="T727" s="9" t="str">
        <f>IF(S727="","",S727-#REF!)</f>
        <v/>
      </c>
      <c r="U727" s="9"/>
      <c r="V727" s="9" t="str">
        <f>IF(U727="","",#REF!+#REF!-U727)</f>
        <v/>
      </c>
      <c r="W727" s="9"/>
      <c r="X727" s="62"/>
      <c r="Y727" s="95"/>
      <c r="Z727" s="9"/>
      <c r="AA727" s="10" t="str">
        <f t="shared" si="1271"/>
        <v/>
      </c>
      <c r="AB727" s="7"/>
      <c r="AD727" s="15"/>
      <c r="AE727" s="9"/>
      <c r="AF727" s="9" t="str">
        <f>IF(AE727="","",AE727-#REF!)</f>
        <v/>
      </c>
      <c r="AG727" s="9"/>
      <c r="AH727" s="9" t="str">
        <f>IF(AG727="","",AG727-#REF!)</f>
        <v/>
      </c>
      <c r="AI727" s="9"/>
      <c r="AJ727" s="9" t="str">
        <f>IF(AI727="","",#REF!+#REF!-AI727)</f>
        <v/>
      </c>
      <c r="AK727" s="9"/>
      <c r="AL727" s="62"/>
      <c r="AM727" s="95"/>
      <c r="AN727" s="9"/>
      <c r="AO727" s="10" t="str">
        <f t="shared" si="1278"/>
        <v/>
      </c>
      <c r="AP727" s="7"/>
      <c r="AR727" s="15"/>
      <c r="AS727" s="9"/>
      <c r="AT727" s="9" t="str">
        <f>IF(AS727="","",AS727-#REF!)</f>
        <v/>
      </c>
      <c r="AU727" s="9"/>
      <c r="AV727" s="9" t="str">
        <f>IF(AU727="","",AU727-#REF!)</f>
        <v/>
      </c>
      <c r="AW727" s="9"/>
      <c r="AX727" s="9" t="str">
        <f>IF(AW727="","",#REF!+#REF!-AW727)</f>
        <v/>
      </c>
      <c r="AY727" s="9"/>
      <c r="AZ727" s="62"/>
      <c r="BA727" s="95"/>
      <c r="BB727" s="9"/>
      <c r="BC727" s="10" t="str">
        <f t="shared" si="1285"/>
        <v/>
      </c>
      <c r="BD727" s="7"/>
      <c r="BF727" s="15"/>
      <c r="BG727" s="9"/>
      <c r="BH727" s="9" t="str">
        <f>IF(BG727="","",BG727-#REF!)</f>
        <v/>
      </c>
      <c r="BI727" s="73"/>
      <c r="BJ727" s="9" t="str">
        <f>IF(BI727="","",BI727-#REF!)</f>
        <v/>
      </c>
      <c r="BK727" s="9"/>
      <c r="BL727" s="9" t="str">
        <f>IF(BK727="","",#REF!+#REF!-BK727)</f>
        <v/>
      </c>
      <c r="BM727" s="9"/>
      <c r="BN727" s="62"/>
      <c r="BO727" s="95"/>
      <c r="BP727" s="9"/>
      <c r="BQ727" s="10" t="str">
        <f t="shared" si="1292"/>
        <v/>
      </c>
      <c r="BR727" s="7"/>
      <c r="BS727" s="1"/>
      <c r="BT727" s="15"/>
      <c r="BU727" s="9"/>
      <c r="BV727" s="9" t="str">
        <f t="shared" si="1296"/>
        <v/>
      </c>
      <c r="BW727" s="9"/>
      <c r="BX727" s="9" t="str">
        <f t="shared" si="1297"/>
        <v/>
      </c>
      <c r="BY727" s="9"/>
      <c r="BZ727" s="9" t="str">
        <f t="shared" si="1298"/>
        <v/>
      </c>
      <c r="CA727" s="9"/>
      <c r="CB727" s="9"/>
      <c r="CC727" s="9"/>
      <c r="CD727" s="9" t="str">
        <f t="shared" si="1227"/>
        <v/>
      </c>
      <c r="CE727" s="10" t="str">
        <f t="shared" si="1228"/>
        <v/>
      </c>
      <c r="CF727" s="7"/>
      <c r="CH727" s="15"/>
      <c r="CI727" s="9"/>
      <c r="CJ727" s="9" t="str">
        <f t="shared" si="1299"/>
        <v/>
      </c>
      <c r="CK727" s="9"/>
      <c r="CL727" s="9" t="str">
        <f t="shared" si="1300"/>
        <v/>
      </c>
      <c r="CM727" s="9"/>
      <c r="CN727" s="9" t="str">
        <f t="shared" si="1301"/>
        <v/>
      </c>
      <c r="CO727" s="9"/>
      <c r="CP727" s="9"/>
      <c r="CQ727" s="9"/>
      <c r="CR727" s="9" t="str">
        <f t="shared" si="1232"/>
        <v/>
      </c>
      <c r="CS727" s="10" t="str">
        <f t="shared" si="1233"/>
        <v/>
      </c>
      <c r="CT727" s="7"/>
      <c r="CV727" s="15"/>
      <c r="CW727" s="9"/>
      <c r="CX727" s="9" t="str">
        <f t="shared" si="1302"/>
        <v/>
      </c>
      <c r="CY727" s="9"/>
      <c r="CZ727" s="9" t="str">
        <f t="shared" si="1303"/>
        <v/>
      </c>
      <c r="DA727" s="9"/>
      <c r="DB727" s="9" t="str">
        <f t="shared" si="1304"/>
        <v/>
      </c>
      <c r="DC727" s="9"/>
      <c r="DD727" s="9"/>
      <c r="DE727" s="9"/>
      <c r="DF727" s="9" t="str">
        <f t="shared" si="1237"/>
        <v/>
      </c>
      <c r="DG727" s="10" t="str">
        <f t="shared" si="1238"/>
        <v/>
      </c>
      <c r="DH727" s="7"/>
    </row>
    <row r="728" spans="1:112" ht="15" customHeight="1">
      <c r="A728" s="15"/>
      <c r="B728" s="15"/>
      <c r="C728" s="9"/>
      <c r="D728" s="9" t="str">
        <f>IF(C728="","",C728-#REF!)</f>
        <v/>
      </c>
      <c r="E728" s="9"/>
      <c r="F728" s="9" t="str">
        <f>IF(E728="","",E728-#REF!)</f>
        <v/>
      </c>
      <c r="G728" s="9"/>
      <c r="H728" s="9" t="str">
        <f>IF(G728="","",#REF!+#REF!-G728)</f>
        <v/>
      </c>
      <c r="I728" s="9"/>
      <c r="J728" s="62"/>
      <c r="K728" s="95"/>
      <c r="L728" s="9"/>
      <c r="M728" s="10" t="str">
        <f t="shared" si="1182"/>
        <v/>
      </c>
      <c r="N728" s="7"/>
      <c r="P728" s="15"/>
      <c r="Q728" s="9"/>
      <c r="R728" s="9" t="str">
        <f>IF(Q728="","",Q728-#REF!)</f>
        <v/>
      </c>
      <c r="S728" s="9"/>
      <c r="T728" s="9" t="str">
        <f>IF(S728="","",S728-#REF!)</f>
        <v/>
      </c>
      <c r="U728" s="9"/>
      <c r="V728" s="9" t="str">
        <f>IF(U728="","",#REF!+#REF!-U728)</f>
        <v/>
      </c>
      <c r="W728" s="9"/>
      <c r="X728" s="62"/>
      <c r="Y728" s="95"/>
      <c r="Z728" s="9"/>
      <c r="AA728" s="10" t="str">
        <f t="shared" si="1271"/>
        <v/>
      </c>
      <c r="AB728" s="7"/>
      <c r="AD728" s="15"/>
      <c r="AE728" s="9"/>
      <c r="AF728" s="9" t="str">
        <f>IF(AE728="","",AE728-#REF!)</f>
        <v/>
      </c>
      <c r="AG728" s="9"/>
      <c r="AH728" s="9" t="str">
        <f>IF(AG728="","",AG728-#REF!)</f>
        <v/>
      </c>
      <c r="AI728" s="9"/>
      <c r="AJ728" s="9" t="str">
        <f>IF(AI728="","",#REF!+#REF!-AI728)</f>
        <v/>
      </c>
      <c r="AK728" s="9"/>
      <c r="AL728" s="62"/>
      <c r="AM728" s="95"/>
      <c r="AN728" s="9"/>
      <c r="AO728" s="10" t="str">
        <f t="shared" si="1278"/>
        <v/>
      </c>
      <c r="AP728" s="7"/>
      <c r="AR728" s="17"/>
      <c r="AS728" s="9"/>
      <c r="AT728" s="9" t="str">
        <f>IF(AS728="","",AS728-#REF!)</f>
        <v/>
      </c>
      <c r="AU728" s="9"/>
      <c r="AV728" s="9" t="str">
        <f>IF(AU728="","",AU728-#REF!)</f>
        <v/>
      </c>
      <c r="AW728" s="9"/>
      <c r="AX728" s="9" t="str">
        <f>IF(AW728="","",#REF!+#REF!-AW728)</f>
        <v/>
      </c>
      <c r="AY728" s="9"/>
      <c r="AZ728" s="62"/>
      <c r="BA728" s="95"/>
      <c r="BB728" s="9"/>
      <c r="BC728" s="10" t="str">
        <f t="shared" si="1285"/>
        <v/>
      </c>
      <c r="BD728" s="7"/>
      <c r="BF728" s="15"/>
      <c r="BG728" s="9"/>
      <c r="BH728" s="9" t="str">
        <f>IF(BG728="","",BG728-#REF!)</f>
        <v/>
      </c>
      <c r="BI728" s="73"/>
      <c r="BJ728" s="9" t="str">
        <f>IF(BI728="","",BI728-#REF!)</f>
        <v/>
      </c>
      <c r="BK728" s="9"/>
      <c r="BL728" s="9" t="str">
        <f>IF(BK728="","",#REF!+#REF!-BK728)</f>
        <v/>
      </c>
      <c r="BM728" s="9"/>
      <c r="BN728" s="62"/>
      <c r="BO728" s="95"/>
      <c r="BP728" s="9"/>
      <c r="BQ728" s="10" t="str">
        <f t="shared" si="1292"/>
        <v/>
      </c>
      <c r="BR728" s="7"/>
      <c r="BS728" s="1"/>
      <c r="BT728" s="15"/>
      <c r="BU728" s="9"/>
      <c r="BV728" s="9" t="str">
        <f t="shared" si="1296"/>
        <v/>
      </c>
      <c r="BW728" s="9"/>
      <c r="BX728" s="9" t="str">
        <f t="shared" si="1297"/>
        <v/>
      </c>
      <c r="BY728" s="9"/>
      <c r="BZ728" s="9" t="str">
        <f t="shared" si="1298"/>
        <v/>
      </c>
      <c r="CA728" s="9"/>
      <c r="CB728" s="9"/>
      <c r="CC728" s="9"/>
      <c r="CD728" s="9" t="str">
        <f t="shared" si="1227"/>
        <v/>
      </c>
      <c r="CE728" s="10" t="str">
        <f t="shared" si="1228"/>
        <v/>
      </c>
      <c r="CF728" s="7"/>
      <c r="CH728" s="15"/>
      <c r="CI728" s="9"/>
      <c r="CJ728" s="9" t="str">
        <f t="shared" si="1299"/>
        <v/>
      </c>
      <c r="CK728" s="9"/>
      <c r="CL728" s="9" t="str">
        <f t="shared" si="1300"/>
        <v/>
      </c>
      <c r="CM728" s="9"/>
      <c r="CN728" s="9" t="str">
        <f t="shared" si="1301"/>
        <v/>
      </c>
      <c r="CO728" s="9"/>
      <c r="CP728" s="9"/>
      <c r="CQ728" s="9"/>
      <c r="CR728" s="9" t="str">
        <f t="shared" si="1232"/>
        <v/>
      </c>
      <c r="CS728" s="10" t="str">
        <f t="shared" si="1233"/>
        <v/>
      </c>
      <c r="CT728" s="7"/>
      <c r="CV728" s="15"/>
      <c r="CW728" s="9"/>
      <c r="CX728" s="9" t="str">
        <f t="shared" si="1302"/>
        <v/>
      </c>
      <c r="CY728" s="9"/>
      <c r="CZ728" s="9" t="str">
        <f t="shared" si="1303"/>
        <v/>
      </c>
      <c r="DA728" s="9"/>
      <c r="DB728" s="9" t="str">
        <f t="shared" si="1304"/>
        <v/>
      </c>
      <c r="DC728" s="9"/>
      <c r="DD728" s="9"/>
      <c r="DE728" s="9"/>
      <c r="DF728" s="9" t="str">
        <f t="shared" si="1237"/>
        <v/>
      </c>
      <c r="DG728" s="10" t="str">
        <f t="shared" si="1238"/>
        <v/>
      </c>
      <c r="DH728" s="7"/>
    </row>
    <row r="729" spans="1:112" ht="15" customHeight="1" thickBot="1">
      <c r="A729" s="23"/>
      <c r="B729" s="23"/>
      <c r="C729" s="24"/>
      <c r="D729" s="24" t="str">
        <f>IF(C729="","",C729-#REF!)</f>
        <v/>
      </c>
      <c r="E729" s="24"/>
      <c r="F729" s="24" t="str">
        <f>IF(E729="","",E729-#REF!)</f>
        <v/>
      </c>
      <c r="G729" s="24"/>
      <c r="H729" s="24" t="str">
        <f>IF(G729="","",#REF!+#REF!-G729)</f>
        <v/>
      </c>
      <c r="I729" s="24"/>
      <c r="J729" s="63"/>
      <c r="K729" s="96"/>
      <c r="L729" s="24"/>
      <c r="M729" s="26" t="str">
        <f t="shared" si="1182"/>
        <v/>
      </c>
      <c r="N729" s="7"/>
      <c r="P729" s="23"/>
      <c r="Q729" s="24"/>
      <c r="R729" s="24" t="str">
        <f>IF(Q729="","",Q729-#REF!)</f>
        <v/>
      </c>
      <c r="S729" s="24"/>
      <c r="T729" s="24" t="str">
        <f>IF(S729="","",S729-#REF!)</f>
        <v/>
      </c>
      <c r="U729" s="24"/>
      <c r="V729" s="24" t="str">
        <f>IF(U729="","",#REF!+#REF!-U729)</f>
        <v/>
      </c>
      <c r="W729" s="24"/>
      <c r="X729" s="63"/>
      <c r="Y729" s="96"/>
      <c r="Z729" s="24"/>
      <c r="AA729" s="26" t="str">
        <f t="shared" si="1271"/>
        <v/>
      </c>
      <c r="AB729" s="7"/>
      <c r="AD729" s="23"/>
      <c r="AE729" s="24"/>
      <c r="AF729" s="24" t="str">
        <f>IF(AE729="","",AE729-#REF!)</f>
        <v/>
      </c>
      <c r="AG729" s="24"/>
      <c r="AH729" s="24" t="str">
        <f>IF(AG729="","",AG729-#REF!)</f>
        <v/>
      </c>
      <c r="AI729" s="24"/>
      <c r="AJ729" s="24" t="str">
        <f>IF(AI729="","",#REF!+#REF!-AI729)</f>
        <v/>
      </c>
      <c r="AK729" s="24"/>
      <c r="AL729" s="63"/>
      <c r="AM729" s="96"/>
      <c r="AN729" s="24"/>
      <c r="AO729" s="26" t="str">
        <f t="shared" si="1278"/>
        <v/>
      </c>
      <c r="AP729" s="7"/>
      <c r="AR729" s="23"/>
      <c r="AS729" s="24"/>
      <c r="AT729" s="24" t="str">
        <f>IF(AS729="","",AS729-#REF!)</f>
        <v/>
      </c>
      <c r="AU729" s="24"/>
      <c r="AV729" s="24" t="str">
        <f>IF(AU729="","",AU729-#REF!)</f>
        <v/>
      </c>
      <c r="AW729" s="24"/>
      <c r="AX729" s="24" t="str">
        <f>IF(AW729="","",#REF!+#REF!-AW729)</f>
        <v/>
      </c>
      <c r="AY729" s="24"/>
      <c r="AZ729" s="63"/>
      <c r="BA729" s="96"/>
      <c r="BB729" s="24"/>
      <c r="BC729" s="26" t="str">
        <f t="shared" si="1285"/>
        <v/>
      </c>
      <c r="BD729" s="7"/>
      <c r="BF729" s="23"/>
      <c r="BG729" s="24"/>
      <c r="BH729" s="24" t="str">
        <f>IF(BG729="","",BG729-#REF!)</f>
        <v/>
      </c>
      <c r="BI729" s="189"/>
      <c r="BJ729" s="24" t="str">
        <f>IF(BI729="","",BI729-#REF!)</f>
        <v/>
      </c>
      <c r="BK729" s="24"/>
      <c r="BL729" s="24" t="str">
        <f>IF(BK729="","",#REF!+#REF!-BK729)</f>
        <v/>
      </c>
      <c r="BM729" s="24"/>
      <c r="BN729" s="63"/>
      <c r="BO729" s="96"/>
      <c r="BP729" s="24"/>
      <c r="BQ729" s="26" t="str">
        <f t="shared" si="1292"/>
        <v/>
      </c>
      <c r="BR729" s="7"/>
      <c r="BS729" s="1"/>
      <c r="BT729" s="15"/>
      <c r="BU729" s="9"/>
      <c r="BV729" s="9" t="str">
        <f t="shared" si="1296"/>
        <v/>
      </c>
      <c r="BW729" s="9"/>
      <c r="BX729" s="9" t="str">
        <f t="shared" si="1297"/>
        <v/>
      </c>
      <c r="BY729" s="9"/>
      <c r="BZ729" s="9" t="str">
        <f t="shared" si="1298"/>
        <v/>
      </c>
      <c r="CA729" s="9"/>
      <c r="CB729" s="9"/>
      <c r="CC729" s="9"/>
      <c r="CD729" s="9" t="str">
        <f t="shared" si="1227"/>
        <v/>
      </c>
      <c r="CE729" s="10" t="str">
        <f t="shared" si="1228"/>
        <v/>
      </c>
      <c r="CF729" s="7"/>
      <c r="CH729" s="15"/>
      <c r="CI729" s="9"/>
      <c r="CJ729" s="9" t="str">
        <f t="shared" si="1299"/>
        <v/>
      </c>
      <c r="CK729" s="9"/>
      <c r="CL729" s="9" t="str">
        <f t="shared" si="1300"/>
        <v/>
      </c>
      <c r="CM729" s="9"/>
      <c r="CN729" s="9" t="str">
        <f t="shared" si="1301"/>
        <v/>
      </c>
      <c r="CO729" s="9"/>
      <c r="CP729" s="9"/>
      <c r="CQ729" s="9"/>
      <c r="CR729" s="9" t="str">
        <f t="shared" si="1232"/>
        <v/>
      </c>
      <c r="CS729" s="10" t="str">
        <f t="shared" si="1233"/>
        <v/>
      </c>
      <c r="CT729" s="7"/>
      <c r="CV729" s="15"/>
      <c r="CW729" s="9"/>
      <c r="CX729" s="9" t="str">
        <f t="shared" si="1302"/>
        <v/>
      </c>
      <c r="CY729" s="9"/>
      <c r="CZ729" s="9" t="str">
        <f t="shared" si="1303"/>
        <v/>
      </c>
      <c r="DA729" s="9"/>
      <c r="DB729" s="9" t="str">
        <f t="shared" si="1304"/>
        <v/>
      </c>
      <c r="DC729" s="9"/>
      <c r="DD729" s="9"/>
      <c r="DE729" s="9"/>
      <c r="DF729" s="9" t="str">
        <f t="shared" si="1237"/>
        <v/>
      </c>
      <c r="DG729" s="10" t="str">
        <f t="shared" si="1238"/>
        <v/>
      </c>
      <c r="DH729" s="7"/>
    </row>
    <row r="730" spans="1:112" ht="15" customHeight="1" thickTop="1">
      <c r="A730" s="89"/>
      <c r="B730" s="89"/>
      <c r="C730" s="78"/>
      <c r="D730" s="78"/>
      <c r="E730" s="78"/>
      <c r="F730" s="78"/>
      <c r="G730" s="78"/>
      <c r="H730" s="78"/>
      <c r="I730" s="78"/>
      <c r="J730" s="90"/>
      <c r="K730" s="78"/>
      <c r="L730" s="78"/>
      <c r="M730" s="78"/>
      <c r="N730" s="7"/>
      <c r="P730" s="89"/>
      <c r="Q730" s="78"/>
      <c r="R730" s="78"/>
      <c r="S730" s="78"/>
      <c r="T730" s="78"/>
      <c r="U730" s="78"/>
      <c r="V730" s="78"/>
      <c r="W730" s="78"/>
      <c r="X730" s="90"/>
      <c r="Y730" s="78"/>
      <c r="Z730" s="78"/>
      <c r="AA730" s="78"/>
      <c r="AB730" s="7"/>
      <c r="AD730" s="89"/>
      <c r="AE730" s="78"/>
      <c r="AF730" s="78"/>
      <c r="AG730" s="78"/>
      <c r="AH730" s="78"/>
      <c r="AI730" s="78"/>
      <c r="AJ730" s="78"/>
      <c r="AK730" s="78"/>
      <c r="AL730" s="90"/>
      <c r="AM730" s="78"/>
      <c r="AN730" s="78"/>
      <c r="AO730" s="78"/>
      <c r="AP730" s="7"/>
      <c r="AR730" s="89"/>
      <c r="AS730" s="78"/>
      <c r="AT730" s="78"/>
      <c r="AU730" s="78"/>
      <c r="AV730" s="78" t="str">
        <f>IF(AU730="","",AU730-AU729)</f>
        <v/>
      </c>
      <c r="AW730" s="78"/>
      <c r="AX730" s="78" t="str">
        <f>IF(AW730="","",AW729+AY729-AW730)</f>
        <v/>
      </c>
      <c r="AY730" s="78"/>
      <c r="AZ730" s="90"/>
      <c r="BA730" s="78"/>
      <c r="BB730" s="78" t="str">
        <f>IF(BA730="","",AX730*BA730)</f>
        <v/>
      </c>
      <c r="BC730" s="92" t="str">
        <f>IF(BB730="","",BB730/(AT730*100))</f>
        <v/>
      </c>
      <c r="BD730" s="22"/>
      <c r="BF730" s="89"/>
      <c r="BG730" s="78"/>
      <c r="BH730" s="78"/>
      <c r="BI730" s="188"/>
      <c r="BJ730" s="78"/>
      <c r="BK730" s="78"/>
      <c r="BL730" s="78"/>
      <c r="BM730" s="78"/>
      <c r="BN730" s="90"/>
      <c r="BO730" s="78"/>
      <c r="BP730" s="78"/>
      <c r="BQ730" s="78"/>
      <c r="BR730" s="7"/>
      <c r="BS730" s="1"/>
      <c r="BT730" s="15"/>
      <c r="BU730" s="9"/>
      <c r="BV730" s="9"/>
      <c r="BW730" s="9"/>
      <c r="BX730" s="9" t="str">
        <f t="shared" si="1297"/>
        <v/>
      </c>
      <c r="BY730" s="9"/>
      <c r="BZ730" s="9" t="str">
        <f t="shared" si="1298"/>
        <v/>
      </c>
      <c r="CA730" s="9"/>
      <c r="CB730" s="9"/>
      <c r="CC730" s="9"/>
      <c r="CD730" s="9" t="str">
        <f t="shared" si="1227"/>
        <v/>
      </c>
      <c r="CE730" s="10" t="str">
        <f t="shared" si="1228"/>
        <v/>
      </c>
      <c r="CF730" s="7"/>
      <c r="CH730" s="15"/>
      <c r="CI730" s="9"/>
      <c r="CJ730" s="9"/>
      <c r="CK730" s="9"/>
      <c r="CL730" s="9" t="str">
        <f t="shared" si="1300"/>
        <v/>
      </c>
      <c r="CM730" s="9"/>
      <c r="CN730" s="9" t="str">
        <f t="shared" si="1301"/>
        <v/>
      </c>
      <c r="CO730" s="9"/>
      <c r="CP730" s="9"/>
      <c r="CQ730" s="9"/>
      <c r="CR730" s="9" t="str">
        <f t="shared" si="1232"/>
        <v/>
      </c>
      <c r="CS730" s="10" t="str">
        <f t="shared" si="1233"/>
        <v/>
      </c>
      <c r="CT730" s="7"/>
      <c r="CV730" s="15"/>
      <c r="CW730" s="9"/>
      <c r="CX730" s="9"/>
      <c r="CY730" s="9"/>
      <c r="CZ730" s="9" t="str">
        <f t="shared" si="1303"/>
        <v/>
      </c>
      <c r="DA730" s="9"/>
      <c r="DB730" s="9" t="str">
        <f t="shared" si="1304"/>
        <v/>
      </c>
      <c r="DC730" s="9"/>
      <c r="DD730" s="9"/>
      <c r="DE730" s="9"/>
      <c r="DF730" s="9" t="str">
        <f t="shared" si="1237"/>
        <v/>
      </c>
      <c r="DG730" s="10" t="str">
        <f t="shared" si="1238"/>
        <v/>
      </c>
      <c r="DH730" s="7"/>
    </row>
    <row r="731" spans="1:112" ht="15" customHeight="1">
      <c r="A731" s="89"/>
      <c r="B731" s="89"/>
      <c r="C731" s="78"/>
      <c r="D731" s="78"/>
      <c r="E731" s="78"/>
      <c r="F731" s="78"/>
      <c r="G731" s="78"/>
      <c r="H731" s="78"/>
      <c r="I731" s="78"/>
      <c r="J731" s="90"/>
      <c r="K731" s="78"/>
      <c r="L731" s="78"/>
      <c r="M731" s="78"/>
      <c r="N731" s="7"/>
      <c r="P731" s="89"/>
      <c r="Q731" s="78"/>
      <c r="R731" s="78"/>
      <c r="S731" s="78"/>
      <c r="T731" s="78"/>
      <c r="U731" s="78"/>
      <c r="V731" s="78"/>
      <c r="W731" s="78"/>
      <c r="X731" s="90"/>
      <c r="Y731" s="78"/>
      <c r="Z731" s="78"/>
      <c r="AA731" s="78"/>
      <c r="AB731" s="7"/>
      <c r="AD731" s="89"/>
      <c r="AE731" s="78"/>
      <c r="AF731" s="78"/>
      <c r="AG731" s="78"/>
      <c r="AH731" s="78"/>
      <c r="AI731" s="78"/>
      <c r="AJ731" s="78"/>
      <c r="AK731" s="78"/>
      <c r="AL731" s="90"/>
      <c r="AM731" s="78"/>
      <c r="AN731" s="78"/>
      <c r="AO731" s="78"/>
      <c r="AP731" s="7"/>
      <c r="AR731" s="15"/>
      <c r="AS731" s="9"/>
      <c r="AT731" s="9"/>
      <c r="AU731" s="9"/>
      <c r="AV731" s="9"/>
      <c r="AW731" s="9"/>
      <c r="AX731" s="9"/>
      <c r="AY731" s="9"/>
      <c r="AZ731" s="62"/>
      <c r="BA731" s="9"/>
      <c r="BB731" s="9"/>
      <c r="BC731" s="10"/>
      <c r="BD731" s="7"/>
      <c r="BF731" s="89"/>
      <c r="BG731" s="78"/>
      <c r="BH731" s="78"/>
      <c r="BI731" s="188"/>
      <c r="BJ731" s="78"/>
      <c r="BK731" s="78"/>
      <c r="BL731" s="78"/>
      <c r="BM731" s="78"/>
      <c r="BN731" s="90"/>
      <c r="BO731" s="78"/>
      <c r="BP731" s="78"/>
      <c r="BQ731" s="78"/>
      <c r="BR731" s="7"/>
      <c r="BS731" s="1"/>
      <c r="BT731" s="15"/>
      <c r="BU731" s="9"/>
      <c r="BV731" s="9"/>
      <c r="BW731" s="9"/>
      <c r="BX731" s="9"/>
      <c r="BY731" s="9"/>
      <c r="BZ731" s="9"/>
      <c r="CA731" s="9"/>
      <c r="CB731" s="9"/>
      <c r="CC731" s="9"/>
      <c r="CD731" s="9"/>
      <c r="CE731" s="10"/>
      <c r="CF731" s="7"/>
      <c r="CH731" s="15"/>
      <c r="CI731" s="9"/>
      <c r="CJ731" s="9"/>
      <c r="CK731" s="9"/>
      <c r="CL731" s="9"/>
      <c r="CM731" s="9"/>
      <c r="CN731" s="9"/>
      <c r="CO731" s="9"/>
      <c r="CP731" s="9"/>
      <c r="CQ731" s="9"/>
      <c r="CR731" s="9"/>
      <c r="CS731" s="10"/>
      <c r="CT731" s="7"/>
      <c r="CV731" s="15"/>
      <c r="CW731" s="9"/>
      <c r="CX731" s="9"/>
      <c r="CY731" s="9"/>
      <c r="CZ731" s="9"/>
      <c r="DA731" s="9"/>
      <c r="DB731" s="9"/>
      <c r="DC731" s="9"/>
      <c r="DD731" s="9"/>
      <c r="DE731" s="9"/>
      <c r="DF731" s="9"/>
      <c r="DG731" s="10"/>
      <c r="DH731" s="7"/>
    </row>
    <row r="732" spans="1:112" ht="15" customHeight="1">
      <c r="A732" s="89"/>
      <c r="B732" s="89"/>
      <c r="C732" s="78"/>
      <c r="D732" s="78"/>
      <c r="E732" s="78"/>
      <c r="F732" s="78"/>
      <c r="G732" s="78"/>
      <c r="H732" s="78"/>
      <c r="I732" s="78"/>
      <c r="J732" s="90"/>
      <c r="K732" s="78"/>
      <c r="L732" s="78"/>
      <c r="M732" s="78"/>
      <c r="N732" s="7"/>
      <c r="P732" s="89"/>
      <c r="Q732" s="78"/>
      <c r="R732" s="78"/>
      <c r="S732" s="78"/>
      <c r="T732" s="78"/>
      <c r="U732" s="78"/>
      <c r="V732" s="78"/>
      <c r="W732" s="78"/>
      <c r="X732" s="90"/>
      <c r="Y732" s="78"/>
      <c r="Z732" s="78"/>
      <c r="AA732" s="78"/>
      <c r="AB732" s="7"/>
      <c r="AD732" s="89"/>
      <c r="AE732" s="78"/>
      <c r="AF732" s="78"/>
      <c r="AG732" s="78"/>
      <c r="AH732" s="78"/>
      <c r="AI732" s="78"/>
      <c r="AJ732" s="78"/>
      <c r="AK732" s="78"/>
      <c r="AL732" s="90"/>
      <c r="AM732" s="78"/>
      <c r="AN732" s="78"/>
      <c r="AO732" s="78"/>
      <c r="AP732" s="7"/>
      <c r="AR732" s="15"/>
      <c r="AS732" s="9"/>
      <c r="AT732" s="9"/>
      <c r="AU732" s="9"/>
      <c r="AV732" s="9"/>
      <c r="AW732" s="9"/>
      <c r="AX732" s="9"/>
      <c r="AY732" s="9"/>
      <c r="AZ732" s="62"/>
      <c r="BA732" s="9"/>
      <c r="BB732" s="9"/>
      <c r="BC732" s="10"/>
      <c r="BD732" s="7"/>
      <c r="BF732" s="89"/>
      <c r="BG732" s="78"/>
      <c r="BH732" s="78"/>
      <c r="BI732" s="188"/>
      <c r="BJ732" s="78"/>
      <c r="BK732" s="78"/>
      <c r="BL732" s="78"/>
      <c r="BM732" s="78"/>
      <c r="BN732" s="90"/>
      <c r="BO732" s="78"/>
      <c r="BP732" s="78"/>
      <c r="BQ732" s="78"/>
      <c r="BR732" s="7"/>
      <c r="BS732" s="1"/>
      <c r="BT732" s="15"/>
      <c r="BU732" s="9"/>
      <c r="BV732" s="9"/>
      <c r="BW732" s="9"/>
      <c r="BX732" s="9"/>
      <c r="BY732" s="9"/>
      <c r="BZ732" s="9"/>
      <c r="CA732" s="9"/>
      <c r="CB732" s="9"/>
      <c r="CC732" s="9"/>
      <c r="CD732" s="9"/>
      <c r="CE732" s="10"/>
      <c r="CF732" s="7"/>
      <c r="CH732" s="15"/>
      <c r="CI732" s="9"/>
      <c r="CJ732" s="9"/>
      <c r="CK732" s="9"/>
      <c r="CL732" s="9"/>
      <c r="CM732" s="9"/>
      <c r="CN732" s="9"/>
      <c r="CO732" s="9"/>
      <c r="CP732" s="9"/>
      <c r="CQ732" s="9"/>
      <c r="CR732" s="9"/>
      <c r="CS732" s="10"/>
      <c r="CT732" s="7"/>
      <c r="CV732" s="15"/>
      <c r="CW732" s="9"/>
      <c r="CX732" s="9"/>
      <c r="CY732" s="9"/>
      <c r="CZ732" s="9"/>
      <c r="DA732" s="9"/>
      <c r="DB732" s="9"/>
      <c r="DC732" s="9"/>
      <c r="DD732" s="9"/>
      <c r="DE732" s="9"/>
      <c r="DF732" s="9"/>
      <c r="DG732" s="10"/>
      <c r="DH732" s="7"/>
    </row>
    <row r="733" spans="1:112" ht="15" customHeight="1">
      <c r="A733" s="116">
        <v>30</v>
      </c>
      <c r="B733" s="89"/>
      <c r="C733" s="78"/>
      <c r="D733" s="78"/>
      <c r="E733" s="78"/>
      <c r="F733" s="78"/>
      <c r="G733" s="78"/>
      <c r="H733" s="78"/>
      <c r="I733" s="78"/>
      <c r="J733" s="298" t="s">
        <v>65</v>
      </c>
      <c r="K733" s="295"/>
      <c r="L733" s="78">
        <f>(G694+I694)*K694+(G695+I695)*K695+(G696+I696)*K696+(G697+I697)*K697</f>
        <v>89492</v>
      </c>
      <c r="M733" s="78"/>
      <c r="N733" s="9"/>
      <c r="P733" s="89"/>
      <c r="Q733" s="78"/>
      <c r="R733" s="78"/>
      <c r="S733" s="78"/>
      <c r="T733" s="78"/>
      <c r="U733" s="78"/>
      <c r="V733" s="78"/>
      <c r="W733" s="78"/>
      <c r="X733" s="298" t="s">
        <v>65</v>
      </c>
      <c r="Y733" s="295"/>
      <c r="Z733" s="78">
        <f>(U694+W694)*Y694+(U695+W695)*Y695+(U696+W696)*Y696+(U697+W697)*Y697</f>
        <v>51394</v>
      </c>
      <c r="AA733" s="78"/>
      <c r="AB733" s="9"/>
      <c r="AD733" s="89"/>
      <c r="AE733" s="78"/>
      <c r="AF733" s="78"/>
      <c r="AG733" s="78"/>
      <c r="AH733" s="78"/>
      <c r="AI733" s="78"/>
      <c r="AJ733" s="78"/>
      <c r="AK733" s="78"/>
      <c r="AL733" s="298" t="s">
        <v>65</v>
      </c>
      <c r="AM733" s="295"/>
      <c r="AN733" s="78">
        <f>(AI694+AK694)*AM694+(AI695+AK695)*AM695+(AI696+AK696)*AM696+(AI697+AK697)*AM697</f>
        <v>38462</v>
      </c>
      <c r="AO733" s="78"/>
      <c r="AP733" s="9"/>
      <c r="AR733" s="15"/>
      <c r="AS733" s="9"/>
      <c r="AT733" s="9"/>
      <c r="AU733" s="9"/>
      <c r="AV733" s="9"/>
      <c r="AW733" s="9"/>
      <c r="AX733" s="9"/>
      <c r="AY733" s="9"/>
      <c r="AZ733" s="298" t="s">
        <v>65</v>
      </c>
      <c r="BA733" s="295"/>
      <c r="BB733" s="78">
        <f>(AW694+AY694)*BA694+(AW695+AY695)*BA695+(AW696+AY696)*BA696+(AW697+AY697)*BA697</f>
        <v>96690</v>
      </c>
      <c r="BC733" s="10"/>
      <c r="BD733" s="9"/>
      <c r="BF733" s="89"/>
      <c r="BG733" s="78"/>
      <c r="BH733" s="78"/>
      <c r="BI733" s="188"/>
      <c r="BJ733" s="78"/>
      <c r="BK733" s="78"/>
      <c r="BL733" s="78"/>
      <c r="BM733" s="78"/>
      <c r="BN733" s="298" t="s">
        <v>65</v>
      </c>
      <c r="BO733" s="295"/>
      <c r="BP733" s="78">
        <f>(BK694+BM694)*BO694+(BK695+BM695)*BO695+(BK696+BM696)*BO696+(BK697+BM697)*BO697</f>
        <v>90418</v>
      </c>
      <c r="BQ733" s="78"/>
      <c r="BR733" s="9"/>
      <c r="BS733" s="1"/>
      <c r="BT733" s="15"/>
      <c r="BU733" s="9"/>
      <c r="BV733" s="9"/>
      <c r="BW733" s="9"/>
      <c r="BX733" s="9"/>
      <c r="BY733" s="9"/>
      <c r="BZ733" s="9"/>
      <c r="CA733" s="9"/>
      <c r="CB733" s="9"/>
      <c r="CC733" s="9"/>
      <c r="CD733" s="9"/>
      <c r="CE733" s="10"/>
      <c r="CF733" s="9"/>
      <c r="CH733" s="15"/>
      <c r="CI733" s="9"/>
      <c r="CJ733" s="9"/>
      <c r="CK733" s="9"/>
      <c r="CL733" s="9"/>
      <c r="CM733" s="9"/>
      <c r="CN733" s="9"/>
      <c r="CO733" s="9"/>
      <c r="CP733" s="9"/>
      <c r="CQ733" s="9"/>
      <c r="CR733" s="9"/>
      <c r="CS733" s="10"/>
      <c r="CT733" s="9"/>
      <c r="CV733" s="15"/>
      <c r="CW733" s="9"/>
      <c r="CX733" s="9"/>
      <c r="CY733" s="9"/>
      <c r="CZ733" s="9"/>
      <c r="DA733" s="9"/>
      <c r="DB733" s="9"/>
      <c r="DC733" s="9"/>
      <c r="DD733" s="9"/>
      <c r="DE733" s="9"/>
      <c r="DF733" s="9"/>
      <c r="DG733" s="10"/>
      <c r="DH733" s="9"/>
    </row>
    <row r="734" spans="1:112" ht="15" customHeight="1">
      <c r="A734" s="15"/>
      <c r="B734" s="1">
        <f>SUMIF(B678:B730,"&gt;=0")</f>
        <v>11694</v>
      </c>
      <c r="C734" s="3" t="s">
        <v>66</v>
      </c>
      <c r="D734" s="9">
        <f>SUM(D678:D730)*100</f>
        <v>218300</v>
      </c>
      <c r="E734" s="9"/>
      <c r="F734" s="9">
        <f>SUM(F678:F730)</f>
        <v>77</v>
      </c>
      <c r="G734" s="3" t="s">
        <v>67</v>
      </c>
      <c r="H734" s="9">
        <f>SUM(H678:H730)</f>
        <v>100</v>
      </c>
      <c r="I734" s="9"/>
      <c r="J734" s="299" t="s">
        <v>68</v>
      </c>
      <c r="K734" s="295"/>
      <c r="L734" s="9">
        <f>SUM(L678:L730)</f>
        <v>70204</v>
      </c>
      <c r="M734" s="9"/>
      <c r="N734" s="7"/>
      <c r="P734" s="15"/>
      <c r="Q734" s="3" t="s">
        <v>66</v>
      </c>
      <c r="R734" s="9">
        <f>SUM(R678:R730)*100</f>
        <v>233400</v>
      </c>
      <c r="S734" s="9"/>
      <c r="T734" s="9">
        <f>SUM(T678:T730)</f>
        <v>60</v>
      </c>
      <c r="U734" s="3" t="s">
        <v>67</v>
      </c>
      <c r="V734" s="9">
        <f>SUM(V678:V730)</f>
        <v>67</v>
      </c>
      <c r="W734" s="9"/>
      <c r="X734" s="299" t="s">
        <v>68</v>
      </c>
      <c r="Y734" s="295"/>
      <c r="Z734" s="9">
        <f>SUM(Z678:Z730)</f>
        <v>58970</v>
      </c>
      <c r="AA734" s="9"/>
      <c r="AB734" s="7"/>
      <c r="AD734" s="15"/>
      <c r="AE734" s="3" t="s">
        <v>66</v>
      </c>
      <c r="AF734" s="9">
        <f>SUM(AF678:AF730)*100</f>
        <v>72800</v>
      </c>
      <c r="AG734" s="9"/>
      <c r="AH734" s="9">
        <f>SUM(AH678:AH730)</f>
        <v>38</v>
      </c>
      <c r="AI734" s="3" t="s">
        <v>67</v>
      </c>
      <c r="AJ734" s="9">
        <f>SUM(AJ678:AJ730)</f>
        <v>43</v>
      </c>
      <c r="AK734" s="9"/>
      <c r="AL734" s="299" t="s">
        <v>68</v>
      </c>
      <c r="AM734" s="295"/>
      <c r="AN734" s="9">
        <f>SUM(AN678:AN730)</f>
        <v>30578</v>
      </c>
      <c r="AO734" s="9"/>
      <c r="AP734" s="7"/>
      <c r="AR734" s="15"/>
      <c r="AS734" s="3" t="s">
        <v>66</v>
      </c>
      <c r="AT734" s="9">
        <f>SUM(AT678:AT730)*100</f>
        <v>151200</v>
      </c>
      <c r="AU734" s="9"/>
      <c r="AV734" s="9">
        <f>SUM(AV678:AV709)</f>
        <v>84</v>
      </c>
      <c r="AW734" s="3" t="s">
        <v>67</v>
      </c>
      <c r="AX734" s="9">
        <f>SUM(AX678:AX730)</f>
        <v>102</v>
      </c>
      <c r="AY734" s="9"/>
      <c r="AZ734" s="299" t="s">
        <v>68</v>
      </c>
      <c r="BA734" s="295"/>
      <c r="BB734" s="9">
        <f>SUM(BB678:BB730)</f>
        <v>46965</v>
      </c>
      <c r="BC734" s="9"/>
      <c r="BD734" s="7"/>
      <c r="BF734" s="15"/>
      <c r="BG734" s="3" t="s">
        <v>66</v>
      </c>
      <c r="BH734" s="9">
        <f>SUM(BH678:BH730)*100</f>
        <v>231900</v>
      </c>
      <c r="BI734" s="73"/>
      <c r="BJ734" s="9">
        <f>SUM(BJ678:BJ730)</f>
        <v>71</v>
      </c>
      <c r="BK734" s="3" t="s">
        <v>67</v>
      </c>
      <c r="BL734" s="9">
        <f>SUM(BL678:BL730)</f>
        <v>77</v>
      </c>
      <c r="BM734" s="9"/>
      <c r="BN734" s="299" t="s">
        <v>68</v>
      </c>
      <c r="BO734" s="295"/>
      <c r="BP734" s="9">
        <f>SUM(BP678:BP730)</f>
        <v>46628</v>
      </c>
      <c r="BQ734" s="9"/>
      <c r="BR734" s="7"/>
      <c r="BS734" s="1"/>
      <c r="BT734" s="15"/>
      <c r="BU734" s="3" t="s">
        <v>66</v>
      </c>
      <c r="BV734" s="9">
        <f>SUM(BV678:BV730)*100</f>
        <v>66600</v>
      </c>
      <c r="BW734" s="9"/>
      <c r="BX734" s="9">
        <f>SUM(BX678:BX709)</f>
        <v>24</v>
      </c>
      <c r="BY734" s="3" t="s">
        <v>67</v>
      </c>
      <c r="BZ734" s="9">
        <f>SUM(BZ678:BZ730)</f>
        <v>28</v>
      </c>
      <c r="CA734" s="9"/>
      <c r="CB734" s="247"/>
      <c r="CC734" s="298" t="s">
        <v>65</v>
      </c>
      <c r="CD734" s="295"/>
      <c r="CE734" s="9">
        <f>(BY682+CA682)*CC682</f>
        <v>44000</v>
      </c>
      <c r="CF734" s="7"/>
      <c r="CH734" s="15"/>
      <c r="CI734" s="3" t="s">
        <v>66</v>
      </c>
      <c r="CJ734" s="9">
        <f>SUM(CJ678:CJ730)*100</f>
        <v>81700</v>
      </c>
      <c r="CK734" s="9"/>
      <c r="CL734" s="9">
        <f>SUM(CL678:CL709)</f>
        <v>15</v>
      </c>
      <c r="CM734" s="3" t="s">
        <v>67</v>
      </c>
      <c r="CN734" s="9">
        <f>SUM(CN678:CN730)</f>
        <v>15</v>
      </c>
      <c r="CO734" s="9"/>
      <c r="CP734" s="247"/>
      <c r="CQ734" s="298" t="s">
        <v>65</v>
      </c>
      <c r="CR734" s="295"/>
      <c r="CS734" s="9">
        <f>(CM682+CO682)*CQ682</f>
        <v>21252</v>
      </c>
      <c r="CT734" s="7"/>
      <c r="CV734" s="15"/>
      <c r="CW734" s="3" t="s">
        <v>66</v>
      </c>
      <c r="CX734" s="9">
        <f>SUM(CX678:CX730)*100</f>
        <v>113500</v>
      </c>
      <c r="CY734" s="9"/>
      <c r="CZ734" s="9">
        <f>SUM(CZ678:CZ709)</f>
        <v>68</v>
      </c>
      <c r="DA734" s="3" t="s">
        <v>67</v>
      </c>
      <c r="DB734" s="9">
        <f>SUM(DB678:DB730)</f>
        <v>83</v>
      </c>
      <c r="DC734" s="9"/>
      <c r="DD734" s="247"/>
      <c r="DE734" s="298" t="s">
        <v>65</v>
      </c>
      <c r="DF734" s="295"/>
      <c r="DG734" s="9">
        <f>(DA682+DC682)*DE682</f>
        <v>15785</v>
      </c>
      <c r="DH734" s="7"/>
    </row>
    <row r="735" spans="1:112" ht="15" customHeight="1">
      <c r="A735" s="201">
        <f>DATEDIF(A765,A690,"d")</f>
        <v>26</v>
      </c>
      <c r="B735" s="34">
        <f>B734/A735</f>
        <v>449.76923076923077</v>
      </c>
      <c r="C735" s="3" t="s">
        <v>69</v>
      </c>
      <c r="D735" s="9">
        <f>D734/A735</f>
        <v>8396.1538461538457</v>
      </c>
      <c r="E735" s="9">
        <f>D735*30</f>
        <v>251884.61538461538</v>
      </c>
      <c r="F735" s="9"/>
      <c r="G735" s="3"/>
      <c r="H735" s="9"/>
      <c r="I735" s="9"/>
      <c r="J735" s="299" t="s">
        <v>70</v>
      </c>
      <c r="K735" s="295"/>
      <c r="L735" s="9"/>
      <c r="M735" s="42">
        <f>L734/D734</f>
        <v>0.32159413650939073</v>
      </c>
      <c r="N735" s="7"/>
      <c r="P735" s="15"/>
      <c r="Q735" s="3" t="s">
        <v>69</v>
      </c>
      <c r="R735" s="9">
        <f>R734/A735</f>
        <v>8976.9230769230762</v>
      </c>
      <c r="S735" s="9">
        <f>R735*30</f>
        <v>269307.69230769231</v>
      </c>
      <c r="T735" s="9"/>
      <c r="U735" s="3"/>
      <c r="V735" s="9"/>
      <c r="W735" s="9"/>
      <c r="X735" s="299" t="s">
        <v>70</v>
      </c>
      <c r="Y735" s="295"/>
      <c r="Z735" s="9"/>
      <c r="AA735" s="42">
        <f>Z734/R734</f>
        <v>0.25265638389031703</v>
      </c>
      <c r="AB735" s="7"/>
      <c r="AD735" s="15"/>
      <c r="AE735" s="3" t="s">
        <v>69</v>
      </c>
      <c r="AF735" s="9">
        <f>AF734/A735</f>
        <v>2800</v>
      </c>
      <c r="AG735" s="9">
        <f>AF735*30</f>
        <v>84000</v>
      </c>
      <c r="AH735" s="9"/>
      <c r="AI735" s="3"/>
      <c r="AJ735" s="9"/>
      <c r="AK735" s="9"/>
      <c r="AL735" s="299" t="s">
        <v>70</v>
      </c>
      <c r="AM735" s="295"/>
      <c r="AN735" s="9"/>
      <c r="AO735" s="42">
        <f>AN734/AF734</f>
        <v>0.42002747252747252</v>
      </c>
      <c r="AP735" s="7"/>
      <c r="AR735" s="15"/>
      <c r="AS735" s="3" t="s">
        <v>69</v>
      </c>
      <c r="AT735" s="9">
        <f>AT734/A735</f>
        <v>5815.3846153846152</v>
      </c>
      <c r="AU735" s="9">
        <f>AT735*30</f>
        <v>174461.53846153847</v>
      </c>
      <c r="AV735" s="9"/>
      <c r="AW735" s="3"/>
      <c r="AX735" s="9"/>
      <c r="AY735" s="9"/>
      <c r="AZ735" s="299" t="s">
        <v>70</v>
      </c>
      <c r="BA735" s="295"/>
      <c r="BB735" s="9"/>
      <c r="BC735" s="42">
        <f>BB734/AT734</f>
        <v>0.31061507936507937</v>
      </c>
      <c r="BD735" s="7"/>
      <c r="BF735" s="15"/>
      <c r="BG735" s="3" t="s">
        <v>69</v>
      </c>
      <c r="BH735" s="9">
        <f>BH734/A733</f>
        <v>7730</v>
      </c>
      <c r="BI735" s="73">
        <f>BH735*30</f>
        <v>231900</v>
      </c>
      <c r="BJ735" s="9"/>
      <c r="BK735" s="3"/>
      <c r="BL735" s="9"/>
      <c r="BM735" s="9"/>
      <c r="BN735" s="299" t="s">
        <v>70</v>
      </c>
      <c r="BO735" s="295"/>
      <c r="BP735" s="9"/>
      <c r="BQ735" s="42">
        <f>BP734/BH734</f>
        <v>0.20106942647692971</v>
      </c>
      <c r="BR735" s="7"/>
      <c r="BS735" s="1"/>
      <c r="BT735" s="15"/>
      <c r="BU735" s="3" t="s">
        <v>69</v>
      </c>
      <c r="BV735" s="9">
        <f>BV734/A735</f>
        <v>2561.5384615384614</v>
      </c>
      <c r="BW735" s="9">
        <f>BV735*30</f>
        <v>76846.153846153844</v>
      </c>
      <c r="BX735" s="19"/>
      <c r="BY735" s="43"/>
      <c r="BZ735" s="19"/>
      <c r="CA735" s="19"/>
      <c r="CB735" s="19"/>
      <c r="CC735" s="3" t="s">
        <v>71</v>
      </c>
      <c r="CD735" s="9">
        <f>SUM(CD678:CD730)</f>
        <v>24640</v>
      </c>
      <c r="CE735" s="10">
        <f>CD735/BV734</f>
        <v>0.36996996996996995</v>
      </c>
      <c r="CF735" s="7"/>
      <c r="CH735" s="15"/>
      <c r="CI735" s="3" t="s">
        <v>69</v>
      </c>
      <c r="CJ735" s="9">
        <f>CJ734/A735</f>
        <v>3142.3076923076924</v>
      </c>
      <c r="CK735" s="9">
        <f>CJ735*30</f>
        <v>94269.230769230766</v>
      </c>
      <c r="CL735" s="19"/>
      <c r="CM735" s="43"/>
      <c r="CN735" s="19"/>
      <c r="CO735" s="19"/>
      <c r="CP735" s="19"/>
      <c r="CQ735" s="3" t="s">
        <v>71</v>
      </c>
      <c r="CR735" s="9">
        <f>SUM(CR678:CR730)</f>
        <v>15180</v>
      </c>
      <c r="CS735" s="10">
        <f>CR735/CJ734</f>
        <v>0.1858017135862913</v>
      </c>
      <c r="CT735" s="7"/>
      <c r="CV735" s="15"/>
      <c r="CW735" s="3" t="s">
        <v>69</v>
      </c>
      <c r="CX735" s="9">
        <f>CX734/A735</f>
        <v>4365.3846153846152</v>
      </c>
      <c r="CY735" s="9">
        <f>CX735*30</f>
        <v>130961.53846153845</v>
      </c>
      <c r="CZ735" s="19"/>
      <c r="DA735" s="43"/>
      <c r="DB735" s="19"/>
      <c r="DC735" s="19"/>
      <c r="DD735" s="19"/>
      <c r="DE735" s="3" t="s">
        <v>71</v>
      </c>
      <c r="DF735" s="9">
        <f>SUM(DF678:DF730)</f>
        <v>31955</v>
      </c>
      <c r="DG735" s="10">
        <f>DF735/CX734</f>
        <v>0.28154185022026434</v>
      </c>
      <c r="DH735" s="7"/>
    </row>
    <row r="736" spans="1:112" ht="15" customHeight="1">
      <c r="A736" s="15"/>
      <c r="B736" s="15"/>
      <c r="C736" s="3" t="s">
        <v>72</v>
      </c>
      <c r="D736" s="9">
        <f>D734*0.75</f>
        <v>163725</v>
      </c>
      <c r="E736" s="9"/>
      <c r="F736" s="9"/>
      <c r="G736" s="3"/>
      <c r="H736" s="9"/>
      <c r="I736" s="9"/>
      <c r="J736" s="299" t="s">
        <v>73</v>
      </c>
      <c r="K736" s="295"/>
      <c r="L736" s="9">
        <f>D736-L734</f>
        <v>93521</v>
      </c>
      <c r="M736" s="42">
        <f>L736/D734</f>
        <v>0.42840586349060927</v>
      </c>
      <c r="N736" s="7"/>
      <c r="P736" s="15"/>
      <c r="Q736" s="3" t="s">
        <v>72</v>
      </c>
      <c r="R736" s="9">
        <f>R734*0.75</f>
        <v>175050</v>
      </c>
      <c r="S736" s="9"/>
      <c r="T736" s="9"/>
      <c r="U736" s="3"/>
      <c r="V736" s="9"/>
      <c r="W736" s="9"/>
      <c r="X736" s="299" t="s">
        <v>73</v>
      </c>
      <c r="Y736" s="295"/>
      <c r="Z736" s="9">
        <f>R736-Z734</f>
        <v>116080</v>
      </c>
      <c r="AA736" s="42">
        <f>Z736/R734</f>
        <v>0.49734361610968297</v>
      </c>
      <c r="AB736" s="7"/>
      <c r="AD736" s="15"/>
      <c r="AE736" s="3" t="s">
        <v>72</v>
      </c>
      <c r="AF736" s="9">
        <f>AF734*0.75</f>
        <v>54600</v>
      </c>
      <c r="AG736" s="9"/>
      <c r="AH736" s="9"/>
      <c r="AI736" s="3"/>
      <c r="AJ736" s="9"/>
      <c r="AK736" s="9"/>
      <c r="AL736" s="299" t="s">
        <v>73</v>
      </c>
      <c r="AM736" s="295"/>
      <c r="AN736" s="9">
        <f>AF736-AN734</f>
        <v>24022</v>
      </c>
      <c r="AO736" s="42">
        <f>AN736/AF734</f>
        <v>0.32997252747252748</v>
      </c>
      <c r="AP736" s="7"/>
      <c r="AR736" s="15"/>
      <c r="AS736" s="3" t="s">
        <v>72</v>
      </c>
      <c r="AT736" s="9">
        <f>AT734*0.75</f>
        <v>113400</v>
      </c>
      <c r="AU736" s="9"/>
      <c r="AV736" s="9"/>
      <c r="AW736" s="3"/>
      <c r="AX736" s="9"/>
      <c r="AY736" s="9"/>
      <c r="AZ736" s="299" t="s">
        <v>73</v>
      </c>
      <c r="BA736" s="295"/>
      <c r="BB736" s="9">
        <f>AT736-BB734</f>
        <v>66435</v>
      </c>
      <c r="BC736" s="42">
        <f>BB736/AT734</f>
        <v>0.43938492063492063</v>
      </c>
      <c r="BD736" s="7"/>
      <c r="BF736" s="15"/>
      <c r="BG736" s="3" t="s">
        <v>72</v>
      </c>
      <c r="BH736" s="9">
        <f>BH734*0.75</f>
        <v>173925</v>
      </c>
      <c r="BI736" s="73"/>
      <c r="BJ736" s="9"/>
      <c r="BK736" s="3"/>
      <c r="BL736" s="9"/>
      <c r="BM736" s="9"/>
      <c r="BN736" s="299" t="s">
        <v>73</v>
      </c>
      <c r="BO736" s="295"/>
      <c r="BP736" s="9">
        <f>BH736-BP734</f>
        <v>127297</v>
      </c>
      <c r="BQ736" s="42">
        <f>BP736/BH734</f>
        <v>0.54893057352307029</v>
      </c>
      <c r="BR736" s="7"/>
      <c r="BS736" s="1"/>
      <c r="BT736" s="15"/>
      <c r="BU736" s="3" t="s">
        <v>72</v>
      </c>
      <c r="BV736" s="9">
        <f>BV734*0.75</f>
        <v>49950</v>
      </c>
      <c r="BW736" s="247"/>
      <c r="BX736" s="9"/>
      <c r="BY736" s="3"/>
      <c r="BZ736" s="9"/>
      <c r="CA736" s="9"/>
      <c r="CB736" s="19"/>
      <c r="CC736" s="43" t="s">
        <v>73</v>
      </c>
      <c r="CD736" s="9">
        <f>BV736-CD735</f>
        <v>25310</v>
      </c>
      <c r="CE736" s="10">
        <f>CD736/BV734</f>
        <v>0.38003003003003005</v>
      </c>
      <c r="CF736" s="7"/>
      <c r="CH736" s="15"/>
      <c r="CI736" s="3" t="s">
        <v>72</v>
      </c>
      <c r="CJ736" s="9">
        <f>CJ734*0.75</f>
        <v>61275</v>
      </c>
      <c r="CK736" s="247"/>
      <c r="CL736" s="9"/>
      <c r="CM736" s="3"/>
      <c r="CN736" s="9"/>
      <c r="CO736" s="9"/>
      <c r="CP736" s="19"/>
      <c r="CQ736" s="43" t="s">
        <v>73</v>
      </c>
      <c r="CR736" s="9">
        <f>CJ736-CR735</f>
        <v>46095</v>
      </c>
      <c r="CS736" s="10">
        <f>CR736/CJ734</f>
        <v>0.56419828641370873</v>
      </c>
      <c r="CT736" s="7"/>
      <c r="CV736" s="15"/>
      <c r="CW736" s="3" t="s">
        <v>72</v>
      </c>
      <c r="CX736" s="9">
        <f>CX734*0.75</f>
        <v>85125</v>
      </c>
      <c r="CY736" s="247"/>
      <c r="CZ736" s="9"/>
      <c r="DA736" s="3"/>
      <c r="DB736" s="9"/>
      <c r="DC736" s="9"/>
      <c r="DD736" s="19"/>
      <c r="DE736" s="43" t="s">
        <v>73</v>
      </c>
      <c r="DF736" s="9">
        <f>CX736-DF735</f>
        <v>53170</v>
      </c>
      <c r="DG736" s="10">
        <f>DF736/CX734</f>
        <v>0.46845814977973566</v>
      </c>
      <c r="DH736" s="7"/>
    </row>
    <row r="737" spans="1:119" ht="15" customHeight="1">
      <c r="A737" s="15"/>
      <c r="B737" s="15"/>
      <c r="C737" s="3" t="s">
        <v>74</v>
      </c>
      <c r="D737" s="9">
        <f>D809</f>
        <v>169200</v>
      </c>
      <c r="E737" s="9"/>
      <c r="F737" s="9"/>
      <c r="G737" s="3"/>
      <c r="H737" s="9"/>
      <c r="I737" s="247"/>
      <c r="J737" s="62"/>
      <c r="K737" s="9"/>
      <c r="L737" s="95"/>
      <c r="M737" s="10"/>
      <c r="N737" s="7"/>
      <c r="P737" s="15"/>
      <c r="Q737" s="3" t="s">
        <v>74</v>
      </c>
      <c r="R737" s="9">
        <f>R809</f>
        <v>161100</v>
      </c>
      <c r="S737" s="9"/>
      <c r="T737" s="9"/>
      <c r="U737" s="3"/>
      <c r="V737" s="9"/>
      <c r="W737" s="247"/>
      <c r="X737" s="62"/>
      <c r="Y737" s="9"/>
      <c r="Z737" s="95"/>
      <c r="AA737" s="10"/>
      <c r="AB737" s="7"/>
      <c r="AD737" s="15"/>
      <c r="AE737" s="3" t="s">
        <v>74</v>
      </c>
      <c r="AF737" s="9">
        <f>AF809</f>
        <v>60700</v>
      </c>
      <c r="AG737" s="9"/>
      <c r="AH737" s="9"/>
      <c r="AI737" s="3"/>
      <c r="AJ737" s="9"/>
      <c r="AK737" s="247"/>
      <c r="AL737" s="62"/>
      <c r="AM737" s="9"/>
      <c r="AN737" s="95"/>
      <c r="AO737" s="10"/>
      <c r="AP737" s="7"/>
      <c r="AR737" s="15"/>
      <c r="AS737" s="3" t="s">
        <v>74</v>
      </c>
      <c r="AT737" s="9">
        <f>AT807</f>
        <v>0</v>
      </c>
      <c r="AU737" s="9"/>
      <c r="AV737" s="9"/>
      <c r="AW737" s="3" t="s">
        <v>71</v>
      </c>
      <c r="AX737" s="9">
        <f>SUM(BB678:BB730)</f>
        <v>46965</v>
      </c>
      <c r="AY737" s="10">
        <f>AX737/AT734</f>
        <v>0.31061507936507937</v>
      </c>
      <c r="AZ737" s="115"/>
      <c r="BA737" s="10"/>
      <c r="BB737" s="10"/>
      <c r="BC737" s="10"/>
      <c r="BD737" s="7"/>
      <c r="BF737" s="15"/>
      <c r="BG737" s="3" t="s">
        <v>74</v>
      </c>
      <c r="BH737" s="9">
        <f>CX809</f>
        <v>55700</v>
      </c>
      <c r="BI737" s="73"/>
      <c r="BJ737" s="9"/>
      <c r="BK737" s="3"/>
      <c r="BL737" s="9"/>
      <c r="BM737" s="247"/>
      <c r="BN737" s="62"/>
      <c r="BO737" s="9"/>
      <c r="BP737" s="95"/>
      <c r="BQ737" s="10"/>
      <c r="BR737" s="7"/>
      <c r="BS737" s="1"/>
      <c r="BT737" s="15"/>
      <c r="BU737" s="3" t="s">
        <v>74</v>
      </c>
      <c r="BV737" s="9">
        <f>BH809</f>
        <v>110200</v>
      </c>
      <c r="BW737" s="247"/>
      <c r="BX737" s="9"/>
      <c r="BY737" s="31"/>
      <c r="BZ737" s="31"/>
      <c r="CA737" s="31"/>
      <c r="CB737" s="31"/>
      <c r="CC737" s="10"/>
      <c r="CD737" s="97"/>
      <c r="CE737" s="10"/>
      <c r="CF737" s="7"/>
      <c r="CH737" s="15"/>
      <c r="CI737" s="3" t="s">
        <v>74</v>
      </c>
      <c r="CJ737" s="9">
        <f>BV809</f>
        <v>66700</v>
      </c>
      <c r="CK737" s="247"/>
      <c r="CL737" s="9"/>
      <c r="CM737" s="31"/>
      <c r="CN737" s="31"/>
      <c r="CO737" s="31"/>
      <c r="CP737" s="31"/>
      <c r="CQ737" s="10"/>
      <c r="CR737" s="97"/>
      <c r="CS737" s="10"/>
      <c r="CT737" s="7"/>
      <c r="CV737" s="15"/>
      <c r="CW737" s="3" t="s">
        <v>74</v>
      </c>
      <c r="CX737" s="9">
        <f>CJ809</f>
        <v>57600</v>
      </c>
      <c r="CY737" s="247"/>
      <c r="CZ737" s="9"/>
      <c r="DA737" s="31"/>
      <c r="DB737" s="31"/>
      <c r="DC737" s="31"/>
      <c r="DD737" s="31"/>
      <c r="DE737" s="10"/>
      <c r="DF737" s="97"/>
      <c r="DG737" s="10"/>
      <c r="DH737" s="7"/>
    </row>
    <row r="738" spans="1:119" ht="15" customHeight="1">
      <c r="A738" s="15"/>
      <c r="B738" s="15"/>
      <c r="C738" s="9"/>
      <c r="D738" s="9"/>
      <c r="E738" s="9"/>
      <c r="F738" s="9"/>
      <c r="G738" s="3"/>
      <c r="H738" s="9"/>
      <c r="I738" s="247"/>
      <c r="J738" s="62"/>
      <c r="K738" s="91"/>
      <c r="L738" s="95"/>
      <c r="M738" s="10"/>
      <c r="N738" s="7"/>
      <c r="P738" s="15"/>
      <c r="Q738" s="9"/>
      <c r="R738" s="9"/>
      <c r="S738" s="9"/>
      <c r="T738" s="9"/>
      <c r="U738" s="3"/>
      <c r="V738" s="9"/>
      <c r="W738" s="247"/>
      <c r="X738" s="68"/>
      <c r="Y738" s="91"/>
      <c r="Z738" s="95"/>
      <c r="AA738" s="10"/>
      <c r="AB738" s="7"/>
      <c r="AD738" s="15"/>
      <c r="AE738" s="9"/>
      <c r="AF738" s="9"/>
      <c r="AG738" s="9"/>
      <c r="AH738" s="9"/>
      <c r="AI738" s="3"/>
      <c r="AJ738" s="9"/>
      <c r="AK738" s="247"/>
      <c r="AL738" s="68"/>
      <c r="AM738" s="91"/>
      <c r="AN738" s="95"/>
      <c r="AO738" s="10"/>
      <c r="AP738" s="7"/>
      <c r="AR738" s="15"/>
      <c r="AS738" s="9"/>
      <c r="AT738" s="9"/>
      <c r="AU738" s="9"/>
      <c r="AV738" s="9"/>
      <c r="AW738" s="3"/>
      <c r="AX738" s="9"/>
      <c r="AY738" s="10"/>
      <c r="AZ738" s="115"/>
      <c r="BA738" s="10"/>
      <c r="BB738" s="10"/>
      <c r="BC738" s="10"/>
      <c r="BD738" s="7"/>
      <c r="BF738" s="15"/>
      <c r="BG738" s="9"/>
      <c r="BH738" s="9"/>
      <c r="BI738" s="73"/>
      <c r="BJ738" s="9"/>
      <c r="BK738" s="3"/>
      <c r="BL738" s="9"/>
      <c r="BM738" s="247"/>
      <c r="BN738" s="68"/>
      <c r="BO738" s="91"/>
      <c r="BP738" s="95"/>
      <c r="BQ738" s="10"/>
      <c r="BR738" s="7"/>
      <c r="BS738" s="1"/>
      <c r="BT738" s="15"/>
      <c r="BU738" s="9"/>
      <c r="BV738" s="9"/>
      <c r="BW738" s="247"/>
      <c r="BX738" s="9"/>
      <c r="BY738" s="31"/>
      <c r="BZ738" s="31"/>
      <c r="CA738" s="31"/>
      <c r="CB738" s="31"/>
      <c r="CC738" s="10"/>
      <c r="CD738" s="97"/>
      <c r="CE738" s="10"/>
      <c r="CF738" s="7"/>
      <c r="CH738" s="15"/>
      <c r="CI738" s="9"/>
      <c r="CJ738" s="9"/>
      <c r="CK738" s="247"/>
      <c r="CL738" s="9"/>
      <c r="CM738" s="31"/>
      <c r="CN738" s="31"/>
      <c r="CO738" s="31"/>
      <c r="CP738" s="31"/>
      <c r="CQ738" s="10"/>
      <c r="CR738" s="97"/>
      <c r="CS738" s="10"/>
      <c r="CT738" s="7"/>
      <c r="CV738" s="15"/>
      <c r="CW738" s="9"/>
      <c r="CX738" s="9"/>
      <c r="CY738" s="247"/>
      <c r="CZ738" s="9"/>
      <c r="DA738" s="31"/>
      <c r="DB738" s="31"/>
      <c r="DC738" s="31"/>
      <c r="DD738" s="31"/>
      <c r="DE738" s="10"/>
      <c r="DF738" s="97"/>
      <c r="DG738" s="10"/>
      <c r="DH738" s="7"/>
    </row>
    <row r="739" spans="1:119" ht="15" customHeight="1">
      <c r="A739" s="15"/>
      <c r="B739" s="15"/>
      <c r="C739" s="9"/>
      <c r="D739" s="9"/>
      <c r="E739" s="9"/>
      <c r="F739" s="9"/>
      <c r="G739" s="3"/>
      <c r="H739" s="9"/>
      <c r="I739" s="9"/>
      <c r="J739" s="98"/>
      <c r="K739" s="99"/>
      <c r="L739" s="10"/>
      <c r="M739" s="10"/>
      <c r="N739" s="7"/>
      <c r="P739" s="15"/>
      <c r="Q739" s="9"/>
      <c r="R739" s="9"/>
      <c r="S739" s="9"/>
      <c r="T739" s="9"/>
      <c r="U739" s="3"/>
      <c r="V739" s="9"/>
      <c r="W739" s="9"/>
      <c r="X739" s="69"/>
      <c r="Y739" s="99"/>
      <c r="Z739" s="10"/>
      <c r="AA739" s="10"/>
      <c r="AB739" s="7"/>
      <c r="AD739" s="15"/>
      <c r="AE739" s="9"/>
      <c r="AF739" s="9"/>
      <c r="AG739" s="9"/>
      <c r="AH739" s="9"/>
      <c r="AI739" s="3"/>
      <c r="AJ739" s="9"/>
      <c r="AK739" s="9"/>
      <c r="AL739" s="69"/>
      <c r="AM739" s="99"/>
      <c r="AN739" s="10"/>
      <c r="AO739" s="10"/>
      <c r="AP739" s="7"/>
      <c r="AR739" s="15"/>
      <c r="AS739" s="9"/>
      <c r="AT739" s="9"/>
      <c r="AU739" s="9"/>
      <c r="AV739" s="9"/>
      <c r="AW739" s="3" t="s">
        <v>73</v>
      </c>
      <c r="AX739" s="9">
        <f>AT736-AX737</f>
        <v>66435</v>
      </c>
      <c r="AY739" s="10">
        <f>AX739/AT734</f>
        <v>0.43938492063492063</v>
      </c>
      <c r="AZ739" s="115"/>
      <c r="BA739" s="10"/>
      <c r="BB739" s="10"/>
      <c r="BC739" s="10"/>
      <c r="BD739" s="7"/>
      <c r="BF739" s="15"/>
      <c r="BG739" s="9"/>
      <c r="BH739" s="9"/>
      <c r="BI739" s="73"/>
      <c r="BJ739" s="9"/>
      <c r="BK739" s="3"/>
      <c r="BL739" s="9"/>
      <c r="BM739" s="9"/>
      <c r="BN739" s="69"/>
      <c r="BO739" s="99"/>
      <c r="BP739" s="10"/>
      <c r="BQ739" s="10"/>
      <c r="BR739" s="7"/>
      <c r="BS739" s="1"/>
      <c r="BT739" s="15"/>
      <c r="BU739" s="9"/>
      <c r="BV739" s="9"/>
      <c r="BW739" s="9"/>
      <c r="BX739" s="78"/>
      <c r="BY739" s="100"/>
      <c r="BZ739" s="78"/>
      <c r="CA739" s="92"/>
      <c r="CB739" s="92"/>
      <c r="CC739" s="92"/>
      <c r="CD739" s="10"/>
      <c r="CE739" s="10"/>
      <c r="CF739" s="7"/>
      <c r="CH739" s="15"/>
      <c r="CI739" s="9"/>
      <c r="CJ739" s="9"/>
      <c r="CK739" s="247"/>
      <c r="CL739" s="9"/>
      <c r="CM739" s="3"/>
      <c r="CN739" s="9"/>
      <c r="CO739" s="10"/>
      <c r="CP739" s="10"/>
      <c r="CQ739" s="10"/>
      <c r="CR739" s="97"/>
      <c r="CS739" s="10"/>
      <c r="CT739" s="7"/>
      <c r="CV739" s="15"/>
      <c r="CW739" s="9"/>
      <c r="CX739" s="9"/>
      <c r="CY739" s="247"/>
      <c r="CZ739" s="9"/>
      <c r="DA739" s="3"/>
      <c r="DB739" s="9"/>
      <c r="DC739" s="10"/>
      <c r="DD739" s="10"/>
      <c r="DE739" s="10"/>
      <c r="DF739" s="97"/>
      <c r="DG739" s="10"/>
      <c r="DH739" s="7"/>
    </row>
    <row r="740" spans="1:119" ht="15" customHeight="1">
      <c r="A740" s="300" t="s">
        <v>75</v>
      </c>
      <c r="B740" s="301"/>
      <c r="C740" s="295"/>
      <c r="D740" s="44">
        <f>SUM(D678,D682,D686,D690,D694,D698,D701,D706,D710,D714,D718,D722,D726)*100</f>
        <v>48400</v>
      </c>
      <c r="E740" s="95">
        <f>D740/A735</f>
        <v>1861.5384615384614</v>
      </c>
      <c r="F740" s="9"/>
      <c r="G740" s="3">
        <f>D740/H740</f>
        <v>1668.9655172413793</v>
      </c>
      <c r="H740" s="44">
        <f>SUM(H678,H682,H686,H690,H694,H698,H701,H706,H710,H714,H718,H722,H726)</f>
        <v>29</v>
      </c>
      <c r="I740" s="9"/>
      <c r="J740" s="90" t="str">
        <f t="shared" ref="J740:K740" si="1305">J678</f>
        <v>NICIマスコット</v>
      </c>
      <c r="K740" s="91">
        <f t="shared" si="1305"/>
        <v>682</v>
      </c>
      <c r="L740" s="44">
        <f>SUM(L678,L682,L686,L690,L694,L698,L701,L706,L710,L714,L718,L722,L726)</f>
        <v>19778</v>
      </c>
      <c r="M740" s="42">
        <f>L740/D740</f>
        <v>0.40863636363636363</v>
      </c>
      <c r="N740" s="7"/>
      <c r="P740" s="300" t="s">
        <v>75</v>
      </c>
      <c r="Q740" s="295"/>
      <c r="R740" s="44">
        <f>SUM(R678,R682,R686,R690,R694,R698,R701,R706,R710,R714,R718,R722,R726)*100</f>
        <v>42700</v>
      </c>
      <c r="S740" s="95">
        <f>R740/A735</f>
        <v>1642.3076923076924</v>
      </c>
      <c r="T740" s="9"/>
      <c r="U740" s="3">
        <f>R740/V740</f>
        <v>2372.2222222222222</v>
      </c>
      <c r="V740" s="44">
        <f>SUM(V678,V682,V686,V690,V694,V698,V701,V706,V710,V714,V718,V722,V726)</f>
        <v>18</v>
      </c>
      <c r="W740" s="9"/>
      <c r="X740" s="90" t="str">
        <f t="shared" ref="X740:Y740" si="1306">X678</f>
        <v>ペヤングイヤホン</v>
      </c>
      <c r="Y740" s="91">
        <f t="shared" si="1306"/>
        <v>748</v>
      </c>
      <c r="Z740" s="44">
        <f>SUM(Z678,Z682,Z686,Z690,Z694,Z698,Z701,Z706,Z710,Z714,Z718,Z722,Z726)</f>
        <v>18598</v>
      </c>
      <c r="AA740" s="42">
        <f>Z740/R740</f>
        <v>0.43555035128805619</v>
      </c>
      <c r="AB740" s="7"/>
      <c r="AD740" s="300" t="s">
        <v>75</v>
      </c>
      <c r="AE740" s="295"/>
      <c r="AF740" s="44">
        <f>SUM(AF678,AF682,AF686,AF690,AF694,AF698,AF701,AF706,AF710,AF714,AF718,AF722,AF726)*100</f>
        <v>12200</v>
      </c>
      <c r="AG740" s="95">
        <f>AF740/$A735</f>
        <v>469.23076923076923</v>
      </c>
      <c r="AH740" s="9"/>
      <c r="AI740" s="3">
        <f>AF740/AJ740</f>
        <v>938.46153846153845</v>
      </c>
      <c r="AJ740" s="44">
        <f>SUM(AJ678,AJ682,AJ686,AJ690,AJ694,AJ698,AJ701,AJ706,AJ710,AJ714,AJ718,AJ722,AJ726)</f>
        <v>13</v>
      </c>
      <c r="AK740" s="9"/>
      <c r="AL740" s="90" t="str">
        <f t="shared" ref="AL740:AM740" si="1307">AL678</f>
        <v>ミニ香水</v>
      </c>
      <c r="AM740" s="91">
        <f t="shared" si="1307"/>
        <v>1100</v>
      </c>
      <c r="AN740" s="44">
        <f>SUM(AN678,AN682,AN686,AN690,AN694,AN698,AN701,AN706,AN710,AN714,AN718,AN722,AN726)</f>
        <v>10670</v>
      </c>
      <c r="AO740" s="42">
        <f>AN740/AF740</f>
        <v>0.87459016393442623</v>
      </c>
      <c r="AP740" s="7"/>
      <c r="AR740" s="300" t="s">
        <v>75</v>
      </c>
      <c r="AS740" s="295"/>
      <c r="AT740" s="44">
        <f>SUM(AT678,AT682,AT686,AT690,AT694,AT698,AT701,AT706,AT710,AT714,AT718,AT722,AT726)*100</f>
        <v>38900</v>
      </c>
      <c r="AU740" s="95">
        <f>AT740/$A735</f>
        <v>1496.1538461538462</v>
      </c>
      <c r="AV740" s="9"/>
      <c r="AW740" s="3">
        <f>AT740/AX740</f>
        <v>2593.3333333333335</v>
      </c>
      <c r="AX740" s="44">
        <f>SUM(AX678,AX682,AX686,AX690,AX694,AX698,AX701,AX706,AX710,AX714,AX718,AX722,AX726)</f>
        <v>15</v>
      </c>
      <c r="AY740" s="9"/>
      <c r="AZ740" s="90" t="str">
        <f t="shared" ref="AZ740:BA740" si="1308">AZ678</f>
        <v>テラスタルフェス</v>
      </c>
      <c r="BA740" s="91">
        <f t="shared" si="1308"/>
        <v>1000</v>
      </c>
      <c r="BB740" s="44">
        <f>SUM(BB678,BB682,BB686,BB690,BB694,BB698,BB701,BB706,BB710,BB714,BB718,BB722,BB726)</f>
        <v>15000</v>
      </c>
      <c r="BC740" s="42">
        <f>BB740/AT740</f>
        <v>0.38560411311053983</v>
      </c>
      <c r="BD740" s="7"/>
      <c r="BF740" s="300" t="s">
        <v>75</v>
      </c>
      <c r="BG740" s="295"/>
      <c r="BH740" s="44">
        <f>SUM(BH678,BH682,BH686,BH690,BH694,BH698,BH701,BH706,BH710,BH714,BH718,BH722,BH726)*100</f>
        <v>67200</v>
      </c>
      <c r="BI740" s="195">
        <f>BH740/$A735</f>
        <v>2584.6153846153848</v>
      </c>
      <c r="BJ740" s="9"/>
      <c r="BK740" s="3">
        <f>BH740/BL740</f>
        <v>2688</v>
      </c>
      <c r="BL740" s="44">
        <f>SUM(BL678,BL682,BL686,BL690,BL694,BL698,BL701,BL706,BL710,BL714,BL718,BL722,BL726)</f>
        <v>25</v>
      </c>
      <c r="BM740" s="9"/>
      <c r="BN740" s="90" t="str">
        <f t="shared" ref="BN740:BO740" si="1309">BN678</f>
        <v>ゴールドイヤホン</v>
      </c>
      <c r="BO740" s="91">
        <f t="shared" si="1309"/>
        <v>800</v>
      </c>
      <c r="BP740" s="44">
        <f>SUM(BP678,BP682,BP686,BP690,BP694,BP698,BP701,BP706,BP710,BP714,BP718,BP722,BP726)</f>
        <v>20000</v>
      </c>
      <c r="BQ740" s="42">
        <f>BP740/BH740</f>
        <v>0.29761904761904762</v>
      </c>
      <c r="BR740" s="7"/>
      <c r="BS740" s="1"/>
      <c r="BT740" s="15"/>
      <c r="BU740" s="9"/>
      <c r="BV740" s="9"/>
      <c r="BW740" s="9"/>
      <c r="BX740" s="9"/>
      <c r="BY740" s="3"/>
      <c r="BZ740" s="9"/>
      <c r="CA740" s="9"/>
      <c r="CB740" s="9"/>
      <c r="CC740" s="9"/>
      <c r="CD740" s="9"/>
      <c r="CE740" s="9"/>
      <c r="CF740" s="7"/>
      <c r="CH740" s="15"/>
      <c r="CI740" s="9"/>
      <c r="CJ740" s="9"/>
      <c r="CK740" s="9"/>
      <c r="CL740" s="78"/>
      <c r="CM740" s="100"/>
      <c r="CN740" s="78"/>
      <c r="CO740" s="78"/>
      <c r="CP740" s="78"/>
      <c r="CQ740" s="78"/>
      <c r="CR740" s="9"/>
      <c r="CS740" s="9"/>
      <c r="CT740" s="7"/>
      <c r="CV740" s="15"/>
      <c r="CW740" s="9"/>
      <c r="CX740" s="9"/>
      <c r="CY740" s="9"/>
      <c r="CZ740" s="78"/>
      <c r="DA740" s="100"/>
      <c r="DB740" s="78"/>
      <c r="DC740" s="78"/>
      <c r="DD740" s="78"/>
      <c r="DE740" s="78"/>
      <c r="DF740" s="9"/>
      <c r="DG740" s="9"/>
      <c r="DH740" s="7"/>
    </row>
    <row r="741" spans="1:119" ht="15" customHeight="1">
      <c r="A741" s="300" t="s">
        <v>75</v>
      </c>
      <c r="B741" s="301"/>
      <c r="C741" s="295"/>
      <c r="D741" s="44">
        <f>SUM(D679,D683,D687,D691,D695,D699,D702,D707,D711,D715,D719,D723,D727)*100</f>
        <v>49100</v>
      </c>
      <c r="E741" s="95">
        <f>D741/A735</f>
        <v>1888.4615384615386</v>
      </c>
      <c r="F741" s="9"/>
      <c r="G741" s="3">
        <f>D741/H741</f>
        <v>1888.4615384615386</v>
      </c>
      <c r="H741" s="44">
        <f>SUM(H679,H683,H687,H691,H695,H699,H702,H707,H711,H715,H719,H723,H727)</f>
        <v>26</v>
      </c>
      <c r="I741" s="9"/>
      <c r="J741" s="90" t="str">
        <f t="shared" ref="J741:K741" si="1310">J679</f>
        <v>ピクミンマスコット</v>
      </c>
      <c r="K741" s="91">
        <f t="shared" si="1310"/>
        <v>800</v>
      </c>
      <c r="L741" s="44">
        <f>SUM(L679,L683,L687,L691,L695,L699,L702,L707,L711,L715,L719,L723,L727)</f>
        <v>20800</v>
      </c>
      <c r="M741" s="42">
        <f>L741/D741</f>
        <v>0.42362525458248473</v>
      </c>
      <c r="N741" s="7"/>
      <c r="P741" s="300" t="s">
        <v>75</v>
      </c>
      <c r="Q741" s="295"/>
      <c r="R741" s="44">
        <f>SUM(R679,R683,R687,R691,R695,R699,R702,R707,R711,R715,R719,R723,R727)*100</f>
        <v>41700</v>
      </c>
      <c r="S741" s="95">
        <f>R741/A735</f>
        <v>1603.8461538461538</v>
      </c>
      <c r="T741" s="9"/>
      <c r="U741" s="3">
        <f>R741/V741</f>
        <v>5212.5</v>
      </c>
      <c r="V741" s="44">
        <f>SUM(V679,V683,V687,V691,V695,V699,V702,V707,V711,V715,V719,V723,V727)</f>
        <v>8</v>
      </c>
      <c r="W741" s="9"/>
      <c r="X741" s="90" t="str">
        <f t="shared" ref="X741:Y741" si="1311">X679</f>
        <v>サンリオキーケース</v>
      </c>
      <c r="Y741" s="91">
        <f t="shared" si="1311"/>
        <v>762</v>
      </c>
      <c r="Z741" s="44">
        <f>SUM(Z679,Z683,Z687,Z691,Z695,Z699,Z702,Z707,Z711,Z715,Z719,Z723,Z727)</f>
        <v>6096</v>
      </c>
      <c r="AA741" s="42">
        <f>Z741/R741</f>
        <v>0.14618705035971222</v>
      </c>
      <c r="AB741" s="7"/>
      <c r="AD741" s="300" t="s">
        <v>75</v>
      </c>
      <c r="AE741" s="295"/>
      <c r="AF741" s="44">
        <f>SUM(AF679,AF683,AF687,AF691,AF695,AF699,AF702,AF707,AF711,AF715,AF719,AF723,AF727)*100</f>
        <v>7100</v>
      </c>
      <c r="AG741" s="95">
        <f>AF741/$A735</f>
        <v>273.07692307692309</v>
      </c>
      <c r="AH741" s="9"/>
      <c r="AI741" s="3">
        <f>AF741/AJ741</f>
        <v>1775</v>
      </c>
      <c r="AJ741" s="44">
        <f>SUM(AJ679,AJ683,AJ687,AJ691,AJ695,AJ699,AJ702,AJ707,AJ711,AJ715,AJ719,AJ723,AJ727)</f>
        <v>4</v>
      </c>
      <c r="AK741" s="9"/>
      <c r="AL741" s="90" t="str">
        <f t="shared" ref="AL741:AM741" si="1312">AL679</f>
        <v>チロルチョコイヤホン</v>
      </c>
      <c r="AM741" s="91">
        <f t="shared" si="1312"/>
        <v>1100</v>
      </c>
      <c r="AN741" s="44">
        <f>SUM(AN679,AN683,AN687,AN691,AN695,AN699,AN702,AN707,AN711,AN715,AN719,AN723,AN727)</f>
        <v>4300</v>
      </c>
      <c r="AO741" s="42">
        <f>AN741/AF741</f>
        <v>0.60563380281690138</v>
      </c>
      <c r="AP741" s="7"/>
      <c r="AR741" s="300" t="s">
        <v>75</v>
      </c>
      <c r="AS741" s="295"/>
      <c r="AT741" s="44">
        <f>SUM(AT679,AT683,AT687,AT691,AT695,AT699,AT702,AT707,AT711,AT715,AT719,AT723,AT727)*100</f>
        <v>40200</v>
      </c>
      <c r="AU741" s="95">
        <f>AT741/$A735</f>
        <v>1546.1538461538462</v>
      </c>
      <c r="AV741" s="9"/>
      <c r="AW741" s="3">
        <f>AT741/AX741</f>
        <v>2010</v>
      </c>
      <c r="AX741" s="44">
        <f>SUM(AX679,AX683,AX687,AX691,AX695,AX699,AX702,AX707,AX711,AX715,AX719,AX723,AX727)</f>
        <v>20</v>
      </c>
      <c r="AY741" s="9"/>
      <c r="AZ741" s="90" t="str">
        <f t="shared" ref="AZ741:BA741" si="1313">AZ679</f>
        <v>ブラックホワイトポケカ</v>
      </c>
      <c r="BA741" s="91">
        <f t="shared" si="1313"/>
        <v>1000</v>
      </c>
      <c r="BB741" s="44">
        <f>SUM(BB679,BB683,BB687,BB691,BB695,BB699,BB702,BB707,BB711,BB715,BB719,BB723,BB727)</f>
        <v>20000</v>
      </c>
      <c r="BC741" s="42">
        <f>BB741/AT741</f>
        <v>0.49751243781094528</v>
      </c>
      <c r="BD741" s="7"/>
      <c r="BF741" s="300" t="s">
        <v>75</v>
      </c>
      <c r="BG741" s="295"/>
      <c r="BH741" s="44">
        <f>SUM(BH679,BH683,BH687,BH691,BH695,BH699,BH702,BH707,BH711,BH715,BH719,BH723,BH727)*100</f>
        <v>75700</v>
      </c>
      <c r="BI741" s="195">
        <f>BH741/$A735</f>
        <v>2911.5384615384614</v>
      </c>
      <c r="BJ741" s="9"/>
      <c r="BK741" s="3">
        <f>BH741/BL741</f>
        <v>4452.9411764705883</v>
      </c>
      <c r="BL741" s="44">
        <f>SUM(BL679,BL683,BL687,BL691,BL695,BL699,BL702,BL707,BL711,BL715,BL719,BL723,BL727)</f>
        <v>17</v>
      </c>
      <c r="BM741" s="9"/>
      <c r="BN741" s="90" t="str">
        <f t="shared" ref="BN741:BO741" si="1314">BN679</f>
        <v>デジタルミニカメラ</v>
      </c>
      <c r="BO741" s="91">
        <f t="shared" si="1314"/>
        <v>722</v>
      </c>
      <c r="BP741" s="44">
        <f>SUM(BP679,BP683,BP687,BP691,BP695,BP699,BP702,BP707,BP711,BP715,BP719,BP723,BP727)</f>
        <v>12274</v>
      </c>
      <c r="BQ741" s="42">
        <f>BP741/BH741</f>
        <v>0.16214002642007927</v>
      </c>
      <c r="BR741" s="7"/>
      <c r="BS741" s="1"/>
      <c r="BT741" s="15"/>
      <c r="BU741" s="9"/>
      <c r="BV741" s="9"/>
      <c r="BW741" s="9"/>
      <c r="BX741" s="9"/>
      <c r="BY741" s="3"/>
      <c r="BZ741" s="9"/>
      <c r="CA741" s="9"/>
      <c r="CB741" s="9"/>
      <c r="CC741" s="9"/>
      <c r="CD741" s="9"/>
      <c r="CE741" s="9"/>
      <c r="CF741" s="7"/>
      <c r="CH741" s="15"/>
      <c r="CI741" s="9"/>
      <c r="CJ741" s="9"/>
      <c r="CK741" s="9"/>
      <c r="CL741" s="9"/>
      <c r="CM741" s="3"/>
      <c r="CN741" s="9"/>
      <c r="CO741" s="9"/>
      <c r="CP741" s="9"/>
      <c r="CQ741" s="9"/>
      <c r="CR741" s="9"/>
      <c r="CS741" s="9"/>
      <c r="CT741" s="7"/>
      <c r="CV741" s="15"/>
      <c r="CW741" s="9"/>
      <c r="CX741" s="9"/>
      <c r="CY741" s="9"/>
      <c r="CZ741" s="9"/>
      <c r="DA741" s="3"/>
      <c r="DB741" s="9"/>
      <c r="DC741" s="9"/>
      <c r="DD741" s="9"/>
      <c r="DE741" s="9"/>
      <c r="DF741" s="9"/>
      <c r="DG741" s="9"/>
      <c r="DH741" s="7"/>
    </row>
    <row r="742" spans="1:119" ht="15" customHeight="1">
      <c r="A742" s="300" t="s">
        <v>75</v>
      </c>
      <c r="B742" s="301"/>
      <c r="C742" s="295"/>
      <c r="D742" s="44">
        <f>SUM(D680,D684,D688,D692,D696,D700,D703,D708,D712,D716,D720,D724,D728)*100</f>
        <v>48100</v>
      </c>
      <c r="E742" s="95">
        <f>D742/A735</f>
        <v>1850</v>
      </c>
      <c r="F742" s="9"/>
      <c r="G742" s="3">
        <f>D742/H742</f>
        <v>1781.4814814814815</v>
      </c>
      <c r="H742" s="44">
        <f>SUM(H680,H684,H688,H692,H696,H700,H703,H708,H712,H716,H720,H724,H728)</f>
        <v>27</v>
      </c>
      <c r="I742" s="9"/>
      <c r="J742" s="90" t="str">
        <f t="shared" ref="J742:K742" si="1315">J680</f>
        <v>キティサンダルBC</v>
      </c>
      <c r="K742" s="91">
        <f t="shared" si="1315"/>
        <v>605</v>
      </c>
      <c r="L742" s="44">
        <f>SUM(L680,L684,L688,L692,L696,L700,L703,L708,L712,L716,L720,L724,L728)</f>
        <v>16335</v>
      </c>
      <c r="M742" s="42">
        <f>L742/D742</f>
        <v>0.33960498960498958</v>
      </c>
      <c r="N742" s="7"/>
      <c r="P742" s="300" t="s">
        <v>75</v>
      </c>
      <c r="Q742" s="295"/>
      <c r="R742" s="44">
        <f>SUM(R680,R684,R688,R692,R696,R700,R703,R708,R712,R716,R720,R724,R728)*100</f>
        <v>109200</v>
      </c>
      <c r="S742" s="95">
        <f>R742/A735</f>
        <v>4200</v>
      </c>
      <c r="T742" s="9"/>
      <c r="U742" s="3">
        <f>R742/V742</f>
        <v>5747.3684210526317</v>
      </c>
      <c r="V742" s="44">
        <f>SUM(V680,V684,V688,V692,V696,V700,V703,V708,V712,V716,V720,V724,V728)</f>
        <v>19</v>
      </c>
      <c r="W742" s="9"/>
      <c r="X742" s="90" t="str">
        <f t="shared" ref="X742:Y742" si="1316">X680</f>
        <v>サンリオファン</v>
      </c>
      <c r="Y742" s="91">
        <f t="shared" si="1316"/>
        <v>1100</v>
      </c>
      <c r="Z742" s="44">
        <f>SUM(Z680,Z684,Z688,Z692,Z696,Z700,Z703,Z708,Z712,Z716,Z720,Z724,Z728)</f>
        <v>20900</v>
      </c>
      <c r="AA742" s="42">
        <f>Z742/R742</f>
        <v>0.19139194139194138</v>
      </c>
      <c r="AB742" s="7"/>
      <c r="AD742" s="300" t="s">
        <v>75</v>
      </c>
      <c r="AE742" s="295"/>
      <c r="AF742" s="44">
        <f>SUM(AF680,AF684,AF688,AF692,AF696,AF700,AF703,AF708,AF712,AF716,AF720,AF724,AF728)*100</f>
        <v>40600</v>
      </c>
      <c r="AG742" s="95">
        <f>AF742/$A735</f>
        <v>1561.5384615384614</v>
      </c>
      <c r="AH742" s="9"/>
      <c r="AI742" s="3">
        <f>AF742/AJ742</f>
        <v>2900</v>
      </c>
      <c r="AJ742" s="44">
        <f>SUM(AJ680,AJ684,AJ688,AJ692,AJ696,AJ700,AJ703,AJ708,AJ712,AJ716,AJ720,AJ724,AJ728)</f>
        <v>14</v>
      </c>
      <c r="AK742" s="9"/>
      <c r="AL742" s="90" t="str">
        <f t="shared" ref="AL742:AM742" si="1317">AL680</f>
        <v>ゲームアーク</v>
      </c>
      <c r="AM742" s="91">
        <f t="shared" si="1317"/>
        <v>670</v>
      </c>
      <c r="AN742" s="44">
        <f>SUM(AN680,AN684,AN688,AN692,AN696,AN700,AN703,AN708,AN712,AN716,AN720,AN724,AN728)</f>
        <v>8876</v>
      </c>
      <c r="AO742" s="42">
        <f>AN742/AF742</f>
        <v>0.21862068965517242</v>
      </c>
      <c r="AP742" s="7"/>
      <c r="AR742" s="300" t="s">
        <v>75</v>
      </c>
      <c r="AS742" s="295"/>
      <c r="AT742" s="44">
        <f>SUM(AT680,AT684,AT688,AT692,AT696,AT700,AT703,AT708,AT712,AT716,AT720,AT724,AT728)*100</f>
        <v>28400</v>
      </c>
      <c r="AU742" s="95">
        <f>AT742/$A735</f>
        <v>1092.3076923076924</v>
      </c>
      <c r="AV742" s="9"/>
      <c r="AW742" s="3">
        <f>AT742/AX742</f>
        <v>692.68292682926824</v>
      </c>
      <c r="AX742" s="44">
        <f>SUM(AX680,AX684,AX688,AX692,AX696,AX700,AX703,AX708,AX712,AX716,AX720,AX724,AX728)</f>
        <v>41</v>
      </c>
      <c r="AY742" s="9"/>
      <c r="AZ742" s="90" t="str">
        <f t="shared" ref="AZ742:BA742" si="1318">AZ680</f>
        <v>SPGマスコット</v>
      </c>
      <c r="BA742" s="91">
        <f t="shared" si="1318"/>
        <v>165</v>
      </c>
      <c r="BB742" s="44">
        <f>SUM(BB680,BB684,BB688,BB692,BB696,BB700,BB703,BB708,BB712,BB716,BB720,BB724,BB728)</f>
        <v>6765</v>
      </c>
      <c r="BC742" s="42">
        <f>BB742/AT742</f>
        <v>0.23820422535211266</v>
      </c>
      <c r="BD742" s="7"/>
      <c r="BF742" s="300" t="s">
        <v>75</v>
      </c>
      <c r="BG742" s="295"/>
      <c r="BH742" s="44">
        <f>SUM(BH680,BH684,BH688,BH692,BH696,BH700,BH703,BH708,BH712,BH716,BH720,BH724,BH728)*100</f>
        <v>45800</v>
      </c>
      <c r="BI742" s="195">
        <f>BH742/$A735</f>
        <v>1761.5384615384614</v>
      </c>
      <c r="BJ742" s="9"/>
      <c r="BK742" s="3">
        <f>BH742/BL742</f>
        <v>1832</v>
      </c>
      <c r="BL742" s="44">
        <f>SUM(BL680,BL684,BL688,BL692,BL696,BL700,BL703,BL708,BL712,BL716,BL720,BL724,BL728)</f>
        <v>25</v>
      </c>
      <c r="BM742" s="9"/>
      <c r="BN742" s="90" t="str">
        <f t="shared" ref="BN742:BO742" si="1319">BN680</f>
        <v>おしゅし</v>
      </c>
      <c r="BO742" s="91">
        <f t="shared" si="1319"/>
        <v>418</v>
      </c>
      <c r="BP742" s="44">
        <f>SUM(BP680,BP684,BP688,BP692,BP696,BP700,BP703,BP708,BP712,BP716,BP720,BP724,BP728)</f>
        <v>10954</v>
      </c>
      <c r="BQ742" s="42">
        <f>BP742/BH742</f>
        <v>0.2391703056768559</v>
      </c>
      <c r="BR742" s="7"/>
      <c r="BS742" s="1"/>
      <c r="BT742" s="15"/>
      <c r="BU742" s="9"/>
      <c r="BV742" s="9"/>
      <c r="BW742" s="9"/>
      <c r="BX742" s="9"/>
      <c r="BY742" s="3"/>
      <c r="BZ742" s="9"/>
      <c r="CA742" s="9"/>
      <c r="CB742" s="9"/>
      <c r="CC742" s="9"/>
      <c r="CD742" s="9"/>
      <c r="CE742" s="9"/>
      <c r="CF742" s="7"/>
      <c r="CH742" s="15"/>
      <c r="CI742" s="9"/>
      <c r="CJ742" s="9"/>
      <c r="CK742" s="9"/>
      <c r="CL742" s="9"/>
      <c r="CM742" s="3"/>
      <c r="CN742" s="9"/>
      <c r="CO742" s="9"/>
      <c r="CP742" s="9"/>
      <c r="CQ742" s="9"/>
      <c r="CR742" s="9"/>
      <c r="CS742" s="9"/>
      <c r="CT742" s="7"/>
      <c r="CV742" s="15"/>
      <c r="CW742" s="9"/>
      <c r="CX742" s="9"/>
      <c r="CY742" s="9"/>
      <c r="CZ742" s="9"/>
      <c r="DA742" s="3"/>
      <c r="DB742" s="9"/>
      <c r="DC742" s="9"/>
      <c r="DD742" s="9"/>
      <c r="DE742" s="9"/>
      <c r="DF742" s="9"/>
      <c r="DG742" s="9"/>
      <c r="DH742" s="7"/>
    </row>
    <row r="743" spans="1:119" ht="15" customHeight="1">
      <c r="A743" s="300" t="s">
        <v>75</v>
      </c>
      <c r="B743" s="301"/>
      <c r="C743" s="295"/>
      <c r="D743" s="44">
        <f>SUM(D681,D685,D689,D693,D697,D705,D704,D709,D713,D717,D721,D725,D729)*100</f>
        <v>72700</v>
      </c>
      <c r="E743" s="95">
        <f>D743/A735</f>
        <v>2796.1538461538462</v>
      </c>
      <c r="F743" s="9"/>
      <c r="G743" s="3">
        <f>D743/H743</f>
        <v>4038.8888888888887</v>
      </c>
      <c r="H743" s="44">
        <f>SUM(H681,H685,H689,H693,H697,H705,H704,H709,H713,H717,H721,H725,H729)</f>
        <v>18</v>
      </c>
      <c r="I743" s="9"/>
      <c r="J743" s="90" t="str">
        <f t="shared" ref="J743:K743" si="1320">J681</f>
        <v>グミッツェル</v>
      </c>
      <c r="K743" s="91">
        <f t="shared" si="1320"/>
        <v>170</v>
      </c>
      <c r="L743" s="44">
        <f>SUM(L681,L685,L689,L693,L697,L705,L704,L709,L713,L717,L721,L725,L729)</f>
        <v>13291</v>
      </c>
      <c r="M743" s="42">
        <f>L743/D743</f>
        <v>0.18281980742778542</v>
      </c>
      <c r="N743" s="7"/>
      <c r="P743" s="300" t="s">
        <v>75</v>
      </c>
      <c r="Q743" s="295"/>
      <c r="R743" s="44">
        <f>SUM(R681,R685,R689,R693,R697,R705,R704,R709,R713,R717,R721,R725,R729)*100</f>
        <v>39800</v>
      </c>
      <c r="S743" s="95">
        <f>R743/A735</f>
        <v>1530.7692307692307</v>
      </c>
      <c r="T743" s="9"/>
      <c r="U743" s="3">
        <f>R743/V743</f>
        <v>1809.090909090909</v>
      </c>
      <c r="V743" s="44">
        <f>SUM(V681,V685,V689,V693,V697,V705,V704,V709,V713,V717,V721,V725,V729)</f>
        <v>22</v>
      </c>
      <c r="W743" s="9"/>
      <c r="X743" s="90" t="str">
        <f t="shared" ref="X743:Y743" si="1321">X681</f>
        <v>アンパンマンマスコット</v>
      </c>
      <c r="Y743" s="91">
        <f t="shared" si="1321"/>
        <v>608</v>
      </c>
      <c r="Z743" s="44">
        <f>SUM(Z681,Z685,Z689,Z693,Z697,Z705,Z704,Z709,Z713,Z717,Z721,Z725,Z729)</f>
        <v>13376</v>
      </c>
      <c r="AA743" s="42">
        <f>Z743/R743</f>
        <v>0.33608040201005024</v>
      </c>
      <c r="AB743" s="7"/>
      <c r="AD743" s="300" t="s">
        <v>75</v>
      </c>
      <c r="AE743" s="295"/>
      <c r="AF743" s="44">
        <f>SUM(AF681,AF685,AF689,AF693,AF697,AF705,AF704,AF709,AF713,AF717,AF721,AF725,AF729)*100</f>
        <v>12900</v>
      </c>
      <c r="AG743" s="95">
        <f>AF743/$A735</f>
        <v>496.15384615384613</v>
      </c>
      <c r="AH743" s="9"/>
      <c r="AI743" s="3">
        <f>AF743/AJ743</f>
        <v>1075</v>
      </c>
      <c r="AJ743" s="44">
        <f>SUM(AJ681,AJ685,AJ689,AJ693,AJ697,AJ705,AJ704,AJ709,AJ713,AJ717,AJ721,AJ725,AJ729)</f>
        <v>12</v>
      </c>
      <c r="AK743" s="9"/>
      <c r="AL743" s="90" t="str">
        <f t="shared" ref="AL743:AM743" si="1322">AL681</f>
        <v>サンリオシューズ</v>
      </c>
      <c r="AM743" s="91">
        <f t="shared" si="1322"/>
        <v>594</v>
      </c>
      <c r="AN743" s="44">
        <f>SUM(AN681,AN685,AN689,AN693,AN697,AN705,AN704,AN709,AN713,AN717,AN721,AN725,AN729)</f>
        <v>6732</v>
      </c>
      <c r="AO743" s="42">
        <f>AN743/AF743</f>
        <v>0.52186046511627904</v>
      </c>
      <c r="AP743" s="7"/>
      <c r="AR743" s="300" t="s">
        <v>75</v>
      </c>
      <c r="AS743" s="295"/>
      <c r="AT743" s="44">
        <f>SUM(AT681,AT685,AT689,AT693,AT697,AT705,AT704,AT709,AT713,AT717,AT721,AT725,AT729)*100</f>
        <v>43700</v>
      </c>
      <c r="AU743" s="95">
        <f>AT743/$A735</f>
        <v>1680.7692307692307</v>
      </c>
      <c r="AV743" s="9"/>
      <c r="AW743" s="3">
        <f>AT743/AX743</f>
        <v>1680.7692307692307</v>
      </c>
      <c r="AX743" s="44">
        <f>SUM(AX681,AX685,AX689,AX693,AX697,AX705,AX704,AX709,AX713,AX717,AX721,AX725,AX729)</f>
        <v>26</v>
      </c>
      <c r="AY743" s="9"/>
      <c r="AZ743" s="90" t="str">
        <f t="shared" ref="AZ743:BA743" si="1323">AZ681</f>
        <v>SPGラバー</v>
      </c>
      <c r="BA743" s="91">
        <f t="shared" si="1323"/>
        <v>200</v>
      </c>
      <c r="BB743" s="44">
        <f>SUM(BB681,BB685,BB689,BB693,BB697,BB705,BB704,BB709,BB713,BB717,BB721,BB725,BB729)</f>
        <v>5200</v>
      </c>
      <c r="BC743" s="42">
        <f>BB743/AT743</f>
        <v>0.11899313501144165</v>
      </c>
      <c r="BD743" s="7"/>
      <c r="BF743" s="300" t="s">
        <v>75</v>
      </c>
      <c r="BG743" s="295"/>
      <c r="BH743" s="44">
        <f>SUM(BH681,BH685,BH689,BH693,BH697,BH705,BH704,BH709,BH713,BH717,BH721,BH725,BH729)*100</f>
        <v>43200</v>
      </c>
      <c r="BI743" s="195">
        <f>BH743/$A735</f>
        <v>1661.5384615384614</v>
      </c>
      <c r="BJ743" s="9"/>
      <c r="BK743" s="3">
        <f>BH743/BL743</f>
        <v>4320</v>
      </c>
      <c r="BL743" s="44">
        <f>SUM(BL681,BL685,BL689,BL693,BL697,BL705,BL704,BL709,BL713,BL717,BL721,BL725,BL729)</f>
        <v>10</v>
      </c>
      <c r="BM743" s="9"/>
      <c r="BN743" s="90" t="str">
        <f t="shared" ref="BN743:BO743" si="1324">BN681</f>
        <v>ピクミン引っこ抜き</v>
      </c>
      <c r="BO743" s="91">
        <f t="shared" si="1324"/>
        <v>650</v>
      </c>
      <c r="BP743" s="44">
        <f>SUM(BP681,BP685,BP689,BP693,BP697,BP705,BP704,BP709,BP713,BP717,BP721,BP725,BP729)</f>
        <v>3400</v>
      </c>
      <c r="BQ743" s="42">
        <f>BP743/BH743</f>
        <v>7.8703703703703706E-2</v>
      </c>
      <c r="BR743" s="7"/>
      <c r="BS743" s="1"/>
      <c r="BT743" s="15"/>
      <c r="BU743" s="9"/>
      <c r="BV743" s="9"/>
      <c r="BW743" s="9"/>
      <c r="BX743" s="9"/>
      <c r="BY743" s="3"/>
      <c r="BZ743" s="9"/>
      <c r="CA743" s="9"/>
      <c r="CB743" s="9"/>
      <c r="CC743" s="9"/>
      <c r="CD743" s="9"/>
      <c r="CE743" s="9"/>
      <c r="CF743" s="7"/>
      <c r="CH743" s="15"/>
      <c r="CI743" s="9"/>
      <c r="CJ743" s="9"/>
      <c r="CK743" s="9"/>
      <c r="CL743" s="9"/>
      <c r="CM743" s="3"/>
      <c r="CN743" s="9"/>
      <c r="CO743" s="9"/>
      <c r="CP743" s="9"/>
      <c r="CQ743" s="9"/>
      <c r="CR743" s="9"/>
      <c r="CS743" s="9"/>
      <c r="CT743" s="7"/>
      <c r="CV743" s="15"/>
      <c r="CW743" s="9"/>
      <c r="CX743" s="9"/>
      <c r="CY743" s="9"/>
      <c r="CZ743" s="9"/>
      <c r="DA743" s="3"/>
      <c r="DB743" s="9"/>
      <c r="DC743" s="9"/>
      <c r="DD743" s="9"/>
      <c r="DE743" s="9"/>
      <c r="DF743" s="9"/>
      <c r="DG743" s="9"/>
      <c r="DH743" s="7"/>
    </row>
    <row r="744" spans="1:119" ht="15" customHeight="1">
      <c r="A744" s="15"/>
      <c r="B744" s="15"/>
      <c r="C744" s="3" t="s">
        <v>66</v>
      </c>
      <c r="D744" s="9">
        <f>SUM(D740:D743)</f>
        <v>218300</v>
      </c>
      <c r="E744" s="9"/>
      <c r="F744" s="9"/>
      <c r="G744" s="9"/>
      <c r="H744" s="9">
        <f>SUM(H740:H743)</f>
        <v>100</v>
      </c>
      <c r="I744" s="9"/>
      <c r="J744" s="294" t="s">
        <v>76</v>
      </c>
      <c r="K744" s="295"/>
      <c r="L744" s="78">
        <f>SUM(L740:L743)</f>
        <v>70204</v>
      </c>
      <c r="M744" s="101">
        <f>L744/D744</f>
        <v>0.32159413650939073</v>
      </c>
      <c r="N744" s="93"/>
      <c r="P744" s="15"/>
      <c r="Q744" s="3" t="s">
        <v>66</v>
      </c>
      <c r="R744" s="9">
        <f>SUM(R740:R743)</f>
        <v>233400</v>
      </c>
      <c r="S744" s="9"/>
      <c r="T744" s="9"/>
      <c r="U744" s="9"/>
      <c r="V744" s="9">
        <f>SUM(V740:V743)</f>
        <v>67</v>
      </c>
      <c r="W744" s="9"/>
      <c r="X744" s="294" t="s">
        <v>76</v>
      </c>
      <c r="Y744" s="295"/>
      <c r="Z744" s="78">
        <f>SUM(Z740:Z743)</f>
        <v>58970</v>
      </c>
      <c r="AA744" s="101">
        <f>Z744/R744</f>
        <v>0.25265638389031703</v>
      </c>
      <c r="AB744" s="93"/>
      <c r="AD744" s="15"/>
      <c r="AE744" s="3" t="s">
        <v>66</v>
      </c>
      <c r="AF744" s="9">
        <f>SUM(AF740:AF743)</f>
        <v>72800</v>
      </c>
      <c r="AG744" s="9"/>
      <c r="AH744" s="9"/>
      <c r="AI744" s="9"/>
      <c r="AJ744" s="9">
        <f>SUM(AJ740:AJ743)</f>
        <v>43</v>
      </c>
      <c r="AK744" s="9"/>
      <c r="AL744" s="294" t="s">
        <v>76</v>
      </c>
      <c r="AM744" s="295"/>
      <c r="AN744" s="78">
        <f>SUM(AN740:AN743)</f>
        <v>30578</v>
      </c>
      <c r="AO744" s="101">
        <f>AN744/AF744</f>
        <v>0.42002747252747252</v>
      </c>
      <c r="AP744" s="93"/>
      <c r="AR744" s="15"/>
      <c r="AS744" s="3" t="s">
        <v>66</v>
      </c>
      <c r="AT744" s="9">
        <f>SUM(AT740:AT743)</f>
        <v>151200</v>
      </c>
      <c r="AU744" s="9"/>
      <c r="AV744" s="9"/>
      <c r="AW744" s="9"/>
      <c r="AX744" s="9">
        <f>SUM(AX740:AX743)</f>
        <v>102</v>
      </c>
      <c r="AY744" s="9"/>
      <c r="AZ744" s="294" t="s">
        <v>76</v>
      </c>
      <c r="BA744" s="295"/>
      <c r="BB744" s="78">
        <f>SUM(BB740:BB743)</f>
        <v>46965</v>
      </c>
      <c r="BC744" s="101">
        <f>BB744/AT744</f>
        <v>0.31061507936507937</v>
      </c>
      <c r="BD744" s="7"/>
      <c r="BF744" s="15"/>
      <c r="BG744" s="3" t="s">
        <v>66</v>
      </c>
      <c r="BH744" s="9">
        <f>SUM(BH740:BH743)</f>
        <v>231900</v>
      </c>
      <c r="BI744" s="73"/>
      <c r="BJ744" s="9"/>
      <c r="BK744" s="9"/>
      <c r="BL744" s="9">
        <f>SUM(BL740:BL743)</f>
        <v>77</v>
      </c>
      <c r="BM744" s="9"/>
      <c r="BN744" s="294" t="s">
        <v>76</v>
      </c>
      <c r="BO744" s="295"/>
      <c r="BP744" s="78">
        <f>SUM(BP740:BP743)</f>
        <v>46628</v>
      </c>
      <c r="BQ744" s="101">
        <f>BP744/BH744</f>
        <v>0.20106942647692971</v>
      </c>
      <c r="BR744" s="93"/>
      <c r="BS744" s="1"/>
      <c r="BT744" s="15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7"/>
      <c r="CH744" s="15"/>
      <c r="CI744" s="9"/>
      <c r="CJ744" s="9"/>
      <c r="CK744" s="9"/>
      <c r="CL744" s="9"/>
      <c r="CM744" s="9"/>
      <c r="CN744" s="9"/>
      <c r="CO744" s="9"/>
      <c r="CP744" s="9"/>
      <c r="CQ744" s="9"/>
      <c r="CR744" s="9"/>
      <c r="CS744" s="9"/>
      <c r="CT744" s="7"/>
      <c r="CV744" s="15"/>
      <c r="CW744" s="9"/>
      <c r="CX744" s="9"/>
      <c r="CY744" s="9"/>
      <c r="CZ744" s="9"/>
      <c r="DA744" s="9"/>
      <c r="DB744" s="9"/>
      <c r="DC744" s="9"/>
      <c r="DD744" s="9"/>
      <c r="DE744" s="9"/>
      <c r="DF744" s="9"/>
      <c r="DG744" s="9"/>
      <c r="DH744" s="7"/>
    </row>
    <row r="745" spans="1:119" ht="15" customHeight="1">
      <c r="A745" s="45"/>
      <c r="B745" s="45"/>
      <c r="C745" s="248"/>
      <c r="D745" s="250"/>
      <c r="E745" s="250"/>
      <c r="F745" s="250"/>
      <c r="G745" s="250"/>
      <c r="H745" s="250"/>
      <c r="I745" s="250"/>
      <c r="J745" s="66"/>
      <c r="L745" s="250"/>
      <c r="M745" s="46"/>
      <c r="N745" s="47"/>
      <c r="P745" s="45"/>
      <c r="Q745" s="248"/>
      <c r="R745" s="250"/>
      <c r="S745" s="250"/>
      <c r="T745" s="250"/>
      <c r="U745" s="250"/>
      <c r="V745" s="250"/>
      <c r="W745" s="250"/>
      <c r="X745" s="66"/>
      <c r="Z745" s="250"/>
      <c r="AA745" s="46"/>
      <c r="AB745" s="47"/>
      <c r="AD745" s="45"/>
      <c r="AE745" s="248"/>
      <c r="AF745" s="250"/>
      <c r="AG745" s="250"/>
      <c r="AH745" s="250"/>
      <c r="AI745" s="250"/>
      <c r="AJ745" s="250"/>
      <c r="AK745" s="250"/>
      <c r="AL745" s="66"/>
      <c r="AN745" s="250"/>
      <c r="AO745" s="46"/>
      <c r="AP745" s="47"/>
      <c r="AR745" s="45"/>
      <c r="AS745" s="250"/>
      <c r="AT745" s="250"/>
      <c r="AU745" s="250"/>
      <c r="AV745" s="250"/>
      <c r="AW745" s="250"/>
      <c r="AX745" s="250"/>
      <c r="AY745" s="250"/>
      <c r="AZ745" s="33"/>
      <c r="BA745" s="250"/>
      <c r="BB745" s="250"/>
      <c r="BC745" s="250"/>
      <c r="BD745" s="47"/>
      <c r="BF745" s="45"/>
      <c r="BG745" s="250"/>
      <c r="BH745" s="250"/>
      <c r="BJ745" s="250"/>
      <c r="BK745" s="250"/>
      <c r="BL745" s="250"/>
      <c r="BM745" s="250"/>
      <c r="BN745" s="250"/>
      <c r="BO745" s="250"/>
      <c r="BP745" s="250"/>
      <c r="BQ745" s="47"/>
      <c r="BS745" s="1"/>
      <c r="BT745" s="45"/>
      <c r="BU745" s="250"/>
      <c r="BV745" s="250"/>
      <c r="BW745" s="250"/>
      <c r="BX745" s="250"/>
      <c r="BY745" s="250"/>
      <c r="BZ745" s="250"/>
      <c r="CA745" s="250"/>
      <c r="CB745" s="250"/>
      <c r="CC745" s="250"/>
      <c r="CD745" s="250"/>
      <c r="CE745" s="250"/>
      <c r="CF745" s="47"/>
      <c r="CH745" s="45"/>
      <c r="CI745" s="250"/>
      <c r="CJ745" s="250"/>
      <c r="CK745" s="250"/>
      <c r="CL745" s="250"/>
      <c r="CM745" s="250"/>
      <c r="CN745" s="250"/>
      <c r="CO745" s="250"/>
      <c r="CP745" s="250"/>
      <c r="CQ745" s="250"/>
      <c r="CR745" s="250"/>
      <c r="CS745" s="250"/>
      <c r="CT745" s="47"/>
    </row>
    <row r="746" spans="1:119" ht="15" customHeight="1">
      <c r="A746" s="45"/>
      <c r="B746" s="45"/>
      <c r="C746" s="48" t="s">
        <v>77</v>
      </c>
      <c r="D746" s="9">
        <f>D734+R734+BV734+CJ734+AF734+AT734+CX734</f>
        <v>937500</v>
      </c>
      <c r="E746" s="9">
        <f>D746/A735</f>
        <v>36057.692307692305</v>
      </c>
      <c r="F746" s="250" t="s">
        <v>69</v>
      </c>
      <c r="G746" s="296" t="s">
        <v>78</v>
      </c>
      <c r="H746" s="297"/>
      <c r="I746" s="250"/>
      <c r="J746" s="66"/>
      <c r="L746" s="250"/>
      <c r="M746" s="46"/>
      <c r="N746" s="47"/>
      <c r="P746" s="45"/>
      <c r="Q746" s="248"/>
      <c r="R746" s="250"/>
      <c r="S746" s="250"/>
      <c r="T746" s="250"/>
      <c r="U746" s="250"/>
      <c r="V746" s="250"/>
      <c r="W746" s="250"/>
      <c r="X746" s="66"/>
      <c r="Z746" s="250"/>
      <c r="AA746" s="46"/>
      <c r="AB746" s="47"/>
      <c r="AD746" s="45"/>
      <c r="AE746" s="248"/>
      <c r="AF746" s="250"/>
      <c r="AG746" s="250"/>
      <c r="AH746" s="250"/>
      <c r="AI746" s="250"/>
      <c r="AJ746" s="250"/>
      <c r="AK746" s="250"/>
      <c r="AL746" s="66"/>
      <c r="AN746" s="250"/>
      <c r="AO746" s="46"/>
      <c r="AP746" s="47"/>
      <c r="AR746" s="45"/>
      <c r="AS746" s="250"/>
      <c r="AT746" s="250"/>
      <c r="AU746" s="250"/>
      <c r="AV746" s="250"/>
      <c r="AW746" s="250"/>
      <c r="AX746" s="250"/>
      <c r="AY746" s="250"/>
      <c r="AZ746" s="33"/>
      <c r="BA746" s="250"/>
      <c r="BB746" s="250"/>
      <c r="BC746" s="250"/>
      <c r="BD746" s="47"/>
      <c r="BF746" s="45"/>
      <c r="BG746" s="250"/>
      <c r="BH746" s="250"/>
      <c r="BJ746" s="250"/>
      <c r="BK746" s="250"/>
      <c r="BL746" s="250"/>
      <c r="BM746" s="250"/>
      <c r="BN746" s="250"/>
      <c r="BO746" s="250"/>
      <c r="BP746" s="250"/>
      <c r="BQ746" s="47"/>
      <c r="BS746" s="1"/>
      <c r="BT746" s="45"/>
      <c r="BU746" s="250"/>
      <c r="BV746" s="250"/>
      <c r="BW746" s="250"/>
      <c r="BX746" s="250"/>
      <c r="BY746" s="250"/>
      <c r="BZ746" s="250"/>
      <c r="CA746" s="250"/>
      <c r="CB746" s="250"/>
      <c r="CC746" s="250"/>
      <c r="CD746" s="250"/>
      <c r="CE746" s="250"/>
      <c r="CF746" s="47"/>
      <c r="CH746" s="45"/>
      <c r="CI746" s="250"/>
      <c r="CJ746" s="250"/>
      <c r="CK746" s="250"/>
      <c r="CL746" s="250"/>
      <c r="CM746" s="250"/>
      <c r="CN746" s="250"/>
      <c r="CO746" s="250"/>
      <c r="CP746" s="250"/>
      <c r="CQ746" s="250"/>
      <c r="CR746" s="250"/>
      <c r="CS746" s="250"/>
      <c r="CT746" s="47"/>
    </row>
    <row r="747" spans="1:119" ht="15" customHeight="1">
      <c r="A747" s="45"/>
      <c r="B747" s="45"/>
      <c r="C747" s="48" t="s">
        <v>79</v>
      </c>
      <c r="D747" s="9">
        <f>D746*0.75</f>
        <v>703125</v>
      </c>
      <c r="E747" s="42">
        <f>D747/D746</f>
        <v>0.75</v>
      </c>
      <c r="F747" s="250"/>
      <c r="G747" s="298">
        <f>E746*A733</f>
        <v>1081730.7692307692</v>
      </c>
      <c r="H747" s="297"/>
      <c r="I747" s="250"/>
      <c r="J747" s="66"/>
      <c r="L747" s="250"/>
      <c r="M747" s="46"/>
      <c r="N747" s="47"/>
      <c r="P747" s="45"/>
      <c r="Q747" s="248"/>
      <c r="R747" s="250"/>
      <c r="S747" s="250"/>
      <c r="T747" s="250"/>
      <c r="U747" s="250"/>
      <c r="V747" s="250"/>
      <c r="W747" s="250"/>
      <c r="X747" s="66"/>
      <c r="Z747" s="250"/>
      <c r="AA747" s="46"/>
      <c r="AB747" s="47"/>
      <c r="AD747" s="45"/>
      <c r="AE747" s="248"/>
      <c r="AF747" s="250"/>
      <c r="AG747" s="250"/>
      <c r="AH747" s="250"/>
      <c r="AI747" s="250"/>
      <c r="AJ747" s="250"/>
      <c r="AK747" s="250"/>
      <c r="AL747" s="66"/>
      <c r="AN747" s="250"/>
      <c r="AO747" s="46"/>
      <c r="AP747" s="47"/>
      <c r="AR747" s="45"/>
      <c r="AS747" s="250"/>
      <c r="AT747" s="250"/>
      <c r="AU747" s="250"/>
      <c r="AV747" s="250"/>
      <c r="AW747" s="250"/>
      <c r="AX747" s="250"/>
      <c r="AY747" s="250"/>
      <c r="AZ747" s="33"/>
      <c r="BA747" s="250"/>
      <c r="BB747" s="250"/>
      <c r="BC747" s="250"/>
      <c r="BD747" s="47"/>
      <c r="BF747" s="45"/>
      <c r="BG747" s="250"/>
      <c r="BH747" s="250"/>
      <c r="BJ747" s="250"/>
      <c r="BK747" s="250"/>
      <c r="BL747" s="250"/>
      <c r="BM747" s="250"/>
      <c r="BN747" s="250"/>
      <c r="BO747" s="250"/>
      <c r="BP747" s="250"/>
      <c r="BQ747" s="47"/>
      <c r="BS747" s="1"/>
      <c r="BT747" s="45"/>
      <c r="BU747" s="250"/>
      <c r="BV747" s="250"/>
      <c r="BW747" s="250"/>
      <c r="BX747" s="250"/>
      <c r="BY747" s="250"/>
      <c r="BZ747" s="250"/>
      <c r="CA747" s="250"/>
      <c r="CB747" s="250"/>
      <c r="CC747" s="250"/>
      <c r="CD747" s="250"/>
      <c r="CE747" s="250"/>
      <c r="CF747" s="47"/>
      <c r="CH747" s="45"/>
      <c r="CI747" s="250"/>
      <c r="CJ747" s="250"/>
      <c r="CK747" s="250"/>
      <c r="CL747" s="250"/>
      <c r="CM747" s="250"/>
      <c r="CN747" s="250"/>
      <c r="CO747" s="250"/>
      <c r="CP747" s="250"/>
      <c r="CQ747" s="250"/>
      <c r="CR747" s="250"/>
      <c r="CS747" s="250"/>
      <c r="CT747" s="47"/>
    </row>
    <row r="748" spans="1:119" ht="15" customHeight="1">
      <c r="A748" s="45"/>
      <c r="B748" s="45"/>
      <c r="C748" s="48" t="s">
        <v>71</v>
      </c>
      <c r="D748" s="9">
        <f>L734+Z734+CD735+AN734+BB734+CR735</f>
        <v>246537</v>
      </c>
      <c r="E748" s="42">
        <f>D748/D746</f>
        <v>0.26297280000000001</v>
      </c>
      <c r="F748" s="250"/>
      <c r="G748" s="299" t="s">
        <v>80</v>
      </c>
      <c r="H748" s="297"/>
      <c r="I748" s="250"/>
      <c r="J748" s="66"/>
      <c r="L748" s="250"/>
      <c r="M748" s="46"/>
      <c r="N748" s="47"/>
      <c r="P748" s="45"/>
      <c r="Q748" s="248"/>
      <c r="R748" s="250"/>
      <c r="S748" s="250"/>
      <c r="T748" s="250"/>
      <c r="U748" s="250"/>
      <c r="V748" s="250"/>
      <c r="W748" s="250"/>
      <c r="X748" s="66"/>
      <c r="Z748" s="250"/>
      <c r="AA748" s="46"/>
      <c r="AB748" s="47"/>
      <c r="AD748" s="45"/>
      <c r="AE748" s="248"/>
      <c r="AF748" s="250"/>
      <c r="AG748" s="250"/>
      <c r="AH748" s="250"/>
      <c r="AI748" s="250"/>
      <c r="AJ748" s="250"/>
      <c r="AK748" s="250"/>
      <c r="AL748" s="66"/>
      <c r="AN748" s="250"/>
      <c r="AO748" s="46"/>
      <c r="AP748" s="47"/>
      <c r="AR748" s="45"/>
      <c r="AS748" s="250"/>
      <c r="AT748" s="250"/>
      <c r="AU748" s="250"/>
      <c r="AV748" s="250"/>
      <c r="AW748" s="250"/>
      <c r="AX748" s="250"/>
      <c r="AY748" s="250"/>
      <c r="AZ748" s="33"/>
      <c r="BA748" s="250"/>
      <c r="BB748" s="250"/>
      <c r="BC748" s="250"/>
      <c r="BD748" s="47"/>
      <c r="BF748" s="45"/>
      <c r="BG748" s="250"/>
      <c r="BH748" s="250"/>
      <c r="BJ748" s="250"/>
      <c r="BK748" s="250"/>
      <c r="BL748" s="250"/>
      <c r="BM748" s="250"/>
      <c r="BN748" s="250"/>
      <c r="BO748" s="250"/>
      <c r="BP748" s="250"/>
      <c r="BQ748" s="47"/>
      <c r="BS748" s="1"/>
      <c r="BT748" s="45"/>
      <c r="BU748" s="250"/>
      <c r="BV748" s="250"/>
      <c r="BW748" s="250"/>
      <c r="BX748" s="250"/>
      <c r="BY748" s="250"/>
      <c r="BZ748" s="250"/>
      <c r="CA748" s="250"/>
      <c r="CB748" s="250"/>
      <c r="CC748" s="250"/>
      <c r="CD748" s="250"/>
      <c r="CE748" s="250"/>
      <c r="CF748" s="47"/>
      <c r="CH748" s="45"/>
      <c r="CI748" s="250"/>
      <c r="CJ748" s="250"/>
      <c r="CK748" s="250"/>
      <c r="CL748" s="250"/>
      <c r="CM748" s="250"/>
      <c r="CN748" s="250"/>
      <c r="CO748" s="250"/>
      <c r="CP748" s="250"/>
      <c r="CQ748" s="250"/>
      <c r="CR748" s="250"/>
      <c r="CS748" s="250"/>
      <c r="CT748" s="47"/>
      <c r="DJ748" s="250"/>
      <c r="DK748" s="250"/>
      <c r="DL748" s="250"/>
      <c r="DM748" s="250"/>
      <c r="DN748" s="13"/>
      <c r="DO748" s="250"/>
    </row>
    <row r="749" spans="1:119" ht="15" customHeight="1">
      <c r="A749" s="45"/>
      <c r="B749" s="45"/>
      <c r="C749" s="48" t="s">
        <v>73</v>
      </c>
      <c r="D749" s="9">
        <f>D747-D748</f>
        <v>456588</v>
      </c>
      <c r="E749" s="42">
        <f>D749/D746</f>
        <v>0.48702719999999999</v>
      </c>
      <c r="F749" s="250"/>
      <c r="G749" s="298">
        <f>L733+Z733+AN733+BB733+CE734+CS734</f>
        <v>341290</v>
      </c>
      <c r="H749" s="297"/>
      <c r="I749" s="250"/>
      <c r="J749" s="66"/>
      <c r="L749" s="250"/>
      <c r="M749" s="46"/>
      <c r="N749" s="47"/>
      <c r="P749" s="45"/>
      <c r="Q749" s="248"/>
      <c r="R749" s="250"/>
      <c r="S749" s="250"/>
      <c r="T749" s="250"/>
      <c r="U749" s="250"/>
      <c r="V749" s="250"/>
      <c r="W749" s="250"/>
      <c r="X749" s="66"/>
      <c r="Z749" s="250"/>
      <c r="AA749" s="46"/>
      <c r="AB749" s="47"/>
      <c r="AD749" s="45"/>
      <c r="AE749" s="248"/>
      <c r="AF749" s="250"/>
      <c r="AG749" s="250"/>
      <c r="AH749" s="250"/>
      <c r="AI749" s="250"/>
      <c r="AJ749" s="250"/>
      <c r="AK749" s="250"/>
      <c r="AL749" s="66"/>
      <c r="AN749" s="250"/>
      <c r="AO749" s="46"/>
      <c r="AP749" s="47"/>
      <c r="AR749" s="45"/>
      <c r="AS749" s="250"/>
      <c r="AT749" s="250"/>
      <c r="AU749" s="250"/>
      <c r="AV749" s="250"/>
      <c r="AW749" s="250"/>
      <c r="AX749" s="250"/>
      <c r="AY749" s="250"/>
      <c r="AZ749" s="33"/>
      <c r="BA749" s="250"/>
      <c r="BB749" s="250"/>
      <c r="BC749" s="250"/>
      <c r="BD749" s="47"/>
      <c r="BF749" s="45"/>
      <c r="BG749" s="250"/>
      <c r="BH749" s="250"/>
      <c r="BJ749" s="250"/>
      <c r="BK749" s="250"/>
      <c r="BL749" s="250"/>
      <c r="BM749" s="250"/>
      <c r="BN749" s="250"/>
      <c r="BO749" s="250"/>
      <c r="BP749" s="250"/>
      <c r="BQ749" s="47"/>
      <c r="BS749" s="1"/>
      <c r="BT749" s="45"/>
      <c r="BU749" s="250"/>
      <c r="BV749" s="250"/>
      <c r="BW749" s="250"/>
      <c r="BX749" s="250"/>
      <c r="BY749" s="250"/>
      <c r="BZ749" s="250"/>
      <c r="CA749" s="250"/>
      <c r="CB749" s="250"/>
      <c r="CC749" s="250"/>
      <c r="CD749" s="250"/>
      <c r="CE749" s="250"/>
      <c r="CF749" s="47"/>
      <c r="CH749" s="45"/>
      <c r="CI749" s="250"/>
      <c r="CJ749" s="250"/>
      <c r="CK749" s="250"/>
      <c r="CL749" s="250"/>
      <c r="CM749" s="250"/>
      <c r="CN749" s="250"/>
      <c r="CO749" s="250"/>
      <c r="CP749" s="250"/>
      <c r="CQ749" s="250"/>
      <c r="CR749" s="250"/>
      <c r="CS749" s="250"/>
      <c r="CT749" s="47"/>
      <c r="DJ749" s="250"/>
      <c r="DK749" s="250"/>
      <c r="DL749" s="250"/>
      <c r="DM749" s="250"/>
      <c r="DN749" s="13"/>
      <c r="DO749" s="250"/>
    </row>
    <row r="750" spans="1:119" ht="15" customHeight="1">
      <c r="A750" s="45"/>
      <c r="B750" s="45"/>
      <c r="C750" s="105"/>
      <c r="D750" s="106"/>
      <c r="E750" s="46"/>
      <c r="F750" s="250"/>
      <c r="G750" s="250"/>
      <c r="H750" s="250"/>
      <c r="I750" s="250"/>
      <c r="J750" s="66"/>
      <c r="L750" s="250"/>
      <c r="M750" s="46"/>
      <c r="N750" s="47"/>
      <c r="P750" s="45"/>
      <c r="Q750" s="248"/>
      <c r="R750" s="250"/>
      <c r="S750" s="250"/>
      <c r="T750" s="250"/>
      <c r="U750" s="250"/>
      <c r="V750" s="250"/>
      <c r="W750" s="250"/>
      <c r="X750" s="66"/>
      <c r="Z750" s="250"/>
      <c r="AA750" s="46"/>
      <c r="AB750" s="47"/>
      <c r="AD750" s="45"/>
      <c r="AE750" s="248"/>
      <c r="AF750" s="250"/>
      <c r="AG750" s="250"/>
      <c r="AH750" s="250"/>
      <c r="AI750" s="250"/>
      <c r="AJ750" s="250"/>
      <c r="AK750" s="250"/>
      <c r="AL750" s="66"/>
      <c r="AN750" s="250"/>
      <c r="AO750" s="46"/>
      <c r="AP750" s="47"/>
      <c r="AR750" s="45"/>
      <c r="AS750" s="250"/>
      <c r="AT750" s="250"/>
      <c r="AU750" s="250"/>
      <c r="AV750" s="250"/>
      <c r="AW750" s="250"/>
      <c r="AX750" s="250"/>
      <c r="AY750" s="250"/>
      <c r="AZ750" s="33"/>
      <c r="BA750" s="250"/>
      <c r="BB750" s="250"/>
      <c r="BC750" s="250"/>
      <c r="BD750" s="47"/>
      <c r="BF750" s="45"/>
      <c r="BG750" s="250"/>
      <c r="BH750" s="250"/>
      <c r="BJ750" s="250"/>
      <c r="BK750" s="250"/>
      <c r="BL750" s="250"/>
      <c r="BM750" s="250"/>
      <c r="BN750" s="250"/>
      <c r="BO750" s="250"/>
      <c r="BP750" s="250"/>
      <c r="BQ750" s="47"/>
      <c r="BS750" s="1"/>
      <c r="BT750" s="45"/>
      <c r="BU750" s="250"/>
      <c r="BV750" s="250"/>
      <c r="BW750" s="250"/>
      <c r="BX750" s="250"/>
      <c r="BY750" s="250"/>
      <c r="BZ750" s="250"/>
      <c r="CA750" s="250"/>
      <c r="CB750" s="250"/>
      <c r="CC750" s="250"/>
      <c r="CD750" s="250"/>
      <c r="CE750" s="250"/>
      <c r="CF750" s="47"/>
      <c r="CH750" s="45"/>
      <c r="CI750" s="250"/>
      <c r="CJ750" s="250"/>
      <c r="CK750" s="250"/>
      <c r="CL750" s="250"/>
      <c r="CM750" s="250"/>
      <c r="CN750" s="250"/>
      <c r="CO750" s="250"/>
      <c r="CP750" s="250"/>
      <c r="CQ750" s="250"/>
      <c r="CR750" s="250"/>
      <c r="CS750" s="250"/>
      <c r="CT750" s="47"/>
      <c r="DJ750" s="250"/>
      <c r="DK750" s="250"/>
      <c r="DL750" s="250"/>
      <c r="DM750" s="250"/>
      <c r="DN750" s="13"/>
      <c r="DO750" s="250"/>
    </row>
    <row r="751" spans="1:119" ht="15" customHeight="1">
      <c r="A751" s="302" t="s">
        <v>0</v>
      </c>
      <c r="B751" s="303"/>
      <c r="C751" s="303"/>
      <c r="D751" s="303"/>
      <c r="E751" s="154" t="s">
        <v>199</v>
      </c>
      <c r="F751" s="148"/>
      <c r="G751" s="148"/>
      <c r="H751" s="148"/>
      <c r="I751" s="148"/>
      <c r="J751" s="155"/>
      <c r="K751" s="148"/>
      <c r="L751" s="148"/>
      <c r="M751" s="148"/>
      <c r="N751" s="156"/>
      <c r="O751" s="148"/>
      <c r="P751" s="302" t="s">
        <v>0</v>
      </c>
      <c r="Q751" s="303"/>
      <c r="R751" s="303"/>
      <c r="S751" s="154" t="s">
        <v>200</v>
      </c>
      <c r="T751" s="148"/>
      <c r="U751" s="148"/>
      <c r="V751" s="148"/>
      <c r="W751" s="148"/>
      <c r="X751" s="155"/>
      <c r="Y751" s="148"/>
      <c r="Z751" s="148"/>
      <c r="AA751" s="148"/>
      <c r="AB751" s="156"/>
      <c r="AC751" s="182"/>
      <c r="AD751" s="302" t="s">
        <v>0</v>
      </c>
      <c r="AE751" s="303"/>
      <c r="AF751" s="303"/>
      <c r="AG751" s="154" t="s">
        <v>201</v>
      </c>
      <c r="AH751" s="148"/>
      <c r="AI751" s="148"/>
      <c r="AJ751" s="148"/>
      <c r="AK751" s="148"/>
      <c r="AL751" s="155"/>
      <c r="AM751" s="148"/>
      <c r="AN751" s="148"/>
      <c r="AO751" s="148"/>
      <c r="AP751" s="156"/>
      <c r="AQ751" s="148"/>
      <c r="AR751" s="302" t="s">
        <v>0</v>
      </c>
      <c r="AS751" s="303"/>
      <c r="AT751" s="303"/>
      <c r="AU751" s="304" t="s">
        <v>202</v>
      </c>
      <c r="AV751" s="303"/>
      <c r="AW751" s="303"/>
      <c r="AX751" s="149"/>
      <c r="AY751" s="149"/>
      <c r="AZ751" s="157"/>
      <c r="BA751" s="149"/>
      <c r="BB751" s="149"/>
      <c r="BC751" s="149"/>
      <c r="BD751" s="158"/>
      <c r="BE751" s="148"/>
      <c r="BF751" s="302" t="s">
        <v>0</v>
      </c>
      <c r="BG751" s="303"/>
      <c r="BH751" s="303"/>
      <c r="BI751" s="186" t="s">
        <v>203</v>
      </c>
      <c r="BJ751" s="148"/>
      <c r="BK751" s="148"/>
      <c r="BL751" s="148"/>
      <c r="BM751" s="148"/>
      <c r="BN751" s="155"/>
      <c r="BO751" s="148"/>
      <c r="BP751" s="148"/>
      <c r="BQ751" s="148"/>
      <c r="BR751" s="156"/>
      <c r="BS751" s="148"/>
      <c r="BT751" s="148"/>
      <c r="BU751" s="302" t="s">
        <v>0</v>
      </c>
      <c r="BV751" s="303"/>
      <c r="BW751" s="303"/>
      <c r="BX751" s="304" t="s">
        <v>204</v>
      </c>
      <c r="BY751" s="303"/>
      <c r="BZ751" s="303"/>
      <c r="CA751" s="149"/>
      <c r="CB751" s="149"/>
      <c r="CC751" s="149"/>
      <c r="CD751" s="149"/>
      <c r="CE751" s="149"/>
      <c r="CF751" s="149"/>
      <c r="CG751" s="158"/>
      <c r="CH751" s="148"/>
      <c r="CI751" s="302" t="s">
        <v>0</v>
      </c>
      <c r="CJ751" s="303"/>
      <c r="CK751" s="303"/>
      <c r="CL751" s="304" t="s">
        <v>205</v>
      </c>
      <c r="CM751" s="303"/>
      <c r="CN751" s="303"/>
      <c r="CO751" s="149"/>
      <c r="CP751" s="149"/>
      <c r="CQ751" s="149"/>
      <c r="CR751" s="149"/>
      <c r="CS751" s="149"/>
      <c r="CT751" s="149"/>
      <c r="CU751" s="158"/>
      <c r="CV751" s="148"/>
      <c r="CW751" s="302" t="s">
        <v>0</v>
      </c>
      <c r="CX751" s="303"/>
      <c r="CY751" s="303"/>
      <c r="CZ751" s="304" t="s">
        <v>206</v>
      </c>
      <c r="DA751" s="303"/>
      <c r="DB751" s="303"/>
      <c r="DC751" s="149"/>
      <c r="DD751" s="149"/>
      <c r="DE751" s="149"/>
      <c r="DF751" s="149"/>
      <c r="DG751" s="149"/>
      <c r="DH751" s="149"/>
      <c r="DI751" s="158"/>
      <c r="DJ751" s="250"/>
      <c r="DK751" s="250"/>
      <c r="DL751" s="250"/>
      <c r="DM751" s="250"/>
      <c r="DN751" s="13"/>
      <c r="DO751" s="250"/>
    </row>
    <row r="752" spans="1:119" ht="15" customHeight="1">
      <c r="A752" s="2" t="s">
        <v>11</v>
      </c>
      <c r="B752" s="2"/>
      <c r="C752" s="3" t="s">
        <v>12</v>
      </c>
      <c r="D752" s="3" t="s">
        <v>13</v>
      </c>
      <c r="E752" s="4" t="s">
        <v>14</v>
      </c>
      <c r="F752" s="3" t="s">
        <v>13</v>
      </c>
      <c r="G752" s="3" t="s">
        <v>15</v>
      </c>
      <c r="H752" s="3" t="s">
        <v>16</v>
      </c>
      <c r="I752" s="3" t="s">
        <v>17</v>
      </c>
      <c r="J752" s="4" t="s">
        <v>18</v>
      </c>
      <c r="K752" s="3" t="s">
        <v>19</v>
      </c>
      <c r="L752" s="3" t="s">
        <v>16</v>
      </c>
      <c r="M752" s="3" t="s">
        <v>20</v>
      </c>
      <c r="N752" s="3" t="s">
        <v>21</v>
      </c>
      <c r="P752" s="2" t="s">
        <v>11</v>
      </c>
      <c r="Q752" s="3" t="s">
        <v>12</v>
      </c>
      <c r="R752" s="3" t="s">
        <v>13</v>
      </c>
      <c r="S752" s="4" t="s">
        <v>14</v>
      </c>
      <c r="T752" s="3" t="s">
        <v>13</v>
      </c>
      <c r="U752" s="3" t="s">
        <v>15</v>
      </c>
      <c r="V752" s="3" t="s">
        <v>16</v>
      </c>
      <c r="W752" s="3" t="s">
        <v>17</v>
      </c>
      <c r="X752" s="4" t="s">
        <v>18</v>
      </c>
      <c r="Y752" s="3" t="s">
        <v>19</v>
      </c>
      <c r="Z752" s="3" t="s">
        <v>16</v>
      </c>
      <c r="AA752" s="3" t="s">
        <v>20</v>
      </c>
      <c r="AB752" s="3" t="s">
        <v>21</v>
      </c>
      <c r="AD752" s="2" t="s">
        <v>11</v>
      </c>
      <c r="AE752" s="3" t="s">
        <v>12</v>
      </c>
      <c r="AF752" s="3" t="s">
        <v>13</v>
      </c>
      <c r="AG752" s="4" t="s">
        <v>14</v>
      </c>
      <c r="AH752" s="3" t="s">
        <v>13</v>
      </c>
      <c r="AI752" s="3" t="s">
        <v>15</v>
      </c>
      <c r="AJ752" s="3" t="s">
        <v>16</v>
      </c>
      <c r="AK752" s="3" t="s">
        <v>17</v>
      </c>
      <c r="AL752" s="4" t="s">
        <v>18</v>
      </c>
      <c r="AM752" s="3" t="s">
        <v>19</v>
      </c>
      <c r="AN752" s="3" t="s">
        <v>16</v>
      </c>
      <c r="AO752" s="3" t="s">
        <v>20</v>
      </c>
      <c r="AP752" s="3" t="s">
        <v>21</v>
      </c>
      <c r="AR752" s="2" t="s">
        <v>11</v>
      </c>
      <c r="AS752" s="3" t="s">
        <v>12</v>
      </c>
      <c r="AT752" s="3" t="s">
        <v>13</v>
      </c>
      <c r="AU752" s="3" t="s">
        <v>14</v>
      </c>
      <c r="AV752" s="3" t="s">
        <v>13</v>
      </c>
      <c r="AW752" s="3" t="s">
        <v>15</v>
      </c>
      <c r="AX752" s="3" t="s">
        <v>16</v>
      </c>
      <c r="AY752" s="3" t="s">
        <v>17</v>
      </c>
      <c r="AZ752" s="4" t="s">
        <v>22</v>
      </c>
      <c r="BA752" s="3" t="s">
        <v>19</v>
      </c>
      <c r="BB752" s="3" t="s">
        <v>23</v>
      </c>
      <c r="BC752" s="3" t="s">
        <v>24</v>
      </c>
      <c r="BD752" s="3" t="s">
        <v>21</v>
      </c>
      <c r="BF752" s="2" t="s">
        <v>11</v>
      </c>
      <c r="BG752" s="3" t="s">
        <v>12</v>
      </c>
      <c r="BH752" s="3" t="s">
        <v>13</v>
      </c>
      <c r="BI752" s="187" t="s">
        <v>14</v>
      </c>
      <c r="BJ752" s="3" t="s">
        <v>13</v>
      </c>
      <c r="BK752" s="3" t="s">
        <v>15</v>
      </c>
      <c r="BL752" s="3" t="s">
        <v>16</v>
      </c>
      <c r="BM752" s="3" t="s">
        <v>17</v>
      </c>
      <c r="BN752" s="4" t="s">
        <v>18</v>
      </c>
      <c r="BO752" s="3" t="s">
        <v>19</v>
      </c>
      <c r="BP752" s="3" t="s">
        <v>16</v>
      </c>
      <c r="BQ752" s="3" t="s">
        <v>20</v>
      </c>
      <c r="BR752" s="3" t="s">
        <v>21</v>
      </c>
      <c r="BS752" s="1"/>
      <c r="BT752" s="2" t="s">
        <v>11</v>
      </c>
      <c r="BU752" s="3" t="s">
        <v>12</v>
      </c>
      <c r="BV752" s="3" t="s">
        <v>13</v>
      </c>
      <c r="BW752" s="163" t="s">
        <v>14</v>
      </c>
      <c r="BX752" s="3" t="s">
        <v>13</v>
      </c>
      <c r="BY752" s="3" t="s">
        <v>15</v>
      </c>
      <c r="BZ752" s="3" t="s">
        <v>16</v>
      </c>
      <c r="CA752" s="3" t="s">
        <v>17</v>
      </c>
      <c r="CB752" s="3"/>
      <c r="CC752" s="3" t="s">
        <v>19</v>
      </c>
      <c r="CD752" s="3" t="s">
        <v>25</v>
      </c>
      <c r="CE752" s="3" t="s">
        <v>26</v>
      </c>
      <c r="CF752" s="3" t="s">
        <v>21</v>
      </c>
      <c r="CH752" s="2" t="s">
        <v>11</v>
      </c>
      <c r="CI752" s="3" t="s">
        <v>12</v>
      </c>
      <c r="CJ752" s="3" t="s">
        <v>13</v>
      </c>
      <c r="CK752" s="3" t="s">
        <v>14</v>
      </c>
      <c r="CL752" s="3" t="s">
        <v>13</v>
      </c>
      <c r="CM752" s="3" t="s">
        <v>15</v>
      </c>
      <c r="CN752" s="3" t="s">
        <v>16</v>
      </c>
      <c r="CO752" s="3" t="s">
        <v>17</v>
      </c>
      <c r="CP752" s="3"/>
      <c r="CQ752" s="3" t="s">
        <v>19</v>
      </c>
      <c r="CR752" s="3" t="s">
        <v>25</v>
      </c>
      <c r="CS752" s="3" t="s">
        <v>26</v>
      </c>
      <c r="CT752" s="3" t="s">
        <v>21</v>
      </c>
      <c r="CV752" s="2" t="s">
        <v>11</v>
      </c>
      <c r="CW752" s="3" t="s">
        <v>12</v>
      </c>
      <c r="CX752" s="3" t="s">
        <v>13</v>
      </c>
      <c r="CY752" s="3" t="s">
        <v>14</v>
      </c>
      <c r="CZ752" s="3" t="s">
        <v>13</v>
      </c>
      <c r="DA752" s="3" t="s">
        <v>15</v>
      </c>
      <c r="DB752" s="3" t="s">
        <v>16</v>
      </c>
      <c r="DC752" s="3" t="s">
        <v>17</v>
      </c>
      <c r="DD752" s="3"/>
      <c r="DE752" s="3" t="s">
        <v>19</v>
      </c>
      <c r="DF752" s="3" t="s">
        <v>25</v>
      </c>
      <c r="DG752" s="3" t="s">
        <v>26</v>
      </c>
      <c r="DH752" s="3" t="s">
        <v>21</v>
      </c>
      <c r="DJ752" s="250"/>
      <c r="DK752" s="250"/>
      <c r="DL752" s="250"/>
      <c r="DM752" s="250"/>
      <c r="DN752" s="13"/>
      <c r="DO752" s="250"/>
    </row>
    <row r="753" spans="1:119" ht="15" customHeight="1">
      <c r="A753" s="89">
        <v>45817</v>
      </c>
      <c r="B753" s="6">
        <v>1995</v>
      </c>
      <c r="C753" s="78">
        <v>7616</v>
      </c>
      <c r="D753" s="78">
        <v>147</v>
      </c>
      <c r="E753" s="78">
        <v>281</v>
      </c>
      <c r="F753" s="78">
        <v>7</v>
      </c>
      <c r="G753" s="78">
        <v>18</v>
      </c>
      <c r="H753" s="78">
        <v>8</v>
      </c>
      <c r="I753" s="78">
        <v>0</v>
      </c>
      <c r="J753" s="90" t="s">
        <v>27</v>
      </c>
      <c r="K753" s="91">
        <v>682</v>
      </c>
      <c r="L753" s="78">
        <v>5456</v>
      </c>
      <c r="M753" s="92">
        <v>0.37115646258503399</v>
      </c>
      <c r="N753" s="12"/>
      <c r="P753" s="89">
        <v>45817</v>
      </c>
      <c r="Q753" s="78">
        <v>5288</v>
      </c>
      <c r="R753" s="78">
        <v>21</v>
      </c>
      <c r="S753" s="78">
        <v>97</v>
      </c>
      <c r="T753" s="78">
        <v>0</v>
      </c>
      <c r="U753" s="78">
        <v>11</v>
      </c>
      <c r="V753" s="78">
        <v>0</v>
      </c>
      <c r="W753" s="78">
        <v>-1</v>
      </c>
      <c r="X753" s="90" t="s">
        <v>240</v>
      </c>
      <c r="Y753" s="91">
        <v>748</v>
      </c>
      <c r="Z753" s="78">
        <v>0</v>
      </c>
      <c r="AA753" s="92">
        <v>0</v>
      </c>
      <c r="AB753" s="93"/>
      <c r="AD753" s="89">
        <v>45817</v>
      </c>
      <c r="AE753" s="78">
        <v>3436</v>
      </c>
      <c r="AF753" s="78">
        <v>48</v>
      </c>
      <c r="AG753" s="78">
        <v>108</v>
      </c>
      <c r="AH753" s="78">
        <v>3</v>
      </c>
      <c r="AI753" s="78">
        <v>28</v>
      </c>
      <c r="AJ753" s="78">
        <v>3</v>
      </c>
      <c r="AK753" s="78">
        <v>4</v>
      </c>
      <c r="AL753" s="90" t="s">
        <v>210</v>
      </c>
      <c r="AM753" s="91">
        <v>1100</v>
      </c>
      <c r="AN753" s="78">
        <v>3300</v>
      </c>
      <c r="AO753" s="92">
        <v>0.6875</v>
      </c>
      <c r="AP753" s="93"/>
      <c r="AR753" s="89">
        <v>45817</v>
      </c>
      <c r="AS753" s="8">
        <v>5184</v>
      </c>
      <c r="AT753" s="9">
        <v>141</v>
      </c>
      <c r="AU753" s="9">
        <v>230</v>
      </c>
      <c r="AV753" s="9">
        <v>4</v>
      </c>
      <c r="AW753" s="9">
        <v>6</v>
      </c>
      <c r="AX753" s="9">
        <v>4</v>
      </c>
      <c r="AY753" s="9">
        <v>16</v>
      </c>
      <c r="AZ753" s="90" t="s">
        <v>30</v>
      </c>
      <c r="BA753" s="78">
        <v>1000</v>
      </c>
      <c r="BB753" s="9">
        <v>4000</v>
      </c>
      <c r="BC753" s="10">
        <v>0.28368794326241137</v>
      </c>
      <c r="BD753" s="7"/>
      <c r="BF753" s="89">
        <v>45817</v>
      </c>
      <c r="BG753" s="78">
        <v>769</v>
      </c>
      <c r="BH753" s="78">
        <v>42</v>
      </c>
      <c r="BI753" s="188">
        <v>24</v>
      </c>
      <c r="BJ753" s="78">
        <v>1</v>
      </c>
      <c r="BK753" s="78">
        <v>15</v>
      </c>
      <c r="BL753" s="78">
        <v>1</v>
      </c>
      <c r="BM753" s="78">
        <v>8</v>
      </c>
      <c r="BN753" s="90" t="s">
        <v>31</v>
      </c>
      <c r="BO753" s="91">
        <v>800</v>
      </c>
      <c r="BP753" s="78">
        <v>800</v>
      </c>
      <c r="BQ753" s="92">
        <v>0.19047619047619047</v>
      </c>
      <c r="BR753" s="93"/>
      <c r="BS753" s="1"/>
      <c r="BT753" s="89">
        <v>45817</v>
      </c>
      <c r="BU753" s="8">
        <v>7594</v>
      </c>
      <c r="BV753" s="9">
        <v>129</v>
      </c>
      <c r="BW753" s="9">
        <v>199</v>
      </c>
      <c r="BX753" s="9">
        <v>6</v>
      </c>
      <c r="BY753" s="9">
        <v>8</v>
      </c>
      <c r="BZ753" s="9">
        <v>6</v>
      </c>
      <c r="CA753" s="9">
        <v>0</v>
      </c>
      <c r="CB753" s="78"/>
      <c r="CC753" s="78">
        <v>800</v>
      </c>
      <c r="CD753" s="9">
        <v>4800</v>
      </c>
      <c r="CE753" s="10">
        <v>0.37209302325581395</v>
      </c>
      <c r="CF753" s="7"/>
      <c r="CH753" s="89">
        <v>45817</v>
      </c>
      <c r="CI753" s="8">
        <v>8324</v>
      </c>
      <c r="CJ753" s="9">
        <v>204</v>
      </c>
      <c r="CK753" s="9">
        <v>216</v>
      </c>
      <c r="CL753" s="9">
        <v>4</v>
      </c>
      <c r="CM753" s="9">
        <v>10</v>
      </c>
      <c r="CN753" s="9">
        <v>4</v>
      </c>
      <c r="CO753" s="9">
        <v>0</v>
      </c>
      <c r="CP753" s="78"/>
      <c r="CQ753" s="78">
        <v>1012</v>
      </c>
      <c r="CR753" s="9">
        <v>4048</v>
      </c>
      <c r="CS753" s="10">
        <v>0.1984313725490196</v>
      </c>
      <c r="CT753" s="7" t="s">
        <v>105</v>
      </c>
      <c r="CV753" s="89">
        <v>45817</v>
      </c>
      <c r="CW753" s="8">
        <v>227</v>
      </c>
      <c r="CX753" s="9">
        <v>0</v>
      </c>
      <c r="CY753" s="9">
        <v>227</v>
      </c>
      <c r="CZ753" s="9">
        <v>0</v>
      </c>
      <c r="DA753" s="9">
        <v>0</v>
      </c>
      <c r="DB753" s="9">
        <v>0</v>
      </c>
      <c r="DC753" s="9">
        <v>40</v>
      </c>
      <c r="DD753" s="78"/>
      <c r="DE753" s="78">
        <v>385</v>
      </c>
      <c r="DF753" s="9">
        <v>4048</v>
      </c>
      <c r="DG753" s="10">
        <v>0.1984313725490196</v>
      </c>
      <c r="DH753" s="7" t="s">
        <v>241</v>
      </c>
      <c r="DJ753" s="250"/>
      <c r="DK753" s="250"/>
      <c r="DL753" s="250"/>
      <c r="DM753" s="250"/>
      <c r="DN753" s="250"/>
      <c r="DO753" s="250"/>
    </row>
    <row r="754" spans="1:119" ht="15" customHeight="1">
      <c r="A754" s="15"/>
      <c r="B754" s="15"/>
      <c r="C754" s="9">
        <v>9387</v>
      </c>
      <c r="D754" s="9">
        <v>91</v>
      </c>
      <c r="E754" s="9">
        <v>242</v>
      </c>
      <c r="F754" s="9">
        <v>1</v>
      </c>
      <c r="G754" s="9">
        <v>14</v>
      </c>
      <c r="H754" s="9">
        <v>0</v>
      </c>
      <c r="I754" s="9">
        <v>0</v>
      </c>
      <c r="J754" s="90" t="s">
        <v>33</v>
      </c>
      <c r="K754" s="78">
        <v>800</v>
      </c>
      <c r="L754" s="9">
        <v>0</v>
      </c>
      <c r="M754" s="10">
        <v>0</v>
      </c>
      <c r="N754" s="7"/>
      <c r="P754" s="15"/>
      <c r="Q754" s="9">
        <v>6186</v>
      </c>
      <c r="R754" s="9">
        <v>131</v>
      </c>
      <c r="S754" s="9">
        <v>314</v>
      </c>
      <c r="T754" s="9">
        <v>3</v>
      </c>
      <c r="U754" s="9">
        <v>12</v>
      </c>
      <c r="V754" s="9">
        <v>3</v>
      </c>
      <c r="W754" s="9">
        <v>4</v>
      </c>
      <c r="X754" s="90" t="s">
        <v>108</v>
      </c>
      <c r="Y754" s="78">
        <v>762</v>
      </c>
      <c r="Z754" s="9">
        <v>2286</v>
      </c>
      <c r="AA754" s="10">
        <v>0.17450381679389312</v>
      </c>
      <c r="AB754" s="7"/>
      <c r="AD754" s="15"/>
      <c r="AE754" s="9">
        <v>3739</v>
      </c>
      <c r="AF754" s="9">
        <v>61</v>
      </c>
      <c r="AG754" s="9">
        <v>194</v>
      </c>
      <c r="AH754" s="9">
        <v>4</v>
      </c>
      <c r="AI754" s="9">
        <v>4</v>
      </c>
      <c r="AJ754" s="9">
        <v>2</v>
      </c>
      <c r="AK754" s="9">
        <v>0</v>
      </c>
      <c r="AL754" s="90" t="s">
        <v>242</v>
      </c>
      <c r="AM754" s="78">
        <v>759</v>
      </c>
      <c r="AN754" s="9">
        <v>1518</v>
      </c>
      <c r="AO754" s="10">
        <v>0.24885245901639344</v>
      </c>
      <c r="AP754" s="7"/>
      <c r="AR754" s="89"/>
      <c r="AS754" s="8">
        <v>2696</v>
      </c>
      <c r="AT754" s="9">
        <v>65</v>
      </c>
      <c r="AU754" s="9">
        <v>237</v>
      </c>
      <c r="AV754" s="9">
        <v>4</v>
      </c>
      <c r="AW754" s="9">
        <v>16</v>
      </c>
      <c r="AX754" s="9">
        <v>3</v>
      </c>
      <c r="AY754" s="9">
        <v>7</v>
      </c>
      <c r="AZ754" s="90" t="s">
        <v>243</v>
      </c>
      <c r="BA754" s="78">
        <v>1000</v>
      </c>
      <c r="BB754" s="9">
        <v>3000</v>
      </c>
      <c r="BC754" s="10">
        <v>0.46153846153846156</v>
      </c>
      <c r="BD754" s="7"/>
      <c r="BF754" s="15"/>
      <c r="BG754" s="9">
        <v>740</v>
      </c>
      <c r="BH754" s="9">
        <v>80</v>
      </c>
      <c r="BI754" s="73">
        <v>14</v>
      </c>
      <c r="BJ754" s="9">
        <v>2</v>
      </c>
      <c r="BK754" s="9">
        <v>2</v>
      </c>
      <c r="BL754" s="9">
        <v>3</v>
      </c>
      <c r="BM754" s="9">
        <v>0</v>
      </c>
      <c r="BN754" s="90" t="s">
        <v>37</v>
      </c>
      <c r="BO754" s="78">
        <v>722</v>
      </c>
      <c r="BP754" s="9">
        <v>2166</v>
      </c>
      <c r="BQ754" s="10">
        <v>0.27074999999999999</v>
      </c>
      <c r="BR754" s="93"/>
      <c r="BS754" s="1"/>
      <c r="BT754" s="15">
        <f>IF(A757="","",A757)</f>
        <v>45824</v>
      </c>
      <c r="BU754" s="9">
        <v>7734</v>
      </c>
      <c r="BV754" s="9">
        <f t="shared" ref="BV754:BV761" si="1325">IF(BU754="","",BU754-BU753)</f>
        <v>140</v>
      </c>
      <c r="BW754" s="9">
        <v>202</v>
      </c>
      <c r="BX754" s="9">
        <f t="shared" ref="BX754:BX761" si="1326">IF(BW754="","",BW754-BW753)</f>
        <v>3</v>
      </c>
      <c r="BY754" s="9">
        <v>5</v>
      </c>
      <c r="BZ754" s="9">
        <f t="shared" ref="BZ754:BZ761" si="1327">IF(BY754="","",BY753+CA753-BY754)</f>
        <v>3</v>
      </c>
      <c r="CA754" s="9">
        <v>0</v>
      </c>
      <c r="CB754" s="78"/>
      <c r="CC754" s="78">
        <f t="shared" ref="CC754:CC769" si="1328">IF(BU754="","",CC753)</f>
        <v>800</v>
      </c>
      <c r="CD754" s="9">
        <f t="shared" ref="CD754:CD761" si="1329">IF(CC754="","",BZ754*CC754)</f>
        <v>2400</v>
      </c>
      <c r="CE754" s="10">
        <f t="shared" ref="CE754:CE761" si="1330">IF(CD754="","",CD754/(BV754*100))</f>
        <v>0.17142857142857143</v>
      </c>
      <c r="CF754" s="7"/>
      <c r="CH754" s="89">
        <f>IF(A757="","",A757)</f>
        <v>45824</v>
      </c>
      <c r="CI754" s="9">
        <v>8436</v>
      </c>
      <c r="CJ754" s="9">
        <f t="shared" ref="CJ754:CJ761" si="1331">IF(CI754="","",CI754-CI753)</f>
        <v>112</v>
      </c>
      <c r="CK754" s="9">
        <v>218</v>
      </c>
      <c r="CL754" s="9">
        <f t="shared" ref="CL754:CL761" si="1332">IF(CK754="","",CK754-CK753)</f>
        <v>2</v>
      </c>
      <c r="CM754" s="9">
        <v>8</v>
      </c>
      <c r="CN754" s="9">
        <f t="shared" ref="CN754:CN761" si="1333">IF(CM754="","",CM753+CO753-CM754)</f>
        <v>2</v>
      </c>
      <c r="CO754" s="9">
        <v>8</v>
      </c>
      <c r="CP754" s="78"/>
      <c r="CQ754" s="78">
        <f t="shared" ref="CQ754:CQ769" si="1334">IF(CI754="","",CQ753)</f>
        <v>1012</v>
      </c>
      <c r="CR754" s="9">
        <f t="shared" ref="CR754:CR761" si="1335">IF(CQ754="","",CN754*CQ754)</f>
        <v>2024</v>
      </c>
      <c r="CS754" s="10">
        <f t="shared" ref="CS754:CS761" si="1336">IF(CR754="","",CR754/(CJ754*100))</f>
        <v>0.18071428571428572</v>
      </c>
      <c r="CT754" s="7"/>
      <c r="CV754" s="89">
        <f>IF(A757="","",A757)</f>
        <v>45824</v>
      </c>
      <c r="CW754" s="9">
        <v>450</v>
      </c>
      <c r="CX754" s="9">
        <f t="shared" ref="CX754:CX761" si="1337">IF(CW754="","",CW754-CW753)</f>
        <v>223</v>
      </c>
      <c r="CY754" s="9">
        <v>238</v>
      </c>
      <c r="CZ754" s="9">
        <f t="shared" ref="CZ754:CZ761" si="1338">IF(CY754="","",CY754-CY753)</f>
        <v>11</v>
      </c>
      <c r="DA754" s="9">
        <v>28</v>
      </c>
      <c r="DB754" s="9">
        <f t="shared" ref="DB754:DB761" si="1339">IF(DA754="","",DA753+DC753-DA754)</f>
        <v>12</v>
      </c>
      <c r="DC754" s="9">
        <v>19</v>
      </c>
      <c r="DD754" s="78"/>
      <c r="DE754" s="78">
        <f t="shared" ref="DE754:DE769" si="1340">IF(CW754="","",DE753)</f>
        <v>385</v>
      </c>
      <c r="DF754" s="9">
        <f t="shared" ref="DF754:DF761" si="1341">IF(DE754="","",DB754*DE754)</f>
        <v>4620</v>
      </c>
      <c r="DG754" s="10">
        <f t="shared" ref="DG754:DG761" si="1342">IF(DF754="","",DF754/(CX754*100))</f>
        <v>0.20717488789237667</v>
      </c>
      <c r="DH754" s="7"/>
      <c r="DJ754" s="250"/>
      <c r="DK754" s="250"/>
      <c r="DL754" s="250"/>
      <c r="DM754" s="250"/>
      <c r="DN754" s="250"/>
      <c r="DO754" s="250"/>
    </row>
    <row r="755" spans="1:119" ht="15" customHeight="1">
      <c r="A755" s="15"/>
      <c r="B755" s="15"/>
      <c r="C755" s="9">
        <v>6306</v>
      </c>
      <c r="D755" s="9">
        <v>68</v>
      </c>
      <c r="E755" s="9">
        <v>460</v>
      </c>
      <c r="F755" s="9">
        <v>7</v>
      </c>
      <c r="G755" s="9">
        <v>11</v>
      </c>
      <c r="H755" s="9">
        <v>7</v>
      </c>
      <c r="I755" s="9">
        <v>0</v>
      </c>
      <c r="J755" s="62" t="s">
        <v>244</v>
      </c>
      <c r="K755" s="95">
        <v>188</v>
      </c>
      <c r="L755" s="9">
        <v>1316</v>
      </c>
      <c r="M755" s="10">
        <v>0.19352941176470589</v>
      </c>
      <c r="N755" s="7"/>
      <c r="P755" s="15"/>
      <c r="Q755" s="9">
        <v>5613</v>
      </c>
      <c r="R755" s="9">
        <v>189</v>
      </c>
      <c r="S755" s="9">
        <v>148</v>
      </c>
      <c r="T755" s="9">
        <v>6</v>
      </c>
      <c r="U755" s="9">
        <v>0</v>
      </c>
      <c r="V755" s="9">
        <v>10</v>
      </c>
      <c r="W755" s="9">
        <v>11</v>
      </c>
      <c r="X755" s="62" t="s">
        <v>41</v>
      </c>
      <c r="Y755" s="95">
        <v>1100</v>
      </c>
      <c r="Z755" s="9">
        <v>11000</v>
      </c>
      <c r="AA755" s="10">
        <v>0.58201058201058198</v>
      </c>
      <c r="AB755" s="7"/>
      <c r="AD755" s="15"/>
      <c r="AE755" s="9">
        <v>3490</v>
      </c>
      <c r="AF755" s="9">
        <v>83</v>
      </c>
      <c r="AG755" s="9">
        <v>147</v>
      </c>
      <c r="AH755" s="9">
        <v>6</v>
      </c>
      <c r="AI755" s="9">
        <v>14</v>
      </c>
      <c r="AJ755" s="9">
        <v>3</v>
      </c>
      <c r="AK755" s="9">
        <v>0</v>
      </c>
      <c r="AL755" s="62" t="s">
        <v>44</v>
      </c>
      <c r="AM755" s="95">
        <v>670</v>
      </c>
      <c r="AN755" s="9">
        <v>2010</v>
      </c>
      <c r="AO755" s="10">
        <v>0.24216867469879519</v>
      </c>
      <c r="AP755" s="7"/>
      <c r="AR755" s="17"/>
      <c r="AS755" s="18">
        <v>3443</v>
      </c>
      <c r="AT755" s="19">
        <v>32</v>
      </c>
      <c r="AU755" s="19">
        <v>193</v>
      </c>
      <c r="AV755" s="19">
        <v>3</v>
      </c>
      <c r="AW755" s="19">
        <v>31</v>
      </c>
      <c r="AX755" s="19">
        <v>3</v>
      </c>
      <c r="AY755" s="19">
        <v>0</v>
      </c>
      <c r="AZ755" s="113" t="s">
        <v>142</v>
      </c>
      <c r="BA755" s="20">
        <v>165</v>
      </c>
      <c r="BB755" s="19">
        <v>495</v>
      </c>
      <c r="BC755" s="21">
        <v>0.15468750000000001</v>
      </c>
      <c r="BD755" s="22"/>
      <c r="BF755" s="15"/>
      <c r="BG755" s="9">
        <v>600</v>
      </c>
      <c r="BH755" s="9">
        <v>35</v>
      </c>
      <c r="BI755" s="73">
        <v>24</v>
      </c>
      <c r="BJ755" s="9">
        <v>2</v>
      </c>
      <c r="BK755" s="9">
        <v>17</v>
      </c>
      <c r="BL755" s="9">
        <v>2</v>
      </c>
      <c r="BM755" s="9">
        <v>4</v>
      </c>
      <c r="BN755" s="62" t="s">
        <v>216</v>
      </c>
      <c r="BO755" s="95">
        <v>418</v>
      </c>
      <c r="BP755" s="9">
        <v>836</v>
      </c>
      <c r="BQ755" s="10">
        <v>0.23885714285714285</v>
      </c>
      <c r="BR755" s="93"/>
      <c r="BS755" s="1"/>
      <c r="BT755" s="15">
        <f>IF(A761="","",A761)</f>
        <v>45830</v>
      </c>
      <c r="BU755" s="9">
        <v>7897</v>
      </c>
      <c r="BV755" s="9">
        <f t="shared" si="1325"/>
        <v>163</v>
      </c>
      <c r="BW755" s="9">
        <v>205</v>
      </c>
      <c r="BX755" s="9">
        <f t="shared" si="1326"/>
        <v>3</v>
      </c>
      <c r="BY755" s="9">
        <v>2</v>
      </c>
      <c r="BZ755" s="9">
        <f t="shared" si="1327"/>
        <v>3</v>
      </c>
      <c r="CA755" s="9">
        <v>28</v>
      </c>
      <c r="CB755" s="78"/>
      <c r="CC755" s="78">
        <f t="shared" si="1328"/>
        <v>800</v>
      </c>
      <c r="CD755" s="9">
        <f t="shared" si="1329"/>
        <v>2400</v>
      </c>
      <c r="CE755" s="10">
        <f t="shared" si="1330"/>
        <v>0.14723926380368099</v>
      </c>
      <c r="CF755" s="7" t="s">
        <v>245</v>
      </c>
      <c r="CH755" s="89">
        <f>IF(A761="","",A761)</f>
        <v>45830</v>
      </c>
      <c r="CI755" s="9">
        <v>8571</v>
      </c>
      <c r="CJ755" s="9">
        <f t="shared" si="1331"/>
        <v>135</v>
      </c>
      <c r="CK755" s="9">
        <v>219</v>
      </c>
      <c r="CL755" s="9">
        <f t="shared" si="1332"/>
        <v>1</v>
      </c>
      <c r="CM755" s="9">
        <v>15</v>
      </c>
      <c r="CN755" s="9">
        <f t="shared" si="1333"/>
        <v>1</v>
      </c>
      <c r="CO755" s="9">
        <v>0</v>
      </c>
      <c r="CP755" s="78"/>
      <c r="CQ755" s="78">
        <f t="shared" si="1334"/>
        <v>1012</v>
      </c>
      <c r="CR755" s="9">
        <f t="shared" si="1335"/>
        <v>1012</v>
      </c>
      <c r="CS755" s="10">
        <f t="shared" si="1336"/>
        <v>7.4962962962962967E-2</v>
      </c>
      <c r="CT755" s="7"/>
      <c r="CV755" s="89">
        <f>IF(A761="","",A761)</f>
        <v>45830</v>
      </c>
      <c r="CW755" s="9">
        <v>611</v>
      </c>
      <c r="CX755" s="9">
        <f t="shared" si="1337"/>
        <v>161</v>
      </c>
      <c r="CY755" s="9">
        <v>248</v>
      </c>
      <c r="CZ755" s="9">
        <f t="shared" si="1338"/>
        <v>10</v>
      </c>
      <c r="DA755" s="9">
        <v>35</v>
      </c>
      <c r="DB755" s="9">
        <f t="shared" si="1339"/>
        <v>12</v>
      </c>
      <c r="DC755" s="9">
        <v>13</v>
      </c>
      <c r="DD755" s="78"/>
      <c r="DE755" s="78">
        <f t="shared" si="1340"/>
        <v>385</v>
      </c>
      <c r="DF755" s="9">
        <f t="shared" si="1341"/>
        <v>4620</v>
      </c>
      <c r="DG755" s="10">
        <f t="shared" si="1342"/>
        <v>0.28695652173913044</v>
      </c>
      <c r="DH755" s="7"/>
      <c r="DJ755" s="250"/>
      <c r="DK755" s="250"/>
      <c r="DL755" s="250"/>
      <c r="DM755" s="250"/>
      <c r="DN755" s="250"/>
      <c r="DO755" s="250"/>
    </row>
    <row r="756" spans="1:119" ht="15" customHeight="1" thickBot="1">
      <c r="A756" s="23"/>
      <c r="B756" s="23"/>
      <c r="C756" s="24">
        <v>5697</v>
      </c>
      <c r="D756" s="24">
        <v>83</v>
      </c>
      <c r="E756" s="24">
        <v>330</v>
      </c>
      <c r="F756" s="24">
        <v>6</v>
      </c>
      <c r="G756" s="24">
        <v>18</v>
      </c>
      <c r="H756" s="24">
        <v>6</v>
      </c>
      <c r="I756" s="24">
        <v>9</v>
      </c>
      <c r="J756" s="63" t="s">
        <v>219</v>
      </c>
      <c r="K756" s="24">
        <v>170</v>
      </c>
      <c r="L756" s="24">
        <v>1020</v>
      </c>
      <c r="M756" s="26">
        <v>0.12289156626506025</v>
      </c>
      <c r="N756" s="7"/>
      <c r="P756" s="23" t="s">
        <v>90</v>
      </c>
      <c r="Q756" s="24">
        <v>4182</v>
      </c>
      <c r="R756" s="24">
        <v>83</v>
      </c>
      <c r="S756" s="24">
        <v>273</v>
      </c>
      <c r="T756" s="24">
        <v>4</v>
      </c>
      <c r="U756" s="24">
        <v>12</v>
      </c>
      <c r="V756" s="24">
        <v>4</v>
      </c>
      <c r="W756" s="24">
        <v>9</v>
      </c>
      <c r="X756" s="63" t="s">
        <v>48</v>
      </c>
      <c r="Y756" s="24">
        <v>608</v>
      </c>
      <c r="Z756" s="24">
        <v>2432</v>
      </c>
      <c r="AA756" s="26">
        <v>0.2930120481927711</v>
      </c>
      <c r="AB756" s="7"/>
      <c r="AD756" s="23" t="s">
        <v>90</v>
      </c>
      <c r="AE756" s="24">
        <v>3395</v>
      </c>
      <c r="AF756" s="24">
        <v>37</v>
      </c>
      <c r="AG756" s="24">
        <v>379</v>
      </c>
      <c r="AH756" s="24">
        <v>1</v>
      </c>
      <c r="AI756" s="24">
        <v>52</v>
      </c>
      <c r="AJ756" s="24">
        <v>2</v>
      </c>
      <c r="AK756" s="24">
        <v>0</v>
      </c>
      <c r="AL756" s="63" t="s">
        <v>221</v>
      </c>
      <c r="AM756" s="24">
        <v>594</v>
      </c>
      <c r="AN756" s="24">
        <v>1188</v>
      </c>
      <c r="AO756" s="26">
        <v>0.32108108108108108</v>
      </c>
      <c r="AP756" s="7"/>
      <c r="AR756" s="23" t="s">
        <v>90</v>
      </c>
      <c r="AS756" s="27">
        <v>2950</v>
      </c>
      <c r="AT756" s="24">
        <v>215</v>
      </c>
      <c r="AU756" s="24">
        <v>158</v>
      </c>
      <c r="AV756" s="24">
        <v>9</v>
      </c>
      <c r="AW756" s="24">
        <v>120</v>
      </c>
      <c r="AX756" s="24">
        <v>20</v>
      </c>
      <c r="AY756" s="24">
        <v>0</v>
      </c>
      <c r="AZ756" s="63" t="s">
        <v>117</v>
      </c>
      <c r="BA756" s="24">
        <v>200</v>
      </c>
      <c r="BB756" s="24">
        <v>4000</v>
      </c>
      <c r="BC756" s="26">
        <v>0.18604651162790697</v>
      </c>
      <c r="BD756" s="22"/>
      <c r="BF756" s="23"/>
      <c r="BG756" s="24">
        <v>576</v>
      </c>
      <c r="BH756" s="24">
        <v>10</v>
      </c>
      <c r="BI756" s="189">
        <v>42</v>
      </c>
      <c r="BJ756" s="24">
        <v>6</v>
      </c>
      <c r="BK756" s="24">
        <v>260</v>
      </c>
      <c r="BL756" s="24">
        <v>20</v>
      </c>
      <c r="BM756" s="24">
        <v>-248</v>
      </c>
      <c r="BN756" s="63" t="s">
        <v>246</v>
      </c>
      <c r="BO756" s="24">
        <v>37</v>
      </c>
      <c r="BP756" s="24">
        <v>740</v>
      </c>
      <c r="BQ756" s="26">
        <v>0.74</v>
      </c>
      <c r="BR756" s="93" t="s">
        <v>247</v>
      </c>
      <c r="BS756" s="1"/>
      <c r="BT756" s="15">
        <f>IF(A765="","",A765)</f>
        <v>45838</v>
      </c>
      <c r="BU756" s="9">
        <v>8132</v>
      </c>
      <c r="BV756" s="9">
        <f t="shared" si="1325"/>
        <v>235</v>
      </c>
      <c r="BW756" s="9">
        <v>220</v>
      </c>
      <c r="BX756" s="9">
        <f t="shared" si="1326"/>
        <v>15</v>
      </c>
      <c r="BY756" s="9">
        <v>16</v>
      </c>
      <c r="BZ756" s="9">
        <f t="shared" si="1327"/>
        <v>14</v>
      </c>
      <c r="CA756" s="9">
        <v>8</v>
      </c>
      <c r="CB756" s="78"/>
      <c r="CC756" s="78">
        <v>880</v>
      </c>
      <c r="CD756" s="9">
        <f t="shared" si="1329"/>
        <v>12320</v>
      </c>
      <c r="CE756" s="10">
        <f t="shared" si="1330"/>
        <v>0.52425531914893619</v>
      </c>
      <c r="CF756" s="7" t="s">
        <v>248</v>
      </c>
      <c r="CH756" s="89">
        <f>IF(A765="","",A765)</f>
        <v>45838</v>
      </c>
      <c r="CI756" s="9">
        <v>8696</v>
      </c>
      <c r="CJ756" s="9">
        <f t="shared" si="1331"/>
        <v>125</v>
      </c>
      <c r="CK756" s="9">
        <v>222</v>
      </c>
      <c r="CL756" s="9">
        <f t="shared" si="1332"/>
        <v>3</v>
      </c>
      <c r="CM756" s="9">
        <v>12</v>
      </c>
      <c r="CN756" s="9">
        <f t="shared" si="1333"/>
        <v>3</v>
      </c>
      <c r="CO756" s="9">
        <v>4</v>
      </c>
      <c r="CP756" s="78"/>
      <c r="CQ756" s="78">
        <f t="shared" si="1334"/>
        <v>1012</v>
      </c>
      <c r="CR756" s="9">
        <f t="shared" si="1335"/>
        <v>3036</v>
      </c>
      <c r="CS756" s="10">
        <f t="shared" si="1336"/>
        <v>0.24288000000000001</v>
      </c>
      <c r="CT756" s="7"/>
      <c r="CV756" s="89">
        <f>IF(A765="","",A765)</f>
        <v>45838</v>
      </c>
      <c r="CW756" s="9">
        <v>784</v>
      </c>
      <c r="CX756" s="9">
        <f t="shared" si="1337"/>
        <v>173</v>
      </c>
      <c r="CY756" s="9">
        <v>262</v>
      </c>
      <c r="CZ756" s="9">
        <f t="shared" si="1338"/>
        <v>14</v>
      </c>
      <c r="DA756" s="9">
        <v>30</v>
      </c>
      <c r="DB756" s="9">
        <f t="shared" si="1339"/>
        <v>18</v>
      </c>
      <c r="DC756" s="9">
        <v>14</v>
      </c>
      <c r="DD756" s="78"/>
      <c r="DE756" s="78">
        <f t="shared" si="1340"/>
        <v>385</v>
      </c>
      <c r="DF756" s="9">
        <f t="shared" si="1341"/>
        <v>6930</v>
      </c>
      <c r="DG756" s="10">
        <f t="shared" si="1342"/>
        <v>0.40057803468208092</v>
      </c>
      <c r="DH756" s="7"/>
      <c r="DJ756" s="250"/>
      <c r="DK756" s="13"/>
      <c r="DL756" s="13"/>
      <c r="DM756" s="13"/>
      <c r="DN756" s="13"/>
      <c r="DO756" s="250"/>
    </row>
    <row r="757" spans="1:119" ht="15" customHeight="1" thickTop="1">
      <c r="A757" s="89">
        <v>45824</v>
      </c>
      <c r="B757" s="6">
        <f>IF(A757="","",SUM(D757:D760)+SUM(R757:R760)+SUM(BV754)+SUM(CJ754)+SUM(CX754)+SUM(AF757:AF760)+SUM(AT757:AT760)+SUM(BH757:BH760))</f>
        <v>1834</v>
      </c>
      <c r="C757" s="119">
        <v>7753</v>
      </c>
      <c r="D757" s="78">
        <f t="shared" ref="D757:D800" si="1343">IF(C757="","",C757-C753)</f>
        <v>137</v>
      </c>
      <c r="E757" s="120">
        <v>289</v>
      </c>
      <c r="F757" s="78">
        <f t="shared" ref="F757:F800" si="1344">IF(E757="","",E757-E753)</f>
        <v>8</v>
      </c>
      <c r="G757" s="120">
        <v>9</v>
      </c>
      <c r="H757" s="78">
        <f t="shared" ref="H757:H800" si="1345">IF(G757="","",G753+I753-G757)</f>
        <v>9</v>
      </c>
      <c r="I757" s="78">
        <v>17</v>
      </c>
      <c r="J757" s="90" t="str">
        <f t="shared" ref="J757:J788" si="1346">IF(C757="","",J753)</f>
        <v>NICIマスコット</v>
      </c>
      <c r="K757" s="91">
        <f t="shared" ref="K757:K788" si="1347">IF(D757="","",K753)</f>
        <v>682</v>
      </c>
      <c r="L757" s="28">
        <f t="shared" ref="L757:L800" si="1348">IF(G757="","",H757*K757)</f>
        <v>6138</v>
      </c>
      <c r="M757" s="29">
        <f t="shared" ref="M757:M804" si="1349">IF(H757="","",L757/(D757*100))</f>
        <v>0.44802919708029199</v>
      </c>
      <c r="N757" s="7"/>
      <c r="O757" s="168"/>
      <c r="P757" s="89">
        <f>IF(A757="","",A757)</f>
        <v>45824</v>
      </c>
      <c r="Q757" s="119">
        <v>5296</v>
      </c>
      <c r="R757" s="78">
        <f t="shared" ref="R757:R780" si="1350">IF(Q757="","",Q757-Q753)</f>
        <v>8</v>
      </c>
      <c r="S757" s="120">
        <v>97</v>
      </c>
      <c r="T757" s="78">
        <f t="shared" ref="T757:T780" si="1351">IF(S757="","",S757-S753)</f>
        <v>0</v>
      </c>
      <c r="U757" s="120">
        <v>10</v>
      </c>
      <c r="V757" s="78">
        <f t="shared" ref="V757:V780" si="1352">IF(U757="","",U753+W753-U757)</f>
        <v>0</v>
      </c>
      <c r="W757" s="78">
        <v>-1</v>
      </c>
      <c r="X757" s="90" t="str">
        <f t="shared" ref="X757:X780" si="1353">IF(Q757="","",X753)</f>
        <v>ジャグラーサウンドボタン</v>
      </c>
      <c r="Y757" s="91">
        <f t="shared" ref="Y757:Y780" si="1354">IF(R757="","",Y753)</f>
        <v>748</v>
      </c>
      <c r="Z757" s="28">
        <f t="shared" ref="Z757:Z780" si="1355">IF(U757="","",V757*Y757)</f>
        <v>0</v>
      </c>
      <c r="AA757" s="29">
        <f t="shared" ref="AA757:AA780" si="1356">IF(V757="","",Z757/(R757*100))</f>
        <v>0</v>
      </c>
      <c r="AB757" s="7" t="s">
        <v>249</v>
      </c>
      <c r="AC757" s="168"/>
      <c r="AD757" s="89">
        <f>IF(A757="","",A757)</f>
        <v>45824</v>
      </c>
      <c r="AE757" s="119">
        <v>3483</v>
      </c>
      <c r="AF757" s="78">
        <f t="shared" ref="AF757:AF780" si="1357">IF(AE757="","",AE757-AE753)</f>
        <v>47</v>
      </c>
      <c r="AG757" s="120">
        <v>109</v>
      </c>
      <c r="AH757" s="78">
        <f t="shared" ref="AH757:AH780" si="1358">IF(AG757="","",AG757-AG753)</f>
        <v>1</v>
      </c>
      <c r="AI757" s="120">
        <v>30</v>
      </c>
      <c r="AJ757" s="78">
        <f t="shared" ref="AJ757:AJ780" si="1359">IF(AI757="","",AI753+AK753-AI757)</f>
        <v>2</v>
      </c>
      <c r="AK757" s="78">
        <v>2</v>
      </c>
      <c r="AL757" s="90" t="str">
        <f t="shared" ref="AL757:AL780" si="1360">IF(AE757="","",AL753)</f>
        <v>ミニ香水</v>
      </c>
      <c r="AM757" s="91">
        <f t="shared" ref="AM757:AM780" si="1361">IF(AF757="","",AM753)</f>
        <v>1100</v>
      </c>
      <c r="AN757" s="28">
        <f t="shared" ref="AN757:AN780" si="1362">IF(AI757="","",AJ757*AM757)</f>
        <v>2200</v>
      </c>
      <c r="AO757" s="29">
        <f t="shared" ref="AO757:AO780" si="1363">IF(AJ757="","",AN757/(AF757*100))</f>
        <v>0.46808510638297873</v>
      </c>
      <c r="AP757" s="7"/>
      <c r="AQ757" s="168"/>
      <c r="AR757" s="89">
        <f>IF(A757="","",A757)</f>
        <v>45824</v>
      </c>
      <c r="AS757" s="119">
        <v>5270</v>
      </c>
      <c r="AT757" s="78">
        <f t="shared" ref="AT757:AT780" si="1364">IF(AS757="","",AS757-AS753)</f>
        <v>86</v>
      </c>
      <c r="AU757" s="120">
        <v>234</v>
      </c>
      <c r="AV757" s="78">
        <f t="shared" ref="AV757:AV780" si="1365">IF(AU757="","",AU757-AU753)</f>
        <v>4</v>
      </c>
      <c r="AW757" s="120">
        <v>18</v>
      </c>
      <c r="AX757" s="78">
        <f t="shared" ref="AX757:AX780" si="1366">IF(AW757="","",AW753+AY753-AW757)</f>
        <v>4</v>
      </c>
      <c r="AY757" s="78">
        <v>3</v>
      </c>
      <c r="AZ757" s="90" t="str">
        <f t="shared" ref="AZ757:AZ780" si="1367">IF(AS757="","",AZ753)</f>
        <v>テラスタルフェス</v>
      </c>
      <c r="BA757" s="91">
        <f t="shared" ref="BA757:BA780" si="1368">IF(AT757="","",BA753)</f>
        <v>1000</v>
      </c>
      <c r="BB757" s="28">
        <f t="shared" ref="BB757:BB780" si="1369">IF(AW757="","",AX757*BA757)</f>
        <v>4000</v>
      </c>
      <c r="BC757" s="29">
        <f t="shared" ref="BC757:BC780" si="1370">IF(AX757="","",BB757/(AT757*100))</f>
        <v>0.46511627906976744</v>
      </c>
      <c r="BD757" s="7"/>
      <c r="BE757" s="168"/>
      <c r="BF757" s="89">
        <f>IF(A757="","",A757)</f>
        <v>45824</v>
      </c>
      <c r="BG757" s="119">
        <v>830</v>
      </c>
      <c r="BH757" s="78">
        <f t="shared" ref="BH757:BH780" si="1371">IF(BG757="","",BG757-BG753)</f>
        <v>61</v>
      </c>
      <c r="BI757" s="120">
        <v>27</v>
      </c>
      <c r="BJ757" s="78">
        <f t="shared" ref="BJ757:BJ780" si="1372">IF(BI757="","",BI757-BI753)</f>
        <v>3</v>
      </c>
      <c r="BK757" s="120">
        <v>19</v>
      </c>
      <c r="BL757" s="78">
        <f t="shared" ref="BL757:BL780" si="1373">IF(BK757="","",BK753+BM753-BK757)</f>
        <v>4</v>
      </c>
      <c r="BM757" s="78">
        <v>3</v>
      </c>
      <c r="BN757" s="90" t="str">
        <f t="shared" ref="BN757:BN780" si="1374">IF(BG757="","",BN753)</f>
        <v>ゴールドイヤホン</v>
      </c>
      <c r="BO757" s="91">
        <f t="shared" ref="BO757:BO780" si="1375">IF(BH757="","",BO753)</f>
        <v>800</v>
      </c>
      <c r="BP757" s="28">
        <f t="shared" ref="BP757:BP780" si="1376">IF(BK757="","",BL757*BO757)</f>
        <v>3200</v>
      </c>
      <c r="BQ757" s="29">
        <f t="shared" ref="BQ757:BQ780" si="1377">IF(BL757="","",BP757/(BH757*100))</f>
        <v>0.52459016393442626</v>
      </c>
      <c r="BR757" s="7"/>
      <c r="BS757" s="168"/>
      <c r="BT757" s="169" t="str">
        <f>IF(A769="","",A769)</f>
        <v/>
      </c>
      <c r="BU757" s="9"/>
      <c r="BV757" s="9"/>
      <c r="BW757" s="9"/>
      <c r="BX757" s="9"/>
      <c r="BY757" s="9"/>
      <c r="BZ757" s="9"/>
      <c r="CA757" s="9"/>
      <c r="CB757" s="78"/>
      <c r="CC757" s="78"/>
      <c r="CD757" s="9"/>
      <c r="CE757" s="10"/>
      <c r="CF757" s="7"/>
      <c r="CH757" s="89"/>
      <c r="CI757" s="9"/>
      <c r="CJ757" s="9"/>
      <c r="CK757" s="9"/>
      <c r="CL757" s="9"/>
      <c r="CM757" s="9"/>
      <c r="CN757" s="9"/>
      <c r="CO757" s="9"/>
      <c r="CP757" s="78"/>
      <c r="CQ757" s="78"/>
      <c r="CR757" s="9"/>
      <c r="CS757" s="10"/>
      <c r="CT757" s="7"/>
      <c r="CV757" s="89"/>
      <c r="CW757" s="9"/>
      <c r="CX757" s="9"/>
      <c r="CY757" s="9"/>
      <c r="CZ757" s="9"/>
      <c r="DA757" s="9"/>
      <c r="DB757" s="9"/>
      <c r="DC757" s="9"/>
      <c r="DD757" s="78"/>
      <c r="DE757" s="78"/>
      <c r="DF757" s="9"/>
      <c r="DG757" s="10"/>
      <c r="DH757" s="7"/>
      <c r="DJ757" s="250"/>
      <c r="DK757" s="13"/>
      <c r="DL757" s="13"/>
      <c r="DM757" s="13"/>
      <c r="DN757" s="13"/>
      <c r="DO757" s="250"/>
    </row>
    <row r="758" spans="1:119" ht="15" customHeight="1">
      <c r="A758" s="221" t="s">
        <v>223</v>
      </c>
      <c r="B758" s="15"/>
      <c r="C758" s="74">
        <v>9554</v>
      </c>
      <c r="D758" s="78">
        <f t="shared" si="1343"/>
        <v>167</v>
      </c>
      <c r="E758" s="75">
        <v>247</v>
      </c>
      <c r="F758" s="9">
        <f t="shared" si="1344"/>
        <v>5</v>
      </c>
      <c r="G758" s="102">
        <v>8</v>
      </c>
      <c r="H758" s="9">
        <f t="shared" si="1345"/>
        <v>6</v>
      </c>
      <c r="I758" s="1">
        <v>5</v>
      </c>
      <c r="J758" s="62" t="str">
        <f t="shared" si="1346"/>
        <v>ピクミンマスコット</v>
      </c>
      <c r="K758" s="95">
        <f t="shared" si="1347"/>
        <v>800</v>
      </c>
      <c r="L758" s="19">
        <f t="shared" si="1348"/>
        <v>4800</v>
      </c>
      <c r="M758" s="21">
        <f t="shared" si="1349"/>
        <v>0.28742514970059879</v>
      </c>
      <c r="N758" s="7"/>
      <c r="O758" s="168"/>
      <c r="P758" s="15"/>
      <c r="Q758" s="74">
        <v>6249</v>
      </c>
      <c r="R758" s="78">
        <f t="shared" si="1350"/>
        <v>63</v>
      </c>
      <c r="S758" s="75">
        <v>318</v>
      </c>
      <c r="T758" s="9">
        <f t="shared" si="1351"/>
        <v>4</v>
      </c>
      <c r="U758" s="102">
        <v>11</v>
      </c>
      <c r="V758" s="9">
        <f t="shared" si="1352"/>
        <v>5</v>
      </c>
      <c r="W758" s="1">
        <v>5</v>
      </c>
      <c r="X758" s="62" t="str">
        <f t="shared" si="1353"/>
        <v>サンリオキーケース</v>
      </c>
      <c r="Y758" s="95">
        <f t="shared" si="1354"/>
        <v>762</v>
      </c>
      <c r="Z758" s="19">
        <f t="shared" si="1355"/>
        <v>3810</v>
      </c>
      <c r="AA758" s="21">
        <f t="shared" si="1356"/>
        <v>0.60476190476190472</v>
      </c>
      <c r="AB758" s="7"/>
      <c r="AC758" s="168"/>
      <c r="AD758" s="15"/>
      <c r="AE758" s="74">
        <v>3754</v>
      </c>
      <c r="AF758" s="78">
        <f t="shared" si="1357"/>
        <v>15</v>
      </c>
      <c r="AG758" s="75">
        <v>194</v>
      </c>
      <c r="AH758" s="9">
        <f t="shared" si="1358"/>
        <v>0</v>
      </c>
      <c r="AI758" s="102">
        <v>4</v>
      </c>
      <c r="AJ758" s="9">
        <f t="shared" si="1359"/>
        <v>0</v>
      </c>
      <c r="AK758" s="1">
        <v>16</v>
      </c>
      <c r="AL758" s="62" t="str">
        <f t="shared" si="1360"/>
        <v>じゃがりこウォレット</v>
      </c>
      <c r="AM758" s="95">
        <f t="shared" si="1361"/>
        <v>759</v>
      </c>
      <c r="AN758" s="19">
        <f t="shared" si="1362"/>
        <v>0</v>
      </c>
      <c r="AO758" s="21">
        <f t="shared" si="1363"/>
        <v>0</v>
      </c>
      <c r="AP758" s="7" t="s">
        <v>250</v>
      </c>
      <c r="AQ758" s="168"/>
      <c r="AR758" s="15"/>
      <c r="AS758" s="74">
        <v>2782</v>
      </c>
      <c r="AT758" s="78">
        <f t="shared" si="1364"/>
        <v>86</v>
      </c>
      <c r="AU758" s="75">
        <v>241</v>
      </c>
      <c r="AV758" s="9">
        <f t="shared" si="1365"/>
        <v>4</v>
      </c>
      <c r="AW758" s="102">
        <v>19</v>
      </c>
      <c r="AX758" s="9">
        <f t="shared" si="1366"/>
        <v>4</v>
      </c>
      <c r="AY758" s="1">
        <v>1</v>
      </c>
      <c r="AZ758" s="62" t="str">
        <f t="shared" si="1367"/>
        <v>バトルパートナー</v>
      </c>
      <c r="BA758" s="95">
        <f t="shared" si="1368"/>
        <v>1000</v>
      </c>
      <c r="BB758" s="19">
        <f t="shared" si="1369"/>
        <v>4000</v>
      </c>
      <c r="BC758" s="21">
        <f t="shared" si="1370"/>
        <v>0.46511627906976744</v>
      </c>
      <c r="BD758" s="7"/>
      <c r="BE758" s="168"/>
      <c r="BF758" s="15"/>
      <c r="BG758" s="74">
        <v>793</v>
      </c>
      <c r="BH758" s="78">
        <f t="shared" si="1371"/>
        <v>53</v>
      </c>
      <c r="BI758" s="75">
        <v>15</v>
      </c>
      <c r="BJ758" s="9">
        <f t="shared" si="1372"/>
        <v>1</v>
      </c>
      <c r="BK758" s="102">
        <v>1</v>
      </c>
      <c r="BL758" s="9">
        <f t="shared" si="1373"/>
        <v>1</v>
      </c>
      <c r="BM758" s="1">
        <v>4</v>
      </c>
      <c r="BN758" s="62" t="str">
        <f t="shared" si="1374"/>
        <v>デジタルミニカメラ</v>
      </c>
      <c r="BO758" s="95">
        <f t="shared" si="1375"/>
        <v>722</v>
      </c>
      <c r="BP758" s="19">
        <f t="shared" si="1376"/>
        <v>722</v>
      </c>
      <c r="BQ758" s="21">
        <f t="shared" si="1377"/>
        <v>0.13622641509433961</v>
      </c>
      <c r="BR758" s="7"/>
      <c r="BS758" s="168"/>
      <c r="BT758" s="169" t="str">
        <f>IF(A773="","",A773)</f>
        <v/>
      </c>
      <c r="BU758" s="9"/>
      <c r="BV758" s="9" t="str">
        <f t="shared" si="1325"/>
        <v/>
      </c>
      <c r="BW758" s="9"/>
      <c r="BX758" s="9" t="str">
        <f t="shared" si="1326"/>
        <v/>
      </c>
      <c r="BY758" s="9"/>
      <c r="BZ758" s="9" t="str">
        <f t="shared" si="1327"/>
        <v/>
      </c>
      <c r="CA758" s="9"/>
      <c r="CB758" s="78"/>
      <c r="CC758" s="78" t="str">
        <f t="shared" si="1328"/>
        <v/>
      </c>
      <c r="CD758" s="9" t="str">
        <f t="shared" si="1329"/>
        <v/>
      </c>
      <c r="CE758" s="10" t="str">
        <f t="shared" si="1330"/>
        <v/>
      </c>
      <c r="CF758" s="7"/>
      <c r="CH758" s="89" t="str">
        <f>IF(A773="","",A773)</f>
        <v/>
      </c>
      <c r="CI758" s="9"/>
      <c r="CJ758" s="9" t="str">
        <f t="shared" si="1331"/>
        <v/>
      </c>
      <c r="CK758" s="9"/>
      <c r="CL758" s="9" t="str">
        <f t="shared" si="1332"/>
        <v/>
      </c>
      <c r="CM758" s="9"/>
      <c r="CN758" s="9" t="str">
        <f t="shared" si="1333"/>
        <v/>
      </c>
      <c r="CO758" s="9"/>
      <c r="CP758" s="78"/>
      <c r="CQ758" s="78" t="str">
        <f t="shared" si="1334"/>
        <v/>
      </c>
      <c r="CR758" s="9" t="str">
        <f t="shared" si="1335"/>
        <v/>
      </c>
      <c r="CS758" s="10" t="str">
        <f t="shared" si="1336"/>
        <v/>
      </c>
      <c r="CT758" s="7"/>
      <c r="CV758" s="89" t="str">
        <f>IF(A773="","",A773)</f>
        <v/>
      </c>
      <c r="CW758" s="9"/>
      <c r="CX758" s="9" t="str">
        <f t="shared" si="1337"/>
        <v/>
      </c>
      <c r="CY758" s="9"/>
      <c r="CZ758" s="9" t="str">
        <f t="shared" si="1338"/>
        <v/>
      </c>
      <c r="DA758" s="9"/>
      <c r="DB758" s="9" t="str">
        <f t="shared" si="1339"/>
        <v/>
      </c>
      <c r="DC758" s="9"/>
      <c r="DD758" s="78"/>
      <c r="DE758" s="78" t="str">
        <f t="shared" si="1340"/>
        <v/>
      </c>
      <c r="DF758" s="9" t="str">
        <f t="shared" si="1341"/>
        <v/>
      </c>
      <c r="DG758" s="10" t="str">
        <f t="shared" si="1342"/>
        <v/>
      </c>
      <c r="DH758" s="7"/>
      <c r="DJ758" s="250"/>
      <c r="DK758" s="13"/>
      <c r="DL758" s="13"/>
      <c r="DM758" s="13"/>
      <c r="DN758" s="13"/>
      <c r="DO758" s="250"/>
    </row>
    <row r="759" spans="1:119" ht="15" customHeight="1">
      <c r="A759" s="217"/>
      <c r="B759" s="15"/>
      <c r="C759" s="122">
        <v>6407</v>
      </c>
      <c r="D759" s="78">
        <f t="shared" si="1343"/>
        <v>101</v>
      </c>
      <c r="E759" s="123">
        <v>466</v>
      </c>
      <c r="F759" s="9">
        <f t="shared" si="1344"/>
        <v>6</v>
      </c>
      <c r="G759" s="136">
        <v>5</v>
      </c>
      <c r="H759" s="9">
        <f t="shared" si="1345"/>
        <v>6</v>
      </c>
      <c r="I759" s="118">
        <v>0</v>
      </c>
      <c r="J759" s="62" t="str">
        <f t="shared" si="1346"/>
        <v>グミッツェルプチ</v>
      </c>
      <c r="K759" s="247">
        <f t="shared" si="1347"/>
        <v>188</v>
      </c>
      <c r="L759" s="118">
        <f t="shared" si="1348"/>
        <v>1128</v>
      </c>
      <c r="M759" s="137">
        <f t="shared" si="1349"/>
        <v>0.11168316831683169</v>
      </c>
      <c r="N759" s="7"/>
      <c r="O759" s="168"/>
      <c r="P759" s="15"/>
      <c r="Q759" s="122">
        <v>5730</v>
      </c>
      <c r="R759" s="78">
        <f t="shared" si="1350"/>
        <v>117</v>
      </c>
      <c r="S759" s="123">
        <v>155</v>
      </c>
      <c r="T759" s="9">
        <f t="shared" si="1351"/>
        <v>7</v>
      </c>
      <c r="U759" s="136">
        <v>3</v>
      </c>
      <c r="V759" s="9">
        <f t="shared" si="1352"/>
        <v>8</v>
      </c>
      <c r="W759" s="118">
        <v>6</v>
      </c>
      <c r="X759" s="62" t="str">
        <f t="shared" si="1353"/>
        <v>サンリオファン</v>
      </c>
      <c r="Y759" s="247">
        <f t="shared" si="1354"/>
        <v>1100</v>
      </c>
      <c r="Z759" s="118">
        <f t="shared" si="1355"/>
        <v>8800</v>
      </c>
      <c r="AA759" s="137">
        <f t="shared" si="1356"/>
        <v>0.75213675213675213</v>
      </c>
      <c r="AB759" s="7" t="s">
        <v>251</v>
      </c>
      <c r="AC759" s="168"/>
      <c r="AD759" s="15"/>
      <c r="AE759" s="122">
        <v>3520</v>
      </c>
      <c r="AF759" s="78">
        <f t="shared" si="1357"/>
        <v>30</v>
      </c>
      <c r="AG759" s="123">
        <v>148</v>
      </c>
      <c r="AH759" s="9">
        <f t="shared" si="1358"/>
        <v>1</v>
      </c>
      <c r="AI759" s="136">
        <v>14</v>
      </c>
      <c r="AJ759" s="9">
        <f t="shared" si="1359"/>
        <v>0</v>
      </c>
      <c r="AK759" s="118">
        <v>0</v>
      </c>
      <c r="AL759" s="62" t="str">
        <f t="shared" si="1360"/>
        <v>ゲームアーク</v>
      </c>
      <c r="AM759" s="247">
        <f t="shared" si="1361"/>
        <v>670</v>
      </c>
      <c r="AN759" s="118">
        <f t="shared" si="1362"/>
        <v>0</v>
      </c>
      <c r="AO759" s="137">
        <f t="shared" si="1363"/>
        <v>0</v>
      </c>
      <c r="AP759" s="7"/>
      <c r="AQ759" s="168"/>
      <c r="AR759" s="17"/>
      <c r="AS759" s="122">
        <v>3481</v>
      </c>
      <c r="AT759" s="78">
        <f t="shared" si="1364"/>
        <v>38</v>
      </c>
      <c r="AU759" s="123">
        <v>196</v>
      </c>
      <c r="AV759" s="9">
        <f t="shared" si="1365"/>
        <v>3</v>
      </c>
      <c r="AW759" s="136">
        <v>28</v>
      </c>
      <c r="AX759" s="9">
        <f t="shared" si="1366"/>
        <v>3</v>
      </c>
      <c r="AY759" s="118">
        <v>40</v>
      </c>
      <c r="AZ759" s="62" t="str">
        <f t="shared" si="1367"/>
        <v>SPGマスコット</v>
      </c>
      <c r="BA759" s="247">
        <f t="shared" si="1368"/>
        <v>165</v>
      </c>
      <c r="BB759" s="118">
        <f t="shared" si="1369"/>
        <v>495</v>
      </c>
      <c r="BC759" s="137">
        <f t="shared" si="1370"/>
        <v>0.13026315789473683</v>
      </c>
      <c r="BD759" s="7"/>
      <c r="BE759" s="168"/>
      <c r="BF759" s="17"/>
      <c r="BG759" s="122">
        <v>642</v>
      </c>
      <c r="BH759" s="78">
        <f t="shared" si="1371"/>
        <v>42</v>
      </c>
      <c r="BI759" s="123">
        <v>26</v>
      </c>
      <c r="BJ759" s="9">
        <f t="shared" si="1372"/>
        <v>2</v>
      </c>
      <c r="BK759" s="136">
        <v>16</v>
      </c>
      <c r="BL759" s="9">
        <f t="shared" si="1373"/>
        <v>5</v>
      </c>
      <c r="BM759" s="118">
        <v>4</v>
      </c>
      <c r="BN759" s="62" t="str">
        <f t="shared" si="1374"/>
        <v>おしゅし</v>
      </c>
      <c r="BO759" s="247">
        <f t="shared" si="1375"/>
        <v>418</v>
      </c>
      <c r="BP759" s="118">
        <f t="shared" si="1376"/>
        <v>2090</v>
      </c>
      <c r="BQ759" s="137">
        <f t="shared" si="1377"/>
        <v>0.49761904761904763</v>
      </c>
      <c r="BR759" s="7"/>
      <c r="BS759" s="168"/>
      <c r="BT759" s="169" t="str">
        <f>IF(A777="","",A777)</f>
        <v/>
      </c>
      <c r="BU759" s="9"/>
      <c r="BV759" s="9" t="str">
        <f t="shared" si="1325"/>
        <v/>
      </c>
      <c r="BW759" s="9"/>
      <c r="BX759" s="9" t="str">
        <f t="shared" si="1326"/>
        <v/>
      </c>
      <c r="BY759" s="9"/>
      <c r="BZ759" s="9" t="str">
        <f t="shared" si="1327"/>
        <v/>
      </c>
      <c r="CA759" s="9"/>
      <c r="CB759" s="78"/>
      <c r="CC759" s="78" t="str">
        <f t="shared" si="1328"/>
        <v/>
      </c>
      <c r="CD759" s="9" t="str">
        <f t="shared" si="1329"/>
        <v/>
      </c>
      <c r="CE759" s="10" t="str">
        <f t="shared" si="1330"/>
        <v/>
      </c>
      <c r="CF759" s="7"/>
      <c r="CH759" s="89" t="str">
        <f>IF(A777="","",A777)</f>
        <v/>
      </c>
      <c r="CI759" s="9"/>
      <c r="CJ759" s="9" t="str">
        <f t="shared" si="1331"/>
        <v/>
      </c>
      <c r="CK759" s="9"/>
      <c r="CL759" s="9" t="str">
        <f t="shared" si="1332"/>
        <v/>
      </c>
      <c r="CM759" s="9"/>
      <c r="CN759" s="9" t="str">
        <f t="shared" si="1333"/>
        <v/>
      </c>
      <c r="CO759" s="9"/>
      <c r="CP759" s="78"/>
      <c r="CQ759" s="78" t="str">
        <f t="shared" si="1334"/>
        <v/>
      </c>
      <c r="CR759" s="9" t="str">
        <f t="shared" si="1335"/>
        <v/>
      </c>
      <c r="CS759" s="10" t="str">
        <f t="shared" si="1336"/>
        <v/>
      </c>
      <c r="CT759" s="7"/>
      <c r="CV759" s="89" t="str">
        <f>IF(N777="","",N777)</f>
        <v/>
      </c>
      <c r="CW759" s="9"/>
      <c r="CX759" s="9" t="str">
        <f t="shared" si="1337"/>
        <v/>
      </c>
      <c r="CY759" s="9"/>
      <c r="CZ759" s="9" t="str">
        <f t="shared" si="1338"/>
        <v/>
      </c>
      <c r="DA759" s="9"/>
      <c r="DB759" s="9" t="str">
        <f t="shared" si="1339"/>
        <v/>
      </c>
      <c r="DC759" s="9"/>
      <c r="DD759" s="78"/>
      <c r="DE759" s="78" t="str">
        <f t="shared" si="1340"/>
        <v/>
      </c>
      <c r="DF759" s="9" t="str">
        <f t="shared" si="1341"/>
        <v/>
      </c>
      <c r="DG759" s="10" t="str">
        <f t="shared" si="1342"/>
        <v/>
      </c>
      <c r="DH759" s="7"/>
      <c r="DJ759" s="250"/>
      <c r="DK759" s="250"/>
      <c r="DL759" s="250"/>
      <c r="DM759" s="250"/>
      <c r="DN759" s="250"/>
      <c r="DO759" s="250"/>
    </row>
    <row r="760" spans="1:119" ht="15" customHeight="1" thickBot="1">
      <c r="A760" s="23"/>
      <c r="B760" s="23"/>
      <c r="C760" s="61">
        <v>5769</v>
      </c>
      <c r="D760" s="142">
        <f t="shared" si="1343"/>
        <v>72</v>
      </c>
      <c r="E760" s="61">
        <v>335</v>
      </c>
      <c r="F760" s="128">
        <f t="shared" si="1344"/>
        <v>5</v>
      </c>
      <c r="G760" s="61">
        <v>16</v>
      </c>
      <c r="H760" s="128">
        <f t="shared" si="1345"/>
        <v>11</v>
      </c>
      <c r="I760" s="61">
        <v>0</v>
      </c>
      <c r="J760" s="131" t="str">
        <f t="shared" si="1346"/>
        <v>グミッツェル</v>
      </c>
      <c r="K760" s="132">
        <f t="shared" si="1347"/>
        <v>170</v>
      </c>
      <c r="L760" s="130">
        <f t="shared" si="1348"/>
        <v>1870</v>
      </c>
      <c r="M760" s="138">
        <f t="shared" si="1349"/>
        <v>0.25972222222222224</v>
      </c>
      <c r="N760" s="7"/>
      <c r="O760" s="168"/>
      <c r="P760" s="23"/>
      <c r="Q760" s="61">
        <v>4286</v>
      </c>
      <c r="R760" s="142">
        <f t="shared" si="1350"/>
        <v>104</v>
      </c>
      <c r="S760" s="61">
        <v>277</v>
      </c>
      <c r="T760" s="128">
        <f t="shared" si="1351"/>
        <v>4</v>
      </c>
      <c r="U760" s="61">
        <v>17</v>
      </c>
      <c r="V760" s="128">
        <f t="shared" si="1352"/>
        <v>4</v>
      </c>
      <c r="W760" s="61">
        <v>4</v>
      </c>
      <c r="X760" s="131" t="str">
        <f t="shared" si="1353"/>
        <v>アンパンマンマスコット</v>
      </c>
      <c r="Y760" s="132">
        <f t="shared" si="1354"/>
        <v>608</v>
      </c>
      <c r="Z760" s="130">
        <f t="shared" si="1355"/>
        <v>2432</v>
      </c>
      <c r="AA760" s="138">
        <f t="shared" si="1356"/>
        <v>0.23384615384615384</v>
      </c>
      <c r="AB760" s="7"/>
      <c r="AC760" s="168"/>
      <c r="AD760" s="23"/>
      <c r="AE760" s="61">
        <v>3436</v>
      </c>
      <c r="AF760" s="142">
        <f t="shared" si="1357"/>
        <v>41</v>
      </c>
      <c r="AG760" s="61">
        <v>382</v>
      </c>
      <c r="AH760" s="128">
        <f t="shared" si="1358"/>
        <v>3</v>
      </c>
      <c r="AI760" s="61">
        <v>42</v>
      </c>
      <c r="AJ760" s="128">
        <f t="shared" si="1359"/>
        <v>10</v>
      </c>
      <c r="AK760" s="61">
        <v>30</v>
      </c>
      <c r="AL760" s="131" t="str">
        <f t="shared" si="1360"/>
        <v>サンリオシューズ</v>
      </c>
      <c r="AM760" s="132">
        <f t="shared" si="1361"/>
        <v>594</v>
      </c>
      <c r="AN760" s="130">
        <f t="shared" si="1362"/>
        <v>5940</v>
      </c>
      <c r="AO760" s="138">
        <f t="shared" si="1363"/>
        <v>1.448780487804878</v>
      </c>
      <c r="AP760" s="7"/>
      <c r="AQ760" s="168"/>
      <c r="AR760" s="23"/>
      <c r="AS760" s="61">
        <v>3035</v>
      </c>
      <c r="AT760" s="142">
        <f t="shared" si="1364"/>
        <v>85</v>
      </c>
      <c r="AU760" s="61">
        <v>161</v>
      </c>
      <c r="AV760" s="128">
        <f t="shared" si="1365"/>
        <v>3</v>
      </c>
      <c r="AW760" s="61">
        <v>105</v>
      </c>
      <c r="AX760" s="128">
        <f>AW756-AW760</f>
        <v>15</v>
      </c>
      <c r="AY760" s="61">
        <v>50</v>
      </c>
      <c r="AZ760" s="131" t="str">
        <f t="shared" si="1367"/>
        <v>SPGラバー</v>
      </c>
      <c r="BA760" s="132">
        <f t="shared" si="1368"/>
        <v>200</v>
      </c>
      <c r="BB760" s="130">
        <f t="shared" si="1369"/>
        <v>3000</v>
      </c>
      <c r="BC760" s="138">
        <f t="shared" si="1370"/>
        <v>0.35294117647058826</v>
      </c>
      <c r="BD760" s="7"/>
      <c r="BE760" s="168"/>
      <c r="BF760" s="23"/>
      <c r="BG760" s="61">
        <v>582</v>
      </c>
      <c r="BH760" s="142">
        <f t="shared" si="1371"/>
        <v>6</v>
      </c>
      <c r="BI760" s="61">
        <v>42</v>
      </c>
      <c r="BJ760" s="128">
        <f t="shared" si="1372"/>
        <v>0</v>
      </c>
      <c r="BK760" s="61">
        <v>12</v>
      </c>
      <c r="BL760" s="128">
        <f t="shared" si="1373"/>
        <v>0</v>
      </c>
      <c r="BM760" s="61">
        <v>-5</v>
      </c>
      <c r="BN760" s="131" t="s">
        <v>252</v>
      </c>
      <c r="BO760" s="132">
        <v>748</v>
      </c>
      <c r="BP760" s="130">
        <f t="shared" si="1376"/>
        <v>0</v>
      </c>
      <c r="BQ760" s="138">
        <f t="shared" si="1377"/>
        <v>0</v>
      </c>
      <c r="BR760" s="7" t="s">
        <v>253</v>
      </c>
      <c r="BS760" s="168"/>
      <c r="BT760" s="170" t="str">
        <f>IF(A781="","",A781)</f>
        <v/>
      </c>
      <c r="BU760" s="9"/>
      <c r="BV760" s="9" t="str">
        <f t="shared" si="1325"/>
        <v/>
      </c>
      <c r="BW760" s="9"/>
      <c r="BX760" s="9" t="str">
        <f t="shared" si="1326"/>
        <v/>
      </c>
      <c r="BY760" s="9"/>
      <c r="BZ760" s="9" t="str">
        <f t="shared" si="1327"/>
        <v/>
      </c>
      <c r="CA760" s="9"/>
      <c r="CB760" s="78"/>
      <c r="CC760" s="78" t="str">
        <f t="shared" si="1328"/>
        <v/>
      </c>
      <c r="CD760" s="9" t="str">
        <f t="shared" si="1329"/>
        <v/>
      </c>
      <c r="CE760" s="10" t="str">
        <f t="shared" si="1330"/>
        <v/>
      </c>
      <c r="CF760" s="7"/>
      <c r="CH760" s="89" t="str">
        <f>IF(A781="","",A781)</f>
        <v/>
      </c>
      <c r="CI760" s="9"/>
      <c r="CJ760" s="9" t="str">
        <f t="shared" si="1331"/>
        <v/>
      </c>
      <c r="CK760" s="9"/>
      <c r="CL760" s="9" t="str">
        <f t="shared" si="1332"/>
        <v/>
      </c>
      <c r="CM760" s="9"/>
      <c r="CN760" s="9" t="str">
        <f t="shared" si="1333"/>
        <v/>
      </c>
      <c r="CO760" s="9"/>
      <c r="CP760" s="78"/>
      <c r="CQ760" s="78" t="str">
        <f t="shared" si="1334"/>
        <v/>
      </c>
      <c r="CR760" s="9" t="str">
        <f t="shared" si="1335"/>
        <v/>
      </c>
      <c r="CS760" s="10" t="str">
        <f t="shared" si="1336"/>
        <v/>
      </c>
      <c r="CT760" s="7"/>
      <c r="CV760" s="89" t="str">
        <f>IF(N781="","",N781)</f>
        <v/>
      </c>
      <c r="CW760" s="9"/>
      <c r="CX760" s="9" t="str">
        <f t="shared" si="1337"/>
        <v/>
      </c>
      <c r="CY760" s="9"/>
      <c r="CZ760" s="9" t="str">
        <f t="shared" si="1338"/>
        <v/>
      </c>
      <c r="DA760" s="9"/>
      <c r="DB760" s="9" t="str">
        <f t="shared" si="1339"/>
        <v/>
      </c>
      <c r="DC760" s="9"/>
      <c r="DD760" s="78"/>
      <c r="DE760" s="78" t="str">
        <f t="shared" si="1340"/>
        <v/>
      </c>
      <c r="DF760" s="9" t="str">
        <f t="shared" si="1341"/>
        <v/>
      </c>
      <c r="DG760" s="10" t="str">
        <f t="shared" si="1342"/>
        <v/>
      </c>
      <c r="DH760" s="7"/>
      <c r="DJ760" s="250"/>
      <c r="DK760" s="250"/>
      <c r="DL760" s="250"/>
      <c r="DM760" s="250"/>
      <c r="DN760" s="250"/>
      <c r="DO760" s="250"/>
    </row>
    <row r="761" spans="1:119" ht="15" customHeight="1" thickTop="1">
      <c r="A761" s="89">
        <v>45830</v>
      </c>
      <c r="B761" s="6">
        <f>IF(A761="","",SUM(D761:D764)+SUM(R761:R764)+SUM(BV755:BV755)+SUM(CJ755:CJ755)+SUM(CX755:CX755)+SUM(AF761:AF764)+SUM(AT761:AT764)+SUM(BH761:BH764))</f>
        <v>2189</v>
      </c>
      <c r="C761" s="78">
        <v>7854</v>
      </c>
      <c r="D761" s="78">
        <f t="shared" si="1343"/>
        <v>101</v>
      </c>
      <c r="E761" s="78">
        <v>293</v>
      </c>
      <c r="F761" s="78">
        <f t="shared" si="1344"/>
        <v>4</v>
      </c>
      <c r="G761" s="78">
        <v>22</v>
      </c>
      <c r="H761" s="78">
        <f t="shared" si="1345"/>
        <v>4</v>
      </c>
      <c r="I761" s="78">
        <v>9</v>
      </c>
      <c r="J761" s="90" t="str">
        <f t="shared" si="1346"/>
        <v>NICIマスコット</v>
      </c>
      <c r="K761" s="91">
        <f t="shared" si="1347"/>
        <v>682</v>
      </c>
      <c r="L761" s="28">
        <f t="shared" si="1348"/>
        <v>2728</v>
      </c>
      <c r="M761" s="29">
        <f t="shared" si="1349"/>
        <v>0.27009900990099012</v>
      </c>
      <c r="N761" s="7"/>
      <c r="O761" s="168"/>
      <c r="P761" s="89">
        <f>IF(A761="","",A761)</f>
        <v>45830</v>
      </c>
      <c r="Q761" s="78">
        <v>5343</v>
      </c>
      <c r="R761" s="166">
        <f t="shared" si="1350"/>
        <v>47</v>
      </c>
      <c r="S761" s="78">
        <v>98</v>
      </c>
      <c r="T761" s="78">
        <f t="shared" si="1351"/>
        <v>1</v>
      </c>
      <c r="U761" s="78">
        <v>8</v>
      </c>
      <c r="V761" s="78">
        <f t="shared" si="1352"/>
        <v>1</v>
      </c>
      <c r="W761" s="78">
        <v>0</v>
      </c>
      <c r="X761" s="90" t="s">
        <v>208</v>
      </c>
      <c r="Y761" s="91">
        <f t="shared" si="1354"/>
        <v>748</v>
      </c>
      <c r="Z761" s="28">
        <f t="shared" si="1355"/>
        <v>748</v>
      </c>
      <c r="AA761" s="29">
        <f t="shared" si="1356"/>
        <v>0.15914893617021278</v>
      </c>
      <c r="AB761" s="7"/>
      <c r="AC761" s="168"/>
      <c r="AD761" s="89">
        <f>IF(A761="","",A761)</f>
        <v>45830</v>
      </c>
      <c r="AE761" s="78">
        <v>3531</v>
      </c>
      <c r="AF761" s="78">
        <f t="shared" si="1357"/>
        <v>48</v>
      </c>
      <c r="AG761" s="78">
        <v>113</v>
      </c>
      <c r="AH761" s="78">
        <f t="shared" si="1358"/>
        <v>4</v>
      </c>
      <c r="AI761" s="78">
        <v>28</v>
      </c>
      <c r="AJ761" s="78">
        <f t="shared" si="1359"/>
        <v>4</v>
      </c>
      <c r="AK761" s="78">
        <v>0</v>
      </c>
      <c r="AL761" s="90" t="str">
        <f t="shared" si="1360"/>
        <v>ミニ香水</v>
      </c>
      <c r="AM761" s="91">
        <f t="shared" si="1361"/>
        <v>1100</v>
      </c>
      <c r="AN761" s="28">
        <f t="shared" si="1362"/>
        <v>4400</v>
      </c>
      <c r="AO761" s="29">
        <f t="shared" si="1363"/>
        <v>0.91666666666666663</v>
      </c>
      <c r="AP761" s="7"/>
      <c r="AQ761" s="168"/>
      <c r="AR761" s="89">
        <f>IF(A761="","",A761)</f>
        <v>45830</v>
      </c>
      <c r="AS761" s="78">
        <v>5350</v>
      </c>
      <c r="AT761" s="78">
        <f t="shared" si="1364"/>
        <v>80</v>
      </c>
      <c r="AU761" s="78">
        <v>239</v>
      </c>
      <c r="AV761" s="78">
        <f t="shared" si="1365"/>
        <v>5</v>
      </c>
      <c r="AW761" s="78">
        <v>16</v>
      </c>
      <c r="AX761" s="78">
        <f t="shared" si="1366"/>
        <v>5</v>
      </c>
      <c r="AY761" s="78">
        <v>5</v>
      </c>
      <c r="AZ761" s="90" t="str">
        <f t="shared" si="1367"/>
        <v>テラスタルフェス</v>
      </c>
      <c r="BA761" s="91">
        <f t="shared" si="1368"/>
        <v>1000</v>
      </c>
      <c r="BB761" s="28">
        <f t="shared" si="1369"/>
        <v>5000</v>
      </c>
      <c r="BC761" s="29">
        <f t="shared" si="1370"/>
        <v>0.625</v>
      </c>
      <c r="BD761" s="7"/>
      <c r="BE761" s="168"/>
      <c r="BF761" s="89">
        <f>IF(A761="","",A761)</f>
        <v>45830</v>
      </c>
      <c r="BG761" s="78">
        <v>967</v>
      </c>
      <c r="BH761" s="78">
        <f t="shared" si="1371"/>
        <v>137</v>
      </c>
      <c r="BI761" s="78">
        <v>41</v>
      </c>
      <c r="BJ761" s="78">
        <f t="shared" si="1372"/>
        <v>14</v>
      </c>
      <c r="BK761" s="78">
        <v>15</v>
      </c>
      <c r="BL761" s="78">
        <f t="shared" si="1373"/>
        <v>7</v>
      </c>
      <c r="BM761" s="78">
        <v>5</v>
      </c>
      <c r="BN761" s="90" t="str">
        <f t="shared" si="1374"/>
        <v>ゴールドイヤホン</v>
      </c>
      <c r="BO761" s="91">
        <f t="shared" si="1375"/>
        <v>800</v>
      </c>
      <c r="BP761" s="28">
        <f t="shared" si="1376"/>
        <v>5600</v>
      </c>
      <c r="BQ761" s="29">
        <f t="shared" si="1377"/>
        <v>0.40875912408759124</v>
      </c>
      <c r="BR761" s="7"/>
      <c r="BS761" s="168"/>
      <c r="BT761" s="169"/>
      <c r="BU761" s="9"/>
      <c r="BV761" s="9" t="str">
        <f t="shared" si="1325"/>
        <v/>
      </c>
      <c r="BW761" s="9"/>
      <c r="BX761" s="9" t="str">
        <f t="shared" si="1326"/>
        <v/>
      </c>
      <c r="BY761" s="9"/>
      <c r="BZ761" s="9" t="str">
        <f t="shared" si="1327"/>
        <v/>
      </c>
      <c r="CA761" s="9"/>
      <c r="CB761" s="78"/>
      <c r="CC761" s="78" t="str">
        <f t="shared" si="1328"/>
        <v/>
      </c>
      <c r="CD761" s="9" t="str">
        <f t="shared" si="1329"/>
        <v/>
      </c>
      <c r="CE761" s="10" t="str">
        <f t="shared" si="1330"/>
        <v/>
      </c>
      <c r="CF761" s="7"/>
      <c r="CH761" s="15"/>
      <c r="CI761" s="9"/>
      <c r="CJ761" s="9" t="str">
        <f t="shared" si="1331"/>
        <v/>
      </c>
      <c r="CK761" s="9"/>
      <c r="CL761" s="9" t="str">
        <f t="shared" si="1332"/>
        <v/>
      </c>
      <c r="CM761" s="9"/>
      <c r="CN761" s="9" t="str">
        <f t="shared" si="1333"/>
        <v/>
      </c>
      <c r="CO761" s="9"/>
      <c r="CP761" s="78"/>
      <c r="CQ761" s="78" t="str">
        <f t="shared" si="1334"/>
        <v/>
      </c>
      <c r="CR761" s="9" t="str">
        <f t="shared" si="1335"/>
        <v/>
      </c>
      <c r="CS761" s="10" t="str">
        <f t="shared" si="1336"/>
        <v/>
      </c>
      <c r="CT761" s="7"/>
      <c r="CV761" s="15"/>
      <c r="CW761" s="9"/>
      <c r="CX761" s="9" t="str">
        <f t="shared" si="1337"/>
        <v/>
      </c>
      <c r="CY761" s="9"/>
      <c r="CZ761" s="9" t="str">
        <f t="shared" si="1338"/>
        <v/>
      </c>
      <c r="DA761" s="9"/>
      <c r="DB761" s="9" t="str">
        <f t="shared" si="1339"/>
        <v/>
      </c>
      <c r="DC761" s="9"/>
      <c r="DD761" s="78"/>
      <c r="DE761" s="78" t="str">
        <f t="shared" si="1340"/>
        <v/>
      </c>
      <c r="DF761" s="9" t="str">
        <f t="shared" si="1341"/>
        <v/>
      </c>
      <c r="DG761" s="10" t="str">
        <f t="shared" si="1342"/>
        <v/>
      </c>
      <c r="DH761" s="7"/>
      <c r="DJ761" s="250"/>
      <c r="DK761" s="250"/>
      <c r="DL761" s="250"/>
      <c r="DM761" s="250"/>
      <c r="DN761" s="250"/>
      <c r="DO761" s="250"/>
    </row>
    <row r="762" spans="1:119" ht="15" customHeight="1">
      <c r="A762" s="73"/>
      <c r="B762" s="15"/>
      <c r="C762" s="9">
        <v>9683</v>
      </c>
      <c r="D762" s="9">
        <f t="shared" si="1343"/>
        <v>129</v>
      </c>
      <c r="E762" s="9">
        <v>248</v>
      </c>
      <c r="F762" s="9">
        <f t="shared" si="1344"/>
        <v>1</v>
      </c>
      <c r="G762" s="9">
        <v>12</v>
      </c>
      <c r="H762" s="9">
        <f t="shared" si="1345"/>
        <v>1</v>
      </c>
      <c r="I762" s="9">
        <v>0</v>
      </c>
      <c r="J762" s="62" t="str">
        <f t="shared" si="1346"/>
        <v>ピクミンマスコット</v>
      </c>
      <c r="K762" s="95">
        <f t="shared" si="1347"/>
        <v>800</v>
      </c>
      <c r="L762" s="9">
        <f t="shared" si="1348"/>
        <v>800</v>
      </c>
      <c r="M762" s="10">
        <f t="shared" si="1349"/>
        <v>6.2015503875968991E-2</v>
      </c>
      <c r="N762" s="7"/>
      <c r="O762" s="168"/>
      <c r="P762" s="15"/>
      <c r="Q762" s="9">
        <v>6382</v>
      </c>
      <c r="R762" s="9">
        <f t="shared" si="1350"/>
        <v>133</v>
      </c>
      <c r="S762" s="9">
        <v>321</v>
      </c>
      <c r="T762" s="9">
        <f t="shared" si="1351"/>
        <v>3</v>
      </c>
      <c r="U762" s="9">
        <v>14</v>
      </c>
      <c r="V762" s="9">
        <f t="shared" si="1352"/>
        <v>2</v>
      </c>
      <c r="W762" s="9">
        <v>0</v>
      </c>
      <c r="X762" s="62" t="str">
        <f t="shared" si="1353"/>
        <v>サンリオキーケース</v>
      </c>
      <c r="Y762" s="95">
        <f t="shared" si="1354"/>
        <v>762</v>
      </c>
      <c r="Z762" s="9">
        <f t="shared" si="1355"/>
        <v>1524</v>
      </c>
      <c r="AA762" s="10">
        <f t="shared" si="1356"/>
        <v>0.11458646616541353</v>
      </c>
      <c r="AB762" s="7"/>
      <c r="AC762" s="168"/>
      <c r="AD762" s="15"/>
      <c r="AE762" s="9">
        <v>3768</v>
      </c>
      <c r="AF762" s="9">
        <f t="shared" si="1357"/>
        <v>14</v>
      </c>
      <c r="AG762" s="9">
        <v>195</v>
      </c>
      <c r="AH762" s="9">
        <f t="shared" si="1358"/>
        <v>1</v>
      </c>
      <c r="AI762" s="9">
        <v>19</v>
      </c>
      <c r="AJ762" s="9">
        <f t="shared" si="1359"/>
        <v>1</v>
      </c>
      <c r="AK762" s="9">
        <v>-6</v>
      </c>
      <c r="AL762" s="62" t="s">
        <v>254</v>
      </c>
      <c r="AM762" s="95">
        <v>1050</v>
      </c>
      <c r="AN762" s="9">
        <f t="shared" si="1362"/>
        <v>1050</v>
      </c>
      <c r="AO762" s="10">
        <f t="shared" si="1363"/>
        <v>0.75</v>
      </c>
      <c r="AP762" s="7" t="s">
        <v>255</v>
      </c>
      <c r="AQ762" s="168"/>
      <c r="AR762" s="15"/>
      <c r="AS762" s="9">
        <v>2832</v>
      </c>
      <c r="AT762" s="9">
        <f t="shared" si="1364"/>
        <v>50</v>
      </c>
      <c r="AU762" s="9">
        <v>243</v>
      </c>
      <c r="AV762" s="9">
        <f t="shared" si="1365"/>
        <v>2</v>
      </c>
      <c r="AW762" s="9">
        <v>18</v>
      </c>
      <c r="AX762" s="9">
        <f t="shared" si="1366"/>
        <v>2</v>
      </c>
      <c r="AY762" s="9">
        <v>6</v>
      </c>
      <c r="AZ762" s="62" t="str">
        <f t="shared" si="1367"/>
        <v>バトルパートナー</v>
      </c>
      <c r="BA762" s="95">
        <f t="shared" si="1368"/>
        <v>1000</v>
      </c>
      <c r="BB762" s="9">
        <f t="shared" si="1369"/>
        <v>2000</v>
      </c>
      <c r="BC762" s="10">
        <f t="shared" si="1370"/>
        <v>0.4</v>
      </c>
      <c r="BD762" s="7"/>
      <c r="BE762" s="168"/>
      <c r="BF762" s="15"/>
      <c r="BG762" s="9">
        <v>949</v>
      </c>
      <c r="BH762" s="9">
        <f t="shared" si="1371"/>
        <v>156</v>
      </c>
      <c r="BI762" s="9">
        <v>20</v>
      </c>
      <c r="BJ762" s="9">
        <f t="shared" si="1372"/>
        <v>5</v>
      </c>
      <c r="BK762" s="9">
        <v>2</v>
      </c>
      <c r="BL762" s="9">
        <f t="shared" si="1373"/>
        <v>3</v>
      </c>
      <c r="BM762" s="9">
        <v>4</v>
      </c>
      <c r="BN762" s="62" t="str">
        <f t="shared" si="1374"/>
        <v>デジタルミニカメラ</v>
      </c>
      <c r="BO762" s="95">
        <f t="shared" si="1375"/>
        <v>722</v>
      </c>
      <c r="BP762" s="9">
        <f t="shared" si="1376"/>
        <v>2166</v>
      </c>
      <c r="BQ762" s="10">
        <f t="shared" si="1377"/>
        <v>0.13884615384615384</v>
      </c>
      <c r="BR762" s="7"/>
      <c r="BS762" s="168"/>
      <c r="BT762" s="169"/>
      <c r="BU762" s="9"/>
      <c r="BV762" s="9"/>
      <c r="BW762" s="9"/>
      <c r="BX762" s="9"/>
      <c r="BY762" s="9"/>
      <c r="BZ762" s="9"/>
      <c r="CA762" s="9"/>
      <c r="CB762" s="78"/>
      <c r="CC762" s="78" t="str">
        <f t="shared" si="1328"/>
        <v/>
      </c>
      <c r="CD762" s="9"/>
      <c r="CE762" s="10"/>
      <c r="CF762" s="7"/>
      <c r="CH762" s="15"/>
      <c r="CI762" s="9"/>
      <c r="CJ762" s="9"/>
      <c r="CK762" s="9"/>
      <c r="CL762" s="9"/>
      <c r="CM762" s="9"/>
      <c r="CN762" s="9"/>
      <c r="CO762" s="9"/>
      <c r="CP762" s="78"/>
      <c r="CQ762" s="78" t="str">
        <f t="shared" si="1334"/>
        <v/>
      </c>
      <c r="CR762" s="9"/>
      <c r="CS762" s="10"/>
      <c r="CT762" s="7"/>
      <c r="CV762" s="15"/>
      <c r="CW762" s="9"/>
      <c r="CX762" s="9"/>
      <c r="CY762" s="9"/>
      <c r="CZ762" s="9"/>
      <c r="DA762" s="9"/>
      <c r="DB762" s="9"/>
      <c r="DC762" s="9"/>
      <c r="DD762" s="78"/>
      <c r="DE762" s="78" t="str">
        <f t="shared" si="1340"/>
        <v/>
      </c>
      <c r="DF762" s="9"/>
      <c r="DG762" s="10"/>
      <c r="DH762" s="7"/>
      <c r="DJ762" s="250"/>
      <c r="DK762" s="250"/>
      <c r="DL762" s="250"/>
      <c r="DM762" s="250"/>
      <c r="DN762" s="250"/>
      <c r="DO762" s="250"/>
    </row>
    <row r="763" spans="1:119">
      <c r="A763" s="73"/>
      <c r="B763" s="15"/>
      <c r="C763" s="9">
        <v>6504</v>
      </c>
      <c r="D763" s="9">
        <f t="shared" si="1343"/>
        <v>97</v>
      </c>
      <c r="E763" s="9">
        <v>471</v>
      </c>
      <c r="F763" s="9">
        <f t="shared" si="1344"/>
        <v>5</v>
      </c>
      <c r="G763" s="9">
        <v>0</v>
      </c>
      <c r="H763" s="9">
        <f t="shared" si="1345"/>
        <v>5</v>
      </c>
      <c r="I763" s="9">
        <v>48</v>
      </c>
      <c r="J763" s="62" t="str">
        <f t="shared" si="1346"/>
        <v>グミッツェルプチ</v>
      </c>
      <c r="K763" s="9">
        <f t="shared" si="1347"/>
        <v>188</v>
      </c>
      <c r="L763" s="9">
        <f t="shared" si="1348"/>
        <v>940</v>
      </c>
      <c r="M763" s="10">
        <f t="shared" si="1349"/>
        <v>9.6907216494845363E-2</v>
      </c>
      <c r="N763" s="7" t="s">
        <v>256</v>
      </c>
      <c r="O763" s="168"/>
      <c r="P763" s="15"/>
      <c r="Q763" s="9">
        <v>5890</v>
      </c>
      <c r="R763" s="9">
        <f t="shared" si="1350"/>
        <v>160</v>
      </c>
      <c r="S763" s="9">
        <v>156</v>
      </c>
      <c r="T763" s="9">
        <f t="shared" si="1351"/>
        <v>1</v>
      </c>
      <c r="U763" s="9">
        <v>7</v>
      </c>
      <c r="V763" s="9">
        <f t="shared" si="1352"/>
        <v>2</v>
      </c>
      <c r="W763" s="9">
        <v>3</v>
      </c>
      <c r="X763" s="62" t="str">
        <f t="shared" si="1353"/>
        <v>サンリオファン</v>
      </c>
      <c r="Y763" s="9">
        <f t="shared" si="1354"/>
        <v>1100</v>
      </c>
      <c r="Z763" s="9">
        <f t="shared" si="1355"/>
        <v>2200</v>
      </c>
      <c r="AA763" s="10">
        <f t="shared" si="1356"/>
        <v>0.13750000000000001</v>
      </c>
      <c r="AB763" s="7"/>
      <c r="AC763" s="168"/>
      <c r="AD763" s="15"/>
      <c r="AE763" s="9">
        <v>3570</v>
      </c>
      <c r="AF763" s="9">
        <f t="shared" si="1357"/>
        <v>50</v>
      </c>
      <c r="AG763" s="9">
        <v>150</v>
      </c>
      <c r="AH763" s="9">
        <f t="shared" si="1358"/>
        <v>2</v>
      </c>
      <c r="AI763" s="9">
        <v>12</v>
      </c>
      <c r="AJ763" s="9">
        <f t="shared" si="1359"/>
        <v>2</v>
      </c>
      <c r="AK763" s="9">
        <v>0</v>
      </c>
      <c r="AL763" s="62" t="str">
        <f t="shared" si="1360"/>
        <v>ゲームアーク</v>
      </c>
      <c r="AM763" s="9">
        <f t="shared" si="1361"/>
        <v>670</v>
      </c>
      <c r="AN763" s="9">
        <f t="shared" si="1362"/>
        <v>1340</v>
      </c>
      <c r="AO763" s="10">
        <f t="shared" si="1363"/>
        <v>0.26800000000000002</v>
      </c>
      <c r="AP763" s="7"/>
      <c r="AQ763" s="168"/>
      <c r="AR763" s="17"/>
      <c r="AS763" s="9">
        <v>3548</v>
      </c>
      <c r="AT763" s="9">
        <f t="shared" si="1364"/>
        <v>67</v>
      </c>
      <c r="AU763" s="9">
        <v>202</v>
      </c>
      <c r="AV763" s="9">
        <f t="shared" si="1365"/>
        <v>6</v>
      </c>
      <c r="AW763" s="9">
        <v>62</v>
      </c>
      <c r="AX763" s="9">
        <f t="shared" si="1366"/>
        <v>6</v>
      </c>
      <c r="AY763" s="9">
        <v>0</v>
      </c>
      <c r="AZ763" s="62" t="str">
        <f t="shared" si="1367"/>
        <v>SPGマスコット</v>
      </c>
      <c r="BA763" s="9">
        <f t="shared" si="1368"/>
        <v>165</v>
      </c>
      <c r="BB763" s="9">
        <f t="shared" si="1369"/>
        <v>990</v>
      </c>
      <c r="BC763" s="10">
        <f t="shared" si="1370"/>
        <v>0.14776119402985075</v>
      </c>
      <c r="BD763" s="7"/>
      <c r="BE763" s="168"/>
      <c r="BF763" s="17"/>
      <c r="BG763" s="9">
        <v>704</v>
      </c>
      <c r="BH763" s="9">
        <f t="shared" si="1371"/>
        <v>62</v>
      </c>
      <c r="BI763" s="9">
        <v>27</v>
      </c>
      <c r="BJ763" s="9">
        <f t="shared" si="1372"/>
        <v>1</v>
      </c>
      <c r="BK763" s="9">
        <v>18</v>
      </c>
      <c r="BL763" s="9">
        <f t="shared" si="1373"/>
        <v>2</v>
      </c>
      <c r="BM763" s="9">
        <v>0</v>
      </c>
      <c r="BN763" s="62" t="str">
        <f t="shared" si="1374"/>
        <v>おしゅし</v>
      </c>
      <c r="BO763" s="9">
        <f t="shared" si="1375"/>
        <v>418</v>
      </c>
      <c r="BP763" s="9">
        <f t="shared" si="1376"/>
        <v>836</v>
      </c>
      <c r="BQ763" s="10">
        <f t="shared" si="1377"/>
        <v>0.13483870967741934</v>
      </c>
      <c r="BR763" s="7"/>
      <c r="BS763" s="168"/>
      <c r="BT763" s="170"/>
      <c r="BU763" s="9"/>
      <c r="BV763" s="9" t="str">
        <f t="shared" ref="BV763:BV783" si="1378">IF(BU763="","",BU763-BU762)</f>
        <v/>
      </c>
      <c r="BW763" s="9"/>
      <c r="BX763" s="9" t="str">
        <f t="shared" ref="BX763:BX783" si="1379">IF(BW763="","",BW763-BW762)</f>
        <v/>
      </c>
      <c r="BY763" s="9"/>
      <c r="BZ763" s="9" t="str">
        <f t="shared" ref="BZ763:BZ783" si="1380">IF(BY763="","",BY762+CA762-BY763)</f>
        <v/>
      </c>
      <c r="CA763" s="9"/>
      <c r="CB763" s="78"/>
      <c r="CC763" s="78" t="str">
        <f t="shared" si="1328"/>
        <v/>
      </c>
      <c r="CD763" s="9" t="str">
        <f t="shared" ref="CD763:CD805" si="1381">IF(CC763="","",BZ763*CC763)</f>
        <v/>
      </c>
      <c r="CE763" s="10" t="str">
        <f t="shared" ref="CE763:CE805" si="1382">IF(CD763="","",CD763/(BV763*100))</f>
        <v/>
      </c>
      <c r="CF763" s="7"/>
      <c r="CH763" s="89"/>
      <c r="CI763" s="9"/>
      <c r="CJ763" s="9" t="str">
        <f t="shared" ref="CJ763:CJ783" si="1383">IF(CI763="","",CI763-CI762)</f>
        <v/>
      </c>
      <c r="CK763" s="9"/>
      <c r="CL763" s="9" t="str">
        <f t="shared" ref="CL763:CL783" si="1384">IF(CK763="","",CK763-CK762)</f>
        <v/>
      </c>
      <c r="CM763" s="9"/>
      <c r="CN763" s="9" t="str">
        <f t="shared" ref="CN763:CN783" si="1385">IF(CM763="","",CM762+CO762-CM763)</f>
        <v/>
      </c>
      <c r="CO763" s="9"/>
      <c r="CP763" s="78"/>
      <c r="CQ763" s="78" t="str">
        <f t="shared" si="1334"/>
        <v/>
      </c>
      <c r="CR763" s="9" t="str">
        <f t="shared" ref="CR763:CR805" si="1386">IF(CQ763="","",CN763*CQ763)</f>
        <v/>
      </c>
      <c r="CS763" s="10" t="str">
        <f t="shared" ref="CS763:CS805" si="1387">IF(CR763="","",CR763/(CJ763*100))</f>
        <v/>
      </c>
      <c r="CT763" s="7"/>
      <c r="CV763" s="89"/>
      <c r="CW763" s="9"/>
      <c r="CX763" s="9" t="str">
        <f t="shared" ref="CX763:CX783" si="1388">IF(CW763="","",CW763-CW762)</f>
        <v/>
      </c>
      <c r="CY763" s="9"/>
      <c r="CZ763" s="9" t="str">
        <f t="shared" ref="CZ763:CZ783" si="1389">IF(CY763="","",CY763-CY762)</f>
        <v/>
      </c>
      <c r="DA763" s="9"/>
      <c r="DB763" s="9" t="str">
        <f t="shared" ref="DB763:DB783" si="1390">IF(DA763="","",DA762+DC762-DA763)</f>
        <v/>
      </c>
      <c r="DC763" s="9"/>
      <c r="DD763" s="78"/>
      <c r="DE763" s="78" t="str">
        <f t="shared" si="1340"/>
        <v/>
      </c>
      <c r="DF763" s="9" t="str">
        <f t="shared" ref="DF763:DF805" si="1391">IF(DE763="","",DB763*DE763)</f>
        <v/>
      </c>
      <c r="DG763" s="10" t="str">
        <f t="shared" ref="DG763:DG805" si="1392">IF(DF763="","",DF763/(CX763*100))</f>
        <v/>
      </c>
      <c r="DH763" s="7"/>
      <c r="DJ763" s="250"/>
      <c r="DK763" s="250"/>
      <c r="DL763" s="250"/>
      <c r="DM763" s="250"/>
      <c r="DN763" s="250"/>
      <c r="DO763" s="250"/>
    </row>
    <row r="764" spans="1:119" ht="15" customHeight="1" thickBot="1">
      <c r="A764" s="23"/>
      <c r="B764" s="23"/>
      <c r="C764" s="24">
        <v>5873</v>
      </c>
      <c r="D764" s="24">
        <f t="shared" si="1343"/>
        <v>104</v>
      </c>
      <c r="E764" s="24">
        <v>342</v>
      </c>
      <c r="F764" s="24">
        <f t="shared" si="1344"/>
        <v>7</v>
      </c>
      <c r="G764" s="24">
        <v>8</v>
      </c>
      <c r="H764" s="24">
        <f t="shared" si="1345"/>
        <v>8</v>
      </c>
      <c r="I764" s="24">
        <v>33</v>
      </c>
      <c r="J764" s="63" t="str">
        <f t="shared" si="1346"/>
        <v>グミッツェル</v>
      </c>
      <c r="K764" s="96">
        <f t="shared" si="1347"/>
        <v>170</v>
      </c>
      <c r="L764" s="24">
        <f t="shared" si="1348"/>
        <v>1360</v>
      </c>
      <c r="M764" s="26">
        <f t="shared" si="1349"/>
        <v>0.13076923076923078</v>
      </c>
      <c r="N764" s="7"/>
      <c r="O764" s="168"/>
      <c r="P764" s="23"/>
      <c r="Q764" s="24">
        <v>4379</v>
      </c>
      <c r="R764" s="24">
        <f t="shared" si="1350"/>
        <v>93</v>
      </c>
      <c r="S764" s="24">
        <v>282</v>
      </c>
      <c r="T764" s="24">
        <f t="shared" si="1351"/>
        <v>5</v>
      </c>
      <c r="U764" s="24">
        <v>17</v>
      </c>
      <c r="V764" s="24">
        <f t="shared" si="1352"/>
        <v>4</v>
      </c>
      <c r="W764" s="24">
        <v>0</v>
      </c>
      <c r="X764" s="63" t="str">
        <f t="shared" si="1353"/>
        <v>アンパンマンマスコット</v>
      </c>
      <c r="Y764" s="96">
        <f t="shared" si="1354"/>
        <v>608</v>
      </c>
      <c r="Z764" s="24">
        <f t="shared" si="1355"/>
        <v>2432</v>
      </c>
      <c r="AA764" s="26">
        <f t="shared" si="1356"/>
        <v>0.26150537634408605</v>
      </c>
      <c r="AB764" s="7"/>
      <c r="AC764" s="168"/>
      <c r="AD764" s="23"/>
      <c r="AE764" s="24">
        <v>3460</v>
      </c>
      <c r="AF764" s="24">
        <f t="shared" si="1357"/>
        <v>24</v>
      </c>
      <c r="AG764" s="24">
        <v>384</v>
      </c>
      <c r="AH764" s="24">
        <f t="shared" si="1358"/>
        <v>2</v>
      </c>
      <c r="AI764" s="24">
        <v>66</v>
      </c>
      <c r="AJ764" s="24">
        <f t="shared" si="1359"/>
        <v>6</v>
      </c>
      <c r="AK764" s="24">
        <v>0</v>
      </c>
      <c r="AL764" s="63" t="str">
        <f t="shared" si="1360"/>
        <v>サンリオシューズ</v>
      </c>
      <c r="AM764" s="96">
        <f t="shared" si="1361"/>
        <v>594</v>
      </c>
      <c r="AN764" s="24">
        <f t="shared" si="1362"/>
        <v>3564</v>
      </c>
      <c r="AO764" s="26">
        <f t="shared" si="1363"/>
        <v>1.4850000000000001</v>
      </c>
      <c r="AP764" s="7" t="s">
        <v>257</v>
      </c>
      <c r="AQ764" s="168"/>
      <c r="AR764" s="23"/>
      <c r="AS764" s="24">
        <v>3159</v>
      </c>
      <c r="AT764" s="24">
        <f t="shared" si="1364"/>
        <v>124</v>
      </c>
      <c r="AU764" s="24">
        <v>167</v>
      </c>
      <c r="AV764" s="24">
        <f t="shared" si="1365"/>
        <v>6</v>
      </c>
      <c r="AW764" s="24">
        <v>148</v>
      </c>
      <c r="AX764" s="24">
        <f t="shared" si="1366"/>
        <v>7</v>
      </c>
      <c r="AY764" s="24">
        <v>0</v>
      </c>
      <c r="AZ764" s="63" t="str">
        <f t="shared" si="1367"/>
        <v>SPGラバー</v>
      </c>
      <c r="BA764" s="96">
        <f t="shared" si="1368"/>
        <v>200</v>
      </c>
      <c r="BB764" s="24">
        <f t="shared" si="1369"/>
        <v>1400</v>
      </c>
      <c r="BC764" s="26">
        <f t="shared" si="1370"/>
        <v>0.11290322580645161</v>
      </c>
      <c r="BD764" s="7"/>
      <c r="BE764" s="168"/>
      <c r="BF764" s="23"/>
      <c r="BG764" s="24">
        <v>636</v>
      </c>
      <c r="BH764" s="24">
        <f t="shared" si="1371"/>
        <v>54</v>
      </c>
      <c r="BI764" s="24">
        <v>42</v>
      </c>
      <c r="BJ764" s="24">
        <f t="shared" si="1372"/>
        <v>0</v>
      </c>
      <c r="BK764" s="24">
        <v>7</v>
      </c>
      <c r="BL764" s="24">
        <f t="shared" si="1373"/>
        <v>0</v>
      </c>
      <c r="BM764" s="24">
        <v>0</v>
      </c>
      <c r="BN764" s="63" t="s">
        <v>222</v>
      </c>
      <c r="BO764" s="96">
        <v>650</v>
      </c>
      <c r="BP764" s="24">
        <f t="shared" si="1376"/>
        <v>0</v>
      </c>
      <c r="BQ764" s="26">
        <f t="shared" si="1377"/>
        <v>0</v>
      </c>
      <c r="BR764" s="7"/>
      <c r="BS764" s="168"/>
      <c r="BT764" s="169"/>
      <c r="BU764" s="9"/>
      <c r="BV764" s="9" t="str">
        <f t="shared" si="1378"/>
        <v/>
      </c>
      <c r="BW764" s="9"/>
      <c r="BX764" s="9" t="str">
        <f t="shared" si="1379"/>
        <v/>
      </c>
      <c r="BY764" s="9"/>
      <c r="BZ764" s="9" t="str">
        <f t="shared" si="1380"/>
        <v/>
      </c>
      <c r="CA764" s="9"/>
      <c r="CB764" s="78"/>
      <c r="CC764" s="78" t="str">
        <f t="shared" si="1328"/>
        <v/>
      </c>
      <c r="CD764" s="9" t="str">
        <f t="shared" si="1381"/>
        <v/>
      </c>
      <c r="CE764" s="10" t="str">
        <f t="shared" si="1382"/>
        <v/>
      </c>
      <c r="CF764" s="7"/>
      <c r="CH764" s="15"/>
      <c r="CI764" s="9"/>
      <c r="CJ764" s="9" t="str">
        <f t="shared" si="1383"/>
        <v/>
      </c>
      <c r="CK764" s="9"/>
      <c r="CL764" s="9" t="str">
        <f t="shared" si="1384"/>
        <v/>
      </c>
      <c r="CM764" s="9"/>
      <c r="CN764" s="9" t="str">
        <f t="shared" si="1385"/>
        <v/>
      </c>
      <c r="CO764" s="9"/>
      <c r="CP764" s="78"/>
      <c r="CQ764" s="78" t="str">
        <f t="shared" si="1334"/>
        <v/>
      </c>
      <c r="CR764" s="9" t="str">
        <f t="shared" si="1386"/>
        <v/>
      </c>
      <c r="CS764" s="10" t="str">
        <f t="shared" si="1387"/>
        <v/>
      </c>
      <c r="CT764" s="7"/>
      <c r="CV764" s="15"/>
      <c r="CW764" s="9"/>
      <c r="CX764" s="9" t="str">
        <f t="shared" si="1388"/>
        <v/>
      </c>
      <c r="CY764" s="9"/>
      <c r="CZ764" s="9" t="str">
        <f t="shared" si="1389"/>
        <v/>
      </c>
      <c r="DA764" s="9"/>
      <c r="DB764" s="9" t="str">
        <f t="shared" si="1390"/>
        <v/>
      </c>
      <c r="DC764" s="9"/>
      <c r="DD764" s="78"/>
      <c r="DE764" s="78" t="str">
        <f t="shared" si="1340"/>
        <v/>
      </c>
      <c r="DF764" s="9" t="str">
        <f t="shared" si="1391"/>
        <v/>
      </c>
      <c r="DG764" s="10" t="str">
        <f t="shared" si="1392"/>
        <v/>
      </c>
      <c r="DH764" s="7"/>
    </row>
    <row r="765" spans="1:119" ht="15" customHeight="1" thickTop="1">
      <c r="A765" s="89">
        <v>45838</v>
      </c>
      <c r="B765" s="6">
        <f>IF(A765="","",SUM(D765:D768)+SUM(R765:R768)+SUM(BV756)+SUM(CJ756)+SUM(CX756)+SUM(AF765:AF768)+SUM(AT765:AT768)+SUM(BH765:BH768))</f>
        <v>2287</v>
      </c>
      <c r="C765" s="78">
        <v>7946</v>
      </c>
      <c r="D765" s="78">
        <f t="shared" si="1343"/>
        <v>92</v>
      </c>
      <c r="E765" s="78">
        <v>296</v>
      </c>
      <c r="F765" s="78">
        <f t="shared" si="1344"/>
        <v>3</v>
      </c>
      <c r="G765" s="78">
        <v>28</v>
      </c>
      <c r="H765" s="78">
        <f t="shared" si="1345"/>
        <v>3</v>
      </c>
      <c r="I765" s="78">
        <v>8</v>
      </c>
      <c r="J765" s="90" t="str">
        <f t="shared" si="1346"/>
        <v>NICIマスコット</v>
      </c>
      <c r="K765" s="91">
        <f t="shared" si="1347"/>
        <v>682</v>
      </c>
      <c r="L765" s="28">
        <f t="shared" si="1348"/>
        <v>2046</v>
      </c>
      <c r="M765" s="29">
        <f t="shared" si="1349"/>
        <v>0.22239130434782609</v>
      </c>
      <c r="N765" s="7"/>
      <c r="O765" s="168"/>
      <c r="P765" s="89">
        <f>IF(A765="","",A765)</f>
        <v>45838</v>
      </c>
      <c r="Q765" s="78">
        <v>5388</v>
      </c>
      <c r="R765" s="166">
        <f t="shared" si="1350"/>
        <v>45</v>
      </c>
      <c r="S765" s="78">
        <v>100</v>
      </c>
      <c r="T765" s="78">
        <f t="shared" si="1351"/>
        <v>2</v>
      </c>
      <c r="U765" s="78">
        <v>7</v>
      </c>
      <c r="V765" s="78">
        <f t="shared" si="1352"/>
        <v>1</v>
      </c>
      <c r="W765" s="78">
        <v>0</v>
      </c>
      <c r="X765" s="172" t="str">
        <f t="shared" si="1353"/>
        <v>ペヤングイヤホン</v>
      </c>
      <c r="Y765" s="91">
        <f t="shared" si="1354"/>
        <v>748</v>
      </c>
      <c r="Z765" s="28">
        <f t="shared" si="1355"/>
        <v>748</v>
      </c>
      <c r="AA765" s="29">
        <f t="shared" si="1356"/>
        <v>0.16622222222222222</v>
      </c>
      <c r="AB765" s="7"/>
      <c r="AC765" s="168"/>
      <c r="AD765" s="89">
        <f>IF(A765="","",A765)</f>
        <v>45838</v>
      </c>
      <c r="AE765" s="78">
        <v>3560</v>
      </c>
      <c r="AF765" s="78">
        <f t="shared" si="1357"/>
        <v>29</v>
      </c>
      <c r="AG765" s="78">
        <v>114</v>
      </c>
      <c r="AH765" s="78">
        <f t="shared" si="1358"/>
        <v>1</v>
      </c>
      <c r="AI765" s="78">
        <v>27</v>
      </c>
      <c r="AJ765" s="78">
        <f t="shared" si="1359"/>
        <v>1</v>
      </c>
      <c r="AK765" s="78">
        <v>0</v>
      </c>
      <c r="AL765" s="90" t="str">
        <f t="shared" si="1360"/>
        <v>ミニ香水</v>
      </c>
      <c r="AM765" s="91">
        <f t="shared" si="1361"/>
        <v>1100</v>
      </c>
      <c r="AN765" s="28">
        <f t="shared" si="1362"/>
        <v>1100</v>
      </c>
      <c r="AO765" s="29">
        <f t="shared" si="1363"/>
        <v>0.37931034482758619</v>
      </c>
      <c r="AP765" s="7"/>
      <c r="AQ765" s="168"/>
      <c r="AR765" s="89">
        <f>IF(A765="","",A765)</f>
        <v>45838</v>
      </c>
      <c r="AS765" s="78">
        <v>5467</v>
      </c>
      <c r="AT765" s="78">
        <f t="shared" si="1364"/>
        <v>117</v>
      </c>
      <c r="AU765" s="78">
        <v>245</v>
      </c>
      <c r="AV765" s="78">
        <f t="shared" si="1365"/>
        <v>6</v>
      </c>
      <c r="AW765" s="78">
        <v>15</v>
      </c>
      <c r="AX765" s="78">
        <f t="shared" si="1366"/>
        <v>6</v>
      </c>
      <c r="AY765" s="78">
        <v>5</v>
      </c>
      <c r="AZ765" s="90" t="str">
        <f t="shared" si="1367"/>
        <v>テラスタルフェス</v>
      </c>
      <c r="BA765" s="91">
        <f t="shared" si="1368"/>
        <v>1000</v>
      </c>
      <c r="BB765" s="28">
        <f t="shared" si="1369"/>
        <v>6000</v>
      </c>
      <c r="BC765" s="29">
        <f t="shared" si="1370"/>
        <v>0.51282051282051277</v>
      </c>
      <c r="BD765" s="7"/>
      <c r="BE765" s="168"/>
      <c r="BF765" s="89">
        <f>IF(A765="","",A765)</f>
        <v>45838</v>
      </c>
      <c r="BG765" s="78">
        <v>1068</v>
      </c>
      <c r="BH765" s="78">
        <f t="shared" si="1371"/>
        <v>101</v>
      </c>
      <c r="BI765" s="78">
        <v>45</v>
      </c>
      <c r="BJ765" s="78">
        <f t="shared" si="1372"/>
        <v>4</v>
      </c>
      <c r="BK765" s="78">
        <v>17</v>
      </c>
      <c r="BL765" s="78">
        <f t="shared" si="1373"/>
        <v>3</v>
      </c>
      <c r="BM765" s="78">
        <v>5</v>
      </c>
      <c r="BN765" s="90" t="str">
        <f t="shared" si="1374"/>
        <v>ゴールドイヤホン</v>
      </c>
      <c r="BO765" s="91">
        <f t="shared" si="1375"/>
        <v>800</v>
      </c>
      <c r="BP765" s="28">
        <f t="shared" si="1376"/>
        <v>2400</v>
      </c>
      <c r="BQ765" s="29">
        <f t="shared" si="1377"/>
        <v>0.23762376237623761</v>
      </c>
      <c r="BR765" s="7"/>
      <c r="BS765" s="168"/>
      <c r="BT765" s="169"/>
      <c r="BU765" s="9"/>
      <c r="BV765" s="9" t="str">
        <f t="shared" si="1378"/>
        <v/>
      </c>
      <c r="BW765" s="9"/>
      <c r="BX765" s="9" t="str">
        <f t="shared" si="1379"/>
        <v/>
      </c>
      <c r="BY765" s="9"/>
      <c r="BZ765" s="9" t="str">
        <f t="shared" si="1380"/>
        <v/>
      </c>
      <c r="CA765" s="9"/>
      <c r="CB765" s="78"/>
      <c r="CC765" s="78" t="str">
        <f t="shared" si="1328"/>
        <v/>
      </c>
      <c r="CD765" s="9" t="str">
        <f t="shared" si="1381"/>
        <v/>
      </c>
      <c r="CE765" s="10" t="str">
        <f t="shared" si="1382"/>
        <v/>
      </c>
      <c r="CF765" s="7"/>
      <c r="CH765" s="15"/>
      <c r="CI765" s="9"/>
      <c r="CJ765" s="9" t="str">
        <f t="shared" si="1383"/>
        <v/>
      </c>
      <c r="CK765" s="9"/>
      <c r="CL765" s="9" t="str">
        <f t="shared" si="1384"/>
        <v/>
      </c>
      <c r="CM765" s="9"/>
      <c r="CN765" s="9" t="str">
        <f t="shared" si="1385"/>
        <v/>
      </c>
      <c r="CO765" s="9"/>
      <c r="CP765" s="78"/>
      <c r="CQ765" s="78" t="str">
        <f t="shared" si="1334"/>
        <v/>
      </c>
      <c r="CR765" s="9" t="str">
        <f t="shared" si="1386"/>
        <v/>
      </c>
      <c r="CS765" s="10" t="str">
        <f t="shared" si="1387"/>
        <v/>
      </c>
      <c r="CT765" s="7"/>
      <c r="CV765" s="15"/>
      <c r="CW765" s="9"/>
      <c r="CX765" s="9" t="str">
        <f t="shared" si="1388"/>
        <v/>
      </c>
      <c r="CY765" s="9"/>
      <c r="CZ765" s="9" t="str">
        <f t="shared" si="1389"/>
        <v/>
      </c>
      <c r="DA765" s="9"/>
      <c r="DB765" s="9" t="str">
        <f t="shared" si="1390"/>
        <v/>
      </c>
      <c r="DC765" s="9"/>
      <c r="DD765" s="78"/>
      <c r="DE765" s="78" t="str">
        <f t="shared" si="1340"/>
        <v/>
      </c>
      <c r="DF765" s="9" t="str">
        <f t="shared" si="1391"/>
        <v/>
      </c>
      <c r="DG765" s="10" t="str">
        <f t="shared" si="1392"/>
        <v/>
      </c>
      <c r="DH765" s="7"/>
    </row>
    <row r="766" spans="1:119" ht="15" customHeight="1">
      <c r="A766" s="221" t="s">
        <v>223</v>
      </c>
      <c r="B766" s="6"/>
      <c r="C766" s="9">
        <v>9808</v>
      </c>
      <c r="D766" s="9">
        <f t="shared" si="1343"/>
        <v>125</v>
      </c>
      <c r="E766" s="9">
        <v>250</v>
      </c>
      <c r="F766" s="9">
        <f t="shared" si="1344"/>
        <v>2</v>
      </c>
      <c r="G766" s="9">
        <v>11</v>
      </c>
      <c r="H766" s="9">
        <f t="shared" si="1345"/>
        <v>1</v>
      </c>
      <c r="I766" s="9">
        <v>1</v>
      </c>
      <c r="J766" s="62" t="str">
        <f t="shared" si="1346"/>
        <v>ピクミンマスコット</v>
      </c>
      <c r="K766" s="95">
        <f t="shared" si="1347"/>
        <v>800</v>
      </c>
      <c r="L766" s="9">
        <f t="shared" si="1348"/>
        <v>800</v>
      </c>
      <c r="M766" s="10">
        <f t="shared" si="1349"/>
        <v>6.4000000000000001E-2</v>
      </c>
      <c r="N766" s="7"/>
      <c r="O766" s="168"/>
      <c r="P766" s="15"/>
      <c r="Q766" s="9">
        <v>6519</v>
      </c>
      <c r="R766" s="9">
        <f t="shared" si="1350"/>
        <v>137</v>
      </c>
      <c r="S766" s="9">
        <v>326</v>
      </c>
      <c r="T766" s="9">
        <f t="shared" si="1351"/>
        <v>5</v>
      </c>
      <c r="U766" s="9">
        <v>8</v>
      </c>
      <c r="V766" s="9">
        <f t="shared" si="1352"/>
        <v>6</v>
      </c>
      <c r="W766" s="9">
        <v>0</v>
      </c>
      <c r="X766" s="62" t="str">
        <f t="shared" si="1353"/>
        <v>サンリオキーケース</v>
      </c>
      <c r="Y766" s="95">
        <f t="shared" si="1354"/>
        <v>762</v>
      </c>
      <c r="Z766" s="9">
        <f t="shared" si="1355"/>
        <v>4572</v>
      </c>
      <c r="AA766" s="10">
        <f t="shared" si="1356"/>
        <v>0.33372262773722627</v>
      </c>
      <c r="AB766" s="7" t="s">
        <v>258</v>
      </c>
      <c r="AC766" s="168"/>
      <c r="AD766" s="15"/>
      <c r="AE766" s="9">
        <v>3785</v>
      </c>
      <c r="AF766" s="9">
        <f t="shared" si="1357"/>
        <v>17</v>
      </c>
      <c r="AG766" s="9">
        <v>195</v>
      </c>
      <c r="AH766" s="9">
        <f t="shared" si="1358"/>
        <v>0</v>
      </c>
      <c r="AI766" s="9">
        <v>13</v>
      </c>
      <c r="AJ766" s="9">
        <f t="shared" si="1359"/>
        <v>0</v>
      </c>
      <c r="AK766" s="9">
        <v>0</v>
      </c>
      <c r="AL766" s="108" t="s">
        <v>212</v>
      </c>
      <c r="AM766" s="95">
        <v>1100</v>
      </c>
      <c r="AN766" s="9">
        <f t="shared" si="1362"/>
        <v>0</v>
      </c>
      <c r="AO766" s="10">
        <f t="shared" si="1363"/>
        <v>0</v>
      </c>
      <c r="AP766" s="7" t="s">
        <v>259</v>
      </c>
      <c r="AQ766" s="168"/>
      <c r="AR766" s="15"/>
      <c r="AS766" s="9">
        <v>2913</v>
      </c>
      <c r="AT766" s="9">
        <f t="shared" si="1364"/>
        <v>81</v>
      </c>
      <c r="AU766" s="9">
        <v>248</v>
      </c>
      <c r="AV766" s="9">
        <f t="shared" si="1365"/>
        <v>5</v>
      </c>
      <c r="AW766" s="9">
        <v>20</v>
      </c>
      <c r="AX766" s="9">
        <f t="shared" si="1366"/>
        <v>4</v>
      </c>
      <c r="AY766" s="9">
        <v>4</v>
      </c>
      <c r="AZ766" s="62" t="s">
        <v>36</v>
      </c>
      <c r="BA766" s="95">
        <f t="shared" si="1368"/>
        <v>1000</v>
      </c>
      <c r="BB766" s="9">
        <f t="shared" si="1369"/>
        <v>4000</v>
      </c>
      <c r="BC766" s="10">
        <f t="shared" si="1370"/>
        <v>0.49382716049382713</v>
      </c>
      <c r="BD766" s="7"/>
      <c r="BE766" s="168"/>
      <c r="BF766" s="15"/>
      <c r="BG766" s="9">
        <v>1091</v>
      </c>
      <c r="BH766" s="9">
        <f t="shared" si="1371"/>
        <v>142</v>
      </c>
      <c r="BI766" s="9">
        <v>21</v>
      </c>
      <c r="BJ766" s="9">
        <f t="shared" si="1372"/>
        <v>1</v>
      </c>
      <c r="BK766" s="9">
        <v>5</v>
      </c>
      <c r="BL766" s="9">
        <f t="shared" si="1373"/>
        <v>1</v>
      </c>
      <c r="BM766" s="9">
        <v>1</v>
      </c>
      <c r="BN766" s="62" t="str">
        <f t="shared" si="1374"/>
        <v>デジタルミニカメラ</v>
      </c>
      <c r="BO766" s="95">
        <f t="shared" si="1375"/>
        <v>722</v>
      </c>
      <c r="BP766" s="9">
        <f t="shared" si="1376"/>
        <v>722</v>
      </c>
      <c r="BQ766" s="10">
        <f t="shared" si="1377"/>
        <v>5.0845070422535214E-2</v>
      </c>
      <c r="BR766" s="7"/>
      <c r="BS766" s="168"/>
      <c r="BT766" s="169"/>
      <c r="BU766" s="9"/>
      <c r="BV766" s="9" t="str">
        <f t="shared" si="1378"/>
        <v/>
      </c>
      <c r="BW766" s="9"/>
      <c r="BX766" s="9" t="str">
        <f t="shared" si="1379"/>
        <v/>
      </c>
      <c r="BY766" s="9"/>
      <c r="BZ766" s="9" t="str">
        <f t="shared" si="1380"/>
        <v/>
      </c>
      <c r="CA766" s="9"/>
      <c r="CB766" s="78"/>
      <c r="CC766" s="78" t="str">
        <f t="shared" si="1328"/>
        <v/>
      </c>
      <c r="CD766" s="9" t="str">
        <f t="shared" si="1381"/>
        <v/>
      </c>
      <c r="CE766" s="10" t="str">
        <f t="shared" si="1382"/>
        <v/>
      </c>
      <c r="CF766" s="7"/>
      <c r="CH766" s="15"/>
      <c r="CI766" s="9"/>
      <c r="CJ766" s="9" t="str">
        <f t="shared" si="1383"/>
        <v/>
      </c>
      <c r="CK766" s="9"/>
      <c r="CL766" s="9" t="str">
        <f t="shared" si="1384"/>
        <v/>
      </c>
      <c r="CM766" s="9"/>
      <c r="CN766" s="9" t="str">
        <f t="shared" si="1385"/>
        <v/>
      </c>
      <c r="CO766" s="9"/>
      <c r="CP766" s="78"/>
      <c r="CQ766" s="78" t="str">
        <f t="shared" si="1334"/>
        <v/>
      </c>
      <c r="CR766" s="9" t="str">
        <f t="shared" si="1386"/>
        <v/>
      </c>
      <c r="CS766" s="10" t="str">
        <f t="shared" si="1387"/>
        <v/>
      </c>
      <c r="CT766" s="7"/>
      <c r="CV766" s="15"/>
      <c r="CW766" s="9"/>
      <c r="CX766" s="9" t="str">
        <f t="shared" si="1388"/>
        <v/>
      </c>
      <c r="CY766" s="9"/>
      <c r="CZ766" s="9" t="str">
        <f t="shared" si="1389"/>
        <v/>
      </c>
      <c r="DA766" s="9"/>
      <c r="DB766" s="9" t="str">
        <f t="shared" si="1390"/>
        <v/>
      </c>
      <c r="DC766" s="9"/>
      <c r="DD766" s="78"/>
      <c r="DE766" s="78" t="str">
        <f t="shared" si="1340"/>
        <v/>
      </c>
      <c r="DF766" s="9" t="str">
        <f t="shared" si="1391"/>
        <v/>
      </c>
      <c r="DG766" s="10" t="str">
        <f t="shared" si="1392"/>
        <v/>
      </c>
      <c r="DH766" s="7"/>
    </row>
    <row r="767" spans="1:119">
      <c r="A767" s="217"/>
      <c r="B767" s="6" t="str">
        <f>IF(A767="","",SUM(D767:D770)+SUM(R767:R770)+SUM(AF767:AF770)+SUM(AT767:AT770)+SUM(BV758,CJ758,#REF!))</f>
        <v/>
      </c>
      <c r="C767" s="9">
        <v>6559</v>
      </c>
      <c r="D767" s="9">
        <f t="shared" si="1343"/>
        <v>55</v>
      </c>
      <c r="E767" s="9">
        <v>476</v>
      </c>
      <c r="F767" s="9">
        <f t="shared" si="1344"/>
        <v>5</v>
      </c>
      <c r="G767" s="9">
        <v>40</v>
      </c>
      <c r="H767" s="9">
        <f t="shared" si="1345"/>
        <v>8</v>
      </c>
      <c r="I767" s="9">
        <v>25</v>
      </c>
      <c r="J767" s="251" t="s">
        <v>260</v>
      </c>
      <c r="K767" s="9">
        <v>605</v>
      </c>
      <c r="L767" s="9">
        <f t="shared" si="1348"/>
        <v>4840</v>
      </c>
      <c r="M767" s="10">
        <f t="shared" si="1349"/>
        <v>0.88</v>
      </c>
      <c r="N767" s="173" t="s">
        <v>261</v>
      </c>
      <c r="O767" s="168"/>
      <c r="P767" s="15"/>
      <c r="Q767" s="9">
        <v>6071</v>
      </c>
      <c r="R767" s="9">
        <f t="shared" si="1350"/>
        <v>181</v>
      </c>
      <c r="S767" s="9">
        <v>162</v>
      </c>
      <c r="T767" s="9">
        <f t="shared" si="1351"/>
        <v>6</v>
      </c>
      <c r="U767" s="9">
        <v>2</v>
      </c>
      <c r="V767" s="9">
        <f t="shared" si="1352"/>
        <v>8</v>
      </c>
      <c r="W767" s="9">
        <v>8</v>
      </c>
      <c r="X767" s="62" t="str">
        <f t="shared" si="1353"/>
        <v>サンリオファン</v>
      </c>
      <c r="Y767" s="9">
        <f t="shared" si="1354"/>
        <v>1100</v>
      </c>
      <c r="Z767" s="9">
        <f t="shared" si="1355"/>
        <v>8800</v>
      </c>
      <c r="AA767" s="10">
        <f t="shared" si="1356"/>
        <v>0.48618784530386738</v>
      </c>
      <c r="AB767" s="7"/>
      <c r="AC767" s="168"/>
      <c r="AD767" s="15"/>
      <c r="AE767" s="9">
        <v>3600</v>
      </c>
      <c r="AF767" s="9">
        <f t="shared" si="1357"/>
        <v>30</v>
      </c>
      <c r="AG767" s="9">
        <v>151</v>
      </c>
      <c r="AH767" s="9">
        <f t="shared" si="1358"/>
        <v>1</v>
      </c>
      <c r="AI767" s="9">
        <v>12</v>
      </c>
      <c r="AJ767" s="9">
        <f t="shared" si="1359"/>
        <v>0</v>
      </c>
      <c r="AK767" s="9">
        <v>1</v>
      </c>
      <c r="AL767" s="62" t="str">
        <f t="shared" si="1360"/>
        <v>ゲームアーク</v>
      </c>
      <c r="AM767" s="9">
        <f t="shared" si="1361"/>
        <v>670</v>
      </c>
      <c r="AN767" s="9">
        <f t="shared" si="1362"/>
        <v>0</v>
      </c>
      <c r="AO767" s="10">
        <f t="shared" si="1363"/>
        <v>0</v>
      </c>
      <c r="AP767" s="7"/>
      <c r="AQ767" s="168"/>
      <c r="AR767" s="17"/>
      <c r="AS767" s="9">
        <v>3605</v>
      </c>
      <c r="AT767" s="9">
        <f t="shared" si="1364"/>
        <v>57</v>
      </c>
      <c r="AU767" s="9">
        <v>209</v>
      </c>
      <c r="AV767" s="9">
        <f t="shared" si="1365"/>
        <v>7</v>
      </c>
      <c r="AW767" s="9">
        <v>55</v>
      </c>
      <c r="AX767" s="9">
        <f t="shared" si="1366"/>
        <v>7</v>
      </c>
      <c r="AY767" s="9">
        <v>17</v>
      </c>
      <c r="AZ767" s="62" t="str">
        <f t="shared" si="1367"/>
        <v>SPGマスコット</v>
      </c>
      <c r="BA767" s="9">
        <f t="shared" si="1368"/>
        <v>165</v>
      </c>
      <c r="BB767" s="9">
        <f t="shared" si="1369"/>
        <v>1155</v>
      </c>
      <c r="BC767" s="10">
        <f t="shared" si="1370"/>
        <v>0.20263157894736841</v>
      </c>
      <c r="BD767" s="7"/>
      <c r="BE767" s="168"/>
      <c r="BF767" s="17"/>
      <c r="BG767" s="9">
        <v>775</v>
      </c>
      <c r="BH767" s="9">
        <f t="shared" si="1371"/>
        <v>71</v>
      </c>
      <c r="BI767" s="9">
        <v>28</v>
      </c>
      <c r="BJ767" s="9">
        <f t="shared" si="1372"/>
        <v>1</v>
      </c>
      <c r="BK767" s="9">
        <v>17</v>
      </c>
      <c r="BL767" s="9">
        <f t="shared" si="1373"/>
        <v>1</v>
      </c>
      <c r="BM767" s="9">
        <v>0</v>
      </c>
      <c r="BN767" s="62" t="str">
        <f t="shared" si="1374"/>
        <v>おしゅし</v>
      </c>
      <c r="BO767" s="9">
        <f t="shared" si="1375"/>
        <v>418</v>
      </c>
      <c r="BP767" s="9">
        <f t="shared" si="1376"/>
        <v>418</v>
      </c>
      <c r="BQ767" s="10">
        <f t="shared" si="1377"/>
        <v>5.887323943661972E-2</v>
      </c>
      <c r="BR767" s="7"/>
      <c r="BS767" s="168"/>
      <c r="BT767" s="169"/>
      <c r="BU767" s="9"/>
      <c r="BV767" s="9" t="str">
        <f t="shared" si="1378"/>
        <v/>
      </c>
      <c r="BW767" s="9"/>
      <c r="BX767" s="9" t="str">
        <f t="shared" si="1379"/>
        <v/>
      </c>
      <c r="BY767" s="9"/>
      <c r="BZ767" s="9" t="str">
        <f t="shared" si="1380"/>
        <v/>
      </c>
      <c r="CA767" s="9"/>
      <c r="CB767" s="78"/>
      <c r="CC767" s="78" t="str">
        <f t="shared" si="1328"/>
        <v/>
      </c>
      <c r="CD767" s="9" t="str">
        <f t="shared" si="1381"/>
        <v/>
      </c>
      <c r="CE767" s="10" t="str">
        <f t="shared" si="1382"/>
        <v/>
      </c>
      <c r="CF767" s="7"/>
      <c r="CH767" s="15"/>
      <c r="CI767" s="9"/>
      <c r="CJ767" s="9" t="str">
        <f t="shared" si="1383"/>
        <v/>
      </c>
      <c r="CK767" s="109"/>
      <c r="CL767" s="9" t="str">
        <f t="shared" si="1384"/>
        <v/>
      </c>
      <c r="CM767" s="9"/>
      <c r="CN767" s="9" t="str">
        <f t="shared" si="1385"/>
        <v/>
      </c>
      <c r="CO767" s="9"/>
      <c r="CP767" s="78"/>
      <c r="CQ767" s="78" t="str">
        <f t="shared" si="1334"/>
        <v/>
      </c>
      <c r="CR767" s="9" t="str">
        <f t="shared" si="1386"/>
        <v/>
      </c>
      <c r="CS767" s="10" t="str">
        <f t="shared" si="1387"/>
        <v/>
      </c>
      <c r="CT767" s="7"/>
      <c r="CV767" s="15"/>
      <c r="CW767" s="9"/>
      <c r="CX767" s="9" t="str">
        <f t="shared" si="1388"/>
        <v/>
      </c>
      <c r="CY767" s="109"/>
      <c r="CZ767" s="9" t="str">
        <f t="shared" si="1389"/>
        <v/>
      </c>
      <c r="DA767" s="9"/>
      <c r="DB767" s="9" t="str">
        <f t="shared" si="1390"/>
        <v/>
      </c>
      <c r="DC767" s="9"/>
      <c r="DD767" s="78"/>
      <c r="DE767" s="78" t="str">
        <f t="shared" si="1340"/>
        <v/>
      </c>
      <c r="DF767" s="9" t="str">
        <f t="shared" si="1391"/>
        <v/>
      </c>
      <c r="DG767" s="10" t="str">
        <f t="shared" si="1392"/>
        <v/>
      </c>
      <c r="DH767" s="7"/>
    </row>
    <row r="768" spans="1:119" ht="15" customHeight="1" thickBot="1">
      <c r="A768" s="23"/>
      <c r="B768" s="126" t="str">
        <f>IF(A768="","",SUM(D768:D771)+SUM(R768:R771)+SUM(AF768:AF771)+SUM(AT768:AT771)+SUM(BV759,CJ759,#REF!))</f>
        <v/>
      </c>
      <c r="C768" s="24">
        <v>5996</v>
      </c>
      <c r="D768" s="24">
        <f t="shared" si="1343"/>
        <v>123</v>
      </c>
      <c r="E768" s="24">
        <v>350</v>
      </c>
      <c r="F768" s="24">
        <f t="shared" si="1344"/>
        <v>8</v>
      </c>
      <c r="G768" s="24">
        <v>33</v>
      </c>
      <c r="H768" s="24">
        <f t="shared" si="1345"/>
        <v>8</v>
      </c>
      <c r="I768" s="24">
        <v>-9</v>
      </c>
      <c r="J768" s="63" t="str">
        <f t="shared" si="1346"/>
        <v>グミッツェル</v>
      </c>
      <c r="K768" s="96">
        <f t="shared" si="1347"/>
        <v>170</v>
      </c>
      <c r="L768" s="24">
        <f t="shared" si="1348"/>
        <v>1360</v>
      </c>
      <c r="M768" s="26">
        <f t="shared" si="1349"/>
        <v>0.11056910569105691</v>
      </c>
      <c r="N768" s="173" t="s">
        <v>262</v>
      </c>
      <c r="O768" s="168"/>
      <c r="P768" s="23"/>
      <c r="Q768" s="24">
        <v>4478</v>
      </c>
      <c r="R768" s="24">
        <f t="shared" si="1350"/>
        <v>99</v>
      </c>
      <c r="S768" s="24">
        <v>288</v>
      </c>
      <c r="T768" s="24">
        <f t="shared" si="1351"/>
        <v>6</v>
      </c>
      <c r="U768" s="24">
        <v>10</v>
      </c>
      <c r="V768" s="24">
        <f t="shared" si="1352"/>
        <v>7</v>
      </c>
      <c r="W768" s="24">
        <v>10</v>
      </c>
      <c r="X768" s="63" t="str">
        <f t="shared" si="1353"/>
        <v>アンパンマンマスコット</v>
      </c>
      <c r="Y768" s="96">
        <f t="shared" si="1354"/>
        <v>608</v>
      </c>
      <c r="Z768" s="24">
        <f t="shared" si="1355"/>
        <v>4256</v>
      </c>
      <c r="AA768" s="26">
        <f t="shared" si="1356"/>
        <v>0.42989898989898989</v>
      </c>
      <c r="AB768" s="7" t="s">
        <v>263</v>
      </c>
      <c r="AC768" s="168"/>
      <c r="AD768" s="23"/>
      <c r="AE768" s="24">
        <v>3493</v>
      </c>
      <c r="AF768" s="24">
        <f t="shared" si="1357"/>
        <v>33</v>
      </c>
      <c r="AG768" s="24">
        <v>390</v>
      </c>
      <c r="AH768" s="24">
        <f t="shared" si="1358"/>
        <v>6</v>
      </c>
      <c r="AI768" s="24">
        <v>60</v>
      </c>
      <c r="AJ768" s="24">
        <f t="shared" si="1359"/>
        <v>6</v>
      </c>
      <c r="AK768" s="24">
        <v>0</v>
      </c>
      <c r="AL768" s="107" t="str">
        <f t="shared" si="1360"/>
        <v>サンリオシューズ</v>
      </c>
      <c r="AM768" s="96">
        <f t="shared" si="1361"/>
        <v>594</v>
      </c>
      <c r="AN768" s="24">
        <f t="shared" si="1362"/>
        <v>3564</v>
      </c>
      <c r="AO768" s="26">
        <f t="shared" si="1363"/>
        <v>1.08</v>
      </c>
      <c r="AP768" s="7" t="s">
        <v>264</v>
      </c>
      <c r="AQ768" s="168"/>
      <c r="AR768" s="23"/>
      <c r="AS768" s="24">
        <v>3328</v>
      </c>
      <c r="AT768" s="24">
        <f t="shared" si="1364"/>
        <v>169</v>
      </c>
      <c r="AU768" s="24">
        <v>179</v>
      </c>
      <c r="AV768" s="24">
        <f t="shared" si="1365"/>
        <v>12</v>
      </c>
      <c r="AW768" s="24">
        <v>142</v>
      </c>
      <c r="AX768" s="24">
        <f t="shared" si="1366"/>
        <v>6</v>
      </c>
      <c r="AY768" s="24">
        <v>0</v>
      </c>
      <c r="AZ768" s="63" t="str">
        <f t="shared" si="1367"/>
        <v>SPGラバー</v>
      </c>
      <c r="BA768" s="96">
        <f t="shared" si="1368"/>
        <v>200</v>
      </c>
      <c r="BB768" s="24">
        <f t="shared" si="1369"/>
        <v>1200</v>
      </c>
      <c r="BC768" s="26">
        <f t="shared" si="1370"/>
        <v>7.1005917159763315E-2</v>
      </c>
      <c r="BD768" s="7"/>
      <c r="BE768" s="168"/>
      <c r="BF768" s="23"/>
      <c r="BG768" s="24">
        <v>686</v>
      </c>
      <c r="BH768" s="24">
        <f t="shared" si="1371"/>
        <v>50</v>
      </c>
      <c r="BI768" s="24">
        <v>43</v>
      </c>
      <c r="BJ768" s="24">
        <f t="shared" si="1372"/>
        <v>1</v>
      </c>
      <c r="BK768" s="24">
        <v>6</v>
      </c>
      <c r="BL768" s="24">
        <f t="shared" si="1373"/>
        <v>1</v>
      </c>
      <c r="BM768" s="24">
        <v>0</v>
      </c>
      <c r="BN768" s="107" t="str">
        <f t="shared" si="1374"/>
        <v>ピクミン引っこ抜き</v>
      </c>
      <c r="BO768" s="96">
        <f t="shared" si="1375"/>
        <v>650</v>
      </c>
      <c r="BP768" s="24">
        <f t="shared" si="1376"/>
        <v>650</v>
      </c>
      <c r="BQ768" s="26">
        <f t="shared" si="1377"/>
        <v>0.13</v>
      </c>
      <c r="BR768" s="173" t="s">
        <v>265</v>
      </c>
      <c r="BS768" s="168"/>
      <c r="BT768" s="169"/>
      <c r="BU768" s="9"/>
      <c r="BV768" s="9" t="str">
        <f t="shared" si="1378"/>
        <v/>
      </c>
      <c r="BW768" s="9"/>
      <c r="BX768" s="9" t="str">
        <f t="shared" si="1379"/>
        <v/>
      </c>
      <c r="BY768" s="9"/>
      <c r="BZ768" s="9" t="str">
        <f t="shared" si="1380"/>
        <v/>
      </c>
      <c r="CA768" s="9"/>
      <c r="CB768" s="78"/>
      <c r="CC768" s="78" t="str">
        <f t="shared" si="1328"/>
        <v/>
      </c>
      <c r="CD768" s="9" t="str">
        <f t="shared" si="1381"/>
        <v/>
      </c>
      <c r="CE768" s="10" t="str">
        <f t="shared" si="1382"/>
        <v/>
      </c>
      <c r="CF768" s="7"/>
      <c r="CH768" s="15"/>
      <c r="CI768" s="9"/>
      <c r="CJ768" s="9" t="str">
        <f t="shared" si="1383"/>
        <v/>
      </c>
      <c r="CK768" s="9"/>
      <c r="CL768" s="9" t="str">
        <f t="shared" si="1384"/>
        <v/>
      </c>
      <c r="CM768" s="9"/>
      <c r="CN768" s="9" t="str">
        <f t="shared" si="1385"/>
        <v/>
      </c>
      <c r="CO768" s="9"/>
      <c r="CP768" s="78"/>
      <c r="CQ768" s="78" t="str">
        <f t="shared" si="1334"/>
        <v/>
      </c>
      <c r="CR768" s="9" t="str">
        <f t="shared" si="1386"/>
        <v/>
      </c>
      <c r="CS768" s="10" t="str">
        <f t="shared" si="1387"/>
        <v/>
      </c>
      <c r="CT768" s="7"/>
      <c r="CV768" s="15"/>
      <c r="CW768" s="9"/>
      <c r="CX768" s="9" t="str">
        <f t="shared" si="1388"/>
        <v/>
      </c>
      <c r="CY768" s="9"/>
      <c r="CZ768" s="9" t="str">
        <f t="shared" si="1389"/>
        <v/>
      </c>
      <c r="DA768" s="9"/>
      <c r="DB768" s="9" t="str">
        <f t="shared" si="1390"/>
        <v/>
      </c>
      <c r="DC768" s="9"/>
      <c r="DD768" s="78"/>
      <c r="DE768" s="78" t="str">
        <f t="shared" si="1340"/>
        <v/>
      </c>
      <c r="DF768" s="9" t="str">
        <f t="shared" si="1391"/>
        <v/>
      </c>
      <c r="DG768" s="10" t="str">
        <f t="shared" si="1392"/>
        <v/>
      </c>
      <c r="DH768" s="7"/>
    </row>
    <row r="769" spans="1:119" ht="15" customHeight="1" thickTop="1">
      <c r="A769" s="89"/>
      <c r="B769" s="6"/>
      <c r="C769" s="78"/>
      <c r="D769" s="78"/>
      <c r="E769" s="78"/>
      <c r="F769" s="28"/>
      <c r="G769" s="78"/>
      <c r="H769" s="78"/>
      <c r="I769" s="78"/>
      <c r="J769" s="90"/>
      <c r="K769" s="91"/>
      <c r="L769" s="28"/>
      <c r="M769" s="29"/>
      <c r="N769" s="7"/>
      <c r="O769" s="168"/>
      <c r="P769" s="89"/>
      <c r="Q769" s="78"/>
      <c r="R769" s="78"/>
      <c r="S769" s="78"/>
      <c r="T769" s="28"/>
      <c r="U769" s="78"/>
      <c r="V769" s="78"/>
      <c r="W769" s="78"/>
      <c r="X769" s="90"/>
      <c r="Y769" s="91"/>
      <c r="Z769" s="28"/>
      <c r="AA769" s="29"/>
      <c r="AB769" s="7"/>
      <c r="AC769" s="168"/>
      <c r="AD769" s="89"/>
      <c r="AE769" s="78"/>
      <c r="AF769" s="78"/>
      <c r="AG769" s="78"/>
      <c r="AH769" s="28"/>
      <c r="AI769" s="78"/>
      <c r="AJ769" s="78"/>
      <c r="AK769" s="78"/>
      <c r="AL769" s="90"/>
      <c r="AM769" s="91"/>
      <c r="AN769" s="28"/>
      <c r="AO769" s="29"/>
      <c r="AP769" s="7"/>
      <c r="AQ769" s="168"/>
      <c r="AR769" s="89"/>
      <c r="AS769" s="78"/>
      <c r="AT769" s="78"/>
      <c r="AU769" s="78"/>
      <c r="AV769" s="28"/>
      <c r="AW769" s="78"/>
      <c r="AX769" s="78"/>
      <c r="AY769" s="78"/>
      <c r="AZ769" s="90"/>
      <c r="BA769" s="91"/>
      <c r="BB769" s="28"/>
      <c r="BC769" s="29"/>
      <c r="BD769" s="7"/>
      <c r="BE769" s="168"/>
      <c r="BF769" s="89"/>
      <c r="BG769" s="78"/>
      <c r="BH769" s="78"/>
      <c r="BI769" s="78"/>
      <c r="BJ769" s="28"/>
      <c r="BK769" s="78"/>
      <c r="BL769" s="78"/>
      <c r="BM769" s="78"/>
      <c r="BN769" s="90"/>
      <c r="BO769" s="91"/>
      <c r="BP769" s="28"/>
      <c r="BQ769" s="29"/>
      <c r="BR769" s="7"/>
      <c r="BS769" s="168"/>
      <c r="BT769" s="169"/>
      <c r="BU769" s="9"/>
      <c r="BV769" s="9" t="str">
        <f t="shared" si="1378"/>
        <v/>
      </c>
      <c r="BW769" s="9"/>
      <c r="BX769" s="9" t="str">
        <f t="shared" si="1379"/>
        <v/>
      </c>
      <c r="BY769" s="9"/>
      <c r="BZ769" s="9" t="str">
        <f t="shared" si="1380"/>
        <v/>
      </c>
      <c r="CA769" s="9"/>
      <c r="CB769" s="78"/>
      <c r="CC769" s="78" t="str">
        <f t="shared" si="1328"/>
        <v/>
      </c>
      <c r="CD769" s="9" t="str">
        <f t="shared" si="1381"/>
        <v/>
      </c>
      <c r="CE769" s="10" t="str">
        <f t="shared" si="1382"/>
        <v/>
      </c>
      <c r="CF769" s="7"/>
      <c r="CH769" s="15"/>
      <c r="CI769" s="9"/>
      <c r="CJ769" s="9" t="str">
        <f t="shared" si="1383"/>
        <v/>
      </c>
      <c r="CK769" s="9"/>
      <c r="CL769" s="9" t="str">
        <f t="shared" si="1384"/>
        <v/>
      </c>
      <c r="CM769" s="9"/>
      <c r="CN769" s="9" t="str">
        <f t="shared" si="1385"/>
        <v/>
      </c>
      <c r="CO769" s="9"/>
      <c r="CP769" s="78"/>
      <c r="CQ769" s="78" t="str">
        <f t="shared" si="1334"/>
        <v/>
      </c>
      <c r="CR769" s="9" t="str">
        <f t="shared" si="1386"/>
        <v/>
      </c>
      <c r="CS769" s="10" t="str">
        <f t="shared" si="1387"/>
        <v/>
      </c>
      <c r="CT769" s="7"/>
      <c r="CV769" s="15"/>
      <c r="CW769" s="9"/>
      <c r="CX769" s="9" t="str">
        <f t="shared" si="1388"/>
        <v/>
      </c>
      <c r="CY769" s="9"/>
      <c r="CZ769" s="9" t="str">
        <f t="shared" si="1389"/>
        <v/>
      </c>
      <c r="DA769" s="9"/>
      <c r="DB769" s="9" t="str">
        <f t="shared" si="1390"/>
        <v/>
      </c>
      <c r="DC769" s="9"/>
      <c r="DD769" s="78"/>
      <c r="DE769" s="78" t="str">
        <f t="shared" si="1340"/>
        <v/>
      </c>
      <c r="DF769" s="9" t="str">
        <f t="shared" si="1391"/>
        <v/>
      </c>
      <c r="DG769" s="10" t="str">
        <f t="shared" si="1392"/>
        <v/>
      </c>
      <c r="DH769" s="7"/>
    </row>
    <row r="770" spans="1:119" ht="15" customHeight="1">
      <c r="A770" s="218"/>
      <c r="B770" s="15"/>
      <c r="C770" s="9"/>
      <c r="D770" s="9"/>
      <c r="E770" s="9"/>
      <c r="F770" s="9"/>
      <c r="G770" s="9"/>
      <c r="H770" s="9"/>
      <c r="I770" s="9"/>
      <c r="J770" s="62"/>
      <c r="K770" s="95"/>
      <c r="L770" s="9"/>
      <c r="M770" s="10"/>
      <c r="N770" s="7"/>
      <c r="O770" s="168"/>
      <c r="P770" s="15"/>
      <c r="Q770" s="9"/>
      <c r="R770" s="9"/>
      <c r="S770" s="9"/>
      <c r="T770" s="9"/>
      <c r="U770" s="9"/>
      <c r="V770" s="9"/>
      <c r="W770" s="9"/>
      <c r="X770" s="62"/>
      <c r="Y770" s="95"/>
      <c r="Z770" s="9"/>
      <c r="AA770" s="10"/>
      <c r="AB770" s="7"/>
      <c r="AC770" s="168"/>
      <c r="AD770" s="15"/>
      <c r="AE770" s="9"/>
      <c r="AF770" s="9"/>
      <c r="AG770" s="9"/>
      <c r="AH770" s="9"/>
      <c r="AI770" s="9"/>
      <c r="AJ770" s="9"/>
      <c r="AK770" s="9"/>
      <c r="AL770" s="62"/>
      <c r="AM770" s="95"/>
      <c r="AN770" s="9"/>
      <c r="AO770" s="10"/>
      <c r="AP770" s="7"/>
      <c r="AQ770" s="168"/>
      <c r="AR770" s="15"/>
      <c r="AS770" s="9"/>
      <c r="AT770" s="9"/>
      <c r="AU770" s="9"/>
      <c r="AV770" s="9"/>
      <c r="AW770" s="9"/>
      <c r="AX770" s="9"/>
      <c r="AY770" s="9"/>
      <c r="AZ770" s="62"/>
      <c r="BA770" s="95"/>
      <c r="BB770" s="9"/>
      <c r="BC770" s="10"/>
      <c r="BD770" s="7"/>
      <c r="BE770" s="168"/>
      <c r="BF770" s="15"/>
      <c r="BG770" s="9"/>
      <c r="BH770" s="9"/>
      <c r="BI770" s="9"/>
      <c r="BJ770" s="9"/>
      <c r="BK770" s="9"/>
      <c r="BL770" s="9"/>
      <c r="BM770" s="9"/>
      <c r="BN770" s="62"/>
      <c r="BO770" s="95"/>
      <c r="BP770" s="9"/>
      <c r="BQ770" s="10"/>
      <c r="BR770" s="7"/>
      <c r="BS770" s="168"/>
      <c r="BT770" s="169"/>
      <c r="BU770" s="9"/>
      <c r="BV770" s="9" t="str">
        <f t="shared" si="1378"/>
        <v/>
      </c>
      <c r="BW770" s="9"/>
      <c r="BX770" s="9" t="str">
        <f t="shared" si="1379"/>
        <v/>
      </c>
      <c r="BY770" s="9"/>
      <c r="BZ770" s="9" t="str">
        <f t="shared" si="1380"/>
        <v/>
      </c>
      <c r="CA770" s="9"/>
      <c r="CB770" s="9"/>
      <c r="CC770" s="9"/>
      <c r="CD770" s="9" t="str">
        <f t="shared" si="1381"/>
        <v/>
      </c>
      <c r="CE770" s="10" t="str">
        <f t="shared" si="1382"/>
        <v/>
      </c>
      <c r="CF770" s="7"/>
      <c r="CH770" s="15"/>
      <c r="CI770" s="9"/>
      <c r="CJ770" s="9" t="str">
        <f t="shared" si="1383"/>
        <v/>
      </c>
      <c r="CK770" s="9"/>
      <c r="CL770" s="9" t="str">
        <f t="shared" si="1384"/>
        <v/>
      </c>
      <c r="CM770" s="9"/>
      <c r="CN770" s="9" t="str">
        <f t="shared" si="1385"/>
        <v/>
      </c>
      <c r="CO770" s="9"/>
      <c r="CP770" s="9"/>
      <c r="CQ770" s="9"/>
      <c r="CR770" s="9" t="str">
        <f t="shared" si="1386"/>
        <v/>
      </c>
      <c r="CS770" s="10" t="str">
        <f t="shared" si="1387"/>
        <v/>
      </c>
      <c r="CT770" s="7"/>
      <c r="CV770" s="15"/>
      <c r="CW770" s="9"/>
      <c r="CX770" s="9" t="str">
        <f t="shared" si="1388"/>
        <v/>
      </c>
      <c r="CY770" s="9"/>
      <c r="CZ770" s="9" t="str">
        <f t="shared" si="1389"/>
        <v/>
      </c>
      <c r="DA770" s="9"/>
      <c r="DB770" s="9" t="str">
        <f t="shared" si="1390"/>
        <v/>
      </c>
      <c r="DC770" s="9"/>
      <c r="DD770" s="9"/>
      <c r="DE770" s="9"/>
      <c r="DF770" s="9" t="str">
        <f t="shared" si="1391"/>
        <v/>
      </c>
      <c r="DG770" s="10" t="str">
        <f t="shared" si="1392"/>
        <v/>
      </c>
      <c r="DH770" s="7"/>
      <c r="DJ770" s="250"/>
      <c r="DK770" s="250"/>
      <c r="DL770" s="250"/>
      <c r="DM770" s="250"/>
      <c r="DN770" s="250"/>
      <c r="DO770" s="250"/>
    </row>
    <row r="771" spans="1:119" ht="15" customHeight="1">
      <c r="A771" s="73"/>
      <c r="B771" s="15"/>
      <c r="C771" s="9"/>
      <c r="D771" s="9"/>
      <c r="E771" s="9"/>
      <c r="F771" s="9"/>
      <c r="G771" s="9"/>
      <c r="H771" s="9"/>
      <c r="I771" s="9"/>
      <c r="J771" s="62"/>
      <c r="K771" s="9"/>
      <c r="L771" s="9"/>
      <c r="M771" s="10"/>
      <c r="N771" s="7"/>
      <c r="O771" s="168"/>
      <c r="P771" s="15"/>
      <c r="Q771" s="9"/>
      <c r="R771" s="9"/>
      <c r="S771" s="9"/>
      <c r="T771" s="9"/>
      <c r="U771" s="9"/>
      <c r="V771" s="9"/>
      <c r="W771" s="9"/>
      <c r="X771" s="62"/>
      <c r="Y771" s="9"/>
      <c r="Z771" s="9"/>
      <c r="AA771" s="10"/>
      <c r="AB771" s="7"/>
      <c r="AC771" s="168"/>
      <c r="AD771" s="15"/>
      <c r="AE771" s="9"/>
      <c r="AF771" s="9"/>
      <c r="AG771" s="9"/>
      <c r="AH771" s="9"/>
      <c r="AI771" s="9"/>
      <c r="AJ771" s="9"/>
      <c r="AK771" s="9"/>
      <c r="AL771" s="62"/>
      <c r="AM771" s="9"/>
      <c r="AN771" s="9"/>
      <c r="AO771" s="10"/>
      <c r="AP771" s="7"/>
      <c r="AQ771" s="168"/>
      <c r="AR771" s="17"/>
      <c r="AS771" s="9"/>
      <c r="AT771" s="9"/>
      <c r="AU771" s="9"/>
      <c r="AV771" s="9"/>
      <c r="AW771" s="9"/>
      <c r="AX771" s="9"/>
      <c r="AY771" s="9"/>
      <c r="AZ771" s="62"/>
      <c r="BA771" s="9"/>
      <c r="BB771" s="9"/>
      <c r="BC771" s="10"/>
      <c r="BD771" s="7"/>
      <c r="BE771" s="168"/>
      <c r="BF771" s="17"/>
      <c r="BG771" s="9"/>
      <c r="BH771" s="9"/>
      <c r="BI771" s="9"/>
      <c r="BJ771" s="9"/>
      <c r="BK771" s="9"/>
      <c r="BL771" s="9"/>
      <c r="BM771" s="9"/>
      <c r="BN771" s="62"/>
      <c r="BO771" s="9"/>
      <c r="BP771" s="9"/>
      <c r="BQ771" s="10"/>
      <c r="BR771" s="7"/>
      <c r="BS771" s="168"/>
      <c r="BT771" s="169"/>
      <c r="BU771" s="9"/>
      <c r="BV771" s="9" t="str">
        <f t="shared" si="1378"/>
        <v/>
      </c>
      <c r="BW771" s="9"/>
      <c r="BX771" s="9" t="str">
        <f t="shared" si="1379"/>
        <v/>
      </c>
      <c r="BY771" s="9"/>
      <c r="BZ771" s="9" t="str">
        <f t="shared" si="1380"/>
        <v/>
      </c>
      <c r="CA771" s="9"/>
      <c r="CB771" s="9"/>
      <c r="CC771" s="9"/>
      <c r="CD771" s="9" t="str">
        <f t="shared" si="1381"/>
        <v/>
      </c>
      <c r="CE771" s="10" t="str">
        <f t="shared" si="1382"/>
        <v/>
      </c>
      <c r="CF771" s="7"/>
      <c r="CH771" s="15"/>
      <c r="CI771" s="9"/>
      <c r="CJ771" s="9" t="str">
        <f t="shared" si="1383"/>
        <v/>
      </c>
      <c r="CK771" s="9"/>
      <c r="CL771" s="9" t="str">
        <f t="shared" si="1384"/>
        <v/>
      </c>
      <c r="CM771" s="9"/>
      <c r="CN771" s="9" t="str">
        <f t="shared" si="1385"/>
        <v/>
      </c>
      <c r="CO771" s="9"/>
      <c r="CP771" s="9"/>
      <c r="CQ771" s="9"/>
      <c r="CR771" s="9" t="str">
        <f t="shared" si="1386"/>
        <v/>
      </c>
      <c r="CS771" s="10" t="str">
        <f t="shared" si="1387"/>
        <v/>
      </c>
      <c r="CT771" s="7"/>
      <c r="CV771" s="15"/>
      <c r="CW771" s="9"/>
      <c r="CX771" s="9" t="str">
        <f t="shared" si="1388"/>
        <v/>
      </c>
      <c r="CY771" s="9"/>
      <c r="CZ771" s="9" t="str">
        <f t="shared" si="1389"/>
        <v/>
      </c>
      <c r="DA771" s="9"/>
      <c r="DB771" s="9" t="str">
        <f t="shared" si="1390"/>
        <v/>
      </c>
      <c r="DC771" s="9"/>
      <c r="DD771" s="9"/>
      <c r="DE771" s="9"/>
      <c r="DF771" s="9" t="str">
        <f t="shared" si="1391"/>
        <v/>
      </c>
      <c r="DG771" s="10" t="str">
        <f t="shared" si="1392"/>
        <v/>
      </c>
      <c r="DH771" s="7"/>
      <c r="DJ771" s="248"/>
      <c r="DK771" s="248"/>
      <c r="DL771" s="248"/>
      <c r="DM771" s="248"/>
      <c r="DN771" s="248"/>
      <c r="DO771" s="248"/>
    </row>
    <row r="772" spans="1:119" ht="15" customHeight="1" thickBot="1">
      <c r="A772" s="189"/>
      <c r="B772" s="23"/>
      <c r="C772" s="24"/>
      <c r="D772" s="24"/>
      <c r="E772" s="24"/>
      <c r="F772" s="24"/>
      <c r="G772" s="24"/>
      <c r="H772" s="24"/>
      <c r="I772" s="24"/>
      <c r="J772" s="63"/>
      <c r="K772" s="96"/>
      <c r="L772" s="24"/>
      <c r="M772" s="26"/>
      <c r="N772" s="7"/>
      <c r="O772" s="168"/>
      <c r="P772" s="23"/>
      <c r="Q772" s="24"/>
      <c r="R772" s="24"/>
      <c r="S772" s="24"/>
      <c r="T772" s="24"/>
      <c r="U772" s="24"/>
      <c r="V772" s="24"/>
      <c r="W772" s="24"/>
      <c r="X772" s="63"/>
      <c r="Y772" s="96"/>
      <c r="Z772" s="24"/>
      <c r="AA772" s="26"/>
      <c r="AB772" s="7"/>
      <c r="AC772" s="168"/>
      <c r="AD772" s="23"/>
      <c r="AE772" s="24"/>
      <c r="AF772" s="24"/>
      <c r="AG772" s="24"/>
      <c r="AH772" s="24"/>
      <c r="AI772" s="24"/>
      <c r="AJ772" s="24"/>
      <c r="AK772" s="24"/>
      <c r="AL772" s="63"/>
      <c r="AM772" s="96"/>
      <c r="AN772" s="24"/>
      <c r="AO772" s="26"/>
      <c r="AP772" s="7"/>
      <c r="AQ772" s="168"/>
      <c r="AR772" s="23"/>
      <c r="AS772" s="24"/>
      <c r="AT772" s="24"/>
      <c r="AU772" s="24"/>
      <c r="AV772" s="24"/>
      <c r="AW772" s="24"/>
      <c r="AX772" s="24"/>
      <c r="AY772" s="24"/>
      <c r="AZ772" s="63"/>
      <c r="BA772" s="96"/>
      <c r="BB772" s="24"/>
      <c r="BC772" s="26"/>
      <c r="BD772" s="7"/>
      <c r="BE772" s="168"/>
      <c r="BF772" s="23"/>
      <c r="BG772" s="24"/>
      <c r="BH772" s="24"/>
      <c r="BI772" s="24"/>
      <c r="BJ772" s="24"/>
      <c r="BK772" s="24"/>
      <c r="BL772" s="24"/>
      <c r="BM772" s="24"/>
      <c r="BN772" s="63"/>
      <c r="BO772" s="96"/>
      <c r="BP772" s="24"/>
      <c r="BQ772" s="26"/>
      <c r="BR772" s="7"/>
      <c r="BS772" s="168"/>
      <c r="BT772" s="169"/>
      <c r="BU772" s="9"/>
      <c r="BV772" s="9" t="str">
        <f t="shared" si="1378"/>
        <v/>
      </c>
      <c r="BW772" s="9"/>
      <c r="BX772" s="9" t="str">
        <f t="shared" si="1379"/>
        <v/>
      </c>
      <c r="BY772" s="9"/>
      <c r="BZ772" s="9" t="str">
        <f t="shared" si="1380"/>
        <v/>
      </c>
      <c r="CA772" s="9"/>
      <c r="CB772" s="9"/>
      <c r="CC772" s="9"/>
      <c r="CD772" s="9" t="str">
        <f t="shared" si="1381"/>
        <v/>
      </c>
      <c r="CE772" s="10" t="str">
        <f t="shared" si="1382"/>
        <v/>
      </c>
      <c r="CF772" s="7"/>
      <c r="CH772" s="15"/>
      <c r="CI772" s="9"/>
      <c r="CJ772" s="9" t="str">
        <f t="shared" si="1383"/>
        <v/>
      </c>
      <c r="CK772" s="9"/>
      <c r="CL772" s="9" t="str">
        <f t="shared" si="1384"/>
        <v/>
      </c>
      <c r="CM772" s="9"/>
      <c r="CN772" s="9" t="str">
        <f t="shared" si="1385"/>
        <v/>
      </c>
      <c r="CO772" s="9"/>
      <c r="CP772" s="9"/>
      <c r="CQ772" s="9"/>
      <c r="CR772" s="9" t="str">
        <f t="shared" si="1386"/>
        <v/>
      </c>
      <c r="CS772" s="10" t="str">
        <f t="shared" si="1387"/>
        <v/>
      </c>
      <c r="CT772" s="7"/>
      <c r="CV772" s="15"/>
      <c r="CW772" s="9"/>
      <c r="CX772" s="9" t="str">
        <f t="shared" si="1388"/>
        <v/>
      </c>
      <c r="CY772" s="9"/>
      <c r="CZ772" s="9" t="str">
        <f t="shared" si="1389"/>
        <v/>
      </c>
      <c r="DA772" s="9"/>
      <c r="DB772" s="9" t="str">
        <f t="shared" si="1390"/>
        <v/>
      </c>
      <c r="DC772" s="9"/>
      <c r="DD772" s="9"/>
      <c r="DE772" s="9"/>
      <c r="DF772" s="9" t="str">
        <f t="shared" si="1391"/>
        <v/>
      </c>
      <c r="DG772" s="10" t="str">
        <f t="shared" si="1392"/>
        <v/>
      </c>
      <c r="DH772" s="7"/>
      <c r="DJ772" s="250"/>
      <c r="DK772" s="250"/>
      <c r="DL772" s="250"/>
      <c r="DM772" s="250"/>
      <c r="DN772" s="13"/>
      <c r="DO772" s="250"/>
    </row>
    <row r="773" spans="1:119" ht="15" customHeight="1" thickTop="1">
      <c r="A773" s="89"/>
      <c r="B773" s="6" t="str">
        <f>IF(A773="","",SUM(D773:D776)+SUM(R773:R776)+SUM(AF773:AF776)+SUM(AT773:AT776)+SUM(BV758,CJ758)+SUM(BH773:BH776))</f>
        <v/>
      </c>
      <c r="C773" s="78"/>
      <c r="D773" s="78" t="str">
        <f t="shared" si="1343"/>
        <v/>
      </c>
      <c r="E773" s="78"/>
      <c r="F773" s="78" t="str">
        <f t="shared" si="1344"/>
        <v/>
      </c>
      <c r="G773" s="78"/>
      <c r="H773" s="78" t="str">
        <f t="shared" si="1345"/>
        <v/>
      </c>
      <c r="I773" s="78"/>
      <c r="J773" s="90" t="str">
        <f t="shared" si="1346"/>
        <v/>
      </c>
      <c r="K773" s="91" t="str">
        <f t="shared" si="1347"/>
        <v/>
      </c>
      <c r="L773" s="28" t="str">
        <f t="shared" si="1348"/>
        <v/>
      </c>
      <c r="M773" s="29" t="str">
        <f t="shared" si="1349"/>
        <v/>
      </c>
      <c r="N773" s="7"/>
      <c r="O773" s="168"/>
      <c r="P773" s="89" t="str">
        <f>IF(A773="","",A773)</f>
        <v/>
      </c>
      <c r="Q773" s="78"/>
      <c r="R773" s="78" t="str">
        <f t="shared" si="1350"/>
        <v/>
      </c>
      <c r="S773" s="78"/>
      <c r="T773" s="78" t="str">
        <f t="shared" si="1351"/>
        <v/>
      </c>
      <c r="U773" s="78"/>
      <c r="V773" s="78" t="str">
        <f t="shared" si="1352"/>
        <v/>
      </c>
      <c r="W773" s="78"/>
      <c r="X773" s="90" t="str">
        <f t="shared" si="1353"/>
        <v/>
      </c>
      <c r="Y773" s="91" t="str">
        <f t="shared" si="1354"/>
        <v/>
      </c>
      <c r="Z773" s="28" t="str">
        <f t="shared" si="1355"/>
        <v/>
      </c>
      <c r="AA773" s="29" t="str">
        <f t="shared" si="1356"/>
        <v/>
      </c>
      <c r="AB773" s="7"/>
      <c r="AC773" s="168"/>
      <c r="AD773" s="89" t="str">
        <f>IF(A773="","",A773)</f>
        <v/>
      </c>
      <c r="AE773" s="78"/>
      <c r="AF773" s="78" t="str">
        <f t="shared" si="1357"/>
        <v/>
      </c>
      <c r="AG773" s="78"/>
      <c r="AH773" s="78" t="str">
        <f t="shared" si="1358"/>
        <v/>
      </c>
      <c r="AI773" s="78"/>
      <c r="AJ773" s="78" t="str">
        <f t="shared" si="1359"/>
        <v/>
      </c>
      <c r="AK773" s="78"/>
      <c r="AL773" s="90" t="str">
        <f t="shared" si="1360"/>
        <v/>
      </c>
      <c r="AM773" s="91" t="str">
        <f t="shared" si="1361"/>
        <v/>
      </c>
      <c r="AN773" s="28" t="str">
        <f t="shared" si="1362"/>
        <v/>
      </c>
      <c r="AO773" s="29" t="str">
        <f t="shared" si="1363"/>
        <v/>
      </c>
      <c r="AP773" s="7"/>
      <c r="AQ773" s="168"/>
      <c r="AR773" s="89" t="str">
        <f>IF(A773="","",A773)</f>
        <v/>
      </c>
      <c r="AS773" s="78"/>
      <c r="AT773" s="78" t="str">
        <f t="shared" si="1364"/>
        <v/>
      </c>
      <c r="AU773" s="78"/>
      <c r="AV773" s="78" t="str">
        <f t="shared" si="1365"/>
        <v/>
      </c>
      <c r="AW773" s="78"/>
      <c r="AX773" s="78" t="str">
        <f t="shared" si="1366"/>
        <v/>
      </c>
      <c r="AY773" s="78"/>
      <c r="AZ773" s="90" t="str">
        <f t="shared" si="1367"/>
        <v/>
      </c>
      <c r="BA773" s="91" t="str">
        <f t="shared" si="1368"/>
        <v/>
      </c>
      <c r="BB773" s="28" t="str">
        <f t="shared" si="1369"/>
        <v/>
      </c>
      <c r="BC773" s="29" t="str">
        <f t="shared" si="1370"/>
        <v/>
      </c>
      <c r="BD773" s="7"/>
      <c r="BE773" s="168"/>
      <c r="BF773" s="89" t="str">
        <f>IF(A773="","",A773)</f>
        <v/>
      </c>
      <c r="BG773" s="78"/>
      <c r="BH773" s="78" t="str">
        <f t="shared" si="1371"/>
        <v/>
      </c>
      <c r="BI773" s="78"/>
      <c r="BJ773" s="78" t="str">
        <f t="shared" si="1372"/>
        <v/>
      </c>
      <c r="BK773" s="78"/>
      <c r="BL773" s="78" t="str">
        <f t="shared" si="1373"/>
        <v/>
      </c>
      <c r="BM773" s="78"/>
      <c r="BN773" s="90" t="str">
        <f t="shared" si="1374"/>
        <v/>
      </c>
      <c r="BO773" s="91" t="str">
        <f t="shared" si="1375"/>
        <v/>
      </c>
      <c r="BP773" s="28" t="str">
        <f t="shared" si="1376"/>
        <v/>
      </c>
      <c r="BQ773" s="29" t="str">
        <f t="shared" si="1377"/>
        <v/>
      </c>
      <c r="BR773" s="7"/>
      <c r="BS773" s="168"/>
      <c r="BT773" s="169"/>
      <c r="BU773" s="9"/>
      <c r="BV773" s="9" t="str">
        <f t="shared" si="1378"/>
        <v/>
      </c>
      <c r="BW773" s="9"/>
      <c r="BX773" s="9" t="str">
        <f t="shared" si="1379"/>
        <v/>
      </c>
      <c r="BY773" s="9"/>
      <c r="BZ773" s="9" t="str">
        <f t="shared" si="1380"/>
        <v/>
      </c>
      <c r="CA773" s="9"/>
      <c r="CB773" s="9"/>
      <c r="CC773" s="9"/>
      <c r="CD773" s="9" t="str">
        <f t="shared" si="1381"/>
        <v/>
      </c>
      <c r="CE773" s="10" t="str">
        <f t="shared" si="1382"/>
        <v/>
      </c>
      <c r="CF773" s="7"/>
      <c r="CH773" s="15"/>
      <c r="CI773" s="9"/>
      <c r="CJ773" s="9" t="str">
        <f t="shared" si="1383"/>
        <v/>
      </c>
      <c r="CK773" s="9"/>
      <c r="CL773" s="9" t="str">
        <f t="shared" si="1384"/>
        <v/>
      </c>
      <c r="CM773" s="9"/>
      <c r="CN773" s="9" t="str">
        <f t="shared" si="1385"/>
        <v/>
      </c>
      <c r="CO773" s="9"/>
      <c r="CP773" s="9"/>
      <c r="CQ773" s="9"/>
      <c r="CR773" s="9" t="str">
        <f t="shared" si="1386"/>
        <v/>
      </c>
      <c r="CS773" s="10" t="str">
        <f t="shared" si="1387"/>
        <v/>
      </c>
      <c r="CT773" s="7"/>
      <c r="CV773" s="15"/>
      <c r="CW773" s="9"/>
      <c r="CX773" s="9" t="str">
        <f t="shared" si="1388"/>
        <v/>
      </c>
      <c r="CY773" s="9"/>
      <c r="CZ773" s="9" t="str">
        <f t="shared" si="1389"/>
        <v/>
      </c>
      <c r="DA773" s="9"/>
      <c r="DB773" s="9" t="str">
        <f t="shared" si="1390"/>
        <v/>
      </c>
      <c r="DC773" s="9"/>
      <c r="DD773" s="9"/>
      <c r="DE773" s="9"/>
      <c r="DF773" s="9" t="str">
        <f t="shared" si="1391"/>
        <v/>
      </c>
      <c r="DG773" s="10" t="str">
        <f t="shared" si="1392"/>
        <v/>
      </c>
      <c r="DH773" s="7"/>
      <c r="DJ773" s="250"/>
      <c r="DK773" s="250"/>
      <c r="DL773" s="250"/>
      <c r="DM773" s="250"/>
      <c r="DN773" s="13"/>
      <c r="DO773" s="250"/>
    </row>
    <row r="774" spans="1:119" ht="15" customHeight="1">
      <c r="A774" s="73"/>
      <c r="B774" s="15"/>
      <c r="C774" s="9"/>
      <c r="D774" s="78" t="str">
        <f t="shared" si="1343"/>
        <v/>
      </c>
      <c r="E774" s="9"/>
      <c r="F774" s="9" t="str">
        <f t="shared" si="1344"/>
        <v/>
      </c>
      <c r="G774" s="9"/>
      <c r="H774" s="9" t="str">
        <f t="shared" si="1345"/>
        <v/>
      </c>
      <c r="I774" s="9"/>
      <c r="J774" s="62" t="str">
        <f t="shared" si="1346"/>
        <v/>
      </c>
      <c r="K774" s="95" t="str">
        <f t="shared" si="1347"/>
        <v/>
      </c>
      <c r="L774" s="9" t="str">
        <f t="shared" si="1348"/>
        <v/>
      </c>
      <c r="M774" s="10" t="str">
        <f t="shared" si="1349"/>
        <v/>
      </c>
      <c r="N774" s="7"/>
      <c r="O774" s="168"/>
      <c r="P774" s="15"/>
      <c r="Q774" s="9"/>
      <c r="R774" s="78" t="str">
        <f t="shared" si="1350"/>
        <v/>
      </c>
      <c r="S774" s="9"/>
      <c r="T774" s="9" t="str">
        <f t="shared" si="1351"/>
        <v/>
      </c>
      <c r="U774" s="9"/>
      <c r="V774" s="9" t="str">
        <f t="shared" si="1352"/>
        <v/>
      </c>
      <c r="W774" s="9"/>
      <c r="X774" s="62" t="str">
        <f t="shared" si="1353"/>
        <v/>
      </c>
      <c r="Y774" s="95" t="str">
        <f t="shared" si="1354"/>
        <v/>
      </c>
      <c r="Z774" s="9" t="str">
        <f t="shared" si="1355"/>
        <v/>
      </c>
      <c r="AA774" s="10" t="str">
        <f t="shared" si="1356"/>
        <v/>
      </c>
      <c r="AB774" s="7"/>
      <c r="AC774" s="168"/>
      <c r="AD774" s="15"/>
      <c r="AE774" s="9"/>
      <c r="AF774" s="78" t="str">
        <f t="shared" si="1357"/>
        <v/>
      </c>
      <c r="AG774" s="9"/>
      <c r="AH774" s="9" t="str">
        <f t="shared" si="1358"/>
        <v/>
      </c>
      <c r="AI774" s="9"/>
      <c r="AJ774" s="9" t="str">
        <f t="shared" si="1359"/>
        <v/>
      </c>
      <c r="AK774" s="9"/>
      <c r="AL774" s="62" t="str">
        <f t="shared" si="1360"/>
        <v/>
      </c>
      <c r="AM774" s="95" t="str">
        <f t="shared" si="1361"/>
        <v/>
      </c>
      <c r="AN774" s="9" t="str">
        <f t="shared" si="1362"/>
        <v/>
      </c>
      <c r="AO774" s="10" t="str">
        <f t="shared" si="1363"/>
        <v/>
      </c>
      <c r="AP774" s="7"/>
      <c r="AQ774" s="168"/>
      <c r="AR774" s="17"/>
      <c r="AS774" s="9"/>
      <c r="AT774" s="78" t="str">
        <f t="shared" si="1364"/>
        <v/>
      </c>
      <c r="AU774" s="9"/>
      <c r="AV774" s="9" t="str">
        <f t="shared" si="1365"/>
        <v/>
      </c>
      <c r="AW774" s="9"/>
      <c r="AX774" s="9" t="str">
        <f t="shared" si="1366"/>
        <v/>
      </c>
      <c r="AY774" s="9"/>
      <c r="AZ774" s="62" t="str">
        <f t="shared" si="1367"/>
        <v/>
      </c>
      <c r="BA774" s="95" t="str">
        <f t="shared" si="1368"/>
        <v/>
      </c>
      <c r="BB774" s="9" t="str">
        <f t="shared" si="1369"/>
        <v/>
      </c>
      <c r="BC774" s="10" t="str">
        <f t="shared" si="1370"/>
        <v/>
      </c>
      <c r="BD774" s="7"/>
      <c r="BE774" s="168"/>
      <c r="BF774" s="17"/>
      <c r="BG774" s="9"/>
      <c r="BH774" s="78" t="str">
        <f t="shared" si="1371"/>
        <v/>
      </c>
      <c r="BI774" s="9"/>
      <c r="BJ774" s="9" t="str">
        <f t="shared" si="1372"/>
        <v/>
      </c>
      <c r="BK774" s="9"/>
      <c r="BL774" s="9" t="str">
        <f t="shared" si="1373"/>
        <v/>
      </c>
      <c r="BM774" s="9"/>
      <c r="BN774" s="62" t="str">
        <f t="shared" si="1374"/>
        <v/>
      </c>
      <c r="BO774" s="95" t="str">
        <f t="shared" si="1375"/>
        <v/>
      </c>
      <c r="BP774" s="9" t="str">
        <f t="shared" si="1376"/>
        <v/>
      </c>
      <c r="BQ774" s="10" t="str">
        <f t="shared" si="1377"/>
        <v/>
      </c>
      <c r="BR774" s="7"/>
      <c r="BS774" s="168"/>
      <c r="BT774" s="169"/>
      <c r="BU774" s="9"/>
      <c r="BV774" s="9" t="str">
        <f t="shared" si="1378"/>
        <v/>
      </c>
      <c r="BW774" s="9"/>
      <c r="BX774" s="9" t="str">
        <f t="shared" si="1379"/>
        <v/>
      </c>
      <c r="BY774" s="9"/>
      <c r="BZ774" s="9" t="str">
        <f t="shared" si="1380"/>
        <v/>
      </c>
      <c r="CA774" s="9"/>
      <c r="CB774" s="9"/>
      <c r="CC774" s="9"/>
      <c r="CD774" s="9" t="str">
        <f t="shared" si="1381"/>
        <v/>
      </c>
      <c r="CE774" s="10" t="str">
        <f t="shared" si="1382"/>
        <v/>
      </c>
      <c r="CF774" s="7"/>
      <c r="CH774" s="15"/>
      <c r="CI774" s="9"/>
      <c r="CJ774" s="9" t="str">
        <f t="shared" si="1383"/>
        <v/>
      </c>
      <c r="CK774" s="9"/>
      <c r="CL774" s="9" t="str">
        <f t="shared" si="1384"/>
        <v/>
      </c>
      <c r="CM774" s="9"/>
      <c r="CN774" s="9" t="str">
        <f t="shared" si="1385"/>
        <v/>
      </c>
      <c r="CO774" s="9"/>
      <c r="CP774" s="9"/>
      <c r="CQ774" s="9"/>
      <c r="CR774" s="9" t="str">
        <f t="shared" si="1386"/>
        <v/>
      </c>
      <c r="CS774" s="10" t="str">
        <f t="shared" si="1387"/>
        <v/>
      </c>
      <c r="CT774" s="7"/>
      <c r="CV774" s="15"/>
      <c r="CW774" s="9"/>
      <c r="CX774" s="9" t="str">
        <f t="shared" si="1388"/>
        <v/>
      </c>
      <c r="CY774" s="9"/>
      <c r="CZ774" s="9" t="str">
        <f t="shared" si="1389"/>
        <v/>
      </c>
      <c r="DA774" s="9"/>
      <c r="DB774" s="9" t="str">
        <f t="shared" si="1390"/>
        <v/>
      </c>
      <c r="DC774" s="9"/>
      <c r="DD774" s="9"/>
      <c r="DE774" s="9"/>
      <c r="DF774" s="9" t="str">
        <f t="shared" si="1391"/>
        <v/>
      </c>
      <c r="DG774" s="10" t="str">
        <f t="shared" si="1392"/>
        <v/>
      </c>
      <c r="DH774" s="7"/>
      <c r="DJ774" s="250"/>
      <c r="DK774" s="250"/>
      <c r="DL774" s="250"/>
      <c r="DM774" s="250"/>
      <c r="DN774" s="13"/>
      <c r="DO774" s="250"/>
    </row>
    <row r="775" spans="1:119" ht="15" customHeight="1">
      <c r="A775" s="73"/>
      <c r="B775" s="15"/>
      <c r="C775" s="9"/>
      <c r="D775" s="78" t="str">
        <f t="shared" si="1343"/>
        <v/>
      </c>
      <c r="E775" s="9"/>
      <c r="F775" s="9" t="str">
        <f t="shared" si="1344"/>
        <v/>
      </c>
      <c r="G775" s="9"/>
      <c r="H775" s="9" t="str">
        <f t="shared" si="1345"/>
        <v/>
      </c>
      <c r="I775" s="9"/>
      <c r="J775" s="62" t="str">
        <f t="shared" si="1346"/>
        <v/>
      </c>
      <c r="K775" s="9" t="str">
        <f t="shared" si="1347"/>
        <v/>
      </c>
      <c r="L775" s="9" t="str">
        <f t="shared" si="1348"/>
        <v/>
      </c>
      <c r="M775" s="10" t="str">
        <f t="shared" si="1349"/>
        <v/>
      </c>
      <c r="N775" s="7"/>
      <c r="O775" s="168"/>
      <c r="P775" s="15"/>
      <c r="Q775" s="9"/>
      <c r="R775" s="78" t="str">
        <f t="shared" si="1350"/>
        <v/>
      </c>
      <c r="S775" s="9"/>
      <c r="T775" s="9" t="str">
        <f t="shared" si="1351"/>
        <v/>
      </c>
      <c r="U775" s="9"/>
      <c r="V775" s="9" t="str">
        <f t="shared" si="1352"/>
        <v/>
      </c>
      <c r="W775" s="9"/>
      <c r="X775" s="62" t="str">
        <f t="shared" si="1353"/>
        <v/>
      </c>
      <c r="Y775" s="9" t="str">
        <f t="shared" si="1354"/>
        <v/>
      </c>
      <c r="Z775" s="9" t="str">
        <f t="shared" si="1355"/>
        <v/>
      </c>
      <c r="AA775" s="10" t="str">
        <f t="shared" si="1356"/>
        <v/>
      </c>
      <c r="AB775" s="7"/>
      <c r="AC775" s="168"/>
      <c r="AD775" s="15"/>
      <c r="AE775" s="9"/>
      <c r="AF775" s="78" t="str">
        <f t="shared" si="1357"/>
        <v/>
      </c>
      <c r="AG775" s="9"/>
      <c r="AH775" s="9" t="str">
        <f t="shared" si="1358"/>
        <v/>
      </c>
      <c r="AI775" s="9"/>
      <c r="AJ775" s="9" t="str">
        <f t="shared" si="1359"/>
        <v/>
      </c>
      <c r="AK775" s="9"/>
      <c r="AL775" s="62" t="str">
        <f t="shared" si="1360"/>
        <v/>
      </c>
      <c r="AM775" s="9" t="str">
        <f t="shared" si="1361"/>
        <v/>
      </c>
      <c r="AN775" s="9" t="str">
        <f t="shared" si="1362"/>
        <v/>
      </c>
      <c r="AO775" s="10" t="str">
        <f t="shared" si="1363"/>
        <v/>
      </c>
      <c r="AP775" s="7"/>
      <c r="AQ775" s="168"/>
      <c r="AR775" s="140"/>
      <c r="AS775" s="9"/>
      <c r="AT775" s="78" t="str">
        <f t="shared" si="1364"/>
        <v/>
      </c>
      <c r="AU775" s="9"/>
      <c r="AV775" s="9" t="str">
        <f t="shared" si="1365"/>
        <v/>
      </c>
      <c r="AW775" s="9"/>
      <c r="AX775" s="9" t="str">
        <f t="shared" si="1366"/>
        <v/>
      </c>
      <c r="AY775" s="9"/>
      <c r="AZ775" s="62" t="str">
        <f t="shared" si="1367"/>
        <v/>
      </c>
      <c r="BA775" s="9" t="str">
        <f t="shared" si="1368"/>
        <v/>
      </c>
      <c r="BB775" s="9" t="str">
        <f t="shared" si="1369"/>
        <v/>
      </c>
      <c r="BC775" s="10" t="str">
        <f t="shared" si="1370"/>
        <v/>
      </c>
      <c r="BD775" s="7"/>
      <c r="BE775" s="168"/>
      <c r="BF775" s="177"/>
      <c r="BG775" s="9"/>
      <c r="BH775" s="78" t="str">
        <f t="shared" si="1371"/>
        <v/>
      </c>
      <c r="BI775" s="9"/>
      <c r="BJ775" s="9" t="str">
        <f t="shared" si="1372"/>
        <v/>
      </c>
      <c r="BK775" s="9"/>
      <c r="BL775" s="9" t="str">
        <f t="shared" si="1373"/>
        <v/>
      </c>
      <c r="BM775" s="9"/>
      <c r="BN775" s="62" t="str">
        <f t="shared" si="1374"/>
        <v/>
      </c>
      <c r="BO775" s="9" t="str">
        <f t="shared" si="1375"/>
        <v/>
      </c>
      <c r="BP775" s="9" t="str">
        <f t="shared" si="1376"/>
        <v/>
      </c>
      <c r="BQ775" s="10" t="str">
        <f t="shared" si="1377"/>
        <v/>
      </c>
      <c r="BR775" s="7"/>
      <c r="BS775" s="168"/>
      <c r="BT775" s="183"/>
      <c r="BU775" s="9"/>
      <c r="BV775" s="9" t="str">
        <f t="shared" si="1378"/>
        <v/>
      </c>
      <c r="BW775" s="9"/>
      <c r="BX775" s="9" t="str">
        <f t="shared" si="1379"/>
        <v/>
      </c>
      <c r="BY775" s="9"/>
      <c r="BZ775" s="9" t="str">
        <f t="shared" si="1380"/>
        <v/>
      </c>
      <c r="CA775" s="9"/>
      <c r="CB775" s="9"/>
      <c r="CC775" s="9"/>
      <c r="CD775" s="9" t="str">
        <f t="shared" si="1381"/>
        <v/>
      </c>
      <c r="CE775" s="10" t="str">
        <f t="shared" si="1382"/>
        <v/>
      </c>
      <c r="CF775" s="7"/>
      <c r="CH775" s="15"/>
      <c r="CI775" s="9"/>
      <c r="CJ775" s="9" t="str">
        <f t="shared" si="1383"/>
        <v/>
      </c>
      <c r="CK775" s="9"/>
      <c r="CL775" s="9" t="str">
        <f t="shared" si="1384"/>
        <v/>
      </c>
      <c r="CM775" s="9"/>
      <c r="CN775" s="9" t="str">
        <f t="shared" si="1385"/>
        <v/>
      </c>
      <c r="CO775" s="9"/>
      <c r="CP775" s="9"/>
      <c r="CQ775" s="9"/>
      <c r="CR775" s="9" t="str">
        <f t="shared" si="1386"/>
        <v/>
      </c>
      <c r="CS775" s="10" t="str">
        <f t="shared" si="1387"/>
        <v/>
      </c>
      <c r="CT775" s="7"/>
      <c r="CV775" s="15"/>
      <c r="CW775" s="9"/>
      <c r="CX775" s="9" t="str">
        <f t="shared" si="1388"/>
        <v/>
      </c>
      <c r="CY775" s="9"/>
      <c r="CZ775" s="9" t="str">
        <f t="shared" si="1389"/>
        <v/>
      </c>
      <c r="DA775" s="9"/>
      <c r="DB775" s="9" t="str">
        <f t="shared" si="1390"/>
        <v/>
      </c>
      <c r="DC775" s="9"/>
      <c r="DD775" s="9"/>
      <c r="DE775" s="9"/>
      <c r="DF775" s="9" t="str">
        <f t="shared" si="1391"/>
        <v/>
      </c>
      <c r="DG775" s="10" t="str">
        <f t="shared" si="1392"/>
        <v/>
      </c>
      <c r="DH775" s="7"/>
      <c r="DJ775" s="250"/>
      <c r="DK775" s="250"/>
      <c r="DL775" s="250"/>
      <c r="DM775" s="250"/>
      <c r="DN775" s="13"/>
      <c r="DO775" s="250"/>
    </row>
    <row r="776" spans="1:119" ht="15" customHeight="1" thickBot="1">
      <c r="A776" s="125"/>
      <c r="B776" s="23"/>
      <c r="C776" s="127"/>
      <c r="D776" s="141" t="str">
        <f t="shared" si="1343"/>
        <v/>
      </c>
      <c r="E776" s="129"/>
      <c r="F776" s="128" t="str">
        <f t="shared" si="1344"/>
        <v/>
      </c>
      <c r="G776" s="129"/>
      <c r="H776" s="128" t="str">
        <f t="shared" si="1345"/>
        <v/>
      </c>
      <c r="I776" s="130"/>
      <c r="J776" s="63" t="str">
        <f t="shared" si="1346"/>
        <v/>
      </c>
      <c r="K776" s="96" t="str">
        <f t="shared" si="1347"/>
        <v/>
      </c>
      <c r="L776" s="24" t="str">
        <f t="shared" si="1348"/>
        <v/>
      </c>
      <c r="M776" s="26" t="str">
        <f t="shared" si="1349"/>
        <v/>
      </c>
      <c r="N776" s="7"/>
      <c r="P776" s="165" t="str">
        <f>IF(A776="","",A776)</f>
        <v/>
      </c>
      <c r="Q776" s="127"/>
      <c r="R776" s="141" t="str">
        <f t="shared" si="1350"/>
        <v/>
      </c>
      <c r="S776" s="129"/>
      <c r="T776" s="128" t="str">
        <f t="shared" si="1351"/>
        <v/>
      </c>
      <c r="U776" s="129"/>
      <c r="V776" s="128" t="str">
        <f t="shared" si="1352"/>
        <v/>
      </c>
      <c r="W776" s="130"/>
      <c r="X776" s="63" t="str">
        <f t="shared" si="1353"/>
        <v/>
      </c>
      <c r="Y776" s="96" t="str">
        <f t="shared" si="1354"/>
        <v/>
      </c>
      <c r="Z776" s="24" t="str">
        <f t="shared" si="1355"/>
        <v/>
      </c>
      <c r="AA776" s="26" t="str">
        <f t="shared" si="1356"/>
        <v/>
      </c>
      <c r="AB776" s="7"/>
      <c r="AD776" s="125" t="str">
        <f>IF(A776="","",A776)</f>
        <v/>
      </c>
      <c r="AE776" s="127"/>
      <c r="AF776" s="141" t="str">
        <f t="shared" si="1357"/>
        <v/>
      </c>
      <c r="AG776" s="129"/>
      <c r="AH776" s="128" t="str">
        <f t="shared" si="1358"/>
        <v/>
      </c>
      <c r="AI776" s="129"/>
      <c r="AJ776" s="128" t="str">
        <f t="shared" si="1359"/>
        <v/>
      </c>
      <c r="AK776" s="130"/>
      <c r="AL776" s="63" t="str">
        <f t="shared" si="1360"/>
        <v/>
      </c>
      <c r="AM776" s="96" t="str">
        <f t="shared" si="1361"/>
        <v/>
      </c>
      <c r="AN776" s="24" t="str">
        <f t="shared" si="1362"/>
        <v/>
      </c>
      <c r="AO776" s="26" t="str">
        <f t="shared" si="1363"/>
        <v/>
      </c>
      <c r="AP776" s="7"/>
      <c r="AR776" s="165" t="str">
        <f>IF(A776="","",A776)</f>
        <v/>
      </c>
      <c r="AS776" s="127"/>
      <c r="AT776" s="141" t="str">
        <f t="shared" si="1364"/>
        <v/>
      </c>
      <c r="AU776" s="129"/>
      <c r="AV776" s="128" t="str">
        <f t="shared" si="1365"/>
        <v/>
      </c>
      <c r="AW776" s="129"/>
      <c r="AX776" s="128" t="str">
        <f t="shared" si="1366"/>
        <v/>
      </c>
      <c r="AY776" s="130"/>
      <c r="AZ776" s="63" t="str">
        <f t="shared" si="1367"/>
        <v/>
      </c>
      <c r="BA776" s="96" t="str">
        <f t="shared" si="1368"/>
        <v/>
      </c>
      <c r="BB776" s="24" t="str">
        <f t="shared" si="1369"/>
        <v/>
      </c>
      <c r="BC776" s="26" t="str">
        <f t="shared" si="1370"/>
        <v/>
      </c>
      <c r="BD776" s="7"/>
      <c r="BF776" s="175" t="str">
        <f>IF(BB776="","",BB776)</f>
        <v/>
      </c>
      <c r="BG776" s="127"/>
      <c r="BH776" s="141" t="str">
        <f t="shared" si="1371"/>
        <v/>
      </c>
      <c r="BI776" s="129"/>
      <c r="BJ776" s="128" t="str">
        <f t="shared" si="1372"/>
        <v/>
      </c>
      <c r="BK776" s="129"/>
      <c r="BL776" s="128" t="str">
        <f t="shared" si="1373"/>
        <v/>
      </c>
      <c r="BM776" s="130"/>
      <c r="BN776" s="63" t="str">
        <f t="shared" si="1374"/>
        <v/>
      </c>
      <c r="BO776" s="96" t="str">
        <f t="shared" si="1375"/>
        <v/>
      </c>
      <c r="BP776" s="24" t="str">
        <f t="shared" si="1376"/>
        <v/>
      </c>
      <c r="BQ776" s="26" t="str">
        <f t="shared" si="1377"/>
        <v/>
      </c>
      <c r="BR776" s="7"/>
      <c r="BS776" s="1"/>
      <c r="BT776" s="184"/>
      <c r="BU776" s="95"/>
      <c r="BV776" s="9" t="str">
        <f t="shared" si="1378"/>
        <v/>
      </c>
      <c r="BW776" s="9"/>
      <c r="BX776" s="9" t="str">
        <f t="shared" si="1379"/>
        <v/>
      </c>
      <c r="BY776" s="9"/>
      <c r="BZ776" s="9" t="str">
        <f t="shared" si="1380"/>
        <v/>
      </c>
      <c r="CA776" s="9"/>
      <c r="CB776" s="9"/>
      <c r="CC776" s="9"/>
      <c r="CD776" s="9" t="str">
        <f t="shared" si="1381"/>
        <v/>
      </c>
      <c r="CE776" s="10" t="str">
        <f t="shared" si="1382"/>
        <v/>
      </c>
      <c r="CF776" s="7"/>
      <c r="CH776" s="15"/>
      <c r="CI776" s="9"/>
      <c r="CJ776" s="9" t="str">
        <f t="shared" si="1383"/>
        <v/>
      </c>
      <c r="CK776" s="9"/>
      <c r="CL776" s="9" t="str">
        <f t="shared" si="1384"/>
        <v/>
      </c>
      <c r="CM776" s="9"/>
      <c r="CN776" s="9" t="str">
        <f t="shared" si="1385"/>
        <v/>
      </c>
      <c r="CO776" s="9"/>
      <c r="CP776" s="9"/>
      <c r="CQ776" s="9"/>
      <c r="CR776" s="9" t="str">
        <f t="shared" si="1386"/>
        <v/>
      </c>
      <c r="CS776" s="10" t="str">
        <f t="shared" si="1387"/>
        <v/>
      </c>
      <c r="CT776" s="7"/>
      <c r="CV776" s="15"/>
      <c r="CW776" s="9"/>
      <c r="CX776" s="9" t="str">
        <f t="shared" si="1388"/>
        <v/>
      </c>
      <c r="CY776" s="9"/>
      <c r="CZ776" s="9" t="str">
        <f t="shared" si="1389"/>
        <v/>
      </c>
      <c r="DA776" s="9"/>
      <c r="DB776" s="9" t="str">
        <f t="shared" si="1390"/>
        <v/>
      </c>
      <c r="DC776" s="9"/>
      <c r="DD776" s="9"/>
      <c r="DE776" s="9"/>
      <c r="DF776" s="9" t="str">
        <f t="shared" si="1391"/>
        <v/>
      </c>
      <c r="DG776" s="10" t="str">
        <f t="shared" si="1392"/>
        <v/>
      </c>
      <c r="DH776" s="7"/>
      <c r="DJ776" s="250"/>
      <c r="DK776" s="250"/>
      <c r="DL776" s="250"/>
      <c r="DM776" s="250"/>
      <c r="DN776" s="13"/>
      <c r="DO776" s="250"/>
    </row>
    <row r="777" spans="1:119" ht="15" customHeight="1" thickTop="1">
      <c r="A777" s="89"/>
      <c r="B777" s="6" t="str">
        <f>IF(A777="","",SUM(D777:D780)+SUM(R777:R780)+SUM(AF777:AF780)+SUM(AT777:AT780)+SUM(BV759,CJ759)+SUM(BH777:BH780))</f>
        <v/>
      </c>
      <c r="C777" s="119"/>
      <c r="D777" s="78" t="str">
        <f t="shared" si="1343"/>
        <v/>
      </c>
      <c r="E777" s="120"/>
      <c r="F777" s="78" t="str">
        <f t="shared" si="1344"/>
        <v/>
      </c>
      <c r="G777" s="120"/>
      <c r="H777" s="78" t="str">
        <f t="shared" si="1345"/>
        <v/>
      </c>
      <c r="I777" s="78"/>
      <c r="J777" s="90" t="str">
        <f t="shared" si="1346"/>
        <v/>
      </c>
      <c r="K777" s="91" t="str">
        <f t="shared" si="1347"/>
        <v/>
      </c>
      <c r="L777" s="28" t="str">
        <f t="shared" si="1348"/>
        <v/>
      </c>
      <c r="M777" s="29" t="str">
        <f t="shared" si="1349"/>
        <v/>
      </c>
      <c r="N777" s="7"/>
      <c r="O777" s="168"/>
      <c r="P777" s="89" t="str">
        <f>IF(A777="","",A777)</f>
        <v/>
      </c>
      <c r="Q777" s="119"/>
      <c r="R777" s="78" t="str">
        <f t="shared" si="1350"/>
        <v/>
      </c>
      <c r="S777" s="120"/>
      <c r="T777" s="78" t="str">
        <f t="shared" si="1351"/>
        <v/>
      </c>
      <c r="U777" s="120"/>
      <c r="V777" s="78" t="str">
        <f t="shared" si="1352"/>
        <v/>
      </c>
      <c r="W777" s="78"/>
      <c r="X777" s="90" t="str">
        <f t="shared" si="1353"/>
        <v/>
      </c>
      <c r="Y777" s="91" t="str">
        <f t="shared" si="1354"/>
        <v/>
      </c>
      <c r="Z777" s="28" t="str">
        <f t="shared" si="1355"/>
        <v/>
      </c>
      <c r="AA777" s="29" t="str">
        <f t="shared" si="1356"/>
        <v/>
      </c>
      <c r="AB777" s="7"/>
      <c r="AC777" s="168"/>
      <c r="AD777" s="89" t="str">
        <f>IF(A777="","",A777)</f>
        <v/>
      </c>
      <c r="AE777" s="119"/>
      <c r="AF777" s="78" t="str">
        <f t="shared" si="1357"/>
        <v/>
      </c>
      <c r="AG777" s="120"/>
      <c r="AH777" s="78" t="str">
        <f t="shared" si="1358"/>
        <v/>
      </c>
      <c r="AI777" s="120"/>
      <c r="AJ777" s="78" t="str">
        <f t="shared" si="1359"/>
        <v/>
      </c>
      <c r="AK777" s="78"/>
      <c r="AL777" s="90" t="str">
        <f t="shared" si="1360"/>
        <v/>
      </c>
      <c r="AM777" s="91" t="str">
        <f t="shared" si="1361"/>
        <v/>
      </c>
      <c r="AN777" s="28" t="str">
        <f t="shared" si="1362"/>
        <v/>
      </c>
      <c r="AO777" s="29" t="str">
        <f t="shared" si="1363"/>
        <v/>
      </c>
      <c r="AP777" s="7"/>
      <c r="AQ777" s="168"/>
      <c r="AR777" s="89" t="str">
        <f>IF(A777="","",A777)</f>
        <v/>
      </c>
      <c r="AS777" s="119"/>
      <c r="AT777" s="78" t="str">
        <f t="shared" si="1364"/>
        <v/>
      </c>
      <c r="AU777" s="120"/>
      <c r="AV777" s="78" t="str">
        <f t="shared" si="1365"/>
        <v/>
      </c>
      <c r="AW777" s="120"/>
      <c r="AX777" s="78" t="str">
        <f t="shared" si="1366"/>
        <v/>
      </c>
      <c r="AY777" s="78"/>
      <c r="AZ777" s="90" t="str">
        <f t="shared" si="1367"/>
        <v/>
      </c>
      <c r="BA777" s="91" t="str">
        <f t="shared" si="1368"/>
        <v/>
      </c>
      <c r="BB777" s="28" t="str">
        <f t="shared" si="1369"/>
        <v/>
      </c>
      <c r="BC777" s="29" t="str">
        <f t="shared" si="1370"/>
        <v/>
      </c>
      <c r="BD777" s="7"/>
      <c r="BE777" s="168"/>
      <c r="BF777" s="89" t="str">
        <f>IF(A777="","",A777)</f>
        <v/>
      </c>
      <c r="BG777" s="119"/>
      <c r="BH777" s="78" t="str">
        <f t="shared" si="1371"/>
        <v/>
      </c>
      <c r="BI777" s="120"/>
      <c r="BJ777" s="78" t="str">
        <f t="shared" si="1372"/>
        <v/>
      </c>
      <c r="BK777" s="120"/>
      <c r="BL777" s="78" t="str">
        <f t="shared" si="1373"/>
        <v/>
      </c>
      <c r="BM777" s="78"/>
      <c r="BN777" s="90" t="str">
        <f t="shared" si="1374"/>
        <v/>
      </c>
      <c r="BO777" s="91" t="str">
        <f t="shared" si="1375"/>
        <v/>
      </c>
      <c r="BP777" s="28" t="str">
        <f t="shared" si="1376"/>
        <v/>
      </c>
      <c r="BQ777" s="29" t="str">
        <f t="shared" si="1377"/>
        <v/>
      </c>
      <c r="BR777" s="7"/>
      <c r="BS777" s="168"/>
      <c r="BT777" s="170"/>
      <c r="BU777" s="9"/>
      <c r="BV777" s="9" t="str">
        <f t="shared" si="1378"/>
        <v/>
      </c>
      <c r="BW777" s="9"/>
      <c r="BX777" s="9" t="str">
        <f t="shared" si="1379"/>
        <v/>
      </c>
      <c r="BY777" s="9"/>
      <c r="BZ777" s="9" t="str">
        <f t="shared" si="1380"/>
        <v/>
      </c>
      <c r="CA777" s="9"/>
      <c r="CB777" s="9"/>
      <c r="CC777" s="9"/>
      <c r="CD777" s="9" t="str">
        <f t="shared" si="1381"/>
        <v/>
      </c>
      <c r="CE777" s="10" t="str">
        <f t="shared" si="1382"/>
        <v/>
      </c>
      <c r="CF777" s="7"/>
      <c r="CH777" s="15"/>
      <c r="CI777" s="9"/>
      <c r="CJ777" s="9" t="str">
        <f t="shared" si="1383"/>
        <v/>
      </c>
      <c r="CK777" s="9"/>
      <c r="CL777" s="9" t="str">
        <f t="shared" si="1384"/>
        <v/>
      </c>
      <c r="CM777" s="9"/>
      <c r="CN777" s="9" t="str">
        <f t="shared" si="1385"/>
        <v/>
      </c>
      <c r="CO777" s="9"/>
      <c r="CP777" s="9"/>
      <c r="CQ777" s="9"/>
      <c r="CR777" s="9" t="str">
        <f t="shared" si="1386"/>
        <v/>
      </c>
      <c r="CS777" s="10" t="str">
        <f t="shared" si="1387"/>
        <v/>
      </c>
      <c r="CT777" s="7"/>
      <c r="CV777" s="15"/>
      <c r="CW777" s="9"/>
      <c r="CX777" s="9" t="str">
        <f t="shared" si="1388"/>
        <v/>
      </c>
      <c r="CY777" s="9"/>
      <c r="CZ777" s="9" t="str">
        <f t="shared" si="1389"/>
        <v/>
      </c>
      <c r="DA777" s="9"/>
      <c r="DB777" s="9" t="str">
        <f t="shared" si="1390"/>
        <v/>
      </c>
      <c r="DC777" s="9"/>
      <c r="DD777" s="9"/>
      <c r="DE777" s="9"/>
      <c r="DF777" s="9" t="str">
        <f t="shared" si="1391"/>
        <v/>
      </c>
      <c r="DG777" s="10" t="str">
        <f t="shared" si="1392"/>
        <v/>
      </c>
      <c r="DH777" s="7"/>
      <c r="DJ777" s="250"/>
      <c r="DK777" s="250"/>
      <c r="DL777" s="250"/>
      <c r="DM777" s="250"/>
      <c r="DN777" s="13"/>
      <c r="DO777" s="250"/>
    </row>
    <row r="778" spans="1:119" ht="15" customHeight="1">
      <c r="A778" s="30"/>
      <c r="B778" s="15"/>
      <c r="C778" s="74"/>
      <c r="D778" s="78" t="str">
        <f t="shared" si="1343"/>
        <v/>
      </c>
      <c r="E778" s="75"/>
      <c r="F778" s="9" t="str">
        <f t="shared" si="1344"/>
        <v/>
      </c>
      <c r="G778" s="102"/>
      <c r="H778" s="9" t="str">
        <f t="shared" si="1345"/>
        <v/>
      </c>
      <c r="J778" s="62" t="str">
        <f t="shared" si="1346"/>
        <v/>
      </c>
      <c r="K778" s="95" t="str">
        <f t="shared" si="1347"/>
        <v/>
      </c>
      <c r="L778" s="19" t="str">
        <f t="shared" si="1348"/>
        <v/>
      </c>
      <c r="M778" s="21" t="str">
        <f t="shared" si="1349"/>
        <v/>
      </c>
      <c r="N778" s="7"/>
      <c r="O778" s="168"/>
      <c r="P778" s="15"/>
      <c r="Q778" s="74"/>
      <c r="R778" s="78" t="str">
        <f t="shared" si="1350"/>
        <v/>
      </c>
      <c r="S778" s="75"/>
      <c r="T778" s="9" t="str">
        <f t="shared" si="1351"/>
        <v/>
      </c>
      <c r="U778" s="102"/>
      <c r="V778" s="9" t="str">
        <f t="shared" si="1352"/>
        <v/>
      </c>
      <c r="X778" s="62" t="str">
        <f t="shared" si="1353"/>
        <v/>
      </c>
      <c r="Y778" s="95" t="str">
        <f t="shared" si="1354"/>
        <v/>
      </c>
      <c r="Z778" s="19" t="str">
        <f t="shared" si="1355"/>
        <v/>
      </c>
      <c r="AA778" s="21" t="str">
        <f t="shared" si="1356"/>
        <v/>
      </c>
      <c r="AB778" s="7"/>
      <c r="AC778" s="168"/>
      <c r="AD778" s="15"/>
      <c r="AE778" s="74"/>
      <c r="AF778" s="78" t="str">
        <f t="shared" si="1357"/>
        <v/>
      </c>
      <c r="AG778" s="75"/>
      <c r="AH778" s="9" t="str">
        <f t="shared" si="1358"/>
        <v/>
      </c>
      <c r="AI778" s="102"/>
      <c r="AJ778" s="9" t="str">
        <f t="shared" si="1359"/>
        <v/>
      </c>
      <c r="AL778" s="62" t="str">
        <f t="shared" si="1360"/>
        <v/>
      </c>
      <c r="AM778" s="95" t="str">
        <f t="shared" si="1361"/>
        <v/>
      </c>
      <c r="AN778" s="19" t="str">
        <f t="shared" si="1362"/>
        <v/>
      </c>
      <c r="AO778" s="21" t="str">
        <f t="shared" si="1363"/>
        <v/>
      </c>
      <c r="AP778" s="7"/>
      <c r="AQ778" s="168"/>
      <c r="AR778" s="17"/>
      <c r="AS778" s="74"/>
      <c r="AT778" s="78" t="str">
        <f t="shared" si="1364"/>
        <v/>
      </c>
      <c r="AU778" s="75"/>
      <c r="AV778" s="9" t="str">
        <f t="shared" si="1365"/>
        <v/>
      </c>
      <c r="AW778" s="102"/>
      <c r="AX778" s="9" t="str">
        <f t="shared" si="1366"/>
        <v/>
      </c>
      <c r="AZ778" s="62" t="str">
        <f t="shared" si="1367"/>
        <v/>
      </c>
      <c r="BA778" s="95" t="str">
        <f t="shared" si="1368"/>
        <v/>
      </c>
      <c r="BB778" s="19" t="str">
        <f t="shared" si="1369"/>
        <v/>
      </c>
      <c r="BC778" s="21" t="str">
        <f t="shared" si="1370"/>
        <v/>
      </c>
      <c r="BD778" s="7"/>
      <c r="BE778" s="168"/>
      <c r="BF778" s="17"/>
      <c r="BG778" s="74"/>
      <c r="BH778" s="78" t="str">
        <f t="shared" si="1371"/>
        <v/>
      </c>
      <c r="BI778" s="75"/>
      <c r="BJ778" s="9" t="str">
        <f t="shared" si="1372"/>
        <v/>
      </c>
      <c r="BK778" s="102"/>
      <c r="BL778" s="9" t="str">
        <f t="shared" si="1373"/>
        <v/>
      </c>
      <c r="BN778" s="62" t="str">
        <f t="shared" si="1374"/>
        <v/>
      </c>
      <c r="BO778" s="95" t="str">
        <f t="shared" si="1375"/>
        <v/>
      </c>
      <c r="BP778" s="19" t="str">
        <f t="shared" si="1376"/>
        <v/>
      </c>
      <c r="BQ778" s="21" t="str">
        <f t="shared" si="1377"/>
        <v/>
      </c>
      <c r="BR778" s="7"/>
      <c r="BS778" s="168"/>
      <c r="BT778" s="169"/>
      <c r="BU778" s="9"/>
      <c r="BV778" s="9" t="str">
        <f t="shared" si="1378"/>
        <v/>
      </c>
      <c r="BW778" s="9"/>
      <c r="BX778" s="9" t="str">
        <f t="shared" si="1379"/>
        <v/>
      </c>
      <c r="BY778" s="9"/>
      <c r="BZ778" s="9" t="str">
        <f t="shared" si="1380"/>
        <v/>
      </c>
      <c r="CA778" s="9"/>
      <c r="CB778" s="9"/>
      <c r="CC778" s="9"/>
      <c r="CD778" s="9" t="str">
        <f t="shared" si="1381"/>
        <v/>
      </c>
      <c r="CE778" s="10" t="str">
        <f t="shared" si="1382"/>
        <v/>
      </c>
      <c r="CF778" s="7"/>
      <c r="CH778" s="15"/>
      <c r="CI778" s="9"/>
      <c r="CJ778" s="9" t="str">
        <f t="shared" si="1383"/>
        <v/>
      </c>
      <c r="CK778" s="9"/>
      <c r="CL778" s="9" t="str">
        <f t="shared" si="1384"/>
        <v/>
      </c>
      <c r="CM778" s="9"/>
      <c r="CN778" s="9" t="str">
        <f t="shared" si="1385"/>
        <v/>
      </c>
      <c r="CO778" s="9"/>
      <c r="CP778" s="9"/>
      <c r="CQ778" s="9"/>
      <c r="CR778" s="9" t="str">
        <f t="shared" si="1386"/>
        <v/>
      </c>
      <c r="CS778" s="10" t="str">
        <f t="shared" si="1387"/>
        <v/>
      </c>
      <c r="CT778" s="7"/>
      <c r="CV778" s="15"/>
      <c r="CW778" s="9"/>
      <c r="CX778" s="9" t="str">
        <f t="shared" si="1388"/>
        <v/>
      </c>
      <c r="CY778" s="9"/>
      <c r="CZ778" s="9" t="str">
        <f t="shared" si="1389"/>
        <v/>
      </c>
      <c r="DA778" s="9"/>
      <c r="DB778" s="9" t="str">
        <f t="shared" si="1390"/>
        <v/>
      </c>
      <c r="DC778" s="9"/>
      <c r="DD778" s="9"/>
      <c r="DE778" s="9"/>
      <c r="DF778" s="9" t="str">
        <f t="shared" si="1391"/>
        <v/>
      </c>
      <c r="DG778" s="10" t="str">
        <f t="shared" si="1392"/>
        <v/>
      </c>
      <c r="DH778" s="7"/>
      <c r="DJ778" s="250"/>
      <c r="DK778" s="250"/>
      <c r="DL778" s="250"/>
      <c r="DM778" s="250"/>
      <c r="DN778" s="13"/>
      <c r="DO778" s="250"/>
    </row>
    <row r="779" spans="1:119">
      <c r="A779" s="73"/>
      <c r="B779" s="15"/>
      <c r="C779" s="122"/>
      <c r="D779" s="78" t="str">
        <f t="shared" si="1343"/>
        <v/>
      </c>
      <c r="E779" s="123"/>
      <c r="F779" s="9" t="str">
        <f t="shared" si="1344"/>
        <v/>
      </c>
      <c r="G779" s="136"/>
      <c r="H779" s="9" t="str">
        <f t="shared" si="1345"/>
        <v/>
      </c>
      <c r="I779" s="118"/>
      <c r="J779" s="62" t="str">
        <f t="shared" si="1346"/>
        <v/>
      </c>
      <c r="K779" s="247" t="str">
        <f t="shared" si="1347"/>
        <v/>
      </c>
      <c r="L779" s="118" t="str">
        <f t="shared" si="1348"/>
        <v/>
      </c>
      <c r="M779" s="137" t="str">
        <f t="shared" si="1349"/>
        <v/>
      </c>
      <c r="N779" s="7"/>
      <c r="O779" s="168"/>
      <c r="P779" s="117"/>
      <c r="Q779" s="122"/>
      <c r="R779" s="78" t="str">
        <f t="shared" si="1350"/>
        <v/>
      </c>
      <c r="S779" s="123"/>
      <c r="T779" s="9" t="str">
        <f t="shared" si="1351"/>
        <v/>
      </c>
      <c r="U779" s="136"/>
      <c r="V779" s="9" t="str">
        <f t="shared" si="1352"/>
        <v/>
      </c>
      <c r="W779" s="118"/>
      <c r="X779" s="62" t="str">
        <f t="shared" si="1353"/>
        <v/>
      </c>
      <c r="Y779" s="247" t="str">
        <f t="shared" si="1354"/>
        <v/>
      </c>
      <c r="Z779" s="118" t="str">
        <f t="shared" si="1355"/>
        <v/>
      </c>
      <c r="AA779" s="137" t="str">
        <f t="shared" si="1356"/>
        <v/>
      </c>
      <c r="AB779" s="7"/>
      <c r="AC779" s="168"/>
      <c r="AD779" s="117"/>
      <c r="AE779" s="122"/>
      <c r="AF779" s="78" t="str">
        <f t="shared" si="1357"/>
        <v/>
      </c>
      <c r="AG779" s="123"/>
      <c r="AH779" s="9" t="str">
        <f t="shared" si="1358"/>
        <v/>
      </c>
      <c r="AI779" s="136"/>
      <c r="AJ779" s="9" t="str">
        <f t="shared" si="1359"/>
        <v/>
      </c>
      <c r="AK779" s="118"/>
      <c r="AL779" s="62" t="str">
        <f t="shared" si="1360"/>
        <v/>
      </c>
      <c r="AM779" s="247" t="str">
        <f t="shared" si="1361"/>
        <v/>
      </c>
      <c r="AN779" s="118" t="str">
        <f t="shared" si="1362"/>
        <v/>
      </c>
      <c r="AO779" s="137" t="str">
        <f t="shared" si="1363"/>
        <v/>
      </c>
      <c r="AP779" s="7"/>
      <c r="AQ779" s="168"/>
      <c r="AR779" s="117"/>
      <c r="AS779" s="122"/>
      <c r="AT779" s="78" t="str">
        <f t="shared" si="1364"/>
        <v/>
      </c>
      <c r="AU779" s="123"/>
      <c r="AV779" s="9" t="str">
        <f t="shared" si="1365"/>
        <v/>
      </c>
      <c r="AW779" s="136"/>
      <c r="AX779" s="9" t="str">
        <f t="shared" si="1366"/>
        <v/>
      </c>
      <c r="AY779" s="118"/>
      <c r="AZ779" s="62" t="str">
        <f t="shared" si="1367"/>
        <v/>
      </c>
      <c r="BA779" s="247" t="str">
        <f t="shared" si="1368"/>
        <v/>
      </c>
      <c r="BB779" s="118" t="str">
        <f t="shared" si="1369"/>
        <v/>
      </c>
      <c r="BC779" s="137" t="str">
        <f t="shared" si="1370"/>
        <v/>
      </c>
      <c r="BD779" s="7"/>
      <c r="BE779" s="168"/>
      <c r="BF779" s="117"/>
      <c r="BG779" s="122"/>
      <c r="BH779" s="78" t="str">
        <f t="shared" si="1371"/>
        <v/>
      </c>
      <c r="BI779" s="123"/>
      <c r="BJ779" s="9" t="str">
        <f t="shared" si="1372"/>
        <v/>
      </c>
      <c r="BK779" s="136"/>
      <c r="BL779" s="9" t="str">
        <f t="shared" si="1373"/>
        <v/>
      </c>
      <c r="BM779" s="118"/>
      <c r="BN779" s="62" t="str">
        <f t="shared" si="1374"/>
        <v/>
      </c>
      <c r="BO779" s="247" t="str">
        <f t="shared" si="1375"/>
        <v/>
      </c>
      <c r="BP779" s="118" t="str">
        <f t="shared" si="1376"/>
        <v/>
      </c>
      <c r="BQ779" s="137" t="str">
        <f t="shared" si="1377"/>
        <v/>
      </c>
      <c r="BR779" s="7"/>
      <c r="BS779" s="168"/>
      <c r="BT779" s="169"/>
      <c r="BU779" s="9"/>
      <c r="BV779" s="9" t="str">
        <f t="shared" si="1378"/>
        <v/>
      </c>
      <c r="BW779" s="9"/>
      <c r="BX779" s="9" t="str">
        <f t="shared" si="1379"/>
        <v/>
      </c>
      <c r="BY779" s="9"/>
      <c r="BZ779" s="9" t="str">
        <f t="shared" si="1380"/>
        <v/>
      </c>
      <c r="CA779" s="9"/>
      <c r="CB779" s="9"/>
      <c r="CC779" s="9"/>
      <c r="CD779" s="9" t="str">
        <f t="shared" si="1381"/>
        <v/>
      </c>
      <c r="CE779" s="10" t="str">
        <f t="shared" si="1382"/>
        <v/>
      </c>
      <c r="CF779" s="7"/>
      <c r="CH779" s="15"/>
      <c r="CI779" s="9"/>
      <c r="CJ779" s="9" t="str">
        <f t="shared" si="1383"/>
        <v/>
      </c>
      <c r="CK779" s="9"/>
      <c r="CL779" s="9" t="str">
        <f t="shared" si="1384"/>
        <v/>
      </c>
      <c r="CM779" s="9"/>
      <c r="CN779" s="9" t="str">
        <f t="shared" si="1385"/>
        <v/>
      </c>
      <c r="CO779" s="9"/>
      <c r="CP779" s="9"/>
      <c r="CQ779" s="9"/>
      <c r="CR779" s="9" t="str">
        <f t="shared" si="1386"/>
        <v/>
      </c>
      <c r="CS779" s="10" t="str">
        <f t="shared" si="1387"/>
        <v/>
      </c>
      <c r="CT779" s="7"/>
      <c r="CV779" s="15"/>
      <c r="CW779" s="9"/>
      <c r="CX779" s="9" t="str">
        <f t="shared" si="1388"/>
        <v/>
      </c>
      <c r="CY779" s="9"/>
      <c r="CZ779" s="9" t="str">
        <f t="shared" si="1389"/>
        <v/>
      </c>
      <c r="DA779" s="9"/>
      <c r="DB779" s="9" t="str">
        <f t="shared" si="1390"/>
        <v/>
      </c>
      <c r="DC779" s="9"/>
      <c r="DD779" s="9"/>
      <c r="DE779" s="9"/>
      <c r="DF779" s="9" t="str">
        <f t="shared" si="1391"/>
        <v/>
      </c>
      <c r="DG779" s="10" t="str">
        <f t="shared" si="1392"/>
        <v/>
      </c>
      <c r="DH779" s="7"/>
      <c r="DJ779" s="250"/>
      <c r="DK779" s="250"/>
      <c r="DL779" s="250"/>
      <c r="DM779" s="250"/>
      <c r="DN779" s="13"/>
      <c r="DO779" s="250"/>
    </row>
    <row r="780" spans="1:119" ht="15" customHeight="1" thickBot="1">
      <c r="A780" s="134"/>
      <c r="B780" s="23"/>
      <c r="C780" s="61"/>
      <c r="D780" s="142" t="str">
        <f t="shared" si="1343"/>
        <v/>
      </c>
      <c r="E780" s="61"/>
      <c r="F780" s="128" t="str">
        <f t="shared" si="1344"/>
        <v/>
      </c>
      <c r="G780" s="61"/>
      <c r="H780" s="128" t="str">
        <f t="shared" si="1345"/>
        <v/>
      </c>
      <c r="I780" s="61"/>
      <c r="J780" s="131" t="str">
        <f t="shared" si="1346"/>
        <v/>
      </c>
      <c r="K780" s="132" t="str">
        <f t="shared" si="1347"/>
        <v/>
      </c>
      <c r="L780" s="130" t="str">
        <f t="shared" si="1348"/>
        <v/>
      </c>
      <c r="M780" s="138" t="str">
        <f t="shared" si="1349"/>
        <v/>
      </c>
      <c r="N780" s="7"/>
      <c r="O780" s="168"/>
      <c r="P780" s="134"/>
      <c r="Q780" s="61"/>
      <c r="R780" s="142" t="str">
        <f t="shared" si="1350"/>
        <v/>
      </c>
      <c r="S780" s="61"/>
      <c r="T780" s="128" t="str">
        <f t="shared" si="1351"/>
        <v/>
      </c>
      <c r="U780" s="61"/>
      <c r="V780" s="128" t="str">
        <f t="shared" si="1352"/>
        <v/>
      </c>
      <c r="W780" s="61"/>
      <c r="X780" s="131" t="str">
        <f t="shared" si="1353"/>
        <v/>
      </c>
      <c r="Y780" s="132" t="str">
        <f t="shared" si="1354"/>
        <v/>
      </c>
      <c r="Z780" s="130" t="str">
        <f t="shared" si="1355"/>
        <v/>
      </c>
      <c r="AA780" s="138" t="str">
        <f t="shared" si="1356"/>
        <v/>
      </c>
      <c r="AB780" s="7"/>
      <c r="AC780" s="168"/>
      <c r="AD780" s="134"/>
      <c r="AE780" s="61"/>
      <c r="AF780" s="142" t="str">
        <f t="shared" si="1357"/>
        <v/>
      </c>
      <c r="AG780" s="61"/>
      <c r="AH780" s="128" t="str">
        <f t="shared" si="1358"/>
        <v/>
      </c>
      <c r="AI780" s="61"/>
      <c r="AJ780" s="128" t="str">
        <f t="shared" si="1359"/>
        <v/>
      </c>
      <c r="AK780" s="61"/>
      <c r="AL780" s="131" t="str">
        <f t="shared" si="1360"/>
        <v/>
      </c>
      <c r="AM780" s="132" t="str">
        <f t="shared" si="1361"/>
        <v/>
      </c>
      <c r="AN780" s="130" t="str">
        <f t="shared" si="1362"/>
        <v/>
      </c>
      <c r="AO780" s="138" t="str">
        <f t="shared" si="1363"/>
        <v/>
      </c>
      <c r="AP780" s="7"/>
      <c r="AQ780" s="168"/>
      <c r="AR780" s="134"/>
      <c r="AS780" s="61"/>
      <c r="AT780" s="142" t="str">
        <f t="shared" si="1364"/>
        <v/>
      </c>
      <c r="AU780" s="61"/>
      <c r="AV780" s="128" t="str">
        <f t="shared" si="1365"/>
        <v/>
      </c>
      <c r="AW780" s="61"/>
      <c r="AX780" s="128" t="str">
        <f t="shared" si="1366"/>
        <v/>
      </c>
      <c r="AY780" s="61"/>
      <c r="AZ780" s="131" t="str">
        <f t="shared" si="1367"/>
        <v/>
      </c>
      <c r="BA780" s="132" t="str">
        <f t="shared" si="1368"/>
        <v/>
      </c>
      <c r="BB780" s="130" t="str">
        <f t="shared" si="1369"/>
        <v/>
      </c>
      <c r="BC780" s="138" t="str">
        <f t="shared" si="1370"/>
        <v/>
      </c>
      <c r="BD780" s="7"/>
      <c r="BE780" s="168"/>
      <c r="BF780" s="134"/>
      <c r="BG780" s="61"/>
      <c r="BH780" s="142" t="str">
        <f t="shared" si="1371"/>
        <v/>
      </c>
      <c r="BI780" s="61"/>
      <c r="BJ780" s="128" t="str">
        <f t="shared" si="1372"/>
        <v/>
      </c>
      <c r="BK780" s="61"/>
      <c r="BL780" s="128" t="str">
        <f t="shared" si="1373"/>
        <v/>
      </c>
      <c r="BM780" s="61"/>
      <c r="BN780" s="131" t="str">
        <f t="shared" si="1374"/>
        <v/>
      </c>
      <c r="BO780" s="132" t="str">
        <f t="shared" si="1375"/>
        <v/>
      </c>
      <c r="BP780" s="130" t="str">
        <f t="shared" si="1376"/>
        <v/>
      </c>
      <c r="BQ780" s="138" t="str">
        <f t="shared" si="1377"/>
        <v/>
      </c>
      <c r="BR780" s="7"/>
      <c r="BS780" s="168"/>
      <c r="BT780" s="169"/>
      <c r="BU780" s="9"/>
      <c r="BV780" s="9" t="str">
        <f t="shared" si="1378"/>
        <v/>
      </c>
      <c r="BW780" s="9"/>
      <c r="BX780" s="9" t="str">
        <f t="shared" si="1379"/>
        <v/>
      </c>
      <c r="BY780" s="9"/>
      <c r="BZ780" s="9" t="str">
        <f t="shared" si="1380"/>
        <v/>
      </c>
      <c r="CA780" s="9"/>
      <c r="CB780" s="9"/>
      <c r="CC780" s="9"/>
      <c r="CD780" s="9" t="str">
        <f t="shared" si="1381"/>
        <v/>
      </c>
      <c r="CE780" s="10" t="str">
        <f t="shared" si="1382"/>
        <v/>
      </c>
      <c r="CF780" s="7"/>
      <c r="CH780" s="15"/>
      <c r="CI780" s="9"/>
      <c r="CJ780" s="9" t="str">
        <f t="shared" si="1383"/>
        <v/>
      </c>
      <c r="CK780" s="9"/>
      <c r="CL780" s="9" t="str">
        <f t="shared" si="1384"/>
        <v/>
      </c>
      <c r="CM780" s="9"/>
      <c r="CN780" s="9" t="str">
        <f t="shared" si="1385"/>
        <v/>
      </c>
      <c r="CO780" s="9"/>
      <c r="CP780" s="9"/>
      <c r="CQ780" s="9"/>
      <c r="CR780" s="9" t="str">
        <f t="shared" si="1386"/>
        <v/>
      </c>
      <c r="CS780" s="10" t="str">
        <f t="shared" si="1387"/>
        <v/>
      </c>
      <c r="CT780" s="7"/>
      <c r="CV780" s="15"/>
      <c r="CW780" s="9"/>
      <c r="CX780" s="9" t="str">
        <f t="shared" si="1388"/>
        <v/>
      </c>
      <c r="CY780" s="9"/>
      <c r="CZ780" s="9" t="str">
        <f t="shared" si="1389"/>
        <v/>
      </c>
      <c r="DA780" s="9"/>
      <c r="DB780" s="9" t="str">
        <f t="shared" si="1390"/>
        <v/>
      </c>
      <c r="DC780" s="9"/>
      <c r="DD780" s="9"/>
      <c r="DE780" s="9"/>
      <c r="DF780" s="9" t="str">
        <f t="shared" si="1391"/>
        <v/>
      </c>
      <c r="DG780" s="10" t="str">
        <f t="shared" si="1392"/>
        <v/>
      </c>
      <c r="DH780" s="7"/>
    </row>
    <row r="781" spans="1:119" ht="15" customHeight="1" thickTop="1">
      <c r="A781" s="89"/>
      <c r="B781" s="6" t="str">
        <f>IF(A781="","",SUM(D781:D784)+SUM(R781:R784)+SUM(AF781:AF784)+SUM(AT781:AT784)+SUM(BV760,CJ760,#REF!)+SUM(BH777:BH780))</f>
        <v/>
      </c>
      <c r="C781" s="119"/>
      <c r="D781" s="78" t="str">
        <f t="shared" si="1343"/>
        <v/>
      </c>
      <c r="E781" s="120"/>
      <c r="F781" s="78" t="str">
        <f t="shared" si="1344"/>
        <v/>
      </c>
      <c r="G781" s="120"/>
      <c r="H781" s="78" t="str">
        <f t="shared" si="1345"/>
        <v/>
      </c>
      <c r="I781" s="78"/>
      <c r="J781" s="90" t="str">
        <f t="shared" si="1346"/>
        <v/>
      </c>
      <c r="K781" s="91" t="str">
        <f t="shared" si="1347"/>
        <v/>
      </c>
      <c r="L781" s="28" t="str">
        <f t="shared" si="1348"/>
        <v/>
      </c>
      <c r="M781" s="29" t="str">
        <f t="shared" si="1349"/>
        <v/>
      </c>
      <c r="N781" s="7"/>
      <c r="O781" s="168"/>
      <c r="P781" s="89" t="str">
        <f>IF(A781="","",A781)</f>
        <v/>
      </c>
      <c r="Q781" s="119"/>
      <c r="R781" s="78" t="str">
        <f t="shared" ref="R781:R800" si="1393">IF(Q781="","",Q781-Q777)</f>
        <v/>
      </c>
      <c r="S781" s="120"/>
      <c r="T781" s="78" t="str">
        <f t="shared" ref="T781:T800" si="1394">IF(S781="","",S781-S777)</f>
        <v/>
      </c>
      <c r="U781" s="120"/>
      <c r="V781" s="78" t="str">
        <f t="shared" ref="V781:V800" si="1395">IF(U781="","",U777+W777-U781)</f>
        <v/>
      </c>
      <c r="W781" s="78"/>
      <c r="X781" s="90" t="str">
        <f t="shared" ref="X781:X788" si="1396">IF(Q781="","",X777)</f>
        <v/>
      </c>
      <c r="Y781" s="91" t="str">
        <f t="shared" ref="Y781:Y788" si="1397">IF(R781="","",Y777)</f>
        <v/>
      </c>
      <c r="Z781" s="28" t="str">
        <f t="shared" ref="Z781:Z800" si="1398">IF(U781="","",V781*Y781)</f>
        <v/>
      </c>
      <c r="AA781" s="29" t="str">
        <f t="shared" ref="AA781:AA804" si="1399">IF(V781="","",Z781/(R781*100))</f>
        <v/>
      </c>
      <c r="AB781" s="7"/>
      <c r="AC781" s="168"/>
      <c r="AD781" s="89" t="str">
        <f>IF(A781="","",A781)</f>
        <v/>
      </c>
      <c r="AE781" s="119"/>
      <c r="AF781" s="78" t="str">
        <f t="shared" ref="AF781:AF800" si="1400">IF(AE781="","",AE781-AE777)</f>
        <v/>
      </c>
      <c r="AG781" s="120"/>
      <c r="AH781" s="78" t="str">
        <f t="shared" ref="AH781:AH800" si="1401">IF(AG781="","",AG781-AG777)</f>
        <v/>
      </c>
      <c r="AI781" s="120"/>
      <c r="AJ781" s="78" t="str">
        <f t="shared" ref="AJ781:AJ800" si="1402">IF(AI781="","",AI777+AK777-AI781)</f>
        <v/>
      </c>
      <c r="AK781" s="78"/>
      <c r="AL781" s="90" t="str">
        <f t="shared" ref="AL781:AL788" si="1403">IF(AE781="","",AL777)</f>
        <v/>
      </c>
      <c r="AM781" s="91" t="str">
        <f t="shared" ref="AM781:AM788" si="1404">IF(AF781="","",AM777)</f>
        <v/>
      </c>
      <c r="AN781" s="28" t="str">
        <f t="shared" ref="AN781:AN800" si="1405">IF(AI781="","",AJ781*AM781)</f>
        <v/>
      </c>
      <c r="AO781" s="29" t="str">
        <f t="shared" ref="AO781:AO804" si="1406">IF(AJ781="","",AN781/(AF781*100))</f>
        <v/>
      </c>
      <c r="AP781" s="7"/>
      <c r="AQ781" s="168"/>
      <c r="AR781" s="89" t="str">
        <f>IF(A781="","",A781)</f>
        <v/>
      </c>
      <c r="AS781" s="119"/>
      <c r="AT781" s="78" t="str">
        <f t="shared" ref="AT781:AT800" si="1407">IF(AS781="","",AS781-AS777)</f>
        <v/>
      </c>
      <c r="AU781" s="120"/>
      <c r="AV781" s="78" t="str">
        <f t="shared" ref="AV781:AV800" si="1408">IF(AU781="","",AU781-AU777)</f>
        <v/>
      </c>
      <c r="AW781" s="120"/>
      <c r="AX781" s="78" t="str">
        <f t="shared" ref="AX781:AX800" si="1409">IF(AW781="","",AW777+AY777-AW781)</f>
        <v/>
      </c>
      <c r="AY781" s="78"/>
      <c r="AZ781" s="90" t="str">
        <f t="shared" ref="AZ781:AZ788" si="1410">IF(AS781="","",AZ777)</f>
        <v/>
      </c>
      <c r="BA781" s="91" t="str">
        <f t="shared" ref="BA781:BA788" si="1411">IF(AT781="","",BA777)</f>
        <v/>
      </c>
      <c r="BB781" s="28" t="str">
        <f t="shared" ref="BB781:BB800" si="1412">IF(AW781="","",AX781*BA781)</f>
        <v/>
      </c>
      <c r="BC781" s="29" t="str">
        <f t="shared" ref="BC781:BC804" si="1413">IF(AX781="","",BB781/(AT781*100))</f>
        <v/>
      </c>
      <c r="BD781" s="7"/>
      <c r="BE781" s="168"/>
      <c r="BF781" s="89" t="str">
        <f>IF(A781="","",A781)</f>
        <v/>
      </c>
      <c r="BG781" s="119"/>
      <c r="BH781" s="78" t="str">
        <f t="shared" ref="BH781:BH800" si="1414">IF(BG781="","",BG781-BG777)</f>
        <v/>
      </c>
      <c r="BI781" s="120"/>
      <c r="BJ781" s="78" t="str">
        <f t="shared" ref="BJ781:BJ800" si="1415">IF(BI781="","",BI781-BI777)</f>
        <v/>
      </c>
      <c r="BK781" s="120"/>
      <c r="BL781" s="78" t="str">
        <f t="shared" ref="BL781:BL800" si="1416">IF(BK781="","",BK777+BM777-BK781)</f>
        <v/>
      </c>
      <c r="BM781" s="78"/>
      <c r="BN781" s="90" t="str">
        <f t="shared" ref="BN781:BN788" si="1417">IF(BG781="","",BN777)</f>
        <v/>
      </c>
      <c r="BO781" s="91" t="str">
        <f t="shared" ref="BO781:BO788" si="1418">IF(BH781="","",BO777)</f>
        <v/>
      </c>
      <c r="BP781" s="28" t="str">
        <f t="shared" ref="BP781:BP800" si="1419">IF(BK781="","",BL781*BO781)</f>
        <v/>
      </c>
      <c r="BQ781" s="29" t="str">
        <f t="shared" ref="BQ781:BQ804" si="1420">IF(BL781="","",BP781/(BH781*100))</f>
        <v/>
      </c>
      <c r="BR781" s="7"/>
      <c r="BS781" s="168"/>
      <c r="BT781" s="169"/>
      <c r="BU781" s="9"/>
      <c r="BV781" s="9" t="str">
        <f t="shared" si="1378"/>
        <v/>
      </c>
      <c r="BW781" s="9"/>
      <c r="BX781" s="9" t="str">
        <f t="shared" si="1379"/>
        <v/>
      </c>
      <c r="BY781" s="9"/>
      <c r="BZ781" s="9" t="str">
        <f t="shared" si="1380"/>
        <v/>
      </c>
      <c r="CA781" s="9"/>
      <c r="CB781" s="9"/>
      <c r="CC781" s="9"/>
      <c r="CD781" s="9" t="str">
        <f t="shared" si="1381"/>
        <v/>
      </c>
      <c r="CE781" s="10" t="str">
        <f t="shared" si="1382"/>
        <v/>
      </c>
      <c r="CF781" s="7"/>
      <c r="CH781" s="15"/>
      <c r="CI781" s="9"/>
      <c r="CJ781" s="9" t="str">
        <f t="shared" si="1383"/>
        <v/>
      </c>
      <c r="CK781" s="9"/>
      <c r="CL781" s="9" t="str">
        <f t="shared" si="1384"/>
        <v/>
      </c>
      <c r="CM781" s="9"/>
      <c r="CN781" s="9" t="str">
        <f t="shared" si="1385"/>
        <v/>
      </c>
      <c r="CO781" s="9"/>
      <c r="CP781" s="9"/>
      <c r="CQ781" s="9"/>
      <c r="CR781" s="9" t="str">
        <f t="shared" si="1386"/>
        <v/>
      </c>
      <c r="CS781" s="10" t="str">
        <f t="shared" si="1387"/>
        <v/>
      </c>
      <c r="CT781" s="7"/>
      <c r="CV781" s="15"/>
      <c r="CW781" s="9"/>
      <c r="CX781" s="9" t="str">
        <f t="shared" si="1388"/>
        <v/>
      </c>
      <c r="CY781" s="9"/>
      <c r="CZ781" s="9" t="str">
        <f t="shared" si="1389"/>
        <v/>
      </c>
      <c r="DA781" s="9"/>
      <c r="DB781" s="9" t="str">
        <f t="shared" si="1390"/>
        <v/>
      </c>
      <c r="DC781" s="9"/>
      <c r="DD781" s="9"/>
      <c r="DE781" s="9"/>
      <c r="DF781" s="9" t="str">
        <f t="shared" si="1391"/>
        <v/>
      </c>
      <c r="DG781" s="10" t="str">
        <f t="shared" si="1392"/>
        <v/>
      </c>
      <c r="DH781" s="7"/>
    </row>
    <row r="782" spans="1:119" ht="15" customHeight="1">
      <c r="A782" s="15"/>
      <c r="B782" s="15"/>
      <c r="C782" s="74"/>
      <c r="D782" s="78" t="str">
        <f t="shared" si="1343"/>
        <v/>
      </c>
      <c r="E782" s="75"/>
      <c r="F782" s="9" t="str">
        <f t="shared" si="1344"/>
        <v/>
      </c>
      <c r="G782" s="102"/>
      <c r="H782" s="9" t="str">
        <f t="shared" si="1345"/>
        <v/>
      </c>
      <c r="J782" s="62" t="str">
        <f t="shared" si="1346"/>
        <v/>
      </c>
      <c r="K782" s="95" t="str">
        <f t="shared" si="1347"/>
        <v/>
      </c>
      <c r="L782" s="19" t="str">
        <f t="shared" si="1348"/>
        <v/>
      </c>
      <c r="M782" s="21" t="str">
        <f t="shared" si="1349"/>
        <v/>
      </c>
      <c r="N782" s="7"/>
      <c r="O782" s="168"/>
      <c r="P782" s="15"/>
      <c r="Q782" s="74"/>
      <c r="R782" s="78" t="str">
        <f t="shared" si="1393"/>
        <v/>
      </c>
      <c r="S782" s="75"/>
      <c r="T782" s="9" t="str">
        <f t="shared" si="1394"/>
        <v/>
      </c>
      <c r="U782" s="102"/>
      <c r="V782" s="9" t="str">
        <f t="shared" si="1395"/>
        <v/>
      </c>
      <c r="X782" s="62" t="str">
        <f t="shared" si="1396"/>
        <v/>
      </c>
      <c r="Y782" s="95" t="str">
        <f t="shared" si="1397"/>
        <v/>
      </c>
      <c r="Z782" s="19" t="str">
        <f t="shared" si="1398"/>
        <v/>
      </c>
      <c r="AA782" s="21" t="str">
        <f t="shared" si="1399"/>
        <v/>
      </c>
      <c r="AB782" s="7"/>
      <c r="AC782" s="168"/>
      <c r="AD782" s="15"/>
      <c r="AE782" s="74"/>
      <c r="AF782" s="78" t="str">
        <f t="shared" si="1400"/>
        <v/>
      </c>
      <c r="AG782" s="75"/>
      <c r="AH782" s="9" t="str">
        <f t="shared" si="1401"/>
        <v/>
      </c>
      <c r="AI782" s="102"/>
      <c r="AJ782" s="9" t="str">
        <f t="shared" si="1402"/>
        <v/>
      </c>
      <c r="AL782" s="62" t="str">
        <f t="shared" si="1403"/>
        <v/>
      </c>
      <c r="AM782" s="95" t="str">
        <f t="shared" si="1404"/>
        <v/>
      </c>
      <c r="AN782" s="19" t="str">
        <f t="shared" si="1405"/>
        <v/>
      </c>
      <c r="AO782" s="21" t="str">
        <f t="shared" si="1406"/>
        <v/>
      </c>
      <c r="AP782" s="7"/>
      <c r="AQ782" s="168"/>
      <c r="AR782" s="15"/>
      <c r="AS782" s="74"/>
      <c r="AT782" s="78" t="str">
        <f t="shared" si="1407"/>
        <v/>
      </c>
      <c r="AU782" s="75"/>
      <c r="AV782" s="9" t="str">
        <f t="shared" si="1408"/>
        <v/>
      </c>
      <c r="AW782" s="102"/>
      <c r="AX782" s="9" t="str">
        <f t="shared" si="1409"/>
        <v/>
      </c>
      <c r="AZ782" s="62" t="str">
        <f t="shared" si="1410"/>
        <v/>
      </c>
      <c r="BA782" s="95" t="str">
        <f t="shared" si="1411"/>
        <v/>
      </c>
      <c r="BB782" s="19" t="str">
        <f t="shared" si="1412"/>
        <v/>
      </c>
      <c r="BC782" s="21" t="str">
        <f t="shared" si="1413"/>
        <v/>
      </c>
      <c r="BD782" s="7"/>
      <c r="BE782" s="168"/>
      <c r="BF782" s="15"/>
      <c r="BG782" s="74"/>
      <c r="BH782" s="78" t="str">
        <f t="shared" si="1414"/>
        <v/>
      </c>
      <c r="BI782" s="75"/>
      <c r="BJ782" s="9" t="str">
        <f t="shared" si="1415"/>
        <v/>
      </c>
      <c r="BK782" s="102"/>
      <c r="BL782" s="9" t="str">
        <f t="shared" si="1416"/>
        <v/>
      </c>
      <c r="BN782" s="62" t="str">
        <f t="shared" si="1417"/>
        <v/>
      </c>
      <c r="BO782" s="95" t="str">
        <f t="shared" si="1418"/>
        <v/>
      </c>
      <c r="BP782" s="19" t="str">
        <f t="shared" si="1419"/>
        <v/>
      </c>
      <c r="BQ782" s="21" t="str">
        <f t="shared" si="1420"/>
        <v/>
      </c>
      <c r="BR782" s="7"/>
      <c r="BS782" s="168"/>
      <c r="BT782" s="169"/>
      <c r="BU782" s="9"/>
      <c r="BV782" s="9" t="str">
        <f t="shared" si="1378"/>
        <v/>
      </c>
      <c r="BW782" s="9"/>
      <c r="BX782" s="9" t="str">
        <f t="shared" si="1379"/>
        <v/>
      </c>
      <c r="BY782" s="9"/>
      <c r="BZ782" s="9" t="str">
        <f t="shared" si="1380"/>
        <v/>
      </c>
      <c r="CA782" s="9"/>
      <c r="CB782" s="9"/>
      <c r="CC782" s="9"/>
      <c r="CD782" s="9" t="str">
        <f t="shared" si="1381"/>
        <v/>
      </c>
      <c r="CE782" s="10" t="str">
        <f t="shared" si="1382"/>
        <v/>
      </c>
      <c r="CF782" s="7"/>
      <c r="CH782" s="15"/>
      <c r="CI782" s="9"/>
      <c r="CJ782" s="9" t="str">
        <f t="shared" si="1383"/>
        <v/>
      </c>
      <c r="CK782" s="9"/>
      <c r="CL782" s="9" t="str">
        <f t="shared" si="1384"/>
        <v/>
      </c>
      <c r="CM782" s="9"/>
      <c r="CN782" s="9" t="str">
        <f t="shared" si="1385"/>
        <v/>
      </c>
      <c r="CO782" s="9"/>
      <c r="CP782" s="9"/>
      <c r="CQ782" s="9"/>
      <c r="CR782" s="9" t="str">
        <f t="shared" si="1386"/>
        <v/>
      </c>
      <c r="CS782" s="10" t="str">
        <f t="shared" si="1387"/>
        <v/>
      </c>
      <c r="CT782" s="7"/>
      <c r="CV782" s="15"/>
      <c r="CW782" s="9"/>
      <c r="CX782" s="9" t="str">
        <f t="shared" si="1388"/>
        <v/>
      </c>
      <c r="CY782" s="9"/>
      <c r="CZ782" s="9" t="str">
        <f t="shared" si="1389"/>
        <v/>
      </c>
      <c r="DA782" s="9"/>
      <c r="DB782" s="9" t="str">
        <f t="shared" si="1390"/>
        <v/>
      </c>
      <c r="DC782" s="9"/>
      <c r="DD782" s="9"/>
      <c r="DE782" s="9"/>
      <c r="DF782" s="9" t="str">
        <f t="shared" si="1391"/>
        <v/>
      </c>
      <c r="DG782" s="10" t="str">
        <f t="shared" si="1392"/>
        <v/>
      </c>
      <c r="DH782" s="7"/>
    </row>
    <row r="783" spans="1:119" ht="15" customHeight="1">
      <c r="A783" s="15"/>
      <c r="B783" s="15"/>
      <c r="C783" s="122"/>
      <c r="D783" s="78" t="str">
        <f t="shared" si="1343"/>
        <v/>
      </c>
      <c r="E783" s="123"/>
      <c r="F783" s="9" t="str">
        <f t="shared" si="1344"/>
        <v/>
      </c>
      <c r="G783" s="136"/>
      <c r="H783" s="9" t="str">
        <f t="shared" si="1345"/>
        <v/>
      </c>
      <c r="I783" s="118"/>
      <c r="J783" s="62" t="str">
        <f t="shared" si="1346"/>
        <v/>
      </c>
      <c r="K783" s="247" t="str">
        <f t="shared" si="1347"/>
        <v/>
      </c>
      <c r="L783" s="118" t="str">
        <f t="shared" si="1348"/>
        <v/>
      </c>
      <c r="M783" s="137" t="str">
        <f t="shared" si="1349"/>
        <v/>
      </c>
      <c r="N783" s="7"/>
      <c r="O783" s="168"/>
      <c r="P783" s="15"/>
      <c r="Q783" s="122"/>
      <c r="R783" s="78" t="str">
        <f t="shared" si="1393"/>
        <v/>
      </c>
      <c r="S783" s="123"/>
      <c r="T783" s="9" t="str">
        <f t="shared" si="1394"/>
        <v/>
      </c>
      <c r="U783" s="136"/>
      <c r="V783" s="9" t="str">
        <f t="shared" si="1395"/>
        <v/>
      </c>
      <c r="W783" s="118"/>
      <c r="X783" s="62" t="str">
        <f t="shared" si="1396"/>
        <v/>
      </c>
      <c r="Y783" s="247" t="str">
        <f t="shared" si="1397"/>
        <v/>
      </c>
      <c r="Z783" s="118" t="str">
        <f t="shared" si="1398"/>
        <v/>
      </c>
      <c r="AA783" s="137" t="str">
        <f t="shared" si="1399"/>
        <v/>
      </c>
      <c r="AB783" s="7"/>
      <c r="AC783" s="168"/>
      <c r="AD783" s="15"/>
      <c r="AE783" s="122"/>
      <c r="AF783" s="78" t="str">
        <f t="shared" si="1400"/>
        <v/>
      </c>
      <c r="AG783" s="123"/>
      <c r="AH783" s="9" t="str">
        <f t="shared" si="1401"/>
        <v/>
      </c>
      <c r="AI783" s="136"/>
      <c r="AJ783" s="9" t="str">
        <f t="shared" si="1402"/>
        <v/>
      </c>
      <c r="AK783" s="118"/>
      <c r="AL783" s="62" t="str">
        <f t="shared" si="1403"/>
        <v/>
      </c>
      <c r="AM783" s="247" t="str">
        <f t="shared" si="1404"/>
        <v/>
      </c>
      <c r="AN783" s="118" t="str">
        <f t="shared" si="1405"/>
        <v/>
      </c>
      <c r="AO783" s="137" t="str">
        <f t="shared" si="1406"/>
        <v/>
      </c>
      <c r="AP783" s="7"/>
      <c r="AQ783" s="168"/>
      <c r="AR783" s="17"/>
      <c r="AS783" s="122"/>
      <c r="AT783" s="78" t="str">
        <f t="shared" si="1407"/>
        <v/>
      </c>
      <c r="AU783" s="123"/>
      <c r="AV783" s="9" t="str">
        <f t="shared" si="1408"/>
        <v/>
      </c>
      <c r="AW783" s="136"/>
      <c r="AX783" s="9" t="str">
        <f t="shared" si="1409"/>
        <v/>
      </c>
      <c r="AY783" s="118"/>
      <c r="AZ783" s="62" t="str">
        <f t="shared" si="1410"/>
        <v/>
      </c>
      <c r="BA783" s="247" t="str">
        <f t="shared" si="1411"/>
        <v/>
      </c>
      <c r="BB783" s="118" t="str">
        <f t="shared" si="1412"/>
        <v/>
      </c>
      <c r="BC783" s="137" t="str">
        <f t="shared" si="1413"/>
        <v/>
      </c>
      <c r="BD783" s="7"/>
      <c r="BE783" s="168"/>
      <c r="BF783" s="15"/>
      <c r="BG783" s="122"/>
      <c r="BH783" s="78" t="str">
        <f t="shared" si="1414"/>
        <v/>
      </c>
      <c r="BI783" s="123"/>
      <c r="BJ783" s="9" t="str">
        <f t="shared" si="1415"/>
        <v/>
      </c>
      <c r="BK783" s="136"/>
      <c r="BL783" s="9" t="str">
        <f t="shared" si="1416"/>
        <v/>
      </c>
      <c r="BM783" s="118"/>
      <c r="BN783" s="62" t="str">
        <f t="shared" si="1417"/>
        <v/>
      </c>
      <c r="BO783" s="247" t="str">
        <f t="shared" si="1418"/>
        <v/>
      </c>
      <c r="BP783" s="118" t="str">
        <f t="shared" si="1419"/>
        <v/>
      </c>
      <c r="BQ783" s="137" t="str">
        <f t="shared" si="1420"/>
        <v/>
      </c>
      <c r="BR783" s="7"/>
      <c r="BS783" s="168"/>
      <c r="BT783" s="169"/>
      <c r="BU783" s="9"/>
      <c r="BV783" s="9" t="str">
        <f t="shared" si="1378"/>
        <v/>
      </c>
      <c r="BW783" s="9"/>
      <c r="BX783" s="9" t="str">
        <f t="shared" si="1379"/>
        <v/>
      </c>
      <c r="BY783" s="9"/>
      <c r="BZ783" s="9" t="str">
        <f t="shared" si="1380"/>
        <v/>
      </c>
      <c r="CA783" s="9"/>
      <c r="CB783" s="9"/>
      <c r="CC783" s="9"/>
      <c r="CD783" s="9" t="str">
        <f t="shared" si="1381"/>
        <v/>
      </c>
      <c r="CE783" s="10" t="str">
        <f t="shared" si="1382"/>
        <v/>
      </c>
      <c r="CF783" s="7"/>
      <c r="CH783" s="15"/>
      <c r="CI783" s="9"/>
      <c r="CJ783" s="9" t="str">
        <f t="shared" si="1383"/>
        <v/>
      </c>
      <c r="CK783" s="9"/>
      <c r="CL783" s="9" t="str">
        <f t="shared" si="1384"/>
        <v/>
      </c>
      <c r="CM783" s="9"/>
      <c r="CN783" s="9" t="str">
        <f t="shared" si="1385"/>
        <v/>
      </c>
      <c r="CO783" s="9"/>
      <c r="CP783" s="9"/>
      <c r="CQ783" s="9"/>
      <c r="CR783" s="9" t="str">
        <f t="shared" si="1386"/>
        <v/>
      </c>
      <c r="CS783" s="10" t="str">
        <f t="shared" si="1387"/>
        <v/>
      </c>
      <c r="CT783" s="7"/>
      <c r="CV783" s="15"/>
      <c r="CW783" s="9"/>
      <c r="CX783" s="9" t="str">
        <f t="shared" si="1388"/>
        <v/>
      </c>
      <c r="CY783" s="9"/>
      <c r="CZ783" s="9" t="str">
        <f t="shared" si="1389"/>
        <v/>
      </c>
      <c r="DA783" s="9"/>
      <c r="DB783" s="9" t="str">
        <f t="shared" si="1390"/>
        <v/>
      </c>
      <c r="DC783" s="9"/>
      <c r="DD783" s="9"/>
      <c r="DE783" s="9"/>
      <c r="DF783" s="9" t="str">
        <f t="shared" si="1391"/>
        <v/>
      </c>
      <c r="DG783" s="10" t="str">
        <f t="shared" si="1392"/>
        <v/>
      </c>
      <c r="DH783" s="7"/>
    </row>
    <row r="784" spans="1:119" ht="15" customHeight="1" thickBot="1">
      <c r="A784" s="23"/>
      <c r="B784" s="23"/>
      <c r="C784" s="61"/>
      <c r="D784" s="142" t="str">
        <f t="shared" si="1343"/>
        <v/>
      </c>
      <c r="E784" s="61"/>
      <c r="F784" s="128" t="str">
        <f t="shared" si="1344"/>
        <v/>
      </c>
      <c r="G784" s="61"/>
      <c r="H784" s="128" t="str">
        <f t="shared" si="1345"/>
        <v/>
      </c>
      <c r="I784" s="61"/>
      <c r="J784" s="131" t="str">
        <f t="shared" si="1346"/>
        <v/>
      </c>
      <c r="K784" s="132" t="str">
        <f t="shared" si="1347"/>
        <v/>
      </c>
      <c r="L784" s="130" t="str">
        <f t="shared" si="1348"/>
        <v/>
      </c>
      <c r="M784" s="138" t="str">
        <f t="shared" si="1349"/>
        <v/>
      </c>
      <c r="N784" s="7"/>
      <c r="O784" s="168"/>
      <c r="P784" s="23"/>
      <c r="Q784" s="61"/>
      <c r="R784" s="142" t="str">
        <f t="shared" si="1393"/>
        <v/>
      </c>
      <c r="S784" s="61"/>
      <c r="T784" s="128" t="str">
        <f t="shared" si="1394"/>
        <v/>
      </c>
      <c r="U784" s="61"/>
      <c r="V784" s="128" t="str">
        <f t="shared" si="1395"/>
        <v/>
      </c>
      <c r="W784" s="61"/>
      <c r="X784" s="131" t="str">
        <f t="shared" si="1396"/>
        <v/>
      </c>
      <c r="Y784" s="132" t="str">
        <f t="shared" si="1397"/>
        <v/>
      </c>
      <c r="Z784" s="130" t="str">
        <f t="shared" si="1398"/>
        <v/>
      </c>
      <c r="AA784" s="138" t="str">
        <f t="shared" si="1399"/>
        <v/>
      </c>
      <c r="AB784" s="7"/>
      <c r="AC784" s="168"/>
      <c r="AD784" s="23"/>
      <c r="AE784" s="61"/>
      <c r="AF784" s="142" t="str">
        <f t="shared" si="1400"/>
        <v/>
      </c>
      <c r="AG784" s="61"/>
      <c r="AH784" s="128" t="str">
        <f t="shared" si="1401"/>
        <v/>
      </c>
      <c r="AI784" s="61"/>
      <c r="AJ784" s="128" t="str">
        <f t="shared" si="1402"/>
        <v/>
      </c>
      <c r="AK784" s="61"/>
      <c r="AL784" s="131" t="str">
        <f t="shared" si="1403"/>
        <v/>
      </c>
      <c r="AM784" s="132" t="str">
        <f t="shared" si="1404"/>
        <v/>
      </c>
      <c r="AN784" s="130" t="str">
        <f t="shared" si="1405"/>
        <v/>
      </c>
      <c r="AO784" s="138" t="str">
        <f t="shared" si="1406"/>
        <v/>
      </c>
      <c r="AP784" s="7"/>
      <c r="AQ784" s="168"/>
      <c r="AR784" s="23"/>
      <c r="AS784" s="61"/>
      <c r="AT784" s="142" t="str">
        <f t="shared" si="1407"/>
        <v/>
      </c>
      <c r="AU784" s="61"/>
      <c r="AV784" s="128" t="str">
        <f t="shared" si="1408"/>
        <v/>
      </c>
      <c r="AW784" s="61"/>
      <c r="AX784" s="128" t="str">
        <f t="shared" si="1409"/>
        <v/>
      </c>
      <c r="AY784" s="61"/>
      <c r="AZ784" s="131" t="str">
        <f t="shared" si="1410"/>
        <v/>
      </c>
      <c r="BA784" s="132" t="str">
        <f t="shared" si="1411"/>
        <v/>
      </c>
      <c r="BB784" s="130" t="str">
        <f t="shared" si="1412"/>
        <v/>
      </c>
      <c r="BC784" s="138" t="str">
        <f t="shared" si="1413"/>
        <v/>
      </c>
      <c r="BD784" s="7"/>
      <c r="BE784" s="168"/>
      <c r="BF784" s="23"/>
      <c r="BG784" s="61"/>
      <c r="BH784" s="142" t="str">
        <f t="shared" si="1414"/>
        <v/>
      </c>
      <c r="BI784" s="61"/>
      <c r="BJ784" s="128" t="str">
        <f t="shared" si="1415"/>
        <v/>
      </c>
      <c r="BK784" s="61"/>
      <c r="BL784" s="128" t="str">
        <f t="shared" si="1416"/>
        <v/>
      </c>
      <c r="BM784" s="61"/>
      <c r="BN784" s="131" t="str">
        <f t="shared" si="1417"/>
        <v/>
      </c>
      <c r="BO784" s="132" t="str">
        <f t="shared" si="1418"/>
        <v/>
      </c>
      <c r="BP784" s="130" t="str">
        <f t="shared" si="1419"/>
        <v/>
      </c>
      <c r="BQ784" s="138" t="str">
        <f t="shared" si="1420"/>
        <v/>
      </c>
      <c r="BR784" s="7"/>
      <c r="BS784" s="168"/>
      <c r="BT784" s="169"/>
      <c r="BU784" s="9"/>
      <c r="BV784" s="9" t="str">
        <f>IF(BU784="","",BU784-BU775)</f>
        <v/>
      </c>
      <c r="BW784" s="9"/>
      <c r="BX784" s="9" t="str">
        <f>IF(BW784="","",BW784-BW775)</f>
        <v/>
      </c>
      <c r="BY784" s="9"/>
      <c r="BZ784" s="9" t="str">
        <f>IF(BY784="","",BY775+CA775-BY784)</f>
        <v/>
      </c>
      <c r="CA784" s="9"/>
      <c r="CB784" s="9"/>
      <c r="CC784" s="9"/>
      <c r="CD784" s="9" t="str">
        <f t="shared" si="1381"/>
        <v/>
      </c>
      <c r="CE784" s="10" t="str">
        <f t="shared" si="1382"/>
        <v/>
      </c>
      <c r="CF784" s="7"/>
      <c r="CH784" s="15"/>
      <c r="CI784" s="9"/>
      <c r="CJ784" s="9" t="str">
        <f>IF(CI784="","",CI784-CI775)</f>
        <v/>
      </c>
      <c r="CK784" s="9"/>
      <c r="CL784" s="9" t="str">
        <f>IF(CK784="","",CK784-CK775)</f>
        <v/>
      </c>
      <c r="CM784" s="9"/>
      <c r="CN784" s="9" t="str">
        <f>IF(CM784="","",CM775+CO775-CM784)</f>
        <v/>
      </c>
      <c r="CO784" s="9"/>
      <c r="CP784" s="9"/>
      <c r="CQ784" s="9"/>
      <c r="CR784" s="9" t="str">
        <f t="shared" si="1386"/>
        <v/>
      </c>
      <c r="CS784" s="10" t="str">
        <f t="shared" si="1387"/>
        <v/>
      </c>
      <c r="CT784" s="7"/>
      <c r="CV784" s="15"/>
      <c r="CW784" s="9"/>
      <c r="CX784" s="9" t="str">
        <f>IF(CW784="","",CW784-CW775)</f>
        <v/>
      </c>
      <c r="CY784" s="9"/>
      <c r="CZ784" s="9" t="str">
        <f>IF(CY784="","",CY784-CY775)</f>
        <v/>
      </c>
      <c r="DA784" s="9"/>
      <c r="DB784" s="9" t="str">
        <f>IF(DA784="","",DA775+DC775-DA784)</f>
        <v/>
      </c>
      <c r="DC784" s="9"/>
      <c r="DD784" s="9"/>
      <c r="DE784" s="9"/>
      <c r="DF784" s="9" t="str">
        <f t="shared" si="1391"/>
        <v/>
      </c>
      <c r="DG784" s="10" t="str">
        <f t="shared" si="1392"/>
        <v/>
      </c>
      <c r="DH784" s="7"/>
    </row>
    <row r="785" spans="1:112" ht="15" customHeight="1" thickTop="1">
      <c r="A785" s="89"/>
      <c r="B785" s="89"/>
      <c r="C785" s="78"/>
      <c r="D785" s="78" t="str">
        <f t="shared" si="1343"/>
        <v/>
      </c>
      <c r="E785" s="78"/>
      <c r="F785" s="28" t="str">
        <f t="shared" si="1344"/>
        <v/>
      </c>
      <c r="G785" s="78"/>
      <c r="H785" s="78" t="str">
        <f t="shared" si="1345"/>
        <v/>
      </c>
      <c r="I785" s="78"/>
      <c r="J785" s="90" t="str">
        <f t="shared" si="1346"/>
        <v/>
      </c>
      <c r="K785" s="91" t="str">
        <f t="shared" si="1347"/>
        <v/>
      </c>
      <c r="L785" s="28" t="str">
        <f t="shared" si="1348"/>
        <v/>
      </c>
      <c r="M785" s="29" t="str">
        <f t="shared" si="1349"/>
        <v/>
      </c>
      <c r="N785" s="7"/>
      <c r="P785" s="89" t="str">
        <f>IF(A785="","",A785)</f>
        <v/>
      </c>
      <c r="Q785" s="78"/>
      <c r="R785" s="78" t="str">
        <f t="shared" si="1393"/>
        <v/>
      </c>
      <c r="S785" s="78"/>
      <c r="T785" s="28" t="str">
        <f t="shared" si="1394"/>
        <v/>
      </c>
      <c r="U785" s="78"/>
      <c r="V785" s="78" t="str">
        <f t="shared" si="1395"/>
        <v/>
      </c>
      <c r="W785" s="78"/>
      <c r="X785" s="90" t="str">
        <f t="shared" si="1396"/>
        <v/>
      </c>
      <c r="Y785" s="91" t="str">
        <f t="shared" si="1397"/>
        <v/>
      </c>
      <c r="Z785" s="28" t="str">
        <f t="shared" si="1398"/>
        <v/>
      </c>
      <c r="AA785" s="29" t="str">
        <f t="shared" si="1399"/>
        <v/>
      </c>
      <c r="AB785" s="7"/>
      <c r="AD785" s="89" t="str">
        <f>IF(CF785="","",CF785)</f>
        <v/>
      </c>
      <c r="AE785" s="78"/>
      <c r="AF785" s="78" t="str">
        <f t="shared" si="1400"/>
        <v/>
      </c>
      <c r="AG785" s="78"/>
      <c r="AH785" s="28" t="str">
        <f t="shared" si="1401"/>
        <v/>
      </c>
      <c r="AI785" s="78"/>
      <c r="AJ785" s="78" t="str">
        <f t="shared" si="1402"/>
        <v/>
      </c>
      <c r="AK785" s="78"/>
      <c r="AL785" s="90" t="str">
        <f t="shared" si="1403"/>
        <v/>
      </c>
      <c r="AM785" s="91" t="str">
        <f t="shared" si="1404"/>
        <v/>
      </c>
      <c r="AN785" s="28" t="str">
        <f t="shared" si="1405"/>
        <v/>
      </c>
      <c r="AO785" s="29" t="str">
        <f t="shared" si="1406"/>
        <v/>
      </c>
      <c r="AP785" s="7"/>
      <c r="AR785" s="89"/>
      <c r="AS785" s="78"/>
      <c r="AT785" s="78" t="str">
        <f t="shared" si="1407"/>
        <v/>
      </c>
      <c r="AU785" s="78"/>
      <c r="AV785" s="28" t="str">
        <f t="shared" si="1408"/>
        <v/>
      </c>
      <c r="AW785" s="78"/>
      <c r="AX785" s="78" t="str">
        <f t="shared" si="1409"/>
        <v/>
      </c>
      <c r="AY785" s="78"/>
      <c r="AZ785" s="90" t="str">
        <f t="shared" si="1410"/>
        <v/>
      </c>
      <c r="BA785" s="91" t="str">
        <f t="shared" si="1411"/>
        <v/>
      </c>
      <c r="BB785" s="28" t="str">
        <f t="shared" si="1412"/>
        <v/>
      </c>
      <c r="BC785" s="29" t="str">
        <f t="shared" si="1413"/>
        <v/>
      </c>
      <c r="BD785" s="7"/>
      <c r="BF785" s="89" t="str">
        <f>IF(EM785="","",EM785)</f>
        <v/>
      </c>
      <c r="BG785" s="78"/>
      <c r="BH785" s="78" t="str">
        <f t="shared" si="1414"/>
        <v/>
      </c>
      <c r="BI785" s="188"/>
      <c r="BJ785" s="28" t="str">
        <f t="shared" si="1415"/>
        <v/>
      </c>
      <c r="BK785" s="78"/>
      <c r="BL785" s="78" t="str">
        <f t="shared" si="1416"/>
        <v/>
      </c>
      <c r="BM785" s="78"/>
      <c r="BN785" s="90" t="str">
        <f t="shared" si="1417"/>
        <v/>
      </c>
      <c r="BO785" s="91" t="str">
        <f t="shared" si="1418"/>
        <v/>
      </c>
      <c r="BP785" s="28" t="str">
        <f t="shared" si="1419"/>
        <v/>
      </c>
      <c r="BQ785" s="29" t="str">
        <f t="shared" si="1420"/>
        <v/>
      </c>
      <c r="BR785" s="7"/>
      <c r="BS785" s="1"/>
      <c r="BT785" s="15"/>
      <c r="BU785" s="9"/>
      <c r="BV785" s="9" t="str">
        <f>IF(BU785="","",BU785-BU783)</f>
        <v/>
      </c>
      <c r="BW785" s="9"/>
      <c r="BX785" s="9" t="str">
        <f>IF(BW785="","",BW785-BW783)</f>
        <v/>
      </c>
      <c r="BY785" s="9"/>
      <c r="BZ785" s="9" t="str">
        <f>IF(BY785="","",BY783+CA783-BY785)</f>
        <v/>
      </c>
      <c r="CA785" s="9"/>
      <c r="CB785" s="9"/>
      <c r="CC785" s="9"/>
      <c r="CD785" s="9" t="str">
        <f t="shared" si="1381"/>
        <v/>
      </c>
      <c r="CE785" s="10" t="str">
        <f t="shared" si="1382"/>
        <v/>
      </c>
      <c r="CF785" s="7"/>
      <c r="CH785" s="15"/>
      <c r="CI785" s="9"/>
      <c r="CJ785" s="9" t="str">
        <f>IF(CI785="","",CI785-CI783)</f>
        <v/>
      </c>
      <c r="CK785" s="9"/>
      <c r="CL785" s="9" t="str">
        <f>IF(CK785="","",CK785-CK783)</f>
        <v/>
      </c>
      <c r="CM785" s="9"/>
      <c r="CN785" s="9" t="str">
        <f>IF(CM785="","",CM783+CO783-CM785)</f>
        <v/>
      </c>
      <c r="CO785" s="9"/>
      <c r="CP785" s="9"/>
      <c r="CQ785" s="9"/>
      <c r="CR785" s="9" t="str">
        <f t="shared" si="1386"/>
        <v/>
      </c>
      <c r="CS785" s="10" t="str">
        <f t="shared" si="1387"/>
        <v/>
      </c>
      <c r="CT785" s="7"/>
      <c r="CV785" s="15"/>
      <c r="CW785" s="9"/>
      <c r="CX785" s="9" t="str">
        <f>IF(CW785="","",CW785-CW783)</f>
        <v/>
      </c>
      <c r="CY785" s="9"/>
      <c r="CZ785" s="9" t="str">
        <f>IF(CY785="","",CY785-CY783)</f>
        <v/>
      </c>
      <c r="DA785" s="9"/>
      <c r="DB785" s="9" t="str">
        <f>IF(DA785="","",DA783+DC783-DA785)</f>
        <v/>
      </c>
      <c r="DC785" s="9"/>
      <c r="DD785" s="9"/>
      <c r="DE785" s="9"/>
      <c r="DF785" s="9" t="str">
        <f t="shared" si="1391"/>
        <v/>
      </c>
      <c r="DG785" s="10" t="str">
        <f t="shared" si="1392"/>
        <v/>
      </c>
      <c r="DH785" s="7"/>
    </row>
    <row r="786" spans="1:112" ht="15" customHeight="1">
      <c r="A786" s="15"/>
      <c r="B786" s="15"/>
      <c r="C786" s="9"/>
      <c r="D786" s="9" t="str">
        <f t="shared" si="1343"/>
        <v/>
      </c>
      <c r="E786" s="9"/>
      <c r="F786" s="9" t="str">
        <f t="shared" si="1344"/>
        <v/>
      </c>
      <c r="G786" s="9"/>
      <c r="H786" s="9" t="str">
        <f t="shared" si="1345"/>
        <v/>
      </c>
      <c r="I786" s="9"/>
      <c r="J786" s="62" t="str">
        <f t="shared" si="1346"/>
        <v/>
      </c>
      <c r="K786" s="95" t="str">
        <f t="shared" si="1347"/>
        <v/>
      </c>
      <c r="L786" s="9" t="str">
        <f t="shared" si="1348"/>
        <v/>
      </c>
      <c r="M786" s="10" t="str">
        <f t="shared" si="1349"/>
        <v/>
      </c>
      <c r="N786" s="7"/>
      <c r="P786" s="15"/>
      <c r="Q786" s="9"/>
      <c r="R786" s="9" t="str">
        <f t="shared" si="1393"/>
        <v/>
      </c>
      <c r="S786" s="9"/>
      <c r="T786" s="9" t="str">
        <f t="shared" si="1394"/>
        <v/>
      </c>
      <c r="U786" s="9"/>
      <c r="V786" s="9" t="str">
        <f t="shared" si="1395"/>
        <v/>
      </c>
      <c r="W786" s="9"/>
      <c r="X786" s="62" t="str">
        <f t="shared" si="1396"/>
        <v/>
      </c>
      <c r="Y786" s="95" t="str">
        <f t="shared" si="1397"/>
        <v/>
      </c>
      <c r="Z786" s="9" t="str">
        <f t="shared" si="1398"/>
        <v/>
      </c>
      <c r="AA786" s="10" t="str">
        <f t="shared" si="1399"/>
        <v/>
      </c>
      <c r="AB786" s="7"/>
      <c r="AD786" s="15"/>
      <c r="AE786" s="9"/>
      <c r="AF786" s="9" t="str">
        <f t="shared" si="1400"/>
        <v/>
      </c>
      <c r="AG786" s="9"/>
      <c r="AH786" s="9" t="str">
        <f t="shared" si="1401"/>
        <v/>
      </c>
      <c r="AI786" s="9"/>
      <c r="AJ786" s="9" t="str">
        <f t="shared" si="1402"/>
        <v/>
      </c>
      <c r="AK786" s="9"/>
      <c r="AL786" s="62" t="str">
        <f t="shared" si="1403"/>
        <v/>
      </c>
      <c r="AM786" s="95" t="str">
        <f t="shared" si="1404"/>
        <v/>
      </c>
      <c r="AN786" s="9" t="str">
        <f t="shared" si="1405"/>
        <v/>
      </c>
      <c r="AO786" s="10" t="str">
        <f t="shared" si="1406"/>
        <v/>
      </c>
      <c r="AP786" s="7"/>
      <c r="AR786" s="15"/>
      <c r="AS786" s="9"/>
      <c r="AT786" s="9" t="str">
        <f t="shared" si="1407"/>
        <v/>
      </c>
      <c r="AU786" s="9"/>
      <c r="AV786" s="9" t="str">
        <f t="shared" si="1408"/>
        <v/>
      </c>
      <c r="AW786" s="9"/>
      <c r="AX786" s="9" t="str">
        <f t="shared" si="1409"/>
        <v/>
      </c>
      <c r="AY786" s="9"/>
      <c r="AZ786" s="62" t="str">
        <f t="shared" si="1410"/>
        <v/>
      </c>
      <c r="BA786" s="95" t="str">
        <f t="shared" si="1411"/>
        <v/>
      </c>
      <c r="BB786" s="9" t="str">
        <f t="shared" si="1412"/>
        <v/>
      </c>
      <c r="BC786" s="10" t="str">
        <f t="shared" si="1413"/>
        <v/>
      </c>
      <c r="BD786" s="7"/>
      <c r="BF786" s="15"/>
      <c r="BG786" s="9"/>
      <c r="BH786" s="9" t="str">
        <f t="shared" si="1414"/>
        <v/>
      </c>
      <c r="BI786" s="73"/>
      <c r="BJ786" s="9" t="str">
        <f t="shared" si="1415"/>
        <v/>
      </c>
      <c r="BK786" s="9"/>
      <c r="BL786" s="9" t="str">
        <f t="shared" si="1416"/>
        <v/>
      </c>
      <c r="BM786" s="9"/>
      <c r="BN786" s="62" t="str">
        <f t="shared" si="1417"/>
        <v/>
      </c>
      <c r="BO786" s="95" t="str">
        <f t="shared" si="1418"/>
        <v/>
      </c>
      <c r="BP786" s="9" t="str">
        <f t="shared" si="1419"/>
        <v/>
      </c>
      <c r="BQ786" s="10" t="str">
        <f t="shared" si="1420"/>
        <v/>
      </c>
      <c r="BR786" s="7"/>
      <c r="BS786" s="1"/>
      <c r="BT786" s="15"/>
      <c r="BU786" s="9"/>
      <c r="BV786" s="9" t="str">
        <f t="shared" ref="BV786:BV804" si="1421">IF(BU786="","",BU786-BU785)</f>
        <v/>
      </c>
      <c r="BW786" s="9"/>
      <c r="BX786" s="9" t="str">
        <f t="shared" ref="BX786:BX805" si="1422">IF(BW786="","",BW786-BW785)</f>
        <v/>
      </c>
      <c r="BY786" s="9"/>
      <c r="BZ786" s="9" t="str">
        <f t="shared" ref="BZ786:BZ805" si="1423">IF(BY786="","",BY785+CA785-BY786)</f>
        <v/>
      </c>
      <c r="CA786" s="9"/>
      <c r="CB786" s="9"/>
      <c r="CC786" s="9"/>
      <c r="CD786" s="9" t="str">
        <f t="shared" si="1381"/>
        <v/>
      </c>
      <c r="CE786" s="10" t="str">
        <f t="shared" si="1382"/>
        <v/>
      </c>
      <c r="CF786" s="7"/>
      <c r="CH786" s="15"/>
      <c r="CI786" s="9"/>
      <c r="CJ786" s="9" t="str">
        <f t="shared" ref="CJ786:CJ804" si="1424">IF(CI786="","",CI786-CI785)</f>
        <v/>
      </c>
      <c r="CK786" s="9"/>
      <c r="CL786" s="9" t="str">
        <f t="shared" ref="CL786:CL805" si="1425">IF(CK786="","",CK786-CK785)</f>
        <v/>
      </c>
      <c r="CM786" s="9"/>
      <c r="CN786" s="9" t="str">
        <f t="shared" ref="CN786:CN805" si="1426">IF(CM786="","",CM785+CO785-CM786)</f>
        <v/>
      </c>
      <c r="CO786" s="9"/>
      <c r="CP786" s="9"/>
      <c r="CQ786" s="9"/>
      <c r="CR786" s="9" t="str">
        <f t="shared" si="1386"/>
        <v/>
      </c>
      <c r="CS786" s="10" t="str">
        <f t="shared" si="1387"/>
        <v/>
      </c>
      <c r="CT786" s="7"/>
      <c r="CV786" s="15"/>
      <c r="CW786" s="9"/>
      <c r="CX786" s="9" t="str">
        <f t="shared" ref="CX786:CX804" si="1427">IF(CW786="","",CW786-CW785)</f>
        <v/>
      </c>
      <c r="CY786" s="9"/>
      <c r="CZ786" s="9" t="str">
        <f t="shared" ref="CZ786:CZ805" si="1428">IF(CY786="","",CY786-CY785)</f>
        <v/>
      </c>
      <c r="DA786" s="9"/>
      <c r="DB786" s="9" t="str">
        <f t="shared" ref="DB786:DB805" si="1429">IF(DA786="","",DA785+DC785-DA786)</f>
        <v/>
      </c>
      <c r="DC786" s="9"/>
      <c r="DD786" s="9"/>
      <c r="DE786" s="9"/>
      <c r="DF786" s="9" t="str">
        <f t="shared" si="1391"/>
        <v/>
      </c>
      <c r="DG786" s="10" t="str">
        <f t="shared" si="1392"/>
        <v/>
      </c>
      <c r="DH786" s="7"/>
    </row>
    <row r="787" spans="1:112" ht="15" customHeight="1">
      <c r="A787" s="15"/>
      <c r="B787" s="15"/>
      <c r="C787" s="9"/>
      <c r="D787" s="9" t="str">
        <f t="shared" si="1343"/>
        <v/>
      </c>
      <c r="E787" s="9"/>
      <c r="F787" s="9" t="str">
        <f t="shared" si="1344"/>
        <v/>
      </c>
      <c r="G787" s="9"/>
      <c r="H787" s="9" t="str">
        <f t="shared" si="1345"/>
        <v/>
      </c>
      <c r="I787" s="9"/>
      <c r="J787" s="62" t="str">
        <f t="shared" si="1346"/>
        <v/>
      </c>
      <c r="K787" s="9" t="str">
        <f t="shared" si="1347"/>
        <v/>
      </c>
      <c r="L787" s="9" t="str">
        <f t="shared" si="1348"/>
        <v/>
      </c>
      <c r="M787" s="10" t="str">
        <f t="shared" si="1349"/>
        <v/>
      </c>
      <c r="N787" s="7"/>
      <c r="P787" s="15"/>
      <c r="Q787" s="9"/>
      <c r="R787" s="9" t="str">
        <f t="shared" si="1393"/>
        <v/>
      </c>
      <c r="S787" s="9"/>
      <c r="T787" s="9" t="str">
        <f t="shared" si="1394"/>
        <v/>
      </c>
      <c r="U787" s="9"/>
      <c r="V787" s="9" t="str">
        <f t="shared" si="1395"/>
        <v/>
      </c>
      <c r="W787" s="9"/>
      <c r="X787" s="62" t="str">
        <f t="shared" si="1396"/>
        <v/>
      </c>
      <c r="Y787" s="9" t="str">
        <f t="shared" si="1397"/>
        <v/>
      </c>
      <c r="Z787" s="9" t="str">
        <f t="shared" si="1398"/>
        <v/>
      </c>
      <c r="AA787" s="10" t="str">
        <f t="shared" si="1399"/>
        <v/>
      </c>
      <c r="AB787" s="7"/>
      <c r="AD787" s="15"/>
      <c r="AE787" s="9"/>
      <c r="AF787" s="9" t="str">
        <f t="shared" si="1400"/>
        <v/>
      </c>
      <c r="AG787" s="9"/>
      <c r="AH787" s="9" t="str">
        <f t="shared" si="1401"/>
        <v/>
      </c>
      <c r="AI787" s="9"/>
      <c r="AJ787" s="9" t="str">
        <f t="shared" si="1402"/>
        <v/>
      </c>
      <c r="AK787" s="9"/>
      <c r="AL787" s="62" t="str">
        <f t="shared" si="1403"/>
        <v/>
      </c>
      <c r="AM787" s="9" t="str">
        <f t="shared" si="1404"/>
        <v/>
      </c>
      <c r="AN787" s="9" t="str">
        <f t="shared" si="1405"/>
        <v/>
      </c>
      <c r="AO787" s="10" t="str">
        <f t="shared" si="1406"/>
        <v/>
      </c>
      <c r="AP787" s="7"/>
      <c r="AR787" s="17"/>
      <c r="AS787" s="9"/>
      <c r="AT787" s="9" t="str">
        <f t="shared" si="1407"/>
        <v/>
      </c>
      <c r="AU787" s="9"/>
      <c r="AV787" s="9" t="str">
        <f t="shared" si="1408"/>
        <v/>
      </c>
      <c r="AW787" s="9"/>
      <c r="AX787" s="9" t="str">
        <f t="shared" si="1409"/>
        <v/>
      </c>
      <c r="AY787" s="9"/>
      <c r="AZ787" s="62" t="str">
        <f t="shared" si="1410"/>
        <v/>
      </c>
      <c r="BA787" s="9" t="str">
        <f t="shared" si="1411"/>
        <v/>
      </c>
      <c r="BB787" s="9" t="str">
        <f t="shared" si="1412"/>
        <v/>
      </c>
      <c r="BC787" s="10" t="str">
        <f t="shared" si="1413"/>
        <v/>
      </c>
      <c r="BD787" s="7"/>
      <c r="BF787" s="15"/>
      <c r="BG787" s="9"/>
      <c r="BH787" s="9" t="str">
        <f t="shared" si="1414"/>
        <v/>
      </c>
      <c r="BI787" s="73"/>
      <c r="BJ787" s="9" t="str">
        <f t="shared" si="1415"/>
        <v/>
      </c>
      <c r="BK787" s="9"/>
      <c r="BL787" s="9" t="str">
        <f t="shared" si="1416"/>
        <v/>
      </c>
      <c r="BM787" s="9"/>
      <c r="BN787" s="62" t="str">
        <f t="shared" si="1417"/>
        <v/>
      </c>
      <c r="BO787" s="9" t="str">
        <f t="shared" si="1418"/>
        <v/>
      </c>
      <c r="BP787" s="9" t="str">
        <f t="shared" si="1419"/>
        <v/>
      </c>
      <c r="BQ787" s="10" t="str">
        <f t="shared" si="1420"/>
        <v/>
      </c>
      <c r="BR787" s="7"/>
      <c r="BS787" s="1"/>
      <c r="BT787" s="15"/>
      <c r="BU787" s="9"/>
      <c r="BV787" s="9" t="str">
        <f t="shared" si="1421"/>
        <v/>
      </c>
      <c r="BW787" s="9"/>
      <c r="BX787" s="9" t="str">
        <f t="shared" si="1422"/>
        <v/>
      </c>
      <c r="BY787" s="9"/>
      <c r="BZ787" s="9" t="str">
        <f t="shared" si="1423"/>
        <v/>
      </c>
      <c r="CA787" s="9"/>
      <c r="CB787" s="9"/>
      <c r="CC787" s="9"/>
      <c r="CD787" s="9" t="str">
        <f t="shared" si="1381"/>
        <v/>
      </c>
      <c r="CE787" s="10" t="str">
        <f t="shared" si="1382"/>
        <v/>
      </c>
      <c r="CF787" s="7"/>
      <c r="CH787" s="15"/>
      <c r="CI787" s="9"/>
      <c r="CJ787" s="9" t="str">
        <f t="shared" si="1424"/>
        <v/>
      </c>
      <c r="CK787" s="9"/>
      <c r="CL787" s="9" t="str">
        <f t="shared" si="1425"/>
        <v/>
      </c>
      <c r="CM787" s="9"/>
      <c r="CN787" s="9" t="str">
        <f t="shared" si="1426"/>
        <v/>
      </c>
      <c r="CO787" s="9"/>
      <c r="CP787" s="9"/>
      <c r="CQ787" s="9"/>
      <c r="CR787" s="9" t="str">
        <f t="shared" si="1386"/>
        <v/>
      </c>
      <c r="CS787" s="10" t="str">
        <f t="shared" si="1387"/>
        <v/>
      </c>
      <c r="CT787" s="7"/>
      <c r="CV787" s="15"/>
      <c r="CW787" s="9"/>
      <c r="CX787" s="9" t="str">
        <f t="shared" si="1427"/>
        <v/>
      </c>
      <c r="CY787" s="9"/>
      <c r="CZ787" s="9" t="str">
        <f t="shared" si="1428"/>
        <v/>
      </c>
      <c r="DA787" s="9"/>
      <c r="DB787" s="9" t="str">
        <f t="shared" si="1429"/>
        <v/>
      </c>
      <c r="DC787" s="9"/>
      <c r="DD787" s="9"/>
      <c r="DE787" s="9"/>
      <c r="DF787" s="9" t="str">
        <f t="shared" si="1391"/>
        <v/>
      </c>
      <c r="DG787" s="10" t="str">
        <f t="shared" si="1392"/>
        <v/>
      </c>
      <c r="DH787" s="7"/>
    </row>
    <row r="788" spans="1:112" ht="15" customHeight="1" thickBot="1">
      <c r="A788" s="23"/>
      <c r="B788" s="23"/>
      <c r="C788" s="24"/>
      <c r="D788" s="24" t="str">
        <f t="shared" si="1343"/>
        <v/>
      </c>
      <c r="E788" s="24"/>
      <c r="F788" s="24" t="str">
        <f t="shared" si="1344"/>
        <v/>
      </c>
      <c r="G788" s="24"/>
      <c r="H788" s="24" t="str">
        <f t="shared" si="1345"/>
        <v/>
      </c>
      <c r="I788" s="24"/>
      <c r="J788" s="63" t="str">
        <f t="shared" si="1346"/>
        <v/>
      </c>
      <c r="K788" s="96" t="str">
        <f t="shared" si="1347"/>
        <v/>
      </c>
      <c r="L788" s="24" t="str">
        <f t="shared" si="1348"/>
        <v/>
      </c>
      <c r="M788" s="26" t="str">
        <f t="shared" si="1349"/>
        <v/>
      </c>
      <c r="N788" s="7"/>
      <c r="P788" s="23"/>
      <c r="Q788" s="24"/>
      <c r="R788" s="24" t="str">
        <f t="shared" si="1393"/>
        <v/>
      </c>
      <c r="S788" s="24"/>
      <c r="T788" s="24" t="str">
        <f t="shared" si="1394"/>
        <v/>
      </c>
      <c r="U788" s="24"/>
      <c r="V788" s="24" t="str">
        <f t="shared" si="1395"/>
        <v/>
      </c>
      <c r="W788" s="24"/>
      <c r="X788" s="63" t="str">
        <f t="shared" si="1396"/>
        <v/>
      </c>
      <c r="Y788" s="96" t="str">
        <f t="shared" si="1397"/>
        <v/>
      </c>
      <c r="Z788" s="24" t="str">
        <f t="shared" si="1398"/>
        <v/>
      </c>
      <c r="AA788" s="26" t="str">
        <f t="shared" si="1399"/>
        <v/>
      </c>
      <c r="AB788" s="7"/>
      <c r="AD788" s="23"/>
      <c r="AE788" s="24"/>
      <c r="AF788" s="24" t="str">
        <f t="shared" si="1400"/>
        <v/>
      </c>
      <c r="AG788" s="24"/>
      <c r="AH788" s="24" t="str">
        <f t="shared" si="1401"/>
        <v/>
      </c>
      <c r="AI788" s="24"/>
      <c r="AJ788" s="24" t="str">
        <f t="shared" si="1402"/>
        <v/>
      </c>
      <c r="AK788" s="24"/>
      <c r="AL788" s="63" t="str">
        <f t="shared" si="1403"/>
        <v/>
      </c>
      <c r="AM788" s="96" t="str">
        <f t="shared" si="1404"/>
        <v/>
      </c>
      <c r="AN788" s="24" t="str">
        <f t="shared" si="1405"/>
        <v/>
      </c>
      <c r="AO788" s="26" t="str">
        <f t="shared" si="1406"/>
        <v/>
      </c>
      <c r="AP788" s="7"/>
      <c r="AR788" s="23"/>
      <c r="AS788" s="24"/>
      <c r="AT788" s="24" t="str">
        <f t="shared" si="1407"/>
        <v/>
      </c>
      <c r="AU788" s="24"/>
      <c r="AV788" s="24" t="str">
        <f t="shared" si="1408"/>
        <v/>
      </c>
      <c r="AW788" s="24"/>
      <c r="AX788" s="24" t="str">
        <f t="shared" si="1409"/>
        <v/>
      </c>
      <c r="AY788" s="24"/>
      <c r="AZ788" s="63" t="str">
        <f t="shared" si="1410"/>
        <v/>
      </c>
      <c r="BA788" s="96" t="str">
        <f t="shared" si="1411"/>
        <v/>
      </c>
      <c r="BB788" s="24" t="str">
        <f t="shared" si="1412"/>
        <v/>
      </c>
      <c r="BC788" s="26" t="str">
        <f t="shared" si="1413"/>
        <v/>
      </c>
      <c r="BD788" s="7"/>
      <c r="BF788" s="23"/>
      <c r="BG788" s="24"/>
      <c r="BH788" s="24" t="str">
        <f t="shared" si="1414"/>
        <v/>
      </c>
      <c r="BI788" s="189"/>
      <c r="BJ788" s="24" t="str">
        <f t="shared" si="1415"/>
        <v/>
      </c>
      <c r="BK788" s="24"/>
      <c r="BL788" s="24" t="str">
        <f t="shared" si="1416"/>
        <v/>
      </c>
      <c r="BM788" s="24"/>
      <c r="BN788" s="63" t="str">
        <f t="shared" si="1417"/>
        <v/>
      </c>
      <c r="BO788" s="96" t="str">
        <f t="shared" si="1418"/>
        <v/>
      </c>
      <c r="BP788" s="24" t="str">
        <f t="shared" si="1419"/>
        <v/>
      </c>
      <c r="BQ788" s="26" t="str">
        <f t="shared" si="1420"/>
        <v/>
      </c>
      <c r="BR788" s="7"/>
      <c r="BS788" s="1"/>
      <c r="BT788" s="15"/>
      <c r="BU788" s="9"/>
      <c r="BV788" s="9" t="str">
        <f t="shared" si="1421"/>
        <v/>
      </c>
      <c r="BW788" s="9"/>
      <c r="BX788" s="9" t="str">
        <f t="shared" si="1422"/>
        <v/>
      </c>
      <c r="BY788" s="9"/>
      <c r="BZ788" s="9" t="str">
        <f t="shared" si="1423"/>
        <v/>
      </c>
      <c r="CA788" s="9"/>
      <c r="CB788" s="9"/>
      <c r="CC788" s="9"/>
      <c r="CD788" s="9" t="str">
        <f t="shared" si="1381"/>
        <v/>
      </c>
      <c r="CE788" s="10" t="str">
        <f t="shared" si="1382"/>
        <v/>
      </c>
      <c r="CF788" s="7"/>
      <c r="CH788" s="15"/>
      <c r="CI788" s="9"/>
      <c r="CJ788" s="9" t="str">
        <f t="shared" si="1424"/>
        <v/>
      </c>
      <c r="CK788" s="9"/>
      <c r="CL788" s="9" t="str">
        <f t="shared" si="1425"/>
        <v/>
      </c>
      <c r="CM788" s="9"/>
      <c r="CN788" s="9" t="str">
        <f t="shared" si="1426"/>
        <v/>
      </c>
      <c r="CO788" s="9"/>
      <c r="CP788" s="9"/>
      <c r="CQ788" s="9"/>
      <c r="CR788" s="9" t="str">
        <f t="shared" si="1386"/>
        <v/>
      </c>
      <c r="CS788" s="10" t="str">
        <f t="shared" si="1387"/>
        <v/>
      </c>
      <c r="CT788" s="7"/>
      <c r="CV788" s="15"/>
      <c r="CW788" s="9"/>
      <c r="CX788" s="9" t="str">
        <f t="shared" si="1427"/>
        <v/>
      </c>
      <c r="CY788" s="9"/>
      <c r="CZ788" s="9" t="str">
        <f t="shared" si="1428"/>
        <v/>
      </c>
      <c r="DA788" s="9"/>
      <c r="DB788" s="9" t="str">
        <f t="shared" si="1429"/>
        <v/>
      </c>
      <c r="DC788" s="9"/>
      <c r="DD788" s="9"/>
      <c r="DE788" s="9"/>
      <c r="DF788" s="9" t="str">
        <f t="shared" si="1391"/>
        <v/>
      </c>
      <c r="DG788" s="10" t="str">
        <f t="shared" si="1392"/>
        <v/>
      </c>
      <c r="DH788" s="7"/>
    </row>
    <row r="789" spans="1:112" ht="15" customHeight="1" thickTop="1">
      <c r="A789" s="15"/>
      <c r="B789" s="6" t="str">
        <f>IF(A789="","",SUM(D789:D792)+SUM(R789:R792)+BV762+SUM(CJ789:CJ792))</f>
        <v/>
      </c>
      <c r="C789" s="78"/>
      <c r="D789" s="78" t="str">
        <f t="shared" si="1343"/>
        <v/>
      </c>
      <c r="E789" s="78"/>
      <c r="F789" s="28" t="str">
        <f t="shared" si="1344"/>
        <v/>
      </c>
      <c r="G789" s="78"/>
      <c r="H789" s="78" t="str">
        <f t="shared" si="1345"/>
        <v/>
      </c>
      <c r="I789" s="78"/>
      <c r="J789" s="90"/>
      <c r="K789" s="91"/>
      <c r="L789" s="28" t="str">
        <f t="shared" si="1348"/>
        <v/>
      </c>
      <c r="M789" s="29" t="str">
        <f t="shared" si="1349"/>
        <v/>
      </c>
      <c r="N789" s="7"/>
      <c r="P789" s="89" t="str">
        <f>IF(A789="","",A789)</f>
        <v/>
      </c>
      <c r="Q789" s="78"/>
      <c r="R789" s="78" t="str">
        <f t="shared" si="1393"/>
        <v/>
      </c>
      <c r="S789" s="78"/>
      <c r="T789" s="28" t="str">
        <f t="shared" si="1394"/>
        <v/>
      </c>
      <c r="U789" s="78"/>
      <c r="V789" s="78" t="str">
        <f t="shared" si="1395"/>
        <v/>
      </c>
      <c r="W789" s="78"/>
      <c r="X789" s="90"/>
      <c r="Y789" s="91"/>
      <c r="Z789" s="28" t="str">
        <f t="shared" si="1398"/>
        <v/>
      </c>
      <c r="AA789" s="29" t="str">
        <f t="shared" si="1399"/>
        <v/>
      </c>
      <c r="AB789" s="7"/>
      <c r="AD789" s="89" t="str">
        <f>IF(CF789="","",CF789)</f>
        <v/>
      </c>
      <c r="AE789" s="78"/>
      <c r="AF789" s="78" t="str">
        <f t="shared" si="1400"/>
        <v/>
      </c>
      <c r="AG789" s="78"/>
      <c r="AH789" s="28" t="str">
        <f t="shared" si="1401"/>
        <v/>
      </c>
      <c r="AI789" s="78"/>
      <c r="AJ789" s="78" t="str">
        <f t="shared" si="1402"/>
        <v/>
      </c>
      <c r="AK789" s="78"/>
      <c r="AL789" s="90"/>
      <c r="AM789" s="91"/>
      <c r="AN789" s="28" t="str">
        <f t="shared" si="1405"/>
        <v/>
      </c>
      <c r="AO789" s="29" t="str">
        <f t="shared" si="1406"/>
        <v/>
      </c>
      <c r="AP789" s="7"/>
      <c r="AR789" s="89"/>
      <c r="AS789" s="78"/>
      <c r="AT789" s="78" t="str">
        <f t="shared" si="1407"/>
        <v/>
      </c>
      <c r="AU789" s="78"/>
      <c r="AV789" s="28" t="str">
        <f t="shared" si="1408"/>
        <v/>
      </c>
      <c r="AW789" s="78"/>
      <c r="AX789" s="78" t="str">
        <f t="shared" si="1409"/>
        <v/>
      </c>
      <c r="AY789" s="78"/>
      <c r="AZ789" s="90"/>
      <c r="BA789" s="91"/>
      <c r="BB789" s="28" t="str">
        <f t="shared" si="1412"/>
        <v/>
      </c>
      <c r="BC789" s="29" t="str">
        <f t="shared" si="1413"/>
        <v/>
      </c>
      <c r="BD789" s="7"/>
      <c r="BF789" s="89" t="str">
        <f>IF(EM789="","",EM789)</f>
        <v/>
      </c>
      <c r="BG789" s="78"/>
      <c r="BH789" s="78" t="str">
        <f t="shared" si="1414"/>
        <v/>
      </c>
      <c r="BI789" s="188"/>
      <c r="BJ789" s="28" t="str">
        <f t="shared" si="1415"/>
        <v/>
      </c>
      <c r="BK789" s="78"/>
      <c r="BL789" s="78" t="str">
        <f t="shared" si="1416"/>
        <v/>
      </c>
      <c r="BM789" s="78"/>
      <c r="BN789" s="90"/>
      <c r="BO789" s="91"/>
      <c r="BP789" s="28" t="str">
        <f t="shared" si="1419"/>
        <v/>
      </c>
      <c r="BQ789" s="29" t="str">
        <f t="shared" si="1420"/>
        <v/>
      </c>
      <c r="BR789" s="7"/>
      <c r="BS789" s="1"/>
      <c r="BT789" s="15"/>
      <c r="BU789" s="9"/>
      <c r="BV789" s="9" t="str">
        <f t="shared" si="1421"/>
        <v/>
      </c>
      <c r="BW789" s="9"/>
      <c r="BX789" s="9" t="str">
        <f t="shared" si="1422"/>
        <v/>
      </c>
      <c r="BY789" s="9"/>
      <c r="BZ789" s="9" t="str">
        <f t="shared" si="1423"/>
        <v/>
      </c>
      <c r="CA789" s="9"/>
      <c r="CB789" s="9"/>
      <c r="CC789" s="9"/>
      <c r="CD789" s="9" t="str">
        <f t="shared" si="1381"/>
        <v/>
      </c>
      <c r="CE789" s="10" t="str">
        <f t="shared" si="1382"/>
        <v/>
      </c>
      <c r="CF789" s="7"/>
      <c r="CH789" s="15"/>
      <c r="CI789" s="9"/>
      <c r="CJ789" s="9" t="str">
        <f t="shared" si="1424"/>
        <v/>
      </c>
      <c r="CK789" s="9"/>
      <c r="CL789" s="9" t="str">
        <f t="shared" si="1425"/>
        <v/>
      </c>
      <c r="CM789" s="9"/>
      <c r="CN789" s="9" t="str">
        <f t="shared" si="1426"/>
        <v/>
      </c>
      <c r="CO789" s="9"/>
      <c r="CP789" s="9"/>
      <c r="CQ789" s="9"/>
      <c r="CR789" s="9" t="str">
        <f t="shared" si="1386"/>
        <v/>
      </c>
      <c r="CS789" s="10" t="str">
        <f t="shared" si="1387"/>
        <v/>
      </c>
      <c r="CT789" s="7"/>
      <c r="CV789" s="15"/>
      <c r="CW789" s="9"/>
      <c r="CX789" s="9" t="str">
        <f t="shared" si="1427"/>
        <v/>
      </c>
      <c r="CY789" s="9"/>
      <c r="CZ789" s="9" t="str">
        <f t="shared" si="1428"/>
        <v/>
      </c>
      <c r="DA789" s="9"/>
      <c r="DB789" s="9" t="str">
        <f t="shared" si="1429"/>
        <v/>
      </c>
      <c r="DC789" s="9"/>
      <c r="DD789" s="9"/>
      <c r="DE789" s="9"/>
      <c r="DF789" s="9" t="str">
        <f t="shared" si="1391"/>
        <v/>
      </c>
      <c r="DG789" s="10" t="str">
        <f t="shared" si="1392"/>
        <v/>
      </c>
      <c r="DH789" s="7"/>
    </row>
    <row r="790" spans="1:112" ht="15" customHeight="1">
      <c r="A790" s="15"/>
      <c r="B790" s="15"/>
      <c r="C790" s="9"/>
      <c r="D790" s="9" t="str">
        <f t="shared" si="1343"/>
        <v/>
      </c>
      <c r="E790" s="9"/>
      <c r="F790" s="9" t="str">
        <f t="shared" si="1344"/>
        <v/>
      </c>
      <c r="G790" s="9"/>
      <c r="H790" s="9" t="str">
        <f t="shared" si="1345"/>
        <v/>
      </c>
      <c r="I790" s="9"/>
      <c r="J790" s="62"/>
      <c r="K790" s="95"/>
      <c r="L790" s="9" t="str">
        <f t="shared" si="1348"/>
        <v/>
      </c>
      <c r="M790" s="10" t="str">
        <f t="shared" si="1349"/>
        <v/>
      </c>
      <c r="N790" s="7"/>
      <c r="P790" s="15"/>
      <c r="Q790" s="9"/>
      <c r="R790" s="9" t="str">
        <f t="shared" si="1393"/>
        <v/>
      </c>
      <c r="S790" s="9"/>
      <c r="T790" s="9" t="str">
        <f t="shared" si="1394"/>
        <v/>
      </c>
      <c r="U790" s="9"/>
      <c r="V790" s="9" t="str">
        <f t="shared" si="1395"/>
        <v/>
      </c>
      <c r="W790" s="9"/>
      <c r="X790" s="62"/>
      <c r="Y790" s="95"/>
      <c r="Z790" s="9" t="str">
        <f t="shared" si="1398"/>
        <v/>
      </c>
      <c r="AA790" s="10" t="str">
        <f t="shared" si="1399"/>
        <v/>
      </c>
      <c r="AB790" s="7"/>
      <c r="AD790" s="15"/>
      <c r="AE790" s="9"/>
      <c r="AF790" s="9" t="str">
        <f t="shared" si="1400"/>
        <v/>
      </c>
      <c r="AG790" s="9"/>
      <c r="AH790" s="9" t="str">
        <f t="shared" si="1401"/>
        <v/>
      </c>
      <c r="AI790" s="9"/>
      <c r="AJ790" s="9" t="str">
        <f t="shared" si="1402"/>
        <v/>
      </c>
      <c r="AK790" s="9"/>
      <c r="AL790" s="62"/>
      <c r="AM790" s="95"/>
      <c r="AN790" s="9" t="str">
        <f t="shared" si="1405"/>
        <v/>
      </c>
      <c r="AO790" s="10" t="str">
        <f t="shared" si="1406"/>
        <v/>
      </c>
      <c r="AP790" s="7"/>
      <c r="AR790" s="15"/>
      <c r="AS790" s="9"/>
      <c r="AT790" s="9" t="str">
        <f t="shared" si="1407"/>
        <v/>
      </c>
      <c r="AU790" s="9"/>
      <c r="AV790" s="9" t="str">
        <f t="shared" si="1408"/>
        <v/>
      </c>
      <c r="AW790" s="9"/>
      <c r="AX790" s="9" t="str">
        <f t="shared" si="1409"/>
        <v/>
      </c>
      <c r="AY790" s="9"/>
      <c r="AZ790" s="62"/>
      <c r="BA790" s="95"/>
      <c r="BB790" s="9" t="str">
        <f t="shared" si="1412"/>
        <v/>
      </c>
      <c r="BC790" s="10" t="str">
        <f t="shared" si="1413"/>
        <v/>
      </c>
      <c r="BD790" s="7"/>
      <c r="BF790" s="15"/>
      <c r="BG790" s="9"/>
      <c r="BH790" s="9" t="str">
        <f t="shared" si="1414"/>
        <v/>
      </c>
      <c r="BI790" s="73"/>
      <c r="BJ790" s="9" t="str">
        <f t="shared" si="1415"/>
        <v/>
      </c>
      <c r="BK790" s="9"/>
      <c r="BL790" s="9" t="str">
        <f t="shared" si="1416"/>
        <v/>
      </c>
      <c r="BM790" s="9"/>
      <c r="BN790" s="62"/>
      <c r="BO790" s="95"/>
      <c r="BP790" s="9" t="str">
        <f t="shared" si="1419"/>
        <v/>
      </c>
      <c r="BQ790" s="10" t="str">
        <f t="shared" si="1420"/>
        <v/>
      </c>
      <c r="BR790" s="7"/>
      <c r="BS790" s="1"/>
      <c r="BT790" s="15"/>
      <c r="BU790" s="9"/>
      <c r="BV790" s="9" t="str">
        <f t="shared" si="1421"/>
        <v/>
      </c>
      <c r="BW790" s="9"/>
      <c r="BX790" s="9" t="str">
        <f t="shared" si="1422"/>
        <v/>
      </c>
      <c r="BY790" s="9"/>
      <c r="BZ790" s="9" t="str">
        <f t="shared" si="1423"/>
        <v/>
      </c>
      <c r="CA790" s="9"/>
      <c r="CB790" s="9"/>
      <c r="CC790" s="9"/>
      <c r="CD790" s="9" t="str">
        <f t="shared" si="1381"/>
        <v/>
      </c>
      <c r="CE790" s="10" t="str">
        <f t="shared" si="1382"/>
        <v/>
      </c>
      <c r="CF790" s="7"/>
      <c r="CH790" s="15"/>
      <c r="CI790" s="9"/>
      <c r="CJ790" s="9" t="str">
        <f t="shared" si="1424"/>
        <v/>
      </c>
      <c r="CK790" s="9"/>
      <c r="CL790" s="9" t="str">
        <f t="shared" si="1425"/>
        <v/>
      </c>
      <c r="CM790" s="9"/>
      <c r="CN790" s="9" t="str">
        <f t="shared" si="1426"/>
        <v/>
      </c>
      <c r="CO790" s="9"/>
      <c r="CP790" s="9"/>
      <c r="CQ790" s="9"/>
      <c r="CR790" s="9" t="str">
        <f t="shared" si="1386"/>
        <v/>
      </c>
      <c r="CS790" s="10" t="str">
        <f t="shared" si="1387"/>
        <v/>
      </c>
      <c r="CT790" s="7"/>
      <c r="CV790" s="15"/>
      <c r="CW790" s="9"/>
      <c r="CX790" s="9" t="str">
        <f t="shared" si="1427"/>
        <v/>
      </c>
      <c r="CY790" s="9"/>
      <c r="CZ790" s="9" t="str">
        <f t="shared" si="1428"/>
        <v/>
      </c>
      <c r="DA790" s="9"/>
      <c r="DB790" s="9" t="str">
        <f t="shared" si="1429"/>
        <v/>
      </c>
      <c r="DC790" s="9"/>
      <c r="DD790" s="9"/>
      <c r="DE790" s="9"/>
      <c r="DF790" s="9" t="str">
        <f t="shared" si="1391"/>
        <v/>
      </c>
      <c r="DG790" s="10" t="str">
        <f t="shared" si="1392"/>
        <v/>
      </c>
      <c r="DH790" s="7"/>
    </row>
    <row r="791" spans="1:112" ht="15" customHeight="1">
      <c r="A791" s="15"/>
      <c r="B791" s="15"/>
      <c r="C791" s="9"/>
      <c r="D791" s="9" t="str">
        <f t="shared" si="1343"/>
        <v/>
      </c>
      <c r="E791" s="9"/>
      <c r="F791" s="9" t="str">
        <f t="shared" si="1344"/>
        <v/>
      </c>
      <c r="G791" s="9"/>
      <c r="H791" s="9" t="str">
        <f t="shared" si="1345"/>
        <v/>
      </c>
      <c r="I791" s="9"/>
      <c r="J791" s="62"/>
      <c r="K791" s="95"/>
      <c r="L791" s="9" t="str">
        <f t="shared" si="1348"/>
        <v/>
      </c>
      <c r="M791" s="10" t="str">
        <f t="shared" si="1349"/>
        <v/>
      </c>
      <c r="N791" s="7"/>
      <c r="P791" s="15"/>
      <c r="Q791" s="9"/>
      <c r="R791" s="9" t="str">
        <f t="shared" si="1393"/>
        <v/>
      </c>
      <c r="S791" s="9"/>
      <c r="T791" s="9" t="str">
        <f t="shared" si="1394"/>
        <v/>
      </c>
      <c r="U791" s="9"/>
      <c r="V791" s="9" t="str">
        <f t="shared" si="1395"/>
        <v/>
      </c>
      <c r="W791" s="9"/>
      <c r="X791" s="62"/>
      <c r="Y791" s="95"/>
      <c r="Z791" s="9" t="str">
        <f t="shared" si="1398"/>
        <v/>
      </c>
      <c r="AA791" s="10" t="str">
        <f t="shared" si="1399"/>
        <v/>
      </c>
      <c r="AB791" s="7"/>
      <c r="AD791" s="15"/>
      <c r="AE791" s="9"/>
      <c r="AF791" s="9" t="str">
        <f t="shared" si="1400"/>
        <v/>
      </c>
      <c r="AG791" s="9"/>
      <c r="AH791" s="9" t="str">
        <f t="shared" si="1401"/>
        <v/>
      </c>
      <c r="AI791" s="9"/>
      <c r="AJ791" s="9" t="str">
        <f t="shared" si="1402"/>
        <v/>
      </c>
      <c r="AK791" s="9"/>
      <c r="AL791" s="62"/>
      <c r="AM791" s="95"/>
      <c r="AN791" s="9" t="str">
        <f t="shared" si="1405"/>
        <v/>
      </c>
      <c r="AO791" s="10" t="str">
        <f t="shared" si="1406"/>
        <v/>
      </c>
      <c r="AP791" s="7"/>
      <c r="AR791" s="17"/>
      <c r="AS791" s="9"/>
      <c r="AT791" s="9" t="str">
        <f t="shared" si="1407"/>
        <v/>
      </c>
      <c r="AU791" s="9"/>
      <c r="AV791" s="9" t="str">
        <f t="shared" si="1408"/>
        <v/>
      </c>
      <c r="AW791" s="9"/>
      <c r="AX791" s="9" t="str">
        <f t="shared" si="1409"/>
        <v/>
      </c>
      <c r="AY791" s="9"/>
      <c r="AZ791" s="62"/>
      <c r="BA791" s="95"/>
      <c r="BB791" s="9" t="str">
        <f t="shared" si="1412"/>
        <v/>
      </c>
      <c r="BC791" s="10" t="str">
        <f t="shared" si="1413"/>
        <v/>
      </c>
      <c r="BD791" s="7"/>
      <c r="BF791" s="15"/>
      <c r="BG791" s="9"/>
      <c r="BH791" s="9" t="str">
        <f t="shared" si="1414"/>
        <v/>
      </c>
      <c r="BI791" s="73"/>
      <c r="BJ791" s="9" t="str">
        <f t="shared" si="1415"/>
        <v/>
      </c>
      <c r="BK791" s="9"/>
      <c r="BL791" s="9" t="str">
        <f t="shared" si="1416"/>
        <v/>
      </c>
      <c r="BM791" s="9"/>
      <c r="BN791" s="62"/>
      <c r="BO791" s="95"/>
      <c r="BP791" s="9" t="str">
        <f t="shared" si="1419"/>
        <v/>
      </c>
      <c r="BQ791" s="10" t="str">
        <f t="shared" si="1420"/>
        <v/>
      </c>
      <c r="BR791" s="7"/>
      <c r="BS791" s="1"/>
      <c r="BT791" s="15"/>
      <c r="BU791" s="9"/>
      <c r="BV791" s="9" t="str">
        <f t="shared" si="1421"/>
        <v/>
      </c>
      <c r="BW791" s="9"/>
      <c r="BX791" s="9" t="str">
        <f t="shared" si="1422"/>
        <v/>
      </c>
      <c r="BY791" s="9"/>
      <c r="BZ791" s="9" t="str">
        <f t="shared" si="1423"/>
        <v/>
      </c>
      <c r="CA791" s="9"/>
      <c r="CB791" s="9"/>
      <c r="CC791" s="9"/>
      <c r="CD791" s="9" t="str">
        <f t="shared" si="1381"/>
        <v/>
      </c>
      <c r="CE791" s="10" t="str">
        <f t="shared" si="1382"/>
        <v/>
      </c>
      <c r="CF791" s="7"/>
      <c r="CH791" s="15"/>
      <c r="CI791" s="9"/>
      <c r="CJ791" s="9" t="str">
        <f t="shared" si="1424"/>
        <v/>
      </c>
      <c r="CK791" s="9"/>
      <c r="CL791" s="9" t="str">
        <f t="shared" si="1425"/>
        <v/>
      </c>
      <c r="CM791" s="9"/>
      <c r="CN791" s="9" t="str">
        <f t="shared" si="1426"/>
        <v/>
      </c>
      <c r="CO791" s="9"/>
      <c r="CP791" s="9"/>
      <c r="CQ791" s="9"/>
      <c r="CR791" s="9" t="str">
        <f t="shared" si="1386"/>
        <v/>
      </c>
      <c r="CS791" s="10" t="str">
        <f t="shared" si="1387"/>
        <v/>
      </c>
      <c r="CT791" s="7"/>
      <c r="CV791" s="15"/>
      <c r="CW791" s="9"/>
      <c r="CX791" s="9" t="str">
        <f t="shared" si="1427"/>
        <v/>
      </c>
      <c r="CY791" s="9"/>
      <c r="CZ791" s="9" t="str">
        <f t="shared" si="1428"/>
        <v/>
      </c>
      <c r="DA791" s="9"/>
      <c r="DB791" s="9" t="str">
        <f t="shared" si="1429"/>
        <v/>
      </c>
      <c r="DC791" s="9"/>
      <c r="DD791" s="9"/>
      <c r="DE791" s="9"/>
      <c r="DF791" s="9" t="str">
        <f t="shared" si="1391"/>
        <v/>
      </c>
      <c r="DG791" s="10" t="str">
        <f t="shared" si="1392"/>
        <v/>
      </c>
      <c r="DH791" s="7"/>
    </row>
    <row r="792" spans="1:112" ht="15" customHeight="1" thickBot="1">
      <c r="A792" s="23"/>
      <c r="B792" s="23"/>
      <c r="C792" s="24"/>
      <c r="D792" s="24" t="str">
        <f t="shared" si="1343"/>
        <v/>
      </c>
      <c r="E792" s="24"/>
      <c r="F792" s="24" t="str">
        <f t="shared" si="1344"/>
        <v/>
      </c>
      <c r="G792" s="24"/>
      <c r="H792" s="24" t="str">
        <f t="shared" si="1345"/>
        <v/>
      </c>
      <c r="I792" s="24"/>
      <c r="J792" s="63"/>
      <c r="K792" s="24"/>
      <c r="L792" s="24" t="str">
        <f t="shared" si="1348"/>
        <v/>
      </c>
      <c r="M792" s="26" t="str">
        <f t="shared" si="1349"/>
        <v/>
      </c>
      <c r="N792" s="7"/>
      <c r="P792" s="23"/>
      <c r="Q792" s="24"/>
      <c r="R792" s="24" t="str">
        <f t="shared" si="1393"/>
        <v/>
      </c>
      <c r="S792" s="24"/>
      <c r="T792" s="24" t="str">
        <f t="shared" si="1394"/>
        <v/>
      </c>
      <c r="U792" s="24"/>
      <c r="V792" s="24" t="str">
        <f t="shared" si="1395"/>
        <v/>
      </c>
      <c r="W792" s="24"/>
      <c r="X792" s="63"/>
      <c r="Y792" s="24"/>
      <c r="Z792" s="24" t="str">
        <f t="shared" si="1398"/>
        <v/>
      </c>
      <c r="AA792" s="26" t="str">
        <f t="shared" si="1399"/>
        <v/>
      </c>
      <c r="AB792" s="7"/>
      <c r="AD792" s="23"/>
      <c r="AE792" s="24"/>
      <c r="AF792" s="24" t="str">
        <f t="shared" si="1400"/>
        <v/>
      </c>
      <c r="AG792" s="24"/>
      <c r="AH792" s="24" t="str">
        <f t="shared" si="1401"/>
        <v/>
      </c>
      <c r="AI792" s="24"/>
      <c r="AJ792" s="24" t="str">
        <f t="shared" si="1402"/>
        <v/>
      </c>
      <c r="AK792" s="24"/>
      <c r="AL792" s="63"/>
      <c r="AM792" s="24"/>
      <c r="AN792" s="24" t="str">
        <f t="shared" si="1405"/>
        <v/>
      </c>
      <c r="AO792" s="26" t="str">
        <f t="shared" si="1406"/>
        <v/>
      </c>
      <c r="AP792" s="7"/>
      <c r="AR792" s="23"/>
      <c r="AS792" s="24"/>
      <c r="AT792" s="24" t="str">
        <f t="shared" si="1407"/>
        <v/>
      </c>
      <c r="AU792" s="24"/>
      <c r="AV792" s="24" t="str">
        <f t="shared" si="1408"/>
        <v/>
      </c>
      <c r="AW792" s="24"/>
      <c r="AX792" s="24" t="str">
        <f t="shared" si="1409"/>
        <v/>
      </c>
      <c r="AY792" s="24"/>
      <c r="AZ792" s="63"/>
      <c r="BA792" s="24"/>
      <c r="BB792" s="24" t="str">
        <f t="shared" si="1412"/>
        <v/>
      </c>
      <c r="BC792" s="26" t="str">
        <f t="shared" si="1413"/>
        <v/>
      </c>
      <c r="BD792" s="7"/>
      <c r="BF792" s="23"/>
      <c r="BG792" s="24"/>
      <c r="BH792" s="24" t="str">
        <f t="shared" si="1414"/>
        <v/>
      </c>
      <c r="BI792" s="189"/>
      <c r="BJ792" s="24" t="str">
        <f t="shared" si="1415"/>
        <v/>
      </c>
      <c r="BK792" s="24"/>
      <c r="BL792" s="24" t="str">
        <f t="shared" si="1416"/>
        <v/>
      </c>
      <c r="BM792" s="24"/>
      <c r="BN792" s="63"/>
      <c r="BO792" s="24"/>
      <c r="BP792" s="24" t="str">
        <f t="shared" si="1419"/>
        <v/>
      </c>
      <c r="BQ792" s="26" t="str">
        <f t="shared" si="1420"/>
        <v/>
      </c>
      <c r="BR792" s="7"/>
      <c r="BS792" s="1"/>
      <c r="BT792" s="15"/>
      <c r="BU792" s="9"/>
      <c r="BV792" s="9" t="str">
        <f t="shared" si="1421"/>
        <v/>
      </c>
      <c r="BW792" s="9"/>
      <c r="BX792" s="9" t="str">
        <f t="shared" si="1422"/>
        <v/>
      </c>
      <c r="BY792" s="9"/>
      <c r="BZ792" s="9" t="str">
        <f t="shared" si="1423"/>
        <v/>
      </c>
      <c r="CA792" s="9"/>
      <c r="CB792" s="9"/>
      <c r="CC792" s="9"/>
      <c r="CD792" s="9" t="str">
        <f t="shared" si="1381"/>
        <v/>
      </c>
      <c r="CE792" s="10" t="str">
        <f t="shared" si="1382"/>
        <v/>
      </c>
      <c r="CF792" s="7"/>
      <c r="CH792" s="15"/>
      <c r="CI792" s="9"/>
      <c r="CJ792" s="9" t="str">
        <f t="shared" si="1424"/>
        <v/>
      </c>
      <c r="CK792" s="9"/>
      <c r="CL792" s="9" t="str">
        <f t="shared" si="1425"/>
        <v/>
      </c>
      <c r="CM792" s="9"/>
      <c r="CN792" s="9" t="str">
        <f t="shared" si="1426"/>
        <v/>
      </c>
      <c r="CO792" s="9"/>
      <c r="CP792" s="9"/>
      <c r="CQ792" s="9"/>
      <c r="CR792" s="9" t="str">
        <f t="shared" si="1386"/>
        <v/>
      </c>
      <c r="CS792" s="10" t="str">
        <f t="shared" si="1387"/>
        <v/>
      </c>
      <c r="CT792" s="7"/>
      <c r="CV792" s="15"/>
      <c r="CW792" s="9"/>
      <c r="CX792" s="9" t="str">
        <f t="shared" si="1427"/>
        <v/>
      </c>
      <c r="CY792" s="9"/>
      <c r="CZ792" s="9" t="str">
        <f t="shared" si="1428"/>
        <v/>
      </c>
      <c r="DA792" s="9"/>
      <c r="DB792" s="9" t="str">
        <f t="shared" si="1429"/>
        <v/>
      </c>
      <c r="DC792" s="9"/>
      <c r="DD792" s="9"/>
      <c r="DE792" s="9"/>
      <c r="DF792" s="9" t="str">
        <f t="shared" si="1391"/>
        <v/>
      </c>
      <c r="DG792" s="10" t="str">
        <f t="shared" si="1392"/>
        <v/>
      </c>
      <c r="DH792" s="7"/>
    </row>
    <row r="793" spans="1:112" ht="15" customHeight="1" thickTop="1">
      <c r="A793" s="89"/>
      <c r="B793" s="89"/>
      <c r="C793" s="78"/>
      <c r="D793" s="78" t="str">
        <f t="shared" si="1343"/>
        <v/>
      </c>
      <c r="E793" s="78"/>
      <c r="F793" s="28" t="str">
        <f t="shared" si="1344"/>
        <v/>
      </c>
      <c r="G793" s="78"/>
      <c r="H793" s="78" t="str">
        <f t="shared" si="1345"/>
        <v/>
      </c>
      <c r="I793" s="78"/>
      <c r="J793" s="90"/>
      <c r="K793" s="91"/>
      <c r="L793" s="28" t="str">
        <f t="shared" si="1348"/>
        <v/>
      </c>
      <c r="M793" s="29" t="str">
        <f t="shared" si="1349"/>
        <v/>
      </c>
      <c r="N793" s="7"/>
      <c r="P793" s="89" t="str">
        <f>IF(A793="","",A793)</f>
        <v/>
      </c>
      <c r="Q793" s="78"/>
      <c r="R793" s="78" t="str">
        <f t="shared" si="1393"/>
        <v/>
      </c>
      <c r="S793" s="78"/>
      <c r="T793" s="28" t="str">
        <f t="shared" si="1394"/>
        <v/>
      </c>
      <c r="U793" s="78"/>
      <c r="V793" s="78" t="str">
        <f t="shared" si="1395"/>
        <v/>
      </c>
      <c r="W793" s="78"/>
      <c r="X793" s="90"/>
      <c r="Y793" s="91"/>
      <c r="Z793" s="28" t="str">
        <f t="shared" si="1398"/>
        <v/>
      </c>
      <c r="AA793" s="29" t="str">
        <f t="shared" si="1399"/>
        <v/>
      </c>
      <c r="AB793" s="7"/>
      <c r="AD793" s="89" t="str">
        <f>IF(CF793="","",CF793)</f>
        <v/>
      </c>
      <c r="AE793" s="78"/>
      <c r="AF793" s="78" t="str">
        <f t="shared" si="1400"/>
        <v/>
      </c>
      <c r="AG793" s="78"/>
      <c r="AH793" s="28" t="str">
        <f t="shared" si="1401"/>
        <v/>
      </c>
      <c r="AI793" s="78"/>
      <c r="AJ793" s="78" t="str">
        <f t="shared" si="1402"/>
        <v/>
      </c>
      <c r="AK793" s="78"/>
      <c r="AL793" s="90"/>
      <c r="AM793" s="91"/>
      <c r="AN793" s="28" t="str">
        <f t="shared" si="1405"/>
        <v/>
      </c>
      <c r="AO793" s="29" t="str">
        <f t="shared" si="1406"/>
        <v/>
      </c>
      <c r="AP793" s="7"/>
      <c r="AR793" s="89"/>
      <c r="AS793" s="78"/>
      <c r="AT793" s="78" t="str">
        <f t="shared" si="1407"/>
        <v/>
      </c>
      <c r="AU793" s="78"/>
      <c r="AV793" s="28" t="str">
        <f t="shared" si="1408"/>
        <v/>
      </c>
      <c r="AW793" s="78"/>
      <c r="AX793" s="78" t="str">
        <f t="shared" si="1409"/>
        <v/>
      </c>
      <c r="AY793" s="78"/>
      <c r="AZ793" s="90"/>
      <c r="BA793" s="91"/>
      <c r="BB793" s="28" t="str">
        <f t="shared" si="1412"/>
        <v/>
      </c>
      <c r="BC793" s="29" t="str">
        <f t="shared" si="1413"/>
        <v/>
      </c>
      <c r="BD793" s="7"/>
      <c r="BF793" s="89" t="str">
        <f>IF(EM793="","",EM793)</f>
        <v/>
      </c>
      <c r="BG793" s="78"/>
      <c r="BH793" s="78" t="str">
        <f t="shared" si="1414"/>
        <v/>
      </c>
      <c r="BI793" s="188"/>
      <c r="BJ793" s="28" t="str">
        <f t="shared" si="1415"/>
        <v/>
      </c>
      <c r="BK793" s="78"/>
      <c r="BL793" s="78" t="str">
        <f t="shared" si="1416"/>
        <v/>
      </c>
      <c r="BM793" s="78"/>
      <c r="BN793" s="90"/>
      <c r="BO793" s="91"/>
      <c r="BP793" s="28" t="str">
        <f t="shared" si="1419"/>
        <v/>
      </c>
      <c r="BQ793" s="29" t="str">
        <f t="shared" si="1420"/>
        <v/>
      </c>
      <c r="BR793" s="7"/>
      <c r="BS793" s="1"/>
      <c r="BT793" s="15"/>
      <c r="BU793" s="9"/>
      <c r="BV793" s="9" t="str">
        <f t="shared" si="1421"/>
        <v/>
      </c>
      <c r="BW793" s="9"/>
      <c r="BX793" s="9" t="str">
        <f t="shared" si="1422"/>
        <v/>
      </c>
      <c r="BY793" s="9"/>
      <c r="BZ793" s="9" t="str">
        <f t="shared" si="1423"/>
        <v/>
      </c>
      <c r="CA793" s="9"/>
      <c r="CB793" s="9"/>
      <c r="CC793" s="9"/>
      <c r="CD793" s="9" t="str">
        <f t="shared" si="1381"/>
        <v/>
      </c>
      <c r="CE793" s="10" t="str">
        <f t="shared" si="1382"/>
        <v/>
      </c>
      <c r="CF793" s="7"/>
      <c r="CH793" s="15"/>
      <c r="CI793" s="9"/>
      <c r="CJ793" s="9" t="str">
        <f t="shared" si="1424"/>
        <v/>
      </c>
      <c r="CK793" s="9"/>
      <c r="CL793" s="9" t="str">
        <f t="shared" si="1425"/>
        <v/>
      </c>
      <c r="CM793" s="9"/>
      <c r="CN793" s="9" t="str">
        <f t="shared" si="1426"/>
        <v/>
      </c>
      <c r="CO793" s="9"/>
      <c r="CP793" s="9"/>
      <c r="CQ793" s="9"/>
      <c r="CR793" s="9" t="str">
        <f t="shared" si="1386"/>
        <v/>
      </c>
      <c r="CS793" s="10" t="str">
        <f t="shared" si="1387"/>
        <v/>
      </c>
      <c r="CT793" s="7"/>
      <c r="CV793" s="15"/>
      <c r="CW793" s="9"/>
      <c r="CX793" s="9" t="str">
        <f t="shared" si="1427"/>
        <v/>
      </c>
      <c r="CY793" s="9"/>
      <c r="CZ793" s="9" t="str">
        <f t="shared" si="1428"/>
        <v/>
      </c>
      <c r="DA793" s="9"/>
      <c r="DB793" s="9" t="str">
        <f t="shared" si="1429"/>
        <v/>
      </c>
      <c r="DC793" s="9"/>
      <c r="DD793" s="9"/>
      <c r="DE793" s="9"/>
      <c r="DF793" s="9" t="str">
        <f t="shared" si="1391"/>
        <v/>
      </c>
      <c r="DG793" s="10" t="str">
        <f t="shared" si="1392"/>
        <v/>
      </c>
      <c r="DH793" s="7"/>
    </row>
    <row r="794" spans="1:112" ht="15" customHeight="1">
      <c r="A794" s="15"/>
      <c r="B794" s="15"/>
      <c r="C794" s="9"/>
      <c r="D794" s="9" t="str">
        <f t="shared" si="1343"/>
        <v/>
      </c>
      <c r="E794" s="9"/>
      <c r="F794" s="9" t="str">
        <f t="shared" si="1344"/>
        <v/>
      </c>
      <c r="G794" s="9"/>
      <c r="H794" s="9" t="str">
        <f t="shared" si="1345"/>
        <v/>
      </c>
      <c r="I794" s="9"/>
      <c r="J794" s="62"/>
      <c r="K794" s="95"/>
      <c r="L794" s="9" t="str">
        <f t="shared" si="1348"/>
        <v/>
      </c>
      <c r="M794" s="10" t="str">
        <f t="shared" si="1349"/>
        <v/>
      </c>
      <c r="N794" s="7"/>
      <c r="P794" s="15"/>
      <c r="Q794" s="9"/>
      <c r="R794" s="9" t="str">
        <f t="shared" si="1393"/>
        <v/>
      </c>
      <c r="S794" s="9"/>
      <c r="T794" s="9" t="str">
        <f t="shared" si="1394"/>
        <v/>
      </c>
      <c r="U794" s="9"/>
      <c r="V794" s="9" t="str">
        <f t="shared" si="1395"/>
        <v/>
      </c>
      <c r="W794" s="9"/>
      <c r="X794" s="62"/>
      <c r="Y794" s="95"/>
      <c r="Z794" s="9" t="str">
        <f t="shared" si="1398"/>
        <v/>
      </c>
      <c r="AA794" s="10" t="str">
        <f t="shared" si="1399"/>
        <v/>
      </c>
      <c r="AB794" s="7"/>
      <c r="AD794" s="15"/>
      <c r="AE794" s="9"/>
      <c r="AF794" s="9" t="str">
        <f t="shared" si="1400"/>
        <v/>
      </c>
      <c r="AG794" s="9"/>
      <c r="AH794" s="9" t="str">
        <f t="shared" si="1401"/>
        <v/>
      </c>
      <c r="AI794" s="9"/>
      <c r="AJ794" s="9" t="str">
        <f t="shared" si="1402"/>
        <v/>
      </c>
      <c r="AK794" s="9"/>
      <c r="AL794" s="62"/>
      <c r="AM794" s="95"/>
      <c r="AN794" s="9" t="str">
        <f t="shared" si="1405"/>
        <v/>
      </c>
      <c r="AO794" s="10" t="str">
        <f t="shared" si="1406"/>
        <v/>
      </c>
      <c r="AP794" s="7"/>
      <c r="AR794" s="15"/>
      <c r="AS794" s="9"/>
      <c r="AT794" s="9" t="str">
        <f t="shared" si="1407"/>
        <v/>
      </c>
      <c r="AU794" s="9"/>
      <c r="AV794" s="9" t="str">
        <f t="shared" si="1408"/>
        <v/>
      </c>
      <c r="AW794" s="9"/>
      <c r="AX794" s="9" t="str">
        <f t="shared" si="1409"/>
        <v/>
      </c>
      <c r="AY794" s="9"/>
      <c r="AZ794" s="62"/>
      <c r="BA794" s="95"/>
      <c r="BB794" s="9" t="str">
        <f t="shared" si="1412"/>
        <v/>
      </c>
      <c r="BC794" s="10" t="str">
        <f t="shared" si="1413"/>
        <v/>
      </c>
      <c r="BD794" s="7"/>
      <c r="BF794" s="15"/>
      <c r="BG794" s="9"/>
      <c r="BH794" s="9" t="str">
        <f t="shared" si="1414"/>
        <v/>
      </c>
      <c r="BI794" s="73"/>
      <c r="BJ794" s="9" t="str">
        <f t="shared" si="1415"/>
        <v/>
      </c>
      <c r="BK794" s="9"/>
      <c r="BL794" s="9" t="str">
        <f t="shared" si="1416"/>
        <v/>
      </c>
      <c r="BM794" s="9"/>
      <c r="BN794" s="62"/>
      <c r="BO794" s="95"/>
      <c r="BP794" s="9" t="str">
        <f t="shared" si="1419"/>
        <v/>
      </c>
      <c r="BQ794" s="10" t="str">
        <f t="shared" si="1420"/>
        <v/>
      </c>
      <c r="BR794" s="7"/>
      <c r="BS794" s="1"/>
      <c r="BT794" s="15"/>
      <c r="BU794" s="9"/>
      <c r="BV794" s="9" t="str">
        <f t="shared" si="1421"/>
        <v/>
      </c>
      <c r="BW794" s="9"/>
      <c r="BX794" s="9" t="str">
        <f t="shared" si="1422"/>
        <v/>
      </c>
      <c r="BY794" s="9"/>
      <c r="BZ794" s="9" t="str">
        <f t="shared" si="1423"/>
        <v/>
      </c>
      <c r="CA794" s="9"/>
      <c r="CB794" s="9"/>
      <c r="CC794" s="9"/>
      <c r="CD794" s="9" t="str">
        <f t="shared" si="1381"/>
        <v/>
      </c>
      <c r="CE794" s="10" t="str">
        <f t="shared" si="1382"/>
        <v/>
      </c>
      <c r="CF794" s="7"/>
      <c r="CH794" s="15"/>
      <c r="CI794" s="9"/>
      <c r="CJ794" s="9" t="str">
        <f t="shared" si="1424"/>
        <v/>
      </c>
      <c r="CK794" s="9"/>
      <c r="CL794" s="9" t="str">
        <f t="shared" si="1425"/>
        <v/>
      </c>
      <c r="CM794" s="9"/>
      <c r="CN794" s="9" t="str">
        <f t="shared" si="1426"/>
        <v/>
      </c>
      <c r="CO794" s="9"/>
      <c r="CP794" s="9"/>
      <c r="CQ794" s="9"/>
      <c r="CR794" s="9" t="str">
        <f t="shared" si="1386"/>
        <v/>
      </c>
      <c r="CS794" s="10" t="str">
        <f t="shared" si="1387"/>
        <v/>
      </c>
      <c r="CT794" s="7"/>
      <c r="CV794" s="15"/>
      <c r="CW794" s="9"/>
      <c r="CX794" s="9" t="str">
        <f t="shared" si="1427"/>
        <v/>
      </c>
      <c r="CY794" s="9"/>
      <c r="CZ794" s="9" t="str">
        <f t="shared" si="1428"/>
        <v/>
      </c>
      <c r="DA794" s="9"/>
      <c r="DB794" s="9" t="str">
        <f t="shared" si="1429"/>
        <v/>
      </c>
      <c r="DC794" s="9"/>
      <c r="DD794" s="9"/>
      <c r="DE794" s="9"/>
      <c r="DF794" s="9" t="str">
        <f t="shared" si="1391"/>
        <v/>
      </c>
      <c r="DG794" s="10" t="str">
        <f t="shared" si="1392"/>
        <v/>
      </c>
      <c r="DH794" s="7"/>
    </row>
    <row r="795" spans="1:112" ht="15" customHeight="1">
      <c r="A795" s="15"/>
      <c r="B795" s="15"/>
      <c r="C795" s="9"/>
      <c r="D795" s="9" t="str">
        <f t="shared" si="1343"/>
        <v/>
      </c>
      <c r="E795" s="9"/>
      <c r="F795" s="9" t="str">
        <f t="shared" si="1344"/>
        <v/>
      </c>
      <c r="G795" s="9"/>
      <c r="H795" s="9" t="str">
        <f t="shared" si="1345"/>
        <v/>
      </c>
      <c r="I795" s="9"/>
      <c r="J795" s="62"/>
      <c r="K795" s="95"/>
      <c r="L795" s="9" t="str">
        <f t="shared" si="1348"/>
        <v/>
      </c>
      <c r="M795" s="10" t="str">
        <f t="shared" si="1349"/>
        <v/>
      </c>
      <c r="N795" s="7"/>
      <c r="P795" s="15"/>
      <c r="Q795" s="9"/>
      <c r="R795" s="9" t="str">
        <f t="shared" si="1393"/>
        <v/>
      </c>
      <c r="S795" s="9"/>
      <c r="T795" s="9" t="str">
        <f t="shared" si="1394"/>
        <v/>
      </c>
      <c r="U795" s="9"/>
      <c r="V795" s="9" t="str">
        <f t="shared" si="1395"/>
        <v/>
      </c>
      <c r="W795" s="9"/>
      <c r="X795" s="62"/>
      <c r="Y795" s="95"/>
      <c r="Z795" s="9" t="str">
        <f t="shared" si="1398"/>
        <v/>
      </c>
      <c r="AA795" s="10" t="str">
        <f t="shared" si="1399"/>
        <v/>
      </c>
      <c r="AB795" s="7"/>
      <c r="AD795" s="15"/>
      <c r="AE795" s="9"/>
      <c r="AF795" s="9" t="str">
        <f t="shared" si="1400"/>
        <v/>
      </c>
      <c r="AG795" s="9"/>
      <c r="AH795" s="9" t="str">
        <f t="shared" si="1401"/>
        <v/>
      </c>
      <c r="AI795" s="9"/>
      <c r="AJ795" s="9" t="str">
        <f t="shared" si="1402"/>
        <v/>
      </c>
      <c r="AK795" s="9"/>
      <c r="AL795" s="62"/>
      <c r="AM795" s="95"/>
      <c r="AN795" s="9" t="str">
        <f t="shared" si="1405"/>
        <v/>
      </c>
      <c r="AO795" s="10" t="str">
        <f t="shared" si="1406"/>
        <v/>
      </c>
      <c r="AP795" s="7"/>
      <c r="AR795" s="17"/>
      <c r="AS795" s="9"/>
      <c r="AT795" s="9" t="str">
        <f t="shared" si="1407"/>
        <v/>
      </c>
      <c r="AU795" s="9"/>
      <c r="AV795" s="9" t="str">
        <f t="shared" si="1408"/>
        <v/>
      </c>
      <c r="AW795" s="9"/>
      <c r="AX795" s="9" t="str">
        <f t="shared" si="1409"/>
        <v/>
      </c>
      <c r="AY795" s="9"/>
      <c r="AZ795" s="62"/>
      <c r="BA795" s="95"/>
      <c r="BB795" s="9" t="str">
        <f t="shared" si="1412"/>
        <v/>
      </c>
      <c r="BC795" s="10" t="str">
        <f t="shared" si="1413"/>
        <v/>
      </c>
      <c r="BD795" s="7"/>
      <c r="BF795" s="15"/>
      <c r="BG795" s="9"/>
      <c r="BH795" s="9" t="str">
        <f t="shared" si="1414"/>
        <v/>
      </c>
      <c r="BI795" s="73"/>
      <c r="BJ795" s="9" t="str">
        <f t="shared" si="1415"/>
        <v/>
      </c>
      <c r="BK795" s="9"/>
      <c r="BL795" s="9" t="str">
        <f t="shared" si="1416"/>
        <v/>
      </c>
      <c r="BM795" s="9"/>
      <c r="BN795" s="62"/>
      <c r="BO795" s="95"/>
      <c r="BP795" s="9" t="str">
        <f t="shared" si="1419"/>
        <v/>
      </c>
      <c r="BQ795" s="10" t="str">
        <f t="shared" si="1420"/>
        <v/>
      </c>
      <c r="BR795" s="7"/>
      <c r="BS795" s="1"/>
      <c r="BT795" s="15"/>
      <c r="BU795" s="9"/>
      <c r="BV795" s="9" t="str">
        <f t="shared" si="1421"/>
        <v/>
      </c>
      <c r="BW795" s="9"/>
      <c r="BX795" s="9" t="str">
        <f t="shared" si="1422"/>
        <v/>
      </c>
      <c r="BY795" s="9"/>
      <c r="BZ795" s="9" t="str">
        <f t="shared" si="1423"/>
        <v/>
      </c>
      <c r="CA795" s="9"/>
      <c r="CB795" s="9"/>
      <c r="CC795" s="9"/>
      <c r="CD795" s="9" t="str">
        <f t="shared" si="1381"/>
        <v/>
      </c>
      <c r="CE795" s="10" t="str">
        <f t="shared" si="1382"/>
        <v/>
      </c>
      <c r="CF795" s="7"/>
      <c r="CH795" s="15"/>
      <c r="CI795" s="9"/>
      <c r="CJ795" s="9" t="str">
        <f t="shared" si="1424"/>
        <v/>
      </c>
      <c r="CK795" s="9"/>
      <c r="CL795" s="9" t="str">
        <f t="shared" si="1425"/>
        <v/>
      </c>
      <c r="CM795" s="9"/>
      <c r="CN795" s="9" t="str">
        <f t="shared" si="1426"/>
        <v/>
      </c>
      <c r="CO795" s="9"/>
      <c r="CP795" s="9"/>
      <c r="CQ795" s="9"/>
      <c r="CR795" s="9" t="str">
        <f t="shared" si="1386"/>
        <v/>
      </c>
      <c r="CS795" s="10" t="str">
        <f t="shared" si="1387"/>
        <v/>
      </c>
      <c r="CT795" s="7"/>
      <c r="CV795" s="15"/>
      <c r="CW795" s="9"/>
      <c r="CX795" s="9" t="str">
        <f t="shared" si="1427"/>
        <v/>
      </c>
      <c r="CY795" s="9"/>
      <c r="CZ795" s="9" t="str">
        <f t="shared" si="1428"/>
        <v/>
      </c>
      <c r="DA795" s="9"/>
      <c r="DB795" s="9" t="str">
        <f t="shared" si="1429"/>
        <v/>
      </c>
      <c r="DC795" s="9"/>
      <c r="DD795" s="9"/>
      <c r="DE795" s="9"/>
      <c r="DF795" s="9" t="str">
        <f t="shared" si="1391"/>
        <v/>
      </c>
      <c r="DG795" s="10" t="str">
        <f t="shared" si="1392"/>
        <v/>
      </c>
      <c r="DH795" s="7"/>
    </row>
    <row r="796" spans="1:112" ht="15" customHeight="1" thickBot="1">
      <c r="A796" s="23"/>
      <c r="B796" s="23"/>
      <c r="C796" s="24"/>
      <c r="D796" s="24" t="str">
        <f t="shared" si="1343"/>
        <v/>
      </c>
      <c r="E796" s="24"/>
      <c r="F796" s="24" t="str">
        <f t="shared" si="1344"/>
        <v/>
      </c>
      <c r="G796" s="24"/>
      <c r="H796" s="24" t="str">
        <f t="shared" si="1345"/>
        <v/>
      </c>
      <c r="I796" s="24"/>
      <c r="J796" s="63"/>
      <c r="K796" s="24"/>
      <c r="L796" s="24" t="str">
        <f t="shared" si="1348"/>
        <v/>
      </c>
      <c r="M796" s="26" t="str">
        <f t="shared" si="1349"/>
        <v/>
      </c>
      <c r="N796" s="7"/>
      <c r="P796" s="23"/>
      <c r="Q796" s="24"/>
      <c r="R796" s="24" t="str">
        <f t="shared" si="1393"/>
        <v/>
      </c>
      <c r="S796" s="24"/>
      <c r="T796" s="24" t="str">
        <f t="shared" si="1394"/>
        <v/>
      </c>
      <c r="U796" s="24"/>
      <c r="V796" s="24" t="str">
        <f t="shared" si="1395"/>
        <v/>
      </c>
      <c r="W796" s="24"/>
      <c r="X796" s="63"/>
      <c r="Y796" s="24"/>
      <c r="Z796" s="24" t="str">
        <f t="shared" si="1398"/>
        <v/>
      </c>
      <c r="AA796" s="26" t="str">
        <f t="shared" si="1399"/>
        <v/>
      </c>
      <c r="AB796" s="7"/>
      <c r="AD796" s="23"/>
      <c r="AE796" s="24"/>
      <c r="AF796" s="24" t="str">
        <f t="shared" si="1400"/>
        <v/>
      </c>
      <c r="AG796" s="24"/>
      <c r="AH796" s="24" t="str">
        <f t="shared" si="1401"/>
        <v/>
      </c>
      <c r="AI796" s="24"/>
      <c r="AJ796" s="24" t="str">
        <f t="shared" si="1402"/>
        <v/>
      </c>
      <c r="AK796" s="24"/>
      <c r="AL796" s="63"/>
      <c r="AM796" s="24"/>
      <c r="AN796" s="24" t="str">
        <f t="shared" si="1405"/>
        <v/>
      </c>
      <c r="AO796" s="26" t="str">
        <f t="shared" si="1406"/>
        <v/>
      </c>
      <c r="AP796" s="7"/>
      <c r="AR796" s="23"/>
      <c r="AS796" s="24"/>
      <c r="AT796" s="24" t="str">
        <f t="shared" si="1407"/>
        <v/>
      </c>
      <c r="AU796" s="24"/>
      <c r="AV796" s="24" t="str">
        <f t="shared" si="1408"/>
        <v/>
      </c>
      <c r="AW796" s="24"/>
      <c r="AX796" s="24" t="str">
        <f t="shared" si="1409"/>
        <v/>
      </c>
      <c r="AY796" s="24"/>
      <c r="AZ796" s="63"/>
      <c r="BA796" s="24"/>
      <c r="BB796" s="24" t="str">
        <f t="shared" si="1412"/>
        <v/>
      </c>
      <c r="BC796" s="26" t="str">
        <f t="shared" si="1413"/>
        <v/>
      </c>
      <c r="BD796" s="7"/>
      <c r="BF796" s="23"/>
      <c r="BG796" s="24"/>
      <c r="BH796" s="24" t="str">
        <f t="shared" si="1414"/>
        <v/>
      </c>
      <c r="BI796" s="189"/>
      <c r="BJ796" s="24" t="str">
        <f t="shared" si="1415"/>
        <v/>
      </c>
      <c r="BK796" s="24"/>
      <c r="BL796" s="24" t="str">
        <f t="shared" si="1416"/>
        <v/>
      </c>
      <c r="BM796" s="24"/>
      <c r="BN796" s="63"/>
      <c r="BO796" s="24"/>
      <c r="BP796" s="24" t="str">
        <f t="shared" si="1419"/>
        <v/>
      </c>
      <c r="BQ796" s="26" t="str">
        <f t="shared" si="1420"/>
        <v/>
      </c>
      <c r="BR796" s="7"/>
      <c r="BS796" s="1"/>
      <c r="BT796" s="15"/>
      <c r="BU796" s="9"/>
      <c r="BV796" s="9" t="str">
        <f t="shared" si="1421"/>
        <v/>
      </c>
      <c r="BW796" s="9"/>
      <c r="BX796" s="9" t="str">
        <f t="shared" si="1422"/>
        <v/>
      </c>
      <c r="BY796" s="9"/>
      <c r="BZ796" s="9" t="str">
        <f t="shared" si="1423"/>
        <v/>
      </c>
      <c r="CA796" s="9"/>
      <c r="CB796" s="9"/>
      <c r="CC796" s="9"/>
      <c r="CD796" s="9" t="str">
        <f t="shared" si="1381"/>
        <v/>
      </c>
      <c r="CE796" s="10" t="str">
        <f t="shared" si="1382"/>
        <v/>
      </c>
      <c r="CF796" s="7"/>
      <c r="CH796" s="15"/>
      <c r="CI796" s="9"/>
      <c r="CJ796" s="9" t="str">
        <f t="shared" si="1424"/>
        <v/>
      </c>
      <c r="CK796" s="9"/>
      <c r="CL796" s="9" t="str">
        <f t="shared" si="1425"/>
        <v/>
      </c>
      <c r="CM796" s="9"/>
      <c r="CN796" s="9" t="str">
        <f t="shared" si="1426"/>
        <v/>
      </c>
      <c r="CO796" s="9"/>
      <c r="CP796" s="9"/>
      <c r="CQ796" s="9"/>
      <c r="CR796" s="9" t="str">
        <f t="shared" si="1386"/>
        <v/>
      </c>
      <c r="CS796" s="10" t="str">
        <f t="shared" si="1387"/>
        <v/>
      </c>
      <c r="CT796" s="7"/>
      <c r="CV796" s="15"/>
      <c r="CW796" s="9"/>
      <c r="CX796" s="9" t="str">
        <f t="shared" si="1427"/>
        <v/>
      </c>
      <c r="CY796" s="9"/>
      <c r="CZ796" s="9" t="str">
        <f t="shared" si="1428"/>
        <v/>
      </c>
      <c r="DA796" s="9"/>
      <c r="DB796" s="9" t="str">
        <f t="shared" si="1429"/>
        <v/>
      </c>
      <c r="DC796" s="9"/>
      <c r="DD796" s="9"/>
      <c r="DE796" s="9"/>
      <c r="DF796" s="9" t="str">
        <f t="shared" si="1391"/>
        <v/>
      </c>
      <c r="DG796" s="10" t="str">
        <f t="shared" si="1392"/>
        <v/>
      </c>
      <c r="DH796" s="7"/>
    </row>
    <row r="797" spans="1:112" ht="15" customHeight="1" thickTop="1">
      <c r="A797" s="89"/>
      <c r="B797" s="89"/>
      <c r="C797" s="78"/>
      <c r="D797" s="78" t="str">
        <f t="shared" si="1343"/>
        <v/>
      </c>
      <c r="E797" s="78"/>
      <c r="F797" s="28" t="str">
        <f t="shared" si="1344"/>
        <v/>
      </c>
      <c r="G797" s="78"/>
      <c r="H797" s="78" t="str">
        <f t="shared" si="1345"/>
        <v/>
      </c>
      <c r="I797" s="78"/>
      <c r="J797" s="90"/>
      <c r="K797" s="91"/>
      <c r="L797" s="28" t="str">
        <f t="shared" si="1348"/>
        <v/>
      </c>
      <c r="M797" s="29" t="str">
        <f t="shared" si="1349"/>
        <v/>
      </c>
      <c r="N797" s="7"/>
      <c r="P797" s="89"/>
      <c r="Q797" s="78"/>
      <c r="R797" s="78" t="str">
        <f t="shared" si="1393"/>
        <v/>
      </c>
      <c r="S797" s="78"/>
      <c r="T797" s="28" t="str">
        <f t="shared" si="1394"/>
        <v/>
      </c>
      <c r="U797" s="78"/>
      <c r="V797" s="78" t="str">
        <f t="shared" si="1395"/>
        <v/>
      </c>
      <c r="W797" s="78"/>
      <c r="X797" s="90"/>
      <c r="Y797" s="91"/>
      <c r="Z797" s="28" t="str">
        <f t="shared" si="1398"/>
        <v/>
      </c>
      <c r="AA797" s="29" t="str">
        <f t="shared" si="1399"/>
        <v/>
      </c>
      <c r="AB797" s="7"/>
      <c r="AD797" s="89"/>
      <c r="AE797" s="78"/>
      <c r="AF797" s="78" t="str">
        <f t="shared" si="1400"/>
        <v/>
      </c>
      <c r="AG797" s="78"/>
      <c r="AH797" s="28" t="str">
        <f t="shared" si="1401"/>
        <v/>
      </c>
      <c r="AI797" s="78"/>
      <c r="AJ797" s="78" t="str">
        <f t="shared" si="1402"/>
        <v/>
      </c>
      <c r="AK797" s="78"/>
      <c r="AL797" s="90"/>
      <c r="AM797" s="91"/>
      <c r="AN797" s="28" t="str">
        <f t="shared" si="1405"/>
        <v/>
      </c>
      <c r="AO797" s="29" t="str">
        <f t="shared" si="1406"/>
        <v/>
      </c>
      <c r="AP797" s="7"/>
      <c r="AR797" s="89"/>
      <c r="AS797" s="78"/>
      <c r="AT797" s="78" t="str">
        <f t="shared" si="1407"/>
        <v/>
      </c>
      <c r="AU797" s="78"/>
      <c r="AV797" s="28" t="str">
        <f t="shared" si="1408"/>
        <v/>
      </c>
      <c r="AW797" s="78"/>
      <c r="AX797" s="78" t="str">
        <f t="shared" si="1409"/>
        <v/>
      </c>
      <c r="AY797" s="78"/>
      <c r="AZ797" s="90"/>
      <c r="BA797" s="91"/>
      <c r="BB797" s="28" t="str">
        <f t="shared" si="1412"/>
        <v/>
      </c>
      <c r="BC797" s="29" t="str">
        <f t="shared" si="1413"/>
        <v/>
      </c>
      <c r="BD797" s="7"/>
      <c r="BF797" s="89"/>
      <c r="BG797" s="78"/>
      <c r="BH797" s="78" t="str">
        <f t="shared" si="1414"/>
        <v/>
      </c>
      <c r="BI797" s="188"/>
      <c r="BJ797" s="28" t="str">
        <f t="shared" si="1415"/>
        <v/>
      </c>
      <c r="BK797" s="78"/>
      <c r="BL797" s="78" t="str">
        <f t="shared" si="1416"/>
        <v/>
      </c>
      <c r="BM797" s="78"/>
      <c r="BN797" s="90"/>
      <c r="BO797" s="91"/>
      <c r="BP797" s="28" t="str">
        <f t="shared" si="1419"/>
        <v/>
      </c>
      <c r="BQ797" s="29" t="str">
        <f t="shared" si="1420"/>
        <v/>
      </c>
      <c r="BR797" s="7"/>
      <c r="BS797" s="1"/>
      <c r="BT797" s="15"/>
      <c r="BU797" s="9"/>
      <c r="BV797" s="9" t="str">
        <f t="shared" si="1421"/>
        <v/>
      </c>
      <c r="BW797" s="9"/>
      <c r="BX797" s="9" t="str">
        <f t="shared" si="1422"/>
        <v/>
      </c>
      <c r="BY797" s="9"/>
      <c r="BZ797" s="9" t="str">
        <f t="shared" si="1423"/>
        <v/>
      </c>
      <c r="CA797" s="9"/>
      <c r="CB797" s="9"/>
      <c r="CC797" s="9"/>
      <c r="CD797" s="9" t="str">
        <f t="shared" si="1381"/>
        <v/>
      </c>
      <c r="CE797" s="10" t="str">
        <f t="shared" si="1382"/>
        <v/>
      </c>
      <c r="CF797" s="7"/>
      <c r="CH797" s="15"/>
      <c r="CI797" s="9"/>
      <c r="CJ797" s="9" t="str">
        <f t="shared" si="1424"/>
        <v/>
      </c>
      <c r="CK797" s="9"/>
      <c r="CL797" s="9" t="str">
        <f t="shared" si="1425"/>
        <v/>
      </c>
      <c r="CM797" s="9"/>
      <c r="CN797" s="9" t="str">
        <f t="shared" si="1426"/>
        <v/>
      </c>
      <c r="CO797" s="9"/>
      <c r="CP797" s="9"/>
      <c r="CQ797" s="9"/>
      <c r="CR797" s="9" t="str">
        <f t="shared" si="1386"/>
        <v/>
      </c>
      <c r="CS797" s="10" t="str">
        <f t="shared" si="1387"/>
        <v/>
      </c>
      <c r="CT797" s="7"/>
      <c r="CV797" s="15"/>
      <c r="CW797" s="9"/>
      <c r="CX797" s="9" t="str">
        <f t="shared" si="1427"/>
        <v/>
      </c>
      <c r="CY797" s="9"/>
      <c r="CZ797" s="9" t="str">
        <f t="shared" si="1428"/>
        <v/>
      </c>
      <c r="DA797" s="9"/>
      <c r="DB797" s="9" t="str">
        <f t="shared" si="1429"/>
        <v/>
      </c>
      <c r="DC797" s="9"/>
      <c r="DD797" s="9"/>
      <c r="DE797" s="9"/>
      <c r="DF797" s="9" t="str">
        <f t="shared" si="1391"/>
        <v/>
      </c>
      <c r="DG797" s="10" t="str">
        <f t="shared" si="1392"/>
        <v/>
      </c>
      <c r="DH797" s="7"/>
    </row>
    <row r="798" spans="1:112" ht="15" customHeight="1">
      <c r="A798" s="15"/>
      <c r="B798" s="15"/>
      <c r="C798" s="9"/>
      <c r="D798" s="9" t="str">
        <f t="shared" si="1343"/>
        <v/>
      </c>
      <c r="E798" s="9"/>
      <c r="F798" s="9" t="str">
        <f t="shared" si="1344"/>
        <v/>
      </c>
      <c r="G798" s="9"/>
      <c r="H798" s="9" t="str">
        <f t="shared" si="1345"/>
        <v/>
      </c>
      <c r="I798" s="9"/>
      <c r="J798" s="62"/>
      <c r="K798" s="95"/>
      <c r="L798" s="9" t="str">
        <f t="shared" si="1348"/>
        <v/>
      </c>
      <c r="M798" s="10" t="str">
        <f t="shared" si="1349"/>
        <v/>
      </c>
      <c r="N798" s="7"/>
      <c r="P798" s="15"/>
      <c r="Q798" s="9"/>
      <c r="R798" s="9" t="str">
        <f t="shared" si="1393"/>
        <v/>
      </c>
      <c r="S798" s="9"/>
      <c r="T798" s="9" t="str">
        <f t="shared" si="1394"/>
        <v/>
      </c>
      <c r="U798" s="9"/>
      <c r="V798" s="9" t="str">
        <f t="shared" si="1395"/>
        <v/>
      </c>
      <c r="W798" s="9"/>
      <c r="X798" s="62"/>
      <c r="Y798" s="95"/>
      <c r="Z798" s="9" t="str">
        <f t="shared" si="1398"/>
        <v/>
      </c>
      <c r="AA798" s="10" t="str">
        <f t="shared" si="1399"/>
        <v/>
      </c>
      <c r="AB798" s="7"/>
      <c r="AD798" s="15"/>
      <c r="AE798" s="9"/>
      <c r="AF798" s="9" t="str">
        <f t="shared" si="1400"/>
        <v/>
      </c>
      <c r="AG798" s="9"/>
      <c r="AH798" s="9" t="str">
        <f t="shared" si="1401"/>
        <v/>
      </c>
      <c r="AI798" s="9"/>
      <c r="AJ798" s="9" t="str">
        <f t="shared" si="1402"/>
        <v/>
      </c>
      <c r="AK798" s="9"/>
      <c r="AL798" s="62"/>
      <c r="AM798" s="95"/>
      <c r="AN798" s="9" t="str">
        <f t="shared" si="1405"/>
        <v/>
      </c>
      <c r="AO798" s="10" t="str">
        <f t="shared" si="1406"/>
        <v/>
      </c>
      <c r="AP798" s="7"/>
      <c r="AR798" s="15"/>
      <c r="AS798" s="9"/>
      <c r="AT798" s="9" t="str">
        <f t="shared" si="1407"/>
        <v/>
      </c>
      <c r="AU798" s="9"/>
      <c r="AV798" s="9" t="str">
        <f t="shared" si="1408"/>
        <v/>
      </c>
      <c r="AW798" s="9"/>
      <c r="AX798" s="9" t="str">
        <f t="shared" si="1409"/>
        <v/>
      </c>
      <c r="AY798" s="9"/>
      <c r="AZ798" s="62"/>
      <c r="BA798" s="95"/>
      <c r="BB798" s="9" t="str">
        <f t="shared" si="1412"/>
        <v/>
      </c>
      <c r="BC798" s="10" t="str">
        <f t="shared" si="1413"/>
        <v/>
      </c>
      <c r="BD798" s="7"/>
      <c r="BF798" s="15"/>
      <c r="BG798" s="9"/>
      <c r="BH798" s="9" t="str">
        <f t="shared" si="1414"/>
        <v/>
      </c>
      <c r="BI798" s="73"/>
      <c r="BJ798" s="9" t="str">
        <f t="shared" si="1415"/>
        <v/>
      </c>
      <c r="BK798" s="9"/>
      <c r="BL798" s="9" t="str">
        <f t="shared" si="1416"/>
        <v/>
      </c>
      <c r="BM798" s="9"/>
      <c r="BN798" s="62"/>
      <c r="BO798" s="95"/>
      <c r="BP798" s="9" t="str">
        <f t="shared" si="1419"/>
        <v/>
      </c>
      <c r="BQ798" s="10" t="str">
        <f t="shared" si="1420"/>
        <v/>
      </c>
      <c r="BR798" s="7"/>
      <c r="BS798" s="1"/>
      <c r="BT798" s="15"/>
      <c r="BU798" s="9"/>
      <c r="BV798" s="9" t="str">
        <f t="shared" si="1421"/>
        <v/>
      </c>
      <c r="BW798" s="9"/>
      <c r="BX798" s="9" t="str">
        <f t="shared" si="1422"/>
        <v/>
      </c>
      <c r="BY798" s="9"/>
      <c r="BZ798" s="9" t="str">
        <f t="shared" si="1423"/>
        <v/>
      </c>
      <c r="CA798" s="9"/>
      <c r="CB798" s="9"/>
      <c r="CC798" s="9"/>
      <c r="CD798" s="9" t="str">
        <f t="shared" si="1381"/>
        <v/>
      </c>
      <c r="CE798" s="10" t="str">
        <f t="shared" si="1382"/>
        <v/>
      </c>
      <c r="CF798" s="7"/>
      <c r="CH798" s="15"/>
      <c r="CI798" s="9"/>
      <c r="CJ798" s="9" t="str">
        <f t="shared" si="1424"/>
        <v/>
      </c>
      <c r="CK798" s="9"/>
      <c r="CL798" s="9" t="str">
        <f t="shared" si="1425"/>
        <v/>
      </c>
      <c r="CM798" s="9"/>
      <c r="CN798" s="9" t="str">
        <f t="shared" si="1426"/>
        <v/>
      </c>
      <c r="CO798" s="9"/>
      <c r="CP798" s="9"/>
      <c r="CQ798" s="9"/>
      <c r="CR798" s="9" t="str">
        <f t="shared" si="1386"/>
        <v/>
      </c>
      <c r="CS798" s="10" t="str">
        <f t="shared" si="1387"/>
        <v/>
      </c>
      <c r="CT798" s="7"/>
      <c r="CV798" s="15"/>
      <c r="CW798" s="9"/>
      <c r="CX798" s="9" t="str">
        <f t="shared" si="1427"/>
        <v/>
      </c>
      <c r="CY798" s="9"/>
      <c r="CZ798" s="9" t="str">
        <f t="shared" si="1428"/>
        <v/>
      </c>
      <c r="DA798" s="9"/>
      <c r="DB798" s="9" t="str">
        <f t="shared" si="1429"/>
        <v/>
      </c>
      <c r="DC798" s="9"/>
      <c r="DD798" s="9"/>
      <c r="DE798" s="9"/>
      <c r="DF798" s="9" t="str">
        <f t="shared" si="1391"/>
        <v/>
      </c>
      <c r="DG798" s="10" t="str">
        <f t="shared" si="1392"/>
        <v/>
      </c>
      <c r="DH798" s="7"/>
    </row>
    <row r="799" spans="1:112" ht="15" customHeight="1">
      <c r="A799" s="15"/>
      <c r="B799" s="15"/>
      <c r="C799" s="9"/>
      <c r="D799" s="9" t="str">
        <f t="shared" si="1343"/>
        <v/>
      </c>
      <c r="E799" s="9"/>
      <c r="F799" s="9" t="str">
        <f t="shared" si="1344"/>
        <v/>
      </c>
      <c r="G799" s="9"/>
      <c r="H799" s="9" t="str">
        <f t="shared" si="1345"/>
        <v/>
      </c>
      <c r="I799" s="9"/>
      <c r="J799" s="62"/>
      <c r="K799" s="95"/>
      <c r="L799" s="9" t="str">
        <f t="shared" si="1348"/>
        <v/>
      </c>
      <c r="M799" s="10" t="str">
        <f t="shared" si="1349"/>
        <v/>
      </c>
      <c r="N799" s="7"/>
      <c r="P799" s="15"/>
      <c r="Q799" s="9"/>
      <c r="R799" s="9" t="str">
        <f t="shared" si="1393"/>
        <v/>
      </c>
      <c r="S799" s="9"/>
      <c r="T799" s="9" t="str">
        <f t="shared" si="1394"/>
        <v/>
      </c>
      <c r="U799" s="9"/>
      <c r="V799" s="9" t="str">
        <f t="shared" si="1395"/>
        <v/>
      </c>
      <c r="W799" s="9"/>
      <c r="X799" s="62"/>
      <c r="Y799" s="95"/>
      <c r="Z799" s="9" t="str">
        <f t="shared" si="1398"/>
        <v/>
      </c>
      <c r="AA799" s="10" t="str">
        <f t="shared" si="1399"/>
        <v/>
      </c>
      <c r="AB799" s="7"/>
      <c r="AD799" s="15"/>
      <c r="AE799" s="9"/>
      <c r="AF799" s="9" t="str">
        <f t="shared" si="1400"/>
        <v/>
      </c>
      <c r="AG799" s="9"/>
      <c r="AH799" s="9" t="str">
        <f t="shared" si="1401"/>
        <v/>
      </c>
      <c r="AI799" s="9"/>
      <c r="AJ799" s="9" t="str">
        <f t="shared" si="1402"/>
        <v/>
      </c>
      <c r="AK799" s="9"/>
      <c r="AL799" s="62"/>
      <c r="AM799" s="95"/>
      <c r="AN799" s="9" t="str">
        <f t="shared" si="1405"/>
        <v/>
      </c>
      <c r="AO799" s="10" t="str">
        <f t="shared" si="1406"/>
        <v/>
      </c>
      <c r="AP799" s="7"/>
      <c r="AR799" s="17"/>
      <c r="AS799" s="9"/>
      <c r="AT799" s="9" t="str">
        <f t="shared" si="1407"/>
        <v/>
      </c>
      <c r="AU799" s="9"/>
      <c r="AV799" s="9" t="str">
        <f t="shared" si="1408"/>
        <v/>
      </c>
      <c r="AW799" s="9"/>
      <c r="AX799" s="9" t="str">
        <f t="shared" si="1409"/>
        <v/>
      </c>
      <c r="AY799" s="9"/>
      <c r="AZ799" s="62"/>
      <c r="BA799" s="95"/>
      <c r="BB799" s="9" t="str">
        <f t="shared" si="1412"/>
        <v/>
      </c>
      <c r="BC799" s="10" t="str">
        <f t="shared" si="1413"/>
        <v/>
      </c>
      <c r="BD799" s="7"/>
      <c r="BF799" s="15"/>
      <c r="BG799" s="9"/>
      <c r="BH799" s="9" t="str">
        <f t="shared" si="1414"/>
        <v/>
      </c>
      <c r="BI799" s="73"/>
      <c r="BJ799" s="9" t="str">
        <f t="shared" si="1415"/>
        <v/>
      </c>
      <c r="BK799" s="9"/>
      <c r="BL799" s="9" t="str">
        <f t="shared" si="1416"/>
        <v/>
      </c>
      <c r="BM799" s="9"/>
      <c r="BN799" s="62"/>
      <c r="BO799" s="95"/>
      <c r="BP799" s="9" t="str">
        <f t="shared" si="1419"/>
        <v/>
      </c>
      <c r="BQ799" s="10" t="str">
        <f t="shared" si="1420"/>
        <v/>
      </c>
      <c r="BR799" s="7"/>
      <c r="BS799" s="1"/>
      <c r="BT799" s="15"/>
      <c r="BU799" s="9"/>
      <c r="BV799" s="9" t="str">
        <f t="shared" si="1421"/>
        <v/>
      </c>
      <c r="BW799" s="9"/>
      <c r="BX799" s="9" t="str">
        <f t="shared" si="1422"/>
        <v/>
      </c>
      <c r="BY799" s="9"/>
      <c r="BZ799" s="9" t="str">
        <f t="shared" si="1423"/>
        <v/>
      </c>
      <c r="CA799" s="9"/>
      <c r="CB799" s="9"/>
      <c r="CC799" s="9"/>
      <c r="CD799" s="9" t="str">
        <f t="shared" si="1381"/>
        <v/>
      </c>
      <c r="CE799" s="10" t="str">
        <f t="shared" si="1382"/>
        <v/>
      </c>
      <c r="CF799" s="7"/>
      <c r="CH799" s="15"/>
      <c r="CI799" s="9"/>
      <c r="CJ799" s="9" t="str">
        <f t="shared" si="1424"/>
        <v/>
      </c>
      <c r="CK799" s="9"/>
      <c r="CL799" s="9" t="str">
        <f t="shared" si="1425"/>
        <v/>
      </c>
      <c r="CM799" s="9"/>
      <c r="CN799" s="9" t="str">
        <f t="shared" si="1426"/>
        <v/>
      </c>
      <c r="CO799" s="9"/>
      <c r="CP799" s="9"/>
      <c r="CQ799" s="9"/>
      <c r="CR799" s="9" t="str">
        <f t="shared" si="1386"/>
        <v/>
      </c>
      <c r="CS799" s="10" t="str">
        <f t="shared" si="1387"/>
        <v/>
      </c>
      <c r="CT799" s="7"/>
      <c r="CV799" s="15"/>
      <c r="CW799" s="9"/>
      <c r="CX799" s="9" t="str">
        <f t="shared" si="1427"/>
        <v/>
      </c>
      <c r="CY799" s="9"/>
      <c r="CZ799" s="9" t="str">
        <f t="shared" si="1428"/>
        <v/>
      </c>
      <c r="DA799" s="9"/>
      <c r="DB799" s="9" t="str">
        <f t="shared" si="1429"/>
        <v/>
      </c>
      <c r="DC799" s="9"/>
      <c r="DD799" s="9"/>
      <c r="DE799" s="9"/>
      <c r="DF799" s="9" t="str">
        <f t="shared" si="1391"/>
        <v/>
      </c>
      <c r="DG799" s="10" t="str">
        <f t="shared" si="1392"/>
        <v/>
      </c>
      <c r="DH799" s="7"/>
    </row>
    <row r="800" spans="1:112" ht="15" customHeight="1" thickBot="1">
      <c r="A800" s="23"/>
      <c r="B800" s="23"/>
      <c r="C800" s="24"/>
      <c r="D800" s="24" t="str">
        <f t="shared" si="1343"/>
        <v/>
      </c>
      <c r="E800" s="24"/>
      <c r="F800" s="24" t="str">
        <f t="shared" si="1344"/>
        <v/>
      </c>
      <c r="G800" s="24"/>
      <c r="H800" s="24" t="str">
        <f t="shared" si="1345"/>
        <v/>
      </c>
      <c r="I800" s="24"/>
      <c r="J800" s="63"/>
      <c r="K800" s="24"/>
      <c r="L800" s="24" t="str">
        <f t="shared" si="1348"/>
        <v/>
      </c>
      <c r="M800" s="26" t="str">
        <f t="shared" si="1349"/>
        <v/>
      </c>
      <c r="N800" s="7"/>
      <c r="P800" s="23"/>
      <c r="Q800" s="24"/>
      <c r="R800" s="24" t="str">
        <f t="shared" si="1393"/>
        <v/>
      </c>
      <c r="S800" s="24"/>
      <c r="T800" s="24" t="str">
        <f t="shared" si="1394"/>
        <v/>
      </c>
      <c r="U800" s="24"/>
      <c r="V800" s="24" t="str">
        <f t="shared" si="1395"/>
        <v/>
      </c>
      <c r="W800" s="24"/>
      <c r="X800" s="63"/>
      <c r="Y800" s="24"/>
      <c r="Z800" s="24" t="str">
        <f t="shared" si="1398"/>
        <v/>
      </c>
      <c r="AA800" s="26" t="str">
        <f t="shared" si="1399"/>
        <v/>
      </c>
      <c r="AB800" s="7"/>
      <c r="AD800" s="23"/>
      <c r="AE800" s="24"/>
      <c r="AF800" s="24" t="str">
        <f t="shared" si="1400"/>
        <v/>
      </c>
      <c r="AG800" s="24"/>
      <c r="AH800" s="24" t="str">
        <f t="shared" si="1401"/>
        <v/>
      </c>
      <c r="AI800" s="24"/>
      <c r="AJ800" s="24" t="str">
        <f t="shared" si="1402"/>
        <v/>
      </c>
      <c r="AK800" s="24"/>
      <c r="AL800" s="63"/>
      <c r="AM800" s="24"/>
      <c r="AN800" s="24" t="str">
        <f t="shared" si="1405"/>
        <v/>
      </c>
      <c r="AO800" s="26" t="str">
        <f t="shared" si="1406"/>
        <v/>
      </c>
      <c r="AP800" s="7"/>
      <c r="AR800" s="23"/>
      <c r="AS800" s="24"/>
      <c r="AT800" s="24" t="str">
        <f t="shared" si="1407"/>
        <v/>
      </c>
      <c r="AU800" s="24"/>
      <c r="AV800" s="24" t="str">
        <f t="shared" si="1408"/>
        <v/>
      </c>
      <c r="AW800" s="24"/>
      <c r="AX800" s="24" t="str">
        <f t="shared" si="1409"/>
        <v/>
      </c>
      <c r="AY800" s="24"/>
      <c r="AZ800" s="63"/>
      <c r="BA800" s="24"/>
      <c r="BB800" s="24" t="str">
        <f t="shared" si="1412"/>
        <v/>
      </c>
      <c r="BC800" s="26" t="str">
        <f t="shared" si="1413"/>
        <v/>
      </c>
      <c r="BD800" s="7"/>
      <c r="BF800" s="23"/>
      <c r="BG800" s="24"/>
      <c r="BH800" s="24" t="str">
        <f t="shared" si="1414"/>
        <v/>
      </c>
      <c r="BI800" s="189"/>
      <c r="BJ800" s="24" t="str">
        <f t="shared" si="1415"/>
        <v/>
      </c>
      <c r="BK800" s="24"/>
      <c r="BL800" s="24" t="str">
        <f t="shared" si="1416"/>
        <v/>
      </c>
      <c r="BM800" s="24"/>
      <c r="BN800" s="63"/>
      <c r="BO800" s="24"/>
      <c r="BP800" s="24" t="str">
        <f t="shared" si="1419"/>
        <v/>
      </c>
      <c r="BQ800" s="26" t="str">
        <f t="shared" si="1420"/>
        <v/>
      </c>
      <c r="BR800" s="7"/>
      <c r="BS800" s="1"/>
      <c r="BT800" s="15"/>
      <c r="BU800" s="9"/>
      <c r="BV800" s="9" t="str">
        <f t="shared" si="1421"/>
        <v/>
      </c>
      <c r="BW800" s="9"/>
      <c r="BX800" s="9" t="str">
        <f t="shared" si="1422"/>
        <v/>
      </c>
      <c r="BY800" s="9"/>
      <c r="BZ800" s="9" t="str">
        <f t="shared" si="1423"/>
        <v/>
      </c>
      <c r="CA800" s="9"/>
      <c r="CB800" s="9"/>
      <c r="CC800" s="9"/>
      <c r="CD800" s="9" t="str">
        <f t="shared" si="1381"/>
        <v/>
      </c>
      <c r="CE800" s="10" t="str">
        <f t="shared" si="1382"/>
        <v/>
      </c>
      <c r="CF800" s="7"/>
      <c r="CH800" s="15"/>
      <c r="CI800" s="9"/>
      <c r="CJ800" s="9" t="str">
        <f t="shared" si="1424"/>
        <v/>
      </c>
      <c r="CK800" s="9"/>
      <c r="CL800" s="9" t="str">
        <f t="shared" si="1425"/>
        <v/>
      </c>
      <c r="CM800" s="9"/>
      <c r="CN800" s="9" t="str">
        <f t="shared" si="1426"/>
        <v/>
      </c>
      <c r="CO800" s="9"/>
      <c r="CP800" s="9"/>
      <c r="CQ800" s="9"/>
      <c r="CR800" s="9" t="str">
        <f t="shared" si="1386"/>
        <v/>
      </c>
      <c r="CS800" s="10" t="str">
        <f t="shared" si="1387"/>
        <v/>
      </c>
      <c r="CT800" s="7"/>
      <c r="CV800" s="15"/>
      <c r="CW800" s="9"/>
      <c r="CX800" s="9" t="str">
        <f t="shared" si="1427"/>
        <v/>
      </c>
      <c r="CY800" s="9"/>
      <c r="CZ800" s="9" t="str">
        <f t="shared" si="1428"/>
        <v/>
      </c>
      <c r="DA800" s="9"/>
      <c r="DB800" s="9" t="str">
        <f t="shared" si="1429"/>
        <v/>
      </c>
      <c r="DC800" s="9"/>
      <c r="DD800" s="9"/>
      <c r="DE800" s="9"/>
      <c r="DF800" s="9" t="str">
        <f t="shared" si="1391"/>
        <v/>
      </c>
      <c r="DG800" s="10" t="str">
        <f t="shared" si="1392"/>
        <v/>
      </c>
      <c r="DH800" s="7"/>
    </row>
    <row r="801" spans="1:112" ht="15" customHeight="1" thickTop="1">
      <c r="A801" s="89"/>
      <c r="B801" s="89"/>
      <c r="C801" s="78"/>
      <c r="D801" s="78" t="str">
        <f>IF(C801="","",C801-#REF!)</f>
        <v/>
      </c>
      <c r="E801" s="78"/>
      <c r="F801" s="28" t="str">
        <f>IF(E801="","",E801-#REF!)</f>
        <v/>
      </c>
      <c r="G801" s="78"/>
      <c r="H801" s="78" t="str">
        <f>IF(G801="","",#REF!+#REF!-G801)</f>
        <v/>
      </c>
      <c r="I801" s="78"/>
      <c r="J801" s="90"/>
      <c r="K801" s="91"/>
      <c r="L801" s="78"/>
      <c r="M801" s="29" t="str">
        <f t="shared" si="1349"/>
        <v/>
      </c>
      <c r="N801" s="7"/>
      <c r="P801" s="89"/>
      <c r="Q801" s="78"/>
      <c r="R801" s="78" t="str">
        <f>IF(Q801="","",Q801-#REF!)</f>
        <v/>
      </c>
      <c r="S801" s="78"/>
      <c r="T801" s="28" t="str">
        <f>IF(S801="","",S801-#REF!)</f>
        <v/>
      </c>
      <c r="U801" s="78"/>
      <c r="V801" s="78" t="str">
        <f>IF(U801="","",#REF!+#REF!-U801)</f>
        <v/>
      </c>
      <c r="W801" s="78"/>
      <c r="X801" s="90"/>
      <c r="Y801" s="91"/>
      <c r="Z801" s="78"/>
      <c r="AA801" s="29" t="str">
        <f t="shared" si="1399"/>
        <v/>
      </c>
      <c r="AB801" s="7"/>
      <c r="AD801" s="89"/>
      <c r="AE801" s="78"/>
      <c r="AF801" s="78" t="str">
        <f>IF(AE801="","",AE801-#REF!)</f>
        <v/>
      </c>
      <c r="AG801" s="78"/>
      <c r="AH801" s="28" t="str">
        <f>IF(AG801="","",AG801-#REF!)</f>
        <v/>
      </c>
      <c r="AI801" s="78"/>
      <c r="AJ801" s="78" t="str">
        <f>IF(AI801="","",#REF!+#REF!-AI801)</f>
        <v/>
      </c>
      <c r="AK801" s="78"/>
      <c r="AL801" s="90"/>
      <c r="AM801" s="91"/>
      <c r="AN801" s="78"/>
      <c r="AO801" s="29" t="str">
        <f t="shared" si="1406"/>
        <v/>
      </c>
      <c r="AP801" s="7"/>
      <c r="AR801" s="89"/>
      <c r="AS801" s="78"/>
      <c r="AT801" s="78" t="str">
        <f>IF(AS801="","",AS801-#REF!)</f>
        <v/>
      </c>
      <c r="AU801" s="78"/>
      <c r="AV801" s="28" t="str">
        <f>IF(AU801="","",AU801-#REF!)</f>
        <v/>
      </c>
      <c r="AW801" s="78"/>
      <c r="AX801" s="78" t="str">
        <f>IF(AW801="","",#REF!+#REF!-AW801)</f>
        <v/>
      </c>
      <c r="AY801" s="78"/>
      <c r="AZ801" s="90"/>
      <c r="BA801" s="91"/>
      <c r="BB801" s="78"/>
      <c r="BC801" s="29" t="str">
        <f t="shared" si="1413"/>
        <v/>
      </c>
      <c r="BD801" s="7"/>
      <c r="BF801" s="89"/>
      <c r="BG801" s="78"/>
      <c r="BH801" s="78" t="str">
        <f>IF(BG801="","",BG801-#REF!)</f>
        <v/>
      </c>
      <c r="BI801" s="188"/>
      <c r="BJ801" s="28" t="str">
        <f>IF(BI801="","",BI801-#REF!)</f>
        <v/>
      </c>
      <c r="BK801" s="78"/>
      <c r="BL801" s="78" t="str">
        <f>IF(BK801="","",#REF!+#REF!-BK801)</f>
        <v/>
      </c>
      <c r="BM801" s="78"/>
      <c r="BN801" s="90"/>
      <c r="BO801" s="91"/>
      <c r="BP801" s="78"/>
      <c r="BQ801" s="29" t="str">
        <f t="shared" si="1420"/>
        <v/>
      </c>
      <c r="BR801" s="7"/>
      <c r="BS801" s="1"/>
      <c r="BT801" s="15"/>
      <c r="BU801" s="9"/>
      <c r="BV801" s="9" t="str">
        <f t="shared" si="1421"/>
        <v/>
      </c>
      <c r="BW801" s="9"/>
      <c r="BX801" s="9" t="str">
        <f t="shared" si="1422"/>
        <v/>
      </c>
      <c r="BY801" s="9"/>
      <c r="BZ801" s="9" t="str">
        <f t="shared" si="1423"/>
        <v/>
      </c>
      <c r="CA801" s="9"/>
      <c r="CB801" s="9"/>
      <c r="CC801" s="9"/>
      <c r="CD801" s="9" t="str">
        <f t="shared" si="1381"/>
        <v/>
      </c>
      <c r="CE801" s="10" t="str">
        <f t="shared" si="1382"/>
        <v/>
      </c>
      <c r="CF801" s="7"/>
      <c r="CH801" s="15"/>
      <c r="CI801" s="9"/>
      <c r="CJ801" s="9" t="str">
        <f t="shared" si="1424"/>
        <v/>
      </c>
      <c r="CK801" s="9"/>
      <c r="CL801" s="9" t="str">
        <f t="shared" si="1425"/>
        <v/>
      </c>
      <c r="CM801" s="9"/>
      <c r="CN801" s="9" t="str">
        <f t="shared" si="1426"/>
        <v/>
      </c>
      <c r="CO801" s="9"/>
      <c r="CP801" s="9"/>
      <c r="CQ801" s="9"/>
      <c r="CR801" s="9" t="str">
        <f t="shared" si="1386"/>
        <v/>
      </c>
      <c r="CS801" s="10" t="str">
        <f t="shared" si="1387"/>
        <v/>
      </c>
      <c r="CT801" s="7"/>
      <c r="CV801" s="15"/>
      <c r="CW801" s="9"/>
      <c r="CX801" s="9" t="str">
        <f t="shared" si="1427"/>
        <v/>
      </c>
      <c r="CY801" s="9"/>
      <c r="CZ801" s="9" t="str">
        <f t="shared" si="1428"/>
        <v/>
      </c>
      <c r="DA801" s="9"/>
      <c r="DB801" s="9" t="str">
        <f t="shared" si="1429"/>
        <v/>
      </c>
      <c r="DC801" s="9"/>
      <c r="DD801" s="9"/>
      <c r="DE801" s="9"/>
      <c r="DF801" s="9" t="str">
        <f t="shared" si="1391"/>
        <v/>
      </c>
      <c r="DG801" s="10" t="str">
        <f t="shared" si="1392"/>
        <v/>
      </c>
      <c r="DH801" s="7"/>
    </row>
    <row r="802" spans="1:112" ht="15" customHeight="1">
      <c r="A802" s="15"/>
      <c r="B802" s="15"/>
      <c r="C802" s="9"/>
      <c r="D802" s="9" t="str">
        <f>IF(C802="","",C802-#REF!)</f>
        <v/>
      </c>
      <c r="E802" s="9"/>
      <c r="F802" s="9" t="str">
        <f>IF(E802="","",E802-#REF!)</f>
        <v/>
      </c>
      <c r="G802" s="9"/>
      <c r="H802" s="9" t="str">
        <f>IF(G802="","",#REF!+#REF!-G802)</f>
        <v/>
      </c>
      <c r="I802" s="9"/>
      <c r="J802" s="62"/>
      <c r="K802" s="95"/>
      <c r="L802" s="9"/>
      <c r="M802" s="10" t="str">
        <f t="shared" si="1349"/>
        <v/>
      </c>
      <c r="N802" s="7"/>
      <c r="P802" s="15"/>
      <c r="Q802" s="9"/>
      <c r="R802" s="9" t="str">
        <f>IF(Q802="","",Q802-#REF!)</f>
        <v/>
      </c>
      <c r="S802" s="9"/>
      <c r="T802" s="9" t="str">
        <f>IF(S802="","",S802-#REF!)</f>
        <v/>
      </c>
      <c r="U802" s="9"/>
      <c r="V802" s="9" t="str">
        <f>IF(U802="","",#REF!+#REF!-U802)</f>
        <v/>
      </c>
      <c r="W802" s="9"/>
      <c r="X802" s="62"/>
      <c r="Y802" s="95"/>
      <c r="Z802" s="9"/>
      <c r="AA802" s="10" t="str">
        <f t="shared" si="1399"/>
        <v/>
      </c>
      <c r="AB802" s="7"/>
      <c r="AD802" s="15"/>
      <c r="AE802" s="9"/>
      <c r="AF802" s="9" t="str">
        <f>IF(AE802="","",AE802-#REF!)</f>
        <v/>
      </c>
      <c r="AG802" s="9"/>
      <c r="AH802" s="9" t="str">
        <f>IF(AG802="","",AG802-#REF!)</f>
        <v/>
      </c>
      <c r="AI802" s="9"/>
      <c r="AJ802" s="9" t="str">
        <f>IF(AI802="","",#REF!+#REF!-AI802)</f>
        <v/>
      </c>
      <c r="AK802" s="9"/>
      <c r="AL802" s="62"/>
      <c r="AM802" s="95"/>
      <c r="AN802" s="9"/>
      <c r="AO802" s="10" t="str">
        <f t="shared" si="1406"/>
        <v/>
      </c>
      <c r="AP802" s="7"/>
      <c r="AR802" s="15"/>
      <c r="AS802" s="9"/>
      <c r="AT802" s="9" t="str">
        <f>IF(AS802="","",AS802-#REF!)</f>
        <v/>
      </c>
      <c r="AU802" s="9"/>
      <c r="AV802" s="9" t="str">
        <f>IF(AU802="","",AU802-#REF!)</f>
        <v/>
      </c>
      <c r="AW802" s="9"/>
      <c r="AX802" s="9" t="str">
        <f>IF(AW802="","",#REF!+#REF!-AW802)</f>
        <v/>
      </c>
      <c r="AY802" s="9"/>
      <c r="AZ802" s="62"/>
      <c r="BA802" s="95"/>
      <c r="BB802" s="9"/>
      <c r="BC802" s="10" t="str">
        <f t="shared" si="1413"/>
        <v/>
      </c>
      <c r="BD802" s="7"/>
      <c r="BF802" s="15"/>
      <c r="BG802" s="9"/>
      <c r="BH802" s="9" t="str">
        <f>IF(BG802="","",BG802-#REF!)</f>
        <v/>
      </c>
      <c r="BI802" s="73"/>
      <c r="BJ802" s="9" t="str">
        <f>IF(BI802="","",BI802-#REF!)</f>
        <v/>
      </c>
      <c r="BK802" s="9"/>
      <c r="BL802" s="9" t="str">
        <f>IF(BK802="","",#REF!+#REF!-BK802)</f>
        <v/>
      </c>
      <c r="BM802" s="9"/>
      <c r="BN802" s="62"/>
      <c r="BO802" s="95"/>
      <c r="BP802" s="9"/>
      <c r="BQ802" s="10" t="str">
        <f t="shared" si="1420"/>
        <v/>
      </c>
      <c r="BR802" s="7"/>
      <c r="BS802" s="1"/>
      <c r="BT802" s="15"/>
      <c r="BU802" s="9"/>
      <c r="BV802" s="9" t="str">
        <f t="shared" si="1421"/>
        <v/>
      </c>
      <c r="BW802" s="9"/>
      <c r="BX802" s="9" t="str">
        <f t="shared" si="1422"/>
        <v/>
      </c>
      <c r="BY802" s="9"/>
      <c r="BZ802" s="9" t="str">
        <f t="shared" si="1423"/>
        <v/>
      </c>
      <c r="CA802" s="9"/>
      <c r="CB802" s="9"/>
      <c r="CC802" s="9"/>
      <c r="CD802" s="9" t="str">
        <f t="shared" si="1381"/>
        <v/>
      </c>
      <c r="CE802" s="10" t="str">
        <f t="shared" si="1382"/>
        <v/>
      </c>
      <c r="CF802" s="7"/>
      <c r="CH802" s="15"/>
      <c r="CI802" s="9"/>
      <c r="CJ802" s="9" t="str">
        <f t="shared" si="1424"/>
        <v/>
      </c>
      <c r="CK802" s="9"/>
      <c r="CL802" s="9" t="str">
        <f t="shared" si="1425"/>
        <v/>
      </c>
      <c r="CM802" s="9"/>
      <c r="CN802" s="9" t="str">
        <f t="shared" si="1426"/>
        <v/>
      </c>
      <c r="CO802" s="9"/>
      <c r="CP802" s="9"/>
      <c r="CQ802" s="9"/>
      <c r="CR802" s="9" t="str">
        <f t="shared" si="1386"/>
        <v/>
      </c>
      <c r="CS802" s="10" t="str">
        <f t="shared" si="1387"/>
        <v/>
      </c>
      <c r="CT802" s="7"/>
      <c r="CV802" s="15"/>
      <c r="CW802" s="9"/>
      <c r="CX802" s="9" t="str">
        <f t="shared" si="1427"/>
        <v/>
      </c>
      <c r="CY802" s="9"/>
      <c r="CZ802" s="9" t="str">
        <f t="shared" si="1428"/>
        <v/>
      </c>
      <c r="DA802" s="9"/>
      <c r="DB802" s="9" t="str">
        <f t="shared" si="1429"/>
        <v/>
      </c>
      <c r="DC802" s="9"/>
      <c r="DD802" s="9"/>
      <c r="DE802" s="9"/>
      <c r="DF802" s="9" t="str">
        <f t="shared" si="1391"/>
        <v/>
      </c>
      <c r="DG802" s="10" t="str">
        <f t="shared" si="1392"/>
        <v/>
      </c>
      <c r="DH802" s="7"/>
    </row>
    <row r="803" spans="1:112" ht="15" customHeight="1">
      <c r="A803" s="15"/>
      <c r="B803" s="15"/>
      <c r="C803" s="9"/>
      <c r="D803" s="9" t="str">
        <f>IF(C803="","",C803-#REF!)</f>
        <v/>
      </c>
      <c r="E803" s="9"/>
      <c r="F803" s="9" t="str">
        <f>IF(E803="","",E803-#REF!)</f>
        <v/>
      </c>
      <c r="G803" s="9"/>
      <c r="H803" s="9" t="str">
        <f>IF(G803="","",#REF!+#REF!-G803)</f>
        <v/>
      </c>
      <c r="I803" s="9"/>
      <c r="J803" s="62"/>
      <c r="K803" s="95"/>
      <c r="L803" s="9"/>
      <c r="M803" s="10" t="str">
        <f t="shared" si="1349"/>
        <v/>
      </c>
      <c r="N803" s="7"/>
      <c r="P803" s="15"/>
      <c r="Q803" s="9"/>
      <c r="R803" s="9" t="str">
        <f>IF(Q803="","",Q803-#REF!)</f>
        <v/>
      </c>
      <c r="S803" s="9"/>
      <c r="T803" s="9" t="str">
        <f>IF(S803="","",S803-#REF!)</f>
        <v/>
      </c>
      <c r="U803" s="9"/>
      <c r="V803" s="9" t="str">
        <f>IF(U803="","",#REF!+#REF!-U803)</f>
        <v/>
      </c>
      <c r="W803" s="9"/>
      <c r="X803" s="62"/>
      <c r="Y803" s="95"/>
      <c r="Z803" s="9"/>
      <c r="AA803" s="10" t="str">
        <f t="shared" si="1399"/>
        <v/>
      </c>
      <c r="AB803" s="7"/>
      <c r="AD803" s="15"/>
      <c r="AE803" s="9"/>
      <c r="AF803" s="9" t="str">
        <f>IF(AE803="","",AE803-#REF!)</f>
        <v/>
      </c>
      <c r="AG803" s="9"/>
      <c r="AH803" s="9" t="str">
        <f>IF(AG803="","",AG803-#REF!)</f>
        <v/>
      </c>
      <c r="AI803" s="9"/>
      <c r="AJ803" s="9" t="str">
        <f>IF(AI803="","",#REF!+#REF!-AI803)</f>
        <v/>
      </c>
      <c r="AK803" s="9"/>
      <c r="AL803" s="62"/>
      <c r="AM803" s="95"/>
      <c r="AN803" s="9"/>
      <c r="AO803" s="10" t="str">
        <f t="shared" si="1406"/>
        <v/>
      </c>
      <c r="AP803" s="7"/>
      <c r="AR803" s="17"/>
      <c r="AS803" s="9"/>
      <c r="AT803" s="9" t="str">
        <f>IF(AS803="","",AS803-#REF!)</f>
        <v/>
      </c>
      <c r="AU803" s="9"/>
      <c r="AV803" s="9" t="str">
        <f>IF(AU803="","",AU803-#REF!)</f>
        <v/>
      </c>
      <c r="AW803" s="9"/>
      <c r="AX803" s="9" t="str">
        <f>IF(AW803="","",#REF!+#REF!-AW803)</f>
        <v/>
      </c>
      <c r="AY803" s="9"/>
      <c r="AZ803" s="62"/>
      <c r="BA803" s="95"/>
      <c r="BB803" s="9"/>
      <c r="BC803" s="10" t="str">
        <f t="shared" si="1413"/>
        <v/>
      </c>
      <c r="BD803" s="7"/>
      <c r="BF803" s="15"/>
      <c r="BG803" s="9"/>
      <c r="BH803" s="9" t="str">
        <f>IF(BG803="","",BG803-#REF!)</f>
        <v/>
      </c>
      <c r="BI803" s="73"/>
      <c r="BJ803" s="9" t="str">
        <f>IF(BI803="","",BI803-#REF!)</f>
        <v/>
      </c>
      <c r="BK803" s="9"/>
      <c r="BL803" s="9" t="str">
        <f>IF(BK803="","",#REF!+#REF!-BK803)</f>
        <v/>
      </c>
      <c r="BM803" s="9"/>
      <c r="BN803" s="62"/>
      <c r="BO803" s="95"/>
      <c r="BP803" s="9"/>
      <c r="BQ803" s="10" t="str">
        <f t="shared" si="1420"/>
        <v/>
      </c>
      <c r="BR803" s="7"/>
      <c r="BS803" s="1"/>
      <c r="BT803" s="15"/>
      <c r="BU803" s="9"/>
      <c r="BV803" s="9" t="str">
        <f t="shared" si="1421"/>
        <v/>
      </c>
      <c r="BW803" s="9"/>
      <c r="BX803" s="9" t="str">
        <f t="shared" si="1422"/>
        <v/>
      </c>
      <c r="BY803" s="9"/>
      <c r="BZ803" s="9" t="str">
        <f t="shared" si="1423"/>
        <v/>
      </c>
      <c r="CA803" s="9"/>
      <c r="CB803" s="9"/>
      <c r="CC803" s="9"/>
      <c r="CD803" s="9" t="str">
        <f t="shared" si="1381"/>
        <v/>
      </c>
      <c r="CE803" s="10" t="str">
        <f t="shared" si="1382"/>
        <v/>
      </c>
      <c r="CF803" s="7"/>
      <c r="CH803" s="15"/>
      <c r="CI803" s="9"/>
      <c r="CJ803" s="9" t="str">
        <f t="shared" si="1424"/>
        <v/>
      </c>
      <c r="CK803" s="9"/>
      <c r="CL803" s="9" t="str">
        <f t="shared" si="1425"/>
        <v/>
      </c>
      <c r="CM803" s="9"/>
      <c r="CN803" s="9" t="str">
        <f t="shared" si="1426"/>
        <v/>
      </c>
      <c r="CO803" s="9"/>
      <c r="CP803" s="9"/>
      <c r="CQ803" s="9"/>
      <c r="CR803" s="9" t="str">
        <f t="shared" si="1386"/>
        <v/>
      </c>
      <c r="CS803" s="10" t="str">
        <f t="shared" si="1387"/>
        <v/>
      </c>
      <c r="CT803" s="7"/>
      <c r="CV803" s="15"/>
      <c r="CW803" s="9"/>
      <c r="CX803" s="9" t="str">
        <f t="shared" si="1427"/>
        <v/>
      </c>
      <c r="CY803" s="9"/>
      <c r="CZ803" s="9" t="str">
        <f t="shared" si="1428"/>
        <v/>
      </c>
      <c r="DA803" s="9"/>
      <c r="DB803" s="9" t="str">
        <f t="shared" si="1429"/>
        <v/>
      </c>
      <c r="DC803" s="9"/>
      <c r="DD803" s="9"/>
      <c r="DE803" s="9"/>
      <c r="DF803" s="9" t="str">
        <f t="shared" si="1391"/>
        <v/>
      </c>
      <c r="DG803" s="10" t="str">
        <f t="shared" si="1392"/>
        <v/>
      </c>
      <c r="DH803" s="7"/>
    </row>
    <row r="804" spans="1:112" ht="15" customHeight="1" thickBot="1">
      <c r="A804" s="23"/>
      <c r="B804" s="23"/>
      <c r="C804" s="24"/>
      <c r="D804" s="24" t="str">
        <f>IF(C804="","",C804-#REF!)</f>
        <v/>
      </c>
      <c r="E804" s="24"/>
      <c r="F804" s="24" t="str">
        <f>IF(E804="","",E804-#REF!)</f>
        <v/>
      </c>
      <c r="G804" s="24"/>
      <c r="H804" s="24" t="str">
        <f>IF(G804="","",#REF!+#REF!-G804)</f>
        <v/>
      </c>
      <c r="I804" s="24"/>
      <c r="J804" s="63"/>
      <c r="K804" s="96"/>
      <c r="L804" s="24"/>
      <c r="M804" s="26" t="str">
        <f t="shared" si="1349"/>
        <v/>
      </c>
      <c r="N804" s="7"/>
      <c r="P804" s="23"/>
      <c r="Q804" s="24"/>
      <c r="R804" s="24" t="str">
        <f>IF(Q804="","",Q804-#REF!)</f>
        <v/>
      </c>
      <c r="S804" s="24"/>
      <c r="T804" s="24" t="str">
        <f>IF(S804="","",S804-#REF!)</f>
        <v/>
      </c>
      <c r="U804" s="24"/>
      <c r="V804" s="24" t="str">
        <f>IF(U804="","",#REF!+#REF!-U804)</f>
        <v/>
      </c>
      <c r="W804" s="24"/>
      <c r="X804" s="63"/>
      <c r="Y804" s="96"/>
      <c r="Z804" s="24"/>
      <c r="AA804" s="26" t="str">
        <f t="shared" si="1399"/>
        <v/>
      </c>
      <c r="AB804" s="7"/>
      <c r="AD804" s="23"/>
      <c r="AE804" s="24"/>
      <c r="AF804" s="24" t="str">
        <f>IF(AE804="","",AE804-#REF!)</f>
        <v/>
      </c>
      <c r="AG804" s="24"/>
      <c r="AH804" s="24" t="str">
        <f>IF(AG804="","",AG804-#REF!)</f>
        <v/>
      </c>
      <c r="AI804" s="24"/>
      <c r="AJ804" s="24" t="str">
        <f>IF(AI804="","",#REF!+#REF!-AI804)</f>
        <v/>
      </c>
      <c r="AK804" s="24"/>
      <c r="AL804" s="63"/>
      <c r="AM804" s="96"/>
      <c r="AN804" s="24"/>
      <c r="AO804" s="26" t="str">
        <f t="shared" si="1406"/>
        <v/>
      </c>
      <c r="AP804" s="7"/>
      <c r="AR804" s="23"/>
      <c r="AS804" s="24"/>
      <c r="AT804" s="24" t="str">
        <f>IF(AS804="","",AS804-#REF!)</f>
        <v/>
      </c>
      <c r="AU804" s="24"/>
      <c r="AV804" s="24" t="str">
        <f>IF(AU804="","",AU804-#REF!)</f>
        <v/>
      </c>
      <c r="AW804" s="24"/>
      <c r="AX804" s="24" t="str">
        <f>IF(AW804="","",#REF!+#REF!-AW804)</f>
        <v/>
      </c>
      <c r="AY804" s="24"/>
      <c r="AZ804" s="63"/>
      <c r="BA804" s="96"/>
      <c r="BB804" s="24"/>
      <c r="BC804" s="26" t="str">
        <f t="shared" si="1413"/>
        <v/>
      </c>
      <c r="BD804" s="7"/>
      <c r="BF804" s="23"/>
      <c r="BG804" s="24"/>
      <c r="BH804" s="24" t="str">
        <f>IF(BG804="","",BG804-#REF!)</f>
        <v/>
      </c>
      <c r="BI804" s="189"/>
      <c r="BJ804" s="24" t="str">
        <f>IF(BI804="","",BI804-#REF!)</f>
        <v/>
      </c>
      <c r="BK804" s="24"/>
      <c r="BL804" s="24" t="str">
        <f>IF(BK804="","",#REF!+#REF!-BK804)</f>
        <v/>
      </c>
      <c r="BM804" s="24"/>
      <c r="BN804" s="63"/>
      <c r="BO804" s="96"/>
      <c r="BP804" s="24"/>
      <c r="BQ804" s="26" t="str">
        <f t="shared" si="1420"/>
        <v/>
      </c>
      <c r="BR804" s="7"/>
      <c r="BS804" s="1"/>
      <c r="BT804" s="15"/>
      <c r="BU804" s="9"/>
      <c r="BV804" s="9" t="str">
        <f t="shared" si="1421"/>
        <v/>
      </c>
      <c r="BW804" s="9"/>
      <c r="BX804" s="9" t="str">
        <f t="shared" si="1422"/>
        <v/>
      </c>
      <c r="BY804" s="9"/>
      <c r="BZ804" s="9" t="str">
        <f t="shared" si="1423"/>
        <v/>
      </c>
      <c r="CA804" s="9"/>
      <c r="CB804" s="9"/>
      <c r="CC804" s="9"/>
      <c r="CD804" s="9" t="str">
        <f t="shared" si="1381"/>
        <v/>
      </c>
      <c r="CE804" s="10" t="str">
        <f t="shared" si="1382"/>
        <v/>
      </c>
      <c r="CF804" s="7"/>
      <c r="CH804" s="15"/>
      <c r="CI804" s="9"/>
      <c r="CJ804" s="9" t="str">
        <f t="shared" si="1424"/>
        <v/>
      </c>
      <c r="CK804" s="9"/>
      <c r="CL804" s="9" t="str">
        <f t="shared" si="1425"/>
        <v/>
      </c>
      <c r="CM804" s="9"/>
      <c r="CN804" s="9" t="str">
        <f t="shared" si="1426"/>
        <v/>
      </c>
      <c r="CO804" s="9"/>
      <c r="CP804" s="9"/>
      <c r="CQ804" s="9"/>
      <c r="CR804" s="9" t="str">
        <f t="shared" si="1386"/>
        <v/>
      </c>
      <c r="CS804" s="10" t="str">
        <f t="shared" si="1387"/>
        <v/>
      </c>
      <c r="CT804" s="7"/>
      <c r="CV804" s="15"/>
      <c r="CW804" s="9"/>
      <c r="CX804" s="9" t="str">
        <f t="shared" si="1427"/>
        <v/>
      </c>
      <c r="CY804" s="9"/>
      <c r="CZ804" s="9" t="str">
        <f t="shared" si="1428"/>
        <v/>
      </c>
      <c r="DA804" s="9"/>
      <c r="DB804" s="9" t="str">
        <f t="shared" si="1429"/>
        <v/>
      </c>
      <c r="DC804" s="9"/>
      <c r="DD804" s="9"/>
      <c r="DE804" s="9"/>
      <c r="DF804" s="9" t="str">
        <f t="shared" si="1391"/>
        <v/>
      </c>
      <c r="DG804" s="10" t="str">
        <f t="shared" si="1392"/>
        <v/>
      </c>
      <c r="DH804" s="7"/>
    </row>
    <row r="805" spans="1:112" ht="15" customHeight="1" thickTop="1">
      <c r="A805" s="89"/>
      <c r="B805" s="89"/>
      <c r="C805" s="78"/>
      <c r="D805" s="78"/>
      <c r="E805" s="78"/>
      <c r="F805" s="78"/>
      <c r="G805" s="78"/>
      <c r="H805" s="78"/>
      <c r="I805" s="78"/>
      <c r="J805" s="90"/>
      <c r="K805" s="78"/>
      <c r="L805" s="78"/>
      <c r="M805" s="78"/>
      <c r="N805" s="7"/>
      <c r="P805" s="89"/>
      <c r="Q805" s="78"/>
      <c r="R805" s="78"/>
      <c r="S805" s="78"/>
      <c r="T805" s="78"/>
      <c r="U805" s="78"/>
      <c r="V805" s="78"/>
      <c r="W805" s="78"/>
      <c r="X805" s="90"/>
      <c r="Y805" s="78"/>
      <c r="Z805" s="78"/>
      <c r="AA805" s="78"/>
      <c r="AB805" s="7"/>
      <c r="AD805" s="89"/>
      <c r="AE805" s="78"/>
      <c r="AF805" s="78"/>
      <c r="AG805" s="78"/>
      <c r="AH805" s="78"/>
      <c r="AI805" s="78"/>
      <c r="AJ805" s="78"/>
      <c r="AK805" s="78"/>
      <c r="AL805" s="90"/>
      <c r="AM805" s="78"/>
      <c r="AN805" s="78"/>
      <c r="AO805" s="78"/>
      <c r="AP805" s="7"/>
      <c r="AR805" s="89"/>
      <c r="AS805" s="78"/>
      <c r="AT805" s="78"/>
      <c r="AU805" s="78"/>
      <c r="AV805" s="78" t="str">
        <f>IF(AU805="","",AU805-AU804)</f>
        <v/>
      </c>
      <c r="AW805" s="78"/>
      <c r="AX805" s="78" t="str">
        <f>IF(AW805="","",AW804+AY804-AW805)</f>
        <v/>
      </c>
      <c r="AY805" s="78"/>
      <c r="AZ805" s="90"/>
      <c r="BA805" s="78"/>
      <c r="BB805" s="78" t="str">
        <f>IF(BA805="","",AX805*BA805)</f>
        <v/>
      </c>
      <c r="BC805" s="92" t="str">
        <f>IF(BB805="","",BB805/(AT805*100))</f>
        <v/>
      </c>
      <c r="BD805" s="22"/>
      <c r="BF805" s="89"/>
      <c r="BG805" s="78"/>
      <c r="BH805" s="78"/>
      <c r="BI805" s="188"/>
      <c r="BJ805" s="78"/>
      <c r="BK805" s="78"/>
      <c r="BL805" s="78"/>
      <c r="BM805" s="78"/>
      <c r="BN805" s="90"/>
      <c r="BO805" s="78"/>
      <c r="BP805" s="78"/>
      <c r="BQ805" s="78"/>
      <c r="BR805" s="7"/>
      <c r="BS805" s="1"/>
      <c r="BT805" s="15"/>
      <c r="BU805" s="9"/>
      <c r="BV805" s="9"/>
      <c r="BW805" s="9"/>
      <c r="BX805" s="9" t="str">
        <f t="shared" si="1422"/>
        <v/>
      </c>
      <c r="BY805" s="9"/>
      <c r="BZ805" s="9" t="str">
        <f t="shared" si="1423"/>
        <v/>
      </c>
      <c r="CA805" s="9"/>
      <c r="CB805" s="9"/>
      <c r="CC805" s="9"/>
      <c r="CD805" s="9" t="str">
        <f t="shared" si="1381"/>
        <v/>
      </c>
      <c r="CE805" s="10" t="str">
        <f t="shared" si="1382"/>
        <v/>
      </c>
      <c r="CF805" s="7"/>
      <c r="CH805" s="15"/>
      <c r="CI805" s="9"/>
      <c r="CJ805" s="9"/>
      <c r="CK805" s="9"/>
      <c r="CL805" s="9" t="str">
        <f t="shared" si="1425"/>
        <v/>
      </c>
      <c r="CM805" s="9"/>
      <c r="CN805" s="9" t="str">
        <f t="shared" si="1426"/>
        <v/>
      </c>
      <c r="CO805" s="9"/>
      <c r="CP805" s="9"/>
      <c r="CQ805" s="9"/>
      <c r="CR805" s="9" t="str">
        <f t="shared" si="1386"/>
        <v/>
      </c>
      <c r="CS805" s="10" t="str">
        <f t="shared" si="1387"/>
        <v/>
      </c>
      <c r="CT805" s="7"/>
      <c r="CV805" s="15"/>
      <c r="CW805" s="9"/>
      <c r="CX805" s="9"/>
      <c r="CY805" s="9"/>
      <c r="CZ805" s="9" t="str">
        <f t="shared" si="1428"/>
        <v/>
      </c>
      <c r="DA805" s="9"/>
      <c r="DB805" s="9" t="str">
        <f t="shared" si="1429"/>
        <v/>
      </c>
      <c r="DC805" s="9"/>
      <c r="DD805" s="9"/>
      <c r="DE805" s="9"/>
      <c r="DF805" s="9" t="str">
        <f t="shared" si="1391"/>
        <v/>
      </c>
      <c r="DG805" s="10" t="str">
        <f t="shared" si="1392"/>
        <v/>
      </c>
      <c r="DH805" s="7"/>
    </row>
    <row r="806" spans="1:112" ht="15" customHeight="1">
      <c r="A806" s="89"/>
      <c r="B806" s="89"/>
      <c r="C806" s="78"/>
      <c r="D806" s="78"/>
      <c r="E806" s="78"/>
      <c r="F806" s="78"/>
      <c r="G806" s="78"/>
      <c r="H806" s="78"/>
      <c r="I806" s="78"/>
      <c r="J806" s="90"/>
      <c r="K806" s="78"/>
      <c r="L806" s="78"/>
      <c r="M806" s="78"/>
      <c r="N806" s="7"/>
      <c r="P806" s="89"/>
      <c r="Q806" s="78"/>
      <c r="R806" s="78"/>
      <c r="S806" s="78"/>
      <c r="T806" s="78"/>
      <c r="U806" s="78"/>
      <c r="V806" s="78"/>
      <c r="W806" s="78"/>
      <c r="X806" s="90"/>
      <c r="Y806" s="78"/>
      <c r="Z806" s="78"/>
      <c r="AA806" s="78"/>
      <c r="AB806" s="7"/>
      <c r="AD806" s="89"/>
      <c r="AE806" s="78"/>
      <c r="AF806" s="78"/>
      <c r="AG806" s="78"/>
      <c r="AH806" s="78"/>
      <c r="AI806" s="78"/>
      <c r="AJ806" s="78"/>
      <c r="AK806" s="78"/>
      <c r="AL806" s="90"/>
      <c r="AM806" s="78"/>
      <c r="AN806" s="78"/>
      <c r="AO806" s="78"/>
      <c r="AP806" s="7"/>
      <c r="AR806" s="15"/>
      <c r="AS806" s="9"/>
      <c r="AT806" s="9"/>
      <c r="AU806" s="9"/>
      <c r="AV806" s="9"/>
      <c r="AW806" s="9"/>
      <c r="AX806" s="9"/>
      <c r="AY806" s="9"/>
      <c r="AZ806" s="62"/>
      <c r="BA806" s="9"/>
      <c r="BB806" s="9"/>
      <c r="BC806" s="10"/>
      <c r="BD806" s="7"/>
      <c r="BF806" s="89"/>
      <c r="BG806" s="78"/>
      <c r="BH806" s="78"/>
      <c r="BI806" s="188"/>
      <c r="BJ806" s="78"/>
      <c r="BK806" s="78"/>
      <c r="BL806" s="78"/>
      <c r="BM806" s="78"/>
      <c r="BN806" s="90"/>
      <c r="BO806" s="78"/>
      <c r="BP806" s="78"/>
      <c r="BQ806" s="78"/>
      <c r="BR806" s="7"/>
      <c r="BS806" s="1"/>
      <c r="BT806" s="15"/>
      <c r="BU806" s="9"/>
      <c r="BV806" s="9"/>
      <c r="BW806" s="9"/>
      <c r="BX806" s="9"/>
      <c r="BY806" s="9"/>
      <c r="BZ806" s="9"/>
      <c r="CA806" s="9"/>
      <c r="CB806" s="9"/>
      <c r="CC806" s="9"/>
      <c r="CD806" s="9"/>
      <c r="CE806" s="10"/>
      <c r="CF806" s="7"/>
      <c r="CH806" s="15"/>
      <c r="CI806" s="9"/>
      <c r="CJ806" s="9"/>
      <c r="CK806" s="9"/>
      <c r="CL806" s="9"/>
      <c r="CM806" s="9"/>
      <c r="CN806" s="9"/>
      <c r="CO806" s="9"/>
      <c r="CP806" s="9"/>
      <c r="CQ806" s="9"/>
      <c r="CR806" s="9"/>
      <c r="CS806" s="10"/>
      <c r="CT806" s="7"/>
      <c r="CV806" s="15"/>
      <c r="CW806" s="9"/>
      <c r="CX806" s="9"/>
      <c r="CY806" s="9"/>
      <c r="CZ806" s="9"/>
      <c r="DA806" s="9"/>
      <c r="DB806" s="9"/>
      <c r="DC806" s="9"/>
      <c r="DD806" s="9"/>
      <c r="DE806" s="9"/>
      <c r="DF806" s="9"/>
      <c r="DG806" s="10"/>
      <c r="DH806" s="7"/>
    </row>
    <row r="807" spans="1:112" ht="15" customHeight="1">
      <c r="A807" s="89"/>
      <c r="B807" s="89"/>
      <c r="C807" s="78"/>
      <c r="D807" s="78"/>
      <c r="E807" s="78"/>
      <c r="F807" s="78"/>
      <c r="G807" s="78"/>
      <c r="H807" s="78"/>
      <c r="I807" s="78"/>
      <c r="J807" s="90"/>
      <c r="K807" s="78"/>
      <c r="L807" s="78"/>
      <c r="M807" s="78"/>
      <c r="N807" s="7"/>
      <c r="P807" s="89"/>
      <c r="Q807" s="78"/>
      <c r="R807" s="78"/>
      <c r="S807" s="78"/>
      <c r="T807" s="78"/>
      <c r="U807" s="78"/>
      <c r="V807" s="78"/>
      <c r="W807" s="78"/>
      <c r="X807" s="90"/>
      <c r="Y807" s="78"/>
      <c r="Z807" s="78"/>
      <c r="AA807" s="78"/>
      <c r="AB807" s="7"/>
      <c r="AD807" s="89"/>
      <c r="AE807" s="78"/>
      <c r="AF807" s="78"/>
      <c r="AG807" s="78"/>
      <c r="AH807" s="78"/>
      <c r="AI807" s="78"/>
      <c r="AJ807" s="78"/>
      <c r="AK807" s="78"/>
      <c r="AL807" s="90"/>
      <c r="AM807" s="78"/>
      <c r="AN807" s="78"/>
      <c r="AO807" s="78"/>
      <c r="AP807" s="7"/>
      <c r="AR807" s="15"/>
      <c r="AS807" s="9"/>
      <c r="AT807" s="9"/>
      <c r="AU807" s="9"/>
      <c r="AV807" s="9"/>
      <c r="AW807" s="9"/>
      <c r="AX807" s="9"/>
      <c r="AY807" s="9"/>
      <c r="AZ807" s="62"/>
      <c r="BA807" s="9"/>
      <c r="BB807" s="9"/>
      <c r="BC807" s="10"/>
      <c r="BD807" s="7"/>
      <c r="BF807" s="89"/>
      <c r="BG807" s="78"/>
      <c r="BH807" s="78"/>
      <c r="BI807" s="188"/>
      <c r="BJ807" s="78"/>
      <c r="BK807" s="78"/>
      <c r="BL807" s="78"/>
      <c r="BM807" s="78"/>
      <c r="BN807" s="90"/>
      <c r="BO807" s="78"/>
      <c r="BP807" s="78"/>
      <c r="BQ807" s="78"/>
      <c r="BR807" s="7"/>
      <c r="BS807" s="1"/>
      <c r="BT807" s="15"/>
      <c r="BU807" s="9"/>
      <c r="BV807" s="9"/>
      <c r="BW807" s="9"/>
      <c r="BX807" s="9"/>
      <c r="BY807" s="9"/>
      <c r="BZ807" s="9"/>
      <c r="CA807" s="9"/>
      <c r="CB807" s="9"/>
      <c r="CC807" s="9"/>
      <c r="CD807" s="9"/>
      <c r="CE807" s="10"/>
      <c r="CF807" s="7"/>
      <c r="CH807" s="15"/>
      <c r="CI807" s="9"/>
      <c r="CJ807" s="9"/>
      <c r="CK807" s="9"/>
      <c r="CL807" s="9"/>
      <c r="CM807" s="9"/>
      <c r="CN807" s="9"/>
      <c r="CO807" s="9"/>
      <c r="CP807" s="9"/>
      <c r="CQ807" s="9"/>
      <c r="CR807" s="9"/>
      <c r="CS807" s="10"/>
      <c r="CT807" s="7"/>
      <c r="CV807" s="15"/>
      <c r="CW807" s="9"/>
      <c r="CX807" s="9"/>
      <c r="CY807" s="9"/>
      <c r="CZ807" s="9"/>
      <c r="DA807" s="9"/>
      <c r="DB807" s="9"/>
      <c r="DC807" s="9"/>
      <c r="DD807" s="9"/>
      <c r="DE807" s="9"/>
      <c r="DF807" s="9"/>
      <c r="DG807" s="10"/>
      <c r="DH807" s="7"/>
    </row>
    <row r="808" spans="1:112" ht="15" customHeight="1">
      <c r="A808" s="116">
        <v>33</v>
      </c>
      <c r="B808" s="89"/>
      <c r="C808" s="78"/>
      <c r="D808" s="78"/>
      <c r="E808" s="78"/>
      <c r="F808" s="78"/>
      <c r="G808" s="78"/>
      <c r="H808" s="78"/>
      <c r="I808" s="78"/>
      <c r="J808" s="298" t="s">
        <v>65</v>
      </c>
      <c r="K808" s="295"/>
      <c r="L808" s="78">
        <f>(G765+I765)*K765+(G766+I766)*K766+(G767+I767)*K767+(G768+I768)*K768</f>
        <v>77557</v>
      </c>
      <c r="M808" s="78"/>
      <c r="N808" s="9"/>
      <c r="P808" s="89"/>
      <c r="Q808" s="78"/>
      <c r="R808" s="78"/>
      <c r="S808" s="78"/>
      <c r="T808" s="78"/>
      <c r="U808" s="78"/>
      <c r="V808" s="78"/>
      <c r="W808" s="78"/>
      <c r="X808" s="298" t="s">
        <v>65</v>
      </c>
      <c r="Y808" s="295"/>
      <c r="Z808" s="78">
        <f>(U765+W765)*Y765+(U766+W766)*Y766+(U767+W767)*Y767+(U768+W768)*Y768</f>
        <v>34492</v>
      </c>
      <c r="AA808" s="78"/>
      <c r="AB808" s="9"/>
      <c r="AD808" s="89"/>
      <c r="AE808" s="78"/>
      <c r="AF808" s="78"/>
      <c r="AG808" s="78"/>
      <c r="AH808" s="78"/>
      <c r="AI808" s="78"/>
      <c r="AJ808" s="78"/>
      <c r="AK808" s="78"/>
      <c r="AL808" s="298" t="s">
        <v>65</v>
      </c>
      <c r="AM808" s="295"/>
      <c r="AN808" s="78">
        <f>(AI765+AK765)*AM765+(AI766+AK766)*AM766+(AI767+AK767)*AM767+(AI768+AK768)*AM768</f>
        <v>88350</v>
      </c>
      <c r="AO808" s="78"/>
      <c r="AP808" s="9"/>
      <c r="AR808" s="15"/>
      <c r="AS808" s="9"/>
      <c r="AT808" s="9"/>
      <c r="AU808" s="9"/>
      <c r="AV808" s="9"/>
      <c r="AW808" s="9"/>
      <c r="AX808" s="9"/>
      <c r="AY808" s="9"/>
      <c r="AZ808" s="298" t="s">
        <v>65</v>
      </c>
      <c r="BA808" s="295"/>
      <c r="BB808" s="78">
        <f>(AW765+AY765)*BA765+(AW766+AY766)*BA766+(AW767+AY767)*BA767+(AW768+AY768)*BA768</f>
        <v>84280</v>
      </c>
      <c r="BC808" s="10"/>
      <c r="BD808" s="9"/>
      <c r="BF808" s="89"/>
      <c r="BG808" s="78"/>
      <c r="BH808" s="78"/>
      <c r="BI808" s="188"/>
      <c r="BJ808" s="78"/>
      <c r="BK808" s="78"/>
      <c r="BL808" s="78"/>
      <c r="BM808" s="78"/>
      <c r="BN808" s="298" t="s">
        <v>65</v>
      </c>
      <c r="BO808" s="295"/>
      <c r="BP808" s="78">
        <f>(BK765+BM765)*BO765+(BK766+BM766)*BO766+(BK767+BM767)*BO767+(BK768+BM768)*BO768</f>
        <v>32938</v>
      </c>
      <c r="BQ808" s="78"/>
      <c r="BR808" s="9"/>
      <c r="BS808" s="1"/>
      <c r="BT808" s="15"/>
      <c r="BU808" s="9"/>
      <c r="BV808" s="9"/>
      <c r="BW808" s="9"/>
      <c r="BX808" s="9"/>
      <c r="BY808" s="9"/>
      <c r="BZ808" s="9"/>
      <c r="CA808" s="9"/>
      <c r="CB808" s="9"/>
      <c r="CC808" s="9"/>
      <c r="CD808" s="9"/>
      <c r="CE808" s="10"/>
      <c r="CF808" s="9"/>
      <c r="CH808" s="15"/>
      <c r="CI808" s="9"/>
      <c r="CJ808" s="9"/>
      <c r="CK808" s="9"/>
      <c r="CL808" s="9"/>
      <c r="CM808" s="9"/>
      <c r="CN808" s="9"/>
      <c r="CO808" s="9"/>
      <c r="CP808" s="9"/>
      <c r="CQ808" s="9"/>
      <c r="CR808" s="9"/>
      <c r="CS808" s="10"/>
      <c r="CT808" s="9"/>
      <c r="CV808" s="15"/>
      <c r="CW808" s="9"/>
      <c r="CX808" s="9"/>
      <c r="CY808" s="9"/>
      <c r="CZ808" s="9"/>
      <c r="DA808" s="9"/>
      <c r="DB808" s="9"/>
      <c r="DC808" s="9"/>
      <c r="DD808" s="9"/>
      <c r="DE808" s="9"/>
      <c r="DF808" s="9"/>
      <c r="DG808" s="10"/>
      <c r="DH808" s="9"/>
    </row>
    <row r="809" spans="1:112" ht="15" customHeight="1">
      <c r="A809" s="15"/>
      <c r="B809" s="1">
        <f>SUMIF(B753:B805,"&gt;=0")</f>
        <v>8305</v>
      </c>
      <c r="C809" s="3" t="s">
        <v>66</v>
      </c>
      <c r="D809" s="9">
        <f>SUM(D753:D805)*100</f>
        <v>169200</v>
      </c>
      <c r="E809" s="9"/>
      <c r="F809" s="9">
        <f>SUM(F753:F805)</f>
        <v>80</v>
      </c>
      <c r="G809" s="3" t="s">
        <v>67</v>
      </c>
      <c r="H809" s="9">
        <f>SUM(H753:H805)</f>
        <v>91</v>
      </c>
      <c r="I809" s="9"/>
      <c r="J809" s="299" t="s">
        <v>68</v>
      </c>
      <c r="K809" s="295"/>
      <c r="L809" s="9">
        <f>SUM(L753:L805)</f>
        <v>36602</v>
      </c>
      <c r="M809" s="9"/>
      <c r="N809" s="7"/>
      <c r="P809" s="15"/>
      <c r="Q809" s="3" t="s">
        <v>66</v>
      </c>
      <c r="R809" s="9">
        <f>SUM(R753:R805)*100</f>
        <v>161100</v>
      </c>
      <c r="S809" s="9"/>
      <c r="T809" s="9">
        <f>SUM(T753:T805)</f>
        <v>57</v>
      </c>
      <c r="U809" s="3" t="s">
        <v>67</v>
      </c>
      <c r="V809" s="9">
        <f>SUM(V753:V805)</f>
        <v>65</v>
      </c>
      <c r="W809" s="9"/>
      <c r="X809" s="299" t="s">
        <v>68</v>
      </c>
      <c r="Y809" s="295"/>
      <c r="Z809" s="9">
        <f>SUM(Z753:Z805)</f>
        <v>56040</v>
      </c>
      <c r="AA809" s="9"/>
      <c r="AB809" s="7"/>
      <c r="AD809" s="15"/>
      <c r="AE809" s="3" t="s">
        <v>66</v>
      </c>
      <c r="AF809" s="9">
        <f>SUM(AF753:AF805)*100</f>
        <v>60700</v>
      </c>
      <c r="AG809" s="9"/>
      <c r="AH809" s="9">
        <f>SUM(AH753:AH805)</f>
        <v>36</v>
      </c>
      <c r="AI809" s="3" t="s">
        <v>67</v>
      </c>
      <c r="AJ809" s="9">
        <f>SUM(AJ753:AJ805)</f>
        <v>42</v>
      </c>
      <c r="AK809" s="9"/>
      <c r="AL809" s="299" t="s">
        <v>68</v>
      </c>
      <c r="AM809" s="295"/>
      <c r="AN809" s="9">
        <f>SUM(AN753:AN805)</f>
        <v>31174</v>
      </c>
      <c r="AO809" s="9"/>
      <c r="AP809" s="7"/>
      <c r="AR809" s="15"/>
      <c r="AS809" s="3" t="s">
        <v>66</v>
      </c>
      <c r="AT809" s="9">
        <f>SUM(AT753:AT805)*100</f>
        <v>149300</v>
      </c>
      <c r="AU809" s="9"/>
      <c r="AV809" s="9">
        <f>SUM(AV753:AV784)</f>
        <v>83</v>
      </c>
      <c r="AW809" s="3" t="s">
        <v>67</v>
      </c>
      <c r="AX809" s="9">
        <f>SUM(AX753:AX805)</f>
        <v>99</v>
      </c>
      <c r="AY809" s="9"/>
      <c r="AZ809" s="299" t="s">
        <v>68</v>
      </c>
      <c r="BA809" s="295"/>
      <c r="BB809" s="9">
        <f>SUM(BB753:BB805)</f>
        <v>44735</v>
      </c>
      <c r="BC809" s="9"/>
      <c r="BD809" s="7"/>
      <c r="BF809" s="15"/>
      <c r="BG809" s="3" t="s">
        <v>66</v>
      </c>
      <c r="BH809" s="9">
        <f>SUM(BH753:BH805)*100</f>
        <v>110200</v>
      </c>
      <c r="BI809" s="73"/>
      <c r="BJ809" s="9">
        <f>SUM(BJ753:BJ805)</f>
        <v>44</v>
      </c>
      <c r="BK809" s="3" t="s">
        <v>67</v>
      </c>
      <c r="BL809" s="9">
        <f>SUM(BL753:BL805)</f>
        <v>54</v>
      </c>
      <c r="BM809" s="9"/>
      <c r="BN809" s="299" t="s">
        <v>68</v>
      </c>
      <c r="BO809" s="295"/>
      <c r="BP809" s="9">
        <f>SUM(BP753:BP805)</f>
        <v>23346</v>
      </c>
      <c r="BQ809" s="9"/>
      <c r="BR809" s="7"/>
      <c r="BS809" s="1"/>
      <c r="BT809" s="15"/>
      <c r="BU809" s="3" t="s">
        <v>66</v>
      </c>
      <c r="BV809" s="9">
        <f>SUM(BV753:BV805)*100</f>
        <v>66700</v>
      </c>
      <c r="BW809" s="9"/>
      <c r="BX809" s="9">
        <f>SUM(BX753:BX784)</f>
        <v>27</v>
      </c>
      <c r="BY809" s="3" t="s">
        <v>67</v>
      </c>
      <c r="BZ809" s="9">
        <f>SUM(BZ753:BZ805)</f>
        <v>26</v>
      </c>
      <c r="CA809" s="9"/>
      <c r="CB809" s="247"/>
      <c r="CC809" s="298" t="s">
        <v>65</v>
      </c>
      <c r="CD809" s="295"/>
      <c r="CE809" s="9">
        <f>(BY756+CA756)*CC756</f>
        <v>21120</v>
      </c>
      <c r="CF809" s="7"/>
      <c r="CH809" s="15"/>
      <c r="CI809" s="3" t="s">
        <v>66</v>
      </c>
      <c r="CJ809" s="9">
        <f>SUM(CJ753:CJ805)*100</f>
        <v>57600</v>
      </c>
      <c r="CK809" s="9"/>
      <c r="CL809" s="9">
        <f>SUM(CL753:CL784)</f>
        <v>10</v>
      </c>
      <c r="CM809" s="3" t="s">
        <v>67</v>
      </c>
      <c r="CN809" s="9">
        <f>SUM(CN753:CN805)</f>
        <v>10</v>
      </c>
      <c r="CO809" s="9"/>
      <c r="CP809" s="247"/>
      <c r="CQ809" s="298" t="s">
        <v>65</v>
      </c>
      <c r="CR809" s="295"/>
      <c r="CS809" s="9">
        <f>(CM756+CO756)*CQ756</f>
        <v>16192</v>
      </c>
      <c r="CT809" s="7"/>
      <c r="CV809" s="15"/>
      <c r="CW809" s="3" t="s">
        <v>66</v>
      </c>
      <c r="CX809" s="9">
        <f>SUM(CX753:CX805)*100</f>
        <v>55700</v>
      </c>
      <c r="CY809" s="9"/>
      <c r="CZ809" s="9">
        <f>SUM(CZ753:CZ784)</f>
        <v>35</v>
      </c>
      <c r="DA809" s="3" t="s">
        <v>67</v>
      </c>
      <c r="DB809" s="9">
        <f>SUM(DB753:DB805)</f>
        <v>42</v>
      </c>
      <c r="DC809" s="9"/>
      <c r="DD809" s="247"/>
      <c r="DE809" s="298" t="s">
        <v>65</v>
      </c>
      <c r="DF809" s="295"/>
      <c r="DG809" s="9">
        <f>(DA756+DC756)*DE756</f>
        <v>16940</v>
      </c>
      <c r="DH809" s="7"/>
    </row>
    <row r="810" spans="1:112" ht="15" customHeight="1">
      <c r="A810" s="201">
        <f>DATEDIF(A844,A765,"d")</f>
        <v>28</v>
      </c>
      <c r="B810" s="34">
        <f>B809/A810</f>
        <v>296.60714285714283</v>
      </c>
      <c r="C810" s="3" t="s">
        <v>69</v>
      </c>
      <c r="D810" s="9">
        <f>D809/A810</f>
        <v>6042.8571428571431</v>
      </c>
      <c r="E810" s="9">
        <f>D810*30</f>
        <v>181285.71428571429</v>
      </c>
      <c r="F810" s="9"/>
      <c r="G810" s="3"/>
      <c r="H810" s="9"/>
      <c r="I810" s="9"/>
      <c r="J810" s="299" t="s">
        <v>70</v>
      </c>
      <c r="K810" s="295"/>
      <c r="L810" s="9"/>
      <c r="M810" s="42">
        <f>L809/D809</f>
        <v>0.21632387706855791</v>
      </c>
      <c r="N810" s="7"/>
      <c r="P810" s="15"/>
      <c r="Q810" s="3" t="s">
        <v>69</v>
      </c>
      <c r="R810" s="9">
        <f>R809/A810</f>
        <v>5753.5714285714284</v>
      </c>
      <c r="S810" s="9">
        <f>R810*30</f>
        <v>172607.14285714284</v>
      </c>
      <c r="T810" s="9"/>
      <c r="U810" s="3"/>
      <c r="V810" s="9"/>
      <c r="W810" s="9"/>
      <c r="X810" s="299" t="s">
        <v>70</v>
      </c>
      <c r="Y810" s="295"/>
      <c r="Z810" s="9"/>
      <c r="AA810" s="42">
        <f>Z809/R809</f>
        <v>0.34785847299813782</v>
      </c>
      <c r="AB810" s="7"/>
      <c r="AD810" s="15"/>
      <c r="AE810" s="3" t="s">
        <v>69</v>
      </c>
      <c r="AF810" s="9">
        <f>AF809/A810</f>
        <v>2167.8571428571427</v>
      </c>
      <c r="AG810" s="9">
        <f>AF810*30</f>
        <v>65035.714285714283</v>
      </c>
      <c r="AH810" s="9"/>
      <c r="AI810" s="3"/>
      <c r="AJ810" s="9"/>
      <c r="AK810" s="9"/>
      <c r="AL810" s="299" t="s">
        <v>70</v>
      </c>
      <c r="AM810" s="295"/>
      <c r="AN810" s="9"/>
      <c r="AO810" s="42">
        <f>AN809/AF809</f>
        <v>0.51357495881383852</v>
      </c>
      <c r="AP810" s="7"/>
      <c r="AR810" s="15"/>
      <c r="AS810" s="3" t="s">
        <v>69</v>
      </c>
      <c r="AT810" s="9">
        <f>AT809/A810</f>
        <v>5332.1428571428569</v>
      </c>
      <c r="AU810" s="9">
        <f>AT810*30</f>
        <v>159964.28571428571</v>
      </c>
      <c r="AV810" s="9"/>
      <c r="AW810" s="3"/>
      <c r="AX810" s="9"/>
      <c r="AY810" s="9"/>
      <c r="AZ810" s="299" t="s">
        <v>70</v>
      </c>
      <c r="BA810" s="295"/>
      <c r="BB810" s="9"/>
      <c r="BC810" s="42">
        <f>BB809/AT809</f>
        <v>0.29963161419959811</v>
      </c>
      <c r="BD810" s="7"/>
      <c r="BF810" s="15"/>
      <c r="BG810" s="3" t="s">
        <v>69</v>
      </c>
      <c r="BH810" s="9">
        <f>BH809/A808</f>
        <v>3339.3939393939395</v>
      </c>
      <c r="BI810" s="73">
        <f>BH810*30</f>
        <v>100181.81818181819</v>
      </c>
      <c r="BJ810" s="9"/>
      <c r="BK810" s="3"/>
      <c r="BL810" s="9"/>
      <c r="BM810" s="9"/>
      <c r="BN810" s="299" t="s">
        <v>70</v>
      </c>
      <c r="BO810" s="295"/>
      <c r="BP810" s="9"/>
      <c r="BQ810" s="42">
        <f>BP809/BH809</f>
        <v>0.21185117967332123</v>
      </c>
      <c r="BR810" s="7"/>
      <c r="BS810" s="1"/>
      <c r="BT810" s="15"/>
      <c r="BU810" s="3" t="s">
        <v>69</v>
      </c>
      <c r="BV810" s="9">
        <f>BV809/A810</f>
        <v>2382.1428571428573</v>
      </c>
      <c r="BW810" s="9">
        <f>BV810*30</f>
        <v>71464.285714285725</v>
      </c>
      <c r="BX810" s="19"/>
      <c r="BY810" s="43"/>
      <c r="BZ810" s="19"/>
      <c r="CA810" s="19"/>
      <c r="CB810" s="19"/>
      <c r="CC810" s="3" t="s">
        <v>71</v>
      </c>
      <c r="CD810" s="9">
        <f>SUM(CD753:CD805)</f>
        <v>21920</v>
      </c>
      <c r="CE810" s="10">
        <f>CD810/BV809</f>
        <v>0.32863568215892053</v>
      </c>
      <c r="CF810" s="7"/>
      <c r="CH810" s="15"/>
      <c r="CI810" s="3" t="s">
        <v>69</v>
      </c>
      <c r="CJ810" s="9">
        <f>CJ809/A810</f>
        <v>2057.1428571428573</v>
      </c>
      <c r="CK810" s="9">
        <f>CJ810*30</f>
        <v>61714.285714285717</v>
      </c>
      <c r="CL810" s="19"/>
      <c r="CM810" s="43"/>
      <c r="CN810" s="19"/>
      <c r="CO810" s="19"/>
      <c r="CP810" s="19"/>
      <c r="CQ810" s="3" t="s">
        <v>71</v>
      </c>
      <c r="CR810" s="9">
        <f>SUM(CR753:CR805)</f>
        <v>10120</v>
      </c>
      <c r="CS810" s="10">
        <f>CR810/CJ809</f>
        <v>0.17569444444444443</v>
      </c>
      <c r="CT810" s="7"/>
      <c r="CV810" s="15"/>
      <c r="CW810" s="3" t="s">
        <v>69</v>
      </c>
      <c r="CX810" s="9" t="e">
        <f>CX809/N810</f>
        <v>#DIV/0!</v>
      </c>
      <c r="CY810" s="9" t="e">
        <f>CX810*30</f>
        <v>#DIV/0!</v>
      </c>
      <c r="CZ810" s="19"/>
      <c r="DA810" s="43"/>
      <c r="DB810" s="19"/>
      <c r="DC810" s="19"/>
      <c r="DD810" s="19"/>
      <c r="DE810" s="3" t="s">
        <v>71</v>
      </c>
      <c r="DF810" s="9">
        <f>SUM(DF753:DF805)</f>
        <v>20218</v>
      </c>
      <c r="DG810" s="10">
        <f>DF810/CX809</f>
        <v>0.36298025134649908</v>
      </c>
      <c r="DH810" s="7"/>
    </row>
    <row r="811" spans="1:112" ht="15" customHeight="1">
      <c r="A811" s="15"/>
      <c r="B811" s="15"/>
      <c r="C811" s="3" t="s">
        <v>72</v>
      </c>
      <c r="D811" s="9">
        <f>D809*0.75</f>
        <v>126900</v>
      </c>
      <c r="E811" s="9"/>
      <c r="F811" s="9"/>
      <c r="G811" s="3"/>
      <c r="H811" s="9"/>
      <c r="I811" s="9"/>
      <c r="J811" s="299" t="s">
        <v>73</v>
      </c>
      <c r="K811" s="295"/>
      <c r="L811" s="9">
        <f>D811-L809</f>
        <v>90298</v>
      </c>
      <c r="M811" s="42">
        <f>L811/D809</f>
        <v>0.53367612293144207</v>
      </c>
      <c r="N811" s="7"/>
      <c r="P811" s="15"/>
      <c r="Q811" s="3" t="s">
        <v>72</v>
      </c>
      <c r="R811" s="9">
        <f>R809*0.75</f>
        <v>120825</v>
      </c>
      <c r="S811" s="9"/>
      <c r="T811" s="9"/>
      <c r="U811" s="3"/>
      <c r="V811" s="9"/>
      <c r="W811" s="9"/>
      <c r="X811" s="299" t="s">
        <v>73</v>
      </c>
      <c r="Y811" s="295"/>
      <c r="Z811" s="9">
        <f>R811-Z809</f>
        <v>64785</v>
      </c>
      <c r="AA811" s="42">
        <f>Z811/R809</f>
        <v>0.40214152700186218</v>
      </c>
      <c r="AB811" s="7"/>
      <c r="AD811" s="15"/>
      <c r="AE811" s="3" t="s">
        <v>72</v>
      </c>
      <c r="AF811" s="9">
        <f>AF809*0.75</f>
        <v>45525</v>
      </c>
      <c r="AG811" s="9"/>
      <c r="AH811" s="9"/>
      <c r="AI811" s="3"/>
      <c r="AJ811" s="9"/>
      <c r="AK811" s="9"/>
      <c r="AL811" s="299" t="s">
        <v>73</v>
      </c>
      <c r="AM811" s="295"/>
      <c r="AN811" s="9">
        <f>AF811-AN809</f>
        <v>14351</v>
      </c>
      <c r="AO811" s="42">
        <f>AN811/AF809</f>
        <v>0.23642504118616145</v>
      </c>
      <c r="AP811" s="7"/>
      <c r="AR811" s="15"/>
      <c r="AS811" s="3" t="s">
        <v>72</v>
      </c>
      <c r="AT811" s="9">
        <f>AT809*0.75</f>
        <v>111975</v>
      </c>
      <c r="AU811" s="9"/>
      <c r="AV811" s="9"/>
      <c r="AW811" s="3"/>
      <c r="AX811" s="9"/>
      <c r="AY811" s="9"/>
      <c r="AZ811" s="299" t="s">
        <v>73</v>
      </c>
      <c r="BA811" s="295"/>
      <c r="BB811" s="9">
        <f>AT811-BB809</f>
        <v>67240</v>
      </c>
      <c r="BC811" s="42">
        <f>BB811/AT809</f>
        <v>0.45036838580040189</v>
      </c>
      <c r="BD811" s="7"/>
      <c r="BF811" s="15"/>
      <c r="BG811" s="3" t="s">
        <v>72</v>
      </c>
      <c r="BH811" s="9">
        <f>BH809*0.75</f>
        <v>82650</v>
      </c>
      <c r="BI811" s="73"/>
      <c r="BJ811" s="9"/>
      <c r="BK811" s="3"/>
      <c r="BL811" s="9"/>
      <c r="BM811" s="9"/>
      <c r="BN811" s="299" t="s">
        <v>73</v>
      </c>
      <c r="BO811" s="295"/>
      <c r="BP811" s="9">
        <f>BH811-BP809</f>
        <v>59304</v>
      </c>
      <c r="BQ811" s="42">
        <f>BP811/BH809</f>
        <v>0.53814882032667877</v>
      </c>
      <c r="BR811" s="7"/>
      <c r="BS811" s="1"/>
      <c r="BT811" s="15"/>
      <c r="BU811" s="3" t="s">
        <v>72</v>
      </c>
      <c r="BV811" s="9">
        <f>BV809*0.75</f>
        <v>50025</v>
      </c>
      <c r="BW811" s="247"/>
      <c r="BX811" s="9"/>
      <c r="BY811" s="3"/>
      <c r="BZ811" s="9"/>
      <c r="CA811" s="9"/>
      <c r="CB811" s="19"/>
      <c r="CC811" s="43" t="s">
        <v>73</v>
      </c>
      <c r="CD811" s="9">
        <f>BV811-CD810</f>
        <v>28105</v>
      </c>
      <c r="CE811" s="10">
        <f>CD811/BV809</f>
        <v>0.42136431784107947</v>
      </c>
      <c r="CF811" s="7"/>
      <c r="CH811" s="15"/>
      <c r="CI811" s="3" t="s">
        <v>72</v>
      </c>
      <c r="CJ811" s="9">
        <f>CJ809*0.75</f>
        <v>43200</v>
      </c>
      <c r="CK811" s="247"/>
      <c r="CL811" s="9"/>
      <c r="CM811" s="3"/>
      <c r="CN811" s="9"/>
      <c r="CO811" s="9"/>
      <c r="CP811" s="19"/>
      <c r="CQ811" s="43" t="s">
        <v>73</v>
      </c>
      <c r="CR811" s="9">
        <f>CJ811-CR810</f>
        <v>33080</v>
      </c>
      <c r="CS811" s="10">
        <f>CR811/CJ809</f>
        <v>0.57430555555555551</v>
      </c>
      <c r="CT811" s="7"/>
      <c r="CV811" s="15"/>
      <c r="CW811" s="3" t="s">
        <v>72</v>
      </c>
      <c r="CX811" s="9">
        <f>CX809*0.75</f>
        <v>41775</v>
      </c>
      <c r="CY811" s="247"/>
      <c r="CZ811" s="9"/>
      <c r="DA811" s="3"/>
      <c r="DB811" s="9"/>
      <c r="DC811" s="9"/>
      <c r="DD811" s="19"/>
      <c r="DE811" s="43" t="s">
        <v>73</v>
      </c>
      <c r="DF811" s="9">
        <f>CX811-DF810</f>
        <v>21557</v>
      </c>
      <c r="DG811" s="10">
        <f>DF811/CX809</f>
        <v>0.38701974865350092</v>
      </c>
      <c r="DH811" s="7"/>
    </row>
    <row r="812" spans="1:112" ht="15" customHeight="1">
      <c r="A812" s="15"/>
      <c r="B812" s="15"/>
      <c r="C812" s="3" t="s">
        <v>74</v>
      </c>
      <c r="D812" s="9">
        <f>D884</f>
        <v>307600</v>
      </c>
      <c r="E812" s="9"/>
      <c r="F812" s="9"/>
      <c r="G812" s="3"/>
      <c r="H812" s="9"/>
      <c r="I812" s="247"/>
      <c r="J812" s="62"/>
      <c r="K812" s="9"/>
      <c r="L812" s="95"/>
      <c r="M812" s="10"/>
      <c r="N812" s="7"/>
      <c r="P812" s="15"/>
      <c r="Q812" s="3" t="s">
        <v>74</v>
      </c>
      <c r="R812" s="9">
        <f>R884</f>
        <v>213500</v>
      </c>
      <c r="S812" s="9"/>
      <c r="T812" s="9"/>
      <c r="U812" s="3"/>
      <c r="V812" s="9"/>
      <c r="W812" s="247"/>
      <c r="X812" s="62"/>
      <c r="Y812" s="9"/>
      <c r="Z812" s="95"/>
      <c r="AA812" s="10"/>
      <c r="AB812" s="7"/>
      <c r="AD812" s="15"/>
      <c r="AE812" s="3" t="s">
        <v>74</v>
      </c>
      <c r="AF812" s="9">
        <f>AF884</f>
        <v>136100</v>
      </c>
      <c r="AG812" s="9"/>
      <c r="AH812" s="9"/>
      <c r="AI812" s="3"/>
      <c r="AJ812" s="9"/>
      <c r="AK812" s="247"/>
      <c r="AL812" s="62"/>
      <c r="AM812" s="9"/>
      <c r="AN812" s="95"/>
      <c r="AO812" s="10"/>
      <c r="AP812" s="7"/>
      <c r="AR812" s="15"/>
      <c r="AS812" s="3" t="s">
        <v>74</v>
      </c>
      <c r="AT812" s="9">
        <f>AT882</f>
        <v>0</v>
      </c>
      <c r="AU812" s="9"/>
      <c r="AV812" s="9"/>
      <c r="AW812" s="3" t="s">
        <v>71</v>
      </c>
      <c r="AX812" s="9">
        <f>SUM(BB753:BB805)</f>
        <v>44735</v>
      </c>
      <c r="AY812" s="10">
        <f>AX812/AT809</f>
        <v>0.29963161419959811</v>
      </c>
      <c r="AZ812" s="115"/>
      <c r="BA812" s="10"/>
      <c r="BB812" s="10"/>
      <c r="BC812" s="10"/>
      <c r="BD812" s="7"/>
      <c r="BF812" s="15"/>
      <c r="BG812" s="3" t="s">
        <v>74</v>
      </c>
      <c r="BH812" s="9">
        <f>CX884</f>
        <v>0</v>
      </c>
      <c r="BI812" s="73"/>
      <c r="BJ812" s="9"/>
      <c r="BK812" s="3"/>
      <c r="BL812" s="9"/>
      <c r="BM812" s="247"/>
      <c r="BN812" s="62"/>
      <c r="BO812" s="9"/>
      <c r="BP812" s="95"/>
      <c r="BQ812" s="10"/>
      <c r="BR812" s="7"/>
      <c r="BS812" s="1"/>
      <c r="BT812" s="15"/>
      <c r="BU812" s="3" t="s">
        <v>74</v>
      </c>
      <c r="BV812" s="9">
        <f>BH884</f>
        <v>134800</v>
      </c>
      <c r="BW812" s="247"/>
      <c r="BX812" s="9"/>
      <c r="BY812" s="31"/>
      <c r="BZ812" s="31"/>
      <c r="CA812" s="31"/>
      <c r="CB812" s="31"/>
      <c r="CC812" s="10"/>
      <c r="CD812" s="97"/>
      <c r="CE812" s="10"/>
      <c r="CF812" s="7"/>
      <c r="CH812" s="15"/>
      <c r="CI812" s="3" t="s">
        <v>74</v>
      </c>
      <c r="CJ812" s="9">
        <f>BV884</f>
        <v>58700</v>
      </c>
      <c r="CK812" s="247"/>
      <c r="CL812" s="9"/>
      <c r="CM812" s="31"/>
      <c r="CN812" s="31"/>
      <c r="CO812" s="31"/>
      <c r="CP812" s="31"/>
      <c r="CQ812" s="10"/>
      <c r="CR812" s="97"/>
      <c r="CS812" s="10"/>
      <c r="CT812" s="7"/>
      <c r="CV812" s="15"/>
      <c r="CW812" s="3" t="s">
        <v>74</v>
      </c>
      <c r="CX812" s="9">
        <f>CJ884</f>
        <v>84500</v>
      </c>
      <c r="CY812" s="247"/>
      <c r="CZ812" s="9"/>
      <c r="DA812" s="31"/>
      <c r="DB812" s="31"/>
      <c r="DC812" s="31"/>
      <c r="DD812" s="31"/>
      <c r="DE812" s="10"/>
      <c r="DF812" s="97"/>
      <c r="DG812" s="10"/>
      <c r="DH812" s="7"/>
    </row>
    <row r="813" spans="1:112" ht="15" customHeight="1">
      <c r="A813" s="15"/>
      <c r="B813" s="15"/>
      <c r="C813" s="9"/>
      <c r="D813" s="9"/>
      <c r="E813" s="9"/>
      <c r="F813" s="9"/>
      <c r="G813" s="3"/>
      <c r="H813" s="9"/>
      <c r="I813" s="247"/>
      <c r="J813" s="62"/>
      <c r="K813" s="91"/>
      <c r="L813" s="95"/>
      <c r="M813" s="10"/>
      <c r="N813" s="7"/>
      <c r="P813" s="15"/>
      <c r="Q813" s="9"/>
      <c r="R813" s="9"/>
      <c r="S813" s="9"/>
      <c r="T813" s="9"/>
      <c r="U813" s="3"/>
      <c r="V813" s="9"/>
      <c r="W813" s="247"/>
      <c r="X813" s="68"/>
      <c r="Y813" s="91"/>
      <c r="Z813" s="95"/>
      <c r="AA813" s="10"/>
      <c r="AB813" s="7"/>
      <c r="AD813" s="15"/>
      <c r="AE813" s="9"/>
      <c r="AF813" s="9"/>
      <c r="AG813" s="9"/>
      <c r="AH813" s="9"/>
      <c r="AI813" s="3"/>
      <c r="AJ813" s="9"/>
      <c r="AK813" s="247"/>
      <c r="AL813" s="68"/>
      <c r="AM813" s="91"/>
      <c r="AN813" s="95"/>
      <c r="AO813" s="10"/>
      <c r="AP813" s="7"/>
      <c r="AR813" s="15"/>
      <c r="AS813" s="9"/>
      <c r="AT813" s="9"/>
      <c r="AU813" s="9"/>
      <c r="AV813" s="9"/>
      <c r="AW813" s="3"/>
      <c r="AX813" s="9"/>
      <c r="AY813" s="10"/>
      <c r="AZ813" s="115"/>
      <c r="BA813" s="10"/>
      <c r="BB813" s="10"/>
      <c r="BC813" s="10"/>
      <c r="BD813" s="7"/>
      <c r="BF813" s="15"/>
      <c r="BG813" s="9"/>
      <c r="BH813" s="9"/>
      <c r="BI813" s="73"/>
      <c r="BJ813" s="9"/>
      <c r="BK813" s="3"/>
      <c r="BL813" s="9"/>
      <c r="BM813" s="247"/>
      <c r="BN813" s="68"/>
      <c r="BO813" s="91"/>
      <c r="BP813" s="95"/>
      <c r="BQ813" s="10"/>
      <c r="BR813" s="7"/>
      <c r="BS813" s="1"/>
      <c r="BT813" s="15"/>
      <c r="BU813" s="9"/>
      <c r="BV813" s="9"/>
      <c r="BW813" s="247"/>
      <c r="BX813" s="9"/>
      <c r="BY813" s="31"/>
      <c r="BZ813" s="31"/>
      <c r="CA813" s="31"/>
      <c r="CB813" s="31"/>
      <c r="CC813" s="10"/>
      <c r="CD813" s="97"/>
      <c r="CE813" s="10"/>
      <c r="CF813" s="7"/>
      <c r="CH813" s="15"/>
      <c r="CI813" s="9"/>
      <c r="CJ813" s="9"/>
      <c r="CK813" s="247"/>
      <c r="CL813" s="9"/>
      <c r="CM813" s="31"/>
      <c r="CN813" s="31"/>
      <c r="CO813" s="31"/>
      <c r="CP813" s="31"/>
      <c r="CQ813" s="10"/>
      <c r="CR813" s="97"/>
      <c r="CS813" s="10"/>
      <c r="CT813" s="7"/>
      <c r="CV813" s="15"/>
      <c r="CW813" s="9"/>
      <c r="CX813" s="9"/>
      <c r="CY813" s="247"/>
      <c r="CZ813" s="9"/>
      <c r="DA813" s="31"/>
      <c r="DB813" s="31"/>
      <c r="DC813" s="31"/>
      <c r="DD813" s="31"/>
      <c r="DE813" s="10"/>
      <c r="DF813" s="97"/>
      <c r="DG813" s="10"/>
      <c r="DH813" s="7"/>
    </row>
    <row r="814" spans="1:112" ht="15" customHeight="1">
      <c r="A814" s="15"/>
      <c r="B814" s="15"/>
      <c r="C814" s="9"/>
      <c r="D814" s="9"/>
      <c r="E814" s="9"/>
      <c r="F814" s="9"/>
      <c r="G814" s="3"/>
      <c r="H814" s="9"/>
      <c r="I814" s="9"/>
      <c r="J814" s="98"/>
      <c r="K814" s="99"/>
      <c r="L814" s="10"/>
      <c r="M814" s="10"/>
      <c r="N814" s="7"/>
      <c r="P814" s="15"/>
      <c r="Q814" s="9"/>
      <c r="R814" s="9"/>
      <c r="S814" s="9"/>
      <c r="T814" s="9"/>
      <c r="U814" s="3"/>
      <c r="V814" s="9"/>
      <c r="W814" s="9"/>
      <c r="X814" s="69"/>
      <c r="Y814" s="99"/>
      <c r="Z814" s="10"/>
      <c r="AA814" s="10"/>
      <c r="AB814" s="7"/>
      <c r="AD814" s="15"/>
      <c r="AE814" s="9"/>
      <c r="AF814" s="9"/>
      <c r="AG814" s="9"/>
      <c r="AH814" s="9"/>
      <c r="AI814" s="3"/>
      <c r="AJ814" s="9"/>
      <c r="AK814" s="9"/>
      <c r="AL814" s="69"/>
      <c r="AM814" s="99"/>
      <c r="AN814" s="10"/>
      <c r="AO814" s="10"/>
      <c r="AP814" s="7"/>
      <c r="AR814" s="15"/>
      <c r="AS814" s="9"/>
      <c r="AT814" s="9"/>
      <c r="AU814" s="9"/>
      <c r="AV814" s="9"/>
      <c r="AW814" s="3" t="s">
        <v>73</v>
      </c>
      <c r="AX814" s="9">
        <f>AT811-AX812</f>
        <v>67240</v>
      </c>
      <c r="AY814" s="10">
        <f>AX814/AT809</f>
        <v>0.45036838580040189</v>
      </c>
      <c r="AZ814" s="115"/>
      <c r="BA814" s="10"/>
      <c r="BB814" s="10"/>
      <c r="BC814" s="10"/>
      <c r="BD814" s="7"/>
      <c r="BF814" s="15"/>
      <c r="BG814" s="9"/>
      <c r="BH814" s="9"/>
      <c r="BI814" s="73"/>
      <c r="BJ814" s="9"/>
      <c r="BK814" s="3"/>
      <c r="BL814" s="9"/>
      <c r="BM814" s="9"/>
      <c r="BN814" s="69"/>
      <c r="BO814" s="99"/>
      <c r="BP814" s="10"/>
      <c r="BQ814" s="10"/>
      <c r="BR814" s="7"/>
      <c r="BS814" s="1"/>
      <c r="BT814" s="15"/>
      <c r="BU814" s="9"/>
      <c r="BV814" s="9"/>
      <c r="BW814" s="9"/>
      <c r="BX814" s="78"/>
      <c r="BY814" s="100"/>
      <c r="BZ814" s="78"/>
      <c r="CA814" s="92"/>
      <c r="CB814" s="92"/>
      <c r="CC814" s="92"/>
      <c r="CD814" s="10"/>
      <c r="CE814" s="10"/>
      <c r="CF814" s="7"/>
      <c r="CH814" s="15"/>
      <c r="CI814" s="9"/>
      <c r="CJ814" s="9"/>
      <c r="CK814" s="247"/>
      <c r="CL814" s="9"/>
      <c r="CM814" s="3"/>
      <c r="CN814" s="9"/>
      <c r="CO814" s="10"/>
      <c r="CP814" s="10"/>
      <c r="CQ814" s="10"/>
      <c r="CR814" s="97"/>
      <c r="CS814" s="10"/>
      <c r="CT814" s="7"/>
      <c r="CV814" s="15"/>
      <c r="CW814" s="9"/>
      <c r="CX814" s="9"/>
      <c r="CY814" s="247"/>
      <c r="CZ814" s="9"/>
      <c r="DA814" s="3"/>
      <c r="DB814" s="9"/>
      <c r="DC814" s="10"/>
      <c r="DD814" s="10"/>
      <c r="DE814" s="10"/>
      <c r="DF814" s="97"/>
      <c r="DG814" s="10"/>
      <c r="DH814" s="7"/>
    </row>
    <row r="815" spans="1:112" ht="15" customHeight="1">
      <c r="A815" s="300" t="s">
        <v>75</v>
      </c>
      <c r="B815" s="301"/>
      <c r="C815" s="295"/>
      <c r="D815" s="44">
        <f>SUM(D753,D757,D761,D765,D769,D773,D776,D781,D785,D789,D793,D797,D801)*100</f>
        <v>47700</v>
      </c>
      <c r="E815" s="95">
        <f>D815/A810</f>
        <v>1703.5714285714287</v>
      </c>
      <c r="F815" s="9"/>
      <c r="G815" s="3">
        <f>D815/H815</f>
        <v>1987.5</v>
      </c>
      <c r="H815" s="44">
        <f>SUM(H753,H757,H761,H765,H769,H773,H776,H781,H785,H789,H793,H797,H801)</f>
        <v>24</v>
      </c>
      <c r="I815" s="9"/>
      <c r="J815" s="90" t="str">
        <f t="shared" ref="J815:K815" si="1430">J753</f>
        <v>NICIマスコット</v>
      </c>
      <c r="K815" s="91">
        <f t="shared" si="1430"/>
        <v>682</v>
      </c>
      <c r="L815" s="44">
        <f>SUM(L753,L757,L761,L765,L769,L773,L776,L781,L785,L789,L793,L797,L801)</f>
        <v>16368</v>
      </c>
      <c r="M815" s="42">
        <f>L815/D815</f>
        <v>0.34314465408805034</v>
      </c>
      <c r="N815" s="7"/>
      <c r="P815" s="300" t="s">
        <v>75</v>
      </c>
      <c r="Q815" s="295"/>
      <c r="R815" s="44">
        <f>SUM(R753,R757,R761,R765,R769,R773,R776,R781,R785,R789,R793,R797,R801)*100</f>
        <v>12100</v>
      </c>
      <c r="S815" s="95">
        <f>R815/A810</f>
        <v>432.14285714285717</v>
      </c>
      <c r="T815" s="9"/>
      <c r="U815" s="3">
        <f>R815/V815</f>
        <v>6050</v>
      </c>
      <c r="V815" s="44">
        <f>SUM(V753,V757,V761,V765,V769,V773,V776,V781,V785,V789,V793,V797,V801)</f>
        <v>2</v>
      </c>
      <c r="W815" s="9"/>
      <c r="X815" s="90" t="str">
        <f t="shared" ref="X815:Y815" si="1431">X753</f>
        <v>ジャグラーサウンドボタン</v>
      </c>
      <c r="Y815" s="91">
        <f t="shared" si="1431"/>
        <v>748</v>
      </c>
      <c r="Z815" s="44">
        <f>SUM(Z753,Z757,Z761,Z765,Z769,Z773,Z776,Z781,Z785,Z789,Z793,Z797,Z801)</f>
        <v>1496</v>
      </c>
      <c r="AA815" s="42">
        <f>Z815/R815</f>
        <v>0.12363636363636364</v>
      </c>
      <c r="AB815" s="7"/>
      <c r="AD815" s="300" t="s">
        <v>75</v>
      </c>
      <c r="AE815" s="295"/>
      <c r="AF815" s="44">
        <f>SUM(AF753,AF757,AF761,AF765,AF769,AF773,AF776,AF781,AF785,AF789,AF793,AF797,AF801)*100</f>
        <v>17200</v>
      </c>
      <c r="AG815" s="95">
        <f>AF815/$A810</f>
        <v>614.28571428571433</v>
      </c>
      <c r="AH815" s="9"/>
      <c r="AI815" s="3">
        <f>AF815/AJ815</f>
        <v>1720</v>
      </c>
      <c r="AJ815" s="44">
        <f>SUM(AJ753,AJ757,AJ761,AJ765,AJ769,AJ773,AJ776,AJ781,AJ785,AJ789,AJ793,AJ797,AJ801)</f>
        <v>10</v>
      </c>
      <c r="AK815" s="9"/>
      <c r="AL815" s="90" t="str">
        <f t="shared" ref="AL815:AM815" si="1432">AL753</f>
        <v>ミニ香水</v>
      </c>
      <c r="AM815" s="91">
        <f t="shared" si="1432"/>
        <v>1100</v>
      </c>
      <c r="AN815" s="44">
        <f>SUM(AN753,AN757,AN761,AN765,AN769,AN773,AN776,AN781,AN785,AN789,AN793,AN797,AN801)</f>
        <v>11000</v>
      </c>
      <c r="AO815" s="42">
        <f>AN815/AF815</f>
        <v>0.63953488372093026</v>
      </c>
      <c r="AP815" s="7"/>
      <c r="AR815" s="300" t="s">
        <v>75</v>
      </c>
      <c r="AS815" s="295"/>
      <c r="AT815" s="44">
        <f>SUM(AT753,AT757,AT761,AT765,AT769,AT773,AT776,AT781,AT785,AT789,AT793,AT797,AT801)*100</f>
        <v>42400</v>
      </c>
      <c r="AU815" s="95">
        <f>AT815/$A810</f>
        <v>1514.2857142857142</v>
      </c>
      <c r="AV815" s="9"/>
      <c r="AW815" s="3">
        <f>AT815/AX815</f>
        <v>2231.5789473684213</v>
      </c>
      <c r="AX815" s="44">
        <f>SUM(AX753,AX757,AX761,AX765,AX769,AX773,AX776,AX781,AX785,AX789,AX793,AX797,AX801)</f>
        <v>19</v>
      </c>
      <c r="AY815" s="9"/>
      <c r="AZ815" s="90" t="str">
        <f t="shared" ref="AZ815:BA815" si="1433">AZ753</f>
        <v>テラスタルフェス</v>
      </c>
      <c r="BA815" s="91">
        <f t="shared" si="1433"/>
        <v>1000</v>
      </c>
      <c r="BB815" s="44">
        <f>SUM(BB753,BB757,BB761,BB765,BB769,BB773,BB776,BB781,BB785,BB789,BB793,BB797,BB801)</f>
        <v>19000</v>
      </c>
      <c r="BC815" s="42">
        <f>BB815/AT815</f>
        <v>0.44811320754716982</v>
      </c>
      <c r="BD815" s="7"/>
      <c r="BF815" s="300" t="s">
        <v>75</v>
      </c>
      <c r="BG815" s="295"/>
      <c r="BH815" s="44">
        <f>SUM(BH753,BH757,BH761,BH765,BH769,BH773,BH776,BH781,BH785,BH789,BH793,BH797,BH801)*100</f>
        <v>34100</v>
      </c>
      <c r="BI815" s="195">
        <f>BH815/$A810</f>
        <v>1217.8571428571429</v>
      </c>
      <c r="BJ815" s="9"/>
      <c r="BK815" s="3">
        <f>BH815/BL815</f>
        <v>2273.3333333333335</v>
      </c>
      <c r="BL815" s="44">
        <f>SUM(BL753,BL757,BL761,BL765,BL769,BL773,BL776,BL781,BL785,BL789,BL793,BL797,BL801)</f>
        <v>15</v>
      </c>
      <c r="BM815" s="9"/>
      <c r="BN815" s="90" t="str">
        <f t="shared" ref="BN815:BO815" si="1434">BN753</f>
        <v>ゴールドイヤホン</v>
      </c>
      <c r="BO815" s="91">
        <f t="shared" si="1434"/>
        <v>800</v>
      </c>
      <c r="BP815" s="44">
        <f>SUM(BP753,BP757,BP761,BP765,BP769,BP773,BP776,BP781,BP785,BP789,BP793,BP797,BP801)</f>
        <v>12000</v>
      </c>
      <c r="BQ815" s="42">
        <f>BP815/BH815</f>
        <v>0.35190615835777128</v>
      </c>
      <c r="BR815" s="7"/>
      <c r="BS815" s="1"/>
      <c r="BT815" s="15"/>
      <c r="BU815" s="9"/>
      <c r="BV815" s="9"/>
      <c r="BW815" s="9"/>
      <c r="BX815" s="9"/>
      <c r="BY815" s="3"/>
      <c r="BZ815" s="9"/>
      <c r="CA815" s="9"/>
      <c r="CB815" s="9"/>
      <c r="CC815" s="9"/>
      <c r="CD815" s="9"/>
      <c r="CE815" s="9"/>
      <c r="CF815" s="7"/>
      <c r="CH815" s="15"/>
      <c r="CI815" s="9"/>
      <c r="CJ815" s="9"/>
      <c r="CK815" s="9"/>
      <c r="CL815" s="78"/>
      <c r="CM815" s="100"/>
      <c r="CN815" s="78"/>
      <c r="CO815" s="78"/>
      <c r="CP815" s="78"/>
      <c r="CQ815" s="78"/>
      <c r="CR815" s="9"/>
      <c r="CS815" s="9"/>
      <c r="CT815" s="7"/>
      <c r="CV815" s="15"/>
      <c r="CW815" s="9"/>
      <c r="CX815" s="9"/>
      <c r="CY815" s="9"/>
      <c r="CZ815" s="78"/>
      <c r="DA815" s="100"/>
      <c r="DB815" s="78"/>
      <c r="DC815" s="78"/>
      <c r="DD815" s="78"/>
      <c r="DE815" s="78"/>
      <c r="DF815" s="9"/>
      <c r="DG815" s="9"/>
      <c r="DH815" s="7"/>
    </row>
    <row r="816" spans="1:112" ht="15" customHeight="1">
      <c r="A816" s="300" t="s">
        <v>75</v>
      </c>
      <c r="B816" s="301"/>
      <c r="C816" s="295"/>
      <c r="D816" s="44">
        <f>SUM(D754,D758,D762,D766,D770,D774,D777,D782,D786,D790,D794,D798,D802)*100</f>
        <v>51200</v>
      </c>
      <c r="E816" s="95">
        <f>D816/A810</f>
        <v>1828.5714285714287</v>
      </c>
      <c r="F816" s="9"/>
      <c r="G816" s="3">
        <f>D816/H816</f>
        <v>6400</v>
      </c>
      <c r="H816" s="44">
        <f>SUM(H754,H758,H762,H766,H770,H774,H777,H782,H786,H790,H794,H798,H802)</f>
        <v>8</v>
      </c>
      <c r="I816" s="9"/>
      <c r="J816" s="90" t="str">
        <f t="shared" ref="J816:K816" si="1435">J754</f>
        <v>ピクミンマスコット</v>
      </c>
      <c r="K816" s="91">
        <f t="shared" si="1435"/>
        <v>800</v>
      </c>
      <c r="L816" s="44">
        <f>SUM(L754,L758,L762,L766,L770,L774,L777,L782,L786,L790,L794,L798,L802)</f>
        <v>6400</v>
      </c>
      <c r="M816" s="42">
        <f>L816/D816</f>
        <v>0.125</v>
      </c>
      <c r="N816" s="7"/>
      <c r="P816" s="300" t="s">
        <v>75</v>
      </c>
      <c r="Q816" s="295"/>
      <c r="R816" s="44">
        <f>SUM(R754,R758,R762,R766,R770,R774,R777,R782,R786,R790,R794,R798,R802)*100</f>
        <v>46400</v>
      </c>
      <c r="S816" s="95">
        <f>R816/A810</f>
        <v>1657.1428571428571</v>
      </c>
      <c r="T816" s="9"/>
      <c r="U816" s="3">
        <f>R816/V816</f>
        <v>2900</v>
      </c>
      <c r="V816" s="44">
        <f>SUM(V754,V758,V762,V766,V770,V774,V777,V782,V786,V790,V794,V798,V802)</f>
        <v>16</v>
      </c>
      <c r="W816" s="9"/>
      <c r="X816" s="90" t="str">
        <f t="shared" ref="X816:Y816" si="1436">X754</f>
        <v>サンリオキーケース</v>
      </c>
      <c r="Y816" s="91">
        <f t="shared" si="1436"/>
        <v>762</v>
      </c>
      <c r="Z816" s="44">
        <f>SUM(Z754,Z758,Z762,Z766,Z770,Z774,Z777,Z782,Z786,Z790,Z794,Z798,Z802)</f>
        <v>12192</v>
      </c>
      <c r="AA816" s="42">
        <f>Z816/R816</f>
        <v>0.26275862068965516</v>
      </c>
      <c r="AB816" s="7"/>
      <c r="AD816" s="300" t="s">
        <v>75</v>
      </c>
      <c r="AE816" s="295"/>
      <c r="AF816" s="44">
        <f>SUM(AF754,AF758,AF762,AF766,AF770,AF774,AF777,AF782,AF786,AF790,AF794,AF798,AF802)*100</f>
        <v>10700</v>
      </c>
      <c r="AG816" s="95">
        <f>AF816/$A810</f>
        <v>382.14285714285717</v>
      </c>
      <c r="AH816" s="9"/>
      <c r="AI816" s="3">
        <f>AF816/AJ816</f>
        <v>3566.6666666666665</v>
      </c>
      <c r="AJ816" s="44">
        <f>SUM(AJ754,AJ758,AJ762,AJ766,AJ770,AJ774,AJ777,AJ782,AJ786,AJ790,AJ794,AJ798,AJ802)</f>
        <v>3</v>
      </c>
      <c r="AK816" s="9"/>
      <c r="AL816" s="90" t="str">
        <f t="shared" ref="AL816:AM816" si="1437">AL754</f>
        <v>じゃがりこウォレット</v>
      </c>
      <c r="AM816" s="91">
        <f t="shared" si="1437"/>
        <v>759</v>
      </c>
      <c r="AN816" s="44">
        <f>SUM(AN754,AN758,AN762,AN766,AN770,AN774,AN777,AN782,AN786,AN790,AN794,AN798,AN802)</f>
        <v>2568</v>
      </c>
      <c r="AO816" s="42">
        <f>AN816/AF816</f>
        <v>0.24</v>
      </c>
      <c r="AP816" s="7"/>
      <c r="AR816" s="300" t="s">
        <v>75</v>
      </c>
      <c r="AS816" s="295"/>
      <c r="AT816" s="44">
        <f>SUM(AT754,AT758,AT762,AT766,AT770,AT774,AT777,AT782,AT786,AT790,AT794,AT798,AT802)*100</f>
        <v>28200</v>
      </c>
      <c r="AU816" s="95">
        <f>AT816/$A810</f>
        <v>1007.1428571428571</v>
      </c>
      <c r="AV816" s="9"/>
      <c r="AW816" s="3">
        <f>AT816/AX816</f>
        <v>2169.2307692307691</v>
      </c>
      <c r="AX816" s="44">
        <f>SUM(AX754,AX758,AX762,AX766,AX770,AX774,AX777,AX782,AX786,AX790,AX794,AX798,AX802)</f>
        <v>13</v>
      </c>
      <c r="AY816" s="9"/>
      <c r="AZ816" s="90" t="str">
        <f t="shared" ref="AZ816:BA816" si="1438">AZ754</f>
        <v>バトルパートナー</v>
      </c>
      <c r="BA816" s="91">
        <f t="shared" si="1438"/>
        <v>1000</v>
      </c>
      <c r="BB816" s="44">
        <f>SUM(BB754,BB758,BB762,BB766,BB770,BB774,BB777,BB782,BB786,BB790,BB794,BB798,BB802)</f>
        <v>13000</v>
      </c>
      <c r="BC816" s="42">
        <f>BB816/AT816</f>
        <v>0.46099290780141844</v>
      </c>
      <c r="BD816" s="7"/>
      <c r="BF816" s="300" t="s">
        <v>75</v>
      </c>
      <c r="BG816" s="295"/>
      <c r="BH816" s="44">
        <f>SUM(BH754,BH758,BH762,BH766,BH770,BH774,BH777,BH782,BH786,BH790,BH794,BH798,BH802)*100</f>
        <v>43100</v>
      </c>
      <c r="BI816" s="195">
        <f>BH816/$A810</f>
        <v>1539.2857142857142</v>
      </c>
      <c r="BJ816" s="9"/>
      <c r="BK816" s="3">
        <f>BH816/BL816</f>
        <v>5387.5</v>
      </c>
      <c r="BL816" s="44">
        <f>SUM(BL754,BL758,BL762,BL766,BL770,BL774,BL777,BL782,BL786,BL790,BL794,BL798,BL802)</f>
        <v>8</v>
      </c>
      <c r="BM816" s="9"/>
      <c r="BN816" s="90" t="str">
        <f t="shared" ref="BN816:BO816" si="1439">BN754</f>
        <v>デジタルミニカメラ</v>
      </c>
      <c r="BO816" s="91">
        <f t="shared" si="1439"/>
        <v>722</v>
      </c>
      <c r="BP816" s="44">
        <f>SUM(BP754,BP758,BP762,BP766,BP770,BP774,BP777,BP782,BP786,BP790,BP794,BP798,BP802)</f>
        <v>5776</v>
      </c>
      <c r="BQ816" s="42">
        <f>BP816/BH816</f>
        <v>0.13401392111368909</v>
      </c>
      <c r="BR816" s="7"/>
      <c r="BS816" s="1"/>
      <c r="BT816" s="15"/>
      <c r="BU816" s="9"/>
      <c r="BV816" s="9"/>
      <c r="BW816" s="9"/>
      <c r="BX816" s="9"/>
      <c r="BY816" s="3"/>
      <c r="BZ816" s="9"/>
      <c r="CA816" s="9"/>
      <c r="CB816" s="9"/>
      <c r="CC816" s="9"/>
      <c r="CD816" s="9"/>
      <c r="CE816" s="9"/>
      <c r="CF816" s="7"/>
      <c r="CH816" s="15"/>
      <c r="CI816" s="9"/>
      <c r="CJ816" s="9"/>
      <c r="CK816" s="9"/>
      <c r="CL816" s="9"/>
      <c r="CM816" s="3"/>
      <c r="CN816" s="9"/>
      <c r="CO816" s="9"/>
      <c r="CP816" s="9"/>
      <c r="CQ816" s="9"/>
      <c r="CR816" s="9"/>
      <c r="CS816" s="9"/>
      <c r="CT816" s="7"/>
      <c r="CV816" s="15"/>
      <c r="CW816" s="9"/>
      <c r="CX816" s="9"/>
      <c r="CY816" s="9"/>
      <c r="CZ816" s="9"/>
      <c r="DA816" s="3"/>
      <c r="DB816" s="9"/>
      <c r="DC816" s="9"/>
      <c r="DD816" s="9"/>
      <c r="DE816" s="9"/>
      <c r="DF816" s="9"/>
      <c r="DG816" s="9"/>
      <c r="DH816" s="7"/>
    </row>
    <row r="817" spans="1:119" ht="15" customHeight="1">
      <c r="A817" s="300" t="s">
        <v>75</v>
      </c>
      <c r="B817" s="301"/>
      <c r="C817" s="295"/>
      <c r="D817" s="44">
        <f>SUM(D755,D759,D763,D767,D771,D775,D778,D783,D787,D791,D795,D799,D803)*100</f>
        <v>32100</v>
      </c>
      <c r="E817" s="95">
        <f>D817/A810</f>
        <v>1146.4285714285713</v>
      </c>
      <c r="F817" s="9"/>
      <c r="G817" s="3">
        <f>D817/H817</f>
        <v>1234.6153846153845</v>
      </c>
      <c r="H817" s="44">
        <f>SUM(H755,H759,H763,H767,H771,H775,H778,H783,H787,H791,H795,H799,H803)</f>
        <v>26</v>
      </c>
      <c r="I817" s="9"/>
      <c r="J817" s="90" t="str">
        <f t="shared" ref="J817:K817" si="1440">J755</f>
        <v>グミッツェルプチ</v>
      </c>
      <c r="K817" s="91">
        <f t="shared" si="1440"/>
        <v>188</v>
      </c>
      <c r="L817" s="44">
        <f>SUM(L755,L759,L763,L767,L771,L775,L778,L783,L787,L791,L795,L799,L803)</f>
        <v>8224</v>
      </c>
      <c r="M817" s="42">
        <f>L817/D817</f>
        <v>0.25619937694704048</v>
      </c>
      <c r="N817" s="7"/>
      <c r="P817" s="300" t="s">
        <v>75</v>
      </c>
      <c r="Q817" s="295"/>
      <c r="R817" s="44">
        <f>SUM(R755,R759,R763,R767,R771,R775,R778,R783,R787,R791,R795,R799,R803)*100</f>
        <v>64700</v>
      </c>
      <c r="S817" s="95">
        <f>R817/A810</f>
        <v>2310.7142857142858</v>
      </c>
      <c r="T817" s="9"/>
      <c r="U817" s="3">
        <f>R817/V817</f>
        <v>2310.7142857142858</v>
      </c>
      <c r="V817" s="44">
        <f>SUM(V755,V759,V763,V767,V771,V775,V778,V783,V787,V791,V795,V799,V803)</f>
        <v>28</v>
      </c>
      <c r="W817" s="9"/>
      <c r="X817" s="90" t="str">
        <f t="shared" ref="X817:Y817" si="1441">X755</f>
        <v>サンリオファン</v>
      </c>
      <c r="Y817" s="91">
        <f t="shared" si="1441"/>
        <v>1100</v>
      </c>
      <c r="Z817" s="44">
        <f>SUM(Z755,Z759,Z763,Z767,Z771,Z775,Z778,Z783,Z787,Z791,Z795,Z799,Z803)</f>
        <v>30800</v>
      </c>
      <c r="AA817" s="42">
        <f>Z817/R817</f>
        <v>0.47604327666151469</v>
      </c>
      <c r="AB817" s="7"/>
      <c r="AD817" s="300" t="s">
        <v>75</v>
      </c>
      <c r="AE817" s="295"/>
      <c r="AF817" s="44">
        <f>SUM(AF755,AF759,AF763,AF767,AF771,AF775,AF778,AF783,AF787,AF791,AF795,AF799,AF803)*100</f>
        <v>19300</v>
      </c>
      <c r="AG817" s="95">
        <f>AF817/$A810</f>
        <v>689.28571428571433</v>
      </c>
      <c r="AH817" s="9"/>
      <c r="AI817" s="3">
        <f>AF817/AJ817</f>
        <v>3860</v>
      </c>
      <c r="AJ817" s="44">
        <f>SUM(AJ755,AJ759,AJ763,AJ767,AJ771,AJ775,AJ778,AJ783,AJ787,AJ791,AJ795,AJ799,AJ803)</f>
        <v>5</v>
      </c>
      <c r="AK817" s="9"/>
      <c r="AL817" s="90" t="str">
        <f t="shared" ref="AL817:AM817" si="1442">AL755</f>
        <v>ゲームアーク</v>
      </c>
      <c r="AM817" s="91">
        <f t="shared" si="1442"/>
        <v>670</v>
      </c>
      <c r="AN817" s="44">
        <f>SUM(AN755,AN759,AN763,AN767,AN771,AN775,AN778,AN783,AN787,AN791,AN795,AN799,AN803)</f>
        <v>3350</v>
      </c>
      <c r="AO817" s="42">
        <f>AN817/AF817</f>
        <v>0.17357512953367876</v>
      </c>
      <c r="AP817" s="7"/>
      <c r="AR817" s="300" t="s">
        <v>75</v>
      </c>
      <c r="AS817" s="295"/>
      <c r="AT817" s="44">
        <f>SUM(AT755,AT759,AT763,AT767,AT771,AT775,AT778,AT783,AT787,AT791,AT795,AT799,AT803)*100</f>
        <v>19400</v>
      </c>
      <c r="AU817" s="95">
        <f>AT817/$A810</f>
        <v>692.85714285714289</v>
      </c>
      <c r="AV817" s="9"/>
      <c r="AW817" s="3">
        <f>AT817/AX817</f>
        <v>1021.0526315789474</v>
      </c>
      <c r="AX817" s="44">
        <f>SUM(AX755,AX759,AX763,AX767,AX771,AX775,AX778,AX783,AX787,AX791,AX795,AX799,AX803)</f>
        <v>19</v>
      </c>
      <c r="AY817" s="9"/>
      <c r="AZ817" s="90" t="str">
        <f t="shared" ref="AZ817:BA817" si="1443">AZ755</f>
        <v>SPGマスコット</v>
      </c>
      <c r="BA817" s="91">
        <f t="shared" si="1443"/>
        <v>165</v>
      </c>
      <c r="BB817" s="44">
        <f>SUM(BB755,BB759,BB763,BB767,BB771,BB775,BB778,BB783,BB787,BB791,BB795,BB799,BB803)</f>
        <v>3135</v>
      </c>
      <c r="BC817" s="42">
        <f>BB817/AT817</f>
        <v>0.16159793814432991</v>
      </c>
      <c r="BD817" s="7"/>
      <c r="BF817" s="300" t="s">
        <v>75</v>
      </c>
      <c r="BG817" s="295"/>
      <c r="BH817" s="44">
        <f>SUM(BH755,BH759,BH763,BH767,BH771,BH775,BH778,BH783,BH787,BH791,BH795,BH799,BH803)*100</f>
        <v>21000</v>
      </c>
      <c r="BI817" s="195">
        <f>BH817/$A810</f>
        <v>750</v>
      </c>
      <c r="BJ817" s="9"/>
      <c r="BK817" s="3">
        <f>BH817/BL817</f>
        <v>2100</v>
      </c>
      <c r="BL817" s="44">
        <f>SUM(BL755,BL759,BL763,BL767,BL771,BL775,BL778,BL783,BL787,BL791,BL795,BL799,BL803)</f>
        <v>10</v>
      </c>
      <c r="BM817" s="9"/>
      <c r="BN817" s="90" t="str">
        <f t="shared" ref="BN817:BO817" si="1444">BN755</f>
        <v>おしゅし</v>
      </c>
      <c r="BO817" s="91">
        <f t="shared" si="1444"/>
        <v>418</v>
      </c>
      <c r="BP817" s="44">
        <f>SUM(BP755,BP759,BP763,BP767,BP771,BP775,BP778,BP783,BP787,BP791,BP795,BP799,BP803)</f>
        <v>4180</v>
      </c>
      <c r="BQ817" s="42">
        <f>BP817/BH817</f>
        <v>0.19904761904761906</v>
      </c>
      <c r="BR817" s="7"/>
      <c r="BS817" s="1"/>
      <c r="BT817" s="15"/>
      <c r="BU817" s="9"/>
      <c r="BV817" s="9"/>
      <c r="BW817" s="9"/>
      <c r="BX817" s="9"/>
      <c r="BY817" s="3"/>
      <c r="BZ817" s="9"/>
      <c r="CA817" s="9"/>
      <c r="CB817" s="9"/>
      <c r="CC817" s="9"/>
      <c r="CD817" s="9"/>
      <c r="CE817" s="9"/>
      <c r="CF817" s="7"/>
      <c r="CH817" s="15"/>
      <c r="CI817" s="9"/>
      <c r="CJ817" s="9"/>
      <c r="CK817" s="9"/>
      <c r="CL817" s="9"/>
      <c r="CM817" s="3"/>
      <c r="CN817" s="9"/>
      <c r="CO817" s="9"/>
      <c r="CP817" s="9"/>
      <c r="CQ817" s="9"/>
      <c r="CR817" s="9"/>
      <c r="CS817" s="9"/>
      <c r="CT817" s="7"/>
      <c r="CV817" s="15"/>
      <c r="CW817" s="9"/>
      <c r="CX817" s="9"/>
      <c r="CY817" s="9"/>
      <c r="CZ817" s="9"/>
      <c r="DA817" s="3"/>
      <c r="DB817" s="9"/>
      <c r="DC817" s="9"/>
      <c r="DD817" s="9"/>
      <c r="DE817" s="9"/>
      <c r="DF817" s="9"/>
      <c r="DG817" s="9"/>
      <c r="DH817" s="7"/>
    </row>
    <row r="818" spans="1:119" ht="15" customHeight="1">
      <c r="A818" s="300" t="s">
        <v>75</v>
      </c>
      <c r="B818" s="301"/>
      <c r="C818" s="295"/>
      <c r="D818" s="44">
        <f>SUM(D756,D760,D764,D768,D772,D780,D779,D784,D788,D792,D796,D800,D804)*100</f>
        <v>38200</v>
      </c>
      <c r="E818" s="95">
        <f>D818/A810</f>
        <v>1364.2857142857142</v>
      </c>
      <c r="F818" s="9"/>
      <c r="G818" s="3">
        <f>D818/H818</f>
        <v>1157.5757575757575</v>
      </c>
      <c r="H818" s="44">
        <f>SUM(H756,H760,H764,H768,H772,H780,H779,H784,H788,H792,H796,H800,H804)</f>
        <v>33</v>
      </c>
      <c r="I818" s="9"/>
      <c r="J818" s="90" t="str">
        <f t="shared" ref="J818:K818" si="1445">J756</f>
        <v>グミッツェル</v>
      </c>
      <c r="K818" s="91">
        <f t="shared" si="1445"/>
        <v>170</v>
      </c>
      <c r="L818" s="44">
        <f>SUM(L756,L760,L764,L768,L772,L780,L779,L784,L788,L792,L796,L800,L804)</f>
        <v>5610</v>
      </c>
      <c r="M818" s="42">
        <f>L818/D818</f>
        <v>0.14685863874345551</v>
      </c>
      <c r="N818" s="7"/>
      <c r="P818" s="300" t="s">
        <v>75</v>
      </c>
      <c r="Q818" s="295"/>
      <c r="R818" s="44">
        <f>SUM(R756,R760,R764,R768,R772,R780,R779,R784,R788,R792,R796,R800,R804)*100</f>
        <v>37900</v>
      </c>
      <c r="S818" s="95">
        <f>R818/A810</f>
        <v>1353.5714285714287</v>
      </c>
      <c r="T818" s="9"/>
      <c r="U818" s="3">
        <f>R818/V818</f>
        <v>1994.7368421052631</v>
      </c>
      <c r="V818" s="44">
        <f>SUM(V756,V760,V764,V768,V772,V780,V779,V784,V788,V792,V796,V800,V804)</f>
        <v>19</v>
      </c>
      <c r="W818" s="9"/>
      <c r="X818" s="90" t="str">
        <f t="shared" ref="X818:Y818" si="1446">X756</f>
        <v>アンパンマンマスコット</v>
      </c>
      <c r="Y818" s="91">
        <f t="shared" si="1446"/>
        <v>608</v>
      </c>
      <c r="Z818" s="44">
        <f>SUM(Z756,Z760,Z764,Z768,Z772,Z780,Z779,Z784,Z788,Z792,Z796,Z800,Z804)</f>
        <v>11552</v>
      </c>
      <c r="AA818" s="42">
        <f>Z818/R818</f>
        <v>0.30480211081794195</v>
      </c>
      <c r="AB818" s="7"/>
      <c r="AD818" s="300" t="s">
        <v>75</v>
      </c>
      <c r="AE818" s="295"/>
      <c r="AF818" s="44">
        <f>SUM(AF756,AF760,AF764,AF768,AF772,AF780,AF779,AF784,AF788,AF792,AF796,AF800,AF804)*100</f>
        <v>13500</v>
      </c>
      <c r="AG818" s="95">
        <f>AF818/$A810</f>
        <v>482.14285714285717</v>
      </c>
      <c r="AH818" s="9"/>
      <c r="AI818" s="3">
        <f>AF818/AJ818</f>
        <v>562.5</v>
      </c>
      <c r="AJ818" s="44">
        <f>SUM(AJ756,AJ760,AJ764,AJ768,AJ772,AJ780,AJ779,AJ784,AJ788,AJ792,AJ796,AJ800,AJ804)</f>
        <v>24</v>
      </c>
      <c r="AK818" s="9"/>
      <c r="AL818" s="90" t="str">
        <f t="shared" ref="AL818:AM818" si="1447">AL756</f>
        <v>サンリオシューズ</v>
      </c>
      <c r="AM818" s="91">
        <f t="shared" si="1447"/>
        <v>594</v>
      </c>
      <c r="AN818" s="44">
        <f>SUM(AN756,AN760,AN764,AN768,AN772,AN780,AN779,AN784,AN788,AN792,AN796,AN800,AN804)</f>
        <v>14256</v>
      </c>
      <c r="AO818" s="42">
        <f>AN818/AF818</f>
        <v>1.056</v>
      </c>
      <c r="AP818" s="7"/>
      <c r="AR818" s="300" t="s">
        <v>75</v>
      </c>
      <c r="AS818" s="295"/>
      <c r="AT818" s="44">
        <f>SUM(AT756,AT760,AT764,AT768,AT772,AT780,AT779,AT784,AT788,AT792,AT796,AT800,AT804)*100</f>
        <v>59300</v>
      </c>
      <c r="AU818" s="95">
        <f>AT818/$A810</f>
        <v>2117.8571428571427</v>
      </c>
      <c r="AV818" s="9"/>
      <c r="AW818" s="3">
        <f>AT818/AX818</f>
        <v>1235.4166666666667</v>
      </c>
      <c r="AX818" s="44">
        <f>SUM(AX756,AX760,AX764,AX768,AX772,AX780,AX779,AX784,AX788,AX792,AX796,AX800,AX804)</f>
        <v>48</v>
      </c>
      <c r="AY818" s="9"/>
      <c r="AZ818" s="90" t="str">
        <f t="shared" ref="AZ818:BA818" si="1448">AZ756</f>
        <v>SPGラバー</v>
      </c>
      <c r="BA818" s="91">
        <f t="shared" si="1448"/>
        <v>200</v>
      </c>
      <c r="BB818" s="44">
        <f>SUM(BB756,BB760,BB764,BB768,BB772,BB780,BB779,BB784,BB788,BB792,BB796,BB800,BB804)</f>
        <v>9600</v>
      </c>
      <c r="BC818" s="42">
        <f>BB818/AT818</f>
        <v>0.16188870151770657</v>
      </c>
      <c r="BD818" s="7"/>
      <c r="BF818" s="300" t="s">
        <v>75</v>
      </c>
      <c r="BG818" s="295"/>
      <c r="BH818" s="44">
        <f>SUM(BH756,BH760,BH764,BH768,BH772,BH780,BH779,BH784,BH788,BH792,BH796,BH800,BH804)*100</f>
        <v>12000</v>
      </c>
      <c r="BI818" s="195">
        <f>BH818/$A810</f>
        <v>428.57142857142856</v>
      </c>
      <c r="BJ818" s="9"/>
      <c r="BK818" s="3">
        <f>BH818/BL818</f>
        <v>571.42857142857144</v>
      </c>
      <c r="BL818" s="44">
        <f>SUM(BL756,BL760,BL764,BL768,BL772,BL780,BL779,BL784,BL788,BL792,BL796,BL800,BL804)</f>
        <v>21</v>
      </c>
      <c r="BM818" s="9"/>
      <c r="BN818" s="90" t="str">
        <f t="shared" ref="BN818:BO818" si="1449">BN756</f>
        <v>スプランキージビッツ</v>
      </c>
      <c r="BO818" s="91">
        <f t="shared" si="1449"/>
        <v>37</v>
      </c>
      <c r="BP818" s="44">
        <f>SUM(BP756,BP760,BP764,BP768,BP772,BP780,BP779,BP784,BP788,BP792,BP796,BP800,BP804)</f>
        <v>1390</v>
      </c>
      <c r="BQ818" s="42">
        <f>BP818/BH818</f>
        <v>0.11583333333333333</v>
      </c>
      <c r="BR818" s="7"/>
      <c r="BS818" s="1"/>
      <c r="BT818" s="15"/>
      <c r="BU818" s="9"/>
      <c r="BV818" s="9"/>
      <c r="BW818" s="9"/>
      <c r="BX818" s="9"/>
      <c r="BY818" s="3"/>
      <c r="BZ818" s="9"/>
      <c r="CA818" s="9"/>
      <c r="CB818" s="9"/>
      <c r="CC818" s="9"/>
      <c r="CD818" s="9"/>
      <c r="CE818" s="9"/>
      <c r="CF818" s="7"/>
      <c r="CH818" s="15"/>
      <c r="CI818" s="9"/>
      <c r="CJ818" s="9"/>
      <c r="CK818" s="9"/>
      <c r="CL818" s="9"/>
      <c r="CM818" s="3"/>
      <c r="CN818" s="9"/>
      <c r="CO818" s="9"/>
      <c r="CP818" s="9"/>
      <c r="CQ818" s="9"/>
      <c r="CR818" s="9"/>
      <c r="CS818" s="9"/>
      <c r="CT818" s="7"/>
      <c r="CV818" s="15"/>
      <c r="CW818" s="9"/>
      <c r="CX818" s="9"/>
      <c r="CY818" s="9"/>
      <c r="CZ818" s="9"/>
      <c r="DA818" s="3"/>
      <c r="DB818" s="9"/>
      <c r="DC818" s="9"/>
      <c r="DD818" s="9"/>
      <c r="DE818" s="9"/>
      <c r="DF818" s="9"/>
      <c r="DG818" s="9"/>
      <c r="DH818" s="7"/>
    </row>
    <row r="819" spans="1:119" ht="15" customHeight="1">
      <c r="A819" s="15"/>
      <c r="B819" s="15"/>
      <c r="C819" s="3" t="s">
        <v>66</v>
      </c>
      <c r="D819" s="9">
        <f>SUM(D815:D818)</f>
        <v>169200</v>
      </c>
      <c r="E819" s="9"/>
      <c r="F819" s="9"/>
      <c r="G819" s="9"/>
      <c r="H819" s="9">
        <f>SUM(H815:H818)</f>
        <v>91</v>
      </c>
      <c r="I819" s="9"/>
      <c r="J819" s="294" t="s">
        <v>76</v>
      </c>
      <c r="K819" s="295"/>
      <c r="L819" s="78">
        <f>SUM(L815:L818)</f>
        <v>36602</v>
      </c>
      <c r="M819" s="101">
        <f>L819/D819</f>
        <v>0.21632387706855791</v>
      </c>
      <c r="N819" s="93"/>
      <c r="P819" s="15"/>
      <c r="Q819" s="3" t="s">
        <v>66</v>
      </c>
      <c r="R819" s="9">
        <f>SUM(R815:R818)</f>
        <v>161100</v>
      </c>
      <c r="S819" s="9"/>
      <c r="T819" s="9"/>
      <c r="U819" s="9"/>
      <c r="V819" s="9">
        <f>SUM(V815:V818)</f>
        <v>65</v>
      </c>
      <c r="W819" s="9"/>
      <c r="X819" s="294" t="s">
        <v>76</v>
      </c>
      <c r="Y819" s="295"/>
      <c r="Z819" s="78">
        <f>SUM(Z815:Z818)</f>
        <v>56040</v>
      </c>
      <c r="AA819" s="101">
        <f>Z819/R819</f>
        <v>0.34785847299813782</v>
      </c>
      <c r="AB819" s="93"/>
      <c r="AD819" s="15"/>
      <c r="AE819" s="3" t="s">
        <v>66</v>
      </c>
      <c r="AF819" s="9">
        <f>SUM(AF815:AF818)</f>
        <v>60700</v>
      </c>
      <c r="AG819" s="9"/>
      <c r="AH819" s="9"/>
      <c r="AI819" s="9"/>
      <c r="AJ819" s="9">
        <f>SUM(AJ815:AJ818)</f>
        <v>42</v>
      </c>
      <c r="AK819" s="9"/>
      <c r="AL819" s="294" t="s">
        <v>76</v>
      </c>
      <c r="AM819" s="295"/>
      <c r="AN819" s="78">
        <f>SUM(AN815:AN818)</f>
        <v>31174</v>
      </c>
      <c r="AO819" s="101">
        <f>AN819/AF819</f>
        <v>0.51357495881383852</v>
      </c>
      <c r="AP819" s="93"/>
      <c r="AR819" s="15"/>
      <c r="AS819" s="3" t="s">
        <v>66</v>
      </c>
      <c r="AT819" s="9">
        <f>SUM(AT815:AT818)</f>
        <v>149300</v>
      </c>
      <c r="AU819" s="9"/>
      <c r="AV819" s="9"/>
      <c r="AW819" s="9"/>
      <c r="AX819" s="9">
        <f>SUM(AX815:AX818)</f>
        <v>99</v>
      </c>
      <c r="AY819" s="9"/>
      <c r="AZ819" s="294" t="s">
        <v>76</v>
      </c>
      <c r="BA819" s="295"/>
      <c r="BB819" s="78">
        <f>SUM(BB815:BB818)</f>
        <v>44735</v>
      </c>
      <c r="BC819" s="101">
        <f>BB819/AT819</f>
        <v>0.29963161419959811</v>
      </c>
      <c r="BD819" s="7"/>
      <c r="BF819" s="15"/>
      <c r="BG819" s="3" t="s">
        <v>66</v>
      </c>
      <c r="BH819" s="9">
        <f>SUM(BH815:BH818)</f>
        <v>110200</v>
      </c>
      <c r="BI819" s="73"/>
      <c r="BJ819" s="9"/>
      <c r="BK819" s="9"/>
      <c r="BL819" s="9">
        <f>SUM(BL815:BL818)</f>
        <v>54</v>
      </c>
      <c r="BM819" s="9"/>
      <c r="BN819" s="294" t="s">
        <v>76</v>
      </c>
      <c r="BO819" s="295"/>
      <c r="BP819" s="78">
        <f>SUM(BP815:BP818)</f>
        <v>23346</v>
      </c>
      <c r="BQ819" s="101">
        <f>BP819/BH819</f>
        <v>0.21185117967332123</v>
      </c>
      <c r="BR819" s="93"/>
      <c r="BS819" s="1"/>
      <c r="BT819" s="15"/>
      <c r="BU819" s="9"/>
      <c r="BV819" s="9"/>
      <c r="BW819" s="9"/>
      <c r="BX819" s="9"/>
      <c r="BY819" s="9"/>
      <c r="BZ819" s="9"/>
      <c r="CA819" s="9"/>
      <c r="CB819" s="9"/>
      <c r="CC819" s="9"/>
      <c r="CD819" s="9"/>
      <c r="CE819" s="9"/>
      <c r="CF819" s="7"/>
      <c r="CH819" s="15"/>
      <c r="CI819" s="9"/>
      <c r="CJ819" s="9"/>
      <c r="CK819" s="9"/>
      <c r="CL819" s="9"/>
      <c r="CM819" s="9"/>
      <c r="CN819" s="9"/>
      <c r="CO819" s="9"/>
      <c r="CP819" s="9"/>
      <c r="CQ819" s="9"/>
      <c r="CR819" s="9"/>
      <c r="CS819" s="9"/>
      <c r="CT819" s="7"/>
      <c r="CV819" s="15"/>
      <c r="CW819" s="9"/>
      <c r="CX819" s="9"/>
      <c r="CY819" s="9"/>
      <c r="CZ819" s="9"/>
      <c r="DA819" s="9"/>
      <c r="DB819" s="9"/>
      <c r="DC819" s="9"/>
      <c r="DD819" s="9"/>
      <c r="DE819" s="9"/>
      <c r="DF819" s="9"/>
      <c r="DG819" s="9"/>
      <c r="DH819" s="7"/>
    </row>
    <row r="820" spans="1:119" ht="15" customHeight="1">
      <c r="A820" s="45"/>
      <c r="B820" s="45"/>
      <c r="C820" s="248"/>
      <c r="D820" s="250"/>
      <c r="E820" s="250"/>
      <c r="F820" s="250"/>
      <c r="G820" s="250"/>
      <c r="H820" s="250"/>
      <c r="I820" s="250"/>
      <c r="J820" s="66"/>
      <c r="L820" s="250"/>
      <c r="M820" s="46"/>
      <c r="N820" s="47"/>
      <c r="P820" s="45"/>
      <c r="Q820" s="248"/>
      <c r="R820" s="250"/>
      <c r="S820" s="250"/>
      <c r="T820" s="250"/>
      <c r="U820" s="250"/>
      <c r="V820" s="250"/>
      <c r="W820" s="250"/>
      <c r="X820" s="66"/>
      <c r="Z820" s="250"/>
      <c r="AA820" s="46"/>
      <c r="AB820" s="47"/>
      <c r="AD820" s="45"/>
      <c r="AE820" s="248"/>
      <c r="AF820" s="250"/>
      <c r="AG820" s="250"/>
      <c r="AH820" s="250"/>
      <c r="AI820" s="250"/>
      <c r="AJ820" s="250"/>
      <c r="AK820" s="250"/>
      <c r="AL820" s="66"/>
      <c r="AN820" s="250"/>
      <c r="AO820" s="46"/>
      <c r="AP820" s="47"/>
      <c r="AR820" s="45"/>
      <c r="AS820" s="250"/>
      <c r="AT820" s="250"/>
      <c r="AU820" s="250"/>
      <c r="AV820" s="250"/>
      <c r="AW820" s="250"/>
      <c r="AX820" s="250"/>
      <c r="AY820" s="250"/>
      <c r="AZ820" s="33"/>
      <c r="BA820" s="250"/>
      <c r="BB820" s="250"/>
      <c r="BC820" s="250"/>
      <c r="BD820" s="47"/>
      <c r="BF820" s="45"/>
      <c r="BG820" s="250"/>
      <c r="BH820" s="250"/>
      <c r="BJ820" s="250"/>
      <c r="BK820" s="250"/>
      <c r="BL820" s="250"/>
      <c r="BM820" s="250"/>
      <c r="BN820" s="250"/>
      <c r="BO820" s="250"/>
      <c r="BP820" s="250"/>
      <c r="BQ820" s="47"/>
      <c r="BS820" s="1"/>
      <c r="BT820" s="45"/>
      <c r="BU820" s="250"/>
      <c r="BV820" s="250"/>
      <c r="BW820" s="250"/>
      <c r="BX820" s="250"/>
      <c r="BY820" s="250"/>
      <c r="BZ820" s="250"/>
      <c r="CA820" s="250"/>
      <c r="CB820" s="250"/>
      <c r="CC820" s="250"/>
      <c r="CD820" s="250"/>
      <c r="CE820" s="250"/>
      <c r="CF820" s="47"/>
      <c r="CH820" s="45"/>
      <c r="CI820" s="250"/>
      <c r="CJ820" s="250"/>
      <c r="CK820" s="250"/>
      <c r="CL820" s="250"/>
      <c r="CM820" s="250"/>
      <c r="CN820" s="250"/>
      <c r="CO820" s="250"/>
      <c r="CP820" s="250"/>
      <c r="CQ820" s="250"/>
      <c r="CR820" s="250"/>
      <c r="CS820" s="250"/>
      <c r="CT820" s="47"/>
    </row>
    <row r="821" spans="1:119" ht="15" customHeight="1">
      <c r="A821" s="45"/>
      <c r="B821" s="45"/>
      <c r="C821" s="48" t="s">
        <v>77</v>
      </c>
      <c r="D821" s="9">
        <f>D809+R809+BV809+CJ809+AF809+AT809+CX809</f>
        <v>720300</v>
      </c>
      <c r="E821" s="9">
        <f>D821/A810</f>
        <v>25725</v>
      </c>
      <c r="F821" s="250" t="s">
        <v>69</v>
      </c>
      <c r="G821" s="296" t="s">
        <v>78</v>
      </c>
      <c r="H821" s="297"/>
      <c r="I821" s="250"/>
      <c r="J821" s="66"/>
      <c r="L821" s="250"/>
      <c r="M821" s="46"/>
      <c r="N821" s="47"/>
      <c r="P821" s="45"/>
      <c r="Q821" s="248"/>
      <c r="R821" s="250"/>
      <c r="S821" s="250"/>
      <c r="T821" s="250"/>
      <c r="U821" s="250"/>
      <c r="V821" s="250"/>
      <c r="W821" s="250"/>
      <c r="X821" s="66"/>
      <c r="Z821" s="250"/>
      <c r="AA821" s="46"/>
      <c r="AB821" s="47"/>
      <c r="AD821" s="45"/>
      <c r="AE821" s="248"/>
      <c r="AF821" s="250"/>
      <c r="AG821" s="250"/>
      <c r="AH821" s="250"/>
      <c r="AI821" s="250"/>
      <c r="AJ821" s="250"/>
      <c r="AK821" s="250"/>
      <c r="AL821" s="66"/>
      <c r="AN821" s="250"/>
      <c r="AO821" s="46"/>
      <c r="AP821" s="47"/>
      <c r="AR821" s="45"/>
      <c r="AS821" s="250"/>
      <c r="AT821" s="250"/>
      <c r="AU821" s="250"/>
      <c r="AV821" s="250"/>
      <c r="AW821" s="250"/>
      <c r="AX821" s="250"/>
      <c r="AY821" s="250"/>
      <c r="AZ821" s="33"/>
      <c r="BA821" s="250"/>
      <c r="BB821" s="250"/>
      <c r="BC821" s="250"/>
      <c r="BD821" s="47"/>
      <c r="BF821" s="45"/>
      <c r="BG821" s="250"/>
      <c r="BH821" s="250"/>
      <c r="BJ821" s="250"/>
      <c r="BK821" s="250"/>
      <c r="BL821" s="250"/>
      <c r="BM821" s="250"/>
      <c r="BN821" s="250"/>
      <c r="BO821" s="250"/>
      <c r="BP821" s="250"/>
      <c r="BQ821" s="47"/>
      <c r="BS821" s="1"/>
      <c r="BT821" s="45"/>
      <c r="BU821" s="250"/>
      <c r="BV821" s="250"/>
      <c r="BW821" s="250"/>
      <c r="BX821" s="250"/>
      <c r="BY821" s="250"/>
      <c r="BZ821" s="250"/>
      <c r="CA821" s="250"/>
      <c r="CB821" s="250"/>
      <c r="CC821" s="250"/>
      <c r="CD821" s="250"/>
      <c r="CE821" s="250"/>
      <c r="CF821" s="47"/>
      <c r="CH821" s="45"/>
      <c r="CI821" s="250"/>
      <c r="CJ821" s="250"/>
      <c r="CK821" s="250"/>
      <c r="CL821" s="250"/>
      <c r="CM821" s="250"/>
      <c r="CN821" s="250"/>
      <c r="CO821" s="250"/>
      <c r="CP821" s="250"/>
      <c r="CQ821" s="250"/>
      <c r="CR821" s="250"/>
      <c r="CS821" s="250"/>
      <c r="CT821" s="47"/>
    </row>
    <row r="822" spans="1:119" ht="15" customHeight="1">
      <c r="A822" s="45"/>
      <c r="B822" s="45"/>
      <c r="C822" s="48" t="s">
        <v>79</v>
      </c>
      <c r="D822" s="9">
        <f>D821*0.75</f>
        <v>540225</v>
      </c>
      <c r="E822" s="42">
        <f>D822/D821</f>
        <v>0.75</v>
      </c>
      <c r="F822" s="250"/>
      <c r="G822" s="298">
        <f>E821*A808</f>
        <v>848925</v>
      </c>
      <c r="H822" s="297"/>
      <c r="I822" s="250"/>
      <c r="J822" s="66"/>
      <c r="L822" s="250"/>
      <c r="M822" s="46"/>
      <c r="N822" s="47"/>
      <c r="P822" s="45"/>
      <c r="Q822" s="248"/>
      <c r="R822" s="250"/>
      <c r="S822" s="250"/>
      <c r="T822" s="250"/>
      <c r="U822" s="250"/>
      <c r="V822" s="250"/>
      <c r="W822" s="250"/>
      <c r="X822" s="66"/>
      <c r="Z822" s="250"/>
      <c r="AA822" s="46"/>
      <c r="AB822" s="47"/>
      <c r="AD822" s="45"/>
      <c r="AE822" s="248"/>
      <c r="AF822" s="250"/>
      <c r="AG822" s="250"/>
      <c r="AH822" s="250"/>
      <c r="AI822" s="250"/>
      <c r="AJ822" s="250"/>
      <c r="AK822" s="250"/>
      <c r="AL822" s="66"/>
      <c r="AN822" s="250"/>
      <c r="AO822" s="46"/>
      <c r="AP822" s="47"/>
      <c r="AR822" s="45"/>
      <c r="AS822" s="250"/>
      <c r="AT822" s="250"/>
      <c r="AU822" s="250"/>
      <c r="AV822" s="250"/>
      <c r="AW822" s="250"/>
      <c r="AX822" s="250"/>
      <c r="AY822" s="250"/>
      <c r="AZ822" s="33"/>
      <c r="BA822" s="250"/>
      <c r="BB822" s="250"/>
      <c r="BC822" s="250"/>
      <c r="BD822" s="47"/>
      <c r="BF822" s="45"/>
      <c r="BG822" s="250"/>
      <c r="BH822" s="250"/>
      <c r="BJ822" s="250"/>
      <c r="BK822" s="250"/>
      <c r="BL822" s="250"/>
      <c r="BM822" s="250"/>
      <c r="BN822" s="250"/>
      <c r="BO822" s="250"/>
      <c r="BP822" s="250"/>
      <c r="BQ822" s="47"/>
      <c r="BS822" s="1"/>
      <c r="BT822" s="45"/>
      <c r="BU822" s="250"/>
      <c r="BV822" s="250"/>
      <c r="BW822" s="250"/>
      <c r="BX822" s="250"/>
      <c r="BY822" s="250"/>
      <c r="BZ822" s="250"/>
      <c r="CA822" s="250"/>
      <c r="CB822" s="250"/>
      <c r="CC822" s="250"/>
      <c r="CD822" s="250"/>
      <c r="CE822" s="250"/>
      <c r="CF822" s="47"/>
      <c r="CH822" s="45"/>
      <c r="CI822" s="250"/>
      <c r="CJ822" s="250"/>
      <c r="CK822" s="250"/>
      <c r="CL822" s="250"/>
      <c r="CM822" s="250"/>
      <c r="CN822" s="250"/>
      <c r="CO822" s="250"/>
      <c r="CP822" s="250"/>
      <c r="CQ822" s="250"/>
      <c r="CR822" s="250"/>
      <c r="CS822" s="250"/>
      <c r="CT822" s="47"/>
    </row>
    <row r="823" spans="1:119" ht="15" customHeight="1">
      <c r="A823" s="45"/>
      <c r="B823" s="45"/>
      <c r="C823" s="48" t="s">
        <v>71</v>
      </c>
      <c r="D823" s="9">
        <f>L809+Z809+CD810+AN809+BB809+CR810</f>
        <v>200591</v>
      </c>
      <c r="E823" s="42">
        <f>D823/D821</f>
        <v>0.27848257670415105</v>
      </c>
      <c r="F823" s="250"/>
      <c r="G823" s="299" t="s">
        <v>80</v>
      </c>
      <c r="H823" s="297"/>
      <c r="I823" s="250"/>
      <c r="J823" s="66"/>
      <c r="L823" s="250"/>
      <c r="M823" s="46"/>
      <c r="N823" s="47"/>
      <c r="P823" s="45"/>
      <c r="Q823" s="248"/>
      <c r="R823" s="250"/>
      <c r="S823" s="250"/>
      <c r="T823" s="250"/>
      <c r="U823" s="250"/>
      <c r="V823" s="250"/>
      <c r="W823" s="250"/>
      <c r="X823" s="66"/>
      <c r="Z823" s="250"/>
      <c r="AA823" s="46"/>
      <c r="AB823" s="47"/>
      <c r="AD823" s="45"/>
      <c r="AE823" s="248"/>
      <c r="AF823" s="250"/>
      <c r="AG823" s="250"/>
      <c r="AH823" s="250"/>
      <c r="AI823" s="250"/>
      <c r="AJ823" s="250"/>
      <c r="AK823" s="250"/>
      <c r="AL823" s="66"/>
      <c r="AN823" s="250"/>
      <c r="AO823" s="46"/>
      <c r="AP823" s="47"/>
      <c r="AR823" s="45"/>
      <c r="AS823" s="250"/>
      <c r="AT823" s="250"/>
      <c r="AU823" s="250"/>
      <c r="AV823" s="250"/>
      <c r="AW823" s="250"/>
      <c r="AX823" s="250"/>
      <c r="AY823" s="250"/>
      <c r="AZ823" s="33"/>
      <c r="BA823" s="250"/>
      <c r="BB823" s="250"/>
      <c r="BC823" s="250"/>
      <c r="BD823" s="47"/>
      <c r="BF823" s="45"/>
      <c r="BG823" s="250"/>
      <c r="BH823" s="250"/>
      <c r="BJ823" s="250"/>
      <c r="BK823" s="250"/>
      <c r="BL823" s="250"/>
      <c r="BM823" s="250"/>
      <c r="BN823" s="250"/>
      <c r="BO823" s="250"/>
      <c r="BP823" s="250"/>
      <c r="BQ823" s="47"/>
      <c r="BS823" s="1"/>
      <c r="BT823" s="45"/>
      <c r="BU823" s="250"/>
      <c r="BV823" s="250"/>
      <c r="BW823" s="250"/>
      <c r="BX823" s="250"/>
      <c r="BY823" s="250"/>
      <c r="BZ823" s="250"/>
      <c r="CA823" s="250"/>
      <c r="CB823" s="250"/>
      <c r="CC823" s="250"/>
      <c r="CD823" s="250"/>
      <c r="CE823" s="250"/>
      <c r="CF823" s="47"/>
      <c r="CH823" s="45"/>
      <c r="CI823" s="250"/>
      <c r="CJ823" s="250"/>
      <c r="CK823" s="250"/>
      <c r="CL823" s="250"/>
      <c r="CM823" s="250"/>
      <c r="CN823" s="250"/>
      <c r="CO823" s="250"/>
      <c r="CP823" s="250"/>
      <c r="CQ823" s="250"/>
      <c r="CR823" s="250"/>
      <c r="CS823" s="250"/>
      <c r="CT823" s="47"/>
    </row>
    <row r="824" spans="1:119" ht="15" customHeight="1">
      <c r="A824" s="45"/>
      <c r="B824" s="45"/>
      <c r="C824" s="48" t="s">
        <v>73</v>
      </c>
      <c r="D824" s="9">
        <f>D822-D823</f>
        <v>339634</v>
      </c>
      <c r="E824" s="42">
        <f>D824/D821</f>
        <v>0.47151742329584895</v>
      </c>
      <c r="F824" s="250"/>
      <c r="G824" s="298">
        <f>L808+Z808+AN808+BB808+CE809+CS809</f>
        <v>321991</v>
      </c>
      <c r="H824" s="297"/>
      <c r="I824" s="250"/>
      <c r="J824" s="66"/>
      <c r="L824" s="250"/>
      <c r="M824" s="46"/>
      <c r="N824" s="47"/>
      <c r="P824" s="45"/>
      <c r="Q824" s="248"/>
      <c r="R824" s="250"/>
      <c r="S824" s="250"/>
      <c r="T824" s="250"/>
      <c r="U824" s="250"/>
      <c r="V824" s="250"/>
      <c r="W824" s="250"/>
      <c r="X824" s="66"/>
      <c r="Z824" s="250"/>
      <c r="AA824" s="46"/>
      <c r="AB824" s="47"/>
      <c r="AD824" s="45"/>
      <c r="AE824" s="248"/>
      <c r="AF824" s="250"/>
      <c r="AG824" s="250"/>
      <c r="AH824" s="250"/>
      <c r="AI824" s="250"/>
      <c r="AJ824" s="250"/>
      <c r="AK824" s="250"/>
      <c r="AL824" s="66"/>
      <c r="AN824" s="250"/>
      <c r="AO824" s="46"/>
      <c r="AP824" s="47"/>
      <c r="AR824" s="45"/>
      <c r="AS824" s="250"/>
      <c r="AT824" s="250"/>
      <c r="AU824" s="250"/>
      <c r="AV824" s="250"/>
      <c r="AW824" s="250"/>
      <c r="AX824" s="250"/>
      <c r="AY824" s="250"/>
      <c r="AZ824" s="33"/>
      <c r="BA824" s="250"/>
      <c r="BB824" s="250"/>
      <c r="BC824" s="250"/>
      <c r="BD824" s="47"/>
      <c r="BF824" s="45"/>
      <c r="BG824" s="250"/>
      <c r="BH824" s="250"/>
      <c r="BJ824" s="250"/>
      <c r="BK824" s="250"/>
      <c r="BL824" s="250"/>
      <c r="BM824" s="250"/>
      <c r="BN824" s="250"/>
      <c r="BO824" s="250"/>
      <c r="BP824" s="250"/>
      <c r="BQ824" s="47"/>
      <c r="BS824" s="1"/>
      <c r="BT824" s="45"/>
      <c r="BU824" s="250"/>
      <c r="BV824" s="250"/>
      <c r="BW824" s="250"/>
      <c r="BX824" s="250"/>
      <c r="BY824" s="250"/>
      <c r="BZ824" s="250"/>
      <c r="CA824" s="250"/>
      <c r="CB824" s="250"/>
      <c r="CC824" s="250"/>
      <c r="CD824" s="250"/>
      <c r="CE824" s="250"/>
      <c r="CF824" s="47"/>
      <c r="CH824" s="45"/>
      <c r="CI824" s="250"/>
      <c r="CJ824" s="250"/>
      <c r="CK824" s="250"/>
      <c r="CL824" s="250"/>
      <c r="CM824" s="250"/>
      <c r="CN824" s="250"/>
      <c r="CO824" s="250"/>
      <c r="CP824" s="250"/>
      <c r="CQ824" s="250"/>
      <c r="CR824" s="250"/>
      <c r="CS824" s="250"/>
      <c r="CT824" s="47"/>
    </row>
    <row r="825" spans="1:119" ht="15" customHeight="1">
      <c r="A825" s="45"/>
      <c r="B825" s="45"/>
      <c r="C825" s="105"/>
      <c r="D825" s="106"/>
      <c r="E825" s="46"/>
      <c r="F825" s="250"/>
      <c r="G825" s="250"/>
      <c r="H825" s="250"/>
      <c r="I825" s="250"/>
      <c r="J825" s="66"/>
      <c r="L825" s="250"/>
      <c r="M825" s="46"/>
      <c r="N825" s="47"/>
      <c r="P825" s="45"/>
      <c r="Q825" s="248"/>
      <c r="R825" s="250"/>
      <c r="S825" s="250"/>
      <c r="T825" s="250"/>
      <c r="U825" s="250"/>
      <c r="V825" s="250"/>
      <c r="W825" s="250"/>
      <c r="X825" s="66"/>
      <c r="Z825" s="250"/>
      <c r="AA825" s="46"/>
      <c r="AB825" s="47"/>
      <c r="AD825" s="45"/>
      <c r="AE825" s="248"/>
      <c r="AF825" s="250"/>
      <c r="AG825" s="250"/>
      <c r="AH825" s="250"/>
      <c r="AI825" s="250"/>
      <c r="AJ825" s="250"/>
      <c r="AK825" s="250"/>
      <c r="AL825" s="66"/>
      <c r="AN825" s="250"/>
      <c r="AO825" s="46"/>
      <c r="AP825" s="47"/>
      <c r="AR825" s="45"/>
      <c r="AS825" s="250"/>
      <c r="AT825" s="250"/>
      <c r="AU825" s="250"/>
      <c r="AV825" s="250"/>
      <c r="AW825" s="250"/>
      <c r="AX825" s="250"/>
      <c r="AY825" s="250"/>
      <c r="AZ825" s="33"/>
      <c r="BA825" s="250"/>
      <c r="BB825" s="250"/>
      <c r="BC825" s="250"/>
      <c r="BD825" s="47"/>
      <c r="BF825" s="45"/>
      <c r="BG825" s="250"/>
      <c r="BH825" s="250"/>
      <c r="BJ825" s="250"/>
      <c r="BK825" s="250"/>
      <c r="BL825" s="250"/>
      <c r="BM825" s="250"/>
      <c r="BN825" s="250"/>
      <c r="BO825" s="250"/>
      <c r="BP825" s="250"/>
      <c r="BQ825" s="47"/>
      <c r="BS825" s="1"/>
      <c r="BT825" s="45"/>
      <c r="BU825" s="250"/>
      <c r="BV825" s="250"/>
      <c r="BW825" s="250"/>
      <c r="BX825" s="250"/>
      <c r="BY825" s="250"/>
      <c r="BZ825" s="250"/>
      <c r="CA825" s="250"/>
      <c r="CB825" s="250"/>
      <c r="CC825" s="250"/>
      <c r="CD825" s="250"/>
      <c r="CE825" s="250"/>
      <c r="CF825" s="47"/>
      <c r="CH825" s="45"/>
      <c r="CI825" s="250"/>
      <c r="CJ825" s="250"/>
      <c r="CK825" s="250"/>
      <c r="CL825" s="250"/>
      <c r="CM825" s="250"/>
      <c r="CN825" s="250"/>
      <c r="CO825" s="250"/>
      <c r="CP825" s="250"/>
      <c r="CQ825" s="250"/>
      <c r="CR825" s="250"/>
      <c r="CS825" s="250"/>
      <c r="CT825" s="47"/>
    </row>
    <row r="826" spans="1:119" ht="15" customHeight="1">
      <c r="A826" s="302" t="s">
        <v>0</v>
      </c>
      <c r="B826" s="303"/>
      <c r="C826" s="303"/>
      <c r="D826" s="303"/>
      <c r="E826" s="154" t="s">
        <v>199</v>
      </c>
      <c r="F826" s="148"/>
      <c r="G826" s="148"/>
      <c r="H826" s="148"/>
      <c r="I826" s="148"/>
      <c r="J826" s="155"/>
      <c r="K826" s="148"/>
      <c r="L826" s="148"/>
      <c r="M826" s="148"/>
      <c r="N826" s="156"/>
      <c r="O826" s="148"/>
      <c r="P826" s="302" t="s">
        <v>0</v>
      </c>
      <c r="Q826" s="303"/>
      <c r="R826" s="303"/>
      <c r="S826" s="154" t="s">
        <v>200</v>
      </c>
      <c r="T826" s="148"/>
      <c r="U826" s="148"/>
      <c r="V826" s="148"/>
      <c r="W826" s="148"/>
      <c r="X826" s="155"/>
      <c r="Y826" s="148"/>
      <c r="Z826" s="148"/>
      <c r="AA826" s="148"/>
      <c r="AB826" s="156"/>
      <c r="AC826" s="182"/>
      <c r="AD826" s="302" t="s">
        <v>0</v>
      </c>
      <c r="AE826" s="303"/>
      <c r="AF826" s="303"/>
      <c r="AG826" s="154" t="s">
        <v>201</v>
      </c>
      <c r="AH826" s="148"/>
      <c r="AI826" s="148"/>
      <c r="AJ826" s="148"/>
      <c r="AK826" s="148"/>
      <c r="AL826" s="155"/>
      <c r="AM826" s="148"/>
      <c r="AN826" s="148"/>
      <c r="AO826" s="148"/>
      <c r="AP826" s="156"/>
      <c r="AQ826" s="148"/>
      <c r="AR826" s="302" t="s">
        <v>0</v>
      </c>
      <c r="AS826" s="303"/>
      <c r="AT826" s="303"/>
      <c r="AU826" s="304" t="s">
        <v>202</v>
      </c>
      <c r="AV826" s="303"/>
      <c r="AW826" s="303"/>
      <c r="AX826" s="149"/>
      <c r="AY826" s="149"/>
      <c r="AZ826" s="157"/>
      <c r="BA826" s="149"/>
      <c r="BB826" s="149"/>
      <c r="BC826" s="149"/>
      <c r="BD826" s="158"/>
      <c r="BE826" s="148"/>
      <c r="BF826" s="302" t="s">
        <v>0</v>
      </c>
      <c r="BG826" s="303"/>
      <c r="BH826" s="303"/>
      <c r="BI826" s="186" t="s">
        <v>203</v>
      </c>
      <c r="BJ826" s="148"/>
      <c r="BK826" s="148"/>
      <c r="BL826" s="148"/>
      <c r="BM826" s="148"/>
      <c r="BN826" s="155"/>
      <c r="BO826" s="148"/>
      <c r="BP826" s="148"/>
      <c r="BQ826" s="148"/>
      <c r="BR826" s="156"/>
      <c r="BS826" s="148"/>
      <c r="BT826" s="148"/>
      <c r="BU826" s="302" t="s">
        <v>0</v>
      </c>
      <c r="BV826" s="303"/>
      <c r="BW826" s="303"/>
      <c r="BX826" s="304" t="s">
        <v>204</v>
      </c>
      <c r="BY826" s="303"/>
      <c r="BZ826" s="303"/>
      <c r="CA826" s="149"/>
      <c r="CB826" s="149"/>
      <c r="CC826" s="149"/>
      <c r="CD826" s="149"/>
      <c r="CE826" s="149"/>
      <c r="CF826" s="149"/>
      <c r="CG826" s="158"/>
      <c r="CH826" s="148"/>
      <c r="CI826" s="302" t="s">
        <v>0</v>
      </c>
      <c r="CJ826" s="303"/>
      <c r="CK826" s="303"/>
      <c r="CL826" s="304" t="s">
        <v>205</v>
      </c>
      <c r="CM826" s="303"/>
      <c r="CN826" s="303"/>
      <c r="CO826" s="149"/>
      <c r="CP826" s="149"/>
      <c r="CQ826" s="149"/>
      <c r="CR826" s="149"/>
      <c r="CS826" s="149"/>
      <c r="CT826" s="149"/>
      <c r="CU826" s="158"/>
      <c r="DI826" s="158"/>
    </row>
    <row r="827" spans="1:119" ht="15" customHeight="1">
      <c r="A827" s="2" t="s">
        <v>11</v>
      </c>
      <c r="B827" s="2"/>
      <c r="C827" s="3" t="s">
        <v>12</v>
      </c>
      <c r="D827" s="3" t="s">
        <v>13</v>
      </c>
      <c r="E827" s="4" t="s">
        <v>14</v>
      </c>
      <c r="F827" s="3" t="s">
        <v>13</v>
      </c>
      <c r="G827" s="3" t="s">
        <v>15</v>
      </c>
      <c r="H827" s="3" t="s">
        <v>16</v>
      </c>
      <c r="I827" s="3" t="s">
        <v>17</v>
      </c>
      <c r="J827" s="4" t="s">
        <v>18</v>
      </c>
      <c r="K827" s="3" t="s">
        <v>19</v>
      </c>
      <c r="L827" s="3" t="s">
        <v>16</v>
      </c>
      <c r="M827" s="3" t="s">
        <v>20</v>
      </c>
      <c r="N827" s="3" t="s">
        <v>21</v>
      </c>
      <c r="P827" s="2" t="s">
        <v>11</v>
      </c>
      <c r="Q827" s="3" t="s">
        <v>12</v>
      </c>
      <c r="R827" s="3" t="s">
        <v>13</v>
      </c>
      <c r="S827" s="4" t="s">
        <v>14</v>
      </c>
      <c r="T827" s="3" t="s">
        <v>13</v>
      </c>
      <c r="U827" s="3" t="s">
        <v>15</v>
      </c>
      <c r="V827" s="3" t="s">
        <v>16</v>
      </c>
      <c r="W827" s="3" t="s">
        <v>17</v>
      </c>
      <c r="X827" s="4" t="s">
        <v>18</v>
      </c>
      <c r="Y827" s="3" t="s">
        <v>19</v>
      </c>
      <c r="Z827" s="3" t="s">
        <v>16</v>
      </c>
      <c r="AA827" s="3" t="s">
        <v>20</v>
      </c>
      <c r="AB827" s="3" t="s">
        <v>21</v>
      </c>
      <c r="AD827" s="2" t="s">
        <v>11</v>
      </c>
      <c r="AE827" s="3" t="s">
        <v>12</v>
      </c>
      <c r="AF827" s="3" t="s">
        <v>13</v>
      </c>
      <c r="AG827" s="4" t="s">
        <v>14</v>
      </c>
      <c r="AH827" s="3" t="s">
        <v>13</v>
      </c>
      <c r="AI827" s="3" t="s">
        <v>15</v>
      </c>
      <c r="AJ827" s="3" t="s">
        <v>16</v>
      </c>
      <c r="AK827" s="3" t="s">
        <v>17</v>
      </c>
      <c r="AL827" s="4" t="s">
        <v>18</v>
      </c>
      <c r="AM827" s="3" t="s">
        <v>19</v>
      </c>
      <c r="AN827" s="3" t="s">
        <v>16</v>
      </c>
      <c r="AO827" s="3" t="s">
        <v>20</v>
      </c>
      <c r="AP827" s="3" t="s">
        <v>21</v>
      </c>
      <c r="AR827" s="2" t="s">
        <v>11</v>
      </c>
      <c r="AS827" s="3" t="s">
        <v>12</v>
      </c>
      <c r="AT827" s="3" t="s">
        <v>13</v>
      </c>
      <c r="AU827" s="3" t="s">
        <v>14</v>
      </c>
      <c r="AV827" s="3" t="s">
        <v>13</v>
      </c>
      <c r="AW827" s="3" t="s">
        <v>15</v>
      </c>
      <c r="AX827" s="3" t="s">
        <v>16</v>
      </c>
      <c r="AY827" s="3" t="s">
        <v>17</v>
      </c>
      <c r="AZ827" s="4" t="s">
        <v>22</v>
      </c>
      <c r="BA827" s="3" t="s">
        <v>19</v>
      </c>
      <c r="BB827" s="3" t="s">
        <v>23</v>
      </c>
      <c r="BC827" s="3" t="s">
        <v>24</v>
      </c>
      <c r="BD827" s="3" t="s">
        <v>21</v>
      </c>
      <c r="BF827" s="2" t="s">
        <v>11</v>
      </c>
      <c r="BG827" s="3" t="s">
        <v>12</v>
      </c>
      <c r="BH827" s="3" t="s">
        <v>13</v>
      </c>
      <c r="BI827" s="187" t="s">
        <v>14</v>
      </c>
      <c r="BJ827" s="3" t="s">
        <v>13</v>
      </c>
      <c r="BK827" s="3" t="s">
        <v>15</v>
      </c>
      <c r="BL827" s="3" t="s">
        <v>16</v>
      </c>
      <c r="BM827" s="3" t="s">
        <v>17</v>
      </c>
      <c r="BN827" s="4" t="s">
        <v>18</v>
      </c>
      <c r="BO827" s="3" t="s">
        <v>19</v>
      </c>
      <c r="BP827" s="3" t="s">
        <v>16</v>
      </c>
      <c r="BQ827" s="3" t="s">
        <v>20</v>
      </c>
      <c r="BR827" s="3" t="s">
        <v>21</v>
      </c>
      <c r="BS827" s="1"/>
      <c r="BT827" s="2" t="s">
        <v>11</v>
      </c>
      <c r="BU827" s="3" t="s">
        <v>12</v>
      </c>
      <c r="BV827" s="3" t="s">
        <v>13</v>
      </c>
      <c r="BW827" s="163" t="s">
        <v>14</v>
      </c>
      <c r="BX827" s="3" t="s">
        <v>13</v>
      </c>
      <c r="BY827" s="3" t="s">
        <v>15</v>
      </c>
      <c r="BZ827" s="3" t="s">
        <v>16</v>
      </c>
      <c r="CA827" s="3" t="s">
        <v>17</v>
      </c>
      <c r="CB827" s="3"/>
      <c r="CC827" s="3" t="s">
        <v>19</v>
      </c>
      <c r="CD827" s="3" t="s">
        <v>25</v>
      </c>
      <c r="CE827" s="3" t="s">
        <v>26</v>
      </c>
      <c r="CF827" s="3" t="s">
        <v>21</v>
      </c>
      <c r="CH827" s="2" t="s">
        <v>11</v>
      </c>
      <c r="CI827" s="3" t="s">
        <v>12</v>
      </c>
      <c r="CJ827" s="3" t="s">
        <v>13</v>
      </c>
      <c r="CK827" s="3" t="s">
        <v>14</v>
      </c>
      <c r="CL827" s="3" t="s">
        <v>13</v>
      </c>
      <c r="CM827" s="3" t="s">
        <v>15</v>
      </c>
      <c r="CN827" s="3" t="s">
        <v>16</v>
      </c>
      <c r="CO827" s="3" t="s">
        <v>17</v>
      </c>
      <c r="CP827" s="3"/>
      <c r="CQ827" s="3" t="s">
        <v>19</v>
      </c>
      <c r="CR827" s="3" t="s">
        <v>25</v>
      </c>
      <c r="CS827" s="3" t="s">
        <v>26</v>
      </c>
      <c r="CT827" s="3" t="s">
        <v>21</v>
      </c>
    </row>
    <row r="828" spans="1:119" ht="15" customHeight="1">
      <c r="A828" s="89">
        <v>45781</v>
      </c>
      <c r="B828" s="6">
        <v>1755</v>
      </c>
      <c r="C828" s="78">
        <v>6781</v>
      </c>
      <c r="D828" s="78">
        <v>165</v>
      </c>
      <c r="E828" s="78">
        <v>247</v>
      </c>
      <c r="F828" s="78">
        <v>7</v>
      </c>
      <c r="G828" s="78">
        <v>35</v>
      </c>
      <c r="H828" s="78">
        <v>7</v>
      </c>
      <c r="I828" s="78">
        <v>4</v>
      </c>
      <c r="J828" s="90" t="s">
        <v>27</v>
      </c>
      <c r="K828" s="91">
        <v>682</v>
      </c>
      <c r="L828" s="78">
        <v>4774</v>
      </c>
      <c r="M828" s="92">
        <v>0.28933333333333333</v>
      </c>
      <c r="N828" s="12"/>
      <c r="P828" s="89">
        <v>45781</v>
      </c>
      <c r="Q828" s="78">
        <v>4975</v>
      </c>
      <c r="R828" s="78">
        <v>97</v>
      </c>
      <c r="S828" s="78">
        <v>94</v>
      </c>
      <c r="T828" s="78">
        <v>3</v>
      </c>
      <c r="U828" s="78">
        <v>11</v>
      </c>
      <c r="V828" s="78">
        <v>0</v>
      </c>
      <c r="W828" s="78">
        <v>0</v>
      </c>
      <c r="X828" s="90" t="s">
        <v>240</v>
      </c>
      <c r="Y828" s="91">
        <v>748</v>
      </c>
      <c r="Z828" s="78">
        <v>0</v>
      </c>
      <c r="AA828" s="92">
        <v>0</v>
      </c>
      <c r="AB828" s="93"/>
      <c r="AD828" s="89">
        <v>45781</v>
      </c>
      <c r="AE828" s="78">
        <v>3060</v>
      </c>
      <c r="AF828" s="78">
        <v>43</v>
      </c>
      <c r="AG828" s="78">
        <v>95</v>
      </c>
      <c r="AH828" s="78">
        <v>2</v>
      </c>
      <c r="AI828" s="78">
        <v>39</v>
      </c>
      <c r="AJ828" s="78">
        <v>2</v>
      </c>
      <c r="AK828" s="78">
        <v>0</v>
      </c>
      <c r="AL828" s="90" t="s">
        <v>210</v>
      </c>
      <c r="AM828" s="91">
        <v>1100</v>
      </c>
      <c r="AN828" s="78">
        <v>2200</v>
      </c>
      <c r="AO828" s="92">
        <v>0.51162790697674421</v>
      </c>
      <c r="AP828" s="93"/>
      <c r="AR828" s="89">
        <v>45781</v>
      </c>
      <c r="AS828" s="8">
        <v>4477</v>
      </c>
      <c r="AT828" s="9">
        <v>161</v>
      </c>
      <c r="AU828" s="9">
        <v>202</v>
      </c>
      <c r="AV828" s="9">
        <v>4</v>
      </c>
      <c r="AW828" s="9">
        <v>16</v>
      </c>
      <c r="AX828" s="9">
        <v>5</v>
      </c>
      <c r="AY828" s="9">
        <v>0</v>
      </c>
      <c r="AZ828" s="90" t="s">
        <v>30</v>
      </c>
      <c r="BA828" s="78">
        <v>1000</v>
      </c>
      <c r="BB828" s="9">
        <v>5000</v>
      </c>
      <c r="BC828" s="10">
        <v>0.3105590062111801</v>
      </c>
      <c r="BD828" s="7"/>
      <c r="BF828" s="89">
        <v>45781</v>
      </c>
      <c r="BG828" s="78">
        <v>350</v>
      </c>
      <c r="BH828" s="78">
        <v>66</v>
      </c>
      <c r="BI828" s="188">
        <v>2</v>
      </c>
      <c r="BJ828" s="78">
        <v>1</v>
      </c>
      <c r="BK828" s="78">
        <v>17</v>
      </c>
      <c r="BL828" s="78">
        <v>2</v>
      </c>
      <c r="BM828" s="78">
        <v>3</v>
      </c>
      <c r="BN828" s="90" t="s">
        <v>31</v>
      </c>
      <c r="BO828" s="91">
        <v>800</v>
      </c>
      <c r="BP828" s="78">
        <v>1600</v>
      </c>
      <c r="BQ828" s="92">
        <v>0.24242424242424243</v>
      </c>
      <c r="BR828" s="93"/>
      <c r="BS828" s="1"/>
      <c r="BT828" s="89">
        <v>45781</v>
      </c>
      <c r="BU828" s="8">
        <v>6967</v>
      </c>
      <c r="BV828" s="9">
        <v>89</v>
      </c>
      <c r="BW828" s="9">
        <v>185</v>
      </c>
      <c r="BX828" s="9">
        <v>4</v>
      </c>
      <c r="BY828" s="9">
        <v>10</v>
      </c>
      <c r="BZ828" s="9">
        <v>5</v>
      </c>
      <c r="CA828" s="9">
        <v>8</v>
      </c>
      <c r="CB828" s="78"/>
      <c r="CC828" s="78">
        <v>800</v>
      </c>
      <c r="CD828" s="9">
        <v>4000</v>
      </c>
      <c r="CE828" s="10">
        <v>0.449438202247191</v>
      </c>
      <c r="CF828" s="7" t="s">
        <v>266</v>
      </c>
      <c r="CH828" s="89">
        <v>45781</v>
      </c>
      <c r="CI828" s="8">
        <v>7412</v>
      </c>
      <c r="CJ828" s="9">
        <v>137</v>
      </c>
      <c r="CK828" s="9">
        <v>199</v>
      </c>
      <c r="CL828" s="9">
        <v>4</v>
      </c>
      <c r="CM828" s="9">
        <v>17</v>
      </c>
      <c r="CN828" s="9">
        <v>4</v>
      </c>
      <c r="CO828" s="9">
        <v>0</v>
      </c>
      <c r="CP828" s="78"/>
      <c r="CQ828" s="78">
        <v>1012</v>
      </c>
      <c r="CR828" s="9">
        <v>4048</v>
      </c>
      <c r="CS828" s="10">
        <v>0.29547445255474453</v>
      </c>
      <c r="CT828" s="7" t="s">
        <v>105</v>
      </c>
      <c r="DJ828" s="250"/>
      <c r="DK828" s="250"/>
      <c r="DL828" s="250"/>
      <c r="DM828" s="250"/>
      <c r="DN828" s="250"/>
      <c r="DO828" s="250"/>
    </row>
    <row r="829" spans="1:119" ht="15" customHeight="1">
      <c r="A829" s="15"/>
      <c r="B829" s="15"/>
      <c r="C829" s="9">
        <v>8281</v>
      </c>
      <c r="D829" s="9">
        <v>167</v>
      </c>
      <c r="E829" s="9">
        <v>231</v>
      </c>
      <c r="F829" s="9">
        <v>5</v>
      </c>
      <c r="G829" s="9">
        <v>10</v>
      </c>
      <c r="H829" s="9">
        <v>5</v>
      </c>
      <c r="I829" s="9">
        <v>3</v>
      </c>
      <c r="J829" s="90" t="s">
        <v>33</v>
      </c>
      <c r="K829" s="78">
        <v>800</v>
      </c>
      <c r="L829" s="9">
        <v>4000</v>
      </c>
      <c r="M829" s="10">
        <v>0.23952095808383234</v>
      </c>
      <c r="N829" s="7"/>
      <c r="P829" s="15"/>
      <c r="Q829" s="9">
        <v>5605</v>
      </c>
      <c r="R829" s="9">
        <v>79</v>
      </c>
      <c r="S829" s="9">
        <v>288</v>
      </c>
      <c r="T829" s="9">
        <v>3</v>
      </c>
      <c r="U829" s="9">
        <v>18</v>
      </c>
      <c r="V829" s="9">
        <v>-3</v>
      </c>
      <c r="W829" s="9">
        <v>3</v>
      </c>
      <c r="X829" s="90" t="s">
        <v>108</v>
      </c>
      <c r="Y829" s="78">
        <v>762</v>
      </c>
      <c r="Z829" s="9">
        <v>-1950</v>
      </c>
      <c r="AA829" s="10">
        <v>-0.24683544303797469</v>
      </c>
      <c r="AB829" s="7"/>
      <c r="AD829" s="15"/>
      <c r="AE829" s="9">
        <v>3365</v>
      </c>
      <c r="AF829" s="9">
        <v>36</v>
      </c>
      <c r="AG829" s="9">
        <v>174</v>
      </c>
      <c r="AH829" s="9">
        <v>1</v>
      </c>
      <c r="AI829" s="9">
        <v>10</v>
      </c>
      <c r="AJ829" s="9">
        <v>2</v>
      </c>
      <c r="AK829" s="9">
        <v>7</v>
      </c>
      <c r="AL829" s="90" t="s">
        <v>242</v>
      </c>
      <c r="AM829" s="78">
        <v>759</v>
      </c>
      <c r="AN829" s="9">
        <v>0</v>
      </c>
      <c r="AO829" s="10">
        <v>0</v>
      </c>
      <c r="AP829" s="7" t="s">
        <v>267</v>
      </c>
      <c r="AR829" s="89"/>
      <c r="AS829" s="8">
        <v>2414</v>
      </c>
      <c r="AT829" s="9">
        <v>34</v>
      </c>
      <c r="AU829" s="9">
        <v>224</v>
      </c>
      <c r="AV829" s="9">
        <v>1</v>
      </c>
      <c r="AW829" s="9">
        <v>25</v>
      </c>
      <c r="AX829" s="9">
        <v>1</v>
      </c>
      <c r="AY829" s="9">
        <v>0</v>
      </c>
      <c r="AZ829" s="90" t="s">
        <v>243</v>
      </c>
      <c r="BA829" s="78">
        <v>1000</v>
      </c>
      <c r="BB829" s="9">
        <v>1000</v>
      </c>
      <c r="BC829" s="10">
        <v>0.29411764705882354</v>
      </c>
      <c r="BD829" s="7" t="s">
        <v>268</v>
      </c>
      <c r="BF829" s="15"/>
      <c r="BG829" s="9">
        <v>299</v>
      </c>
      <c r="BH829" s="9">
        <v>88</v>
      </c>
      <c r="BI829" s="73">
        <v>6</v>
      </c>
      <c r="BJ829" s="9">
        <v>4</v>
      </c>
      <c r="BK829" s="9">
        <v>9</v>
      </c>
      <c r="BL829" s="9">
        <v>4</v>
      </c>
      <c r="BM829" s="9">
        <v>0</v>
      </c>
      <c r="BN829" s="90" t="s">
        <v>37</v>
      </c>
      <c r="BO829" s="78">
        <v>722</v>
      </c>
      <c r="BP829" s="9">
        <v>2888</v>
      </c>
      <c r="BQ829" s="10">
        <v>0.32818181818181819</v>
      </c>
      <c r="BR829" s="93"/>
      <c r="BS829" s="1"/>
      <c r="BT829" s="15">
        <f>IF(A832="","",A832)</f>
        <v>45790</v>
      </c>
      <c r="BU829" s="9">
        <v>7198</v>
      </c>
      <c r="BV829" s="9">
        <f t="shared" ref="BV829:BV836" si="1450">IF(BU829="","",BU829-BU828)</f>
        <v>231</v>
      </c>
      <c r="BW829" s="9">
        <v>189</v>
      </c>
      <c r="BX829" s="9">
        <f t="shared" ref="BX829:BX836" si="1451">IF(BW829="","",BW829-BW828)</f>
        <v>4</v>
      </c>
      <c r="BY829" s="9">
        <v>13</v>
      </c>
      <c r="BZ829" s="9">
        <f t="shared" ref="BZ829:BZ836" si="1452">IF(BY829="","",BY828+CA828-BY829)</f>
        <v>5</v>
      </c>
      <c r="CA829" s="9">
        <v>4</v>
      </c>
      <c r="CB829" s="78"/>
      <c r="CC829" s="78">
        <f t="shared" ref="CC829:CC844" si="1453">IF(BU829="","",CC828)</f>
        <v>800</v>
      </c>
      <c r="CD829" s="9">
        <f t="shared" ref="CD829:CD836" si="1454">IF(CC829="","",BZ829*CC829)</f>
        <v>4000</v>
      </c>
      <c r="CE829" s="10">
        <f t="shared" ref="CE829:CE836" si="1455">IF(CD829="","",CD829/(BV829*100))</f>
        <v>0.17316017316017315</v>
      </c>
      <c r="CF829" s="7"/>
      <c r="CH829" s="89">
        <f>IF(A832="","",A832)</f>
        <v>45790</v>
      </c>
      <c r="CI829" s="9">
        <v>7709</v>
      </c>
      <c r="CJ829" s="9">
        <f t="shared" ref="CJ829:CJ836" si="1456">IF(CI829="","",CI829-CI828)</f>
        <v>297</v>
      </c>
      <c r="CK829" s="9">
        <v>204</v>
      </c>
      <c r="CL829" s="9">
        <f t="shared" ref="CL829:CL836" si="1457">IF(CK829="","",CK829-CK828)</f>
        <v>5</v>
      </c>
      <c r="CM829" s="9">
        <v>11</v>
      </c>
      <c r="CN829" s="9">
        <f t="shared" ref="CN829:CN836" si="1458">IF(CM829="","",CM828+CO828-CM829)</f>
        <v>6</v>
      </c>
      <c r="CO829" s="9">
        <v>9</v>
      </c>
      <c r="CP829" s="78"/>
      <c r="CQ829" s="78">
        <f t="shared" ref="CQ829:CQ844" si="1459">IF(CI829="","",CQ828)</f>
        <v>1012</v>
      </c>
      <c r="CR829" s="9">
        <f t="shared" ref="CR829:CR836" si="1460">IF(CQ829="","",CN829*CQ829)</f>
        <v>6072</v>
      </c>
      <c r="CS829" s="10">
        <f t="shared" ref="CS829:CS836" si="1461">IF(CR829="","",CR829/(CJ829*100))</f>
        <v>0.20444444444444446</v>
      </c>
      <c r="CT829" s="7"/>
      <c r="DJ829" s="250"/>
      <c r="DK829" s="250"/>
      <c r="DL829" s="250"/>
      <c r="DM829" s="250"/>
      <c r="DN829" s="250"/>
      <c r="DO829" s="250"/>
    </row>
    <row r="830" spans="1:119" ht="15" customHeight="1">
      <c r="A830" s="15"/>
      <c r="B830" s="15"/>
      <c r="C830" s="9">
        <v>5713</v>
      </c>
      <c r="D830" s="9">
        <v>112</v>
      </c>
      <c r="E830" s="9">
        <v>416</v>
      </c>
      <c r="F830" s="9">
        <v>8</v>
      </c>
      <c r="G830" s="9">
        <v>19</v>
      </c>
      <c r="H830" s="9">
        <v>8</v>
      </c>
      <c r="I830" s="9">
        <v>14</v>
      </c>
      <c r="J830" s="62" t="s">
        <v>244</v>
      </c>
      <c r="K830" s="95">
        <v>188</v>
      </c>
      <c r="L830" s="9">
        <v>1504</v>
      </c>
      <c r="M830" s="10">
        <v>0.13428571428571429</v>
      </c>
      <c r="N830" s="7"/>
      <c r="P830" s="15"/>
      <c r="Q830" s="9">
        <v>4666</v>
      </c>
      <c r="R830" s="9">
        <v>37</v>
      </c>
      <c r="S830" s="9">
        <v>126</v>
      </c>
      <c r="T830" s="9">
        <v>3</v>
      </c>
      <c r="U830" s="9">
        <v>13</v>
      </c>
      <c r="V830" s="9">
        <v>10</v>
      </c>
      <c r="W830" s="9">
        <v>4</v>
      </c>
      <c r="X830" s="62" t="s">
        <v>222</v>
      </c>
      <c r="Y830" s="95">
        <v>640</v>
      </c>
      <c r="Z830" s="9">
        <v>6400</v>
      </c>
      <c r="AA830" s="10">
        <v>1.7297297297297298</v>
      </c>
      <c r="AB830" s="7" t="s">
        <v>269</v>
      </c>
      <c r="AD830" s="15"/>
      <c r="AE830" s="9">
        <v>3090</v>
      </c>
      <c r="AF830" s="9">
        <v>19</v>
      </c>
      <c r="AG830" s="9">
        <v>130</v>
      </c>
      <c r="AH830" s="9">
        <v>0</v>
      </c>
      <c r="AI830" s="9">
        <v>13</v>
      </c>
      <c r="AJ830" s="9">
        <v>0</v>
      </c>
      <c r="AK830" s="9">
        <v>0</v>
      </c>
      <c r="AL830" s="62" t="s">
        <v>44</v>
      </c>
      <c r="AM830" s="95">
        <v>670</v>
      </c>
      <c r="AN830" s="9">
        <v>0</v>
      </c>
      <c r="AO830" s="10">
        <v>0</v>
      </c>
      <c r="AP830" s="7"/>
      <c r="AR830" s="17"/>
      <c r="AS830" s="18">
        <v>2863</v>
      </c>
      <c r="AT830" s="19">
        <v>54</v>
      </c>
      <c r="AU830" s="19">
        <v>148</v>
      </c>
      <c r="AV830" s="19">
        <v>8</v>
      </c>
      <c r="AW830" s="19">
        <v>50</v>
      </c>
      <c r="AX830" s="19">
        <v>9</v>
      </c>
      <c r="AY830" s="19">
        <v>18</v>
      </c>
      <c r="AZ830" s="113" t="s">
        <v>142</v>
      </c>
      <c r="BA830" s="20">
        <v>165</v>
      </c>
      <c r="BB830" s="19">
        <v>1485</v>
      </c>
      <c r="BC830" s="21">
        <v>0.27500000000000002</v>
      </c>
      <c r="BD830" s="22"/>
      <c r="BF830" s="15"/>
      <c r="BG830" s="9">
        <v>369</v>
      </c>
      <c r="BH830" s="9">
        <v>81</v>
      </c>
      <c r="BI830" s="73">
        <v>11</v>
      </c>
      <c r="BJ830" s="9">
        <v>2</v>
      </c>
      <c r="BK830" s="9">
        <v>21</v>
      </c>
      <c r="BL830" s="9">
        <v>3</v>
      </c>
      <c r="BM830" s="9">
        <v>6</v>
      </c>
      <c r="BN830" s="62" t="s">
        <v>216</v>
      </c>
      <c r="BO830" s="95">
        <v>418</v>
      </c>
      <c r="BP830" s="9">
        <v>0</v>
      </c>
      <c r="BQ830" s="10">
        <v>0</v>
      </c>
      <c r="BR830" s="93"/>
      <c r="BS830" s="1"/>
      <c r="BT830" s="15">
        <f>IF(A836="","",A836)</f>
        <v>45797</v>
      </c>
      <c r="BU830" s="9">
        <v>7272</v>
      </c>
      <c r="BV830" s="9">
        <f t="shared" si="1450"/>
        <v>74</v>
      </c>
      <c r="BW830" s="9">
        <v>190</v>
      </c>
      <c r="BX830" s="9">
        <f t="shared" si="1451"/>
        <v>1</v>
      </c>
      <c r="BY830" s="9">
        <v>17</v>
      </c>
      <c r="BZ830" s="9">
        <f t="shared" si="1452"/>
        <v>0</v>
      </c>
      <c r="CA830" s="9">
        <v>2</v>
      </c>
      <c r="CB830" s="78"/>
      <c r="CC830" s="78">
        <f t="shared" si="1453"/>
        <v>800</v>
      </c>
      <c r="CD830" s="9">
        <f t="shared" si="1454"/>
        <v>0</v>
      </c>
      <c r="CE830" s="10">
        <f t="shared" si="1455"/>
        <v>0</v>
      </c>
      <c r="CF830" s="7"/>
      <c r="CH830" s="89">
        <f>IF(A836="","",A836)</f>
        <v>45797</v>
      </c>
      <c r="CI830" s="9">
        <v>7787</v>
      </c>
      <c r="CJ830" s="9">
        <f t="shared" si="1456"/>
        <v>78</v>
      </c>
      <c r="CK830" s="9">
        <v>206</v>
      </c>
      <c r="CL830" s="9">
        <f t="shared" si="1457"/>
        <v>2</v>
      </c>
      <c r="CM830" s="9">
        <v>18</v>
      </c>
      <c r="CN830" s="9">
        <f t="shared" si="1458"/>
        <v>2</v>
      </c>
      <c r="CO830" s="9">
        <v>0</v>
      </c>
      <c r="CP830" s="78"/>
      <c r="CQ830" s="78">
        <f t="shared" si="1459"/>
        <v>1012</v>
      </c>
      <c r="CR830" s="9">
        <f t="shared" si="1460"/>
        <v>2024</v>
      </c>
      <c r="CS830" s="10">
        <f t="shared" si="1461"/>
        <v>0.25948717948717948</v>
      </c>
      <c r="CT830" s="7"/>
      <c r="DJ830" s="250"/>
      <c r="DK830" s="250"/>
      <c r="DL830" s="250"/>
      <c r="DM830" s="250"/>
      <c r="DN830" s="250"/>
      <c r="DO830" s="250"/>
    </row>
    <row r="831" spans="1:119" ht="15" customHeight="1" thickBot="1">
      <c r="A831" s="23"/>
      <c r="B831" s="23"/>
      <c r="C831" s="24">
        <v>5295</v>
      </c>
      <c r="D831" s="24">
        <v>85</v>
      </c>
      <c r="E831" s="24">
        <v>305</v>
      </c>
      <c r="F831" s="24">
        <v>5</v>
      </c>
      <c r="G831" s="24">
        <v>20</v>
      </c>
      <c r="H831" s="24">
        <v>6</v>
      </c>
      <c r="I831" s="24">
        <v>12</v>
      </c>
      <c r="J831" s="63" t="s">
        <v>219</v>
      </c>
      <c r="K831" s="24">
        <v>170</v>
      </c>
      <c r="L831" s="24">
        <v>1020</v>
      </c>
      <c r="M831" s="26">
        <v>0.12</v>
      </c>
      <c r="N831" s="7"/>
      <c r="P831" s="23" t="s">
        <v>90</v>
      </c>
      <c r="Q831" s="24">
        <v>3715</v>
      </c>
      <c r="R831" s="24">
        <v>38</v>
      </c>
      <c r="S831" s="24">
        <v>252</v>
      </c>
      <c r="T831" s="24">
        <v>0</v>
      </c>
      <c r="U831" s="24">
        <v>12</v>
      </c>
      <c r="V831" s="24">
        <v>1</v>
      </c>
      <c r="W831" s="24">
        <v>0</v>
      </c>
      <c r="X831" s="63" t="s">
        <v>270</v>
      </c>
      <c r="Y831" s="24">
        <v>660</v>
      </c>
      <c r="Z831" s="24">
        <v>660</v>
      </c>
      <c r="AA831" s="26">
        <v>0.1736842105263158</v>
      </c>
      <c r="AB831" s="7"/>
      <c r="AD831" s="23" t="s">
        <v>90</v>
      </c>
      <c r="AE831" s="24">
        <v>3105</v>
      </c>
      <c r="AF831" s="24">
        <v>52</v>
      </c>
      <c r="AG831" s="24">
        <v>347</v>
      </c>
      <c r="AH831" s="24">
        <v>8</v>
      </c>
      <c r="AI831" s="24">
        <v>62</v>
      </c>
      <c r="AJ831" s="24">
        <v>8</v>
      </c>
      <c r="AK831" s="24">
        <v>28</v>
      </c>
      <c r="AL831" s="63" t="s">
        <v>221</v>
      </c>
      <c r="AM831" s="24">
        <v>594</v>
      </c>
      <c r="AN831" s="24">
        <v>4752</v>
      </c>
      <c r="AO831" s="26">
        <v>0.91384615384615386</v>
      </c>
      <c r="AP831" s="7" t="s">
        <v>271</v>
      </c>
      <c r="AR831" s="23" t="s">
        <v>90</v>
      </c>
      <c r="AS831" s="27">
        <v>2081</v>
      </c>
      <c r="AT831" s="24">
        <v>85</v>
      </c>
      <c r="AU831" s="24">
        <v>127</v>
      </c>
      <c r="AV831" s="24">
        <v>1</v>
      </c>
      <c r="AW831" s="24">
        <v>120</v>
      </c>
      <c r="AX831" s="24">
        <v>2</v>
      </c>
      <c r="AY831" s="24">
        <v>32</v>
      </c>
      <c r="AZ831" s="63" t="s">
        <v>117</v>
      </c>
      <c r="BA831" s="24">
        <v>200</v>
      </c>
      <c r="BB831" s="24">
        <v>400</v>
      </c>
      <c r="BC831" s="26">
        <v>4.7058823529411764E-2</v>
      </c>
      <c r="BD831" s="22"/>
      <c r="BF831" s="23">
        <v>400</v>
      </c>
      <c r="BG831" s="24">
        <v>417</v>
      </c>
      <c r="BH831" s="24">
        <v>30</v>
      </c>
      <c r="BI831" s="189">
        <v>999990</v>
      </c>
      <c r="BJ831" s="24">
        <v>2</v>
      </c>
      <c r="BK831" s="24">
        <v>295</v>
      </c>
      <c r="BL831" s="24">
        <v>5</v>
      </c>
      <c r="BM831" s="24">
        <v>0</v>
      </c>
      <c r="BN831" s="63" t="s">
        <v>246</v>
      </c>
      <c r="BO831" s="24">
        <v>37</v>
      </c>
      <c r="BP831" s="24">
        <v>185</v>
      </c>
      <c r="BQ831" s="26">
        <v>6.1666666666666668E-2</v>
      </c>
      <c r="BR831" s="93"/>
      <c r="BS831" s="1"/>
      <c r="BT831" s="15">
        <f>IF(A840="","",A840)</f>
        <v>45803</v>
      </c>
      <c r="BU831" s="9">
        <v>7364</v>
      </c>
      <c r="BV831" s="9">
        <f t="shared" si="1450"/>
        <v>92</v>
      </c>
      <c r="BW831" s="9">
        <v>191</v>
      </c>
      <c r="BX831" s="9">
        <f t="shared" si="1451"/>
        <v>1</v>
      </c>
      <c r="BY831" s="9">
        <v>16</v>
      </c>
      <c r="BZ831" s="9">
        <f t="shared" si="1452"/>
        <v>3</v>
      </c>
      <c r="CA831" s="9">
        <v>0</v>
      </c>
      <c r="CB831" s="78"/>
      <c r="CC831" s="78">
        <f t="shared" si="1453"/>
        <v>800</v>
      </c>
      <c r="CD831" s="9">
        <f t="shared" si="1454"/>
        <v>2400</v>
      </c>
      <c r="CE831" s="10">
        <f t="shared" si="1455"/>
        <v>0.2608695652173913</v>
      </c>
      <c r="CF831" s="7"/>
      <c r="CH831" s="89">
        <f>IF(A840="","",A840)</f>
        <v>45803</v>
      </c>
      <c r="CI831" s="9">
        <v>7975</v>
      </c>
      <c r="CJ831" s="9">
        <f t="shared" si="1456"/>
        <v>188</v>
      </c>
      <c r="CK831" s="9">
        <v>209</v>
      </c>
      <c r="CL831" s="9">
        <f t="shared" si="1457"/>
        <v>3</v>
      </c>
      <c r="CM831" s="9">
        <v>15</v>
      </c>
      <c r="CN831" s="9">
        <f t="shared" si="1458"/>
        <v>3</v>
      </c>
      <c r="CO831" s="9">
        <v>2</v>
      </c>
      <c r="CP831" s="78"/>
      <c r="CQ831" s="78">
        <f t="shared" si="1459"/>
        <v>1012</v>
      </c>
      <c r="CR831" s="9">
        <f t="shared" si="1460"/>
        <v>3036</v>
      </c>
      <c r="CS831" s="10">
        <f t="shared" si="1461"/>
        <v>0.16148936170212766</v>
      </c>
      <c r="CT831" s="7"/>
      <c r="DJ831" s="250"/>
      <c r="DK831" s="13"/>
      <c r="DL831" s="13"/>
      <c r="DM831" s="13"/>
      <c r="DN831" s="13"/>
      <c r="DO831" s="250"/>
    </row>
    <row r="832" spans="1:119" ht="15" customHeight="1" thickTop="1">
      <c r="A832" s="89">
        <v>45790</v>
      </c>
      <c r="B832" s="6">
        <f>IF(A832="","",SUM(D832:D835)+SUM(R832:R835)+SUM(BV829)+SUM(CJ829)+SUM(AF832:AF835)+SUM(AT832:AT835)+SUM(BH832:BH835))</f>
        <v>4273</v>
      </c>
      <c r="C832" s="119">
        <v>7094</v>
      </c>
      <c r="D832" s="78">
        <f t="shared" ref="D832:D875" si="1462">IF(C832="","",C832-C828)</f>
        <v>313</v>
      </c>
      <c r="E832" s="120">
        <v>258</v>
      </c>
      <c r="F832" s="78">
        <f t="shared" ref="F832:F875" si="1463">IF(E832="","",E832-E828)</f>
        <v>11</v>
      </c>
      <c r="G832" s="120">
        <v>26</v>
      </c>
      <c r="H832" s="78">
        <f t="shared" ref="H832:H875" si="1464">IF(G832="","",G828+I828-G832)</f>
        <v>13</v>
      </c>
      <c r="I832" s="78">
        <v>10</v>
      </c>
      <c r="J832" s="90" t="str">
        <f t="shared" ref="J832:J863" si="1465">IF(C832="","",J828)</f>
        <v>NICIマスコット</v>
      </c>
      <c r="K832" s="91">
        <f t="shared" ref="K832:K863" si="1466">IF(D832="","",K828)</f>
        <v>682</v>
      </c>
      <c r="L832" s="28">
        <f t="shared" ref="L832:L875" si="1467">IF(G832="","",H832*K832)</f>
        <v>8866</v>
      </c>
      <c r="M832" s="29">
        <f t="shared" ref="M832:M879" si="1468">IF(H832="","",L832/(D832*100))</f>
        <v>0.28325878594249199</v>
      </c>
      <c r="N832" s="7"/>
      <c r="O832" s="168"/>
      <c r="P832" s="89">
        <f>IF(A832="","",A832)</f>
        <v>45790</v>
      </c>
      <c r="Q832" s="119">
        <v>5086</v>
      </c>
      <c r="R832" s="78">
        <f t="shared" ref="R832:R875" si="1469">IF(Q832="","",Q832-Q828)</f>
        <v>111</v>
      </c>
      <c r="S832" s="120">
        <v>95</v>
      </c>
      <c r="T832" s="78">
        <f t="shared" ref="T832:T875" si="1470">IF(S832="","",S832-S828)</f>
        <v>1</v>
      </c>
      <c r="U832" s="120">
        <v>10</v>
      </c>
      <c r="V832" s="78">
        <f t="shared" ref="V832:V875" si="1471">IF(U832="","",U828+W828-U832)</f>
        <v>1</v>
      </c>
      <c r="W832" s="78">
        <v>0</v>
      </c>
      <c r="X832" s="172" t="str">
        <f>IF(Q832="","",X828)</f>
        <v>ジャグラーサウンドボタン</v>
      </c>
      <c r="Y832" s="91">
        <f>IF(R832="","",Y828)</f>
        <v>748</v>
      </c>
      <c r="Z832" s="28">
        <f t="shared" ref="Z832:Z875" si="1472">IF(U832="","",V832*Y832)</f>
        <v>748</v>
      </c>
      <c r="AA832" s="29">
        <f t="shared" ref="AA832:AA879" si="1473">IF(V832="","",Z832/(R832*100))</f>
        <v>6.7387387387387393E-2</v>
      </c>
      <c r="AB832" s="7"/>
      <c r="AC832" s="168"/>
      <c r="AD832" s="89">
        <f>IF(A832="","",A832)</f>
        <v>45790</v>
      </c>
      <c r="AE832" s="119">
        <v>3170</v>
      </c>
      <c r="AF832" s="78">
        <f t="shared" ref="AF832:AF875" si="1474">IF(AE832="","",AE832-AE828)</f>
        <v>110</v>
      </c>
      <c r="AG832" s="120">
        <v>101</v>
      </c>
      <c r="AH832" s="78">
        <f t="shared" ref="AH832:AH875" si="1475">IF(AG832="","",AG832-AG828)</f>
        <v>6</v>
      </c>
      <c r="AI832" s="120">
        <v>35</v>
      </c>
      <c r="AJ832" s="78">
        <f t="shared" ref="AJ832:AJ875" si="1476">IF(AI832="","",AI828+AK828-AI832)</f>
        <v>4</v>
      </c>
      <c r="AK832" s="78">
        <v>0</v>
      </c>
      <c r="AL832" s="90" t="str">
        <f t="shared" ref="AL832:AL863" si="1477">IF(AE832="","",AL828)</f>
        <v>ミニ香水</v>
      </c>
      <c r="AM832" s="91">
        <f t="shared" ref="AM832:AM863" si="1478">IF(AF832="","",AM828)</f>
        <v>1100</v>
      </c>
      <c r="AN832" s="28">
        <f t="shared" ref="AN832:AN875" si="1479">IF(AI832="","",AJ832*AM832)</f>
        <v>4400</v>
      </c>
      <c r="AO832" s="29">
        <f t="shared" ref="AO832:AO879" si="1480">IF(AJ832="","",AN832/(AF832*100))</f>
        <v>0.4</v>
      </c>
      <c r="AP832" s="7"/>
      <c r="AQ832" s="168"/>
      <c r="AR832" s="89">
        <f>IF(A832="","",A832)</f>
        <v>45790</v>
      </c>
      <c r="AS832" s="119">
        <v>4706</v>
      </c>
      <c r="AT832" s="78">
        <f t="shared" ref="AT832:AT875" si="1481">IF(AS832="","",AS832-AS828)</f>
        <v>229</v>
      </c>
      <c r="AU832" s="120">
        <v>210</v>
      </c>
      <c r="AV832" s="78">
        <f t="shared" ref="AV832:AV875" si="1482">IF(AU832="","",AU832-AU828)</f>
        <v>8</v>
      </c>
      <c r="AW832" s="120">
        <v>6</v>
      </c>
      <c r="AX832" s="78">
        <f t="shared" ref="AX832:AX875" si="1483">IF(AW832="","",AW828+AY828-AW832)</f>
        <v>10</v>
      </c>
      <c r="AY832" s="78">
        <v>10</v>
      </c>
      <c r="AZ832" s="90" t="str">
        <f t="shared" ref="AZ832:AZ863" si="1484">IF(AS832="","",AZ828)</f>
        <v>テラスタルフェス</v>
      </c>
      <c r="BA832" s="91">
        <f t="shared" ref="BA832:BA863" si="1485">IF(AT832="","",BA828)</f>
        <v>1000</v>
      </c>
      <c r="BB832" s="28">
        <f t="shared" ref="BB832:BB875" si="1486">IF(AW832="","",AX832*BA832)</f>
        <v>10000</v>
      </c>
      <c r="BC832" s="29">
        <f t="shared" ref="BC832:BC879" si="1487">IF(AX832="","",BB832/(AT832*100))</f>
        <v>0.4366812227074236</v>
      </c>
      <c r="BD832" s="7"/>
      <c r="BE832" s="168"/>
      <c r="BF832" s="89">
        <f>IF(A832="","",A832)</f>
        <v>45790</v>
      </c>
      <c r="BG832" s="119">
        <v>619</v>
      </c>
      <c r="BH832" s="78">
        <f t="shared" ref="BH832:BH875" si="1488">IF(BG832="","",BG832-BG828)</f>
        <v>269</v>
      </c>
      <c r="BI832" s="120">
        <v>15</v>
      </c>
      <c r="BJ832" s="78">
        <f>IF(BI832="","",BI832-BI828)</f>
        <v>13</v>
      </c>
      <c r="BK832" s="120">
        <v>9</v>
      </c>
      <c r="BL832" s="78">
        <f t="shared" ref="BL832:BL875" si="1489">IF(BK832="","",BK828+BM828-BK832)</f>
        <v>11</v>
      </c>
      <c r="BM832" s="78">
        <v>14</v>
      </c>
      <c r="BN832" s="90" t="str">
        <f t="shared" ref="BN832:BN863" si="1490">IF(BG832="","",BN828)</f>
        <v>ゴールドイヤホン</v>
      </c>
      <c r="BO832" s="91">
        <f t="shared" ref="BO832:BO863" si="1491">IF(BH832="","",BO828)</f>
        <v>800</v>
      </c>
      <c r="BP832" s="28">
        <f t="shared" ref="BP832:BP875" si="1492">IF(BK832="","",BL832*BO832)</f>
        <v>8800</v>
      </c>
      <c r="BQ832" s="29">
        <f t="shared" ref="BQ832:BQ879" si="1493">IF(BL832="","",BP832/(BH832*100))</f>
        <v>0.32713754646840149</v>
      </c>
      <c r="BR832" s="7"/>
      <c r="BS832" s="168"/>
      <c r="BT832" s="169">
        <f>IF(A844="","",A844)</f>
        <v>45810</v>
      </c>
      <c r="BU832" s="9">
        <v>7465</v>
      </c>
      <c r="BV832" s="9">
        <f t="shared" si="1450"/>
        <v>101</v>
      </c>
      <c r="BW832" s="9">
        <v>193</v>
      </c>
      <c r="BX832" s="9">
        <f t="shared" si="1451"/>
        <v>2</v>
      </c>
      <c r="BY832" s="9">
        <v>14</v>
      </c>
      <c r="BZ832" s="9">
        <f t="shared" si="1452"/>
        <v>2</v>
      </c>
      <c r="CA832" s="9">
        <v>0</v>
      </c>
      <c r="CB832" s="78"/>
      <c r="CC832" s="78">
        <f t="shared" si="1453"/>
        <v>800</v>
      </c>
      <c r="CD832" s="9">
        <f t="shared" si="1454"/>
        <v>1600</v>
      </c>
      <c r="CE832" s="10">
        <f t="shared" si="1455"/>
        <v>0.15841584158415842</v>
      </c>
      <c r="CF832" s="7"/>
      <c r="CH832" s="89">
        <f>IF(A844="","",A844)</f>
        <v>45810</v>
      </c>
      <c r="CI832" s="9">
        <v>8120</v>
      </c>
      <c r="CJ832" s="9">
        <f t="shared" si="1456"/>
        <v>145</v>
      </c>
      <c r="CK832" s="9">
        <v>212</v>
      </c>
      <c r="CL832" s="9">
        <f t="shared" si="1457"/>
        <v>3</v>
      </c>
      <c r="CM832" s="9">
        <v>14</v>
      </c>
      <c r="CN832" s="9">
        <f t="shared" si="1458"/>
        <v>3</v>
      </c>
      <c r="CO832" s="9">
        <v>0</v>
      </c>
      <c r="CP832" s="78"/>
      <c r="CQ832" s="78">
        <f t="shared" si="1459"/>
        <v>1012</v>
      </c>
      <c r="CR832" s="9">
        <f t="shared" si="1460"/>
        <v>3036</v>
      </c>
      <c r="CS832" s="10">
        <f t="shared" si="1461"/>
        <v>0.2093793103448276</v>
      </c>
      <c r="CT832" s="7"/>
      <c r="DJ832" s="250"/>
      <c r="DK832" s="13"/>
      <c r="DL832" s="13"/>
      <c r="DM832" s="13"/>
      <c r="DN832" s="13"/>
      <c r="DO832" s="250"/>
    </row>
    <row r="833" spans="1:119" ht="15" customHeight="1">
      <c r="A833" s="217" t="s">
        <v>223</v>
      </c>
      <c r="B833" s="15"/>
      <c r="C833" s="74">
        <v>8677</v>
      </c>
      <c r="D833" s="78">
        <f t="shared" si="1462"/>
        <v>396</v>
      </c>
      <c r="E833" s="75">
        <v>234</v>
      </c>
      <c r="F833" s="9">
        <f t="shared" si="1463"/>
        <v>3</v>
      </c>
      <c r="G833" s="102">
        <v>10</v>
      </c>
      <c r="H833" s="9">
        <f t="shared" si="1464"/>
        <v>3</v>
      </c>
      <c r="I833" s="1">
        <v>8</v>
      </c>
      <c r="J833" s="62" t="str">
        <f t="shared" si="1465"/>
        <v>ピクミンマスコット</v>
      </c>
      <c r="K833" s="95">
        <f t="shared" si="1466"/>
        <v>800</v>
      </c>
      <c r="L833" s="19">
        <f t="shared" si="1467"/>
        <v>2400</v>
      </c>
      <c r="M833" s="21">
        <f t="shared" si="1468"/>
        <v>6.0606060606060608E-2</v>
      </c>
      <c r="N833" s="7"/>
      <c r="O833" s="168"/>
      <c r="P833" s="15"/>
      <c r="Q833" s="74">
        <v>5789</v>
      </c>
      <c r="R833" s="78">
        <f t="shared" si="1469"/>
        <v>184</v>
      </c>
      <c r="S833" s="75">
        <v>297</v>
      </c>
      <c r="T833" s="9">
        <f t="shared" si="1470"/>
        <v>9</v>
      </c>
      <c r="U833" s="102">
        <v>12</v>
      </c>
      <c r="V833" s="9">
        <f t="shared" si="1471"/>
        <v>9</v>
      </c>
      <c r="W833" s="1">
        <v>8</v>
      </c>
      <c r="X833" s="62" t="str">
        <f>IF(Q833="","",X829)</f>
        <v>サンリオキーケース</v>
      </c>
      <c r="Y833" s="95">
        <f>IF(R833="","",Y829)</f>
        <v>762</v>
      </c>
      <c r="Z833" s="19">
        <f t="shared" si="1472"/>
        <v>6858</v>
      </c>
      <c r="AA833" s="21">
        <f t="shared" si="1473"/>
        <v>0.37271739130434783</v>
      </c>
      <c r="AB833" s="7"/>
      <c r="AC833" s="168"/>
      <c r="AD833" s="15"/>
      <c r="AE833" s="74">
        <v>3467</v>
      </c>
      <c r="AF833" s="78">
        <f t="shared" si="1474"/>
        <v>102</v>
      </c>
      <c r="AG833" s="75">
        <v>181</v>
      </c>
      <c r="AH833" s="9">
        <f t="shared" si="1475"/>
        <v>7</v>
      </c>
      <c r="AI833" s="102">
        <v>10</v>
      </c>
      <c r="AJ833" s="9">
        <f t="shared" si="1476"/>
        <v>7</v>
      </c>
      <c r="AK833" s="1">
        <v>0</v>
      </c>
      <c r="AL833" s="62" t="str">
        <f t="shared" si="1477"/>
        <v>じゃがりこウォレット</v>
      </c>
      <c r="AM833" s="95">
        <f t="shared" si="1478"/>
        <v>759</v>
      </c>
      <c r="AN833" s="19">
        <f t="shared" si="1479"/>
        <v>5313</v>
      </c>
      <c r="AO833" s="21">
        <f t="shared" si="1480"/>
        <v>0.52088235294117646</v>
      </c>
      <c r="AP833" s="7"/>
      <c r="AQ833" s="168"/>
      <c r="AR833" s="15"/>
      <c r="AS833" s="74">
        <v>2510</v>
      </c>
      <c r="AT833" s="78">
        <f t="shared" si="1481"/>
        <v>96</v>
      </c>
      <c r="AU833" s="75">
        <v>226</v>
      </c>
      <c r="AV833" s="9">
        <f t="shared" si="1482"/>
        <v>2</v>
      </c>
      <c r="AW833" s="102">
        <v>20</v>
      </c>
      <c r="AX833" s="9">
        <f t="shared" si="1483"/>
        <v>5</v>
      </c>
      <c r="AY833" s="1">
        <v>0</v>
      </c>
      <c r="AZ833" s="62" t="str">
        <f t="shared" si="1484"/>
        <v>バトルパートナー</v>
      </c>
      <c r="BA833" s="95">
        <f t="shared" si="1485"/>
        <v>1000</v>
      </c>
      <c r="BB833" s="19">
        <f t="shared" si="1486"/>
        <v>5000</v>
      </c>
      <c r="BC833" s="21">
        <f t="shared" si="1487"/>
        <v>0.52083333333333337</v>
      </c>
      <c r="BD833" s="7"/>
      <c r="BE833" s="168"/>
      <c r="BF833" s="15"/>
      <c r="BG833" s="74">
        <v>452</v>
      </c>
      <c r="BH833" s="78">
        <f t="shared" si="1488"/>
        <v>153</v>
      </c>
      <c r="BI833" s="75">
        <v>7</v>
      </c>
      <c r="BJ833" s="9">
        <f>IF(BI833="","",BI833-BI829)</f>
        <v>1</v>
      </c>
      <c r="BK833" s="102">
        <v>7</v>
      </c>
      <c r="BL833" s="9">
        <f t="shared" si="1489"/>
        <v>2</v>
      </c>
      <c r="BM833" s="1">
        <v>4</v>
      </c>
      <c r="BN833" s="62" t="str">
        <f t="shared" si="1490"/>
        <v>デジタルミニカメラ</v>
      </c>
      <c r="BO833" s="95">
        <f t="shared" si="1491"/>
        <v>722</v>
      </c>
      <c r="BP833" s="19">
        <f t="shared" si="1492"/>
        <v>1444</v>
      </c>
      <c r="BQ833" s="21">
        <f t="shared" si="1493"/>
        <v>9.4379084967320268E-2</v>
      </c>
      <c r="BR833" s="7"/>
      <c r="BS833" s="168"/>
      <c r="BT833" s="169" t="str">
        <f>IF(A848="","",A848)</f>
        <v/>
      </c>
      <c r="BU833" s="9"/>
      <c r="BV833" s="9"/>
      <c r="BW833" s="9"/>
      <c r="BX833" s="9"/>
      <c r="BY833" s="9"/>
      <c r="BZ833" s="9"/>
      <c r="CA833" s="9"/>
      <c r="CB833" s="78"/>
      <c r="CC833" s="78"/>
      <c r="CD833" s="9"/>
      <c r="CE833" s="10"/>
      <c r="CF833" s="7"/>
      <c r="CH833" s="89"/>
      <c r="CI833" s="9"/>
      <c r="CJ833" s="9"/>
      <c r="CK833" s="9"/>
      <c r="CL833" s="9"/>
      <c r="CM833" s="9"/>
      <c r="CN833" s="9"/>
      <c r="CO833" s="9"/>
      <c r="CP833" s="78"/>
      <c r="CQ833" s="78"/>
      <c r="CR833" s="9"/>
      <c r="CS833" s="10"/>
      <c r="CT833" s="7"/>
      <c r="DJ833" s="250"/>
      <c r="DK833" s="13"/>
      <c r="DL833" s="13"/>
      <c r="DM833" s="13"/>
      <c r="DN833" s="13"/>
      <c r="DO833" s="250"/>
    </row>
    <row r="834" spans="1:119" ht="15" customHeight="1">
      <c r="A834" s="73">
        <v>603600</v>
      </c>
      <c r="B834" s="15"/>
      <c r="C834" s="122">
        <v>5924</v>
      </c>
      <c r="D834" s="78">
        <f t="shared" si="1462"/>
        <v>211</v>
      </c>
      <c r="E834" s="123">
        <v>433</v>
      </c>
      <c r="F834" s="9">
        <f t="shared" si="1463"/>
        <v>17</v>
      </c>
      <c r="G834" s="136">
        <v>16</v>
      </c>
      <c r="H834" s="9">
        <f t="shared" si="1464"/>
        <v>17</v>
      </c>
      <c r="I834" s="118">
        <v>17</v>
      </c>
      <c r="J834" s="62" t="str">
        <f t="shared" si="1465"/>
        <v>グミッツェルプチ</v>
      </c>
      <c r="K834" s="247">
        <f t="shared" si="1466"/>
        <v>188</v>
      </c>
      <c r="L834" s="118">
        <f t="shared" si="1467"/>
        <v>3196</v>
      </c>
      <c r="M834" s="137">
        <f t="shared" si="1468"/>
        <v>0.15146919431279621</v>
      </c>
      <c r="N834" s="7"/>
      <c r="O834" s="168"/>
      <c r="P834" s="15"/>
      <c r="Q834" s="122">
        <v>5053</v>
      </c>
      <c r="R834" s="78">
        <f t="shared" si="1469"/>
        <v>387</v>
      </c>
      <c r="S834" s="123">
        <v>137</v>
      </c>
      <c r="T834" s="9">
        <f t="shared" si="1470"/>
        <v>11</v>
      </c>
      <c r="U834" s="136">
        <v>5</v>
      </c>
      <c r="V834" s="9">
        <f t="shared" si="1471"/>
        <v>12</v>
      </c>
      <c r="W834" s="118">
        <v>4</v>
      </c>
      <c r="X834" s="62" t="s">
        <v>41</v>
      </c>
      <c r="Y834" s="247">
        <v>1100</v>
      </c>
      <c r="Z834" s="118">
        <f t="shared" si="1472"/>
        <v>13200</v>
      </c>
      <c r="AA834" s="137">
        <f t="shared" si="1473"/>
        <v>0.34108527131782945</v>
      </c>
      <c r="AB834" s="7"/>
      <c r="AC834" s="168"/>
      <c r="AD834" s="15"/>
      <c r="AE834" s="122">
        <v>3175</v>
      </c>
      <c r="AF834" s="78">
        <f t="shared" si="1474"/>
        <v>85</v>
      </c>
      <c r="AG834" s="123">
        <v>133</v>
      </c>
      <c r="AH834" s="9">
        <f t="shared" si="1475"/>
        <v>3</v>
      </c>
      <c r="AI834" s="136">
        <v>10</v>
      </c>
      <c r="AJ834" s="9">
        <f t="shared" si="1476"/>
        <v>3</v>
      </c>
      <c r="AK834" s="118">
        <v>0</v>
      </c>
      <c r="AL834" s="108" t="str">
        <f t="shared" si="1477"/>
        <v>ゲームアーク</v>
      </c>
      <c r="AM834" s="247">
        <f t="shared" si="1478"/>
        <v>670</v>
      </c>
      <c r="AN834" s="118">
        <f t="shared" si="1479"/>
        <v>2010</v>
      </c>
      <c r="AO834" s="137">
        <f t="shared" si="1480"/>
        <v>0.23647058823529413</v>
      </c>
      <c r="AP834" s="7"/>
      <c r="AQ834" s="168"/>
      <c r="AR834" s="17"/>
      <c r="AS834" s="122">
        <v>3134</v>
      </c>
      <c r="AT834" s="78">
        <f t="shared" si="1481"/>
        <v>271</v>
      </c>
      <c r="AU834" s="123">
        <v>170</v>
      </c>
      <c r="AV834" s="9">
        <f t="shared" si="1482"/>
        <v>22</v>
      </c>
      <c r="AW834" s="136">
        <v>38</v>
      </c>
      <c r="AX834" s="9">
        <f t="shared" si="1483"/>
        <v>30</v>
      </c>
      <c r="AY834" s="118">
        <v>20</v>
      </c>
      <c r="AZ834" s="62" t="str">
        <f t="shared" si="1484"/>
        <v>SPGマスコット</v>
      </c>
      <c r="BA834" s="247">
        <f t="shared" si="1485"/>
        <v>165</v>
      </c>
      <c r="BB834" s="118">
        <f t="shared" si="1486"/>
        <v>4950</v>
      </c>
      <c r="BC834" s="137">
        <f t="shared" si="1487"/>
        <v>0.18265682656826568</v>
      </c>
      <c r="BD834" s="7"/>
      <c r="BE834" s="168"/>
      <c r="BF834" s="17"/>
      <c r="BG834" s="122">
        <v>468</v>
      </c>
      <c r="BH834" s="78">
        <f t="shared" si="1488"/>
        <v>99</v>
      </c>
      <c r="BI834" s="123">
        <v>17</v>
      </c>
      <c r="BJ834" s="9">
        <f>IF(BI834="","",BI834-BI830)</f>
        <v>6</v>
      </c>
      <c r="BK834" s="136">
        <v>19</v>
      </c>
      <c r="BL834" s="9">
        <f t="shared" si="1489"/>
        <v>8</v>
      </c>
      <c r="BM834" s="118">
        <v>0</v>
      </c>
      <c r="BN834" s="62" t="str">
        <f t="shared" si="1490"/>
        <v>おしゅし</v>
      </c>
      <c r="BO834" s="247">
        <f t="shared" si="1491"/>
        <v>418</v>
      </c>
      <c r="BP834" s="118">
        <f t="shared" si="1492"/>
        <v>3344</v>
      </c>
      <c r="BQ834" s="137">
        <f t="shared" si="1493"/>
        <v>0.33777777777777779</v>
      </c>
      <c r="BR834" s="7"/>
      <c r="BS834" s="168"/>
      <c r="BT834" s="169" t="str">
        <f>IF(A852="","",A852)</f>
        <v/>
      </c>
      <c r="BU834" s="9"/>
      <c r="BV834" s="9" t="str">
        <f t="shared" si="1450"/>
        <v/>
      </c>
      <c r="BW834" s="9"/>
      <c r="BX834" s="9" t="str">
        <f t="shared" si="1451"/>
        <v/>
      </c>
      <c r="BY834" s="9"/>
      <c r="BZ834" s="9" t="str">
        <f t="shared" si="1452"/>
        <v/>
      </c>
      <c r="CA834" s="9"/>
      <c r="CB834" s="78"/>
      <c r="CC834" s="78" t="str">
        <f t="shared" si="1453"/>
        <v/>
      </c>
      <c r="CD834" s="9" t="str">
        <f t="shared" si="1454"/>
        <v/>
      </c>
      <c r="CE834" s="10" t="str">
        <f t="shared" si="1455"/>
        <v/>
      </c>
      <c r="CF834" s="7"/>
      <c r="CH834" s="89" t="str">
        <f>IF(A852="","",A852)</f>
        <v/>
      </c>
      <c r="CI834" s="9"/>
      <c r="CJ834" s="9" t="str">
        <f t="shared" si="1456"/>
        <v/>
      </c>
      <c r="CK834" s="9"/>
      <c r="CL834" s="9" t="str">
        <f t="shared" si="1457"/>
        <v/>
      </c>
      <c r="CM834" s="9"/>
      <c r="CN834" s="9" t="str">
        <f t="shared" si="1458"/>
        <v/>
      </c>
      <c r="CO834" s="9"/>
      <c r="CP834" s="78"/>
      <c r="CQ834" s="78" t="str">
        <f t="shared" si="1459"/>
        <v/>
      </c>
      <c r="CR834" s="9" t="str">
        <f t="shared" si="1460"/>
        <v/>
      </c>
      <c r="CS834" s="10" t="str">
        <f t="shared" si="1461"/>
        <v/>
      </c>
      <c r="CT834" s="7"/>
      <c r="DJ834" s="250"/>
      <c r="DK834" s="250"/>
      <c r="DL834" s="250"/>
      <c r="DM834" s="250"/>
      <c r="DN834" s="250"/>
      <c r="DO834" s="250"/>
    </row>
    <row r="835" spans="1:119" ht="15" customHeight="1" thickBot="1">
      <c r="A835" s="23"/>
      <c r="B835" s="23"/>
      <c r="C835" s="61">
        <v>5498</v>
      </c>
      <c r="D835" s="142">
        <f t="shared" si="1462"/>
        <v>203</v>
      </c>
      <c r="E835" s="61">
        <v>317</v>
      </c>
      <c r="F835" s="128">
        <f t="shared" si="1463"/>
        <v>12</v>
      </c>
      <c r="G835" s="61">
        <v>20</v>
      </c>
      <c r="H835" s="128">
        <f t="shared" si="1464"/>
        <v>12</v>
      </c>
      <c r="I835" s="61">
        <v>9</v>
      </c>
      <c r="J835" s="131" t="str">
        <f t="shared" si="1465"/>
        <v>グミッツェル</v>
      </c>
      <c r="K835" s="132">
        <f t="shared" si="1466"/>
        <v>170</v>
      </c>
      <c r="L835" s="130">
        <f t="shared" si="1467"/>
        <v>2040</v>
      </c>
      <c r="M835" s="138">
        <f t="shared" si="1468"/>
        <v>0.10049261083743842</v>
      </c>
      <c r="N835" s="7"/>
      <c r="O835" s="168"/>
      <c r="P835" s="23"/>
      <c r="Q835" s="61">
        <v>3802</v>
      </c>
      <c r="R835" s="142">
        <f t="shared" si="1469"/>
        <v>87</v>
      </c>
      <c r="S835" s="61">
        <v>257</v>
      </c>
      <c r="T835" s="128">
        <f t="shared" si="1470"/>
        <v>5</v>
      </c>
      <c r="U835" s="61">
        <v>8</v>
      </c>
      <c r="V835" s="128">
        <f t="shared" si="1471"/>
        <v>4</v>
      </c>
      <c r="W835" s="61">
        <v>0</v>
      </c>
      <c r="X835" s="202" t="str">
        <f t="shared" ref="X835:Y842" si="1494">IF(Q835="","",X831)</f>
        <v>サンリオ巻き寿司ポーチ</v>
      </c>
      <c r="Y835" s="132">
        <f t="shared" si="1494"/>
        <v>660</v>
      </c>
      <c r="Z835" s="130">
        <f t="shared" si="1472"/>
        <v>2640</v>
      </c>
      <c r="AA835" s="138">
        <f t="shared" si="1473"/>
        <v>0.30344827586206896</v>
      </c>
      <c r="AB835" s="7" t="s">
        <v>272</v>
      </c>
      <c r="AC835" s="168"/>
      <c r="AD835" s="23"/>
      <c r="AE835" s="61">
        <v>3223</v>
      </c>
      <c r="AF835" s="142">
        <f t="shared" si="1474"/>
        <v>118</v>
      </c>
      <c r="AG835" s="61">
        <v>363</v>
      </c>
      <c r="AH835" s="128">
        <f t="shared" si="1475"/>
        <v>16</v>
      </c>
      <c r="AI835" s="61">
        <v>74</v>
      </c>
      <c r="AJ835" s="128">
        <f t="shared" si="1476"/>
        <v>16</v>
      </c>
      <c r="AK835" s="61">
        <v>0</v>
      </c>
      <c r="AL835" s="131" t="str">
        <f t="shared" si="1477"/>
        <v>サンリオシューズ</v>
      </c>
      <c r="AM835" s="132">
        <f t="shared" si="1478"/>
        <v>594</v>
      </c>
      <c r="AN835" s="130">
        <f t="shared" si="1479"/>
        <v>9504</v>
      </c>
      <c r="AO835" s="138">
        <f t="shared" si="1480"/>
        <v>0.80542372881355928</v>
      </c>
      <c r="AP835" s="7" t="s">
        <v>273</v>
      </c>
      <c r="AQ835" s="168"/>
      <c r="AR835" s="23"/>
      <c r="AS835" s="61">
        <v>2334</v>
      </c>
      <c r="AT835" s="142">
        <f t="shared" si="1481"/>
        <v>253</v>
      </c>
      <c r="AU835" s="61">
        <v>135</v>
      </c>
      <c r="AV835" s="128">
        <f t="shared" si="1482"/>
        <v>8</v>
      </c>
      <c r="AW835" s="61">
        <v>140</v>
      </c>
      <c r="AX835" s="128">
        <f t="shared" si="1483"/>
        <v>12</v>
      </c>
      <c r="AY835" s="61">
        <v>35</v>
      </c>
      <c r="AZ835" s="131" t="str">
        <f t="shared" si="1484"/>
        <v>SPGラバー</v>
      </c>
      <c r="BA835" s="132">
        <f t="shared" si="1485"/>
        <v>200</v>
      </c>
      <c r="BB835" s="130">
        <f t="shared" si="1486"/>
        <v>2400</v>
      </c>
      <c r="BC835" s="138">
        <f t="shared" si="1487"/>
        <v>9.4861660079051377E-2</v>
      </c>
      <c r="BD835" s="7"/>
      <c r="BE835" s="168"/>
      <c r="BF835" s="23"/>
      <c r="BG835" s="61">
        <v>485</v>
      </c>
      <c r="BH835" s="142">
        <f t="shared" si="1488"/>
        <v>68</v>
      </c>
      <c r="BI835" s="61">
        <v>7</v>
      </c>
      <c r="BJ835" s="128">
        <f>IF(BI835="","",BI835-BI831)+1000000</f>
        <v>17</v>
      </c>
      <c r="BK835" s="61">
        <v>250</v>
      </c>
      <c r="BL835" s="128">
        <f t="shared" si="1489"/>
        <v>45</v>
      </c>
      <c r="BM835" s="61">
        <v>0</v>
      </c>
      <c r="BN835" s="202" t="str">
        <f t="shared" si="1490"/>
        <v>スプランキージビッツ</v>
      </c>
      <c r="BO835" s="132">
        <f t="shared" si="1491"/>
        <v>37</v>
      </c>
      <c r="BP835" s="130">
        <f t="shared" si="1492"/>
        <v>1665</v>
      </c>
      <c r="BQ835" s="138">
        <f t="shared" si="1493"/>
        <v>0.24485294117647058</v>
      </c>
      <c r="BR835" s="7"/>
      <c r="BS835" s="168"/>
      <c r="BT835" s="170" t="str">
        <f>IF(A856="","",A856)</f>
        <v/>
      </c>
      <c r="BU835" s="9"/>
      <c r="BV835" s="9" t="str">
        <f t="shared" si="1450"/>
        <v/>
      </c>
      <c r="BW835" s="9"/>
      <c r="BX835" s="9" t="str">
        <f t="shared" si="1451"/>
        <v/>
      </c>
      <c r="BY835" s="9"/>
      <c r="BZ835" s="9" t="str">
        <f t="shared" si="1452"/>
        <v/>
      </c>
      <c r="CA835" s="9"/>
      <c r="CB835" s="78"/>
      <c r="CC835" s="78" t="str">
        <f t="shared" si="1453"/>
        <v/>
      </c>
      <c r="CD835" s="9" t="str">
        <f t="shared" si="1454"/>
        <v/>
      </c>
      <c r="CE835" s="10" t="str">
        <f t="shared" si="1455"/>
        <v/>
      </c>
      <c r="CF835" s="7"/>
      <c r="CH835" s="89" t="str">
        <f>IF(A856="","",A856)</f>
        <v/>
      </c>
      <c r="CI835" s="9"/>
      <c r="CJ835" s="9" t="str">
        <f t="shared" si="1456"/>
        <v/>
      </c>
      <c r="CK835" s="9"/>
      <c r="CL835" s="9" t="str">
        <f t="shared" si="1457"/>
        <v/>
      </c>
      <c r="CM835" s="9"/>
      <c r="CN835" s="9" t="str">
        <f t="shared" si="1458"/>
        <v/>
      </c>
      <c r="CO835" s="9"/>
      <c r="CP835" s="78"/>
      <c r="CQ835" s="78" t="str">
        <f t="shared" si="1459"/>
        <v/>
      </c>
      <c r="CR835" s="9" t="str">
        <f t="shared" si="1460"/>
        <v/>
      </c>
      <c r="CS835" s="10" t="str">
        <f t="shared" si="1461"/>
        <v/>
      </c>
      <c r="CT835" s="7"/>
      <c r="DJ835" s="250"/>
      <c r="DK835" s="250"/>
      <c r="DL835" s="250"/>
      <c r="DM835" s="250"/>
      <c r="DN835" s="250"/>
      <c r="DO835" s="250"/>
    </row>
    <row r="836" spans="1:119" ht="15" customHeight="1" thickTop="1">
      <c r="A836" s="89">
        <v>45797</v>
      </c>
      <c r="B836" s="6">
        <f>IF(A836="","",SUM(D836:D839)+SUM(R836:R839)+SUM(BV830:BV830)+SUM(CJ830:CJ830)+SUM(AF836:AF839)+SUM(AT836:AT839)+SUM(BH836:BH839))</f>
        <v>1594</v>
      </c>
      <c r="C836" s="78">
        <v>7194</v>
      </c>
      <c r="D836" s="78">
        <f t="shared" si="1462"/>
        <v>100</v>
      </c>
      <c r="E836" s="78">
        <v>262</v>
      </c>
      <c r="F836" s="78">
        <f t="shared" si="1463"/>
        <v>4</v>
      </c>
      <c r="G836" s="78">
        <v>32</v>
      </c>
      <c r="H836" s="78">
        <f t="shared" si="1464"/>
        <v>4</v>
      </c>
      <c r="I836" s="78">
        <v>2</v>
      </c>
      <c r="J836" s="90" t="str">
        <f t="shared" si="1465"/>
        <v>NICIマスコット</v>
      </c>
      <c r="K836" s="91">
        <f t="shared" si="1466"/>
        <v>682</v>
      </c>
      <c r="L836" s="28">
        <f t="shared" si="1467"/>
        <v>2728</v>
      </c>
      <c r="M836" s="29">
        <f t="shared" si="1468"/>
        <v>0.27279999999999999</v>
      </c>
      <c r="N836" s="7"/>
      <c r="O836" s="168"/>
      <c r="P836" s="89">
        <f>IF(A836="","",A836)</f>
        <v>45797</v>
      </c>
      <c r="Q836" s="78">
        <v>5152</v>
      </c>
      <c r="R836" s="78">
        <f t="shared" si="1469"/>
        <v>66</v>
      </c>
      <c r="S836" s="78">
        <v>95</v>
      </c>
      <c r="T836" s="78">
        <f t="shared" si="1470"/>
        <v>0</v>
      </c>
      <c r="U836" s="78">
        <v>10</v>
      </c>
      <c r="V836" s="78">
        <f t="shared" si="1471"/>
        <v>0</v>
      </c>
      <c r="W836" s="78">
        <v>5</v>
      </c>
      <c r="X836" s="90" t="str">
        <f t="shared" si="1494"/>
        <v>ジャグラーサウンドボタン</v>
      </c>
      <c r="Y836" s="91">
        <f t="shared" si="1494"/>
        <v>748</v>
      </c>
      <c r="Z836" s="28">
        <f t="shared" si="1472"/>
        <v>0</v>
      </c>
      <c r="AA836" s="29">
        <f t="shared" si="1473"/>
        <v>0</v>
      </c>
      <c r="AB836" s="7"/>
      <c r="AC836" s="168"/>
      <c r="AD836" s="89">
        <f>IF(A836="","",A836)</f>
        <v>45797</v>
      </c>
      <c r="AE836" s="78">
        <v>3222</v>
      </c>
      <c r="AF836" s="78">
        <f t="shared" si="1474"/>
        <v>52</v>
      </c>
      <c r="AG836" s="78">
        <v>101</v>
      </c>
      <c r="AH836" s="78">
        <f t="shared" si="1475"/>
        <v>0</v>
      </c>
      <c r="AI836" s="78">
        <v>33</v>
      </c>
      <c r="AJ836" s="78">
        <f t="shared" si="1476"/>
        <v>2</v>
      </c>
      <c r="AK836" s="78">
        <v>0</v>
      </c>
      <c r="AL836" s="90" t="str">
        <f t="shared" si="1477"/>
        <v>ミニ香水</v>
      </c>
      <c r="AM836" s="91">
        <f t="shared" si="1478"/>
        <v>1100</v>
      </c>
      <c r="AN836" s="28">
        <f t="shared" si="1479"/>
        <v>2200</v>
      </c>
      <c r="AO836" s="29">
        <f t="shared" si="1480"/>
        <v>0.42307692307692307</v>
      </c>
      <c r="AP836" s="7"/>
      <c r="AQ836" s="168"/>
      <c r="AR836" s="89">
        <f>IF(A836="","",A836)</f>
        <v>45797</v>
      </c>
      <c r="AS836" s="78">
        <v>4770</v>
      </c>
      <c r="AT836" s="78">
        <f t="shared" si="1481"/>
        <v>64</v>
      </c>
      <c r="AU836" s="78">
        <v>212</v>
      </c>
      <c r="AV836" s="78">
        <f t="shared" si="1482"/>
        <v>2</v>
      </c>
      <c r="AW836" s="78">
        <v>14</v>
      </c>
      <c r="AX836" s="78">
        <f t="shared" si="1483"/>
        <v>2</v>
      </c>
      <c r="AY836" s="78">
        <v>4</v>
      </c>
      <c r="AZ836" s="90" t="str">
        <f t="shared" si="1484"/>
        <v>テラスタルフェス</v>
      </c>
      <c r="BA836" s="91">
        <f t="shared" si="1485"/>
        <v>1000</v>
      </c>
      <c r="BB836" s="28">
        <f t="shared" si="1486"/>
        <v>2000</v>
      </c>
      <c r="BC836" s="29">
        <f t="shared" si="1487"/>
        <v>0.3125</v>
      </c>
      <c r="BD836" s="7"/>
      <c r="BE836" s="168"/>
      <c r="BF836" s="89">
        <f>IF(A836="","",A836)</f>
        <v>45797</v>
      </c>
      <c r="BG836" s="78">
        <v>643</v>
      </c>
      <c r="BH836" s="78">
        <f t="shared" si="1488"/>
        <v>24</v>
      </c>
      <c r="BI836" s="78">
        <v>16</v>
      </c>
      <c r="BJ836" s="78">
        <f t="shared" ref="BJ836:BJ875" si="1495">IF(BI836="","",BI836-BI832)</f>
        <v>1</v>
      </c>
      <c r="BK836" s="78">
        <v>22</v>
      </c>
      <c r="BL836" s="78">
        <f t="shared" si="1489"/>
        <v>1</v>
      </c>
      <c r="BM836" s="78">
        <v>0</v>
      </c>
      <c r="BN836" s="90" t="str">
        <f t="shared" si="1490"/>
        <v>ゴールドイヤホン</v>
      </c>
      <c r="BO836" s="91">
        <f t="shared" si="1491"/>
        <v>800</v>
      </c>
      <c r="BP836" s="28">
        <f t="shared" si="1492"/>
        <v>800</v>
      </c>
      <c r="BQ836" s="29">
        <f t="shared" si="1493"/>
        <v>0.33333333333333331</v>
      </c>
      <c r="BR836" s="7"/>
      <c r="BS836" s="168"/>
      <c r="BT836" s="169"/>
      <c r="BU836" s="9"/>
      <c r="BV836" s="9" t="str">
        <f t="shared" si="1450"/>
        <v/>
      </c>
      <c r="BW836" s="9"/>
      <c r="BX836" s="9" t="str">
        <f t="shared" si="1451"/>
        <v/>
      </c>
      <c r="BY836" s="9"/>
      <c r="BZ836" s="9" t="str">
        <f t="shared" si="1452"/>
        <v/>
      </c>
      <c r="CA836" s="9"/>
      <c r="CB836" s="78"/>
      <c r="CC836" s="78" t="str">
        <f t="shared" si="1453"/>
        <v/>
      </c>
      <c r="CD836" s="9" t="str">
        <f t="shared" si="1454"/>
        <v/>
      </c>
      <c r="CE836" s="10" t="str">
        <f t="shared" si="1455"/>
        <v/>
      </c>
      <c r="CF836" s="7"/>
      <c r="CH836" s="15"/>
      <c r="CI836" s="9"/>
      <c r="CJ836" s="9" t="str">
        <f t="shared" si="1456"/>
        <v/>
      </c>
      <c r="CK836" s="9"/>
      <c r="CL836" s="9" t="str">
        <f t="shared" si="1457"/>
        <v/>
      </c>
      <c r="CM836" s="9"/>
      <c r="CN836" s="9" t="str">
        <f t="shared" si="1458"/>
        <v/>
      </c>
      <c r="CO836" s="9"/>
      <c r="CP836" s="78"/>
      <c r="CQ836" s="78" t="str">
        <f t="shared" si="1459"/>
        <v/>
      </c>
      <c r="CR836" s="9" t="str">
        <f t="shared" si="1460"/>
        <v/>
      </c>
      <c r="CS836" s="10" t="str">
        <f t="shared" si="1461"/>
        <v/>
      </c>
      <c r="CT836" s="7"/>
      <c r="DJ836" s="250"/>
      <c r="DK836" s="250"/>
      <c r="DL836" s="250"/>
      <c r="DM836" s="250"/>
      <c r="DN836" s="250"/>
      <c r="DO836" s="250"/>
    </row>
    <row r="837" spans="1:119" ht="15" customHeight="1">
      <c r="A837" s="73"/>
      <c r="B837" s="15"/>
      <c r="C837" s="9">
        <v>8865</v>
      </c>
      <c r="D837" s="9">
        <f t="shared" si="1462"/>
        <v>188</v>
      </c>
      <c r="E837" s="9">
        <v>237</v>
      </c>
      <c r="F837" s="9">
        <f t="shared" si="1463"/>
        <v>3</v>
      </c>
      <c r="G837" s="9">
        <v>14</v>
      </c>
      <c r="H837" s="9">
        <f t="shared" si="1464"/>
        <v>4</v>
      </c>
      <c r="I837" s="9">
        <v>0</v>
      </c>
      <c r="J837" s="62" t="str">
        <f t="shared" si="1465"/>
        <v>ピクミンマスコット</v>
      </c>
      <c r="K837" s="95">
        <f t="shared" si="1466"/>
        <v>800</v>
      </c>
      <c r="L837" s="9">
        <f t="shared" si="1467"/>
        <v>3200</v>
      </c>
      <c r="M837" s="10">
        <f t="shared" si="1468"/>
        <v>0.1702127659574468</v>
      </c>
      <c r="N837" s="7"/>
      <c r="O837" s="168"/>
      <c r="P837" s="15"/>
      <c r="Q837" s="9">
        <v>5895</v>
      </c>
      <c r="R837" s="9">
        <f t="shared" si="1469"/>
        <v>106</v>
      </c>
      <c r="S837" s="9">
        <v>301</v>
      </c>
      <c r="T837" s="9">
        <f t="shared" si="1470"/>
        <v>4</v>
      </c>
      <c r="U837" s="9">
        <v>16</v>
      </c>
      <c r="V837" s="9">
        <f t="shared" si="1471"/>
        <v>4</v>
      </c>
      <c r="W837" s="9">
        <v>2</v>
      </c>
      <c r="X837" s="62" t="str">
        <f t="shared" si="1494"/>
        <v>サンリオキーケース</v>
      </c>
      <c r="Y837" s="95">
        <f t="shared" si="1494"/>
        <v>762</v>
      </c>
      <c r="Z837" s="9">
        <f t="shared" si="1472"/>
        <v>3048</v>
      </c>
      <c r="AA837" s="10">
        <f t="shared" si="1473"/>
        <v>0.28754716981132078</v>
      </c>
      <c r="AB837" s="7"/>
      <c r="AC837" s="168"/>
      <c r="AD837" s="15"/>
      <c r="AE837" s="9">
        <v>3499</v>
      </c>
      <c r="AF837" s="9">
        <f t="shared" si="1474"/>
        <v>32</v>
      </c>
      <c r="AG837" s="9">
        <v>182</v>
      </c>
      <c r="AH837" s="9">
        <f t="shared" si="1475"/>
        <v>1</v>
      </c>
      <c r="AI837" s="9">
        <v>9</v>
      </c>
      <c r="AJ837" s="9">
        <f t="shared" si="1476"/>
        <v>1</v>
      </c>
      <c r="AK837" s="9">
        <v>5</v>
      </c>
      <c r="AL837" s="62" t="str">
        <f t="shared" si="1477"/>
        <v>じゃがりこウォレット</v>
      </c>
      <c r="AM837" s="214">
        <f t="shared" si="1478"/>
        <v>759</v>
      </c>
      <c r="AN837" s="9">
        <f t="shared" si="1479"/>
        <v>759</v>
      </c>
      <c r="AO837" s="10">
        <f t="shared" si="1480"/>
        <v>0.2371875</v>
      </c>
      <c r="AP837" s="7"/>
      <c r="AQ837" s="168"/>
      <c r="AR837" s="15"/>
      <c r="AS837" s="9">
        <v>2532</v>
      </c>
      <c r="AT837" s="9">
        <f t="shared" si="1481"/>
        <v>22</v>
      </c>
      <c r="AU837" s="9">
        <v>229</v>
      </c>
      <c r="AV837" s="9">
        <f t="shared" si="1482"/>
        <v>3</v>
      </c>
      <c r="AW837" s="9">
        <v>17</v>
      </c>
      <c r="AX837" s="9">
        <f t="shared" si="1483"/>
        <v>3</v>
      </c>
      <c r="AY837" s="9">
        <v>6</v>
      </c>
      <c r="AZ837" s="62" t="str">
        <f t="shared" si="1484"/>
        <v>バトルパートナー</v>
      </c>
      <c r="BA837" s="95">
        <f t="shared" si="1485"/>
        <v>1000</v>
      </c>
      <c r="BB837" s="9">
        <f t="shared" si="1486"/>
        <v>3000</v>
      </c>
      <c r="BC837" s="10">
        <f t="shared" si="1487"/>
        <v>1.3636363636363635</v>
      </c>
      <c r="BD837" s="7"/>
      <c r="BE837" s="168"/>
      <c r="BF837" s="15"/>
      <c r="BG837" s="9">
        <v>507</v>
      </c>
      <c r="BH837" s="9">
        <f t="shared" si="1488"/>
        <v>55</v>
      </c>
      <c r="BI837" s="9">
        <v>8</v>
      </c>
      <c r="BJ837" s="9">
        <f t="shared" si="1495"/>
        <v>1</v>
      </c>
      <c r="BK837" s="9">
        <v>11</v>
      </c>
      <c r="BL837" s="9">
        <f t="shared" si="1489"/>
        <v>0</v>
      </c>
      <c r="BM837" s="9">
        <v>0</v>
      </c>
      <c r="BN837" s="62" t="str">
        <f t="shared" si="1490"/>
        <v>デジタルミニカメラ</v>
      </c>
      <c r="BO837" s="95">
        <f t="shared" si="1491"/>
        <v>722</v>
      </c>
      <c r="BP837" s="9">
        <f t="shared" si="1492"/>
        <v>0</v>
      </c>
      <c r="BQ837" s="10">
        <f t="shared" si="1493"/>
        <v>0</v>
      </c>
      <c r="BR837" s="7"/>
      <c r="BS837" s="168"/>
      <c r="BT837" s="169"/>
      <c r="BU837" s="9"/>
      <c r="BV837" s="9"/>
      <c r="BW837" s="9"/>
      <c r="BX837" s="9"/>
      <c r="BY837" s="9"/>
      <c r="BZ837" s="9"/>
      <c r="CA837" s="9"/>
      <c r="CB837" s="78"/>
      <c r="CC837" s="78" t="str">
        <f t="shared" si="1453"/>
        <v/>
      </c>
      <c r="CD837" s="9"/>
      <c r="CE837" s="10"/>
      <c r="CF837" s="7"/>
      <c r="CH837" s="15"/>
      <c r="CI837" s="9"/>
      <c r="CJ837" s="9"/>
      <c r="CK837" s="9"/>
      <c r="CL837" s="9"/>
      <c r="CM837" s="9"/>
      <c r="CN837" s="9"/>
      <c r="CO837" s="9"/>
      <c r="CP837" s="78"/>
      <c r="CQ837" s="78" t="str">
        <f t="shared" si="1459"/>
        <v/>
      </c>
      <c r="CR837" s="9"/>
      <c r="CS837" s="10"/>
      <c r="CT837" s="7"/>
      <c r="DJ837" s="250"/>
      <c r="DK837" s="250"/>
      <c r="DL837" s="250"/>
      <c r="DM837" s="250"/>
      <c r="DN837" s="250"/>
      <c r="DO837" s="250"/>
    </row>
    <row r="838" spans="1:119">
      <c r="A838" s="73"/>
      <c r="B838" s="15"/>
      <c r="C838" s="9">
        <v>5991</v>
      </c>
      <c r="D838" s="9">
        <f t="shared" si="1462"/>
        <v>67</v>
      </c>
      <c r="E838" s="9">
        <v>436</v>
      </c>
      <c r="F838" s="9">
        <f t="shared" si="1463"/>
        <v>3</v>
      </c>
      <c r="G838" s="9">
        <v>29</v>
      </c>
      <c r="H838" s="9">
        <f t="shared" si="1464"/>
        <v>4</v>
      </c>
      <c r="I838" s="9">
        <v>0</v>
      </c>
      <c r="J838" s="62" t="str">
        <f t="shared" si="1465"/>
        <v>グミッツェルプチ</v>
      </c>
      <c r="K838" s="9">
        <f t="shared" si="1466"/>
        <v>188</v>
      </c>
      <c r="L838" s="9">
        <f t="shared" si="1467"/>
        <v>752</v>
      </c>
      <c r="M838" s="10">
        <f t="shared" si="1468"/>
        <v>0.11223880597014925</v>
      </c>
      <c r="N838" s="7"/>
      <c r="O838" s="168"/>
      <c r="P838" s="15"/>
      <c r="Q838" s="9">
        <v>5147</v>
      </c>
      <c r="R838" s="9">
        <f t="shared" si="1469"/>
        <v>94</v>
      </c>
      <c r="S838" s="9">
        <v>138</v>
      </c>
      <c r="T838" s="9">
        <f t="shared" si="1470"/>
        <v>1</v>
      </c>
      <c r="U838" s="9">
        <v>7</v>
      </c>
      <c r="V838" s="9">
        <f t="shared" si="1471"/>
        <v>2</v>
      </c>
      <c r="W838" s="9">
        <v>2</v>
      </c>
      <c r="X838" s="62" t="str">
        <f t="shared" si="1494"/>
        <v>サンリオファン</v>
      </c>
      <c r="Y838" s="9">
        <f t="shared" si="1494"/>
        <v>1100</v>
      </c>
      <c r="Z838" s="9">
        <f t="shared" si="1472"/>
        <v>2200</v>
      </c>
      <c r="AA838" s="10">
        <f t="shared" si="1473"/>
        <v>0.23404255319148937</v>
      </c>
      <c r="AB838" s="7"/>
      <c r="AC838" s="168"/>
      <c r="AD838" s="15"/>
      <c r="AE838" s="9">
        <v>3266</v>
      </c>
      <c r="AF838" s="9">
        <f t="shared" si="1474"/>
        <v>91</v>
      </c>
      <c r="AG838" s="9">
        <v>135</v>
      </c>
      <c r="AH838" s="9">
        <f t="shared" si="1475"/>
        <v>2</v>
      </c>
      <c r="AI838" s="9">
        <v>8</v>
      </c>
      <c r="AJ838" s="9">
        <f t="shared" si="1476"/>
        <v>2</v>
      </c>
      <c r="AK838" s="9">
        <v>9</v>
      </c>
      <c r="AL838" s="62" t="str">
        <f t="shared" si="1477"/>
        <v>ゲームアーク</v>
      </c>
      <c r="AM838" s="9">
        <f t="shared" si="1478"/>
        <v>670</v>
      </c>
      <c r="AN838" s="9">
        <f t="shared" si="1479"/>
        <v>1340</v>
      </c>
      <c r="AO838" s="10">
        <f t="shared" si="1480"/>
        <v>0.14725274725274726</v>
      </c>
      <c r="AP838" s="7"/>
      <c r="AQ838" s="168"/>
      <c r="AR838" s="17"/>
      <c r="AS838" s="9">
        <v>3256</v>
      </c>
      <c r="AT838" s="9">
        <f t="shared" si="1481"/>
        <v>122</v>
      </c>
      <c r="AU838" s="9">
        <v>184</v>
      </c>
      <c r="AV838" s="9">
        <f t="shared" si="1482"/>
        <v>14</v>
      </c>
      <c r="AW838" s="9">
        <v>42</v>
      </c>
      <c r="AX838" s="9">
        <f t="shared" si="1483"/>
        <v>16</v>
      </c>
      <c r="AY838" s="9">
        <v>7</v>
      </c>
      <c r="AZ838" s="62" t="str">
        <f t="shared" si="1484"/>
        <v>SPGマスコット</v>
      </c>
      <c r="BA838" s="9">
        <f t="shared" si="1485"/>
        <v>165</v>
      </c>
      <c r="BB838" s="9">
        <f t="shared" si="1486"/>
        <v>2640</v>
      </c>
      <c r="BC838" s="10">
        <f t="shared" si="1487"/>
        <v>0.21639344262295082</v>
      </c>
      <c r="BD838" s="7"/>
      <c r="BE838" s="168"/>
      <c r="BF838" s="17"/>
      <c r="BG838" s="9">
        <v>488</v>
      </c>
      <c r="BH838" s="9">
        <f t="shared" si="1488"/>
        <v>20</v>
      </c>
      <c r="BI838" s="9">
        <v>19</v>
      </c>
      <c r="BJ838" s="9">
        <f t="shared" si="1495"/>
        <v>2</v>
      </c>
      <c r="BK838" s="9">
        <v>16</v>
      </c>
      <c r="BL838" s="9">
        <f t="shared" si="1489"/>
        <v>3</v>
      </c>
      <c r="BM838" s="9">
        <v>0</v>
      </c>
      <c r="BN838" s="62" t="str">
        <f t="shared" si="1490"/>
        <v>おしゅし</v>
      </c>
      <c r="BO838" s="9">
        <f t="shared" si="1491"/>
        <v>418</v>
      </c>
      <c r="BP838" s="9">
        <f t="shared" si="1492"/>
        <v>1254</v>
      </c>
      <c r="BQ838" s="10">
        <f t="shared" si="1493"/>
        <v>0.627</v>
      </c>
      <c r="BR838" s="7"/>
      <c r="BS838" s="168"/>
      <c r="BT838" s="170"/>
      <c r="BU838" s="9"/>
      <c r="BV838" s="9" t="str">
        <f t="shared" ref="BV838:BV858" si="1496">IF(BU838="","",BU838-BU837)</f>
        <v/>
      </c>
      <c r="BW838" s="9"/>
      <c r="BX838" s="9" t="str">
        <f t="shared" ref="BX838:BX858" si="1497">IF(BW838="","",BW838-BW837)</f>
        <v/>
      </c>
      <c r="BY838" s="9"/>
      <c r="BZ838" s="9" t="str">
        <f t="shared" ref="BZ838:BZ858" si="1498">IF(BY838="","",BY837+CA837-BY838)</f>
        <v/>
      </c>
      <c r="CA838" s="9"/>
      <c r="CB838" s="78"/>
      <c r="CC838" s="78" t="str">
        <f t="shared" si="1453"/>
        <v/>
      </c>
      <c r="CD838" s="9" t="str">
        <f t="shared" ref="CD838:CD880" si="1499">IF(CC838="","",BZ838*CC838)</f>
        <v/>
      </c>
      <c r="CE838" s="10" t="str">
        <f t="shared" ref="CE838:CE880" si="1500">IF(CD838="","",CD838/(BV838*100))</f>
        <v/>
      </c>
      <c r="CF838" s="7"/>
      <c r="CH838" s="89"/>
      <c r="CI838" s="9"/>
      <c r="CJ838" s="9" t="str">
        <f t="shared" ref="CJ838:CJ858" si="1501">IF(CI838="","",CI838-CI837)</f>
        <v/>
      </c>
      <c r="CK838" s="9"/>
      <c r="CL838" s="9" t="str">
        <f t="shared" ref="CL838:CL858" si="1502">IF(CK838="","",CK838-CK837)</f>
        <v/>
      </c>
      <c r="CM838" s="9"/>
      <c r="CN838" s="9" t="str">
        <f t="shared" ref="CN838:CN858" si="1503">IF(CM838="","",CM837+CO837-CM838)</f>
        <v/>
      </c>
      <c r="CO838" s="9"/>
      <c r="CP838" s="78"/>
      <c r="CQ838" s="78" t="str">
        <f t="shared" si="1459"/>
        <v/>
      </c>
      <c r="CR838" s="9" t="str">
        <f t="shared" ref="CR838:CR880" si="1504">IF(CQ838="","",CN838*CQ838)</f>
        <v/>
      </c>
      <c r="CS838" s="10" t="str">
        <f t="shared" ref="CS838:CS880" si="1505">IF(CR838="","",CR838/(CJ838*100))</f>
        <v/>
      </c>
      <c r="CT838" s="7"/>
      <c r="DJ838" s="250"/>
      <c r="DK838" s="250"/>
      <c r="DL838" s="250"/>
      <c r="DM838" s="250"/>
      <c r="DN838" s="250"/>
      <c r="DO838" s="250"/>
    </row>
    <row r="839" spans="1:119" ht="15" customHeight="1" thickBot="1">
      <c r="A839" s="23"/>
      <c r="B839" s="23"/>
      <c r="C839" s="24">
        <v>5547</v>
      </c>
      <c r="D839" s="24">
        <f t="shared" si="1462"/>
        <v>49</v>
      </c>
      <c r="E839" s="24">
        <v>320</v>
      </c>
      <c r="F839" s="24">
        <f t="shared" si="1463"/>
        <v>3</v>
      </c>
      <c r="G839" s="24">
        <v>24</v>
      </c>
      <c r="H839" s="24">
        <f t="shared" si="1464"/>
        <v>5</v>
      </c>
      <c r="I839" s="24">
        <v>-2</v>
      </c>
      <c r="J839" s="63" t="str">
        <f t="shared" si="1465"/>
        <v>グミッツェル</v>
      </c>
      <c r="K839" s="96">
        <f t="shared" si="1466"/>
        <v>170</v>
      </c>
      <c r="L839" s="24">
        <f t="shared" si="1467"/>
        <v>850</v>
      </c>
      <c r="M839" s="26">
        <f t="shared" si="1468"/>
        <v>0.17346938775510204</v>
      </c>
      <c r="N839" s="7"/>
      <c r="O839" s="168"/>
      <c r="P839" s="23"/>
      <c r="Q839" s="24">
        <v>3825</v>
      </c>
      <c r="R839" s="24">
        <f t="shared" si="1469"/>
        <v>23</v>
      </c>
      <c r="S839" s="24">
        <v>258</v>
      </c>
      <c r="T839" s="24">
        <f t="shared" si="1470"/>
        <v>1</v>
      </c>
      <c r="U839" s="24">
        <v>7</v>
      </c>
      <c r="V839" s="24">
        <f t="shared" si="1471"/>
        <v>1</v>
      </c>
      <c r="W839" s="24">
        <v>11</v>
      </c>
      <c r="X839" s="63" t="str">
        <f t="shared" si="1494"/>
        <v>サンリオ巻き寿司ポーチ</v>
      </c>
      <c r="Y839" s="96">
        <f t="shared" si="1494"/>
        <v>660</v>
      </c>
      <c r="Z839" s="24">
        <f t="shared" si="1472"/>
        <v>660</v>
      </c>
      <c r="AA839" s="26">
        <f t="shared" si="1473"/>
        <v>0.28695652173913044</v>
      </c>
      <c r="AB839" s="7" t="s">
        <v>274</v>
      </c>
      <c r="AC839" s="168"/>
      <c r="AD839" s="23"/>
      <c r="AE839" s="24">
        <v>3294</v>
      </c>
      <c r="AF839" s="24">
        <f t="shared" si="1474"/>
        <v>71</v>
      </c>
      <c r="AG839" s="24">
        <v>372</v>
      </c>
      <c r="AH839" s="24">
        <f t="shared" si="1475"/>
        <v>9</v>
      </c>
      <c r="AI839" s="24">
        <v>65</v>
      </c>
      <c r="AJ839" s="24">
        <f t="shared" si="1476"/>
        <v>9</v>
      </c>
      <c r="AK839" s="24">
        <v>0</v>
      </c>
      <c r="AL839" s="63" t="str">
        <f t="shared" si="1477"/>
        <v>サンリオシューズ</v>
      </c>
      <c r="AM839" s="96">
        <f t="shared" si="1478"/>
        <v>594</v>
      </c>
      <c r="AN839" s="24">
        <f t="shared" si="1479"/>
        <v>5346</v>
      </c>
      <c r="AO839" s="26">
        <f t="shared" si="1480"/>
        <v>0.75295774647887326</v>
      </c>
      <c r="AP839" s="7"/>
      <c r="AQ839" s="168"/>
      <c r="AR839" s="23"/>
      <c r="AS839" s="24">
        <v>2492</v>
      </c>
      <c r="AT839" s="24">
        <f t="shared" si="1481"/>
        <v>158</v>
      </c>
      <c r="AU839" s="24">
        <v>143</v>
      </c>
      <c r="AV839" s="24">
        <f t="shared" si="1482"/>
        <v>8</v>
      </c>
      <c r="AW839" s="24">
        <v>160</v>
      </c>
      <c r="AX839" s="24">
        <f t="shared" si="1483"/>
        <v>15</v>
      </c>
      <c r="AY839" s="24">
        <v>0</v>
      </c>
      <c r="AZ839" s="63" t="str">
        <f t="shared" si="1484"/>
        <v>SPGラバー</v>
      </c>
      <c r="BA839" s="96">
        <f t="shared" si="1485"/>
        <v>200</v>
      </c>
      <c r="BB839" s="24">
        <f t="shared" si="1486"/>
        <v>3000</v>
      </c>
      <c r="BC839" s="26">
        <f t="shared" si="1487"/>
        <v>0.189873417721519</v>
      </c>
      <c r="BD839" s="7"/>
      <c r="BE839" s="168"/>
      <c r="BF839" s="23"/>
      <c r="BG839" s="24">
        <v>523</v>
      </c>
      <c r="BH839" s="24">
        <f t="shared" si="1488"/>
        <v>38</v>
      </c>
      <c r="BI839" s="24">
        <v>15</v>
      </c>
      <c r="BJ839" s="24">
        <f t="shared" si="1495"/>
        <v>8</v>
      </c>
      <c r="BK839" s="24">
        <v>230</v>
      </c>
      <c r="BL839" s="24">
        <f t="shared" si="1489"/>
        <v>20</v>
      </c>
      <c r="BM839" s="24">
        <v>100</v>
      </c>
      <c r="BN839" s="63" t="str">
        <f t="shared" si="1490"/>
        <v>スプランキージビッツ</v>
      </c>
      <c r="BO839" s="96">
        <f t="shared" si="1491"/>
        <v>37</v>
      </c>
      <c r="BP839" s="24">
        <f t="shared" si="1492"/>
        <v>740</v>
      </c>
      <c r="BQ839" s="26">
        <f t="shared" si="1493"/>
        <v>0.19473684210526315</v>
      </c>
      <c r="BR839" s="7"/>
      <c r="BS839" s="168"/>
      <c r="BT839" s="169"/>
      <c r="BU839" s="9"/>
      <c r="BV839" s="9" t="str">
        <f t="shared" si="1496"/>
        <v/>
      </c>
      <c r="BW839" s="9"/>
      <c r="BX839" s="9" t="str">
        <f t="shared" si="1497"/>
        <v/>
      </c>
      <c r="BY839" s="9"/>
      <c r="BZ839" s="9" t="str">
        <f t="shared" si="1498"/>
        <v/>
      </c>
      <c r="CA839" s="9"/>
      <c r="CB839" s="78"/>
      <c r="CC839" s="78" t="str">
        <f t="shared" si="1453"/>
        <v/>
      </c>
      <c r="CD839" s="9" t="str">
        <f t="shared" si="1499"/>
        <v/>
      </c>
      <c r="CE839" s="10" t="str">
        <f t="shared" si="1500"/>
        <v/>
      </c>
      <c r="CF839" s="7"/>
      <c r="CH839" s="15"/>
      <c r="CI839" s="9"/>
      <c r="CJ839" s="9" t="str">
        <f t="shared" si="1501"/>
        <v/>
      </c>
      <c r="CK839" s="9"/>
      <c r="CL839" s="9" t="str">
        <f t="shared" si="1502"/>
        <v/>
      </c>
      <c r="CM839" s="9"/>
      <c r="CN839" s="9" t="str">
        <f t="shared" si="1503"/>
        <v/>
      </c>
      <c r="CO839" s="9"/>
      <c r="CP839" s="78"/>
      <c r="CQ839" s="78" t="str">
        <f t="shared" si="1459"/>
        <v/>
      </c>
      <c r="CR839" s="9" t="str">
        <f t="shared" si="1504"/>
        <v/>
      </c>
      <c r="CS839" s="10" t="str">
        <f t="shared" si="1505"/>
        <v/>
      </c>
      <c r="CT839" s="7"/>
    </row>
    <row r="840" spans="1:119" ht="15" customHeight="1" thickTop="1">
      <c r="A840" s="89">
        <v>45803</v>
      </c>
      <c r="B840" s="6">
        <f>IF(A840="","",SUM(D840:D843)+SUM(R840:R843)+SUM(AF840:AF843)+SUM(AT840:AT843)+SUM(BV831,CJ831)+SUM(BH840:BH843))</f>
        <v>1917</v>
      </c>
      <c r="C840" s="78">
        <v>7289</v>
      </c>
      <c r="D840" s="78">
        <f t="shared" si="1462"/>
        <v>95</v>
      </c>
      <c r="E840" s="78">
        <v>266</v>
      </c>
      <c r="F840" s="78">
        <f t="shared" si="1463"/>
        <v>4</v>
      </c>
      <c r="G840" s="78">
        <v>26</v>
      </c>
      <c r="H840" s="78">
        <f t="shared" si="1464"/>
        <v>8</v>
      </c>
      <c r="I840" s="78">
        <v>0</v>
      </c>
      <c r="J840" s="90" t="str">
        <f t="shared" si="1465"/>
        <v>NICIマスコット</v>
      </c>
      <c r="K840" s="91">
        <f t="shared" si="1466"/>
        <v>682</v>
      </c>
      <c r="L840" s="28">
        <f t="shared" si="1467"/>
        <v>5456</v>
      </c>
      <c r="M840" s="29">
        <f t="shared" si="1468"/>
        <v>0.57431578947368422</v>
      </c>
      <c r="N840" s="7"/>
      <c r="O840" s="168"/>
      <c r="P840" s="89">
        <f>IF(A840="","",A840)</f>
        <v>45803</v>
      </c>
      <c r="Q840" s="78">
        <v>5208</v>
      </c>
      <c r="R840" s="78">
        <f t="shared" si="1469"/>
        <v>56</v>
      </c>
      <c r="S840" s="78">
        <v>95</v>
      </c>
      <c r="T840" s="78">
        <f t="shared" si="1470"/>
        <v>0</v>
      </c>
      <c r="U840" s="78">
        <v>14</v>
      </c>
      <c r="V840" s="78">
        <f t="shared" si="1471"/>
        <v>1</v>
      </c>
      <c r="W840" s="78">
        <v>0</v>
      </c>
      <c r="X840" s="90" t="str">
        <f t="shared" si="1494"/>
        <v>ジャグラーサウンドボタン</v>
      </c>
      <c r="Y840" s="91">
        <f t="shared" si="1494"/>
        <v>748</v>
      </c>
      <c r="Z840" s="28">
        <f t="shared" si="1472"/>
        <v>748</v>
      </c>
      <c r="AA840" s="29">
        <f t="shared" si="1473"/>
        <v>0.13357142857142856</v>
      </c>
      <c r="AB840" s="7"/>
      <c r="AC840" s="168"/>
      <c r="AD840" s="89">
        <f>IF(A840="","",A840)</f>
        <v>45803</v>
      </c>
      <c r="AE840" s="78">
        <v>3286</v>
      </c>
      <c r="AF840" s="78">
        <f t="shared" si="1474"/>
        <v>64</v>
      </c>
      <c r="AG840" s="78">
        <v>104</v>
      </c>
      <c r="AH840" s="78">
        <f t="shared" si="1475"/>
        <v>3</v>
      </c>
      <c r="AI840" s="78">
        <v>32</v>
      </c>
      <c r="AJ840" s="78">
        <f t="shared" si="1476"/>
        <v>1</v>
      </c>
      <c r="AK840" s="78">
        <v>0</v>
      </c>
      <c r="AL840" s="90" t="str">
        <f t="shared" si="1477"/>
        <v>ミニ香水</v>
      </c>
      <c r="AM840" s="91">
        <f t="shared" si="1478"/>
        <v>1100</v>
      </c>
      <c r="AN840" s="28">
        <f t="shared" si="1479"/>
        <v>1100</v>
      </c>
      <c r="AO840" s="29">
        <f t="shared" si="1480"/>
        <v>0.171875</v>
      </c>
      <c r="AP840" s="7"/>
      <c r="AQ840" s="168"/>
      <c r="AR840" s="89">
        <f>IF(A840="","",A840)</f>
        <v>45803</v>
      </c>
      <c r="AS840" s="78">
        <v>4916</v>
      </c>
      <c r="AT840" s="78">
        <f t="shared" si="1481"/>
        <v>146</v>
      </c>
      <c r="AU840" s="78">
        <v>218</v>
      </c>
      <c r="AV840" s="78">
        <f t="shared" si="1482"/>
        <v>6</v>
      </c>
      <c r="AW840" s="78">
        <v>11</v>
      </c>
      <c r="AX840" s="78">
        <f t="shared" si="1483"/>
        <v>7</v>
      </c>
      <c r="AY840" s="78">
        <v>6</v>
      </c>
      <c r="AZ840" s="90" t="str">
        <f t="shared" si="1484"/>
        <v>テラスタルフェス</v>
      </c>
      <c r="BA840" s="91">
        <f t="shared" si="1485"/>
        <v>1000</v>
      </c>
      <c r="BB840" s="28">
        <f t="shared" si="1486"/>
        <v>7000</v>
      </c>
      <c r="BC840" s="29">
        <f t="shared" si="1487"/>
        <v>0.47945205479452052</v>
      </c>
      <c r="BD840" s="7"/>
      <c r="BE840" s="168"/>
      <c r="BF840" s="89">
        <f>IF(A840="","",A840)</f>
        <v>45803</v>
      </c>
      <c r="BG840" s="78">
        <v>682</v>
      </c>
      <c r="BH840" s="78">
        <f t="shared" si="1488"/>
        <v>39</v>
      </c>
      <c r="BI840" s="78">
        <v>17</v>
      </c>
      <c r="BJ840" s="78">
        <f t="shared" si="1495"/>
        <v>1</v>
      </c>
      <c r="BK840" s="78">
        <v>21</v>
      </c>
      <c r="BL840" s="78">
        <f t="shared" si="1489"/>
        <v>1</v>
      </c>
      <c r="BM840" s="78">
        <v>0</v>
      </c>
      <c r="BN840" s="90" t="str">
        <f t="shared" si="1490"/>
        <v>ゴールドイヤホン</v>
      </c>
      <c r="BO840" s="91">
        <f t="shared" si="1491"/>
        <v>800</v>
      </c>
      <c r="BP840" s="28">
        <f t="shared" si="1492"/>
        <v>800</v>
      </c>
      <c r="BQ840" s="29">
        <f t="shared" si="1493"/>
        <v>0.20512820512820512</v>
      </c>
      <c r="BR840" s="7" t="s">
        <v>275</v>
      </c>
      <c r="BS840" s="168"/>
      <c r="BT840" s="169"/>
      <c r="BU840" s="9"/>
      <c r="BV840" s="9" t="str">
        <f t="shared" si="1496"/>
        <v/>
      </c>
      <c r="BW840" s="9"/>
      <c r="BX840" s="9" t="str">
        <f t="shared" si="1497"/>
        <v/>
      </c>
      <c r="BY840" s="9"/>
      <c r="BZ840" s="9" t="str">
        <f t="shared" si="1498"/>
        <v/>
      </c>
      <c r="CA840" s="9"/>
      <c r="CB840" s="78"/>
      <c r="CC840" s="78" t="str">
        <f t="shared" si="1453"/>
        <v/>
      </c>
      <c r="CD840" s="9" t="str">
        <f t="shared" si="1499"/>
        <v/>
      </c>
      <c r="CE840" s="10" t="str">
        <f t="shared" si="1500"/>
        <v/>
      </c>
      <c r="CF840" s="7"/>
      <c r="CH840" s="15"/>
      <c r="CI840" s="9"/>
      <c r="CJ840" s="9" t="str">
        <f t="shared" si="1501"/>
        <v/>
      </c>
      <c r="CK840" s="9"/>
      <c r="CL840" s="9" t="str">
        <f t="shared" si="1502"/>
        <v/>
      </c>
      <c r="CM840" s="9"/>
      <c r="CN840" s="9" t="str">
        <f t="shared" si="1503"/>
        <v/>
      </c>
      <c r="CO840" s="9"/>
      <c r="CP840" s="78"/>
      <c r="CQ840" s="78" t="str">
        <f t="shared" si="1459"/>
        <v/>
      </c>
      <c r="CR840" s="9" t="str">
        <f t="shared" si="1504"/>
        <v/>
      </c>
      <c r="CS840" s="10" t="str">
        <f t="shared" si="1505"/>
        <v/>
      </c>
      <c r="CT840" s="7"/>
    </row>
    <row r="841" spans="1:119" ht="15" customHeight="1">
      <c r="A841" s="30"/>
      <c r="B841" s="6" t="str">
        <f>IF(A841="","",SUM(D841:D844)+SUM(R841:R844)+SUM(AF841:AF844)+SUM(AT841:AT844)+SUM(BV832,CJ832,#REF!))</f>
        <v/>
      </c>
      <c r="C841" s="9">
        <v>9043</v>
      </c>
      <c r="D841" s="9">
        <f t="shared" si="1462"/>
        <v>178</v>
      </c>
      <c r="E841" s="9">
        <v>238</v>
      </c>
      <c r="F841" s="9">
        <f t="shared" si="1463"/>
        <v>1</v>
      </c>
      <c r="G841" s="9">
        <v>13</v>
      </c>
      <c r="H841" s="9">
        <f t="shared" si="1464"/>
        <v>1</v>
      </c>
      <c r="I841" s="9">
        <v>0</v>
      </c>
      <c r="J841" s="62" t="str">
        <f t="shared" si="1465"/>
        <v>ピクミンマスコット</v>
      </c>
      <c r="K841" s="95">
        <f t="shared" si="1466"/>
        <v>800</v>
      </c>
      <c r="L841" s="9">
        <f t="shared" si="1467"/>
        <v>800</v>
      </c>
      <c r="M841" s="10">
        <f t="shared" si="1468"/>
        <v>4.49438202247191E-2</v>
      </c>
      <c r="N841" s="7"/>
      <c r="O841" s="168"/>
      <c r="P841" s="15"/>
      <c r="Q841" s="9">
        <v>5999</v>
      </c>
      <c r="R841" s="9">
        <f t="shared" si="1469"/>
        <v>104</v>
      </c>
      <c r="S841" s="9">
        <v>306</v>
      </c>
      <c r="T841" s="9">
        <f t="shared" si="1470"/>
        <v>5</v>
      </c>
      <c r="U841" s="9">
        <v>14</v>
      </c>
      <c r="V841" s="9">
        <f t="shared" si="1471"/>
        <v>4</v>
      </c>
      <c r="W841" s="9">
        <v>3</v>
      </c>
      <c r="X841" s="62" t="str">
        <f t="shared" si="1494"/>
        <v>サンリオキーケース</v>
      </c>
      <c r="Y841" s="95">
        <f t="shared" si="1494"/>
        <v>762</v>
      </c>
      <c r="Z841" s="9">
        <f t="shared" si="1472"/>
        <v>3048</v>
      </c>
      <c r="AA841" s="10">
        <f t="shared" si="1473"/>
        <v>0.29307692307692307</v>
      </c>
      <c r="AB841" s="7"/>
      <c r="AC841" s="168"/>
      <c r="AD841" s="15"/>
      <c r="AE841" s="9">
        <v>3583</v>
      </c>
      <c r="AF841" s="9">
        <f t="shared" si="1474"/>
        <v>84</v>
      </c>
      <c r="AG841" s="9">
        <v>188</v>
      </c>
      <c r="AH841" s="9">
        <f t="shared" si="1475"/>
        <v>6</v>
      </c>
      <c r="AI841" s="9">
        <v>8</v>
      </c>
      <c r="AJ841" s="9">
        <f t="shared" si="1476"/>
        <v>6</v>
      </c>
      <c r="AK841" s="9">
        <v>0</v>
      </c>
      <c r="AL841" s="62" t="str">
        <f t="shared" si="1477"/>
        <v>じゃがりこウォレット</v>
      </c>
      <c r="AM841" s="214">
        <f t="shared" si="1478"/>
        <v>759</v>
      </c>
      <c r="AN841" s="9">
        <f t="shared" si="1479"/>
        <v>4554</v>
      </c>
      <c r="AO841" s="10">
        <f t="shared" si="1480"/>
        <v>0.54214285714285715</v>
      </c>
      <c r="AP841" s="7" t="s">
        <v>276</v>
      </c>
      <c r="AQ841" s="168"/>
      <c r="AR841" s="15"/>
      <c r="AS841" s="9">
        <v>2564</v>
      </c>
      <c r="AT841" s="162">
        <f t="shared" si="1481"/>
        <v>32</v>
      </c>
      <c r="AU841" s="9">
        <v>232</v>
      </c>
      <c r="AV841" s="9">
        <f t="shared" si="1482"/>
        <v>3</v>
      </c>
      <c r="AW841" s="9">
        <v>20</v>
      </c>
      <c r="AX841" s="9">
        <f t="shared" si="1483"/>
        <v>3</v>
      </c>
      <c r="AY841" s="9">
        <v>0</v>
      </c>
      <c r="AZ841" s="62" t="str">
        <f t="shared" si="1484"/>
        <v>バトルパートナー</v>
      </c>
      <c r="BA841" s="95">
        <f t="shared" si="1485"/>
        <v>1000</v>
      </c>
      <c r="BB841" s="9">
        <f t="shared" si="1486"/>
        <v>3000</v>
      </c>
      <c r="BC841" s="10">
        <f t="shared" si="1487"/>
        <v>0.9375</v>
      </c>
      <c r="BD841" s="7"/>
      <c r="BE841" s="168"/>
      <c r="BF841" s="15"/>
      <c r="BG841" s="9">
        <v>603</v>
      </c>
      <c r="BH841" s="9">
        <f t="shared" si="1488"/>
        <v>96</v>
      </c>
      <c r="BI841" s="9">
        <v>11</v>
      </c>
      <c r="BJ841" s="9">
        <f t="shared" si="1495"/>
        <v>3</v>
      </c>
      <c r="BK841" s="9">
        <v>8</v>
      </c>
      <c r="BL841" s="9">
        <f t="shared" si="1489"/>
        <v>3</v>
      </c>
      <c r="BM841" s="9">
        <v>0</v>
      </c>
      <c r="BN841" s="62" t="str">
        <f t="shared" si="1490"/>
        <v>デジタルミニカメラ</v>
      </c>
      <c r="BO841" s="95">
        <f t="shared" si="1491"/>
        <v>722</v>
      </c>
      <c r="BP841" s="9">
        <f t="shared" si="1492"/>
        <v>2166</v>
      </c>
      <c r="BQ841" s="10">
        <f t="shared" si="1493"/>
        <v>0.22562499999999999</v>
      </c>
      <c r="BR841" s="7"/>
      <c r="BS841" s="168"/>
      <c r="BT841" s="169"/>
      <c r="BU841" s="9"/>
      <c r="BV841" s="9" t="str">
        <f t="shared" si="1496"/>
        <v/>
      </c>
      <c r="BW841" s="9"/>
      <c r="BX841" s="9" t="str">
        <f t="shared" si="1497"/>
        <v/>
      </c>
      <c r="BY841" s="9"/>
      <c r="BZ841" s="9" t="str">
        <f t="shared" si="1498"/>
        <v/>
      </c>
      <c r="CA841" s="9"/>
      <c r="CB841" s="78"/>
      <c r="CC841" s="78" t="str">
        <f t="shared" si="1453"/>
        <v/>
      </c>
      <c r="CD841" s="9" t="str">
        <f t="shared" si="1499"/>
        <v/>
      </c>
      <c r="CE841" s="10" t="str">
        <f t="shared" si="1500"/>
        <v/>
      </c>
      <c r="CF841" s="7"/>
      <c r="CH841" s="15"/>
      <c r="CI841" s="9"/>
      <c r="CJ841" s="9" t="str">
        <f t="shared" si="1501"/>
        <v/>
      </c>
      <c r="CK841" s="9"/>
      <c r="CL841" s="9" t="str">
        <f t="shared" si="1502"/>
        <v/>
      </c>
      <c r="CM841" s="9"/>
      <c r="CN841" s="9" t="str">
        <f t="shared" si="1503"/>
        <v/>
      </c>
      <c r="CO841" s="9"/>
      <c r="CP841" s="78"/>
      <c r="CQ841" s="78" t="str">
        <f t="shared" si="1459"/>
        <v/>
      </c>
      <c r="CR841" s="9" t="str">
        <f t="shared" si="1504"/>
        <v/>
      </c>
      <c r="CS841" s="10" t="str">
        <f t="shared" si="1505"/>
        <v/>
      </c>
      <c r="CT841" s="7"/>
    </row>
    <row r="842" spans="1:119">
      <c r="A842" s="34"/>
      <c r="B842" s="6" t="str">
        <f>IF(A842="","",SUM(D842:D845)+SUM(R842:R845)+SUM(AF842:AF845)+SUM(AT842:AT845)+SUM(BV833,CJ833,#REF!))</f>
        <v/>
      </c>
      <c r="C842" s="9">
        <v>6090</v>
      </c>
      <c r="D842" s="9">
        <f t="shared" si="1462"/>
        <v>99</v>
      </c>
      <c r="E842" s="9">
        <v>441</v>
      </c>
      <c r="F842" s="9">
        <f t="shared" si="1463"/>
        <v>5</v>
      </c>
      <c r="G842" s="9">
        <v>25</v>
      </c>
      <c r="H842" s="9">
        <f t="shared" si="1464"/>
        <v>4</v>
      </c>
      <c r="I842" s="9">
        <v>0</v>
      </c>
      <c r="J842" s="62" t="str">
        <f t="shared" si="1465"/>
        <v>グミッツェルプチ</v>
      </c>
      <c r="K842" s="9">
        <f t="shared" si="1466"/>
        <v>188</v>
      </c>
      <c r="L842" s="9">
        <f t="shared" si="1467"/>
        <v>752</v>
      </c>
      <c r="M842" s="10">
        <f t="shared" si="1468"/>
        <v>7.5959595959595963E-2</v>
      </c>
      <c r="N842" s="7"/>
      <c r="O842" s="168"/>
      <c r="P842" s="15"/>
      <c r="Q842" s="9">
        <v>5260</v>
      </c>
      <c r="R842" s="9">
        <f t="shared" si="1469"/>
        <v>113</v>
      </c>
      <c r="S842" s="9">
        <v>140</v>
      </c>
      <c r="T842" s="9">
        <f t="shared" si="1470"/>
        <v>2</v>
      </c>
      <c r="U842" s="9">
        <v>5</v>
      </c>
      <c r="V842" s="9">
        <f t="shared" si="1471"/>
        <v>4</v>
      </c>
      <c r="W842" s="9">
        <v>0</v>
      </c>
      <c r="X842" s="62" t="str">
        <f t="shared" si="1494"/>
        <v>サンリオファン</v>
      </c>
      <c r="Y842" s="9">
        <f t="shared" si="1494"/>
        <v>1100</v>
      </c>
      <c r="Z842" s="9">
        <f t="shared" si="1472"/>
        <v>4400</v>
      </c>
      <c r="AA842" s="10">
        <f t="shared" si="1473"/>
        <v>0.38938053097345132</v>
      </c>
      <c r="AB842" s="7"/>
      <c r="AC842" s="168"/>
      <c r="AD842" s="15"/>
      <c r="AE842" s="9">
        <v>3337</v>
      </c>
      <c r="AF842" s="9">
        <f t="shared" si="1474"/>
        <v>71</v>
      </c>
      <c r="AG842" s="9">
        <v>138</v>
      </c>
      <c r="AH842" s="9">
        <f t="shared" si="1475"/>
        <v>3</v>
      </c>
      <c r="AI842" s="9">
        <v>14</v>
      </c>
      <c r="AJ842" s="9">
        <f t="shared" si="1476"/>
        <v>3</v>
      </c>
      <c r="AK842" s="9">
        <v>5</v>
      </c>
      <c r="AL842" s="62" t="str">
        <f t="shared" si="1477"/>
        <v>ゲームアーク</v>
      </c>
      <c r="AM842" s="9">
        <f t="shared" si="1478"/>
        <v>670</v>
      </c>
      <c r="AN842" s="9">
        <f t="shared" si="1479"/>
        <v>2010</v>
      </c>
      <c r="AO842" s="10">
        <f t="shared" si="1480"/>
        <v>0.28309859154929579</v>
      </c>
      <c r="AP842" s="7"/>
      <c r="AQ842" s="168"/>
      <c r="AR842" s="17"/>
      <c r="AS842" s="9">
        <v>3333</v>
      </c>
      <c r="AT842" s="9">
        <f t="shared" si="1481"/>
        <v>77</v>
      </c>
      <c r="AU842" s="9">
        <v>187</v>
      </c>
      <c r="AV842" s="9">
        <f t="shared" si="1482"/>
        <v>3</v>
      </c>
      <c r="AW842" s="9">
        <v>40</v>
      </c>
      <c r="AX842" s="9">
        <f t="shared" si="1483"/>
        <v>9</v>
      </c>
      <c r="AY842" s="9">
        <v>0</v>
      </c>
      <c r="AZ842" s="62" t="str">
        <f t="shared" si="1484"/>
        <v>SPGマスコット</v>
      </c>
      <c r="BA842" s="9">
        <f t="shared" si="1485"/>
        <v>165</v>
      </c>
      <c r="BB842" s="9">
        <f t="shared" si="1486"/>
        <v>1485</v>
      </c>
      <c r="BC842" s="10">
        <f t="shared" si="1487"/>
        <v>0.19285714285714287</v>
      </c>
      <c r="BD842" s="7"/>
      <c r="BE842" s="168"/>
      <c r="BF842" s="17"/>
      <c r="BG842" s="9">
        <v>542</v>
      </c>
      <c r="BH842" s="9">
        <f t="shared" si="1488"/>
        <v>54</v>
      </c>
      <c r="BI842" s="9">
        <v>22</v>
      </c>
      <c r="BJ842" s="9">
        <f t="shared" si="1495"/>
        <v>3</v>
      </c>
      <c r="BK842" s="9">
        <v>13</v>
      </c>
      <c r="BL842" s="9">
        <f t="shared" si="1489"/>
        <v>3</v>
      </c>
      <c r="BM842" s="9">
        <v>6</v>
      </c>
      <c r="BN842" s="62" t="str">
        <f t="shared" si="1490"/>
        <v>おしゅし</v>
      </c>
      <c r="BO842" s="9">
        <f t="shared" si="1491"/>
        <v>418</v>
      </c>
      <c r="BP842" s="9">
        <f t="shared" si="1492"/>
        <v>1254</v>
      </c>
      <c r="BQ842" s="10">
        <f t="shared" si="1493"/>
        <v>0.23222222222222222</v>
      </c>
      <c r="BR842" s="7" t="s">
        <v>277</v>
      </c>
      <c r="BS842" s="168"/>
      <c r="BT842" s="169"/>
      <c r="BU842" s="9"/>
      <c r="BV842" s="9" t="str">
        <f t="shared" si="1496"/>
        <v/>
      </c>
      <c r="BW842" s="9"/>
      <c r="BX842" s="9" t="str">
        <f t="shared" si="1497"/>
        <v/>
      </c>
      <c r="BY842" s="9"/>
      <c r="BZ842" s="9" t="str">
        <f t="shared" si="1498"/>
        <v/>
      </c>
      <c r="CA842" s="9"/>
      <c r="CB842" s="78"/>
      <c r="CC842" s="78" t="str">
        <f t="shared" si="1453"/>
        <v/>
      </c>
      <c r="CD842" s="9" t="str">
        <f t="shared" si="1499"/>
        <v/>
      </c>
      <c r="CE842" s="10" t="str">
        <f t="shared" si="1500"/>
        <v/>
      </c>
      <c r="CF842" s="7"/>
      <c r="CH842" s="15"/>
      <c r="CI842" s="9"/>
      <c r="CJ842" s="9" t="str">
        <f t="shared" si="1501"/>
        <v/>
      </c>
      <c r="CK842" s="109"/>
      <c r="CL842" s="9" t="str">
        <f t="shared" si="1502"/>
        <v/>
      </c>
      <c r="CM842" s="9"/>
      <c r="CN842" s="9" t="str">
        <f t="shared" si="1503"/>
        <v/>
      </c>
      <c r="CO842" s="9"/>
      <c r="CP842" s="78"/>
      <c r="CQ842" s="78" t="str">
        <f t="shared" si="1459"/>
        <v/>
      </c>
      <c r="CR842" s="9" t="str">
        <f t="shared" si="1504"/>
        <v/>
      </c>
      <c r="CS842" s="10" t="str">
        <f t="shared" si="1505"/>
        <v/>
      </c>
      <c r="CT842" s="7"/>
    </row>
    <row r="843" spans="1:119" ht="15" customHeight="1" thickBot="1">
      <c r="A843" s="23"/>
      <c r="B843" s="126" t="str">
        <f>IF(A843="","",SUM(D843:D846)+SUM(R843:R846)+SUM(AF843:AF846)+SUM(AT843:AT846)+SUM(BV834,CJ834,#REF!))</f>
        <v/>
      </c>
      <c r="C843" s="24">
        <v>5567</v>
      </c>
      <c r="D843" s="160">
        <f t="shared" si="1462"/>
        <v>20</v>
      </c>
      <c r="E843" s="24">
        <v>320</v>
      </c>
      <c r="F843" s="24">
        <f t="shared" si="1463"/>
        <v>0</v>
      </c>
      <c r="G843" s="24">
        <v>22</v>
      </c>
      <c r="H843" s="24">
        <f t="shared" si="1464"/>
        <v>0</v>
      </c>
      <c r="I843" s="24">
        <v>0</v>
      </c>
      <c r="J843" s="63" t="str">
        <f t="shared" si="1465"/>
        <v>グミッツェル</v>
      </c>
      <c r="K843" s="96">
        <f t="shared" si="1466"/>
        <v>170</v>
      </c>
      <c r="L843" s="24">
        <f t="shared" si="1467"/>
        <v>0</v>
      </c>
      <c r="M843" s="26">
        <f t="shared" si="1468"/>
        <v>0</v>
      </c>
      <c r="N843" s="7"/>
      <c r="O843" s="168"/>
      <c r="P843" s="23"/>
      <c r="Q843" s="24">
        <v>3937</v>
      </c>
      <c r="R843" s="24">
        <f t="shared" si="1469"/>
        <v>112</v>
      </c>
      <c r="S843" s="24">
        <v>265</v>
      </c>
      <c r="T843" s="24">
        <f t="shared" si="1470"/>
        <v>7</v>
      </c>
      <c r="U843" s="24">
        <v>11</v>
      </c>
      <c r="V843" s="24">
        <f t="shared" si="1471"/>
        <v>7</v>
      </c>
      <c r="W843" s="24">
        <v>9</v>
      </c>
      <c r="X843" s="63" t="s">
        <v>48</v>
      </c>
      <c r="Y843" s="215">
        <v>608</v>
      </c>
      <c r="Z843" s="24">
        <f t="shared" si="1472"/>
        <v>4256</v>
      </c>
      <c r="AA843" s="26">
        <f t="shared" si="1473"/>
        <v>0.38</v>
      </c>
      <c r="AB843" s="7"/>
      <c r="AC843" s="168"/>
      <c r="AD843" s="23"/>
      <c r="AE843" s="24">
        <v>3344</v>
      </c>
      <c r="AF843" s="24">
        <f t="shared" si="1474"/>
        <v>50</v>
      </c>
      <c r="AG843" s="24">
        <v>377</v>
      </c>
      <c r="AH843" s="24">
        <f t="shared" si="1475"/>
        <v>5</v>
      </c>
      <c r="AI843" s="24">
        <v>55</v>
      </c>
      <c r="AJ843" s="24">
        <f t="shared" si="1476"/>
        <v>10</v>
      </c>
      <c r="AK843" s="24">
        <v>0</v>
      </c>
      <c r="AL843" s="63" t="str">
        <f t="shared" si="1477"/>
        <v>サンリオシューズ</v>
      </c>
      <c r="AM843" s="96">
        <f t="shared" si="1478"/>
        <v>594</v>
      </c>
      <c r="AN843" s="24">
        <f t="shared" si="1479"/>
        <v>5940</v>
      </c>
      <c r="AO843" s="26">
        <f t="shared" si="1480"/>
        <v>1.1879999999999999</v>
      </c>
      <c r="AP843" s="7" t="s">
        <v>278</v>
      </c>
      <c r="AQ843" s="168"/>
      <c r="AR843" s="23"/>
      <c r="AS843" s="24">
        <v>2613</v>
      </c>
      <c r="AT843" s="24">
        <f t="shared" si="1481"/>
        <v>121</v>
      </c>
      <c r="AU843" s="24">
        <v>149</v>
      </c>
      <c r="AV843" s="24">
        <f t="shared" si="1482"/>
        <v>6</v>
      </c>
      <c r="AW843" s="24">
        <v>150</v>
      </c>
      <c r="AX843" s="24">
        <f t="shared" si="1483"/>
        <v>10</v>
      </c>
      <c r="AY843" s="24">
        <v>0</v>
      </c>
      <c r="AZ843" s="63" t="str">
        <f t="shared" si="1484"/>
        <v>SPGラバー</v>
      </c>
      <c r="BA843" s="96">
        <f t="shared" si="1485"/>
        <v>200</v>
      </c>
      <c r="BB843" s="24">
        <f t="shared" si="1486"/>
        <v>2000</v>
      </c>
      <c r="BC843" s="26">
        <f t="shared" si="1487"/>
        <v>0.16528925619834711</v>
      </c>
      <c r="BD843" s="7"/>
      <c r="BE843" s="168"/>
      <c r="BF843" s="23"/>
      <c r="BG843" s="24">
        <v>549</v>
      </c>
      <c r="BH843" s="160">
        <f t="shared" si="1488"/>
        <v>26</v>
      </c>
      <c r="BI843" s="24">
        <v>28</v>
      </c>
      <c r="BJ843" s="24">
        <f t="shared" si="1495"/>
        <v>13</v>
      </c>
      <c r="BK843" s="24">
        <v>300</v>
      </c>
      <c r="BL843" s="24">
        <f t="shared" si="1489"/>
        <v>30</v>
      </c>
      <c r="BM843" s="24">
        <v>0</v>
      </c>
      <c r="BN843" s="63" t="str">
        <f t="shared" si="1490"/>
        <v>スプランキージビッツ</v>
      </c>
      <c r="BO843" s="96">
        <f t="shared" si="1491"/>
        <v>37</v>
      </c>
      <c r="BP843" s="24">
        <f t="shared" si="1492"/>
        <v>1110</v>
      </c>
      <c r="BQ843" s="26">
        <f t="shared" si="1493"/>
        <v>0.42692307692307691</v>
      </c>
      <c r="BR843" s="7"/>
      <c r="BS843" s="168"/>
      <c r="BT843" s="169"/>
      <c r="BU843" s="9"/>
      <c r="BV843" s="9" t="str">
        <f t="shared" si="1496"/>
        <v/>
      </c>
      <c r="BW843" s="9"/>
      <c r="BX843" s="9" t="str">
        <f t="shared" si="1497"/>
        <v/>
      </c>
      <c r="BY843" s="9"/>
      <c r="BZ843" s="9" t="str">
        <f t="shared" si="1498"/>
        <v/>
      </c>
      <c r="CA843" s="9"/>
      <c r="CB843" s="78"/>
      <c r="CC843" s="78" t="str">
        <f t="shared" si="1453"/>
        <v/>
      </c>
      <c r="CD843" s="9" t="str">
        <f t="shared" si="1499"/>
        <v/>
      </c>
      <c r="CE843" s="10" t="str">
        <f t="shared" si="1500"/>
        <v/>
      </c>
      <c r="CF843" s="7"/>
      <c r="CH843" s="15"/>
      <c r="CI843" s="9"/>
      <c r="CJ843" s="9" t="str">
        <f t="shared" si="1501"/>
        <v/>
      </c>
      <c r="CK843" s="9"/>
      <c r="CL843" s="9" t="str">
        <f t="shared" si="1502"/>
        <v/>
      </c>
      <c r="CM843" s="9"/>
      <c r="CN843" s="9" t="str">
        <f t="shared" si="1503"/>
        <v/>
      </c>
      <c r="CO843" s="9"/>
      <c r="CP843" s="78"/>
      <c r="CQ843" s="78" t="str">
        <f t="shared" si="1459"/>
        <v/>
      </c>
      <c r="CR843" s="9" t="str">
        <f t="shared" si="1504"/>
        <v/>
      </c>
      <c r="CS843" s="10" t="str">
        <f t="shared" si="1505"/>
        <v/>
      </c>
      <c r="CT843" s="7"/>
    </row>
    <row r="844" spans="1:119" ht="15" customHeight="1" thickTop="1">
      <c r="A844" s="89">
        <v>45810</v>
      </c>
      <c r="B844" s="116">
        <f>IF(A844="","",SUM(D844:D847)+SUM(R844:R847)+SUM(AF844:AF847)+SUM(AT844:AT847)+SUM(BV832,CJ832)+SUM(BH844:BH847))</f>
        <v>2132</v>
      </c>
      <c r="C844" s="78">
        <v>7469</v>
      </c>
      <c r="D844" s="78">
        <f t="shared" si="1462"/>
        <v>180</v>
      </c>
      <c r="E844" s="78">
        <v>274</v>
      </c>
      <c r="F844" s="28">
        <f t="shared" si="1463"/>
        <v>8</v>
      </c>
      <c r="G844" s="78">
        <v>17</v>
      </c>
      <c r="H844" s="78">
        <f t="shared" si="1464"/>
        <v>9</v>
      </c>
      <c r="I844" s="78">
        <v>9</v>
      </c>
      <c r="J844" s="90" t="str">
        <f t="shared" si="1465"/>
        <v>NICIマスコット</v>
      </c>
      <c r="K844" s="91">
        <f t="shared" si="1466"/>
        <v>682</v>
      </c>
      <c r="L844" s="28">
        <f t="shared" si="1467"/>
        <v>6138</v>
      </c>
      <c r="M844" s="29">
        <f t="shared" si="1468"/>
        <v>0.34100000000000003</v>
      </c>
      <c r="N844" s="7"/>
      <c r="O844" s="168"/>
      <c r="P844" s="89">
        <f>IF(A844="","",A844)</f>
        <v>45810</v>
      </c>
      <c r="Q844" s="78">
        <v>5267</v>
      </c>
      <c r="R844" s="78">
        <f t="shared" si="1469"/>
        <v>59</v>
      </c>
      <c r="S844" s="78">
        <v>97</v>
      </c>
      <c r="T844" s="28">
        <f t="shared" si="1470"/>
        <v>2</v>
      </c>
      <c r="U844" s="78">
        <v>11</v>
      </c>
      <c r="V844" s="78">
        <f t="shared" si="1471"/>
        <v>3</v>
      </c>
      <c r="W844" s="78">
        <v>0</v>
      </c>
      <c r="X844" s="90" t="str">
        <f t="shared" ref="X844:X863" si="1506">IF(Q844="","",X840)</f>
        <v>ジャグラーサウンドボタン</v>
      </c>
      <c r="Y844" s="91">
        <f t="shared" ref="Y844:Y863" si="1507">IF(R844="","",Y840)</f>
        <v>748</v>
      </c>
      <c r="Z844" s="28">
        <f t="shared" si="1472"/>
        <v>2244</v>
      </c>
      <c r="AA844" s="29">
        <f t="shared" si="1473"/>
        <v>0.38033898305084746</v>
      </c>
      <c r="AB844" s="7"/>
      <c r="AC844" s="168"/>
      <c r="AD844" s="89">
        <f>IF(A844="","",A844)</f>
        <v>45810</v>
      </c>
      <c r="AE844" s="78">
        <v>3388</v>
      </c>
      <c r="AF844" s="78">
        <f t="shared" si="1474"/>
        <v>102</v>
      </c>
      <c r="AG844" s="78">
        <v>105</v>
      </c>
      <c r="AH844" s="28">
        <f t="shared" si="1475"/>
        <v>1</v>
      </c>
      <c r="AI844" s="78">
        <v>31</v>
      </c>
      <c r="AJ844" s="78">
        <f t="shared" si="1476"/>
        <v>1</v>
      </c>
      <c r="AK844" s="78">
        <v>0</v>
      </c>
      <c r="AL844" s="90" t="str">
        <f t="shared" si="1477"/>
        <v>ミニ香水</v>
      </c>
      <c r="AM844" s="91">
        <f t="shared" si="1478"/>
        <v>1100</v>
      </c>
      <c r="AN844" s="28">
        <f t="shared" si="1479"/>
        <v>1100</v>
      </c>
      <c r="AO844" s="29">
        <f t="shared" si="1480"/>
        <v>0.10784313725490197</v>
      </c>
      <c r="AP844" s="7"/>
      <c r="AQ844" s="168"/>
      <c r="AR844" s="89">
        <f>IF(A844="","",A844)</f>
        <v>45810</v>
      </c>
      <c r="AS844" s="78">
        <v>5043</v>
      </c>
      <c r="AT844" s="78">
        <f t="shared" si="1481"/>
        <v>127</v>
      </c>
      <c r="AU844" s="78">
        <v>226</v>
      </c>
      <c r="AV844" s="28">
        <f t="shared" si="1482"/>
        <v>8</v>
      </c>
      <c r="AW844" s="78">
        <v>10</v>
      </c>
      <c r="AX844" s="78">
        <f t="shared" si="1483"/>
        <v>7</v>
      </c>
      <c r="AY844" s="78">
        <v>0</v>
      </c>
      <c r="AZ844" s="90" t="str">
        <f t="shared" si="1484"/>
        <v>テラスタルフェス</v>
      </c>
      <c r="BA844" s="91">
        <f t="shared" si="1485"/>
        <v>1000</v>
      </c>
      <c r="BB844" s="28">
        <f t="shared" si="1486"/>
        <v>7000</v>
      </c>
      <c r="BC844" s="29">
        <f t="shared" si="1487"/>
        <v>0.55118110236220474</v>
      </c>
      <c r="BD844" s="7"/>
      <c r="BE844" s="168"/>
      <c r="BF844" s="89">
        <f>IF(A844="","",A844)</f>
        <v>45810</v>
      </c>
      <c r="BG844" s="78">
        <v>727</v>
      </c>
      <c r="BH844" s="78">
        <f t="shared" si="1488"/>
        <v>45</v>
      </c>
      <c r="BI844" s="78">
        <v>23</v>
      </c>
      <c r="BJ844" s="28">
        <f t="shared" si="1495"/>
        <v>6</v>
      </c>
      <c r="BK844" s="78">
        <v>16</v>
      </c>
      <c r="BL844" s="78">
        <f t="shared" si="1489"/>
        <v>5</v>
      </c>
      <c r="BM844" s="78">
        <v>0</v>
      </c>
      <c r="BN844" s="90" t="str">
        <f t="shared" si="1490"/>
        <v>ゴールドイヤホン</v>
      </c>
      <c r="BO844" s="91">
        <f t="shared" si="1491"/>
        <v>800</v>
      </c>
      <c r="BP844" s="28">
        <f t="shared" si="1492"/>
        <v>4000</v>
      </c>
      <c r="BQ844" s="29">
        <f t="shared" si="1493"/>
        <v>0.88888888888888884</v>
      </c>
      <c r="BR844" s="7"/>
      <c r="BS844" s="168"/>
      <c r="BT844" s="169"/>
      <c r="BU844" s="9"/>
      <c r="BV844" s="9" t="str">
        <f t="shared" si="1496"/>
        <v/>
      </c>
      <c r="BW844" s="9"/>
      <c r="BX844" s="9" t="str">
        <f t="shared" si="1497"/>
        <v/>
      </c>
      <c r="BY844" s="9"/>
      <c r="BZ844" s="9" t="str">
        <f t="shared" si="1498"/>
        <v/>
      </c>
      <c r="CA844" s="9"/>
      <c r="CB844" s="78"/>
      <c r="CC844" s="78" t="str">
        <f t="shared" si="1453"/>
        <v/>
      </c>
      <c r="CD844" s="9" t="str">
        <f t="shared" si="1499"/>
        <v/>
      </c>
      <c r="CE844" s="10" t="str">
        <f t="shared" si="1500"/>
        <v/>
      </c>
      <c r="CF844" s="7"/>
      <c r="CH844" s="15"/>
      <c r="CI844" s="9"/>
      <c r="CJ844" s="9" t="str">
        <f t="shared" si="1501"/>
        <v/>
      </c>
      <c r="CK844" s="9"/>
      <c r="CL844" s="9" t="str">
        <f t="shared" si="1502"/>
        <v/>
      </c>
      <c r="CM844" s="9"/>
      <c r="CN844" s="9" t="str">
        <f t="shared" si="1503"/>
        <v/>
      </c>
      <c r="CO844" s="9"/>
      <c r="CP844" s="78"/>
      <c r="CQ844" s="78" t="str">
        <f t="shared" si="1459"/>
        <v/>
      </c>
      <c r="CR844" s="9" t="str">
        <f t="shared" si="1504"/>
        <v/>
      </c>
      <c r="CS844" s="10" t="str">
        <f t="shared" si="1505"/>
        <v/>
      </c>
      <c r="CT844" s="7"/>
    </row>
    <row r="845" spans="1:119" ht="15" customHeight="1">
      <c r="A845" s="213" t="s">
        <v>223</v>
      </c>
      <c r="B845" s="15"/>
      <c r="C845" s="9">
        <v>9296</v>
      </c>
      <c r="D845" s="9">
        <f t="shared" si="1462"/>
        <v>253</v>
      </c>
      <c r="E845" s="9">
        <v>241</v>
      </c>
      <c r="F845" s="9">
        <f t="shared" si="1463"/>
        <v>3</v>
      </c>
      <c r="G845" s="9">
        <v>10</v>
      </c>
      <c r="H845" s="9">
        <f t="shared" si="1464"/>
        <v>3</v>
      </c>
      <c r="I845" s="9">
        <v>4</v>
      </c>
      <c r="J845" s="62" t="str">
        <f t="shared" si="1465"/>
        <v>ピクミンマスコット</v>
      </c>
      <c r="K845" s="95">
        <f t="shared" si="1466"/>
        <v>800</v>
      </c>
      <c r="L845" s="9">
        <f t="shared" si="1467"/>
        <v>2400</v>
      </c>
      <c r="M845" s="10">
        <f t="shared" si="1468"/>
        <v>9.4861660079051377E-2</v>
      </c>
      <c r="N845" s="7"/>
      <c r="O845" s="168"/>
      <c r="P845" s="15"/>
      <c r="Q845" s="9">
        <v>6055</v>
      </c>
      <c r="R845" s="9">
        <f t="shared" si="1469"/>
        <v>56</v>
      </c>
      <c r="S845" s="9">
        <v>311</v>
      </c>
      <c r="T845" s="9">
        <f t="shared" si="1470"/>
        <v>5</v>
      </c>
      <c r="U845" s="9">
        <v>11</v>
      </c>
      <c r="V845" s="9">
        <f t="shared" si="1471"/>
        <v>6</v>
      </c>
      <c r="W845" s="9">
        <v>4</v>
      </c>
      <c r="X845" s="62" t="str">
        <f t="shared" si="1506"/>
        <v>サンリオキーケース</v>
      </c>
      <c r="Y845" s="95">
        <f t="shared" si="1507"/>
        <v>762</v>
      </c>
      <c r="Z845" s="9">
        <f t="shared" si="1472"/>
        <v>4572</v>
      </c>
      <c r="AA845" s="10">
        <f t="shared" si="1473"/>
        <v>0.81642857142857139</v>
      </c>
      <c r="AB845" s="7"/>
      <c r="AC845" s="168"/>
      <c r="AD845" s="15"/>
      <c r="AE845" s="9">
        <v>3678</v>
      </c>
      <c r="AF845" s="9">
        <f t="shared" si="1474"/>
        <v>95</v>
      </c>
      <c r="AG845" s="9">
        <v>190</v>
      </c>
      <c r="AH845" s="9">
        <f t="shared" si="1475"/>
        <v>2</v>
      </c>
      <c r="AI845" s="9">
        <v>6</v>
      </c>
      <c r="AJ845" s="9">
        <f t="shared" si="1476"/>
        <v>2</v>
      </c>
      <c r="AK845" s="9">
        <v>0</v>
      </c>
      <c r="AL845" s="62" t="str">
        <f t="shared" si="1477"/>
        <v>じゃがりこウォレット</v>
      </c>
      <c r="AM845" s="95">
        <f t="shared" si="1478"/>
        <v>759</v>
      </c>
      <c r="AN845" s="9">
        <f t="shared" si="1479"/>
        <v>1518</v>
      </c>
      <c r="AO845" s="10">
        <f t="shared" si="1480"/>
        <v>0.15978947368421054</v>
      </c>
      <c r="AP845" s="7"/>
      <c r="AQ845" s="168"/>
      <c r="AR845" s="15"/>
      <c r="AS845" s="9">
        <v>2631</v>
      </c>
      <c r="AT845" s="9">
        <f t="shared" si="1481"/>
        <v>67</v>
      </c>
      <c r="AU845" s="9">
        <v>233</v>
      </c>
      <c r="AV845" s="9">
        <f t="shared" si="1482"/>
        <v>1</v>
      </c>
      <c r="AW845" s="9">
        <v>19</v>
      </c>
      <c r="AX845" s="9">
        <f t="shared" si="1483"/>
        <v>1</v>
      </c>
      <c r="AY845" s="9">
        <v>0</v>
      </c>
      <c r="AZ845" s="62" t="str">
        <f t="shared" si="1484"/>
        <v>バトルパートナー</v>
      </c>
      <c r="BA845" s="95">
        <f t="shared" si="1485"/>
        <v>1000</v>
      </c>
      <c r="BB845" s="9">
        <f t="shared" si="1486"/>
        <v>1000</v>
      </c>
      <c r="BC845" s="10">
        <f t="shared" si="1487"/>
        <v>0.14925373134328357</v>
      </c>
      <c r="BD845" s="7"/>
      <c r="BE845" s="168"/>
      <c r="BF845" s="15"/>
      <c r="BG845" s="9">
        <v>660</v>
      </c>
      <c r="BH845" s="9">
        <f t="shared" si="1488"/>
        <v>57</v>
      </c>
      <c r="BI845" s="9">
        <v>12</v>
      </c>
      <c r="BJ845" s="9">
        <f t="shared" si="1495"/>
        <v>1</v>
      </c>
      <c r="BK845" s="9">
        <v>8</v>
      </c>
      <c r="BL845" s="9">
        <f t="shared" si="1489"/>
        <v>0</v>
      </c>
      <c r="BM845" s="9">
        <v>-3</v>
      </c>
      <c r="BN845" s="62" t="str">
        <f t="shared" si="1490"/>
        <v>デジタルミニカメラ</v>
      </c>
      <c r="BO845" s="95">
        <f t="shared" si="1491"/>
        <v>722</v>
      </c>
      <c r="BP845" s="9">
        <f t="shared" si="1492"/>
        <v>0</v>
      </c>
      <c r="BQ845" s="10">
        <f t="shared" si="1493"/>
        <v>0</v>
      </c>
      <c r="BR845" s="7"/>
      <c r="BS845" s="168"/>
      <c r="BT845" s="169"/>
      <c r="BU845" s="9"/>
      <c r="BV845" s="9" t="str">
        <f t="shared" si="1496"/>
        <v/>
      </c>
      <c r="BW845" s="9"/>
      <c r="BX845" s="9" t="str">
        <f t="shared" si="1497"/>
        <v/>
      </c>
      <c r="BY845" s="9"/>
      <c r="BZ845" s="9" t="str">
        <f t="shared" si="1498"/>
        <v/>
      </c>
      <c r="CA845" s="9"/>
      <c r="CB845" s="9"/>
      <c r="CC845" s="9"/>
      <c r="CD845" s="9" t="str">
        <f t="shared" si="1499"/>
        <v/>
      </c>
      <c r="CE845" s="10" t="str">
        <f t="shared" si="1500"/>
        <v/>
      </c>
      <c r="CF845" s="7"/>
      <c r="CH845" s="15"/>
      <c r="CI845" s="9"/>
      <c r="CJ845" s="9" t="str">
        <f t="shared" si="1501"/>
        <v/>
      </c>
      <c r="CK845" s="9"/>
      <c r="CL845" s="9" t="str">
        <f t="shared" si="1502"/>
        <v/>
      </c>
      <c r="CM845" s="9"/>
      <c r="CN845" s="9" t="str">
        <f t="shared" si="1503"/>
        <v/>
      </c>
      <c r="CO845" s="9"/>
      <c r="CP845" s="9"/>
      <c r="CQ845" s="9"/>
      <c r="CR845" s="9" t="str">
        <f t="shared" si="1504"/>
        <v/>
      </c>
      <c r="CS845" s="10" t="str">
        <f t="shared" si="1505"/>
        <v/>
      </c>
      <c r="CT845" s="7"/>
    </row>
    <row r="846" spans="1:119" ht="15" customHeight="1">
      <c r="A846" s="73">
        <v>565300</v>
      </c>
      <c r="B846" s="15"/>
      <c r="C846" s="9">
        <v>6238</v>
      </c>
      <c r="D846" s="9">
        <f t="shared" si="1462"/>
        <v>148</v>
      </c>
      <c r="E846" s="9">
        <v>453</v>
      </c>
      <c r="F846" s="9">
        <f t="shared" si="1463"/>
        <v>12</v>
      </c>
      <c r="G846" s="9">
        <v>13</v>
      </c>
      <c r="H846" s="9">
        <f t="shared" si="1464"/>
        <v>12</v>
      </c>
      <c r="I846" s="9">
        <v>5</v>
      </c>
      <c r="J846" s="62" t="str">
        <f t="shared" si="1465"/>
        <v>グミッツェルプチ</v>
      </c>
      <c r="K846" s="9">
        <f t="shared" si="1466"/>
        <v>188</v>
      </c>
      <c r="L846" s="9">
        <f t="shared" si="1467"/>
        <v>2256</v>
      </c>
      <c r="M846" s="10">
        <f t="shared" si="1468"/>
        <v>0.15243243243243243</v>
      </c>
      <c r="N846" s="7"/>
      <c r="O846" s="168"/>
      <c r="P846" s="15"/>
      <c r="Q846" s="9">
        <v>5424</v>
      </c>
      <c r="R846" s="9">
        <f t="shared" si="1469"/>
        <v>164</v>
      </c>
      <c r="S846" s="9">
        <v>142</v>
      </c>
      <c r="T846" s="9">
        <f t="shared" si="1470"/>
        <v>2</v>
      </c>
      <c r="U846" s="9">
        <v>2</v>
      </c>
      <c r="V846" s="9">
        <f t="shared" si="1471"/>
        <v>3</v>
      </c>
      <c r="W846" s="9">
        <v>8</v>
      </c>
      <c r="X846" s="62" t="str">
        <f t="shared" si="1506"/>
        <v>サンリオファン</v>
      </c>
      <c r="Y846" s="9">
        <f t="shared" si="1507"/>
        <v>1100</v>
      </c>
      <c r="Z846" s="9">
        <f t="shared" si="1472"/>
        <v>3300</v>
      </c>
      <c r="AA846" s="10">
        <f t="shared" si="1473"/>
        <v>0.20121951219512196</v>
      </c>
      <c r="AB846" s="7"/>
      <c r="AC846" s="168"/>
      <c r="AD846" s="15"/>
      <c r="AE846" s="9">
        <v>3407</v>
      </c>
      <c r="AF846" s="9">
        <f t="shared" si="1474"/>
        <v>70</v>
      </c>
      <c r="AG846" s="9">
        <v>141</v>
      </c>
      <c r="AH846" s="9">
        <f t="shared" si="1475"/>
        <v>3</v>
      </c>
      <c r="AI846" s="9">
        <v>17</v>
      </c>
      <c r="AJ846" s="9">
        <f t="shared" si="1476"/>
        <v>2</v>
      </c>
      <c r="AK846" s="9">
        <v>0</v>
      </c>
      <c r="AL846" s="62" t="str">
        <f t="shared" si="1477"/>
        <v>ゲームアーク</v>
      </c>
      <c r="AM846" s="9">
        <f t="shared" si="1478"/>
        <v>670</v>
      </c>
      <c r="AN846" s="9">
        <f t="shared" si="1479"/>
        <v>1340</v>
      </c>
      <c r="AO846" s="10">
        <f t="shared" si="1480"/>
        <v>0.19142857142857142</v>
      </c>
      <c r="AP846" s="7"/>
      <c r="AQ846" s="168"/>
      <c r="AR846" s="17"/>
      <c r="AS846" s="9">
        <v>3411</v>
      </c>
      <c r="AT846" s="9">
        <f t="shared" si="1481"/>
        <v>78</v>
      </c>
      <c r="AU846" s="9">
        <v>190</v>
      </c>
      <c r="AV846" s="9">
        <f t="shared" si="1482"/>
        <v>3</v>
      </c>
      <c r="AW846" s="9">
        <v>34</v>
      </c>
      <c r="AX846" s="9">
        <f t="shared" si="1483"/>
        <v>6</v>
      </c>
      <c r="AY846" s="9">
        <v>0</v>
      </c>
      <c r="AZ846" s="62" t="str">
        <f t="shared" si="1484"/>
        <v>SPGマスコット</v>
      </c>
      <c r="BA846" s="9">
        <f t="shared" si="1485"/>
        <v>165</v>
      </c>
      <c r="BB846" s="9">
        <f t="shared" si="1486"/>
        <v>990</v>
      </c>
      <c r="BC846" s="10">
        <f t="shared" si="1487"/>
        <v>0.12692307692307692</v>
      </c>
      <c r="BD846" s="7"/>
      <c r="BE846" s="168"/>
      <c r="BF846" s="17"/>
      <c r="BG846" s="9">
        <v>565</v>
      </c>
      <c r="BH846" s="9">
        <f t="shared" si="1488"/>
        <v>23</v>
      </c>
      <c r="BI846" s="9">
        <v>22</v>
      </c>
      <c r="BJ846" s="9">
        <f t="shared" si="1495"/>
        <v>0</v>
      </c>
      <c r="BK846" s="9">
        <v>19</v>
      </c>
      <c r="BL846" s="9">
        <f t="shared" si="1489"/>
        <v>0</v>
      </c>
      <c r="BM846" s="9">
        <v>0</v>
      </c>
      <c r="BN846" s="62" t="str">
        <f t="shared" si="1490"/>
        <v>おしゅし</v>
      </c>
      <c r="BO846" s="9">
        <f t="shared" si="1491"/>
        <v>418</v>
      </c>
      <c r="BP846" s="9">
        <f t="shared" si="1492"/>
        <v>0</v>
      </c>
      <c r="BQ846" s="10">
        <f t="shared" si="1493"/>
        <v>0</v>
      </c>
      <c r="BR846" s="7"/>
      <c r="BS846" s="168"/>
      <c r="BT846" s="169"/>
      <c r="BU846" s="9"/>
      <c r="BV846" s="9" t="str">
        <f t="shared" si="1496"/>
        <v/>
      </c>
      <c r="BW846" s="9"/>
      <c r="BX846" s="9" t="str">
        <f t="shared" si="1497"/>
        <v/>
      </c>
      <c r="BY846" s="9"/>
      <c r="BZ846" s="9" t="str">
        <f t="shared" si="1498"/>
        <v/>
      </c>
      <c r="CA846" s="9"/>
      <c r="CB846" s="9"/>
      <c r="CC846" s="9"/>
      <c r="CD846" s="9" t="str">
        <f t="shared" si="1499"/>
        <v/>
      </c>
      <c r="CE846" s="10" t="str">
        <f t="shared" si="1500"/>
        <v/>
      </c>
      <c r="CF846" s="7"/>
      <c r="CH846" s="15"/>
      <c r="CI846" s="9"/>
      <c r="CJ846" s="9" t="str">
        <f t="shared" si="1501"/>
        <v/>
      </c>
      <c r="CK846" s="9"/>
      <c r="CL846" s="9" t="str">
        <f t="shared" si="1502"/>
        <v/>
      </c>
      <c r="CM846" s="9"/>
      <c r="CN846" s="9" t="str">
        <f t="shared" si="1503"/>
        <v/>
      </c>
      <c r="CO846" s="9"/>
      <c r="CP846" s="9"/>
      <c r="CQ846" s="9"/>
      <c r="CR846" s="9" t="str">
        <f t="shared" si="1504"/>
        <v/>
      </c>
      <c r="CS846" s="10" t="str">
        <f t="shared" si="1505"/>
        <v/>
      </c>
      <c r="CT846" s="7"/>
      <c r="DJ846" s="248"/>
      <c r="DK846" s="248"/>
      <c r="DL846" s="248"/>
      <c r="DM846" s="248"/>
      <c r="DN846" s="248"/>
    </row>
    <row r="847" spans="1:119" ht="15" customHeight="1" thickBot="1">
      <c r="A847" s="189"/>
      <c r="B847" s="23"/>
      <c r="C847" s="24">
        <v>5614</v>
      </c>
      <c r="D847" s="24">
        <f t="shared" si="1462"/>
        <v>47</v>
      </c>
      <c r="E847" s="24">
        <v>324</v>
      </c>
      <c r="F847" s="24">
        <f t="shared" si="1463"/>
        <v>4</v>
      </c>
      <c r="G847" s="24">
        <v>18</v>
      </c>
      <c r="H847" s="24">
        <f t="shared" si="1464"/>
        <v>4</v>
      </c>
      <c r="I847" s="24">
        <v>6</v>
      </c>
      <c r="J847" s="63" t="str">
        <f t="shared" si="1465"/>
        <v>グミッツェル</v>
      </c>
      <c r="K847" s="96">
        <f t="shared" si="1466"/>
        <v>170</v>
      </c>
      <c r="L847" s="24">
        <f t="shared" si="1467"/>
        <v>680</v>
      </c>
      <c r="M847" s="26">
        <f t="shared" si="1468"/>
        <v>0.14468085106382977</v>
      </c>
      <c r="N847" s="7"/>
      <c r="O847" s="168"/>
      <c r="P847" s="23"/>
      <c r="Q847" s="24">
        <v>4099</v>
      </c>
      <c r="R847" s="24">
        <f t="shared" si="1469"/>
        <v>162</v>
      </c>
      <c r="S847" s="24">
        <v>269</v>
      </c>
      <c r="T847" s="24">
        <f t="shared" si="1470"/>
        <v>4</v>
      </c>
      <c r="U847" s="24">
        <v>16</v>
      </c>
      <c r="V847" s="24">
        <f t="shared" si="1471"/>
        <v>4</v>
      </c>
      <c r="W847" s="24">
        <v>0</v>
      </c>
      <c r="X847" s="63" t="str">
        <f t="shared" si="1506"/>
        <v>アンパンマンマスコット</v>
      </c>
      <c r="Y847" s="96">
        <f t="shared" si="1507"/>
        <v>608</v>
      </c>
      <c r="Z847" s="24">
        <f t="shared" si="1472"/>
        <v>2432</v>
      </c>
      <c r="AA847" s="26">
        <f t="shared" si="1473"/>
        <v>0.15012345679012346</v>
      </c>
      <c r="AB847" s="7"/>
      <c r="AC847" s="168"/>
      <c r="AD847" s="23"/>
      <c r="AE847" s="24">
        <v>3358</v>
      </c>
      <c r="AF847" s="24">
        <f t="shared" si="1474"/>
        <v>14</v>
      </c>
      <c r="AG847" s="24">
        <v>378</v>
      </c>
      <c r="AH847" s="24">
        <f t="shared" si="1475"/>
        <v>1</v>
      </c>
      <c r="AI847" s="24">
        <v>54</v>
      </c>
      <c r="AJ847" s="24">
        <f t="shared" si="1476"/>
        <v>1</v>
      </c>
      <c r="AK847" s="24">
        <v>0</v>
      </c>
      <c r="AL847" s="63" t="str">
        <f t="shared" si="1477"/>
        <v>サンリオシューズ</v>
      </c>
      <c r="AM847" s="96">
        <f t="shared" si="1478"/>
        <v>594</v>
      </c>
      <c r="AN847" s="24">
        <f t="shared" si="1479"/>
        <v>594</v>
      </c>
      <c r="AO847" s="26">
        <f t="shared" si="1480"/>
        <v>0.42428571428571427</v>
      </c>
      <c r="AP847" s="7"/>
      <c r="AQ847" s="168"/>
      <c r="AR847" s="23"/>
      <c r="AS847" s="24">
        <v>2735</v>
      </c>
      <c r="AT847" s="24">
        <f t="shared" si="1481"/>
        <v>122</v>
      </c>
      <c r="AU847" s="24">
        <v>149</v>
      </c>
      <c r="AV847" s="24">
        <f t="shared" si="1482"/>
        <v>0</v>
      </c>
      <c r="AW847" s="24">
        <v>140</v>
      </c>
      <c r="AX847" s="24">
        <f t="shared" si="1483"/>
        <v>10</v>
      </c>
      <c r="AY847" s="24">
        <v>0</v>
      </c>
      <c r="AZ847" s="63" t="str">
        <f t="shared" si="1484"/>
        <v>SPGラバー</v>
      </c>
      <c r="BA847" s="96">
        <f t="shared" si="1485"/>
        <v>200</v>
      </c>
      <c r="BB847" s="24">
        <f t="shared" si="1486"/>
        <v>2000</v>
      </c>
      <c r="BC847" s="26">
        <f t="shared" si="1487"/>
        <v>0.16393442622950818</v>
      </c>
      <c r="BD847" s="7"/>
      <c r="BE847" s="168"/>
      <c r="BF847" s="23"/>
      <c r="BG847" s="24">
        <v>566</v>
      </c>
      <c r="BH847" s="24">
        <f t="shared" si="1488"/>
        <v>17</v>
      </c>
      <c r="BI847" s="128">
        <v>36</v>
      </c>
      <c r="BJ847" s="24">
        <f t="shared" si="1495"/>
        <v>8</v>
      </c>
      <c r="BK847" s="24">
        <v>280</v>
      </c>
      <c r="BL847" s="24">
        <f t="shared" si="1489"/>
        <v>20</v>
      </c>
      <c r="BM847" s="24">
        <v>0</v>
      </c>
      <c r="BN847" s="63" t="str">
        <f t="shared" si="1490"/>
        <v>スプランキージビッツ</v>
      </c>
      <c r="BO847" s="96">
        <f t="shared" si="1491"/>
        <v>37</v>
      </c>
      <c r="BP847" s="24">
        <f t="shared" si="1492"/>
        <v>740</v>
      </c>
      <c r="BQ847" s="26">
        <f t="shared" si="1493"/>
        <v>0.43529411764705883</v>
      </c>
      <c r="BR847" s="7"/>
      <c r="BS847" s="168"/>
      <c r="BT847" s="169"/>
      <c r="BU847" s="9"/>
      <c r="BV847" s="9" t="str">
        <f t="shared" si="1496"/>
        <v/>
      </c>
      <c r="BW847" s="9"/>
      <c r="BX847" s="9" t="str">
        <f t="shared" si="1497"/>
        <v/>
      </c>
      <c r="BY847" s="9"/>
      <c r="BZ847" s="9" t="str">
        <f t="shared" si="1498"/>
        <v/>
      </c>
      <c r="CA847" s="9"/>
      <c r="CB847" s="9"/>
      <c r="CC847" s="9"/>
      <c r="CD847" s="9" t="str">
        <f t="shared" si="1499"/>
        <v/>
      </c>
      <c r="CE847" s="10" t="str">
        <f t="shared" si="1500"/>
        <v/>
      </c>
      <c r="CF847" s="7"/>
      <c r="CH847" s="15"/>
      <c r="CI847" s="9"/>
      <c r="CJ847" s="9" t="str">
        <f t="shared" si="1501"/>
        <v/>
      </c>
      <c r="CK847" s="9"/>
      <c r="CL847" s="9" t="str">
        <f t="shared" si="1502"/>
        <v/>
      </c>
      <c r="CM847" s="9"/>
      <c r="CN847" s="9" t="str">
        <f t="shared" si="1503"/>
        <v/>
      </c>
      <c r="CO847" s="9"/>
      <c r="CP847" s="9"/>
      <c r="CQ847" s="9"/>
      <c r="CR847" s="9" t="str">
        <f t="shared" si="1504"/>
        <v/>
      </c>
      <c r="CS847" s="10" t="str">
        <f t="shared" si="1505"/>
        <v/>
      </c>
      <c r="CT847" s="7"/>
      <c r="DJ847" s="250"/>
      <c r="DK847" s="250"/>
      <c r="DL847" s="250"/>
      <c r="DM847" s="13"/>
      <c r="DN847" s="250"/>
    </row>
    <row r="848" spans="1:119" ht="15" customHeight="1" thickTop="1">
      <c r="A848" s="89"/>
      <c r="B848" s="6"/>
      <c r="C848" s="78"/>
      <c r="D848" s="78"/>
      <c r="E848" s="78"/>
      <c r="F848" s="78"/>
      <c r="G848" s="78"/>
      <c r="H848" s="78"/>
      <c r="I848" s="78"/>
      <c r="J848" s="90"/>
      <c r="K848" s="91"/>
      <c r="L848" s="28"/>
      <c r="M848" s="29"/>
      <c r="N848" s="7"/>
      <c r="O848" s="168"/>
      <c r="P848" s="89"/>
      <c r="Q848" s="78"/>
      <c r="R848" s="78"/>
      <c r="S848" s="78"/>
      <c r="T848" s="78"/>
      <c r="U848" s="78"/>
      <c r="V848" s="78"/>
      <c r="W848" s="78"/>
      <c r="X848" s="90"/>
      <c r="Y848" s="91"/>
      <c r="Z848" s="28"/>
      <c r="AA848" s="29"/>
      <c r="AB848" s="7"/>
      <c r="AC848" s="168"/>
      <c r="AD848" s="89"/>
      <c r="AE848" s="78"/>
      <c r="AF848" s="78"/>
      <c r="AG848" s="78"/>
      <c r="AH848" s="78"/>
      <c r="AI848" s="78"/>
      <c r="AJ848" s="78"/>
      <c r="AK848" s="78"/>
      <c r="AL848" s="90"/>
      <c r="AM848" s="91"/>
      <c r="AN848" s="28"/>
      <c r="AO848" s="29"/>
      <c r="AP848" s="7"/>
      <c r="AQ848" s="168"/>
      <c r="AR848" s="89"/>
      <c r="AS848" s="78"/>
      <c r="AT848" s="78"/>
      <c r="AU848" s="78"/>
      <c r="AV848" s="78"/>
      <c r="AW848" s="78"/>
      <c r="AX848" s="78"/>
      <c r="AY848" s="78"/>
      <c r="AZ848" s="90"/>
      <c r="BA848" s="91"/>
      <c r="BB848" s="28"/>
      <c r="BC848" s="29"/>
      <c r="BD848" s="7"/>
      <c r="BE848" s="168"/>
      <c r="BF848" s="89"/>
      <c r="BG848" s="78"/>
      <c r="BH848" s="78"/>
      <c r="BI848" s="78"/>
      <c r="BJ848" s="78"/>
      <c r="BK848" s="78"/>
      <c r="BL848" s="78"/>
      <c r="BM848" s="78"/>
      <c r="BN848" s="90"/>
      <c r="BO848" s="91"/>
      <c r="BP848" s="28"/>
      <c r="BQ848" s="29"/>
      <c r="BR848" s="7"/>
      <c r="BS848" s="168"/>
      <c r="BT848" s="169"/>
      <c r="BU848" s="9"/>
      <c r="BV848" s="9" t="str">
        <f t="shared" si="1496"/>
        <v/>
      </c>
      <c r="BW848" s="9"/>
      <c r="BX848" s="9" t="str">
        <f t="shared" si="1497"/>
        <v/>
      </c>
      <c r="BY848" s="9"/>
      <c r="BZ848" s="9" t="str">
        <f t="shared" si="1498"/>
        <v/>
      </c>
      <c r="CA848" s="9"/>
      <c r="CB848" s="9"/>
      <c r="CC848" s="9"/>
      <c r="CD848" s="9" t="str">
        <f t="shared" si="1499"/>
        <v/>
      </c>
      <c r="CE848" s="10" t="str">
        <f t="shared" si="1500"/>
        <v/>
      </c>
      <c r="CF848" s="7"/>
      <c r="CH848" s="15"/>
      <c r="CI848" s="9"/>
      <c r="CJ848" s="9" t="str">
        <f t="shared" si="1501"/>
        <v/>
      </c>
      <c r="CK848" s="9"/>
      <c r="CL848" s="9" t="str">
        <f t="shared" si="1502"/>
        <v/>
      </c>
      <c r="CM848" s="9"/>
      <c r="CN848" s="9" t="str">
        <f t="shared" si="1503"/>
        <v/>
      </c>
      <c r="CO848" s="9"/>
      <c r="CP848" s="9"/>
      <c r="CQ848" s="9"/>
      <c r="CR848" s="9" t="str">
        <f t="shared" si="1504"/>
        <v/>
      </c>
      <c r="CS848" s="10" t="str">
        <f t="shared" si="1505"/>
        <v/>
      </c>
      <c r="CT848" s="7"/>
      <c r="DJ848" s="250"/>
      <c r="DK848" s="250"/>
      <c r="DL848" s="250"/>
      <c r="DM848" s="13"/>
      <c r="DN848" s="250"/>
    </row>
    <row r="849" spans="1:118" ht="15" customHeight="1">
      <c r="A849" s="73"/>
      <c r="B849" s="15"/>
      <c r="C849" s="9"/>
      <c r="D849" s="78"/>
      <c r="E849" s="9"/>
      <c r="F849" s="9"/>
      <c r="G849" s="9"/>
      <c r="H849" s="9"/>
      <c r="I849" s="9"/>
      <c r="J849" s="62"/>
      <c r="K849" s="95"/>
      <c r="L849" s="9"/>
      <c r="M849" s="10"/>
      <c r="N849" s="7"/>
      <c r="O849" s="168"/>
      <c r="P849" s="15"/>
      <c r="Q849" s="9"/>
      <c r="R849" s="78"/>
      <c r="S849" s="9"/>
      <c r="T849" s="9"/>
      <c r="U849" s="9"/>
      <c r="V849" s="9"/>
      <c r="W849" s="9"/>
      <c r="X849" s="62"/>
      <c r="Y849" s="95"/>
      <c r="Z849" s="9"/>
      <c r="AA849" s="10"/>
      <c r="AB849" s="7"/>
      <c r="AC849" s="168"/>
      <c r="AD849" s="15"/>
      <c r="AE849" s="9"/>
      <c r="AF849" s="78"/>
      <c r="AG849" s="9"/>
      <c r="AH849" s="9"/>
      <c r="AI849" s="9"/>
      <c r="AJ849" s="9"/>
      <c r="AK849" s="9"/>
      <c r="AL849" s="62"/>
      <c r="AM849" s="95"/>
      <c r="AN849" s="9"/>
      <c r="AO849" s="10"/>
      <c r="AP849" s="7"/>
      <c r="AQ849" s="168"/>
      <c r="AR849" s="17"/>
      <c r="AS849" s="9"/>
      <c r="AT849" s="78"/>
      <c r="AU849" s="9"/>
      <c r="AV849" s="9"/>
      <c r="AW849" s="9"/>
      <c r="AX849" s="9"/>
      <c r="AY849" s="9"/>
      <c r="AZ849" s="62"/>
      <c r="BA849" s="95"/>
      <c r="BB849" s="9"/>
      <c r="BC849" s="10"/>
      <c r="BD849" s="7"/>
      <c r="BE849" s="168"/>
      <c r="BF849" s="17"/>
      <c r="BG849" s="9"/>
      <c r="BH849" s="78"/>
      <c r="BI849" s="9"/>
      <c r="BJ849" s="9"/>
      <c r="BK849" s="9"/>
      <c r="BL849" s="9"/>
      <c r="BM849" s="9"/>
      <c r="BN849" s="62"/>
      <c r="BO849" s="95"/>
      <c r="BP849" s="9"/>
      <c r="BQ849" s="10"/>
      <c r="BR849" s="7"/>
      <c r="BS849" s="168"/>
      <c r="BT849" s="169"/>
      <c r="BU849" s="9"/>
      <c r="BV849" s="9" t="str">
        <f t="shared" si="1496"/>
        <v/>
      </c>
      <c r="BW849" s="9"/>
      <c r="BX849" s="9" t="str">
        <f t="shared" si="1497"/>
        <v/>
      </c>
      <c r="BY849" s="9"/>
      <c r="BZ849" s="9" t="str">
        <f t="shared" si="1498"/>
        <v/>
      </c>
      <c r="CA849" s="9"/>
      <c r="CB849" s="9"/>
      <c r="CC849" s="9"/>
      <c r="CD849" s="9" t="str">
        <f t="shared" si="1499"/>
        <v/>
      </c>
      <c r="CE849" s="10" t="str">
        <f t="shared" si="1500"/>
        <v/>
      </c>
      <c r="CF849" s="7"/>
      <c r="CH849" s="15"/>
      <c r="CI849" s="9"/>
      <c r="CJ849" s="9" t="str">
        <f t="shared" si="1501"/>
        <v/>
      </c>
      <c r="CK849" s="9"/>
      <c r="CL849" s="9" t="str">
        <f t="shared" si="1502"/>
        <v/>
      </c>
      <c r="CM849" s="9"/>
      <c r="CN849" s="9" t="str">
        <f t="shared" si="1503"/>
        <v/>
      </c>
      <c r="CO849" s="9"/>
      <c r="CP849" s="9"/>
      <c r="CQ849" s="9"/>
      <c r="CR849" s="9" t="str">
        <f t="shared" si="1504"/>
        <v/>
      </c>
      <c r="CS849" s="10" t="str">
        <f t="shared" si="1505"/>
        <v/>
      </c>
      <c r="CT849" s="7"/>
      <c r="DJ849" s="250"/>
      <c r="DK849" s="250"/>
      <c r="DL849" s="250"/>
      <c r="DM849" s="13"/>
      <c r="DN849" s="250"/>
    </row>
    <row r="850" spans="1:118" ht="15" customHeight="1">
      <c r="A850" s="73"/>
      <c r="B850" s="15"/>
      <c r="C850" s="9"/>
      <c r="D850" s="78"/>
      <c r="E850" s="9"/>
      <c r="F850" s="9"/>
      <c r="G850" s="9"/>
      <c r="H850" s="9"/>
      <c r="I850" s="9"/>
      <c r="J850" s="62"/>
      <c r="K850" s="9"/>
      <c r="L850" s="9"/>
      <c r="M850" s="10"/>
      <c r="N850" s="7"/>
      <c r="O850" s="168"/>
      <c r="P850" s="15"/>
      <c r="Q850" s="9"/>
      <c r="R850" s="78"/>
      <c r="S850" s="9"/>
      <c r="T850" s="9"/>
      <c r="U850" s="9"/>
      <c r="V850" s="9"/>
      <c r="W850" s="9"/>
      <c r="X850" s="62"/>
      <c r="Y850" s="9"/>
      <c r="Z850" s="9"/>
      <c r="AA850" s="10"/>
      <c r="AB850" s="7"/>
      <c r="AC850" s="168"/>
      <c r="AD850" s="15"/>
      <c r="AE850" s="9"/>
      <c r="AF850" s="78"/>
      <c r="AG850" s="9"/>
      <c r="AH850" s="9"/>
      <c r="AI850" s="9"/>
      <c r="AJ850" s="9"/>
      <c r="AK850" s="9"/>
      <c r="AL850" s="62"/>
      <c r="AM850" s="9"/>
      <c r="AN850" s="9"/>
      <c r="AO850" s="10"/>
      <c r="AP850" s="7"/>
      <c r="AQ850" s="168"/>
      <c r="AR850" s="140"/>
      <c r="AS850" s="9"/>
      <c r="AT850" s="78"/>
      <c r="AU850" s="9"/>
      <c r="AV850" s="9"/>
      <c r="AW850" s="9"/>
      <c r="AX850" s="9"/>
      <c r="AY850" s="9"/>
      <c r="AZ850" s="62"/>
      <c r="BA850" s="9"/>
      <c r="BB850" s="9"/>
      <c r="BC850" s="10"/>
      <c r="BD850" s="7"/>
      <c r="BE850" s="168"/>
      <c r="BF850" s="177"/>
      <c r="BG850" s="9"/>
      <c r="BH850" s="78"/>
      <c r="BI850" s="9"/>
      <c r="BJ850" s="9"/>
      <c r="BK850" s="9"/>
      <c r="BL850" s="9"/>
      <c r="BM850" s="9"/>
      <c r="BN850" s="62"/>
      <c r="BO850" s="9"/>
      <c r="BP850" s="9"/>
      <c r="BQ850" s="10"/>
      <c r="BR850" s="7"/>
      <c r="BS850" s="168"/>
      <c r="BT850" s="183"/>
      <c r="BU850" s="9"/>
      <c r="BV850" s="9" t="str">
        <f t="shared" si="1496"/>
        <v/>
      </c>
      <c r="BW850" s="9"/>
      <c r="BX850" s="9" t="str">
        <f t="shared" si="1497"/>
        <v/>
      </c>
      <c r="BY850" s="9"/>
      <c r="BZ850" s="9" t="str">
        <f t="shared" si="1498"/>
        <v/>
      </c>
      <c r="CA850" s="9"/>
      <c r="CB850" s="9"/>
      <c r="CC850" s="9"/>
      <c r="CD850" s="9" t="str">
        <f t="shared" si="1499"/>
        <v/>
      </c>
      <c r="CE850" s="10" t="str">
        <f t="shared" si="1500"/>
        <v/>
      </c>
      <c r="CF850" s="7"/>
      <c r="CH850" s="15"/>
      <c r="CI850" s="9"/>
      <c r="CJ850" s="9" t="str">
        <f t="shared" si="1501"/>
        <v/>
      </c>
      <c r="CK850" s="9"/>
      <c r="CL850" s="9" t="str">
        <f t="shared" si="1502"/>
        <v/>
      </c>
      <c r="CM850" s="9"/>
      <c r="CN850" s="9" t="str">
        <f t="shared" si="1503"/>
        <v/>
      </c>
      <c r="CO850" s="9"/>
      <c r="CP850" s="9"/>
      <c r="CQ850" s="9"/>
      <c r="CR850" s="9" t="str">
        <f t="shared" si="1504"/>
        <v/>
      </c>
      <c r="CS850" s="10" t="str">
        <f t="shared" si="1505"/>
        <v/>
      </c>
      <c r="CT850" s="7"/>
      <c r="DJ850" s="250"/>
      <c r="DK850" s="250"/>
      <c r="DL850" s="250"/>
      <c r="DM850" s="13"/>
      <c r="DN850" s="250"/>
    </row>
    <row r="851" spans="1:118" ht="15" customHeight="1" thickBot="1">
      <c r="A851" s="125"/>
      <c r="B851" s="23"/>
      <c r="C851" s="127"/>
      <c r="D851" s="141"/>
      <c r="E851" s="129"/>
      <c r="F851" s="128"/>
      <c r="G851" s="129"/>
      <c r="H851" s="128"/>
      <c r="I851" s="130"/>
      <c r="J851" s="63"/>
      <c r="K851" s="96"/>
      <c r="L851" s="24"/>
      <c r="M851" s="26"/>
      <c r="N851" s="7"/>
      <c r="P851" s="165"/>
      <c r="Q851" s="127"/>
      <c r="R851" s="141"/>
      <c r="S851" s="129"/>
      <c r="T851" s="128"/>
      <c r="U851" s="129"/>
      <c r="V851" s="128"/>
      <c r="W851" s="130"/>
      <c r="X851" s="63"/>
      <c r="Y851" s="96"/>
      <c r="Z851" s="24"/>
      <c r="AA851" s="26"/>
      <c r="AB851" s="7"/>
      <c r="AD851" s="125"/>
      <c r="AE851" s="127"/>
      <c r="AF851" s="141"/>
      <c r="AG851" s="129"/>
      <c r="AH851" s="128"/>
      <c r="AI851" s="129"/>
      <c r="AJ851" s="128"/>
      <c r="AK851" s="130"/>
      <c r="AL851" s="63"/>
      <c r="AM851" s="96"/>
      <c r="AN851" s="24"/>
      <c r="AO851" s="26"/>
      <c r="AP851" s="7"/>
      <c r="AR851" s="165"/>
      <c r="AS851" s="127"/>
      <c r="AT851" s="141"/>
      <c r="AU851" s="129"/>
      <c r="AV851" s="128"/>
      <c r="AW851" s="129"/>
      <c r="AX851" s="128"/>
      <c r="AY851" s="130"/>
      <c r="AZ851" s="63"/>
      <c r="BA851" s="96"/>
      <c r="BB851" s="24"/>
      <c r="BC851" s="26"/>
      <c r="BD851" s="7"/>
      <c r="BF851" s="175"/>
      <c r="BG851" s="127"/>
      <c r="BH851" s="141"/>
      <c r="BI851" s="129"/>
      <c r="BJ851" s="128"/>
      <c r="BK851" s="129"/>
      <c r="BL851" s="128"/>
      <c r="BM851" s="130"/>
      <c r="BN851" s="63"/>
      <c r="BO851" s="96"/>
      <c r="BP851" s="24"/>
      <c r="BQ851" s="26"/>
      <c r="BR851" s="7"/>
      <c r="BS851" s="1"/>
      <c r="BT851" s="184"/>
      <c r="BU851" s="95"/>
      <c r="BV851" s="9" t="str">
        <f t="shared" si="1496"/>
        <v/>
      </c>
      <c r="BW851" s="9"/>
      <c r="BX851" s="9" t="str">
        <f t="shared" si="1497"/>
        <v/>
      </c>
      <c r="BY851" s="9"/>
      <c r="BZ851" s="9" t="str">
        <f t="shared" si="1498"/>
        <v/>
      </c>
      <c r="CA851" s="9"/>
      <c r="CB851" s="9"/>
      <c r="CC851" s="9"/>
      <c r="CD851" s="9" t="str">
        <f t="shared" si="1499"/>
        <v/>
      </c>
      <c r="CE851" s="10" t="str">
        <f t="shared" si="1500"/>
        <v/>
      </c>
      <c r="CF851" s="7"/>
      <c r="CH851" s="15"/>
      <c r="CI851" s="9"/>
      <c r="CJ851" s="9" t="str">
        <f t="shared" si="1501"/>
        <v/>
      </c>
      <c r="CK851" s="9"/>
      <c r="CL851" s="9" t="str">
        <f t="shared" si="1502"/>
        <v/>
      </c>
      <c r="CM851" s="9"/>
      <c r="CN851" s="9" t="str">
        <f t="shared" si="1503"/>
        <v/>
      </c>
      <c r="CO851" s="9"/>
      <c r="CP851" s="9"/>
      <c r="CQ851" s="9"/>
      <c r="CR851" s="9" t="str">
        <f t="shared" si="1504"/>
        <v/>
      </c>
      <c r="CS851" s="10" t="str">
        <f t="shared" si="1505"/>
        <v/>
      </c>
      <c r="CT851" s="7"/>
      <c r="DJ851" s="250"/>
      <c r="DK851" s="250"/>
      <c r="DL851" s="250"/>
      <c r="DM851" s="13"/>
      <c r="DN851" s="250"/>
    </row>
    <row r="852" spans="1:118" ht="15" customHeight="1" thickTop="1">
      <c r="A852" s="89"/>
      <c r="B852" s="6" t="str">
        <f>IF(A852="","",SUM(D852:D855)+SUM(R852:R855)+SUM(AF852:AF855)+SUM(AT852:AT855)+SUM(BV834,CJ834)+SUM(BH852:BH855))</f>
        <v/>
      </c>
      <c r="C852" s="119"/>
      <c r="D852" s="78" t="str">
        <f t="shared" si="1462"/>
        <v/>
      </c>
      <c r="E852" s="120"/>
      <c r="F852" s="78" t="str">
        <f t="shared" si="1463"/>
        <v/>
      </c>
      <c r="G852" s="120"/>
      <c r="H852" s="78" t="str">
        <f t="shared" si="1464"/>
        <v/>
      </c>
      <c r="I852" s="78"/>
      <c r="J852" s="90" t="str">
        <f t="shared" si="1465"/>
        <v/>
      </c>
      <c r="K852" s="91" t="str">
        <f t="shared" si="1466"/>
        <v/>
      </c>
      <c r="L852" s="28" t="str">
        <f t="shared" si="1467"/>
        <v/>
      </c>
      <c r="M852" s="29" t="str">
        <f t="shared" si="1468"/>
        <v/>
      </c>
      <c r="N852" s="7"/>
      <c r="O852" s="168"/>
      <c r="P852" s="89" t="str">
        <f>IF(A852="","",A852)</f>
        <v/>
      </c>
      <c r="Q852" s="119"/>
      <c r="R852" s="78" t="str">
        <f t="shared" si="1469"/>
        <v/>
      </c>
      <c r="S852" s="120"/>
      <c r="T852" s="78" t="str">
        <f t="shared" si="1470"/>
        <v/>
      </c>
      <c r="U852" s="120"/>
      <c r="V852" s="78" t="str">
        <f t="shared" si="1471"/>
        <v/>
      </c>
      <c r="W852" s="78"/>
      <c r="X852" s="90" t="str">
        <f t="shared" si="1506"/>
        <v/>
      </c>
      <c r="Y852" s="91" t="str">
        <f t="shared" si="1507"/>
        <v/>
      </c>
      <c r="Z852" s="28" t="str">
        <f t="shared" si="1472"/>
        <v/>
      </c>
      <c r="AA852" s="29" t="str">
        <f t="shared" si="1473"/>
        <v/>
      </c>
      <c r="AB852" s="7"/>
      <c r="AC852" s="168"/>
      <c r="AD852" s="89" t="str">
        <f>IF(A852="","",A852)</f>
        <v/>
      </c>
      <c r="AE852" s="119"/>
      <c r="AF852" s="78" t="str">
        <f t="shared" si="1474"/>
        <v/>
      </c>
      <c r="AG852" s="120"/>
      <c r="AH852" s="78" t="str">
        <f t="shared" si="1475"/>
        <v/>
      </c>
      <c r="AI852" s="120"/>
      <c r="AJ852" s="78" t="str">
        <f t="shared" si="1476"/>
        <v/>
      </c>
      <c r="AK852" s="78"/>
      <c r="AL852" s="90" t="str">
        <f t="shared" si="1477"/>
        <v/>
      </c>
      <c r="AM852" s="91" t="str">
        <f t="shared" si="1478"/>
        <v/>
      </c>
      <c r="AN852" s="28" t="str">
        <f t="shared" si="1479"/>
        <v/>
      </c>
      <c r="AO852" s="29" t="str">
        <f t="shared" si="1480"/>
        <v/>
      </c>
      <c r="AP852" s="7"/>
      <c r="AQ852" s="168"/>
      <c r="AR852" s="89" t="str">
        <f>IF(A852="","",A852)</f>
        <v/>
      </c>
      <c r="AS852" s="119"/>
      <c r="AT852" s="78" t="str">
        <f t="shared" si="1481"/>
        <v/>
      </c>
      <c r="AU852" s="120"/>
      <c r="AV852" s="78" t="str">
        <f t="shared" si="1482"/>
        <v/>
      </c>
      <c r="AW852" s="120"/>
      <c r="AX852" s="78" t="str">
        <f t="shared" si="1483"/>
        <v/>
      </c>
      <c r="AY852" s="78"/>
      <c r="AZ852" s="90" t="str">
        <f t="shared" si="1484"/>
        <v/>
      </c>
      <c r="BA852" s="91" t="str">
        <f t="shared" si="1485"/>
        <v/>
      </c>
      <c r="BB852" s="28" t="str">
        <f t="shared" si="1486"/>
        <v/>
      </c>
      <c r="BC852" s="29" t="str">
        <f t="shared" si="1487"/>
        <v/>
      </c>
      <c r="BD852" s="7"/>
      <c r="BE852" s="168"/>
      <c r="BF852" s="89" t="str">
        <f>IF(A852="","",A852)</f>
        <v/>
      </c>
      <c r="BG852" s="119"/>
      <c r="BH852" s="78" t="str">
        <f t="shared" si="1488"/>
        <v/>
      </c>
      <c r="BI852" s="120"/>
      <c r="BJ852" s="78" t="str">
        <f t="shared" si="1495"/>
        <v/>
      </c>
      <c r="BK852" s="120"/>
      <c r="BL852" s="78" t="str">
        <f t="shared" si="1489"/>
        <v/>
      </c>
      <c r="BM852" s="78"/>
      <c r="BN852" s="90" t="str">
        <f t="shared" si="1490"/>
        <v/>
      </c>
      <c r="BO852" s="91" t="str">
        <f t="shared" si="1491"/>
        <v/>
      </c>
      <c r="BP852" s="28" t="str">
        <f t="shared" si="1492"/>
        <v/>
      </c>
      <c r="BQ852" s="29" t="str">
        <f t="shared" si="1493"/>
        <v/>
      </c>
      <c r="BR852" s="7"/>
      <c r="BS852" s="168"/>
      <c r="BT852" s="170"/>
      <c r="BU852" s="9"/>
      <c r="BV852" s="9" t="str">
        <f t="shared" si="1496"/>
        <v/>
      </c>
      <c r="BW852" s="9"/>
      <c r="BX852" s="9" t="str">
        <f t="shared" si="1497"/>
        <v/>
      </c>
      <c r="BY852" s="9"/>
      <c r="BZ852" s="9" t="str">
        <f t="shared" si="1498"/>
        <v/>
      </c>
      <c r="CA852" s="9"/>
      <c r="CB852" s="9"/>
      <c r="CC852" s="9"/>
      <c r="CD852" s="9" t="str">
        <f t="shared" si="1499"/>
        <v/>
      </c>
      <c r="CE852" s="10" t="str">
        <f t="shared" si="1500"/>
        <v/>
      </c>
      <c r="CF852" s="7"/>
      <c r="CH852" s="15"/>
      <c r="CI852" s="9"/>
      <c r="CJ852" s="9" t="str">
        <f t="shared" si="1501"/>
        <v/>
      </c>
      <c r="CK852" s="9"/>
      <c r="CL852" s="9" t="str">
        <f t="shared" si="1502"/>
        <v/>
      </c>
      <c r="CM852" s="9"/>
      <c r="CN852" s="9" t="str">
        <f t="shared" si="1503"/>
        <v/>
      </c>
      <c r="CO852" s="9"/>
      <c r="CP852" s="9"/>
      <c r="CQ852" s="9"/>
      <c r="CR852" s="9" t="str">
        <f t="shared" si="1504"/>
        <v/>
      </c>
      <c r="CS852" s="10" t="str">
        <f t="shared" si="1505"/>
        <v/>
      </c>
      <c r="CT852" s="7"/>
      <c r="DJ852" s="250"/>
      <c r="DK852" s="250"/>
      <c r="DL852" s="250"/>
      <c r="DM852" s="13"/>
      <c r="DN852" s="250"/>
    </row>
    <row r="853" spans="1:118" ht="15" customHeight="1">
      <c r="A853" s="30"/>
      <c r="B853" s="15"/>
      <c r="C853" s="74"/>
      <c r="D853" s="78" t="str">
        <f t="shared" si="1462"/>
        <v/>
      </c>
      <c r="E853" s="75"/>
      <c r="F853" s="9" t="str">
        <f t="shared" si="1463"/>
        <v/>
      </c>
      <c r="G853" s="102"/>
      <c r="H853" s="9" t="str">
        <f t="shared" si="1464"/>
        <v/>
      </c>
      <c r="J853" s="62" t="str">
        <f t="shared" si="1465"/>
        <v/>
      </c>
      <c r="K853" s="95" t="str">
        <f t="shared" si="1466"/>
        <v/>
      </c>
      <c r="L853" s="19" t="str">
        <f t="shared" si="1467"/>
        <v/>
      </c>
      <c r="M853" s="21" t="str">
        <f t="shared" si="1468"/>
        <v/>
      </c>
      <c r="N853" s="7"/>
      <c r="O853" s="168"/>
      <c r="P853" s="15"/>
      <c r="Q853" s="74"/>
      <c r="R853" s="78" t="str">
        <f t="shared" si="1469"/>
        <v/>
      </c>
      <c r="S853" s="75"/>
      <c r="T853" s="9" t="str">
        <f t="shared" si="1470"/>
        <v/>
      </c>
      <c r="U853" s="102"/>
      <c r="V853" s="9" t="str">
        <f t="shared" si="1471"/>
        <v/>
      </c>
      <c r="X853" s="62" t="str">
        <f t="shared" si="1506"/>
        <v/>
      </c>
      <c r="Y853" s="95" t="str">
        <f t="shared" si="1507"/>
        <v/>
      </c>
      <c r="Z853" s="19" t="str">
        <f t="shared" si="1472"/>
        <v/>
      </c>
      <c r="AA853" s="21" t="str">
        <f t="shared" si="1473"/>
        <v/>
      </c>
      <c r="AB853" s="7"/>
      <c r="AC853" s="168"/>
      <c r="AD853" s="15"/>
      <c r="AE853" s="74"/>
      <c r="AF853" s="78" t="str">
        <f t="shared" si="1474"/>
        <v/>
      </c>
      <c r="AG853" s="75"/>
      <c r="AH853" s="9" t="str">
        <f t="shared" si="1475"/>
        <v/>
      </c>
      <c r="AI853" s="102"/>
      <c r="AJ853" s="9" t="str">
        <f t="shared" si="1476"/>
        <v/>
      </c>
      <c r="AL853" s="62" t="str">
        <f t="shared" si="1477"/>
        <v/>
      </c>
      <c r="AM853" s="95" t="str">
        <f t="shared" si="1478"/>
        <v/>
      </c>
      <c r="AN853" s="19" t="str">
        <f t="shared" si="1479"/>
        <v/>
      </c>
      <c r="AO853" s="21" t="str">
        <f t="shared" si="1480"/>
        <v/>
      </c>
      <c r="AP853" s="7"/>
      <c r="AQ853" s="168"/>
      <c r="AR853" s="17"/>
      <c r="AS853" s="74"/>
      <c r="AT853" s="78" t="str">
        <f t="shared" si="1481"/>
        <v/>
      </c>
      <c r="AU853" s="75"/>
      <c r="AV853" s="9" t="str">
        <f t="shared" si="1482"/>
        <v/>
      </c>
      <c r="AW853" s="102"/>
      <c r="AX853" s="9" t="str">
        <f t="shared" si="1483"/>
        <v/>
      </c>
      <c r="AZ853" s="62" t="str">
        <f t="shared" si="1484"/>
        <v/>
      </c>
      <c r="BA853" s="95" t="str">
        <f t="shared" si="1485"/>
        <v/>
      </c>
      <c r="BB853" s="19" t="str">
        <f t="shared" si="1486"/>
        <v/>
      </c>
      <c r="BC853" s="21" t="str">
        <f t="shared" si="1487"/>
        <v/>
      </c>
      <c r="BD853" s="7"/>
      <c r="BE853" s="168"/>
      <c r="BF853" s="17"/>
      <c r="BG853" s="74"/>
      <c r="BH853" s="78" t="str">
        <f t="shared" si="1488"/>
        <v/>
      </c>
      <c r="BI853" s="75"/>
      <c r="BJ853" s="9" t="str">
        <f t="shared" si="1495"/>
        <v/>
      </c>
      <c r="BK853" s="102"/>
      <c r="BL853" s="9" t="str">
        <f t="shared" si="1489"/>
        <v/>
      </c>
      <c r="BN853" s="62" t="str">
        <f t="shared" si="1490"/>
        <v/>
      </c>
      <c r="BO853" s="95" t="str">
        <f t="shared" si="1491"/>
        <v/>
      </c>
      <c r="BP853" s="19" t="str">
        <f t="shared" si="1492"/>
        <v/>
      </c>
      <c r="BQ853" s="21" t="str">
        <f t="shared" si="1493"/>
        <v/>
      </c>
      <c r="BR853" s="7"/>
      <c r="BS853" s="168"/>
      <c r="BT853" s="169"/>
      <c r="BU853" s="9"/>
      <c r="BV853" s="9" t="str">
        <f t="shared" si="1496"/>
        <v/>
      </c>
      <c r="BW853" s="9"/>
      <c r="BX853" s="9" t="str">
        <f t="shared" si="1497"/>
        <v/>
      </c>
      <c r="BY853" s="9"/>
      <c r="BZ853" s="9" t="str">
        <f t="shared" si="1498"/>
        <v/>
      </c>
      <c r="CA853" s="9"/>
      <c r="CB853" s="9"/>
      <c r="CC853" s="9"/>
      <c r="CD853" s="9" t="str">
        <f t="shared" si="1499"/>
        <v/>
      </c>
      <c r="CE853" s="10" t="str">
        <f t="shared" si="1500"/>
        <v/>
      </c>
      <c r="CF853" s="7"/>
      <c r="CH853" s="15"/>
      <c r="CI853" s="9"/>
      <c r="CJ853" s="9" t="str">
        <f t="shared" si="1501"/>
        <v/>
      </c>
      <c r="CK853" s="9"/>
      <c r="CL853" s="9" t="str">
        <f t="shared" si="1502"/>
        <v/>
      </c>
      <c r="CM853" s="9"/>
      <c r="CN853" s="9" t="str">
        <f t="shared" si="1503"/>
        <v/>
      </c>
      <c r="CO853" s="9"/>
      <c r="CP853" s="9"/>
      <c r="CQ853" s="9"/>
      <c r="CR853" s="9" t="str">
        <f t="shared" si="1504"/>
        <v/>
      </c>
      <c r="CS853" s="10" t="str">
        <f t="shared" si="1505"/>
        <v/>
      </c>
      <c r="CT853" s="7"/>
      <c r="DJ853" s="250"/>
      <c r="DK853" s="250"/>
      <c r="DL853" s="250"/>
      <c r="DM853" s="13"/>
      <c r="DN853" s="250"/>
    </row>
    <row r="854" spans="1:118" ht="15" customHeight="1">
      <c r="A854" s="73"/>
      <c r="B854" s="15"/>
      <c r="C854" s="122"/>
      <c r="D854" s="78" t="str">
        <f t="shared" si="1462"/>
        <v/>
      </c>
      <c r="E854" s="123"/>
      <c r="F854" s="9" t="str">
        <f t="shared" si="1463"/>
        <v/>
      </c>
      <c r="G854" s="136"/>
      <c r="H854" s="9" t="str">
        <f t="shared" si="1464"/>
        <v/>
      </c>
      <c r="I854" s="118"/>
      <c r="J854" s="62" t="str">
        <f t="shared" si="1465"/>
        <v/>
      </c>
      <c r="K854" s="247" t="str">
        <f t="shared" si="1466"/>
        <v/>
      </c>
      <c r="L854" s="118" t="str">
        <f t="shared" si="1467"/>
        <v/>
      </c>
      <c r="M854" s="137" t="str">
        <f t="shared" si="1468"/>
        <v/>
      </c>
      <c r="N854" s="7"/>
      <c r="O854" s="168"/>
      <c r="P854" s="117"/>
      <c r="Q854" s="122"/>
      <c r="R854" s="78" t="str">
        <f t="shared" si="1469"/>
        <v/>
      </c>
      <c r="S854" s="123"/>
      <c r="T854" s="9" t="str">
        <f t="shared" si="1470"/>
        <v/>
      </c>
      <c r="U854" s="136"/>
      <c r="V854" s="9" t="str">
        <f t="shared" si="1471"/>
        <v/>
      </c>
      <c r="W854" s="118"/>
      <c r="X854" s="62" t="str">
        <f t="shared" si="1506"/>
        <v/>
      </c>
      <c r="Y854" s="247" t="str">
        <f t="shared" si="1507"/>
        <v/>
      </c>
      <c r="Z854" s="118" t="str">
        <f t="shared" si="1472"/>
        <v/>
      </c>
      <c r="AA854" s="137" t="str">
        <f t="shared" si="1473"/>
        <v/>
      </c>
      <c r="AB854" s="7"/>
      <c r="AC854" s="168"/>
      <c r="AD854" s="117"/>
      <c r="AE854" s="122"/>
      <c r="AF854" s="78" t="str">
        <f t="shared" si="1474"/>
        <v/>
      </c>
      <c r="AG854" s="123"/>
      <c r="AH854" s="9" t="str">
        <f t="shared" si="1475"/>
        <v/>
      </c>
      <c r="AI854" s="136"/>
      <c r="AJ854" s="9" t="str">
        <f t="shared" si="1476"/>
        <v/>
      </c>
      <c r="AK854" s="118"/>
      <c r="AL854" s="62" t="str">
        <f t="shared" si="1477"/>
        <v/>
      </c>
      <c r="AM854" s="247" t="str">
        <f t="shared" si="1478"/>
        <v/>
      </c>
      <c r="AN854" s="118" t="str">
        <f t="shared" si="1479"/>
        <v/>
      </c>
      <c r="AO854" s="137" t="str">
        <f t="shared" si="1480"/>
        <v/>
      </c>
      <c r="AP854" s="7"/>
      <c r="AQ854" s="168"/>
      <c r="AR854" s="117"/>
      <c r="AS854" s="122"/>
      <c r="AT854" s="78" t="str">
        <f t="shared" si="1481"/>
        <v/>
      </c>
      <c r="AU854" s="123"/>
      <c r="AV854" s="9" t="str">
        <f t="shared" si="1482"/>
        <v/>
      </c>
      <c r="AW854" s="136"/>
      <c r="AX854" s="9" t="str">
        <f t="shared" si="1483"/>
        <v/>
      </c>
      <c r="AY854" s="118"/>
      <c r="AZ854" s="62" t="str">
        <f t="shared" si="1484"/>
        <v/>
      </c>
      <c r="BA854" s="247" t="str">
        <f t="shared" si="1485"/>
        <v/>
      </c>
      <c r="BB854" s="118" t="str">
        <f t="shared" si="1486"/>
        <v/>
      </c>
      <c r="BC854" s="137" t="str">
        <f t="shared" si="1487"/>
        <v/>
      </c>
      <c r="BD854" s="7"/>
      <c r="BE854" s="168"/>
      <c r="BF854" s="117"/>
      <c r="BG854" s="122"/>
      <c r="BH854" s="78" t="str">
        <f t="shared" si="1488"/>
        <v/>
      </c>
      <c r="BI854" s="123"/>
      <c r="BJ854" s="9" t="str">
        <f t="shared" si="1495"/>
        <v/>
      </c>
      <c r="BK854" s="136"/>
      <c r="BL854" s="9" t="str">
        <f t="shared" si="1489"/>
        <v/>
      </c>
      <c r="BM854" s="118"/>
      <c r="BN854" s="62" t="str">
        <f t="shared" si="1490"/>
        <v/>
      </c>
      <c r="BO854" s="247" t="str">
        <f t="shared" si="1491"/>
        <v/>
      </c>
      <c r="BP854" s="118" t="str">
        <f t="shared" si="1492"/>
        <v/>
      </c>
      <c r="BQ854" s="137" t="str">
        <f t="shared" si="1493"/>
        <v/>
      </c>
      <c r="BR854" s="7"/>
      <c r="BS854" s="168"/>
      <c r="BT854" s="169"/>
      <c r="BU854" s="9"/>
      <c r="BV854" s="9" t="str">
        <f t="shared" si="1496"/>
        <v/>
      </c>
      <c r="BW854" s="9"/>
      <c r="BX854" s="9" t="str">
        <f t="shared" si="1497"/>
        <v/>
      </c>
      <c r="BY854" s="9"/>
      <c r="BZ854" s="9" t="str">
        <f t="shared" si="1498"/>
        <v/>
      </c>
      <c r="CA854" s="9"/>
      <c r="CB854" s="9"/>
      <c r="CC854" s="9"/>
      <c r="CD854" s="9" t="str">
        <f t="shared" si="1499"/>
        <v/>
      </c>
      <c r="CE854" s="10" t="str">
        <f t="shared" si="1500"/>
        <v/>
      </c>
      <c r="CF854" s="7"/>
      <c r="CH854" s="15"/>
      <c r="CI854" s="9"/>
      <c r="CJ854" s="9" t="str">
        <f t="shared" si="1501"/>
        <v/>
      </c>
      <c r="CK854" s="9"/>
      <c r="CL854" s="9" t="str">
        <f t="shared" si="1502"/>
        <v/>
      </c>
      <c r="CM854" s="9"/>
      <c r="CN854" s="9" t="str">
        <f t="shared" si="1503"/>
        <v/>
      </c>
      <c r="CO854" s="9"/>
      <c r="CP854" s="9"/>
      <c r="CQ854" s="9"/>
      <c r="CR854" s="9" t="str">
        <f t="shared" si="1504"/>
        <v/>
      </c>
      <c r="CS854" s="10" t="str">
        <f t="shared" si="1505"/>
        <v/>
      </c>
      <c r="CT854" s="7"/>
      <c r="DJ854" s="250"/>
      <c r="DK854" s="250"/>
      <c r="DL854" s="250"/>
      <c r="DM854" s="13"/>
      <c r="DN854" s="250"/>
    </row>
    <row r="855" spans="1:118" ht="15" customHeight="1" thickBot="1">
      <c r="A855" s="134"/>
      <c r="B855" s="23"/>
      <c r="C855" s="61"/>
      <c r="D855" s="142" t="str">
        <f t="shared" si="1462"/>
        <v/>
      </c>
      <c r="E855" s="61"/>
      <c r="F855" s="128" t="str">
        <f t="shared" si="1463"/>
        <v/>
      </c>
      <c r="G855" s="61"/>
      <c r="H855" s="128" t="str">
        <f t="shared" si="1464"/>
        <v/>
      </c>
      <c r="I855" s="61"/>
      <c r="J855" s="131" t="str">
        <f t="shared" si="1465"/>
        <v/>
      </c>
      <c r="K855" s="132" t="str">
        <f t="shared" si="1466"/>
        <v/>
      </c>
      <c r="L855" s="130" t="str">
        <f t="shared" si="1467"/>
        <v/>
      </c>
      <c r="M855" s="138" t="str">
        <f t="shared" si="1468"/>
        <v/>
      </c>
      <c r="N855" s="7"/>
      <c r="O855" s="168"/>
      <c r="P855" s="134"/>
      <c r="Q855" s="61"/>
      <c r="R855" s="142" t="str">
        <f t="shared" si="1469"/>
        <v/>
      </c>
      <c r="S855" s="61"/>
      <c r="T855" s="128" t="str">
        <f t="shared" si="1470"/>
        <v/>
      </c>
      <c r="U855" s="61"/>
      <c r="V855" s="128" t="str">
        <f t="shared" si="1471"/>
        <v/>
      </c>
      <c r="W855" s="61"/>
      <c r="X855" s="131" t="str">
        <f t="shared" si="1506"/>
        <v/>
      </c>
      <c r="Y855" s="132" t="str">
        <f t="shared" si="1507"/>
        <v/>
      </c>
      <c r="Z855" s="130" t="str">
        <f t="shared" si="1472"/>
        <v/>
      </c>
      <c r="AA855" s="138" t="str">
        <f t="shared" si="1473"/>
        <v/>
      </c>
      <c r="AB855" s="7"/>
      <c r="AC855" s="168"/>
      <c r="AD855" s="134"/>
      <c r="AE855" s="61"/>
      <c r="AF855" s="142" t="str">
        <f t="shared" si="1474"/>
        <v/>
      </c>
      <c r="AG855" s="61"/>
      <c r="AH855" s="128" t="str">
        <f t="shared" si="1475"/>
        <v/>
      </c>
      <c r="AI855" s="61"/>
      <c r="AJ855" s="128" t="str">
        <f t="shared" si="1476"/>
        <v/>
      </c>
      <c r="AK855" s="61"/>
      <c r="AL855" s="131" t="str">
        <f t="shared" si="1477"/>
        <v/>
      </c>
      <c r="AM855" s="132" t="str">
        <f t="shared" si="1478"/>
        <v/>
      </c>
      <c r="AN855" s="130" t="str">
        <f t="shared" si="1479"/>
        <v/>
      </c>
      <c r="AO855" s="138" t="str">
        <f t="shared" si="1480"/>
        <v/>
      </c>
      <c r="AP855" s="7"/>
      <c r="AQ855" s="168"/>
      <c r="AR855" s="134"/>
      <c r="AS855" s="61"/>
      <c r="AT855" s="142" t="str">
        <f t="shared" si="1481"/>
        <v/>
      </c>
      <c r="AU855" s="61"/>
      <c r="AV855" s="128" t="str">
        <f t="shared" si="1482"/>
        <v/>
      </c>
      <c r="AW855" s="61"/>
      <c r="AX855" s="128" t="str">
        <f t="shared" si="1483"/>
        <v/>
      </c>
      <c r="AY855" s="61"/>
      <c r="AZ855" s="131" t="str">
        <f t="shared" si="1484"/>
        <v/>
      </c>
      <c r="BA855" s="132" t="str">
        <f t="shared" si="1485"/>
        <v/>
      </c>
      <c r="BB855" s="130" t="str">
        <f t="shared" si="1486"/>
        <v/>
      </c>
      <c r="BC855" s="138" t="str">
        <f t="shared" si="1487"/>
        <v/>
      </c>
      <c r="BD855" s="7"/>
      <c r="BE855" s="168"/>
      <c r="BF855" s="134"/>
      <c r="BG855" s="61"/>
      <c r="BH855" s="142" t="str">
        <f t="shared" si="1488"/>
        <v/>
      </c>
      <c r="BI855" s="61"/>
      <c r="BJ855" s="128" t="str">
        <f t="shared" si="1495"/>
        <v/>
      </c>
      <c r="BK855" s="61"/>
      <c r="BL855" s="128" t="str">
        <f t="shared" si="1489"/>
        <v/>
      </c>
      <c r="BM855" s="61"/>
      <c r="BN855" s="131" t="str">
        <f t="shared" si="1490"/>
        <v/>
      </c>
      <c r="BO855" s="132" t="str">
        <f t="shared" si="1491"/>
        <v/>
      </c>
      <c r="BP855" s="130" t="str">
        <f t="shared" si="1492"/>
        <v/>
      </c>
      <c r="BQ855" s="138" t="str">
        <f t="shared" si="1493"/>
        <v/>
      </c>
      <c r="BR855" s="7"/>
      <c r="BS855" s="168"/>
      <c r="BT855" s="169"/>
      <c r="BU855" s="9"/>
      <c r="BV855" s="9" t="str">
        <f t="shared" si="1496"/>
        <v/>
      </c>
      <c r="BW855" s="9"/>
      <c r="BX855" s="9" t="str">
        <f t="shared" si="1497"/>
        <v/>
      </c>
      <c r="BY855" s="9"/>
      <c r="BZ855" s="9" t="str">
        <f t="shared" si="1498"/>
        <v/>
      </c>
      <c r="CA855" s="9"/>
      <c r="CB855" s="9"/>
      <c r="CC855" s="9"/>
      <c r="CD855" s="9" t="str">
        <f t="shared" si="1499"/>
        <v/>
      </c>
      <c r="CE855" s="10" t="str">
        <f t="shared" si="1500"/>
        <v/>
      </c>
      <c r="CF855" s="7"/>
      <c r="CH855" s="15"/>
      <c r="CI855" s="9"/>
      <c r="CJ855" s="9" t="str">
        <f t="shared" si="1501"/>
        <v/>
      </c>
      <c r="CK855" s="9"/>
      <c r="CL855" s="9" t="str">
        <f t="shared" si="1502"/>
        <v/>
      </c>
      <c r="CM855" s="9"/>
      <c r="CN855" s="9" t="str">
        <f t="shared" si="1503"/>
        <v/>
      </c>
      <c r="CO855" s="9"/>
      <c r="CP855" s="9"/>
      <c r="CQ855" s="9"/>
      <c r="CR855" s="9" t="str">
        <f t="shared" si="1504"/>
        <v/>
      </c>
      <c r="CS855" s="10" t="str">
        <f t="shared" si="1505"/>
        <v/>
      </c>
      <c r="CT855" s="7"/>
      <c r="DJ855" s="250"/>
      <c r="DK855" s="250"/>
      <c r="DL855" s="250"/>
      <c r="DM855" s="13"/>
      <c r="DN855" s="250"/>
    </row>
    <row r="856" spans="1:118" ht="15" customHeight="1" thickTop="1">
      <c r="A856" s="89"/>
      <c r="B856" s="6" t="str">
        <f>IF(A856="","",SUM(D856:D859)+SUM(R856:R859)+SUM(AF856:AF859)+SUM(AT856:AT859)+SUM(BV835,CJ835,#REF!)+SUM(BH852:BH855))</f>
        <v/>
      </c>
      <c r="C856" s="119"/>
      <c r="D856" s="78" t="str">
        <f t="shared" si="1462"/>
        <v/>
      </c>
      <c r="E856" s="120"/>
      <c r="F856" s="78" t="str">
        <f t="shared" si="1463"/>
        <v/>
      </c>
      <c r="G856" s="120"/>
      <c r="H856" s="78" t="str">
        <f t="shared" si="1464"/>
        <v/>
      </c>
      <c r="I856" s="78"/>
      <c r="J856" s="90" t="str">
        <f t="shared" si="1465"/>
        <v/>
      </c>
      <c r="K856" s="91" t="str">
        <f t="shared" si="1466"/>
        <v/>
      </c>
      <c r="L856" s="28" t="str">
        <f t="shared" si="1467"/>
        <v/>
      </c>
      <c r="M856" s="29" t="str">
        <f t="shared" si="1468"/>
        <v/>
      </c>
      <c r="N856" s="7"/>
      <c r="O856" s="168"/>
      <c r="P856" s="89" t="str">
        <f>IF(A856="","",A856)</f>
        <v/>
      </c>
      <c r="Q856" s="119"/>
      <c r="R856" s="78" t="str">
        <f t="shared" si="1469"/>
        <v/>
      </c>
      <c r="S856" s="120"/>
      <c r="T856" s="78" t="str">
        <f t="shared" si="1470"/>
        <v/>
      </c>
      <c r="U856" s="120"/>
      <c r="V856" s="78" t="str">
        <f t="shared" si="1471"/>
        <v/>
      </c>
      <c r="W856" s="78"/>
      <c r="X856" s="90" t="str">
        <f t="shared" si="1506"/>
        <v/>
      </c>
      <c r="Y856" s="91" t="str">
        <f t="shared" si="1507"/>
        <v/>
      </c>
      <c r="Z856" s="28" t="str">
        <f t="shared" si="1472"/>
        <v/>
      </c>
      <c r="AA856" s="29" t="str">
        <f t="shared" si="1473"/>
        <v/>
      </c>
      <c r="AB856" s="7"/>
      <c r="AC856" s="168"/>
      <c r="AD856" s="89" t="str">
        <f>IF(A856="","",A856)</f>
        <v/>
      </c>
      <c r="AE856" s="119"/>
      <c r="AF856" s="78" t="str">
        <f t="shared" si="1474"/>
        <v/>
      </c>
      <c r="AG856" s="120"/>
      <c r="AH856" s="78" t="str">
        <f t="shared" si="1475"/>
        <v/>
      </c>
      <c r="AI856" s="120"/>
      <c r="AJ856" s="78" t="str">
        <f t="shared" si="1476"/>
        <v/>
      </c>
      <c r="AK856" s="78"/>
      <c r="AL856" s="90" t="str">
        <f t="shared" si="1477"/>
        <v/>
      </c>
      <c r="AM856" s="91" t="str">
        <f t="shared" si="1478"/>
        <v/>
      </c>
      <c r="AN856" s="28" t="str">
        <f t="shared" si="1479"/>
        <v/>
      </c>
      <c r="AO856" s="29" t="str">
        <f t="shared" si="1480"/>
        <v/>
      </c>
      <c r="AP856" s="7"/>
      <c r="AQ856" s="168"/>
      <c r="AR856" s="89" t="str">
        <f>IF(A856="","",A856)</f>
        <v/>
      </c>
      <c r="AS856" s="119"/>
      <c r="AT856" s="78" t="str">
        <f t="shared" si="1481"/>
        <v/>
      </c>
      <c r="AU856" s="120"/>
      <c r="AV856" s="78" t="str">
        <f t="shared" si="1482"/>
        <v/>
      </c>
      <c r="AW856" s="120"/>
      <c r="AX856" s="78" t="str">
        <f t="shared" si="1483"/>
        <v/>
      </c>
      <c r="AY856" s="78"/>
      <c r="AZ856" s="90" t="str">
        <f t="shared" si="1484"/>
        <v/>
      </c>
      <c r="BA856" s="91" t="str">
        <f t="shared" si="1485"/>
        <v/>
      </c>
      <c r="BB856" s="28" t="str">
        <f t="shared" si="1486"/>
        <v/>
      </c>
      <c r="BC856" s="29" t="str">
        <f t="shared" si="1487"/>
        <v/>
      </c>
      <c r="BD856" s="7"/>
      <c r="BE856" s="168"/>
      <c r="BF856" s="89" t="str">
        <f>IF(A856="","",A856)</f>
        <v/>
      </c>
      <c r="BG856" s="119"/>
      <c r="BH856" s="78" t="str">
        <f t="shared" si="1488"/>
        <v/>
      </c>
      <c r="BI856" s="120"/>
      <c r="BJ856" s="78" t="str">
        <f t="shared" si="1495"/>
        <v/>
      </c>
      <c r="BK856" s="120"/>
      <c r="BL856" s="78" t="str">
        <f t="shared" si="1489"/>
        <v/>
      </c>
      <c r="BM856" s="78"/>
      <c r="BN856" s="90" t="str">
        <f t="shared" si="1490"/>
        <v/>
      </c>
      <c r="BO856" s="91" t="str">
        <f t="shared" si="1491"/>
        <v/>
      </c>
      <c r="BP856" s="28" t="str">
        <f t="shared" si="1492"/>
        <v/>
      </c>
      <c r="BQ856" s="29" t="str">
        <f t="shared" si="1493"/>
        <v/>
      </c>
      <c r="BR856" s="7"/>
      <c r="BS856" s="168"/>
      <c r="BT856" s="169"/>
      <c r="BU856" s="9"/>
      <c r="BV856" s="9" t="str">
        <f t="shared" si="1496"/>
        <v/>
      </c>
      <c r="BW856" s="9"/>
      <c r="BX856" s="9" t="str">
        <f t="shared" si="1497"/>
        <v/>
      </c>
      <c r="BY856" s="9"/>
      <c r="BZ856" s="9" t="str">
        <f t="shared" si="1498"/>
        <v/>
      </c>
      <c r="CA856" s="9"/>
      <c r="CB856" s="9"/>
      <c r="CC856" s="9"/>
      <c r="CD856" s="9" t="str">
        <f t="shared" si="1499"/>
        <v/>
      </c>
      <c r="CE856" s="10" t="str">
        <f t="shared" si="1500"/>
        <v/>
      </c>
      <c r="CF856" s="7"/>
      <c r="CH856" s="15"/>
      <c r="CI856" s="9"/>
      <c r="CJ856" s="9" t="str">
        <f t="shared" si="1501"/>
        <v/>
      </c>
      <c r="CK856" s="9"/>
      <c r="CL856" s="9" t="str">
        <f t="shared" si="1502"/>
        <v/>
      </c>
      <c r="CM856" s="9"/>
      <c r="CN856" s="9" t="str">
        <f t="shared" si="1503"/>
        <v/>
      </c>
      <c r="CO856" s="9"/>
      <c r="CP856" s="9"/>
      <c r="CQ856" s="9"/>
      <c r="CR856" s="9" t="str">
        <f t="shared" si="1504"/>
        <v/>
      </c>
      <c r="CS856" s="10" t="str">
        <f t="shared" si="1505"/>
        <v/>
      </c>
      <c r="CT856" s="7"/>
      <c r="DJ856" s="250"/>
      <c r="DK856" s="250"/>
      <c r="DL856" s="250"/>
      <c r="DM856" s="13"/>
      <c r="DN856" s="250"/>
    </row>
    <row r="857" spans="1:118" ht="15" customHeight="1">
      <c r="A857" s="15"/>
      <c r="B857" s="15"/>
      <c r="C857" s="74"/>
      <c r="D857" s="78" t="str">
        <f t="shared" si="1462"/>
        <v/>
      </c>
      <c r="E857" s="75"/>
      <c r="F857" s="9" t="str">
        <f t="shared" si="1463"/>
        <v/>
      </c>
      <c r="G857" s="102"/>
      <c r="H857" s="9" t="str">
        <f t="shared" si="1464"/>
        <v/>
      </c>
      <c r="J857" s="62" t="str">
        <f t="shared" si="1465"/>
        <v/>
      </c>
      <c r="K857" s="95" t="str">
        <f t="shared" si="1466"/>
        <v/>
      </c>
      <c r="L857" s="19" t="str">
        <f t="shared" si="1467"/>
        <v/>
      </c>
      <c r="M857" s="21" t="str">
        <f t="shared" si="1468"/>
        <v/>
      </c>
      <c r="N857" s="7"/>
      <c r="O857" s="168"/>
      <c r="P857" s="15"/>
      <c r="Q857" s="74"/>
      <c r="R857" s="78" t="str">
        <f t="shared" si="1469"/>
        <v/>
      </c>
      <c r="S857" s="75"/>
      <c r="T857" s="9" t="str">
        <f t="shared" si="1470"/>
        <v/>
      </c>
      <c r="U857" s="102"/>
      <c r="V857" s="9" t="str">
        <f t="shared" si="1471"/>
        <v/>
      </c>
      <c r="X857" s="62" t="str">
        <f t="shared" si="1506"/>
        <v/>
      </c>
      <c r="Y857" s="95" t="str">
        <f t="shared" si="1507"/>
        <v/>
      </c>
      <c r="Z857" s="19" t="str">
        <f t="shared" si="1472"/>
        <v/>
      </c>
      <c r="AA857" s="21" t="str">
        <f t="shared" si="1473"/>
        <v/>
      </c>
      <c r="AB857" s="7"/>
      <c r="AC857" s="168"/>
      <c r="AD857" s="15"/>
      <c r="AE857" s="74"/>
      <c r="AF857" s="78" t="str">
        <f t="shared" si="1474"/>
        <v/>
      </c>
      <c r="AG857" s="75"/>
      <c r="AH857" s="9" t="str">
        <f t="shared" si="1475"/>
        <v/>
      </c>
      <c r="AI857" s="102"/>
      <c r="AJ857" s="9" t="str">
        <f t="shared" si="1476"/>
        <v/>
      </c>
      <c r="AL857" s="62" t="str">
        <f t="shared" si="1477"/>
        <v/>
      </c>
      <c r="AM857" s="95" t="str">
        <f t="shared" si="1478"/>
        <v/>
      </c>
      <c r="AN857" s="19" t="str">
        <f t="shared" si="1479"/>
        <v/>
      </c>
      <c r="AO857" s="21" t="str">
        <f t="shared" si="1480"/>
        <v/>
      </c>
      <c r="AP857" s="7"/>
      <c r="AQ857" s="168"/>
      <c r="AR857" s="15"/>
      <c r="AS857" s="74"/>
      <c r="AT857" s="78" t="str">
        <f t="shared" si="1481"/>
        <v/>
      </c>
      <c r="AU857" s="75"/>
      <c r="AV857" s="9" t="str">
        <f t="shared" si="1482"/>
        <v/>
      </c>
      <c r="AW857" s="102"/>
      <c r="AX857" s="9" t="str">
        <f t="shared" si="1483"/>
        <v/>
      </c>
      <c r="AZ857" s="62" t="str">
        <f t="shared" si="1484"/>
        <v/>
      </c>
      <c r="BA857" s="95" t="str">
        <f t="shared" si="1485"/>
        <v/>
      </c>
      <c r="BB857" s="19" t="str">
        <f t="shared" si="1486"/>
        <v/>
      </c>
      <c r="BC857" s="21" t="str">
        <f t="shared" si="1487"/>
        <v/>
      </c>
      <c r="BD857" s="7"/>
      <c r="BE857" s="168"/>
      <c r="BF857" s="15"/>
      <c r="BG857" s="74"/>
      <c r="BH857" s="78" t="str">
        <f t="shared" si="1488"/>
        <v/>
      </c>
      <c r="BI857" s="75"/>
      <c r="BJ857" s="9" t="str">
        <f t="shared" si="1495"/>
        <v/>
      </c>
      <c r="BK857" s="102"/>
      <c r="BL857" s="9" t="str">
        <f t="shared" si="1489"/>
        <v/>
      </c>
      <c r="BN857" s="62" t="str">
        <f t="shared" si="1490"/>
        <v/>
      </c>
      <c r="BO857" s="95" t="str">
        <f t="shared" si="1491"/>
        <v/>
      </c>
      <c r="BP857" s="19" t="str">
        <f t="shared" si="1492"/>
        <v/>
      </c>
      <c r="BQ857" s="21" t="str">
        <f t="shared" si="1493"/>
        <v/>
      </c>
      <c r="BR857" s="7"/>
      <c r="BS857" s="168"/>
      <c r="BT857" s="169"/>
      <c r="BU857" s="9"/>
      <c r="BV857" s="9" t="str">
        <f t="shared" si="1496"/>
        <v/>
      </c>
      <c r="BW857" s="9"/>
      <c r="BX857" s="9" t="str">
        <f t="shared" si="1497"/>
        <v/>
      </c>
      <c r="BY857" s="9"/>
      <c r="BZ857" s="9" t="str">
        <f t="shared" si="1498"/>
        <v/>
      </c>
      <c r="CA857" s="9"/>
      <c r="CB857" s="9"/>
      <c r="CC857" s="9"/>
      <c r="CD857" s="9" t="str">
        <f t="shared" si="1499"/>
        <v/>
      </c>
      <c r="CE857" s="10" t="str">
        <f t="shared" si="1500"/>
        <v/>
      </c>
      <c r="CF857" s="7"/>
      <c r="CH857" s="15"/>
      <c r="CI857" s="9"/>
      <c r="CJ857" s="9" t="str">
        <f t="shared" si="1501"/>
        <v/>
      </c>
      <c r="CK857" s="9"/>
      <c r="CL857" s="9" t="str">
        <f t="shared" si="1502"/>
        <v/>
      </c>
      <c r="CM857" s="9"/>
      <c r="CN857" s="9" t="str">
        <f t="shared" si="1503"/>
        <v/>
      </c>
      <c r="CO857" s="9"/>
      <c r="CP857" s="9"/>
      <c r="CQ857" s="9"/>
      <c r="CR857" s="9" t="str">
        <f t="shared" si="1504"/>
        <v/>
      </c>
      <c r="CS857" s="10" t="str">
        <f t="shared" si="1505"/>
        <v/>
      </c>
      <c r="CT857" s="7"/>
      <c r="DJ857" s="250"/>
      <c r="DK857" s="250"/>
      <c r="DL857" s="250"/>
      <c r="DM857" s="13"/>
      <c r="DN857" s="250"/>
    </row>
    <row r="858" spans="1:118" ht="15" customHeight="1">
      <c r="A858" s="15"/>
      <c r="B858" s="15"/>
      <c r="C858" s="122"/>
      <c r="D858" s="78" t="str">
        <f t="shared" si="1462"/>
        <v/>
      </c>
      <c r="E858" s="123"/>
      <c r="F858" s="9" t="str">
        <f t="shared" si="1463"/>
        <v/>
      </c>
      <c r="G858" s="136"/>
      <c r="H858" s="9" t="str">
        <f t="shared" si="1464"/>
        <v/>
      </c>
      <c r="I858" s="118"/>
      <c r="J858" s="62" t="str">
        <f t="shared" si="1465"/>
        <v/>
      </c>
      <c r="K858" s="247" t="str">
        <f t="shared" si="1466"/>
        <v/>
      </c>
      <c r="L858" s="118" t="str">
        <f t="shared" si="1467"/>
        <v/>
      </c>
      <c r="M858" s="137" t="str">
        <f t="shared" si="1468"/>
        <v/>
      </c>
      <c r="N858" s="7"/>
      <c r="O858" s="168"/>
      <c r="P858" s="15"/>
      <c r="Q858" s="122"/>
      <c r="R858" s="78" t="str">
        <f t="shared" si="1469"/>
        <v/>
      </c>
      <c r="S858" s="123"/>
      <c r="T858" s="9" t="str">
        <f t="shared" si="1470"/>
        <v/>
      </c>
      <c r="U858" s="136"/>
      <c r="V858" s="9" t="str">
        <f t="shared" si="1471"/>
        <v/>
      </c>
      <c r="W858" s="118"/>
      <c r="X858" s="62" t="str">
        <f t="shared" si="1506"/>
        <v/>
      </c>
      <c r="Y858" s="247" t="str">
        <f t="shared" si="1507"/>
        <v/>
      </c>
      <c r="Z858" s="118" t="str">
        <f t="shared" si="1472"/>
        <v/>
      </c>
      <c r="AA858" s="137" t="str">
        <f t="shared" si="1473"/>
        <v/>
      </c>
      <c r="AB858" s="7"/>
      <c r="AC858" s="168"/>
      <c r="AD858" s="15"/>
      <c r="AE858" s="122"/>
      <c r="AF858" s="78" t="str">
        <f t="shared" si="1474"/>
        <v/>
      </c>
      <c r="AG858" s="123"/>
      <c r="AH858" s="9" t="str">
        <f t="shared" si="1475"/>
        <v/>
      </c>
      <c r="AI858" s="136"/>
      <c r="AJ858" s="9" t="str">
        <f t="shared" si="1476"/>
        <v/>
      </c>
      <c r="AK858" s="118"/>
      <c r="AL858" s="62" t="str">
        <f t="shared" si="1477"/>
        <v/>
      </c>
      <c r="AM858" s="247" t="str">
        <f t="shared" si="1478"/>
        <v/>
      </c>
      <c r="AN858" s="118" t="str">
        <f t="shared" si="1479"/>
        <v/>
      </c>
      <c r="AO858" s="137" t="str">
        <f t="shared" si="1480"/>
        <v/>
      </c>
      <c r="AP858" s="7"/>
      <c r="AQ858" s="168"/>
      <c r="AR858" s="17"/>
      <c r="AS858" s="122"/>
      <c r="AT858" s="78" t="str">
        <f t="shared" si="1481"/>
        <v/>
      </c>
      <c r="AU858" s="123"/>
      <c r="AV858" s="9" t="str">
        <f t="shared" si="1482"/>
        <v/>
      </c>
      <c r="AW858" s="136"/>
      <c r="AX858" s="9" t="str">
        <f t="shared" si="1483"/>
        <v/>
      </c>
      <c r="AY858" s="118"/>
      <c r="AZ858" s="62" t="str">
        <f t="shared" si="1484"/>
        <v/>
      </c>
      <c r="BA858" s="247" t="str">
        <f t="shared" si="1485"/>
        <v/>
      </c>
      <c r="BB858" s="118" t="str">
        <f t="shared" si="1486"/>
        <v/>
      </c>
      <c r="BC858" s="137" t="str">
        <f t="shared" si="1487"/>
        <v/>
      </c>
      <c r="BD858" s="7"/>
      <c r="BE858" s="168"/>
      <c r="BF858" s="15"/>
      <c r="BG858" s="122"/>
      <c r="BH858" s="78" t="str">
        <f t="shared" si="1488"/>
        <v/>
      </c>
      <c r="BI858" s="123"/>
      <c r="BJ858" s="9" t="str">
        <f t="shared" si="1495"/>
        <v/>
      </c>
      <c r="BK858" s="136"/>
      <c r="BL858" s="9" t="str">
        <f t="shared" si="1489"/>
        <v/>
      </c>
      <c r="BM858" s="118"/>
      <c r="BN858" s="62" t="str">
        <f t="shared" si="1490"/>
        <v/>
      </c>
      <c r="BO858" s="247" t="str">
        <f t="shared" si="1491"/>
        <v/>
      </c>
      <c r="BP858" s="118" t="str">
        <f t="shared" si="1492"/>
        <v/>
      </c>
      <c r="BQ858" s="137" t="str">
        <f t="shared" si="1493"/>
        <v/>
      </c>
      <c r="BR858" s="7"/>
      <c r="BS858" s="168"/>
      <c r="BT858" s="169"/>
      <c r="BU858" s="9"/>
      <c r="BV858" s="9" t="str">
        <f t="shared" si="1496"/>
        <v/>
      </c>
      <c r="BW858" s="9"/>
      <c r="BX858" s="9" t="str">
        <f t="shared" si="1497"/>
        <v/>
      </c>
      <c r="BY858" s="9"/>
      <c r="BZ858" s="9" t="str">
        <f t="shared" si="1498"/>
        <v/>
      </c>
      <c r="CA858" s="9"/>
      <c r="CB858" s="9"/>
      <c r="CC858" s="9"/>
      <c r="CD858" s="9" t="str">
        <f t="shared" si="1499"/>
        <v/>
      </c>
      <c r="CE858" s="10" t="str">
        <f t="shared" si="1500"/>
        <v/>
      </c>
      <c r="CF858" s="7"/>
      <c r="CH858" s="15"/>
      <c r="CI858" s="9"/>
      <c r="CJ858" s="9" t="str">
        <f t="shared" si="1501"/>
        <v/>
      </c>
      <c r="CK858" s="9"/>
      <c r="CL858" s="9" t="str">
        <f t="shared" si="1502"/>
        <v/>
      </c>
      <c r="CM858" s="9"/>
      <c r="CN858" s="9" t="str">
        <f t="shared" si="1503"/>
        <v/>
      </c>
      <c r="CO858" s="9"/>
      <c r="CP858" s="9"/>
      <c r="CQ858" s="9"/>
      <c r="CR858" s="9" t="str">
        <f t="shared" si="1504"/>
        <v/>
      </c>
      <c r="CS858" s="10" t="str">
        <f t="shared" si="1505"/>
        <v/>
      </c>
      <c r="CT858" s="7"/>
      <c r="DJ858" s="250"/>
      <c r="DK858" s="250"/>
      <c r="DL858" s="250"/>
      <c r="DM858" s="13"/>
      <c r="DN858" s="250"/>
    </row>
    <row r="859" spans="1:118" ht="15" customHeight="1" thickBot="1">
      <c r="A859" s="23"/>
      <c r="B859" s="23"/>
      <c r="C859" s="61"/>
      <c r="D859" s="142" t="str">
        <f t="shared" si="1462"/>
        <v/>
      </c>
      <c r="E859" s="61"/>
      <c r="F859" s="128" t="str">
        <f t="shared" si="1463"/>
        <v/>
      </c>
      <c r="G859" s="61"/>
      <c r="H859" s="128" t="str">
        <f t="shared" si="1464"/>
        <v/>
      </c>
      <c r="I859" s="61"/>
      <c r="J859" s="131" t="str">
        <f t="shared" si="1465"/>
        <v/>
      </c>
      <c r="K859" s="132" t="str">
        <f t="shared" si="1466"/>
        <v/>
      </c>
      <c r="L859" s="130" t="str">
        <f t="shared" si="1467"/>
        <v/>
      </c>
      <c r="M859" s="138" t="str">
        <f t="shared" si="1468"/>
        <v/>
      </c>
      <c r="N859" s="7"/>
      <c r="O859" s="168"/>
      <c r="P859" s="23"/>
      <c r="Q859" s="61"/>
      <c r="R859" s="142" t="str">
        <f t="shared" si="1469"/>
        <v/>
      </c>
      <c r="S859" s="61"/>
      <c r="T859" s="128" t="str">
        <f t="shared" si="1470"/>
        <v/>
      </c>
      <c r="U859" s="61"/>
      <c r="V859" s="128" t="str">
        <f t="shared" si="1471"/>
        <v/>
      </c>
      <c r="W859" s="61"/>
      <c r="X859" s="131" t="str">
        <f t="shared" si="1506"/>
        <v/>
      </c>
      <c r="Y859" s="132" t="str">
        <f t="shared" si="1507"/>
        <v/>
      </c>
      <c r="Z859" s="130" t="str">
        <f t="shared" si="1472"/>
        <v/>
      </c>
      <c r="AA859" s="138" t="str">
        <f t="shared" si="1473"/>
        <v/>
      </c>
      <c r="AB859" s="7"/>
      <c r="AC859" s="168"/>
      <c r="AD859" s="23"/>
      <c r="AE859" s="61"/>
      <c r="AF859" s="142" t="str">
        <f t="shared" si="1474"/>
        <v/>
      </c>
      <c r="AG859" s="61"/>
      <c r="AH859" s="128" t="str">
        <f t="shared" si="1475"/>
        <v/>
      </c>
      <c r="AI859" s="61"/>
      <c r="AJ859" s="128" t="str">
        <f t="shared" si="1476"/>
        <v/>
      </c>
      <c r="AK859" s="61"/>
      <c r="AL859" s="131" t="str">
        <f t="shared" si="1477"/>
        <v/>
      </c>
      <c r="AM859" s="132" t="str">
        <f t="shared" si="1478"/>
        <v/>
      </c>
      <c r="AN859" s="130" t="str">
        <f t="shared" si="1479"/>
        <v/>
      </c>
      <c r="AO859" s="138" t="str">
        <f t="shared" si="1480"/>
        <v/>
      </c>
      <c r="AP859" s="7"/>
      <c r="AQ859" s="168"/>
      <c r="AR859" s="23"/>
      <c r="AS859" s="61"/>
      <c r="AT859" s="142" t="str">
        <f t="shared" si="1481"/>
        <v/>
      </c>
      <c r="AU859" s="61"/>
      <c r="AV859" s="128" t="str">
        <f t="shared" si="1482"/>
        <v/>
      </c>
      <c r="AW859" s="61"/>
      <c r="AX859" s="128" t="str">
        <f t="shared" si="1483"/>
        <v/>
      </c>
      <c r="AY859" s="61"/>
      <c r="AZ859" s="131" t="str">
        <f t="shared" si="1484"/>
        <v/>
      </c>
      <c r="BA859" s="132" t="str">
        <f t="shared" si="1485"/>
        <v/>
      </c>
      <c r="BB859" s="130" t="str">
        <f t="shared" si="1486"/>
        <v/>
      </c>
      <c r="BC859" s="138" t="str">
        <f t="shared" si="1487"/>
        <v/>
      </c>
      <c r="BD859" s="7"/>
      <c r="BE859" s="168"/>
      <c r="BF859" s="23"/>
      <c r="BG859" s="61"/>
      <c r="BH859" s="142" t="str">
        <f t="shared" si="1488"/>
        <v/>
      </c>
      <c r="BI859" s="61"/>
      <c r="BJ859" s="128" t="str">
        <f t="shared" si="1495"/>
        <v/>
      </c>
      <c r="BK859" s="61"/>
      <c r="BL859" s="128" t="str">
        <f t="shared" si="1489"/>
        <v/>
      </c>
      <c r="BM859" s="61"/>
      <c r="BN859" s="131" t="str">
        <f t="shared" si="1490"/>
        <v/>
      </c>
      <c r="BO859" s="132" t="str">
        <f t="shared" si="1491"/>
        <v/>
      </c>
      <c r="BP859" s="130" t="str">
        <f t="shared" si="1492"/>
        <v/>
      </c>
      <c r="BQ859" s="138" t="str">
        <f t="shared" si="1493"/>
        <v/>
      </c>
      <c r="BR859" s="7"/>
      <c r="BS859" s="168"/>
      <c r="BT859" s="169"/>
      <c r="BU859" s="9"/>
      <c r="BV859" s="9" t="str">
        <f>IF(BU859="","",BU859-BU850)</f>
        <v/>
      </c>
      <c r="BW859" s="9"/>
      <c r="BX859" s="9" t="str">
        <f>IF(BW859="","",BW859-BW850)</f>
        <v/>
      </c>
      <c r="BY859" s="9"/>
      <c r="BZ859" s="9" t="str">
        <f>IF(BY859="","",BY850+CA850-BY859)</f>
        <v/>
      </c>
      <c r="CA859" s="9"/>
      <c r="CB859" s="9"/>
      <c r="CC859" s="9"/>
      <c r="CD859" s="9" t="str">
        <f t="shared" si="1499"/>
        <v/>
      </c>
      <c r="CE859" s="10" t="str">
        <f t="shared" si="1500"/>
        <v/>
      </c>
      <c r="CF859" s="7"/>
      <c r="CH859" s="15"/>
      <c r="CI859" s="9"/>
      <c r="CJ859" s="9" t="str">
        <f>IF(CI859="","",CI859-CI850)</f>
        <v/>
      </c>
      <c r="CK859" s="9"/>
      <c r="CL859" s="9" t="str">
        <f>IF(CK859="","",CK859-CK850)</f>
        <v/>
      </c>
      <c r="CM859" s="9"/>
      <c r="CN859" s="9" t="str">
        <f>IF(CM859="","",CM850+CO850-CM859)</f>
        <v/>
      </c>
      <c r="CO859" s="9"/>
      <c r="CP859" s="9"/>
      <c r="CQ859" s="9"/>
      <c r="CR859" s="9" t="str">
        <f t="shared" si="1504"/>
        <v/>
      </c>
      <c r="CS859" s="10" t="str">
        <f t="shared" si="1505"/>
        <v/>
      </c>
      <c r="CT859" s="7"/>
      <c r="DJ859" s="250"/>
      <c r="DK859" s="250"/>
      <c r="DL859" s="250"/>
      <c r="DM859" s="13"/>
      <c r="DN859" s="32"/>
    </row>
    <row r="860" spans="1:118" ht="15" customHeight="1" thickTop="1">
      <c r="A860" s="89"/>
      <c r="B860" s="89"/>
      <c r="C860" s="78"/>
      <c r="D860" s="78" t="str">
        <f t="shared" si="1462"/>
        <v/>
      </c>
      <c r="E860" s="78"/>
      <c r="F860" s="28" t="str">
        <f t="shared" si="1463"/>
        <v/>
      </c>
      <c r="G860" s="78"/>
      <c r="H860" s="78" t="str">
        <f t="shared" si="1464"/>
        <v/>
      </c>
      <c r="I860" s="78"/>
      <c r="J860" s="90" t="str">
        <f t="shared" si="1465"/>
        <v/>
      </c>
      <c r="K860" s="91" t="str">
        <f t="shared" si="1466"/>
        <v/>
      </c>
      <c r="L860" s="28" t="str">
        <f t="shared" si="1467"/>
        <v/>
      </c>
      <c r="M860" s="29" t="str">
        <f t="shared" si="1468"/>
        <v/>
      </c>
      <c r="N860" s="7"/>
      <c r="P860" s="89" t="str">
        <f>IF(A860="","",A860)</f>
        <v/>
      </c>
      <c r="Q860" s="78"/>
      <c r="R860" s="78" t="str">
        <f t="shared" si="1469"/>
        <v/>
      </c>
      <c r="S860" s="78"/>
      <c r="T860" s="28" t="str">
        <f t="shared" si="1470"/>
        <v/>
      </c>
      <c r="U860" s="78"/>
      <c r="V860" s="78" t="str">
        <f t="shared" si="1471"/>
        <v/>
      </c>
      <c r="W860" s="78"/>
      <c r="X860" s="90" t="str">
        <f t="shared" si="1506"/>
        <v/>
      </c>
      <c r="Y860" s="91" t="str">
        <f t="shared" si="1507"/>
        <v/>
      </c>
      <c r="Z860" s="28" t="str">
        <f t="shared" si="1472"/>
        <v/>
      </c>
      <c r="AA860" s="29" t="str">
        <f t="shared" si="1473"/>
        <v/>
      </c>
      <c r="AB860" s="7"/>
      <c r="AD860" s="89" t="str">
        <f>IF(CF860="","",CF860)</f>
        <v/>
      </c>
      <c r="AE860" s="78"/>
      <c r="AF860" s="78" t="str">
        <f t="shared" si="1474"/>
        <v/>
      </c>
      <c r="AG860" s="78"/>
      <c r="AH860" s="28" t="str">
        <f t="shared" si="1475"/>
        <v/>
      </c>
      <c r="AI860" s="78"/>
      <c r="AJ860" s="78" t="str">
        <f t="shared" si="1476"/>
        <v/>
      </c>
      <c r="AK860" s="78"/>
      <c r="AL860" s="90" t="str">
        <f t="shared" si="1477"/>
        <v/>
      </c>
      <c r="AM860" s="91" t="str">
        <f t="shared" si="1478"/>
        <v/>
      </c>
      <c r="AN860" s="28" t="str">
        <f t="shared" si="1479"/>
        <v/>
      </c>
      <c r="AO860" s="29" t="str">
        <f t="shared" si="1480"/>
        <v/>
      </c>
      <c r="AP860" s="7"/>
      <c r="AR860" s="89"/>
      <c r="AS860" s="78"/>
      <c r="AT860" s="78" t="str">
        <f t="shared" si="1481"/>
        <v/>
      </c>
      <c r="AU860" s="78"/>
      <c r="AV860" s="28" t="str">
        <f t="shared" si="1482"/>
        <v/>
      </c>
      <c r="AW860" s="78"/>
      <c r="AX860" s="78" t="str">
        <f t="shared" si="1483"/>
        <v/>
      </c>
      <c r="AY860" s="78"/>
      <c r="AZ860" s="90" t="str">
        <f t="shared" si="1484"/>
        <v/>
      </c>
      <c r="BA860" s="91" t="str">
        <f t="shared" si="1485"/>
        <v/>
      </c>
      <c r="BB860" s="28" t="str">
        <f t="shared" si="1486"/>
        <v/>
      </c>
      <c r="BC860" s="29" t="str">
        <f t="shared" si="1487"/>
        <v/>
      </c>
      <c r="BD860" s="7"/>
      <c r="BF860" s="89" t="str">
        <f>IF(EM860="","",EM860)</f>
        <v/>
      </c>
      <c r="BG860" s="78"/>
      <c r="BH860" s="78" t="str">
        <f t="shared" si="1488"/>
        <v/>
      </c>
      <c r="BI860" s="188"/>
      <c r="BJ860" s="28" t="str">
        <f t="shared" si="1495"/>
        <v/>
      </c>
      <c r="BK860" s="78"/>
      <c r="BL860" s="78" t="str">
        <f t="shared" si="1489"/>
        <v/>
      </c>
      <c r="BM860" s="78"/>
      <c r="BN860" s="90" t="str">
        <f t="shared" si="1490"/>
        <v/>
      </c>
      <c r="BO860" s="91" t="str">
        <f t="shared" si="1491"/>
        <v/>
      </c>
      <c r="BP860" s="28" t="str">
        <f t="shared" si="1492"/>
        <v/>
      </c>
      <c r="BQ860" s="29" t="str">
        <f t="shared" si="1493"/>
        <v/>
      </c>
      <c r="BR860" s="7"/>
      <c r="BS860" s="1"/>
      <c r="BT860" s="15"/>
      <c r="BU860" s="9"/>
      <c r="BV860" s="9" t="str">
        <f>IF(BU860="","",BU860-BU858)</f>
        <v/>
      </c>
      <c r="BW860" s="9"/>
      <c r="BX860" s="9" t="str">
        <f>IF(BW860="","",BW860-BW858)</f>
        <v/>
      </c>
      <c r="BY860" s="9"/>
      <c r="BZ860" s="9" t="str">
        <f>IF(BY860="","",BY858+CA858-BY860)</f>
        <v/>
      </c>
      <c r="CA860" s="9"/>
      <c r="CB860" s="9"/>
      <c r="CC860" s="9"/>
      <c r="CD860" s="9" t="str">
        <f t="shared" si="1499"/>
        <v/>
      </c>
      <c r="CE860" s="10" t="str">
        <f t="shared" si="1500"/>
        <v/>
      </c>
      <c r="CF860" s="7"/>
      <c r="CH860" s="15"/>
      <c r="CI860" s="9"/>
      <c r="CJ860" s="9" t="str">
        <f>IF(CI860="","",CI860-CI858)</f>
        <v/>
      </c>
      <c r="CK860" s="9"/>
      <c r="CL860" s="9" t="str">
        <f>IF(CK860="","",CK860-CK858)</f>
        <v/>
      </c>
      <c r="CM860" s="9"/>
      <c r="CN860" s="9" t="str">
        <f>IF(CM860="","",CM858+CO858-CM860)</f>
        <v/>
      </c>
      <c r="CO860" s="9"/>
      <c r="CP860" s="9"/>
      <c r="CQ860" s="9"/>
      <c r="CR860" s="9" t="str">
        <f t="shared" si="1504"/>
        <v/>
      </c>
      <c r="CS860" s="10" t="str">
        <f t="shared" si="1505"/>
        <v/>
      </c>
      <c r="CT860" s="7"/>
    </row>
    <row r="861" spans="1:118" ht="15" customHeight="1">
      <c r="A861" s="15"/>
      <c r="B861" s="15"/>
      <c r="C861" s="9"/>
      <c r="D861" s="9" t="str">
        <f t="shared" si="1462"/>
        <v/>
      </c>
      <c r="E861" s="9"/>
      <c r="F861" s="9" t="str">
        <f t="shared" si="1463"/>
        <v/>
      </c>
      <c r="G861" s="9"/>
      <c r="H861" s="9" t="str">
        <f t="shared" si="1464"/>
        <v/>
      </c>
      <c r="I861" s="9"/>
      <c r="J861" s="62" t="str">
        <f t="shared" si="1465"/>
        <v/>
      </c>
      <c r="K861" s="95" t="str">
        <f t="shared" si="1466"/>
        <v/>
      </c>
      <c r="L861" s="9" t="str">
        <f t="shared" si="1467"/>
        <v/>
      </c>
      <c r="M861" s="10" t="str">
        <f t="shared" si="1468"/>
        <v/>
      </c>
      <c r="N861" s="7"/>
      <c r="P861" s="15"/>
      <c r="Q861" s="9"/>
      <c r="R861" s="9" t="str">
        <f t="shared" si="1469"/>
        <v/>
      </c>
      <c r="S861" s="9"/>
      <c r="T861" s="9" t="str">
        <f t="shared" si="1470"/>
        <v/>
      </c>
      <c r="U861" s="9"/>
      <c r="V861" s="9" t="str">
        <f t="shared" si="1471"/>
        <v/>
      </c>
      <c r="W861" s="9"/>
      <c r="X861" s="62" t="str">
        <f t="shared" si="1506"/>
        <v/>
      </c>
      <c r="Y861" s="95" t="str">
        <f t="shared" si="1507"/>
        <v/>
      </c>
      <c r="Z861" s="9" t="str">
        <f t="shared" si="1472"/>
        <v/>
      </c>
      <c r="AA861" s="10" t="str">
        <f t="shared" si="1473"/>
        <v/>
      </c>
      <c r="AB861" s="7"/>
      <c r="AD861" s="15"/>
      <c r="AE861" s="9"/>
      <c r="AF861" s="9" t="str">
        <f t="shared" si="1474"/>
        <v/>
      </c>
      <c r="AG861" s="9"/>
      <c r="AH861" s="9" t="str">
        <f t="shared" si="1475"/>
        <v/>
      </c>
      <c r="AI861" s="9"/>
      <c r="AJ861" s="9" t="str">
        <f t="shared" si="1476"/>
        <v/>
      </c>
      <c r="AK861" s="9"/>
      <c r="AL861" s="62" t="str">
        <f t="shared" si="1477"/>
        <v/>
      </c>
      <c r="AM861" s="95" t="str">
        <f t="shared" si="1478"/>
        <v/>
      </c>
      <c r="AN861" s="9" t="str">
        <f t="shared" si="1479"/>
        <v/>
      </c>
      <c r="AO861" s="10" t="str">
        <f t="shared" si="1480"/>
        <v/>
      </c>
      <c r="AP861" s="7"/>
      <c r="AR861" s="15"/>
      <c r="AS861" s="9"/>
      <c r="AT861" s="9" t="str">
        <f t="shared" si="1481"/>
        <v/>
      </c>
      <c r="AU861" s="9"/>
      <c r="AV861" s="9" t="str">
        <f t="shared" si="1482"/>
        <v/>
      </c>
      <c r="AW861" s="9"/>
      <c r="AX861" s="9" t="str">
        <f t="shared" si="1483"/>
        <v/>
      </c>
      <c r="AY861" s="9"/>
      <c r="AZ861" s="62" t="str">
        <f t="shared" si="1484"/>
        <v/>
      </c>
      <c r="BA861" s="95" t="str">
        <f t="shared" si="1485"/>
        <v/>
      </c>
      <c r="BB861" s="9" t="str">
        <f t="shared" si="1486"/>
        <v/>
      </c>
      <c r="BC861" s="10" t="str">
        <f t="shared" si="1487"/>
        <v/>
      </c>
      <c r="BD861" s="7"/>
      <c r="BF861" s="15"/>
      <c r="BG861" s="9"/>
      <c r="BH861" s="9" t="str">
        <f t="shared" si="1488"/>
        <v/>
      </c>
      <c r="BI861" s="73"/>
      <c r="BJ861" s="9" t="str">
        <f t="shared" si="1495"/>
        <v/>
      </c>
      <c r="BK861" s="9"/>
      <c r="BL861" s="9" t="str">
        <f t="shared" si="1489"/>
        <v/>
      </c>
      <c r="BM861" s="9"/>
      <c r="BN861" s="62" t="str">
        <f t="shared" si="1490"/>
        <v/>
      </c>
      <c r="BO861" s="95" t="str">
        <f t="shared" si="1491"/>
        <v/>
      </c>
      <c r="BP861" s="9" t="str">
        <f t="shared" si="1492"/>
        <v/>
      </c>
      <c r="BQ861" s="10" t="str">
        <f t="shared" si="1493"/>
        <v/>
      </c>
      <c r="BR861" s="7"/>
      <c r="BS861" s="1"/>
      <c r="BT861" s="15"/>
      <c r="BU861" s="9"/>
      <c r="BV861" s="9" t="str">
        <f t="shared" ref="BV861:BV879" si="1508">IF(BU861="","",BU861-BU860)</f>
        <v/>
      </c>
      <c r="BW861" s="9"/>
      <c r="BX861" s="9" t="str">
        <f t="shared" ref="BX861:BX880" si="1509">IF(BW861="","",BW861-BW860)</f>
        <v/>
      </c>
      <c r="BY861" s="9"/>
      <c r="BZ861" s="9" t="str">
        <f t="shared" ref="BZ861:BZ880" si="1510">IF(BY861="","",BY860+CA860-BY861)</f>
        <v/>
      </c>
      <c r="CA861" s="9"/>
      <c r="CB861" s="9"/>
      <c r="CC861" s="9"/>
      <c r="CD861" s="9" t="str">
        <f t="shared" si="1499"/>
        <v/>
      </c>
      <c r="CE861" s="10" t="str">
        <f t="shared" si="1500"/>
        <v/>
      </c>
      <c r="CF861" s="7"/>
      <c r="CH861" s="15"/>
      <c r="CI861" s="9"/>
      <c r="CJ861" s="9" t="str">
        <f t="shared" ref="CJ861:CJ879" si="1511">IF(CI861="","",CI861-CI860)</f>
        <v/>
      </c>
      <c r="CK861" s="9"/>
      <c r="CL861" s="9" t="str">
        <f t="shared" ref="CL861:CL880" si="1512">IF(CK861="","",CK861-CK860)</f>
        <v/>
      </c>
      <c r="CM861" s="9"/>
      <c r="CN861" s="9" t="str">
        <f t="shared" ref="CN861:CN880" si="1513">IF(CM861="","",CM860+CO860-CM861)</f>
        <v/>
      </c>
      <c r="CO861" s="9"/>
      <c r="CP861" s="9"/>
      <c r="CQ861" s="9"/>
      <c r="CR861" s="9" t="str">
        <f t="shared" si="1504"/>
        <v/>
      </c>
      <c r="CS861" s="10" t="str">
        <f t="shared" si="1505"/>
        <v/>
      </c>
      <c r="CT861" s="7"/>
    </row>
    <row r="862" spans="1:118" ht="15" customHeight="1">
      <c r="A862" s="15"/>
      <c r="B862" s="15"/>
      <c r="C862" s="9"/>
      <c r="D862" s="9" t="str">
        <f t="shared" si="1462"/>
        <v/>
      </c>
      <c r="E862" s="9"/>
      <c r="F862" s="9" t="str">
        <f t="shared" si="1463"/>
        <v/>
      </c>
      <c r="G862" s="9"/>
      <c r="H862" s="9" t="str">
        <f t="shared" si="1464"/>
        <v/>
      </c>
      <c r="I862" s="9"/>
      <c r="J862" s="62" t="str">
        <f t="shared" si="1465"/>
        <v/>
      </c>
      <c r="K862" s="9" t="str">
        <f t="shared" si="1466"/>
        <v/>
      </c>
      <c r="L862" s="9" t="str">
        <f t="shared" si="1467"/>
        <v/>
      </c>
      <c r="M862" s="10" t="str">
        <f t="shared" si="1468"/>
        <v/>
      </c>
      <c r="N862" s="7"/>
      <c r="P862" s="15"/>
      <c r="Q862" s="9"/>
      <c r="R862" s="9" t="str">
        <f t="shared" si="1469"/>
        <v/>
      </c>
      <c r="S862" s="9"/>
      <c r="T862" s="9" t="str">
        <f t="shared" si="1470"/>
        <v/>
      </c>
      <c r="U862" s="9"/>
      <c r="V862" s="9" t="str">
        <f t="shared" si="1471"/>
        <v/>
      </c>
      <c r="W862" s="9"/>
      <c r="X862" s="62" t="str">
        <f t="shared" si="1506"/>
        <v/>
      </c>
      <c r="Y862" s="9" t="str">
        <f t="shared" si="1507"/>
        <v/>
      </c>
      <c r="Z862" s="9" t="str">
        <f t="shared" si="1472"/>
        <v/>
      </c>
      <c r="AA862" s="10" t="str">
        <f t="shared" si="1473"/>
        <v/>
      </c>
      <c r="AB862" s="7"/>
      <c r="AD862" s="15"/>
      <c r="AE862" s="9"/>
      <c r="AF862" s="9" t="str">
        <f t="shared" si="1474"/>
        <v/>
      </c>
      <c r="AG862" s="9"/>
      <c r="AH862" s="9" t="str">
        <f t="shared" si="1475"/>
        <v/>
      </c>
      <c r="AI862" s="9"/>
      <c r="AJ862" s="9" t="str">
        <f t="shared" si="1476"/>
        <v/>
      </c>
      <c r="AK862" s="9"/>
      <c r="AL862" s="62" t="str">
        <f t="shared" si="1477"/>
        <v/>
      </c>
      <c r="AM862" s="9" t="str">
        <f t="shared" si="1478"/>
        <v/>
      </c>
      <c r="AN862" s="9" t="str">
        <f t="shared" si="1479"/>
        <v/>
      </c>
      <c r="AO862" s="10" t="str">
        <f t="shared" si="1480"/>
        <v/>
      </c>
      <c r="AP862" s="7"/>
      <c r="AR862" s="17"/>
      <c r="AS862" s="9"/>
      <c r="AT862" s="9" t="str">
        <f t="shared" si="1481"/>
        <v/>
      </c>
      <c r="AU862" s="9"/>
      <c r="AV862" s="9" t="str">
        <f t="shared" si="1482"/>
        <v/>
      </c>
      <c r="AW862" s="9"/>
      <c r="AX862" s="9" t="str">
        <f t="shared" si="1483"/>
        <v/>
      </c>
      <c r="AY862" s="9"/>
      <c r="AZ862" s="62" t="str">
        <f t="shared" si="1484"/>
        <v/>
      </c>
      <c r="BA862" s="9" t="str">
        <f t="shared" si="1485"/>
        <v/>
      </c>
      <c r="BB862" s="9" t="str">
        <f t="shared" si="1486"/>
        <v/>
      </c>
      <c r="BC862" s="10" t="str">
        <f t="shared" si="1487"/>
        <v/>
      </c>
      <c r="BD862" s="7"/>
      <c r="BF862" s="15"/>
      <c r="BG862" s="9"/>
      <c r="BH862" s="9" t="str">
        <f t="shared" si="1488"/>
        <v/>
      </c>
      <c r="BI862" s="73"/>
      <c r="BJ862" s="9" t="str">
        <f t="shared" si="1495"/>
        <v/>
      </c>
      <c r="BK862" s="9"/>
      <c r="BL862" s="9" t="str">
        <f t="shared" si="1489"/>
        <v/>
      </c>
      <c r="BM862" s="9"/>
      <c r="BN862" s="62" t="str">
        <f t="shared" si="1490"/>
        <v/>
      </c>
      <c r="BO862" s="9" t="str">
        <f t="shared" si="1491"/>
        <v/>
      </c>
      <c r="BP862" s="9" t="str">
        <f t="shared" si="1492"/>
        <v/>
      </c>
      <c r="BQ862" s="10" t="str">
        <f t="shared" si="1493"/>
        <v/>
      </c>
      <c r="BR862" s="7"/>
      <c r="BS862" s="1"/>
      <c r="BT862" s="15"/>
      <c r="BU862" s="9"/>
      <c r="BV862" s="9" t="str">
        <f t="shared" si="1508"/>
        <v/>
      </c>
      <c r="BW862" s="9"/>
      <c r="BX862" s="9" t="str">
        <f t="shared" si="1509"/>
        <v/>
      </c>
      <c r="BY862" s="9"/>
      <c r="BZ862" s="9" t="str">
        <f t="shared" si="1510"/>
        <v/>
      </c>
      <c r="CA862" s="9"/>
      <c r="CB862" s="9"/>
      <c r="CC862" s="9"/>
      <c r="CD862" s="9" t="str">
        <f t="shared" si="1499"/>
        <v/>
      </c>
      <c r="CE862" s="10" t="str">
        <f t="shared" si="1500"/>
        <v/>
      </c>
      <c r="CF862" s="7"/>
      <c r="CH862" s="15"/>
      <c r="CI862" s="9"/>
      <c r="CJ862" s="9" t="str">
        <f t="shared" si="1511"/>
        <v/>
      </c>
      <c r="CK862" s="9"/>
      <c r="CL862" s="9" t="str">
        <f t="shared" si="1512"/>
        <v/>
      </c>
      <c r="CM862" s="9"/>
      <c r="CN862" s="9" t="str">
        <f t="shared" si="1513"/>
        <v/>
      </c>
      <c r="CO862" s="9"/>
      <c r="CP862" s="9"/>
      <c r="CQ862" s="9"/>
      <c r="CR862" s="9" t="str">
        <f t="shared" si="1504"/>
        <v/>
      </c>
      <c r="CS862" s="10" t="str">
        <f t="shared" si="1505"/>
        <v/>
      </c>
      <c r="CT862" s="7"/>
    </row>
    <row r="863" spans="1:118" ht="15" customHeight="1" thickBot="1">
      <c r="A863" s="23"/>
      <c r="B863" s="23"/>
      <c r="C863" s="24"/>
      <c r="D863" s="24" t="str">
        <f t="shared" si="1462"/>
        <v/>
      </c>
      <c r="E863" s="24"/>
      <c r="F863" s="24" t="str">
        <f t="shared" si="1463"/>
        <v/>
      </c>
      <c r="G863" s="24"/>
      <c r="H863" s="24" t="str">
        <f t="shared" si="1464"/>
        <v/>
      </c>
      <c r="I863" s="24"/>
      <c r="J863" s="63" t="str">
        <f t="shared" si="1465"/>
        <v/>
      </c>
      <c r="K863" s="96" t="str">
        <f t="shared" si="1466"/>
        <v/>
      </c>
      <c r="L863" s="24" t="str">
        <f t="shared" si="1467"/>
        <v/>
      </c>
      <c r="M863" s="26" t="str">
        <f t="shared" si="1468"/>
        <v/>
      </c>
      <c r="N863" s="7"/>
      <c r="P863" s="23"/>
      <c r="Q863" s="24"/>
      <c r="R863" s="24" t="str">
        <f t="shared" si="1469"/>
        <v/>
      </c>
      <c r="S863" s="24"/>
      <c r="T863" s="24" t="str">
        <f t="shared" si="1470"/>
        <v/>
      </c>
      <c r="U863" s="24"/>
      <c r="V863" s="24" t="str">
        <f t="shared" si="1471"/>
        <v/>
      </c>
      <c r="W863" s="24"/>
      <c r="X863" s="63" t="str">
        <f t="shared" si="1506"/>
        <v/>
      </c>
      <c r="Y863" s="96" t="str">
        <f t="shared" si="1507"/>
        <v/>
      </c>
      <c r="Z863" s="24" t="str">
        <f t="shared" si="1472"/>
        <v/>
      </c>
      <c r="AA863" s="26" t="str">
        <f t="shared" si="1473"/>
        <v/>
      </c>
      <c r="AB863" s="7"/>
      <c r="AD863" s="23"/>
      <c r="AE863" s="24"/>
      <c r="AF863" s="24" t="str">
        <f t="shared" si="1474"/>
        <v/>
      </c>
      <c r="AG863" s="24"/>
      <c r="AH863" s="24" t="str">
        <f t="shared" si="1475"/>
        <v/>
      </c>
      <c r="AI863" s="24"/>
      <c r="AJ863" s="24" t="str">
        <f t="shared" si="1476"/>
        <v/>
      </c>
      <c r="AK863" s="24"/>
      <c r="AL863" s="63" t="str">
        <f t="shared" si="1477"/>
        <v/>
      </c>
      <c r="AM863" s="96" t="str">
        <f t="shared" si="1478"/>
        <v/>
      </c>
      <c r="AN863" s="24" t="str">
        <f t="shared" si="1479"/>
        <v/>
      </c>
      <c r="AO863" s="26" t="str">
        <f t="shared" si="1480"/>
        <v/>
      </c>
      <c r="AP863" s="7"/>
      <c r="AR863" s="23"/>
      <c r="AS863" s="24"/>
      <c r="AT863" s="24" t="str">
        <f t="shared" si="1481"/>
        <v/>
      </c>
      <c r="AU863" s="24"/>
      <c r="AV863" s="24" t="str">
        <f t="shared" si="1482"/>
        <v/>
      </c>
      <c r="AW863" s="24"/>
      <c r="AX863" s="24" t="str">
        <f t="shared" si="1483"/>
        <v/>
      </c>
      <c r="AY863" s="24"/>
      <c r="AZ863" s="63" t="str">
        <f t="shared" si="1484"/>
        <v/>
      </c>
      <c r="BA863" s="96" t="str">
        <f t="shared" si="1485"/>
        <v/>
      </c>
      <c r="BB863" s="24" t="str">
        <f t="shared" si="1486"/>
        <v/>
      </c>
      <c r="BC863" s="26" t="str">
        <f t="shared" si="1487"/>
        <v/>
      </c>
      <c r="BD863" s="7"/>
      <c r="BF863" s="23"/>
      <c r="BG863" s="24"/>
      <c r="BH863" s="24" t="str">
        <f t="shared" si="1488"/>
        <v/>
      </c>
      <c r="BI863" s="189"/>
      <c r="BJ863" s="24" t="str">
        <f t="shared" si="1495"/>
        <v/>
      </c>
      <c r="BK863" s="24"/>
      <c r="BL863" s="24" t="str">
        <f t="shared" si="1489"/>
        <v/>
      </c>
      <c r="BM863" s="24"/>
      <c r="BN863" s="63" t="str">
        <f t="shared" si="1490"/>
        <v/>
      </c>
      <c r="BO863" s="96" t="str">
        <f t="shared" si="1491"/>
        <v/>
      </c>
      <c r="BP863" s="24" t="str">
        <f t="shared" si="1492"/>
        <v/>
      </c>
      <c r="BQ863" s="26" t="str">
        <f t="shared" si="1493"/>
        <v/>
      </c>
      <c r="BR863" s="7"/>
      <c r="BS863" s="1"/>
      <c r="BT863" s="15"/>
      <c r="BU863" s="9"/>
      <c r="BV863" s="9" t="str">
        <f t="shared" si="1508"/>
        <v/>
      </c>
      <c r="BW863" s="9"/>
      <c r="BX863" s="9" t="str">
        <f t="shared" si="1509"/>
        <v/>
      </c>
      <c r="BY863" s="9"/>
      <c r="BZ863" s="9" t="str">
        <f t="shared" si="1510"/>
        <v/>
      </c>
      <c r="CA863" s="9"/>
      <c r="CB863" s="9"/>
      <c r="CC863" s="9"/>
      <c r="CD863" s="9" t="str">
        <f t="shared" si="1499"/>
        <v/>
      </c>
      <c r="CE863" s="10" t="str">
        <f t="shared" si="1500"/>
        <v/>
      </c>
      <c r="CF863" s="7"/>
      <c r="CH863" s="15"/>
      <c r="CI863" s="9"/>
      <c r="CJ863" s="9" t="str">
        <f t="shared" si="1511"/>
        <v/>
      </c>
      <c r="CK863" s="9"/>
      <c r="CL863" s="9" t="str">
        <f t="shared" si="1512"/>
        <v/>
      </c>
      <c r="CM863" s="9"/>
      <c r="CN863" s="9" t="str">
        <f t="shared" si="1513"/>
        <v/>
      </c>
      <c r="CO863" s="9"/>
      <c r="CP863" s="9"/>
      <c r="CQ863" s="9"/>
      <c r="CR863" s="9" t="str">
        <f t="shared" si="1504"/>
        <v/>
      </c>
      <c r="CS863" s="10" t="str">
        <f t="shared" si="1505"/>
        <v/>
      </c>
      <c r="CT863" s="7"/>
    </row>
    <row r="864" spans="1:118" ht="15" customHeight="1" thickTop="1">
      <c r="A864" s="15"/>
      <c r="B864" s="6" t="str">
        <f>IF(A864="","",SUM(D864:D867)+SUM(R864:R867)+BV837+SUM(CJ864:CJ867))</f>
        <v/>
      </c>
      <c r="C864" s="78"/>
      <c r="D864" s="78" t="str">
        <f t="shared" si="1462"/>
        <v/>
      </c>
      <c r="E864" s="78"/>
      <c r="F864" s="28" t="str">
        <f t="shared" si="1463"/>
        <v/>
      </c>
      <c r="G864" s="78"/>
      <c r="H864" s="78" t="str">
        <f t="shared" si="1464"/>
        <v/>
      </c>
      <c r="I864" s="78"/>
      <c r="J864" s="90"/>
      <c r="K864" s="91"/>
      <c r="L864" s="28" t="str">
        <f t="shared" si="1467"/>
        <v/>
      </c>
      <c r="M864" s="29" t="str">
        <f t="shared" si="1468"/>
        <v/>
      </c>
      <c r="N864" s="7"/>
      <c r="P864" s="89" t="str">
        <f>IF(A864="","",A864)</f>
        <v/>
      </c>
      <c r="Q864" s="78"/>
      <c r="R864" s="78" t="str">
        <f t="shared" si="1469"/>
        <v/>
      </c>
      <c r="S864" s="78"/>
      <c r="T864" s="28" t="str">
        <f t="shared" si="1470"/>
        <v/>
      </c>
      <c r="U864" s="78"/>
      <c r="V864" s="78" t="str">
        <f t="shared" si="1471"/>
        <v/>
      </c>
      <c r="W864" s="78"/>
      <c r="X864" s="90"/>
      <c r="Y864" s="91"/>
      <c r="Z864" s="28" t="str">
        <f t="shared" si="1472"/>
        <v/>
      </c>
      <c r="AA864" s="29" t="str">
        <f t="shared" si="1473"/>
        <v/>
      </c>
      <c r="AB864" s="7"/>
      <c r="AD864" s="89" t="str">
        <f>IF(CF864="","",CF864)</f>
        <v/>
      </c>
      <c r="AE864" s="78"/>
      <c r="AF864" s="78" t="str">
        <f t="shared" si="1474"/>
        <v/>
      </c>
      <c r="AG864" s="78"/>
      <c r="AH864" s="28" t="str">
        <f t="shared" si="1475"/>
        <v/>
      </c>
      <c r="AI864" s="78"/>
      <c r="AJ864" s="78" t="str">
        <f t="shared" si="1476"/>
        <v/>
      </c>
      <c r="AK864" s="78"/>
      <c r="AL864" s="90"/>
      <c r="AM864" s="91"/>
      <c r="AN864" s="28" t="str">
        <f t="shared" si="1479"/>
        <v/>
      </c>
      <c r="AO864" s="29" t="str">
        <f t="shared" si="1480"/>
        <v/>
      </c>
      <c r="AP864" s="7"/>
      <c r="AR864" s="89"/>
      <c r="AS864" s="78"/>
      <c r="AT864" s="78" t="str">
        <f t="shared" si="1481"/>
        <v/>
      </c>
      <c r="AU864" s="78"/>
      <c r="AV864" s="28" t="str">
        <f t="shared" si="1482"/>
        <v/>
      </c>
      <c r="AW864" s="78"/>
      <c r="AX864" s="78" t="str">
        <f t="shared" si="1483"/>
        <v/>
      </c>
      <c r="AY864" s="78"/>
      <c r="AZ864" s="90"/>
      <c r="BA864" s="91"/>
      <c r="BB864" s="28" t="str">
        <f t="shared" si="1486"/>
        <v/>
      </c>
      <c r="BC864" s="29" t="str">
        <f t="shared" si="1487"/>
        <v/>
      </c>
      <c r="BD864" s="7"/>
      <c r="BF864" s="89" t="str">
        <f>IF(EM864="","",EM864)</f>
        <v/>
      </c>
      <c r="BG864" s="78"/>
      <c r="BH864" s="78" t="str">
        <f t="shared" si="1488"/>
        <v/>
      </c>
      <c r="BI864" s="188"/>
      <c r="BJ864" s="28" t="str">
        <f t="shared" si="1495"/>
        <v/>
      </c>
      <c r="BK864" s="78"/>
      <c r="BL864" s="78" t="str">
        <f t="shared" si="1489"/>
        <v/>
      </c>
      <c r="BM864" s="78"/>
      <c r="BN864" s="90"/>
      <c r="BO864" s="91"/>
      <c r="BP864" s="28" t="str">
        <f t="shared" si="1492"/>
        <v/>
      </c>
      <c r="BQ864" s="29" t="str">
        <f t="shared" si="1493"/>
        <v/>
      </c>
      <c r="BR864" s="7"/>
      <c r="BS864" s="1"/>
      <c r="BT864" s="15"/>
      <c r="BU864" s="9"/>
      <c r="BV864" s="9" t="str">
        <f t="shared" si="1508"/>
        <v/>
      </c>
      <c r="BW864" s="9"/>
      <c r="BX864" s="9" t="str">
        <f t="shared" si="1509"/>
        <v/>
      </c>
      <c r="BY864" s="9"/>
      <c r="BZ864" s="9" t="str">
        <f t="shared" si="1510"/>
        <v/>
      </c>
      <c r="CA864" s="9"/>
      <c r="CB864" s="9"/>
      <c r="CC864" s="9"/>
      <c r="CD864" s="9" t="str">
        <f t="shared" si="1499"/>
        <v/>
      </c>
      <c r="CE864" s="10" t="str">
        <f t="shared" si="1500"/>
        <v/>
      </c>
      <c r="CF864" s="7"/>
      <c r="CH864" s="15"/>
      <c r="CI864" s="9"/>
      <c r="CJ864" s="9" t="str">
        <f t="shared" si="1511"/>
        <v/>
      </c>
      <c r="CK864" s="9"/>
      <c r="CL864" s="9" t="str">
        <f t="shared" si="1512"/>
        <v/>
      </c>
      <c r="CM864" s="9"/>
      <c r="CN864" s="9" t="str">
        <f t="shared" si="1513"/>
        <v/>
      </c>
      <c r="CO864" s="9"/>
      <c r="CP864" s="9"/>
      <c r="CQ864" s="9"/>
      <c r="CR864" s="9" t="str">
        <f t="shared" si="1504"/>
        <v/>
      </c>
      <c r="CS864" s="10" t="str">
        <f t="shared" si="1505"/>
        <v/>
      </c>
      <c r="CT864" s="7"/>
    </row>
    <row r="865" spans="1:98" ht="15" customHeight="1">
      <c r="A865" s="15"/>
      <c r="B865" s="15"/>
      <c r="C865" s="9"/>
      <c r="D865" s="9" t="str">
        <f t="shared" si="1462"/>
        <v/>
      </c>
      <c r="E865" s="9"/>
      <c r="F865" s="9" t="str">
        <f t="shared" si="1463"/>
        <v/>
      </c>
      <c r="G865" s="9"/>
      <c r="H865" s="9" t="str">
        <f t="shared" si="1464"/>
        <v/>
      </c>
      <c r="I865" s="9"/>
      <c r="J865" s="62"/>
      <c r="K865" s="95"/>
      <c r="L865" s="9" t="str">
        <f t="shared" si="1467"/>
        <v/>
      </c>
      <c r="M865" s="10" t="str">
        <f t="shared" si="1468"/>
        <v/>
      </c>
      <c r="N865" s="7"/>
      <c r="P865" s="15"/>
      <c r="Q865" s="9"/>
      <c r="R865" s="9" t="str">
        <f t="shared" si="1469"/>
        <v/>
      </c>
      <c r="S865" s="9"/>
      <c r="T865" s="9" t="str">
        <f t="shared" si="1470"/>
        <v/>
      </c>
      <c r="U865" s="9"/>
      <c r="V865" s="9" t="str">
        <f t="shared" si="1471"/>
        <v/>
      </c>
      <c r="W865" s="9"/>
      <c r="X865" s="62"/>
      <c r="Y865" s="95"/>
      <c r="Z865" s="9" t="str">
        <f t="shared" si="1472"/>
        <v/>
      </c>
      <c r="AA865" s="10" t="str">
        <f t="shared" si="1473"/>
        <v/>
      </c>
      <c r="AB865" s="7"/>
      <c r="AD865" s="15"/>
      <c r="AE865" s="9"/>
      <c r="AF865" s="9" t="str">
        <f t="shared" si="1474"/>
        <v/>
      </c>
      <c r="AG865" s="9"/>
      <c r="AH865" s="9" t="str">
        <f t="shared" si="1475"/>
        <v/>
      </c>
      <c r="AI865" s="9"/>
      <c r="AJ865" s="9" t="str">
        <f t="shared" si="1476"/>
        <v/>
      </c>
      <c r="AK865" s="9"/>
      <c r="AL865" s="62"/>
      <c r="AM865" s="95"/>
      <c r="AN865" s="9" t="str">
        <f t="shared" si="1479"/>
        <v/>
      </c>
      <c r="AO865" s="10" t="str">
        <f t="shared" si="1480"/>
        <v/>
      </c>
      <c r="AP865" s="7"/>
      <c r="AR865" s="15"/>
      <c r="AS865" s="9"/>
      <c r="AT865" s="9" t="str">
        <f t="shared" si="1481"/>
        <v/>
      </c>
      <c r="AU865" s="9"/>
      <c r="AV865" s="9" t="str">
        <f t="shared" si="1482"/>
        <v/>
      </c>
      <c r="AW865" s="9"/>
      <c r="AX865" s="9" t="str">
        <f t="shared" si="1483"/>
        <v/>
      </c>
      <c r="AY865" s="9"/>
      <c r="AZ865" s="62"/>
      <c r="BA865" s="95"/>
      <c r="BB865" s="9" t="str">
        <f t="shared" si="1486"/>
        <v/>
      </c>
      <c r="BC865" s="10" t="str">
        <f t="shared" si="1487"/>
        <v/>
      </c>
      <c r="BD865" s="7"/>
      <c r="BF865" s="15"/>
      <c r="BG865" s="9"/>
      <c r="BH865" s="9" t="str">
        <f t="shared" si="1488"/>
        <v/>
      </c>
      <c r="BI865" s="73"/>
      <c r="BJ865" s="9" t="str">
        <f t="shared" si="1495"/>
        <v/>
      </c>
      <c r="BK865" s="9"/>
      <c r="BL865" s="9" t="str">
        <f t="shared" si="1489"/>
        <v/>
      </c>
      <c r="BM865" s="9"/>
      <c r="BN865" s="62"/>
      <c r="BO865" s="95"/>
      <c r="BP865" s="9" t="str">
        <f t="shared" si="1492"/>
        <v/>
      </c>
      <c r="BQ865" s="10" t="str">
        <f t="shared" si="1493"/>
        <v/>
      </c>
      <c r="BR865" s="7"/>
      <c r="BS865" s="1"/>
      <c r="BT865" s="15"/>
      <c r="BU865" s="9"/>
      <c r="BV865" s="9" t="str">
        <f t="shared" si="1508"/>
        <v/>
      </c>
      <c r="BW865" s="9"/>
      <c r="BX865" s="9" t="str">
        <f t="shared" si="1509"/>
        <v/>
      </c>
      <c r="BY865" s="9"/>
      <c r="BZ865" s="9" t="str">
        <f t="shared" si="1510"/>
        <v/>
      </c>
      <c r="CA865" s="9"/>
      <c r="CB865" s="9"/>
      <c r="CC865" s="9"/>
      <c r="CD865" s="9" t="str">
        <f t="shared" si="1499"/>
        <v/>
      </c>
      <c r="CE865" s="10" t="str">
        <f t="shared" si="1500"/>
        <v/>
      </c>
      <c r="CF865" s="7"/>
      <c r="CH865" s="15"/>
      <c r="CI865" s="9"/>
      <c r="CJ865" s="9" t="str">
        <f t="shared" si="1511"/>
        <v/>
      </c>
      <c r="CK865" s="9"/>
      <c r="CL865" s="9" t="str">
        <f t="shared" si="1512"/>
        <v/>
      </c>
      <c r="CM865" s="9"/>
      <c r="CN865" s="9" t="str">
        <f t="shared" si="1513"/>
        <v/>
      </c>
      <c r="CO865" s="9"/>
      <c r="CP865" s="9"/>
      <c r="CQ865" s="9"/>
      <c r="CR865" s="9" t="str">
        <f t="shared" si="1504"/>
        <v/>
      </c>
      <c r="CS865" s="10" t="str">
        <f t="shared" si="1505"/>
        <v/>
      </c>
      <c r="CT865" s="7"/>
    </row>
    <row r="866" spans="1:98" ht="15" customHeight="1">
      <c r="A866" s="15"/>
      <c r="B866" s="15"/>
      <c r="C866" s="9"/>
      <c r="D866" s="9" t="str">
        <f t="shared" si="1462"/>
        <v/>
      </c>
      <c r="E866" s="9"/>
      <c r="F866" s="9" t="str">
        <f t="shared" si="1463"/>
        <v/>
      </c>
      <c r="G866" s="9"/>
      <c r="H866" s="9" t="str">
        <f t="shared" si="1464"/>
        <v/>
      </c>
      <c r="I866" s="9"/>
      <c r="J866" s="62"/>
      <c r="K866" s="95"/>
      <c r="L866" s="9" t="str">
        <f t="shared" si="1467"/>
        <v/>
      </c>
      <c r="M866" s="10" t="str">
        <f t="shared" si="1468"/>
        <v/>
      </c>
      <c r="N866" s="7"/>
      <c r="P866" s="15"/>
      <c r="Q866" s="9"/>
      <c r="R866" s="9" t="str">
        <f t="shared" si="1469"/>
        <v/>
      </c>
      <c r="S866" s="9"/>
      <c r="T866" s="9" t="str">
        <f t="shared" si="1470"/>
        <v/>
      </c>
      <c r="U866" s="9"/>
      <c r="V866" s="9" t="str">
        <f t="shared" si="1471"/>
        <v/>
      </c>
      <c r="W866" s="9"/>
      <c r="X866" s="62"/>
      <c r="Y866" s="95"/>
      <c r="Z866" s="9" t="str">
        <f t="shared" si="1472"/>
        <v/>
      </c>
      <c r="AA866" s="10" t="str">
        <f t="shared" si="1473"/>
        <v/>
      </c>
      <c r="AB866" s="7"/>
      <c r="AD866" s="15"/>
      <c r="AE866" s="9"/>
      <c r="AF866" s="9" t="str">
        <f t="shared" si="1474"/>
        <v/>
      </c>
      <c r="AG866" s="9"/>
      <c r="AH866" s="9" t="str">
        <f t="shared" si="1475"/>
        <v/>
      </c>
      <c r="AI866" s="9"/>
      <c r="AJ866" s="9" t="str">
        <f t="shared" si="1476"/>
        <v/>
      </c>
      <c r="AK866" s="9"/>
      <c r="AL866" s="62"/>
      <c r="AM866" s="95"/>
      <c r="AN866" s="9" t="str">
        <f t="shared" si="1479"/>
        <v/>
      </c>
      <c r="AO866" s="10" t="str">
        <f t="shared" si="1480"/>
        <v/>
      </c>
      <c r="AP866" s="7"/>
      <c r="AR866" s="17"/>
      <c r="AS866" s="9"/>
      <c r="AT866" s="9" t="str">
        <f t="shared" si="1481"/>
        <v/>
      </c>
      <c r="AU866" s="9"/>
      <c r="AV866" s="9" t="str">
        <f t="shared" si="1482"/>
        <v/>
      </c>
      <c r="AW866" s="9"/>
      <c r="AX866" s="9" t="str">
        <f t="shared" si="1483"/>
        <v/>
      </c>
      <c r="AY866" s="9"/>
      <c r="AZ866" s="62"/>
      <c r="BA866" s="95"/>
      <c r="BB866" s="9" t="str">
        <f t="shared" si="1486"/>
        <v/>
      </c>
      <c r="BC866" s="10" t="str">
        <f t="shared" si="1487"/>
        <v/>
      </c>
      <c r="BD866" s="7"/>
      <c r="BF866" s="15"/>
      <c r="BG866" s="9"/>
      <c r="BH866" s="9" t="str">
        <f t="shared" si="1488"/>
        <v/>
      </c>
      <c r="BI866" s="73"/>
      <c r="BJ866" s="9" t="str">
        <f t="shared" si="1495"/>
        <v/>
      </c>
      <c r="BK866" s="9"/>
      <c r="BL866" s="9" t="str">
        <f t="shared" si="1489"/>
        <v/>
      </c>
      <c r="BM866" s="9"/>
      <c r="BN866" s="62"/>
      <c r="BO866" s="95"/>
      <c r="BP866" s="9" t="str">
        <f t="shared" si="1492"/>
        <v/>
      </c>
      <c r="BQ866" s="10" t="str">
        <f t="shared" si="1493"/>
        <v/>
      </c>
      <c r="BR866" s="7"/>
      <c r="BS866" s="1"/>
      <c r="BT866" s="15"/>
      <c r="BU866" s="9"/>
      <c r="BV866" s="9" t="str">
        <f t="shared" si="1508"/>
        <v/>
      </c>
      <c r="BW866" s="9"/>
      <c r="BX866" s="9" t="str">
        <f t="shared" si="1509"/>
        <v/>
      </c>
      <c r="BY866" s="9"/>
      <c r="BZ866" s="9" t="str">
        <f t="shared" si="1510"/>
        <v/>
      </c>
      <c r="CA866" s="9"/>
      <c r="CB866" s="9"/>
      <c r="CC866" s="9"/>
      <c r="CD866" s="9" t="str">
        <f t="shared" si="1499"/>
        <v/>
      </c>
      <c r="CE866" s="10" t="str">
        <f t="shared" si="1500"/>
        <v/>
      </c>
      <c r="CF866" s="7"/>
      <c r="CH866" s="15"/>
      <c r="CI866" s="9"/>
      <c r="CJ866" s="9" t="str">
        <f t="shared" si="1511"/>
        <v/>
      </c>
      <c r="CK866" s="9"/>
      <c r="CL866" s="9" t="str">
        <f t="shared" si="1512"/>
        <v/>
      </c>
      <c r="CM866" s="9"/>
      <c r="CN866" s="9" t="str">
        <f t="shared" si="1513"/>
        <v/>
      </c>
      <c r="CO866" s="9"/>
      <c r="CP866" s="9"/>
      <c r="CQ866" s="9"/>
      <c r="CR866" s="9" t="str">
        <f t="shared" si="1504"/>
        <v/>
      </c>
      <c r="CS866" s="10" t="str">
        <f t="shared" si="1505"/>
        <v/>
      </c>
      <c r="CT866" s="7"/>
    </row>
    <row r="867" spans="1:98" ht="15" customHeight="1" thickBot="1">
      <c r="A867" s="23"/>
      <c r="B867" s="23"/>
      <c r="C867" s="24"/>
      <c r="D867" s="24" t="str">
        <f t="shared" si="1462"/>
        <v/>
      </c>
      <c r="E867" s="24"/>
      <c r="F867" s="24" t="str">
        <f t="shared" si="1463"/>
        <v/>
      </c>
      <c r="G867" s="24"/>
      <c r="H867" s="24" t="str">
        <f t="shared" si="1464"/>
        <v/>
      </c>
      <c r="I867" s="24"/>
      <c r="J867" s="63"/>
      <c r="K867" s="24"/>
      <c r="L867" s="24" t="str">
        <f t="shared" si="1467"/>
        <v/>
      </c>
      <c r="M867" s="26" t="str">
        <f t="shared" si="1468"/>
        <v/>
      </c>
      <c r="N867" s="7"/>
      <c r="P867" s="23"/>
      <c r="Q867" s="24"/>
      <c r="R867" s="24" t="str">
        <f t="shared" si="1469"/>
        <v/>
      </c>
      <c r="S867" s="24"/>
      <c r="T867" s="24" t="str">
        <f t="shared" si="1470"/>
        <v/>
      </c>
      <c r="U867" s="24"/>
      <c r="V867" s="24" t="str">
        <f t="shared" si="1471"/>
        <v/>
      </c>
      <c r="W867" s="24"/>
      <c r="X867" s="63"/>
      <c r="Y867" s="24"/>
      <c r="Z867" s="24" t="str">
        <f t="shared" si="1472"/>
        <v/>
      </c>
      <c r="AA867" s="26" t="str">
        <f t="shared" si="1473"/>
        <v/>
      </c>
      <c r="AB867" s="7"/>
      <c r="AD867" s="23"/>
      <c r="AE867" s="24"/>
      <c r="AF867" s="24" t="str">
        <f t="shared" si="1474"/>
        <v/>
      </c>
      <c r="AG867" s="24"/>
      <c r="AH867" s="24" t="str">
        <f t="shared" si="1475"/>
        <v/>
      </c>
      <c r="AI867" s="24"/>
      <c r="AJ867" s="24" t="str">
        <f t="shared" si="1476"/>
        <v/>
      </c>
      <c r="AK867" s="24"/>
      <c r="AL867" s="63"/>
      <c r="AM867" s="24"/>
      <c r="AN867" s="24" t="str">
        <f t="shared" si="1479"/>
        <v/>
      </c>
      <c r="AO867" s="26" t="str">
        <f t="shared" si="1480"/>
        <v/>
      </c>
      <c r="AP867" s="7"/>
      <c r="AR867" s="23"/>
      <c r="AS867" s="24"/>
      <c r="AT867" s="24" t="str">
        <f t="shared" si="1481"/>
        <v/>
      </c>
      <c r="AU867" s="24"/>
      <c r="AV867" s="24" t="str">
        <f t="shared" si="1482"/>
        <v/>
      </c>
      <c r="AW867" s="24"/>
      <c r="AX867" s="24" t="str">
        <f t="shared" si="1483"/>
        <v/>
      </c>
      <c r="AY867" s="24"/>
      <c r="AZ867" s="63"/>
      <c r="BA867" s="24"/>
      <c r="BB867" s="24" t="str">
        <f t="shared" si="1486"/>
        <v/>
      </c>
      <c r="BC867" s="26" t="str">
        <f t="shared" si="1487"/>
        <v/>
      </c>
      <c r="BD867" s="7"/>
      <c r="BF867" s="23"/>
      <c r="BG867" s="24"/>
      <c r="BH867" s="24" t="str">
        <f t="shared" si="1488"/>
        <v/>
      </c>
      <c r="BI867" s="189"/>
      <c r="BJ867" s="24" t="str">
        <f t="shared" si="1495"/>
        <v/>
      </c>
      <c r="BK867" s="24"/>
      <c r="BL867" s="24" t="str">
        <f t="shared" si="1489"/>
        <v/>
      </c>
      <c r="BM867" s="24"/>
      <c r="BN867" s="63"/>
      <c r="BO867" s="24"/>
      <c r="BP867" s="24" t="str">
        <f t="shared" si="1492"/>
        <v/>
      </c>
      <c r="BQ867" s="26" t="str">
        <f t="shared" si="1493"/>
        <v/>
      </c>
      <c r="BR867" s="7"/>
      <c r="BS867" s="1"/>
      <c r="BT867" s="15"/>
      <c r="BU867" s="9"/>
      <c r="BV867" s="9" t="str">
        <f t="shared" si="1508"/>
        <v/>
      </c>
      <c r="BW867" s="9"/>
      <c r="BX867" s="9" t="str">
        <f t="shared" si="1509"/>
        <v/>
      </c>
      <c r="BY867" s="9"/>
      <c r="BZ867" s="9" t="str">
        <f t="shared" si="1510"/>
        <v/>
      </c>
      <c r="CA867" s="9"/>
      <c r="CB867" s="9"/>
      <c r="CC867" s="9"/>
      <c r="CD867" s="9" t="str">
        <f t="shared" si="1499"/>
        <v/>
      </c>
      <c r="CE867" s="10" t="str">
        <f t="shared" si="1500"/>
        <v/>
      </c>
      <c r="CF867" s="7"/>
      <c r="CH867" s="15"/>
      <c r="CI867" s="9"/>
      <c r="CJ867" s="9" t="str">
        <f t="shared" si="1511"/>
        <v/>
      </c>
      <c r="CK867" s="9"/>
      <c r="CL867" s="9" t="str">
        <f t="shared" si="1512"/>
        <v/>
      </c>
      <c r="CM867" s="9"/>
      <c r="CN867" s="9" t="str">
        <f t="shared" si="1513"/>
        <v/>
      </c>
      <c r="CO867" s="9"/>
      <c r="CP867" s="9"/>
      <c r="CQ867" s="9"/>
      <c r="CR867" s="9" t="str">
        <f t="shared" si="1504"/>
        <v/>
      </c>
      <c r="CS867" s="10" t="str">
        <f t="shared" si="1505"/>
        <v/>
      </c>
      <c r="CT867" s="7"/>
    </row>
    <row r="868" spans="1:98" ht="15" customHeight="1" thickTop="1">
      <c r="A868" s="89"/>
      <c r="B868" s="89"/>
      <c r="C868" s="78"/>
      <c r="D868" s="78" t="str">
        <f t="shared" si="1462"/>
        <v/>
      </c>
      <c r="E868" s="78"/>
      <c r="F868" s="28" t="str">
        <f t="shared" si="1463"/>
        <v/>
      </c>
      <c r="G868" s="78"/>
      <c r="H868" s="78" t="str">
        <f t="shared" si="1464"/>
        <v/>
      </c>
      <c r="I868" s="78"/>
      <c r="J868" s="90"/>
      <c r="K868" s="91"/>
      <c r="L868" s="28" t="str">
        <f t="shared" si="1467"/>
        <v/>
      </c>
      <c r="M868" s="29" t="str">
        <f t="shared" si="1468"/>
        <v/>
      </c>
      <c r="N868" s="7"/>
      <c r="P868" s="89" t="str">
        <f>IF(A868="","",A868)</f>
        <v/>
      </c>
      <c r="Q868" s="78"/>
      <c r="R868" s="78" t="str">
        <f t="shared" si="1469"/>
        <v/>
      </c>
      <c r="S868" s="78"/>
      <c r="T868" s="28" t="str">
        <f t="shared" si="1470"/>
        <v/>
      </c>
      <c r="U868" s="78"/>
      <c r="V868" s="78" t="str">
        <f t="shared" si="1471"/>
        <v/>
      </c>
      <c r="W868" s="78"/>
      <c r="X868" s="90"/>
      <c r="Y868" s="91"/>
      <c r="Z868" s="28" t="str">
        <f t="shared" si="1472"/>
        <v/>
      </c>
      <c r="AA868" s="29" t="str">
        <f t="shared" si="1473"/>
        <v/>
      </c>
      <c r="AB868" s="7"/>
      <c r="AD868" s="89" t="str">
        <f>IF(CF868="","",CF868)</f>
        <v/>
      </c>
      <c r="AE868" s="78"/>
      <c r="AF868" s="78" t="str">
        <f t="shared" si="1474"/>
        <v/>
      </c>
      <c r="AG868" s="78"/>
      <c r="AH868" s="28" t="str">
        <f t="shared" si="1475"/>
        <v/>
      </c>
      <c r="AI868" s="78"/>
      <c r="AJ868" s="78" t="str">
        <f t="shared" si="1476"/>
        <v/>
      </c>
      <c r="AK868" s="78"/>
      <c r="AL868" s="90"/>
      <c r="AM868" s="91"/>
      <c r="AN868" s="28" t="str">
        <f t="shared" si="1479"/>
        <v/>
      </c>
      <c r="AO868" s="29" t="str">
        <f t="shared" si="1480"/>
        <v/>
      </c>
      <c r="AP868" s="7"/>
      <c r="AR868" s="89"/>
      <c r="AS868" s="78"/>
      <c r="AT868" s="78" t="str">
        <f t="shared" si="1481"/>
        <v/>
      </c>
      <c r="AU868" s="78"/>
      <c r="AV868" s="28" t="str">
        <f t="shared" si="1482"/>
        <v/>
      </c>
      <c r="AW868" s="78"/>
      <c r="AX868" s="78" t="str">
        <f t="shared" si="1483"/>
        <v/>
      </c>
      <c r="AY868" s="78"/>
      <c r="AZ868" s="90"/>
      <c r="BA868" s="91"/>
      <c r="BB868" s="28" t="str">
        <f t="shared" si="1486"/>
        <v/>
      </c>
      <c r="BC868" s="29" t="str">
        <f t="shared" si="1487"/>
        <v/>
      </c>
      <c r="BD868" s="7"/>
      <c r="BF868" s="89" t="str">
        <f>IF(EM868="","",EM868)</f>
        <v/>
      </c>
      <c r="BG868" s="78"/>
      <c r="BH868" s="78" t="str">
        <f t="shared" si="1488"/>
        <v/>
      </c>
      <c r="BI868" s="188"/>
      <c r="BJ868" s="28" t="str">
        <f t="shared" si="1495"/>
        <v/>
      </c>
      <c r="BK868" s="78"/>
      <c r="BL868" s="78" t="str">
        <f t="shared" si="1489"/>
        <v/>
      </c>
      <c r="BM868" s="78"/>
      <c r="BN868" s="90"/>
      <c r="BO868" s="91"/>
      <c r="BP868" s="28" t="str">
        <f t="shared" si="1492"/>
        <v/>
      </c>
      <c r="BQ868" s="29" t="str">
        <f t="shared" si="1493"/>
        <v/>
      </c>
      <c r="BR868" s="7"/>
      <c r="BS868" s="1"/>
      <c r="BT868" s="15"/>
      <c r="BU868" s="9"/>
      <c r="BV868" s="9" t="str">
        <f t="shared" si="1508"/>
        <v/>
      </c>
      <c r="BW868" s="9"/>
      <c r="BX868" s="9" t="str">
        <f t="shared" si="1509"/>
        <v/>
      </c>
      <c r="BY868" s="9"/>
      <c r="BZ868" s="9" t="str">
        <f t="shared" si="1510"/>
        <v/>
      </c>
      <c r="CA868" s="9"/>
      <c r="CB868" s="9"/>
      <c r="CC868" s="9"/>
      <c r="CD868" s="9" t="str">
        <f t="shared" si="1499"/>
        <v/>
      </c>
      <c r="CE868" s="10" t="str">
        <f t="shared" si="1500"/>
        <v/>
      </c>
      <c r="CF868" s="7"/>
      <c r="CH868" s="15"/>
      <c r="CI868" s="9"/>
      <c r="CJ868" s="9" t="str">
        <f t="shared" si="1511"/>
        <v/>
      </c>
      <c r="CK868" s="9"/>
      <c r="CL868" s="9" t="str">
        <f t="shared" si="1512"/>
        <v/>
      </c>
      <c r="CM868" s="9"/>
      <c r="CN868" s="9" t="str">
        <f t="shared" si="1513"/>
        <v/>
      </c>
      <c r="CO868" s="9"/>
      <c r="CP868" s="9"/>
      <c r="CQ868" s="9"/>
      <c r="CR868" s="9" t="str">
        <f t="shared" si="1504"/>
        <v/>
      </c>
      <c r="CS868" s="10" t="str">
        <f t="shared" si="1505"/>
        <v/>
      </c>
      <c r="CT868" s="7"/>
    </row>
    <row r="869" spans="1:98" ht="15" customHeight="1">
      <c r="A869" s="15"/>
      <c r="B869" s="15"/>
      <c r="C869" s="9"/>
      <c r="D869" s="9" t="str">
        <f t="shared" si="1462"/>
        <v/>
      </c>
      <c r="E869" s="9"/>
      <c r="F869" s="9" t="str">
        <f t="shared" si="1463"/>
        <v/>
      </c>
      <c r="G869" s="9"/>
      <c r="H869" s="9" t="str">
        <f t="shared" si="1464"/>
        <v/>
      </c>
      <c r="I869" s="9"/>
      <c r="J869" s="62"/>
      <c r="K869" s="95"/>
      <c r="L869" s="9" t="str">
        <f t="shared" si="1467"/>
        <v/>
      </c>
      <c r="M869" s="10" t="str">
        <f t="shared" si="1468"/>
        <v/>
      </c>
      <c r="N869" s="7"/>
      <c r="P869" s="15"/>
      <c r="Q869" s="9"/>
      <c r="R869" s="9" t="str">
        <f t="shared" si="1469"/>
        <v/>
      </c>
      <c r="S869" s="9"/>
      <c r="T869" s="9" t="str">
        <f t="shared" si="1470"/>
        <v/>
      </c>
      <c r="U869" s="9"/>
      <c r="V869" s="9" t="str">
        <f t="shared" si="1471"/>
        <v/>
      </c>
      <c r="W869" s="9"/>
      <c r="X869" s="62"/>
      <c r="Y869" s="95"/>
      <c r="Z869" s="9" t="str">
        <f t="shared" si="1472"/>
        <v/>
      </c>
      <c r="AA869" s="10" t="str">
        <f t="shared" si="1473"/>
        <v/>
      </c>
      <c r="AB869" s="7"/>
      <c r="AD869" s="15"/>
      <c r="AE869" s="9"/>
      <c r="AF869" s="9" t="str">
        <f t="shared" si="1474"/>
        <v/>
      </c>
      <c r="AG869" s="9"/>
      <c r="AH869" s="9" t="str">
        <f t="shared" si="1475"/>
        <v/>
      </c>
      <c r="AI869" s="9"/>
      <c r="AJ869" s="9" t="str">
        <f t="shared" si="1476"/>
        <v/>
      </c>
      <c r="AK869" s="9"/>
      <c r="AL869" s="62"/>
      <c r="AM869" s="95"/>
      <c r="AN869" s="9" t="str">
        <f t="shared" si="1479"/>
        <v/>
      </c>
      <c r="AO869" s="10" t="str">
        <f t="shared" si="1480"/>
        <v/>
      </c>
      <c r="AP869" s="7"/>
      <c r="AR869" s="15"/>
      <c r="AS869" s="9"/>
      <c r="AT869" s="9" t="str">
        <f t="shared" si="1481"/>
        <v/>
      </c>
      <c r="AU869" s="9"/>
      <c r="AV869" s="9" t="str">
        <f t="shared" si="1482"/>
        <v/>
      </c>
      <c r="AW869" s="9"/>
      <c r="AX869" s="9" t="str">
        <f t="shared" si="1483"/>
        <v/>
      </c>
      <c r="AY869" s="9"/>
      <c r="AZ869" s="62"/>
      <c r="BA869" s="95"/>
      <c r="BB869" s="9" t="str">
        <f t="shared" si="1486"/>
        <v/>
      </c>
      <c r="BC869" s="10" t="str">
        <f t="shared" si="1487"/>
        <v/>
      </c>
      <c r="BD869" s="7"/>
      <c r="BF869" s="15"/>
      <c r="BG869" s="9"/>
      <c r="BH869" s="9" t="str">
        <f t="shared" si="1488"/>
        <v/>
      </c>
      <c r="BI869" s="73"/>
      <c r="BJ869" s="9" t="str">
        <f t="shared" si="1495"/>
        <v/>
      </c>
      <c r="BK869" s="9"/>
      <c r="BL869" s="9" t="str">
        <f t="shared" si="1489"/>
        <v/>
      </c>
      <c r="BM869" s="9"/>
      <c r="BN869" s="62"/>
      <c r="BO869" s="95"/>
      <c r="BP869" s="9" t="str">
        <f t="shared" si="1492"/>
        <v/>
      </c>
      <c r="BQ869" s="10" t="str">
        <f t="shared" si="1493"/>
        <v/>
      </c>
      <c r="BR869" s="7"/>
      <c r="BS869" s="1"/>
      <c r="BT869" s="15"/>
      <c r="BU869" s="9"/>
      <c r="BV869" s="9" t="str">
        <f t="shared" si="1508"/>
        <v/>
      </c>
      <c r="BW869" s="9"/>
      <c r="BX869" s="9" t="str">
        <f t="shared" si="1509"/>
        <v/>
      </c>
      <c r="BY869" s="9"/>
      <c r="BZ869" s="9" t="str">
        <f t="shared" si="1510"/>
        <v/>
      </c>
      <c r="CA869" s="9"/>
      <c r="CB869" s="9"/>
      <c r="CC869" s="9"/>
      <c r="CD869" s="9" t="str">
        <f t="shared" si="1499"/>
        <v/>
      </c>
      <c r="CE869" s="10" t="str">
        <f t="shared" si="1500"/>
        <v/>
      </c>
      <c r="CF869" s="7"/>
      <c r="CH869" s="15"/>
      <c r="CI869" s="9"/>
      <c r="CJ869" s="9" t="str">
        <f t="shared" si="1511"/>
        <v/>
      </c>
      <c r="CK869" s="9"/>
      <c r="CL869" s="9" t="str">
        <f t="shared" si="1512"/>
        <v/>
      </c>
      <c r="CM869" s="9"/>
      <c r="CN869" s="9" t="str">
        <f t="shared" si="1513"/>
        <v/>
      </c>
      <c r="CO869" s="9"/>
      <c r="CP869" s="9"/>
      <c r="CQ869" s="9"/>
      <c r="CR869" s="9" t="str">
        <f t="shared" si="1504"/>
        <v/>
      </c>
      <c r="CS869" s="10" t="str">
        <f t="shared" si="1505"/>
        <v/>
      </c>
      <c r="CT869" s="7"/>
    </row>
    <row r="870" spans="1:98" ht="15" customHeight="1">
      <c r="A870" s="15"/>
      <c r="B870" s="15"/>
      <c r="C870" s="9"/>
      <c r="D870" s="9" t="str">
        <f t="shared" si="1462"/>
        <v/>
      </c>
      <c r="E870" s="9"/>
      <c r="F870" s="9" t="str">
        <f t="shared" si="1463"/>
        <v/>
      </c>
      <c r="G870" s="9"/>
      <c r="H870" s="9" t="str">
        <f t="shared" si="1464"/>
        <v/>
      </c>
      <c r="I870" s="9"/>
      <c r="J870" s="62"/>
      <c r="K870" s="95"/>
      <c r="L870" s="9" t="str">
        <f t="shared" si="1467"/>
        <v/>
      </c>
      <c r="M870" s="10" t="str">
        <f t="shared" si="1468"/>
        <v/>
      </c>
      <c r="N870" s="7"/>
      <c r="P870" s="15"/>
      <c r="Q870" s="9"/>
      <c r="R870" s="9" t="str">
        <f t="shared" si="1469"/>
        <v/>
      </c>
      <c r="S870" s="9"/>
      <c r="T870" s="9" t="str">
        <f t="shared" si="1470"/>
        <v/>
      </c>
      <c r="U870" s="9"/>
      <c r="V870" s="9" t="str">
        <f t="shared" si="1471"/>
        <v/>
      </c>
      <c r="W870" s="9"/>
      <c r="X870" s="62"/>
      <c r="Y870" s="95"/>
      <c r="Z870" s="9" t="str">
        <f t="shared" si="1472"/>
        <v/>
      </c>
      <c r="AA870" s="10" t="str">
        <f t="shared" si="1473"/>
        <v/>
      </c>
      <c r="AB870" s="7"/>
      <c r="AD870" s="15"/>
      <c r="AE870" s="9"/>
      <c r="AF870" s="9" t="str">
        <f t="shared" si="1474"/>
        <v/>
      </c>
      <c r="AG870" s="9"/>
      <c r="AH870" s="9" t="str">
        <f t="shared" si="1475"/>
        <v/>
      </c>
      <c r="AI870" s="9"/>
      <c r="AJ870" s="9" t="str">
        <f t="shared" si="1476"/>
        <v/>
      </c>
      <c r="AK870" s="9"/>
      <c r="AL870" s="62"/>
      <c r="AM870" s="95"/>
      <c r="AN870" s="9" t="str">
        <f t="shared" si="1479"/>
        <v/>
      </c>
      <c r="AO870" s="10" t="str">
        <f t="shared" si="1480"/>
        <v/>
      </c>
      <c r="AP870" s="7"/>
      <c r="AR870" s="17"/>
      <c r="AS870" s="9"/>
      <c r="AT870" s="9" t="str">
        <f t="shared" si="1481"/>
        <v/>
      </c>
      <c r="AU870" s="9"/>
      <c r="AV870" s="9" t="str">
        <f t="shared" si="1482"/>
        <v/>
      </c>
      <c r="AW870" s="9"/>
      <c r="AX870" s="9" t="str">
        <f t="shared" si="1483"/>
        <v/>
      </c>
      <c r="AY870" s="9"/>
      <c r="AZ870" s="62"/>
      <c r="BA870" s="95"/>
      <c r="BB870" s="9" t="str">
        <f t="shared" si="1486"/>
        <v/>
      </c>
      <c r="BC870" s="10" t="str">
        <f t="shared" si="1487"/>
        <v/>
      </c>
      <c r="BD870" s="7"/>
      <c r="BF870" s="15"/>
      <c r="BG870" s="9"/>
      <c r="BH870" s="9" t="str">
        <f t="shared" si="1488"/>
        <v/>
      </c>
      <c r="BI870" s="73"/>
      <c r="BJ870" s="9" t="str">
        <f t="shared" si="1495"/>
        <v/>
      </c>
      <c r="BK870" s="9"/>
      <c r="BL870" s="9" t="str">
        <f t="shared" si="1489"/>
        <v/>
      </c>
      <c r="BM870" s="9"/>
      <c r="BN870" s="62"/>
      <c r="BO870" s="95"/>
      <c r="BP870" s="9" t="str">
        <f t="shared" si="1492"/>
        <v/>
      </c>
      <c r="BQ870" s="10" t="str">
        <f t="shared" si="1493"/>
        <v/>
      </c>
      <c r="BR870" s="7"/>
      <c r="BS870" s="1"/>
      <c r="BT870" s="15"/>
      <c r="BU870" s="9"/>
      <c r="BV870" s="9" t="str">
        <f t="shared" si="1508"/>
        <v/>
      </c>
      <c r="BW870" s="9"/>
      <c r="BX870" s="9" t="str">
        <f t="shared" si="1509"/>
        <v/>
      </c>
      <c r="BY870" s="9"/>
      <c r="BZ870" s="9" t="str">
        <f t="shared" si="1510"/>
        <v/>
      </c>
      <c r="CA870" s="9"/>
      <c r="CB870" s="9"/>
      <c r="CC870" s="9"/>
      <c r="CD870" s="9" t="str">
        <f t="shared" si="1499"/>
        <v/>
      </c>
      <c r="CE870" s="10" t="str">
        <f t="shared" si="1500"/>
        <v/>
      </c>
      <c r="CF870" s="7"/>
      <c r="CH870" s="15"/>
      <c r="CI870" s="9"/>
      <c r="CJ870" s="9" t="str">
        <f t="shared" si="1511"/>
        <v/>
      </c>
      <c r="CK870" s="9"/>
      <c r="CL870" s="9" t="str">
        <f t="shared" si="1512"/>
        <v/>
      </c>
      <c r="CM870" s="9"/>
      <c r="CN870" s="9" t="str">
        <f t="shared" si="1513"/>
        <v/>
      </c>
      <c r="CO870" s="9"/>
      <c r="CP870" s="9"/>
      <c r="CQ870" s="9"/>
      <c r="CR870" s="9" t="str">
        <f t="shared" si="1504"/>
        <v/>
      </c>
      <c r="CS870" s="10" t="str">
        <f t="shared" si="1505"/>
        <v/>
      </c>
      <c r="CT870" s="7"/>
    </row>
    <row r="871" spans="1:98" ht="15" customHeight="1" thickBot="1">
      <c r="A871" s="23"/>
      <c r="B871" s="23"/>
      <c r="C871" s="24"/>
      <c r="D871" s="24" t="str">
        <f t="shared" si="1462"/>
        <v/>
      </c>
      <c r="E871" s="24"/>
      <c r="F871" s="24" t="str">
        <f t="shared" si="1463"/>
        <v/>
      </c>
      <c r="G871" s="24"/>
      <c r="H871" s="24" t="str">
        <f t="shared" si="1464"/>
        <v/>
      </c>
      <c r="I871" s="24"/>
      <c r="J871" s="63"/>
      <c r="K871" s="24"/>
      <c r="L871" s="24" t="str">
        <f t="shared" si="1467"/>
        <v/>
      </c>
      <c r="M871" s="26" t="str">
        <f t="shared" si="1468"/>
        <v/>
      </c>
      <c r="N871" s="7"/>
      <c r="P871" s="23"/>
      <c r="Q871" s="24"/>
      <c r="R871" s="24" t="str">
        <f t="shared" si="1469"/>
        <v/>
      </c>
      <c r="S871" s="24"/>
      <c r="T871" s="24" t="str">
        <f t="shared" si="1470"/>
        <v/>
      </c>
      <c r="U871" s="24"/>
      <c r="V871" s="24" t="str">
        <f t="shared" si="1471"/>
        <v/>
      </c>
      <c r="W871" s="24"/>
      <c r="X871" s="63"/>
      <c r="Y871" s="24"/>
      <c r="Z871" s="24" t="str">
        <f t="shared" si="1472"/>
        <v/>
      </c>
      <c r="AA871" s="26" t="str">
        <f t="shared" si="1473"/>
        <v/>
      </c>
      <c r="AB871" s="7"/>
      <c r="AD871" s="23"/>
      <c r="AE871" s="24"/>
      <c r="AF871" s="24" t="str">
        <f t="shared" si="1474"/>
        <v/>
      </c>
      <c r="AG871" s="24"/>
      <c r="AH871" s="24" t="str">
        <f t="shared" si="1475"/>
        <v/>
      </c>
      <c r="AI871" s="24"/>
      <c r="AJ871" s="24" t="str">
        <f t="shared" si="1476"/>
        <v/>
      </c>
      <c r="AK871" s="24"/>
      <c r="AL871" s="63"/>
      <c r="AM871" s="24"/>
      <c r="AN871" s="24" t="str">
        <f t="shared" si="1479"/>
        <v/>
      </c>
      <c r="AO871" s="26" t="str">
        <f t="shared" si="1480"/>
        <v/>
      </c>
      <c r="AP871" s="7"/>
      <c r="AR871" s="23"/>
      <c r="AS871" s="24"/>
      <c r="AT871" s="24" t="str">
        <f t="shared" si="1481"/>
        <v/>
      </c>
      <c r="AU871" s="24"/>
      <c r="AV871" s="24" t="str">
        <f t="shared" si="1482"/>
        <v/>
      </c>
      <c r="AW871" s="24"/>
      <c r="AX871" s="24" t="str">
        <f t="shared" si="1483"/>
        <v/>
      </c>
      <c r="AY871" s="24"/>
      <c r="AZ871" s="63"/>
      <c r="BA871" s="24"/>
      <c r="BB871" s="24" t="str">
        <f t="shared" si="1486"/>
        <v/>
      </c>
      <c r="BC871" s="26" t="str">
        <f t="shared" si="1487"/>
        <v/>
      </c>
      <c r="BD871" s="7"/>
      <c r="BF871" s="23"/>
      <c r="BG871" s="24"/>
      <c r="BH871" s="24" t="str">
        <f t="shared" si="1488"/>
        <v/>
      </c>
      <c r="BI871" s="189"/>
      <c r="BJ871" s="24" t="str">
        <f t="shared" si="1495"/>
        <v/>
      </c>
      <c r="BK871" s="24"/>
      <c r="BL871" s="24" t="str">
        <f t="shared" si="1489"/>
        <v/>
      </c>
      <c r="BM871" s="24"/>
      <c r="BN871" s="63"/>
      <c r="BO871" s="24"/>
      <c r="BP871" s="24" t="str">
        <f t="shared" si="1492"/>
        <v/>
      </c>
      <c r="BQ871" s="26" t="str">
        <f t="shared" si="1493"/>
        <v/>
      </c>
      <c r="BR871" s="7"/>
      <c r="BS871" s="1"/>
      <c r="BT871" s="15"/>
      <c r="BU871" s="9"/>
      <c r="BV871" s="9" t="str">
        <f t="shared" si="1508"/>
        <v/>
      </c>
      <c r="BW871" s="9"/>
      <c r="BX871" s="9" t="str">
        <f t="shared" si="1509"/>
        <v/>
      </c>
      <c r="BY871" s="9"/>
      <c r="BZ871" s="9" t="str">
        <f t="shared" si="1510"/>
        <v/>
      </c>
      <c r="CA871" s="9"/>
      <c r="CB871" s="9"/>
      <c r="CC871" s="9"/>
      <c r="CD871" s="9" t="str">
        <f t="shared" si="1499"/>
        <v/>
      </c>
      <c r="CE871" s="10" t="str">
        <f t="shared" si="1500"/>
        <v/>
      </c>
      <c r="CF871" s="7"/>
      <c r="CH871" s="15"/>
      <c r="CI871" s="9"/>
      <c r="CJ871" s="9" t="str">
        <f t="shared" si="1511"/>
        <v/>
      </c>
      <c r="CK871" s="9"/>
      <c r="CL871" s="9" t="str">
        <f t="shared" si="1512"/>
        <v/>
      </c>
      <c r="CM871" s="9"/>
      <c r="CN871" s="9" t="str">
        <f t="shared" si="1513"/>
        <v/>
      </c>
      <c r="CO871" s="9"/>
      <c r="CP871" s="9"/>
      <c r="CQ871" s="9"/>
      <c r="CR871" s="9" t="str">
        <f t="shared" si="1504"/>
        <v/>
      </c>
      <c r="CS871" s="10" t="str">
        <f t="shared" si="1505"/>
        <v/>
      </c>
      <c r="CT871" s="7"/>
    </row>
    <row r="872" spans="1:98" ht="15" customHeight="1" thickTop="1">
      <c r="A872" s="89"/>
      <c r="B872" s="89"/>
      <c r="C872" s="78"/>
      <c r="D872" s="78" t="str">
        <f t="shared" si="1462"/>
        <v/>
      </c>
      <c r="E872" s="78"/>
      <c r="F872" s="28" t="str">
        <f t="shared" si="1463"/>
        <v/>
      </c>
      <c r="G872" s="78"/>
      <c r="H872" s="78" t="str">
        <f t="shared" si="1464"/>
        <v/>
      </c>
      <c r="I872" s="78"/>
      <c r="J872" s="90"/>
      <c r="K872" s="91"/>
      <c r="L872" s="28" t="str">
        <f t="shared" si="1467"/>
        <v/>
      </c>
      <c r="M872" s="29" t="str">
        <f t="shared" si="1468"/>
        <v/>
      </c>
      <c r="N872" s="7"/>
      <c r="P872" s="89"/>
      <c r="Q872" s="78"/>
      <c r="R872" s="78" t="str">
        <f t="shared" si="1469"/>
        <v/>
      </c>
      <c r="S872" s="78"/>
      <c r="T872" s="28" t="str">
        <f t="shared" si="1470"/>
        <v/>
      </c>
      <c r="U872" s="78"/>
      <c r="V872" s="78" t="str">
        <f t="shared" si="1471"/>
        <v/>
      </c>
      <c r="W872" s="78"/>
      <c r="X872" s="90"/>
      <c r="Y872" s="91"/>
      <c r="Z872" s="28" t="str">
        <f t="shared" si="1472"/>
        <v/>
      </c>
      <c r="AA872" s="29" t="str">
        <f t="shared" si="1473"/>
        <v/>
      </c>
      <c r="AB872" s="7"/>
      <c r="AD872" s="89"/>
      <c r="AE872" s="78"/>
      <c r="AF872" s="78" t="str">
        <f t="shared" si="1474"/>
        <v/>
      </c>
      <c r="AG872" s="78"/>
      <c r="AH872" s="28" t="str">
        <f t="shared" si="1475"/>
        <v/>
      </c>
      <c r="AI872" s="78"/>
      <c r="AJ872" s="78" t="str">
        <f t="shared" si="1476"/>
        <v/>
      </c>
      <c r="AK872" s="78"/>
      <c r="AL872" s="90"/>
      <c r="AM872" s="91"/>
      <c r="AN872" s="28" t="str">
        <f t="shared" si="1479"/>
        <v/>
      </c>
      <c r="AO872" s="29" t="str">
        <f t="shared" si="1480"/>
        <v/>
      </c>
      <c r="AP872" s="7"/>
      <c r="AR872" s="89"/>
      <c r="AS872" s="78"/>
      <c r="AT872" s="78" t="str">
        <f t="shared" si="1481"/>
        <v/>
      </c>
      <c r="AU872" s="78"/>
      <c r="AV872" s="28" t="str">
        <f t="shared" si="1482"/>
        <v/>
      </c>
      <c r="AW872" s="78"/>
      <c r="AX872" s="78" t="str">
        <f t="shared" si="1483"/>
        <v/>
      </c>
      <c r="AY872" s="78"/>
      <c r="AZ872" s="90"/>
      <c r="BA872" s="91"/>
      <c r="BB872" s="28" t="str">
        <f t="shared" si="1486"/>
        <v/>
      </c>
      <c r="BC872" s="29" t="str">
        <f t="shared" si="1487"/>
        <v/>
      </c>
      <c r="BD872" s="7"/>
      <c r="BF872" s="89"/>
      <c r="BG872" s="78"/>
      <c r="BH872" s="78" t="str">
        <f t="shared" si="1488"/>
        <v/>
      </c>
      <c r="BI872" s="188"/>
      <c r="BJ872" s="28" t="str">
        <f t="shared" si="1495"/>
        <v/>
      </c>
      <c r="BK872" s="78"/>
      <c r="BL872" s="78" t="str">
        <f t="shared" si="1489"/>
        <v/>
      </c>
      <c r="BM872" s="78"/>
      <c r="BN872" s="90"/>
      <c r="BO872" s="91"/>
      <c r="BP872" s="28" t="str">
        <f t="shared" si="1492"/>
        <v/>
      </c>
      <c r="BQ872" s="29" t="str">
        <f t="shared" si="1493"/>
        <v/>
      </c>
      <c r="BR872" s="7"/>
      <c r="BS872" s="1"/>
      <c r="BT872" s="15"/>
      <c r="BU872" s="9"/>
      <c r="BV872" s="9" t="str">
        <f t="shared" si="1508"/>
        <v/>
      </c>
      <c r="BW872" s="9"/>
      <c r="BX872" s="9" t="str">
        <f t="shared" si="1509"/>
        <v/>
      </c>
      <c r="BY872" s="9"/>
      <c r="BZ872" s="9" t="str">
        <f t="shared" si="1510"/>
        <v/>
      </c>
      <c r="CA872" s="9"/>
      <c r="CB872" s="9"/>
      <c r="CC872" s="9"/>
      <c r="CD872" s="9" t="str">
        <f t="shared" si="1499"/>
        <v/>
      </c>
      <c r="CE872" s="10" t="str">
        <f t="shared" si="1500"/>
        <v/>
      </c>
      <c r="CF872" s="7"/>
      <c r="CH872" s="15"/>
      <c r="CI872" s="9"/>
      <c r="CJ872" s="9" t="str">
        <f t="shared" si="1511"/>
        <v/>
      </c>
      <c r="CK872" s="9"/>
      <c r="CL872" s="9" t="str">
        <f t="shared" si="1512"/>
        <v/>
      </c>
      <c r="CM872" s="9"/>
      <c r="CN872" s="9" t="str">
        <f t="shared" si="1513"/>
        <v/>
      </c>
      <c r="CO872" s="9"/>
      <c r="CP872" s="9"/>
      <c r="CQ872" s="9"/>
      <c r="CR872" s="9" t="str">
        <f t="shared" si="1504"/>
        <v/>
      </c>
      <c r="CS872" s="10" t="str">
        <f t="shared" si="1505"/>
        <v/>
      </c>
      <c r="CT872" s="7"/>
    </row>
    <row r="873" spans="1:98" ht="15" customHeight="1">
      <c r="A873" s="15"/>
      <c r="B873" s="15"/>
      <c r="C873" s="9"/>
      <c r="D873" s="9" t="str">
        <f t="shared" si="1462"/>
        <v/>
      </c>
      <c r="E873" s="9"/>
      <c r="F873" s="9" t="str">
        <f t="shared" si="1463"/>
        <v/>
      </c>
      <c r="G873" s="9"/>
      <c r="H873" s="9" t="str">
        <f t="shared" si="1464"/>
        <v/>
      </c>
      <c r="I873" s="9"/>
      <c r="J873" s="62"/>
      <c r="K873" s="95"/>
      <c r="L873" s="9" t="str">
        <f t="shared" si="1467"/>
        <v/>
      </c>
      <c r="M873" s="10" t="str">
        <f t="shared" si="1468"/>
        <v/>
      </c>
      <c r="N873" s="7"/>
      <c r="P873" s="15"/>
      <c r="Q873" s="9"/>
      <c r="R873" s="9" t="str">
        <f t="shared" si="1469"/>
        <v/>
      </c>
      <c r="S873" s="9"/>
      <c r="T873" s="9" t="str">
        <f t="shared" si="1470"/>
        <v/>
      </c>
      <c r="U873" s="9"/>
      <c r="V873" s="9" t="str">
        <f t="shared" si="1471"/>
        <v/>
      </c>
      <c r="W873" s="9"/>
      <c r="X873" s="62"/>
      <c r="Y873" s="95"/>
      <c r="Z873" s="9" t="str">
        <f t="shared" si="1472"/>
        <v/>
      </c>
      <c r="AA873" s="10" t="str">
        <f t="shared" si="1473"/>
        <v/>
      </c>
      <c r="AB873" s="7"/>
      <c r="AD873" s="15"/>
      <c r="AE873" s="9"/>
      <c r="AF873" s="9" t="str">
        <f t="shared" si="1474"/>
        <v/>
      </c>
      <c r="AG873" s="9"/>
      <c r="AH873" s="9" t="str">
        <f t="shared" si="1475"/>
        <v/>
      </c>
      <c r="AI873" s="9"/>
      <c r="AJ873" s="9" t="str">
        <f t="shared" si="1476"/>
        <v/>
      </c>
      <c r="AK873" s="9"/>
      <c r="AL873" s="62"/>
      <c r="AM873" s="95"/>
      <c r="AN873" s="9" t="str">
        <f t="shared" si="1479"/>
        <v/>
      </c>
      <c r="AO873" s="10" t="str">
        <f t="shared" si="1480"/>
        <v/>
      </c>
      <c r="AP873" s="7"/>
      <c r="AR873" s="15"/>
      <c r="AS873" s="9"/>
      <c r="AT873" s="9" t="str">
        <f t="shared" si="1481"/>
        <v/>
      </c>
      <c r="AU873" s="9"/>
      <c r="AV873" s="9" t="str">
        <f t="shared" si="1482"/>
        <v/>
      </c>
      <c r="AW873" s="9"/>
      <c r="AX873" s="9" t="str">
        <f t="shared" si="1483"/>
        <v/>
      </c>
      <c r="AY873" s="9"/>
      <c r="AZ873" s="62"/>
      <c r="BA873" s="95"/>
      <c r="BB873" s="9" t="str">
        <f t="shared" si="1486"/>
        <v/>
      </c>
      <c r="BC873" s="10" t="str">
        <f t="shared" si="1487"/>
        <v/>
      </c>
      <c r="BD873" s="7"/>
      <c r="BF873" s="15"/>
      <c r="BG873" s="9"/>
      <c r="BH873" s="9" t="str">
        <f t="shared" si="1488"/>
        <v/>
      </c>
      <c r="BI873" s="73"/>
      <c r="BJ873" s="9" t="str">
        <f t="shared" si="1495"/>
        <v/>
      </c>
      <c r="BK873" s="9"/>
      <c r="BL873" s="9" t="str">
        <f t="shared" si="1489"/>
        <v/>
      </c>
      <c r="BM873" s="9"/>
      <c r="BN873" s="62"/>
      <c r="BO873" s="95"/>
      <c r="BP873" s="9" t="str">
        <f t="shared" si="1492"/>
        <v/>
      </c>
      <c r="BQ873" s="10" t="str">
        <f t="shared" si="1493"/>
        <v/>
      </c>
      <c r="BR873" s="7"/>
      <c r="BS873" s="1"/>
      <c r="BT873" s="15"/>
      <c r="BU873" s="9"/>
      <c r="BV873" s="9" t="str">
        <f t="shared" si="1508"/>
        <v/>
      </c>
      <c r="BW873" s="9"/>
      <c r="BX873" s="9" t="str">
        <f t="shared" si="1509"/>
        <v/>
      </c>
      <c r="BY873" s="9"/>
      <c r="BZ873" s="9" t="str">
        <f t="shared" si="1510"/>
        <v/>
      </c>
      <c r="CA873" s="9"/>
      <c r="CB873" s="9"/>
      <c r="CC873" s="9"/>
      <c r="CD873" s="9" t="str">
        <f t="shared" si="1499"/>
        <v/>
      </c>
      <c r="CE873" s="10" t="str">
        <f t="shared" si="1500"/>
        <v/>
      </c>
      <c r="CF873" s="7"/>
      <c r="CH873" s="15"/>
      <c r="CI873" s="9"/>
      <c r="CJ873" s="9" t="str">
        <f t="shared" si="1511"/>
        <v/>
      </c>
      <c r="CK873" s="9"/>
      <c r="CL873" s="9" t="str">
        <f t="shared" si="1512"/>
        <v/>
      </c>
      <c r="CM873" s="9"/>
      <c r="CN873" s="9" t="str">
        <f t="shared" si="1513"/>
        <v/>
      </c>
      <c r="CO873" s="9"/>
      <c r="CP873" s="9"/>
      <c r="CQ873" s="9"/>
      <c r="CR873" s="9" t="str">
        <f t="shared" si="1504"/>
        <v/>
      </c>
      <c r="CS873" s="10" t="str">
        <f t="shared" si="1505"/>
        <v/>
      </c>
      <c r="CT873" s="7"/>
    </row>
    <row r="874" spans="1:98" ht="15" customHeight="1">
      <c r="A874" s="15"/>
      <c r="B874" s="15"/>
      <c r="C874" s="9"/>
      <c r="D874" s="9" t="str">
        <f t="shared" si="1462"/>
        <v/>
      </c>
      <c r="E874" s="9"/>
      <c r="F874" s="9" t="str">
        <f t="shared" si="1463"/>
        <v/>
      </c>
      <c r="G874" s="9"/>
      <c r="H874" s="9" t="str">
        <f t="shared" si="1464"/>
        <v/>
      </c>
      <c r="I874" s="9"/>
      <c r="J874" s="62"/>
      <c r="K874" s="95"/>
      <c r="L874" s="9" t="str">
        <f t="shared" si="1467"/>
        <v/>
      </c>
      <c r="M874" s="10" t="str">
        <f t="shared" si="1468"/>
        <v/>
      </c>
      <c r="N874" s="7"/>
      <c r="P874" s="15"/>
      <c r="Q874" s="9"/>
      <c r="R874" s="9" t="str">
        <f t="shared" si="1469"/>
        <v/>
      </c>
      <c r="S874" s="9"/>
      <c r="T874" s="9" t="str">
        <f t="shared" si="1470"/>
        <v/>
      </c>
      <c r="U874" s="9"/>
      <c r="V874" s="9" t="str">
        <f t="shared" si="1471"/>
        <v/>
      </c>
      <c r="W874" s="9"/>
      <c r="X874" s="62"/>
      <c r="Y874" s="95"/>
      <c r="Z874" s="9" t="str">
        <f t="shared" si="1472"/>
        <v/>
      </c>
      <c r="AA874" s="10" t="str">
        <f t="shared" si="1473"/>
        <v/>
      </c>
      <c r="AB874" s="7"/>
      <c r="AD874" s="15"/>
      <c r="AE874" s="9"/>
      <c r="AF874" s="9" t="str">
        <f t="shared" si="1474"/>
        <v/>
      </c>
      <c r="AG874" s="9"/>
      <c r="AH874" s="9" t="str">
        <f t="shared" si="1475"/>
        <v/>
      </c>
      <c r="AI874" s="9"/>
      <c r="AJ874" s="9" t="str">
        <f t="shared" si="1476"/>
        <v/>
      </c>
      <c r="AK874" s="9"/>
      <c r="AL874" s="62"/>
      <c r="AM874" s="95"/>
      <c r="AN874" s="9" t="str">
        <f t="shared" si="1479"/>
        <v/>
      </c>
      <c r="AO874" s="10" t="str">
        <f t="shared" si="1480"/>
        <v/>
      </c>
      <c r="AP874" s="7"/>
      <c r="AR874" s="17"/>
      <c r="AS874" s="9"/>
      <c r="AT874" s="9" t="str">
        <f t="shared" si="1481"/>
        <v/>
      </c>
      <c r="AU874" s="9"/>
      <c r="AV874" s="9" t="str">
        <f t="shared" si="1482"/>
        <v/>
      </c>
      <c r="AW874" s="9"/>
      <c r="AX874" s="9" t="str">
        <f t="shared" si="1483"/>
        <v/>
      </c>
      <c r="AY874" s="9"/>
      <c r="AZ874" s="62"/>
      <c r="BA874" s="95"/>
      <c r="BB874" s="9" t="str">
        <f t="shared" si="1486"/>
        <v/>
      </c>
      <c r="BC874" s="10" t="str">
        <f t="shared" si="1487"/>
        <v/>
      </c>
      <c r="BD874" s="7"/>
      <c r="BF874" s="15"/>
      <c r="BG874" s="9"/>
      <c r="BH874" s="9" t="str">
        <f t="shared" si="1488"/>
        <v/>
      </c>
      <c r="BI874" s="73"/>
      <c r="BJ874" s="9" t="str">
        <f t="shared" si="1495"/>
        <v/>
      </c>
      <c r="BK874" s="9"/>
      <c r="BL874" s="9" t="str">
        <f t="shared" si="1489"/>
        <v/>
      </c>
      <c r="BM874" s="9"/>
      <c r="BN874" s="62"/>
      <c r="BO874" s="95"/>
      <c r="BP874" s="9" t="str">
        <f t="shared" si="1492"/>
        <v/>
      </c>
      <c r="BQ874" s="10" t="str">
        <f t="shared" si="1493"/>
        <v/>
      </c>
      <c r="BR874" s="7"/>
      <c r="BS874" s="1"/>
      <c r="BT874" s="15"/>
      <c r="BU874" s="9"/>
      <c r="BV874" s="9" t="str">
        <f t="shared" si="1508"/>
        <v/>
      </c>
      <c r="BW874" s="9"/>
      <c r="BX874" s="9" t="str">
        <f t="shared" si="1509"/>
        <v/>
      </c>
      <c r="BY874" s="9"/>
      <c r="BZ874" s="9" t="str">
        <f t="shared" si="1510"/>
        <v/>
      </c>
      <c r="CA874" s="9"/>
      <c r="CB874" s="9"/>
      <c r="CC874" s="9"/>
      <c r="CD874" s="9" t="str">
        <f t="shared" si="1499"/>
        <v/>
      </c>
      <c r="CE874" s="10" t="str">
        <f t="shared" si="1500"/>
        <v/>
      </c>
      <c r="CF874" s="7"/>
      <c r="CH874" s="15"/>
      <c r="CI874" s="9"/>
      <c r="CJ874" s="9" t="str">
        <f t="shared" si="1511"/>
        <v/>
      </c>
      <c r="CK874" s="9"/>
      <c r="CL874" s="9" t="str">
        <f t="shared" si="1512"/>
        <v/>
      </c>
      <c r="CM874" s="9"/>
      <c r="CN874" s="9" t="str">
        <f t="shared" si="1513"/>
        <v/>
      </c>
      <c r="CO874" s="9"/>
      <c r="CP874" s="9"/>
      <c r="CQ874" s="9"/>
      <c r="CR874" s="9" t="str">
        <f t="shared" si="1504"/>
        <v/>
      </c>
      <c r="CS874" s="10" t="str">
        <f t="shared" si="1505"/>
        <v/>
      </c>
      <c r="CT874" s="7"/>
    </row>
    <row r="875" spans="1:98" ht="15" customHeight="1" thickBot="1">
      <c r="A875" s="23"/>
      <c r="B875" s="23"/>
      <c r="C875" s="24"/>
      <c r="D875" s="24" t="str">
        <f t="shared" si="1462"/>
        <v/>
      </c>
      <c r="E875" s="24"/>
      <c r="F875" s="24" t="str">
        <f t="shared" si="1463"/>
        <v/>
      </c>
      <c r="G875" s="24"/>
      <c r="H875" s="24" t="str">
        <f t="shared" si="1464"/>
        <v/>
      </c>
      <c r="I875" s="24"/>
      <c r="J875" s="63"/>
      <c r="K875" s="24"/>
      <c r="L875" s="24" t="str">
        <f t="shared" si="1467"/>
        <v/>
      </c>
      <c r="M875" s="26" t="str">
        <f t="shared" si="1468"/>
        <v/>
      </c>
      <c r="N875" s="7"/>
      <c r="P875" s="23"/>
      <c r="Q875" s="24"/>
      <c r="R875" s="24" t="str">
        <f t="shared" si="1469"/>
        <v/>
      </c>
      <c r="S875" s="24"/>
      <c r="T875" s="24" t="str">
        <f t="shared" si="1470"/>
        <v/>
      </c>
      <c r="U875" s="24"/>
      <c r="V875" s="24" t="str">
        <f t="shared" si="1471"/>
        <v/>
      </c>
      <c r="W875" s="24"/>
      <c r="X875" s="63"/>
      <c r="Y875" s="24"/>
      <c r="Z875" s="24" t="str">
        <f t="shared" si="1472"/>
        <v/>
      </c>
      <c r="AA875" s="26" t="str">
        <f t="shared" si="1473"/>
        <v/>
      </c>
      <c r="AB875" s="7"/>
      <c r="AD875" s="23"/>
      <c r="AE875" s="24"/>
      <c r="AF875" s="24" t="str">
        <f t="shared" si="1474"/>
        <v/>
      </c>
      <c r="AG875" s="24"/>
      <c r="AH875" s="24" t="str">
        <f t="shared" si="1475"/>
        <v/>
      </c>
      <c r="AI875" s="24"/>
      <c r="AJ875" s="24" t="str">
        <f t="shared" si="1476"/>
        <v/>
      </c>
      <c r="AK875" s="24"/>
      <c r="AL875" s="63"/>
      <c r="AM875" s="24"/>
      <c r="AN875" s="24" t="str">
        <f t="shared" si="1479"/>
        <v/>
      </c>
      <c r="AO875" s="26" t="str">
        <f t="shared" si="1480"/>
        <v/>
      </c>
      <c r="AP875" s="7"/>
      <c r="AR875" s="23"/>
      <c r="AS875" s="24"/>
      <c r="AT875" s="24" t="str">
        <f t="shared" si="1481"/>
        <v/>
      </c>
      <c r="AU875" s="24"/>
      <c r="AV875" s="24" t="str">
        <f t="shared" si="1482"/>
        <v/>
      </c>
      <c r="AW875" s="24"/>
      <c r="AX875" s="24" t="str">
        <f t="shared" si="1483"/>
        <v/>
      </c>
      <c r="AY875" s="24"/>
      <c r="AZ875" s="63"/>
      <c r="BA875" s="24"/>
      <c r="BB875" s="24" t="str">
        <f t="shared" si="1486"/>
        <v/>
      </c>
      <c r="BC875" s="26" t="str">
        <f t="shared" si="1487"/>
        <v/>
      </c>
      <c r="BD875" s="7"/>
      <c r="BF875" s="23"/>
      <c r="BG875" s="24"/>
      <c r="BH875" s="24" t="str">
        <f t="shared" si="1488"/>
        <v/>
      </c>
      <c r="BI875" s="189"/>
      <c r="BJ875" s="24" t="str">
        <f t="shared" si="1495"/>
        <v/>
      </c>
      <c r="BK875" s="24"/>
      <c r="BL875" s="24" t="str">
        <f t="shared" si="1489"/>
        <v/>
      </c>
      <c r="BM875" s="24"/>
      <c r="BN875" s="63"/>
      <c r="BO875" s="24"/>
      <c r="BP875" s="24" t="str">
        <f t="shared" si="1492"/>
        <v/>
      </c>
      <c r="BQ875" s="26" t="str">
        <f t="shared" si="1493"/>
        <v/>
      </c>
      <c r="BR875" s="7"/>
      <c r="BS875" s="1"/>
      <c r="BT875" s="15"/>
      <c r="BU875" s="9"/>
      <c r="BV875" s="9" t="str">
        <f t="shared" si="1508"/>
        <v/>
      </c>
      <c r="BW875" s="9"/>
      <c r="BX875" s="9" t="str">
        <f t="shared" si="1509"/>
        <v/>
      </c>
      <c r="BY875" s="9"/>
      <c r="BZ875" s="9" t="str">
        <f t="shared" si="1510"/>
        <v/>
      </c>
      <c r="CA875" s="9"/>
      <c r="CB875" s="9"/>
      <c r="CC875" s="9"/>
      <c r="CD875" s="9" t="str">
        <f t="shared" si="1499"/>
        <v/>
      </c>
      <c r="CE875" s="10" t="str">
        <f t="shared" si="1500"/>
        <v/>
      </c>
      <c r="CF875" s="7"/>
      <c r="CH875" s="15"/>
      <c r="CI875" s="9"/>
      <c r="CJ875" s="9" t="str">
        <f t="shared" si="1511"/>
        <v/>
      </c>
      <c r="CK875" s="9"/>
      <c r="CL875" s="9" t="str">
        <f t="shared" si="1512"/>
        <v/>
      </c>
      <c r="CM875" s="9"/>
      <c r="CN875" s="9" t="str">
        <f t="shared" si="1513"/>
        <v/>
      </c>
      <c r="CO875" s="9"/>
      <c r="CP875" s="9"/>
      <c r="CQ875" s="9"/>
      <c r="CR875" s="9" t="str">
        <f t="shared" si="1504"/>
        <v/>
      </c>
      <c r="CS875" s="10" t="str">
        <f t="shared" si="1505"/>
        <v/>
      </c>
      <c r="CT875" s="7"/>
    </row>
    <row r="876" spans="1:98" ht="15" customHeight="1" thickTop="1">
      <c r="A876" s="89"/>
      <c r="B876" s="89"/>
      <c r="C876" s="78"/>
      <c r="D876" s="78" t="str">
        <f>IF(C876="","",C876-#REF!)</f>
        <v/>
      </c>
      <c r="E876" s="78"/>
      <c r="F876" s="28" t="str">
        <f>IF(E876="","",E876-#REF!)</f>
        <v/>
      </c>
      <c r="G876" s="78"/>
      <c r="H876" s="78" t="str">
        <f>IF(G876="","",#REF!+#REF!-G876)</f>
        <v/>
      </c>
      <c r="I876" s="78"/>
      <c r="J876" s="90"/>
      <c r="K876" s="91"/>
      <c r="L876" s="78"/>
      <c r="M876" s="29" t="str">
        <f t="shared" si="1468"/>
        <v/>
      </c>
      <c r="N876" s="7"/>
      <c r="P876" s="89"/>
      <c r="Q876" s="78"/>
      <c r="R876" s="78" t="str">
        <f>IF(Q876="","",Q876-#REF!)</f>
        <v/>
      </c>
      <c r="S876" s="78"/>
      <c r="T876" s="28" t="str">
        <f>IF(S876="","",S876-#REF!)</f>
        <v/>
      </c>
      <c r="U876" s="78"/>
      <c r="V876" s="78" t="str">
        <f>IF(U876="","",#REF!+#REF!-U876)</f>
        <v/>
      </c>
      <c r="W876" s="78"/>
      <c r="X876" s="90"/>
      <c r="Y876" s="91"/>
      <c r="Z876" s="78"/>
      <c r="AA876" s="29" t="str">
        <f t="shared" si="1473"/>
        <v/>
      </c>
      <c r="AB876" s="7"/>
      <c r="AD876" s="89"/>
      <c r="AE876" s="78"/>
      <c r="AF876" s="78" t="str">
        <f>IF(AE876="","",AE876-#REF!)</f>
        <v/>
      </c>
      <c r="AG876" s="78"/>
      <c r="AH876" s="28" t="str">
        <f>IF(AG876="","",AG876-#REF!)</f>
        <v/>
      </c>
      <c r="AI876" s="78"/>
      <c r="AJ876" s="78" t="str">
        <f>IF(AI876="","",#REF!+#REF!-AI876)</f>
        <v/>
      </c>
      <c r="AK876" s="78"/>
      <c r="AL876" s="90"/>
      <c r="AM876" s="91"/>
      <c r="AN876" s="78"/>
      <c r="AO876" s="29" t="str">
        <f t="shared" si="1480"/>
        <v/>
      </c>
      <c r="AP876" s="7"/>
      <c r="AR876" s="89"/>
      <c r="AS876" s="78"/>
      <c r="AT876" s="78" t="str">
        <f>IF(AS876="","",AS876-#REF!)</f>
        <v/>
      </c>
      <c r="AU876" s="78"/>
      <c r="AV876" s="28" t="str">
        <f>IF(AU876="","",AU876-#REF!)</f>
        <v/>
      </c>
      <c r="AW876" s="78"/>
      <c r="AX876" s="78" t="str">
        <f>IF(AW876="","",#REF!+#REF!-AW876)</f>
        <v/>
      </c>
      <c r="AY876" s="78"/>
      <c r="AZ876" s="90"/>
      <c r="BA876" s="91"/>
      <c r="BB876" s="78"/>
      <c r="BC876" s="29" t="str">
        <f t="shared" si="1487"/>
        <v/>
      </c>
      <c r="BD876" s="7"/>
      <c r="BF876" s="89"/>
      <c r="BG876" s="78"/>
      <c r="BH876" s="78" t="str">
        <f>IF(BG876="","",BG876-#REF!)</f>
        <v/>
      </c>
      <c r="BI876" s="188"/>
      <c r="BJ876" s="28" t="str">
        <f>IF(BI876="","",BI876-#REF!)</f>
        <v/>
      </c>
      <c r="BK876" s="78"/>
      <c r="BL876" s="78" t="str">
        <f>IF(BK876="","",#REF!+#REF!-BK876)</f>
        <v/>
      </c>
      <c r="BM876" s="78"/>
      <c r="BN876" s="90"/>
      <c r="BO876" s="91"/>
      <c r="BP876" s="78"/>
      <c r="BQ876" s="29" t="str">
        <f t="shared" si="1493"/>
        <v/>
      </c>
      <c r="BR876" s="7"/>
      <c r="BS876" s="1"/>
      <c r="BT876" s="15"/>
      <c r="BU876" s="9"/>
      <c r="BV876" s="9" t="str">
        <f t="shared" si="1508"/>
        <v/>
      </c>
      <c r="BW876" s="9"/>
      <c r="BX876" s="9" t="str">
        <f t="shared" si="1509"/>
        <v/>
      </c>
      <c r="BY876" s="9"/>
      <c r="BZ876" s="9" t="str">
        <f t="shared" si="1510"/>
        <v/>
      </c>
      <c r="CA876" s="9"/>
      <c r="CB876" s="9"/>
      <c r="CC876" s="9"/>
      <c r="CD876" s="9" t="str">
        <f t="shared" si="1499"/>
        <v/>
      </c>
      <c r="CE876" s="10" t="str">
        <f t="shared" si="1500"/>
        <v/>
      </c>
      <c r="CF876" s="7"/>
      <c r="CH876" s="15"/>
      <c r="CI876" s="9"/>
      <c r="CJ876" s="9" t="str">
        <f t="shared" si="1511"/>
        <v/>
      </c>
      <c r="CK876" s="9"/>
      <c r="CL876" s="9" t="str">
        <f t="shared" si="1512"/>
        <v/>
      </c>
      <c r="CM876" s="9"/>
      <c r="CN876" s="9" t="str">
        <f t="shared" si="1513"/>
        <v/>
      </c>
      <c r="CO876" s="9"/>
      <c r="CP876" s="9"/>
      <c r="CQ876" s="9"/>
      <c r="CR876" s="9" t="str">
        <f t="shared" si="1504"/>
        <v/>
      </c>
      <c r="CS876" s="10" t="str">
        <f t="shared" si="1505"/>
        <v/>
      </c>
      <c r="CT876" s="7"/>
    </row>
    <row r="877" spans="1:98" ht="15" customHeight="1">
      <c r="A877" s="15"/>
      <c r="B877" s="15"/>
      <c r="C877" s="9"/>
      <c r="D877" s="9" t="str">
        <f>IF(C877="","",C877-#REF!)</f>
        <v/>
      </c>
      <c r="E877" s="9"/>
      <c r="F877" s="9" t="str">
        <f>IF(E877="","",E877-#REF!)</f>
        <v/>
      </c>
      <c r="G877" s="9"/>
      <c r="H877" s="9" t="str">
        <f>IF(G877="","",#REF!+#REF!-G877)</f>
        <v/>
      </c>
      <c r="I877" s="9"/>
      <c r="J877" s="62"/>
      <c r="K877" s="95"/>
      <c r="L877" s="9"/>
      <c r="M877" s="10" t="str">
        <f t="shared" si="1468"/>
        <v/>
      </c>
      <c r="N877" s="7"/>
      <c r="P877" s="15"/>
      <c r="Q877" s="9"/>
      <c r="R877" s="9" t="str">
        <f>IF(Q877="","",Q877-#REF!)</f>
        <v/>
      </c>
      <c r="S877" s="9"/>
      <c r="T877" s="9" t="str">
        <f>IF(S877="","",S877-#REF!)</f>
        <v/>
      </c>
      <c r="U877" s="9"/>
      <c r="V877" s="9" t="str">
        <f>IF(U877="","",#REF!+#REF!-U877)</f>
        <v/>
      </c>
      <c r="W877" s="9"/>
      <c r="X877" s="62"/>
      <c r="Y877" s="95"/>
      <c r="Z877" s="9"/>
      <c r="AA877" s="10" t="str">
        <f t="shared" si="1473"/>
        <v/>
      </c>
      <c r="AB877" s="7"/>
      <c r="AD877" s="15"/>
      <c r="AE877" s="9"/>
      <c r="AF877" s="9" t="str">
        <f>IF(AE877="","",AE877-#REF!)</f>
        <v/>
      </c>
      <c r="AG877" s="9"/>
      <c r="AH877" s="9" t="str">
        <f>IF(AG877="","",AG877-#REF!)</f>
        <v/>
      </c>
      <c r="AI877" s="9"/>
      <c r="AJ877" s="9" t="str">
        <f>IF(AI877="","",#REF!+#REF!-AI877)</f>
        <v/>
      </c>
      <c r="AK877" s="9"/>
      <c r="AL877" s="62"/>
      <c r="AM877" s="95"/>
      <c r="AN877" s="9"/>
      <c r="AO877" s="10" t="str">
        <f t="shared" si="1480"/>
        <v/>
      </c>
      <c r="AP877" s="7"/>
      <c r="AR877" s="15"/>
      <c r="AS877" s="9"/>
      <c r="AT877" s="9" t="str">
        <f>IF(AS877="","",AS877-#REF!)</f>
        <v/>
      </c>
      <c r="AU877" s="9"/>
      <c r="AV877" s="9" t="str">
        <f>IF(AU877="","",AU877-#REF!)</f>
        <v/>
      </c>
      <c r="AW877" s="9"/>
      <c r="AX877" s="9" t="str">
        <f>IF(AW877="","",#REF!+#REF!-AW877)</f>
        <v/>
      </c>
      <c r="AY877" s="9"/>
      <c r="AZ877" s="62"/>
      <c r="BA877" s="95"/>
      <c r="BB877" s="9"/>
      <c r="BC877" s="10" t="str">
        <f t="shared" si="1487"/>
        <v/>
      </c>
      <c r="BD877" s="7"/>
      <c r="BF877" s="15"/>
      <c r="BG877" s="9"/>
      <c r="BH877" s="9" t="str">
        <f>IF(BG877="","",BG877-#REF!)</f>
        <v/>
      </c>
      <c r="BI877" s="73"/>
      <c r="BJ877" s="9" t="str">
        <f>IF(BI877="","",BI877-#REF!)</f>
        <v/>
      </c>
      <c r="BK877" s="9"/>
      <c r="BL877" s="9" t="str">
        <f>IF(BK877="","",#REF!+#REF!-BK877)</f>
        <v/>
      </c>
      <c r="BM877" s="9"/>
      <c r="BN877" s="62"/>
      <c r="BO877" s="95"/>
      <c r="BP877" s="9"/>
      <c r="BQ877" s="10" t="str">
        <f t="shared" si="1493"/>
        <v/>
      </c>
      <c r="BR877" s="7"/>
      <c r="BS877" s="1"/>
      <c r="BT877" s="15"/>
      <c r="BU877" s="9"/>
      <c r="BV877" s="9" t="str">
        <f t="shared" si="1508"/>
        <v/>
      </c>
      <c r="BW877" s="9"/>
      <c r="BX877" s="9" t="str">
        <f t="shared" si="1509"/>
        <v/>
      </c>
      <c r="BY877" s="9"/>
      <c r="BZ877" s="9" t="str">
        <f t="shared" si="1510"/>
        <v/>
      </c>
      <c r="CA877" s="9"/>
      <c r="CB877" s="9"/>
      <c r="CC877" s="9"/>
      <c r="CD877" s="9" t="str">
        <f t="shared" si="1499"/>
        <v/>
      </c>
      <c r="CE877" s="10" t="str">
        <f t="shared" si="1500"/>
        <v/>
      </c>
      <c r="CF877" s="7"/>
      <c r="CH877" s="15"/>
      <c r="CI877" s="9"/>
      <c r="CJ877" s="9" t="str">
        <f t="shared" si="1511"/>
        <v/>
      </c>
      <c r="CK877" s="9"/>
      <c r="CL877" s="9" t="str">
        <f t="shared" si="1512"/>
        <v/>
      </c>
      <c r="CM877" s="9"/>
      <c r="CN877" s="9" t="str">
        <f t="shared" si="1513"/>
        <v/>
      </c>
      <c r="CO877" s="9"/>
      <c r="CP877" s="9"/>
      <c r="CQ877" s="9"/>
      <c r="CR877" s="9" t="str">
        <f t="shared" si="1504"/>
        <v/>
      </c>
      <c r="CS877" s="10" t="str">
        <f t="shared" si="1505"/>
        <v/>
      </c>
      <c r="CT877" s="7"/>
    </row>
    <row r="878" spans="1:98" ht="15" customHeight="1">
      <c r="A878" s="15"/>
      <c r="B878" s="15"/>
      <c r="C878" s="9"/>
      <c r="D878" s="9" t="str">
        <f>IF(C878="","",C878-#REF!)</f>
        <v/>
      </c>
      <c r="E878" s="9"/>
      <c r="F878" s="9" t="str">
        <f>IF(E878="","",E878-#REF!)</f>
        <v/>
      </c>
      <c r="G878" s="9"/>
      <c r="H878" s="9" t="str">
        <f>IF(G878="","",#REF!+#REF!-G878)</f>
        <v/>
      </c>
      <c r="I878" s="9"/>
      <c r="J878" s="62"/>
      <c r="K878" s="95"/>
      <c r="L878" s="9"/>
      <c r="M878" s="10" t="str">
        <f t="shared" si="1468"/>
        <v/>
      </c>
      <c r="N878" s="7"/>
      <c r="P878" s="15"/>
      <c r="Q878" s="9"/>
      <c r="R878" s="9" t="str">
        <f>IF(Q878="","",Q878-#REF!)</f>
        <v/>
      </c>
      <c r="S878" s="9"/>
      <c r="T878" s="9" t="str">
        <f>IF(S878="","",S878-#REF!)</f>
        <v/>
      </c>
      <c r="U878" s="9"/>
      <c r="V878" s="9" t="str">
        <f>IF(U878="","",#REF!+#REF!-U878)</f>
        <v/>
      </c>
      <c r="W878" s="9"/>
      <c r="X878" s="62"/>
      <c r="Y878" s="95"/>
      <c r="Z878" s="9"/>
      <c r="AA878" s="10" t="str">
        <f t="shared" si="1473"/>
        <v/>
      </c>
      <c r="AB878" s="7"/>
      <c r="AD878" s="15"/>
      <c r="AE878" s="9"/>
      <c r="AF878" s="9" t="str">
        <f>IF(AE878="","",AE878-#REF!)</f>
        <v/>
      </c>
      <c r="AG878" s="9"/>
      <c r="AH878" s="9" t="str">
        <f>IF(AG878="","",AG878-#REF!)</f>
        <v/>
      </c>
      <c r="AI878" s="9"/>
      <c r="AJ878" s="9" t="str">
        <f>IF(AI878="","",#REF!+#REF!-AI878)</f>
        <v/>
      </c>
      <c r="AK878" s="9"/>
      <c r="AL878" s="62"/>
      <c r="AM878" s="95"/>
      <c r="AN878" s="9"/>
      <c r="AO878" s="10" t="str">
        <f t="shared" si="1480"/>
        <v/>
      </c>
      <c r="AP878" s="7"/>
      <c r="AR878" s="17"/>
      <c r="AS878" s="9"/>
      <c r="AT878" s="9" t="str">
        <f>IF(AS878="","",AS878-#REF!)</f>
        <v/>
      </c>
      <c r="AU878" s="9"/>
      <c r="AV878" s="9" t="str">
        <f>IF(AU878="","",AU878-#REF!)</f>
        <v/>
      </c>
      <c r="AW878" s="9"/>
      <c r="AX878" s="9" t="str">
        <f>IF(AW878="","",#REF!+#REF!-AW878)</f>
        <v/>
      </c>
      <c r="AY878" s="9"/>
      <c r="AZ878" s="62"/>
      <c r="BA878" s="95"/>
      <c r="BB878" s="9"/>
      <c r="BC878" s="10" t="str">
        <f t="shared" si="1487"/>
        <v/>
      </c>
      <c r="BD878" s="7"/>
      <c r="BF878" s="15"/>
      <c r="BG878" s="9"/>
      <c r="BH878" s="9" t="str">
        <f>IF(BG878="","",BG878-#REF!)</f>
        <v/>
      </c>
      <c r="BI878" s="73"/>
      <c r="BJ878" s="9" t="str">
        <f>IF(BI878="","",BI878-#REF!)</f>
        <v/>
      </c>
      <c r="BK878" s="9"/>
      <c r="BL878" s="9" t="str">
        <f>IF(BK878="","",#REF!+#REF!-BK878)</f>
        <v/>
      </c>
      <c r="BM878" s="9"/>
      <c r="BN878" s="62"/>
      <c r="BO878" s="95"/>
      <c r="BP878" s="9"/>
      <c r="BQ878" s="10" t="str">
        <f t="shared" si="1493"/>
        <v/>
      </c>
      <c r="BR878" s="7"/>
      <c r="BS878" s="1"/>
      <c r="BT878" s="15"/>
      <c r="BU878" s="9"/>
      <c r="BV878" s="9" t="str">
        <f t="shared" si="1508"/>
        <v/>
      </c>
      <c r="BW878" s="9"/>
      <c r="BX878" s="9" t="str">
        <f t="shared" si="1509"/>
        <v/>
      </c>
      <c r="BY878" s="9"/>
      <c r="BZ878" s="9" t="str">
        <f t="shared" si="1510"/>
        <v/>
      </c>
      <c r="CA878" s="9"/>
      <c r="CB878" s="9"/>
      <c r="CC878" s="9"/>
      <c r="CD878" s="9" t="str">
        <f t="shared" si="1499"/>
        <v/>
      </c>
      <c r="CE878" s="10" t="str">
        <f t="shared" si="1500"/>
        <v/>
      </c>
      <c r="CF878" s="7"/>
      <c r="CH878" s="15"/>
      <c r="CI878" s="9"/>
      <c r="CJ878" s="9" t="str">
        <f t="shared" si="1511"/>
        <v/>
      </c>
      <c r="CK878" s="9"/>
      <c r="CL878" s="9" t="str">
        <f t="shared" si="1512"/>
        <v/>
      </c>
      <c r="CM878" s="9"/>
      <c r="CN878" s="9" t="str">
        <f t="shared" si="1513"/>
        <v/>
      </c>
      <c r="CO878" s="9"/>
      <c r="CP878" s="9"/>
      <c r="CQ878" s="9"/>
      <c r="CR878" s="9" t="str">
        <f t="shared" si="1504"/>
        <v/>
      </c>
      <c r="CS878" s="10" t="str">
        <f t="shared" si="1505"/>
        <v/>
      </c>
      <c r="CT878" s="7"/>
    </row>
    <row r="879" spans="1:98" ht="15" customHeight="1" thickBot="1">
      <c r="A879" s="23"/>
      <c r="B879" s="23"/>
      <c r="C879" s="24"/>
      <c r="D879" s="24" t="str">
        <f>IF(C879="","",C879-#REF!)</f>
        <v/>
      </c>
      <c r="E879" s="24"/>
      <c r="F879" s="24" t="str">
        <f>IF(E879="","",E879-#REF!)</f>
        <v/>
      </c>
      <c r="G879" s="24"/>
      <c r="H879" s="24" t="str">
        <f>IF(G879="","",#REF!+#REF!-G879)</f>
        <v/>
      </c>
      <c r="I879" s="24"/>
      <c r="J879" s="63"/>
      <c r="K879" s="96"/>
      <c r="L879" s="24"/>
      <c r="M879" s="26" t="str">
        <f t="shared" si="1468"/>
        <v/>
      </c>
      <c r="N879" s="7"/>
      <c r="P879" s="23"/>
      <c r="Q879" s="24"/>
      <c r="R879" s="24" t="str">
        <f>IF(Q879="","",Q879-#REF!)</f>
        <v/>
      </c>
      <c r="S879" s="24"/>
      <c r="T879" s="24" t="str">
        <f>IF(S879="","",S879-#REF!)</f>
        <v/>
      </c>
      <c r="U879" s="24"/>
      <c r="V879" s="24" t="str">
        <f>IF(U879="","",#REF!+#REF!-U879)</f>
        <v/>
      </c>
      <c r="W879" s="24"/>
      <c r="X879" s="63"/>
      <c r="Y879" s="96"/>
      <c r="Z879" s="24"/>
      <c r="AA879" s="26" t="str">
        <f t="shared" si="1473"/>
        <v/>
      </c>
      <c r="AB879" s="7"/>
      <c r="AD879" s="23"/>
      <c r="AE879" s="24"/>
      <c r="AF879" s="24" t="str">
        <f>IF(AE879="","",AE879-#REF!)</f>
        <v/>
      </c>
      <c r="AG879" s="24"/>
      <c r="AH879" s="24" t="str">
        <f>IF(AG879="","",AG879-#REF!)</f>
        <v/>
      </c>
      <c r="AI879" s="24"/>
      <c r="AJ879" s="24" t="str">
        <f>IF(AI879="","",#REF!+#REF!-AI879)</f>
        <v/>
      </c>
      <c r="AK879" s="24"/>
      <c r="AL879" s="63"/>
      <c r="AM879" s="96"/>
      <c r="AN879" s="24"/>
      <c r="AO879" s="26" t="str">
        <f t="shared" si="1480"/>
        <v/>
      </c>
      <c r="AP879" s="7"/>
      <c r="AR879" s="23"/>
      <c r="AS879" s="24"/>
      <c r="AT879" s="24" t="str">
        <f>IF(AS879="","",AS879-#REF!)</f>
        <v/>
      </c>
      <c r="AU879" s="24"/>
      <c r="AV879" s="24" t="str">
        <f>IF(AU879="","",AU879-#REF!)</f>
        <v/>
      </c>
      <c r="AW879" s="24"/>
      <c r="AX879" s="24" t="str">
        <f>IF(AW879="","",#REF!+#REF!-AW879)</f>
        <v/>
      </c>
      <c r="AY879" s="24"/>
      <c r="AZ879" s="63"/>
      <c r="BA879" s="96"/>
      <c r="BB879" s="24"/>
      <c r="BC879" s="26" t="str">
        <f t="shared" si="1487"/>
        <v/>
      </c>
      <c r="BD879" s="7"/>
      <c r="BF879" s="23"/>
      <c r="BG879" s="24"/>
      <c r="BH879" s="24" t="str">
        <f>IF(BG879="","",BG879-#REF!)</f>
        <v/>
      </c>
      <c r="BI879" s="189"/>
      <c r="BJ879" s="24" t="str">
        <f>IF(BI879="","",BI879-#REF!)</f>
        <v/>
      </c>
      <c r="BK879" s="24"/>
      <c r="BL879" s="24" t="str">
        <f>IF(BK879="","",#REF!+#REF!-BK879)</f>
        <v/>
      </c>
      <c r="BM879" s="24"/>
      <c r="BN879" s="63"/>
      <c r="BO879" s="96"/>
      <c r="BP879" s="24"/>
      <c r="BQ879" s="26" t="str">
        <f t="shared" si="1493"/>
        <v/>
      </c>
      <c r="BR879" s="7"/>
      <c r="BS879" s="1"/>
      <c r="BT879" s="15"/>
      <c r="BU879" s="9"/>
      <c r="BV879" s="9" t="str">
        <f t="shared" si="1508"/>
        <v/>
      </c>
      <c r="BW879" s="9"/>
      <c r="BX879" s="9" t="str">
        <f t="shared" si="1509"/>
        <v/>
      </c>
      <c r="BY879" s="9"/>
      <c r="BZ879" s="9" t="str">
        <f t="shared" si="1510"/>
        <v/>
      </c>
      <c r="CA879" s="9"/>
      <c r="CB879" s="9"/>
      <c r="CC879" s="9"/>
      <c r="CD879" s="9" t="str">
        <f t="shared" si="1499"/>
        <v/>
      </c>
      <c r="CE879" s="10" t="str">
        <f t="shared" si="1500"/>
        <v/>
      </c>
      <c r="CF879" s="7"/>
      <c r="CH879" s="15"/>
      <c r="CI879" s="9"/>
      <c r="CJ879" s="9" t="str">
        <f t="shared" si="1511"/>
        <v/>
      </c>
      <c r="CK879" s="9"/>
      <c r="CL879" s="9" t="str">
        <f t="shared" si="1512"/>
        <v/>
      </c>
      <c r="CM879" s="9"/>
      <c r="CN879" s="9" t="str">
        <f t="shared" si="1513"/>
        <v/>
      </c>
      <c r="CO879" s="9"/>
      <c r="CP879" s="9"/>
      <c r="CQ879" s="9"/>
      <c r="CR879" s="9" t="str">
        <f t="shared" si="1504"/>
        <v/>
      </c>
      <c r="CS879" s="10" t="str">
        <f t="shared" si="1505"/>
        <v/>
      </c>
      <c r="CT879" s="7"/>
    </row>
    <row r="880" spans="1:98" ht="15" customHeight="1" thickTop="1">
      <c r="A880" s="89"/>
      <c r="B880" s="89"/>
      <c r="C880" s="78"/>
      <c r="D880" s="78"/>
      <c r="E880" s="78"/>
      <c r="F880" s="78"/>
      <c r="G880" s="78"/>
      <c r="H880" s="78"/>
      <c r="I880" s="78"/>
      <c r="J880" s="90"/>
      <c r="K880" s="78"/>
      <c r="L880" s="78"/>
      <c r="M880" s="78"/>
      <c r="N880" s="7"/>
      <c r="P880" s="89"/>
      <c r="Q880" s="78"/>
      <c r="R880" s="78"/>
      <c r="S880" s="78"/>
      <c r="T880" s="78"/>
      <c r="U880" s="78"/>
      <c r="V880" s="78"/>
      <c r="W880" s="78"/>
      <c r="X880" s="90"/>
      <c r="Y880" s="78"/>
      <c r="Z880" s="78"/>
      <c r="AA880" s="78"/>
      <c r="AB880" s="7"/>
      <c r="AD880" s="89"/>
      <c r="AE880" s="78"/>
      <c r="AF880" s="78"/>
      <c r="AG880" s="78"/>
      <c r="AH880" s="78"/>
      <c r="AI880" s="78"/>
      <c r="AJ880" s="78"/>
      <c r="AK880" s="78"/>
      <c r="AL880" s="90"/>
      <c r="AM880" s="78"/>
      <c r="AN880" s="78"/>
      <c r="AO880" s="78"/>
      <c r="AP880" s="7"/>
      <c r="AR880" s="89"/>
      <c r="AS880" s="78"/>
      <c r="AT880" s="78"/>
      <c r="AU880" s="78"/>
      <c r="AV880" s="78" t="str">
        <f>IF(AU880="","",AU880-AU879)</f>
        <v/>
      </c>
      <c r="AW880" s="78"/>
      <c r="AX880" s="78" t="str">
        <f>IF(AW880="","",AW879+AY879-AW880)</f>
        <v/>
      </c>
      <c r="AY880" s="78"/>
      <c r="AZ880" s="90"/>
      <c r="BA880" s="78"/>
      <c r="BB880" s="78" t="str">
        <f>IF(BA880="","",AX880*BA880)</f>
        <v/>
      </c>
      <c r="BC880" s="92" t="str">
        <f>IF(BB880="","",BB880/(AT880*100))</f>
        <v/>
      </c>
      <c r="BD880" s="22"/>
      <c r="BF880" s="89"/>
      <c r="BG880" s="78"/>
      <c r="BH880" s="78"/>
      <c r="BI880" s="188"/>
      <c r="BJ880" s="78"/>
      <c r="BK880" s="78"/>
      <c r="BL880" s="78"/>
      <c r="BM880" s="78"/>
      <c r="BN880" s="90"/>
      <c r="BO880" s="78"/>
      <c r="BP880" s="78"/>
      <c r="BQ880" s="78"/>
      <c r="BR880" s="7"/>
      <c r="BS880" s="1"/>
      <c r="BT880" s="15"/>
      <c r="BU880" s="9"/>
      <c r="BV880" s="9"/>
      <c r="BW880" s="9"/>
      <c r="BX880" s="9" t="str">
        <f t="shared" si="1509"/>
        <v/>
      </c>
      <c r="BY880" s="9"/>
      <c r="BZ880" s="9" t="str">
        <f t="shared" si="1510"/>
        <v/>
      </c>
      <c r="CA880" s="9"/>
      <c r="CB880" s="9"/>
      <c r="CC880" s="9"/>
      <c r="CD880" s="9" t="str">
        <f t="shared" si="1499"/>
        <v/>
      </c>
      <c r="CE880" s="10" t="str">
        <f t="shared" si="1500"/>
        <v/>
      </c>
      <c r="CF880" s="7"/>
      <c r="CH880" s="15"/>
      <c r="CI880" s="9"/>
      <c r="CJ880" s="9"/>
      <c r="CK880" s="9"/>
      <c r="CL880" s="9" t="str">
        <f t="shared" si="1512"/>
        <v/>
      </c>
      <c r="CM880" s="9"/>
      <c r="CN880" s="9" t="str">
        <f t="shared" si="1513"/>
        <v/>
      </c>
      <c r="CO880" s="9"/>
      <c r="CP880" s="9"/>
      <c r="CQ880" s="9"/>
      <c r="CR880" s="9" t="str">
        <f t="shared" si="1504"/>
        <v/>
      </c>
      <c r="CS880" s="10" t="str">
        <f t="shared" si="1505"/>
        <v/>
      </c>
      <c r="CT880" s="7"/>
    </row>
    <row r="881" spans="1:118" ht="15" customHeight="1">
      <c r="A881" s="89"/>
      <c r="B881" s="89"/>
      <c r="C881" s="78"/>
      <c r="D881" s="78"/>
      <c r="E881" s="78"/>
      <c r="F881" s="78"/>
      <c r="G881" s="78"/>
      <c r="H881" s="78"/>
      <c r="I881" s="78"/>
      <c r="J881" s="90"/>
      <c r="K881" s="78"/>
      <c r="L881" s="78"/>
      <c r="M881" s="78"/>
      <c r="N881" s="7"/>
      <c r="P881" s="89"/>
      <c r="Q881" s="78"/>
      <c r="R881" s="78"/>
      <c r="S881" s="78"/>
      <c r="T881" s="78"/>
      <c r="U881" s="78"/>
      <c r="V881" s="78"/>
      <c r="W881" s="78"/>
      <c r="X881" s="90"/>
      <c r="Y881" s="78"/>
      <c r="Z881" s="78"/>
      <c r="AA881" s="78"/>
      <c r="AB881" s="7"/>
      <c r="AD881" s="89"/>
      <c r="AE881" s="78"/>
      <c r="AF881" s="78"/>
      <c r="AG881" s="78"/>
      <c r="AH881" s="78"/>
      <c r="AI881" s="78"/>
      <c r="AJ881" s="78"/>
      <c r="AK881" s="78"/>
      <c r="AL881" s="90"/>
      <c r="AM881" s="78"/>
      <c r="AN881" s="78"/>
      <c r="AO881" s="78"/>
      <c r="AP881" s="7"/>
      <c r="AR881" s="15"/>
      <c r="AS881" s="9"/>
      <c r="AT881" s="9"/>
      <c r="AU881" s="9"/>
      <c r="AV881" s="9"/>
      <c r="AW881" s="9"/>
      <c r="AX881" s="9"/>
      <c r="AY881" s="9"/>
      <c r="AZ881" s="62"/>
      <c r="BA881" s="9"/>
      <c r="BB881" s="9"/>
      <c r="BC881" s="10"/>
      <c r="BD881" s="7"/>
      <c r="BF881" s="89"/>
      <c r="BG881" s="78"/>
      <c r="BH881" s="78"/>
      <c r="BI881" s="188"/>
      <c r="BJ881" s="78"/>
      <c r="BK881" s="78"/>
      <c r="BL881" s="78"/>
      <c r="BM881" s="78"/>
      <c r="BN881" s="90"/>
      <c r="BO881" s="78"/>
      <c r="BP881" s="78"/>
      <c r="BQ881" s="78"/>
      <c r="BR881" s="7"/>
      <c r="BS881" s="1"/>
      <c r="BT881" s="15"/>
      <c r="BU881" s="9"/>
      <c r="BV881" s="9"/>
      <c r="BW881" s="9"/>
      <c r="BX881" s="9"/>
      <c r="BY881" s="9"/>
      <c r="BZ881" s="9"/>
      <c r="CA881" s="9"/>
      <c r="CB881" s="9"/>
      <c r="CC881" s="9"/>
      <c r="CD881" s="9"/>
      <c r="CE881" s="10"/>
      <c r="CF881" s="7"/>
      <c r="CH881" s="15"/>
      <c r="CI881" s="9"/>
      <c r="CJ881" s="9"/>
      <c r="CK881" s="9"/>
      <c r="CL881" s="9"/>
      <c r="CM881" s="9"/>
      <c r="CN881" s="9"/>
      <c r="CO881" s="9"/>
      <c r="CP881" s="9"/>
      <c r="CQ881" s="9"/>
      <c r="CR881" s="9"/>
      <c r="CS881" s="10"/>
      <c r="CT881" s="7"/>
    </row>
    <row r="882" spans="1:118" ht="15" customHeight="1">
      <c r="A882" s="89"/>
      <c r="B882" s="89"/>
      <c r="C882" s="78"/>
      <c r="D882" s="78"/>
      <c r="E882" s="78"/>
      <c r="F882" s="78"/>
      <c r="G882" s="78"/>
      <c r="H882" s="78"/>
      <c r="I882" s="78"/>
      <c r="J882" s="90"/>
      <c r="K882" s="78"/>
      <c r="L882" s="78"/>
      <c r="M882" s="78"/>
      <c r="N882" s="7"/>
      <c r="P882" s="89"/>
      <c r="Q882" s="78"/>
      <c r="R882" s="78"/>
      <c r="S882" s="78"/>
      <c r="T882" s="78"/>
      <c r="U882" s="78"/>
      <c r="V882" s="78"/>
      <c r="W882" s="78"/>
      <c r="X882" s="90"/>
      <c r="Y882" s="78"/>
      <c r="Z882" s="78"/>
      <c r="AA882" s="78"/>
      <c r="AB882" s="7"/>
      <c r="AD882" s="89"/>
      <c r="AE882" s="78"/>
      <c r="AF882" s="78"/>
      <c r="AG882" s="78"/>
      <c r="AH882" s="78"/>
      <c r="AI882" s="78"/>
      <c r="AJ882" s="78"/>
      <c r="AK882" s="78"/>
      <c r="AL882" s="90"/>
      <c r="AM882" s="78"/>
      <c r="AN882" s="78"/>
      <c r="AO882" s="78"/>
      <c r="AP882" s="7"/>
      <c r="AR882" s="15"/>
      <c r="AS882" s="9"/>
      <c r="AT882" s="9"/>
      <c r="AU882" s="9"/>
      <c r="AV882" s="9"/>
      <c r="AW882" s="9"/>
      <c r="AX882" s="9"/>
      <c r="AY882" s="9"/>
      <c r="AZ882" s="62"/>
      <c r="BA882" s="9"/>
      <c r="BB882" s="9"/>
      <c r="BC882" s="10"/>
      <c r="BD882" s="7"/>
      <c r="BF882" s="89"/>
      <c r="BG882" s="78"/>
      <c r="BH882" s="78"/>
      <c r="BI882" s="188"/>
      <c r="BJ882" s="78"/>
      <c r="BK882" s="78"/>
      <c r="BL882" s="78"/>
      <c r="BM882" s="78"/>
      <c r="BN882" s="90"/>
      <c r="BO882" s="78"/>
      <c r="BP882" s="78"/>
      <c r="BQ882" s="78"/>
      <c r="BR882" s="7"/>
      <c r="BS882" s="1"/>
      <c r="BT882" s="15"/>
      <c r="BU882" s="9"/>
      <c r="BV882" s="9"/>
      <c r="BW882" s="9"/>
      <c r="BX882" s="9"/>
      <c r="BY882" s="9"/>
      <c r="BZ882" s="9"/>
      <c r="CA882" s="9"/>
      <c r="CB882" s="9"/>
      <c r="CC882" s="9"/>
      <c r="CD882" s="9"/>
      <c r="CE882" s="10"/>
      <c r="CF882" s="7"/>
      <c r="CH882" s="15"/>
      <c r="CI882" s="9"/>
      <c r="CJ882" s="9"/>
      <c r="CK882" s="9"/>
      <c r="CL882" s="9"/>
      <c r="CM882" s="9"/>
      <c r="CN882" s="9"/>
      <c r="CO882" s="9"/>
      <c r="CP882" s="9"/>
      <c r="CQ882" s="9"/>
      <c r="CR882" s="9"/>
      <c r="CS882" s="10"/>
      <c r="CT882" s="7"/>
    </row>
    <row r="883" spans="1:118" ht="15" customHeight="1">
      <c r="A883" s="116">
        <v>33</v>
      </c>
      <c r="B883" s="89"/>
      <c r="C883" s="78"/>
      <c r="D883" s="78"/>
      <c r="E883" s="78"/>
      <c r="F883" s="78"/>
      <c r="G883" s="78"/>
      <c r="H883" s="78"/>
      <c r="I883" s="78"/>
      <c r="J883" s="298" t="s">
        <v>65</v>
      </c>
      <c r="K883" s="295"/>
      <c r="L883" s="78">
        <f>(G844+I844)*K844+(G845+I845)*K845+(G846+I846)*K846+(G847+I847)*K847</f>
        <v>36396</v>
      </c>
      <c r="M883" s="78"/>
      <c r="N883" s="9"/>
      <c r="P883" s="89"/>
      <c r="Q883" s="78"/>
      <c r="R883" s="78"/>
      <c r="S883" s="78"/>
      <c r="T883" s="78"/>
      <c r="U883" s="78"/>
      <c r="V883" s="78"/>
      <c r="W883" s="78"/>
      <c r="X883" s="298" t="s">
        <v>65</v>
      </c>
      <c r="Y883" s="295"/>
      <c r="Z883" s="78">
        <f>(U844+W844)*Y844+(U845+W845)*Y845+(U846+W846)*Y846+(U847+W847)*Y847</f>
        <v>40386</v>
      </c>
      <c r="AA883" s="78"/>
      <c r="AB883" s="9"/>
      <c r="AD883" s="89"/>
      <c r="AE883" s="78"/>
      <c r="AF883" s="78"/>
      <c r="AG883" s="78"/>
      <c r="AH883" s="78"/>
      <c r="AI883" s="78"/>
      <c r="AJ883" s="78"/>
      <c r="AK883" s="78"/>
      <c r="AL883" s="298" t="s">
        <v>65</v>
      </c>
      <c r="AM883" s="295"/>
      <c r="AN883" s="78">
        <f>(AI844+AK844)*AM844+(AI845+AK845)*AM845+(AI846+AK846)*AM846+(AI847+AK847)*AM847</f>
        <v>82120</v>
      </c>
      <c r="AO883" s="78"/>
      <c r="AP883" s="9"/>
      <c r="AR883" s="15"/>
      <c r="AS883" s="9"/>
      <c r="AT883" s="9"/>
      <c r="AU883" s="9"/>
      <c r="AV883" s="9"/>
      <c r="AW883" s="9"/>
      <c r="AX883" s="9"/>
      <c r="AY883" s="9"/>
      <c r="AZ883" s="298" t="s">
        <v>65</v>
      </c>
      <c r="BA883" s="295"/>
      <c r="BB883" s="78">
        <f>(AW844+AY844)*BA844+(AW845+AY845)*BA845+(AW846+AY846)*BA846+(AW847+AY847)*BA847</f>
        <v>62610</v>
      </c>
      <c r="BC883" s="10"/>
      <c r="BD883" s="9"/>
      <c r="BF883" s="89"/>
      <c r="BG883" s="78"/>
      <c r="BH883" s="78"/>
      <c r="BI883" s="188"/>
      <c r="BJ883" s="78"/>
      <c r="BK883" s="78"/>
      <c r="BL883" s="78"/>
      <c r="BM883" s="78"/>
      <c r="BN883" s="298" t="s">
        <v>65</v>
      </c>
      <c r="BO883" s="295"/>
      <c r="BP883" s="78">
        <f>(BK844+BM844)*BO844+(BK845+BM845)*BO845+(BK846+BM846)*BO846+(BK847+BM847)*BO847</f>
        <v>34712</v>
      </c>
      <c r="BQ883" s="78"/>
      <c r="BR883" s="9"/>
      <c r="BS883" s="1"/>
      <c r="BT883" s="15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10"/>
      <c r="CF883" s="9"/>
      <c r="CH883" s="15"/>
      <c r="CI883" s="9"/>
      <c r="CJ883" s="9"/>
      <c r="CK883" s="9"/>
      <c r="CL883" s="9"/>
      <c r="CM883" s="9"/>
      <c r="CN883" s="9"/>
      <c r="CO883" s="9"/>
      <c r="CP883" s="9"/>
      <c r="CQ883" s="9"/>
      <c r="CR883" s="9"/>
      <c r="CS883" s="10"/>
      <c r="CT883" s="9"/>
    </row>
    <row r="884" spans="1:118" ht="15" customHeight="1">
      <c r="A884" s="15"/>
      <c r="B884" s="1">
        <f>SUMIF(B828:B880,"&gt;=0")</f>
        <v>11671</v>
      </c>
      <c r="C884" s="3" t="s">
        <v>66</v>
      </c>
      <c r="D884" s="9">
        <f>SUM(D828:D880)*100</f>
        <v>307600</v>
      </c>
      <c r="E884" s="9"/>
      <c r="F884" s="9">
        <f>SUM(F828:F880)</f>
        <v>118</v>
      </c>
      <c r="G884" s="3" t="s">
        <v>67</v>
      </c>
      <c r="H884" s="9">
        <f>SUM(H828:H880)</f>
        <v>129</v>
      </c>
      <c r="I884" s="9"/>
      <c r="J884" s="299" t="s">
        <v>68</v>
      </c>
      <c r="K884" s="295"/>
      <c r="L884" s="9">
        <f>SUM(L828:L880)</f>
        <v>53812</v>
      </c>
      <c r="M884" s="9"/>
      <c r="N884" s="7"/>
      <c r="P884" s="15"/>
      <c r="Q884" s="3" t="s">
        <v>66</v>
      </c>
      <c r="R884" s="9">
        <f>SUM(R828:R880)*100</f>
        <v>213500</v>
      </c>
      <c r="S884" s="9"/>
      <c r="T884" s="9">
        <f>SUM(T828:T880)</f>
        <v>68</v>
      </c>
      <c r="U884" s="3" t="s">
        <v>67</v>
      </c>
      <c r="V884" s="9">
        <f>SUM(V828:V880)</f>
        <v>73</v>
      </c>
      <c r="W884" s="9"/>
      <c r="X884" s="299" t="s">
        <v>68</v>
      </c>
      <c r="Y884" s="295"/>
      <c r="Z884" s="9">
        <f>SUM(Z828:Z880)</f>
        <v>59464</v>
      </c>
      <c r="AA884" s="9"/>
      <c r="AB884" s="7"/>
      <c r="AD884" s="15"/>
      <c r="AE884" s="3" t="s">
        <v>66</v>
      </c>
      <c r="AF884" s="9">
        <f>SUM(AF828:AF880)*100</f>
        <v>136100</v>
      </c>
      <c r="AG884" s="9"/>
      <c r="AH884" s="9">
        <f>SUM(AH828:AH880)</f>
        <v>79</v>
      </c>
      <c r="AI884" s="3" t="s">
        <v>67</v>
      </c>
      <c r="AJ884" s="9">
        <f>SUM(AJ828:AJ880)</f>
        <v>82</v>
      </c>
      <c r="AK884" s="9"/>
      <c r="AL884" s="299" t="s">
        <v>68</v>
      </c>
      <c r="AM884" s="295"/>
      <c r="AN884" s="9">
        <f>SUM(AN828:AN880)</f>
        <v>55980</v>
      </c>
      <c r="AO884" s="9"/>
      <c r="AP884" s="7"/>
      <c r="AR884" s="15"/>
      <c r="AS884" s="3" t="s">
        <v>66</v>
      </c>
      <c r="AT884" s="9">
        <f>SUM(AT828:AT880)*100</f>
        <v>231900</v>
      </c>
      <c r="AU884" s="9"/>
      <c r="AV884" s="9">
        <f>SUM(AV828:AV859)</f>
        <v>111</v>
      </c>
      <c r="AW884" s="3" t="s">
        <v>67</v>
      </c>
      <c r="AX884" s="9">
        <f>SUM(AX828:AX880)</f>
        <v>163</v>
      </c>
      <c r="AY884" s="9"/>
      <c r="AZ884" s="299" t="s">
        <v>68</v>
      </c>
      <c r="BA884" s="295"/>
      <c r="BB884" s="9">
        <f>SUM(BB828:BB880)</f>
        <v>65350</v>
      </c>
      <c r="BC884" s="9"/>
      <c r="BD884" s="7"/>
      <c r="BF884" s="15"/>
      <c r="BG884" s="3" t="s">
        <v>66</v>
      </c>
      <c r="BH884" s="9">
        <f>SUM(BH828:BH880)*100</f>
        <v>134800</v>
      </c>
      <c r="BI884" s="73"/>
      <c r="BJ884" s="9">
        <f>SUM(BJ828:BJ880)</f>
        <v>93</v>
      </c>
      <c r="BK884" s="3" t="s">
        <v>67</v>
      </c>
      <c r="BL884" s="9">
        <f>SUM(BL828:BL880)</f>
        <v>166</v>
      </c>
      <c r="BM884" s="9"/>
      <c r="BN884" s="299" t="s">
        <v>68</v>
      </c>
      <c r="BO884" s="295"/>
      <c r="BP884" s="9">
        <f>SUM(BP828:BP880)</f>
        <v>32790</v>
      </c>
      <c r="BQ884" s="9"/>
      <c r="BR884" s="7"/>
      <c r="BS884" s="1"/>
      <c r="BT884" s="15"/>
      <c r="BU884" s="3" t="s">
        <v>66</v>
      </c>
      <c r="BV884" s="9">
        <f>SUM(BV828:BV880)*100</f>
        <v>58700</v>
      </c>
      <c r="BW884" s="9"/>
      <c r="BX884" s="9">
        <f>SUM(BX828:BX859)</f>
        <v>12</v>
      </c>
      <c r="BY884" s="3" t="s">
        <v>67</v>
      </c>
      <c r="BZ884" s="9">
        <f>SUM(BZ828:BZ880)</f>
        <v>15</v>
      </c>
      <c r="CA884" s="9"/>
      <c r="CB884" s="247"/>
      <c r="CC884" s="298" t="s">
        <v>65</v>
      </c>
      <c r="CD884" s="295"/>
      <c r="CE884" s="9">
        <f>(BY832+CA832)*CC832</f>
        <v>11200</v>
      </c>
      <c r="CF884" s="7"/>
      <c r="CH884" s="15"/>
      <c r="CI884" s="3" t="s">
        <v>66</v>
      </c>
      <c r="CJ884" s="9">
        <f>SUM(CJ828:CJ880)*100</f>
        <v>84500</v>
      </c>
      <c r="CK884" s="9"/>
      <c r="CL884" s="9">
        <f>SUM(CL828:CL859)</f>
        <v>17</v>
      </c>
      <c r="CM884" s="3" t="s">
        <v>67</v>
      </c>
      <c r="CN884" s="9">
        <f>SUM(CN828:CN880)</f>
        <v>18</v>
      </c>
      <c r="CO884" s="9"/>
      <c r="CP884" s="247"/>
      <c r="CQ884" s="298" t="s">
        <v>65</v>
      </c>
      <c r="CR884" s="295"/>
      <c r="CS884" s="9">
        <f>(CM832+CO832)*CQ832</f>
        <v>14168</v>
      </c>
      <c r="CT884" s="7"/>
    </row>
    <row r="885" spans="1:118" ht="15" customHeight="1">
      <c r="A885" s="201">
        <f>DATEDIF(A919,A$846,"d")</f>
        <v>519523</v>
      </c>
      <c r="B885" s="34">
        <f>B884/A885</f>
        <v>2.2464837937877631E-2</v>
      </c>
      <c r="C885" s="3" t="s">
        <v>69</v>
      </c>
      <c r="D885" s="9">
        <f>D884/A885</f>
        <v>0.59208158252858878</v>
      </c>
      <c r="E885" s="9">
        <f>D885*30</f>
        <v>17.762447475857662</v>
      </c>
      <c r="F885" s="9"/>
      <c r="G885" s="3"/>
      <c r="H885" s="9"/>
      <c r="I885" s="9"/>
      <c r="J885" s="299" t="s">
        <v>70</v>
      </c>
      <c r="K885" s="295"/>
      <c r="L885" s="9"/>
      <c r="M885" s="42">
        <f>L884/D884</f>
        <v>0.17494148244473343</v>
      </c>
      <c r="N885" s="7"/>
      <c r="P885" s="15"/>
      <c r="Q885" s="3" t="s">
        <v>69</v>
      </c>
      <c r="R885" s="9">
        <f>R884/A885</f>
        <v>0.4109538942452981</v>
      </c>
      <c r="S885" s="9">
        <f>R885*30</f>
        <v>12.328616827358942</v>
      </c>
      <c r="T885" s="9"/>
      <c r="U885" s="3"/>
      <c r="V885" s="9"/>
      <c r="W885" s="9"/>
      <c r="X885" s="299" t="s">
        <v>70</v>
      </c>
      <c r="Y885" s="295"/>
      <c r="Z885" s="9"/>
      <c r="AA885" s="42">
        <f>Z884/R884</f>
        <v>0.27851990632318502</v>
      </c>
      <c r="AB885" s="7"/>
      <c r="AD885" s="15"/>
      <c r="AE885" s="3" t="s">
        <v>69</v>
      </c>
      <c r="AF885" s="9">
        <f>AF884/A885</f>
        <v>0.26197107731515257</v>
      </c>
      <c r="AG885" s="9">
        <f>AF885*30</f>
        <v>7.8591323194545772</v>
      </c>
      <c r="AH885" s="9"/>
      <c r="AI885" s="3"/>
      <c r="AJ885" s="9"/>
      <c r="AK885" s="9"/>
      <c r="AL885" s="299" t="s">
        <v>70</v>
      </c>
      <c r="AM885" s="295"/>
      <c r="AN885" s="9"/>
      <c r="AO885" s="42">
        <f>AN884/AF884</f>
        <v>0.41131520940484939</v>
      </c>
      <c r="AP885" s="7"/>
      <c r="AR885" s="15"/>
      <c r="AS885" s="3" t="s">
        <v>69</v>
      </c>
      <c r="AT885" s="9">
        <f>AT884/A885</f>
        <v>0.4463709980116376</v>
      </c>
      <c r="AU885" s="9">
        <f>AT885*30</f>
        <v>13.391129940349128</v>
      </c>
      <c r="AV885" s="9"/>
      <c r="AW885" s="3"/>
      <c r="AX885" s="9"/>
      <c r="AY885" s="9"/>
      <c r="AZ885" s="299" t="s">
        <v>70</v>
      </c>
      <c r="BA885" s="295"/>
      <c r="BB885" s="9"/>
      <c r="BC885" s="42">
        <f>BB884/AT884</f>
        <v>0.28180250107805088</v>
      </c>
      <c r="BD885" s="7"/>
      <c r="BF885" s="15"/>
      <c r="BG885" s="3" t="s">
        <v>69</v>
      </c>
      <c r="BH885" s="9">
        <f>BH884/A883</f>
        <v>4084.848484848485</v>
      </c>
      <c r="BI885" s="73">
        <f>BH885*30</f>
        <v>122545.45454545454</v>
      </c>
      <c r="BJ885" s="9"/>
      <c r="BK885" s="3"/>
      <c r="BL885" s="9"/>
      <c r="BM885" s="9"/>
      <c r="BN885" s="299" t="s">
        <v>70</v>
      </c>
      <c r="BO885" s="295"/>
      <c r="BP885" s="9"/>
      <c r="BQ885" s="42">
        <f>BP884/BH884</f>
        <v>0.24324925816023737</v>
      </c>
      <c r="BR885" s="7"/>
      <c r="BS885" s="1"/>
      <c r="BT885" s="15"/>
      <c r="BU885" s="3" t="s">
        <v>69</v>
      </c>
      <c r="BV885" s="9">
        <f>BV884/A885</f>
        <v>0.11298826038500702</v>
      </c>
      <c r="BW885" s="9">
        <f>BV885*30</f>
        <v>3.3896478115502107</v>
      </c>
      <c r="BX885" s="19"/>
      <c r="BY885" s="43"/>
      <c r="BZ885" s="19"/>
      <c r="CA885" s="19"/>
      <c r="CB885" s="19"/>
      <c r="CC885" s="3" t="s">
        <v>71</v>
      </c>
      <c r="CD885" s="9">
        <f>SUM(CD828:CD880)</f>
        <v>12000</v>
      </c>
      <c r="CE885" s="10">
        <f>CD885/BV884</f>
        <v>0.20442930153321975</v>
      </c>
      <c r="CF885" s="7"/>
      <c r="CH885" s="15"/>
      <c r="CI885" s="3" t="s">
        <v>69</v>
      </c>
      <c r="CJ885" s="9">
        <f>CJ884/A885</f>
        <v>0.1626491993617222</v>
      </c>
      <c r="CK885" s="9">
        <f>CJ885*30</f>
        <v>4.8794759808516659</v>
      </c>
      <c r="CL885" s="19"/>
      <c r="CM885" s="43"/>
      <c r="CN885" s="19"/>
      <c r="CO885" s="19"/>
      <c r="CP885" s="19"/>
      <c r="CQ885" s="3" t="s">
        <v>71</v>
      </c>
      <c r="CR885" s="9">
        <f>SUM(CR828:CR880)</f>
        <v>18216</v>
      </c>
      <c r="CS885" s="10">
        <f>CR885/CJ884</f>
        <v>0.21557396449704141</v>
      </c>
      <c r="CT885" s="7"/>
    </row>
    <row r="886" spans="1:118" ht="15" customHeight="1">
      <c r="A886" s="15"/>
      <c r="B886" s="15"/>
      <c r="C886" s="3" t="s">
        <v>72</v>
      </c>
      <c r="D886" s="9">
        <f>D884*0.75</f>
        <v>230700</v>
      </c>
      <c r="E886" s="9"/>
      <c r="F886" s="9"/>
      <c r="G886" s="3"/>
      <c r="H886" s="9"/>
      <c r="I886" s="9"/>
      <c r="J886" s="299" t="s">
        <v>73</v>
      </c>
      <c r="K886" s="295"/>
      <c r="L886" s="9">
        <f>D886-L884</f>
        <v>176888</v>
      </c>
      <c r="M886" s="42">
        <f>L886/D884</f>
        <v>0.5750585175552666</v>
      </c>
      <c r="N886" s="7"/>
      <c r="P886" s="15"/>
      <c r="Q886" s="3" t="s">
        <v>72</v>
      </c>
      <c r="R886" s="9">
        <f>R884*0.75</f>
        <v>160125</v>
      </c>
      <c r="S886" s="9"/>
      <c r="T886" s="9"/>
      <c r="U886" s="3"/>
      <c r="V886" s="9"/>
      <c r="W886" s="9"/>
      <c r="X886" s="299" t="s">
        <v>73</v>
      </c>
      <c r="Y886" s="295"/>
      <c r="Z886" s="9">
        <f>R886-Z884</f>
        <v>100661</v>
      </c>
      <c r="AA886" s="42">
        <f>Z886/R884</f>
        <v>0.47148009367681498</v>
      </c>
      <c r="AB886" s="7"/>
      <c r="AD886" s="15"/>
      <c r="AE886" s="3" t="s">
        <v>72</v>
      </c>
      <c r="AF886" s="9">
        <f>AF884*0.75</f>
        <v>102075</v>
      </c>
      <c r="AG886" s="9"/>
      <c r="AH886" s="9"/>
      <c r="AI886" s="3"/>
      <c r="AJ886" s="9"/>
      <c r="AK886" s="9"/>
      <c r="AL886" s="299" t="s">
        <v>73</v>
      </c>
      <c r="AM886" s="295"/>
      <c r="AN886" s="9">
        <f>AF886-AN884</f>
        <v>46095</v>
      </c>
      <c r="AO886" s="42">
        <f>AN886/AF884</f>
        <v>0.33868479059515061</v>
      </c>
      <c r="AP886" s="7"/>
      <c r="AR886" s="15"/>
      <c r="AS886" s="3" t="s">
        <v>72</v>
      </c>
      <c r="AT886" s="9">
        <f>AT884*0.75</f>
        <v>173925</v>
      </c>
      <c r="AU886" s="9"/>
      <c r="AV886" s="9"/>
      <c r="AW886" s="3"/>
      <c r="AX886" s="9"/>
      <c r="AY886" s="9"/>
      <c r="AZ886" s="299" t="s">
        <v>73</v>
      </c>
      <c r="BA886" s="295"/>
      <c r="BB886" s="9">
        <f>AT886-BB884</f>
        <v>108575</v>
      </c>
      <c r="BC886" s="42">
        <f>BB886/AT884</f>
        <v>0.46819749892194912</v>
      </c>
      <c r="BD886" s="7"/>
      <c r="BF886" s="15"/>
      <c r="BG886" s="3" t="s">
        <v>72</v>
      </c>
      <c r="BH886" s="9">
        <f>BH884*0.75</f>
        <v>101100</v>
      </c>
      <c r="BI886" s="73"/>
      <c r="BJ886" s="9"/>
      <c r="BK886" s="3"/>
      <c r="BL886" s="9"/>
      <c r="BM886" s="9"/>
      <c r="BN886" s="299" t="s">
        <v>73</v>
      </c>
      <c r="BO886" s="295"/>
      <c r="BP886" s="9">
        <f>BH886-BP884</f>
        <v>68310</v>
      </c>
      <c r="BQ886" s="42">
        <f>BP886/BH884</f>
        <v>0.50675074183976265</v>
      </c>
      <c r="BR886" s="7"/>
      <c r="BS886" s="1"/>
      <c r="BT886" s="15"/>
      <c r="BU886" s="3" t="s">
        <v>72</v>
      </c>
      <c r="BV886" s="9">
        <f>BV884*0.75</f>
        <v>44025</v>
      </c>
      <c r="BW886" s="247"/>
      <c r="BX886" s="9"/>
      <c r="BY886" s="3"/>
      <c r="BZ886" s="9"/>
      <c r="CA886" s="9"/>
      <c r="CB886" s="19"/>
      <c r="CC886" s="43" t="s">
        <v>73</v>
      </c>
      <c r="CD886" s="9">
        <f>BV886-CD885</f>
        <v>32025</v>
      </c>
      <c r="CE886" s="10">
        <f>CD886/BV884</f>
        <v>0.54557069846678019</v>
      </c>
      <c r="CF886" s="7"/>
      <c r="CH886" s="15"/>
      <c r="CI886" s="3" t="s">
        <v>72</v>
      </c>
      <c r="CJ886" s="9">
        <f>CJ884*0.75</f>
        <v>63375</v>
      </c>
      <c r="CK886" s="247"/>
      <c r="CL886" s="9"/>
      <c r="CM886" s="3"/>
      <c r="CN886" s="9"/>
      <c r="CO886" s="9"/>
      <c r="CP886" s="19"/>
      <c r="CQ886" s="43" t="s">
        <v>73</v>
      </c>
      <c r="CR886" s="9">
        <f>CJ886-CR885</f>
        <v>45159</v>
      </c>
      <c r="CS886" s="10">
        <f>CR886/CJ884</f>
        <v>0.53442603550295853</v>
      </c>
      <c r="CT886" s="7"/>
    </row>
    <row r="887" spans="1:118" ht="15" customHeight="1">
      <c r="A887" s="15"/>
      <c r="B887" s="15"/>
      <c r="C887" s="3" t="s">
        <v>74</v>
      </c>
      <c r="D887" s="9">
        <f>D959</f>
        <v>225400</v>
      </c>
      <c r="E887" s="9"/>
      <c r="F887" s="9"/>
      <c r="G887" s="3"/>
      <c r="H887" s="9"/>
      <c r="I887" s="247"/>
      <c r="J887" s="62"/>
      <c r="K887" s="9"/>
      <c r="L887" s="95"/>
      <c r="M887" s="10"/>
      <c r="N887" s="7"/>
      <c r="P887" s="15"/>
      <c r="Q887" s="3" t="s">
        <v>74</v>
      </c>
      <c r="R887" s="9">
        <f>R959</f>
        <v>164500</v>
      </c>
      <c r="S887" s="9"/>
      <c r="T887" s="9"/>
      <c r="U887" s="3"/>
      <c r="V887" s="9"/>
      <c r="W887" s="247"/>
      <c r="X887" s="62"/>
      <c r="Y887" s="9"/>
      <c r="Z887" s="95"/>
      <c r="AA887" s="10"/>
      <c r="AB887" s="7"/>
      <c r="AD887" s="15"/>
      <c r="AE887" s="3" t="s">
        <v>74</v>
      </c>
      <c r="AF887" s="9">
        <f>AF959</f>
        <v>84300</v>
      </c>
      <c r="AG887" s="9"/>
      <c r="AH887" s="9"/>
      <c r="AI887" s="3"/>
      <c r="AJ887" s="9"/>
      <c r="AK887" s="247"/>
      <c r="AL887" s="62"/>
      <c r="AM887" s="9"/>
      <c r="AN887" s="95"/>
      <c r="AO887" s="10"/>
      <c r="AP887" s="7"/>
      <c r="AR887" s="15"/>
      <c r="AS887" s="3" t="s">
        <v>74</v>
      </c>
      <c r="AT887" s="9">
        <f>AT957</f>
        <v>0</v>
      </c>
      <c r="AU887" s="9"/>
      <c r="AV887" s="9"/>
      <c r="AW887" s="3" t="s">
        <v>71</v>
      </c>
      <c r="AX887" s="9">
        <f>SUM(BB828:BB880)</f>
        <v>65350</v>
      </c>
      <c r="AY887" s="10">
        <f>AX887/AT884</f>
        <v>0.28180250107805088</v>
      </c>
      <c r="AZ887" s="115"/>
      <c r="BA887" s="10"/>
      <c r="BB887" s="10"/>
      <c r="BC887" s="10"/>
      <c r="BD887" s="7"/>
      <c r="BF887" s="15"/>
      <c r="BG887" s="3" t="s">
        <v>74</v>
      </c>
      <c r="BH887" s="9">
        <f>CX959</f>
        <v>0</v>
      </c>
      <c r="BI887" s="73"/>
      <c r="BJ887" s="9"/>
      <c r="BK887" s="3"/>
      <c r="BL887" s="9"/>
      <c r="BM887" s="247"/>
      <c r="BN887" s="62"/>
      <c r="BO887" s="9"/>
      <c r="BP887" s="95"/>
      <c r="BQ887" s="10"/>
      <c r="BR887" s="7"/>
      <c r="BS887" s="1"/>
      <c r="BT887" s="15"/>
      <c r="BU887" s="3" t="s">
        <v>74</v>
      </c>
      <c r="BV887" s="9">
        <f>BH959</f>
        <v>104500</v>
      </c>
      <c r="BW887" s="247"/>
      <c r="BX887" s="9"/>
      <c r="BY887" s="31"/>
      <c r="BZ887" s="31"/>
      <c r="CA887" s="31"/>
      <c r="CB887" s="31"/>
      <c r="CC887" s="10"/>
      <c r="CD887" s="97"/>
      <c r="CE887" s="10"/>
      <c r="CF887" s="7"/>
      <c r="CH887" s="15"/>
      <c r="CI887" s="3" t="s">
        <v>74</v>
      </c>
      <c r="CJ887" s="9">
        <f>BV959</f>
        <v>75800</v>
      </c>
      <c r="CK887" s="247"/>
      <c r="CL887" s="9"/>
      <c r="CM887" s="31"/>
      <c r="CN887" s="31"/>
      <c r="CO887" s="31"/>
      <c r="CP887" s="31"/>
      <c r="CQ887" s="10"/>
      <c r="CR887" s="97"/>
      <c r="CS887" s="10"/>
      <c r="CT887" s="7"/>
    </row>
    <row r="888" spans="1:118" ht="15" customHeight="1">
      <c r="A888" s="15"/>
      <c r="B888" s="15"/>
      <c r="C888" s="9"/>
      <c r="D888" s="9"/>
      <c r="E888" s="9"/>
      <c r="F888" s="9"/>
      <c r="G888" s="3"/>
      <c r="H888" s="9"/>
      <c r="I888" s="247"/>
      <c r="J888" s="62"/>
      <c r="K888" s="91"/>
      <c r="L888" s="95"/>
      <c r="M888" s="10"/>
      <c r="N888" s="7"/>
      <c r="P888" s="15"/>
      <c r="Q888" s="9"/>
      <c r="R888" s="9"/>
      <c r="S888" s="9"/>
      <c r="T888" s="9"/>
      <c r="U888" s="3"/>
      <c r="V888" s="9"/>
      <c r="W888" s="247"/>
      <c r="X888" s="68"/>
      <c r="Y888" s="91"/>
      <c r="Z888" s="95"/>
      <c r="AA888" s="10"/>
      <c r="AB888" s="7"/>
      <c r="AD888" s="15"/>
      <c r="AE888" s="9"/>
      <c r="AF888" s="9"/>
      <c r="AG888" s="9"/>
      <c r="AH888" s="9"/>
      <c r="AI888" s="3"/>
      <c r="AJ888" s="9"/>
      <c r="AK888" s="247"/>
      <c r="AL888" s="68"/>
      <c r="AM888" s="91"/>
      <c r="AN888" s="95"/>
      <c r="AO888" s="10"/>
      <c r="AP888" s="7"/>
      <c r="AR888" s="15"/>
      <c r="AS888" s="9"/>
      <c r="AT888" s="9"/>
      <c r="AU888" s="9"/>
      <c r="AV888" s="9"/>
      <c r="AW888" s="3"/>
      <c r="AX888" s="9"/>
      <c r="AY888" s="10"/>
      <c r="AZ888" s="115"/>
      <c r="BA888" s="10"/>
      <c r="BB888" s="10"/>
      <c r="BC888" s="10"/>
      <c r="BD888" s="7"/>
      <c r="BF888" s="15"/>
      <c r="BG888" s="9"/>
      <c r="BH888" s="9"/>
      <c r="BI888" s="73"/>
      <c r="BJ888" s="9"/>
      <c r="BK888" s="3"/>
      <c r="BL888" s="9"/>
      <c r="BM888" s="247"/>
      <c r="BN888" s="68"/>
      <c r="BO888" s="91"/>
      <c r="BP888" s="95"/>
      <c r="BQ888" s="10"/>
      <c r="BR888" s="7"/>
      <c r="BS888" s="1"/>
      <c r="BT888" s="15"/>
      <c r="BU888" s="9"/>
      <c r="BV888" s="9"/>
      <c r="BW888" s="247"/>
      <c r="BX888" s="9"/>
      <c r="BY888" s="31"/>
      <c r="BZ888" s="31"/>
      <c r="CA888" s="31"/>
      <c r="CB888" s="31"/>
      <c r="CC888" s="10"/>
      <c r="CD888" s="97"/>
      <c r="CE888" s="10"/>
      <c r="CF888" s="7"/>
      <c r="CH888" s="15"/>
      <c r="CI888" s="9"/>
      <c r="CJ888" s="9"/>
      <c r="CK888" s="247"/>
      <c r="CL888" s="9"/>
      <c r="CM888" s="31"/>
      <c r="CN888" s="31"/>
      <c r="CO888" s="31"/>
      <c r="CP888" s="31"/>
      <c r="CQ888" s="10"/>
      <c r="CR888" s="97"/>
      <c r="CS888" s="10"/>
      <c r="CT888" s="7"/>
    </row>
    <row r="889" spans="1:118" ht="15" customHeight="1">
      <c r="A889" s="15"/>
      <c r="B889" s="15"/>
      <c r="C889" s="9"/>
      <c r="D889" s="9"/>
      <c r="E889" s="9"/>
      <c r="F889" s="9"/>
      <c r="G889" s="3"/>
      <c r="H889" s="9"/>
      <c r="I889" s="9"/>
      <c r="J889" s="98"/>
      <c r="K889" s="99"/>
      <c r="L889" s="10"/>
      <c r="M889" s="10"/>
      <c r="N889" s="7"/>
      <c r="P889" s="15"/>
      <c r="Q889" s="9"/>
      <c r="R889" s="9"/>
      <c r="S889" s="9"/>
      <c r="T889" s="9"/>
      <c r="U889" s="3"/>
      <c r="V889" s="9"/>
      <c r="W889" s="9"/>
      <c r="X889" s="69"/>
      <c r="Y889" s="99"/>
      <c r="Z889" s="10"/>
      <c r="AA889" s="10"/>
      <c r="AB889" s="7"/>
      <c r="AD889" s="15"/>
      <c r="AE889" s="9"/>
      <c r="AF889" s="9"/>
      <c r="AG889" s="9"/>
      <c r="AH889" s="9"/>
      <c r="AI889" s="3"/>
      <c r="AJ889" s="9"/>
      <c r="AK889" s="9"/>
      <c r="AL889" s="69"/>
      <c r="AM889" s="99"/>
      <c r="AN889" s="10"/>
      <c r="AO889" s="10"/>
      <c r="AP889" s="7"/>
      <c r="AR889" s="15"/>
      <c r="AS889" s="9"/>
      <c r="AT889" s="9"/>
      <c r="AU889" s="9"/>
      <c r="AV889" s="9"/>
      <c r="AW889" s="3" t="s">
        <v>73</v>
      </c>
      <c r="AX889" s="9">
        <f>AT886-AX887</f>
        <v>108575</v>
      </c>
      <c r="AY889" s="10">
        <f>AX889/AT884</f>
        <v>0.46819749892194912</v>
      </c>
      <c r="AZ889" s="115"/>
      <c r="BA889" s="10"/>
      <c r="BB889" s="10"/>
      <c r="BC889" s="10"/>
      <c r="BD889" s="7"/>
      <c r="BF889" s="15"/>
      <c r="BG889" s="9"/>
      <c r="BH889" s="9"/>
      <c r="BI889" s="73"/>
      <c r="BJ889" s="9"/>
      <c r="BK889" s="3"/>
      <c r="BL889" s="9"/>
      <c r="BM889" s="9"/>
      <c r="BN889" s="69"/>
      <c r="BO889" s="99"/>
      <c r="BP889" s="10"/>
      <c r="BQ889" s="10"/>
      <c r="BR889" s="7"/>
      <c r="BS889" s="1"/>
      <c r="BT889" s="15"/>
      <c r="BU889" s="9"/>
      <c r="BV889" s="9"/>
      <c r="BW889" s="9"/>
      <c r="BX889" s="78"/>
      <c r="BY889" s="100"/>
      <c r="BZ889" s="78"/>
      <c r="CA889" s="92"/>
      <c r="CB889" s="92"/>
      <c r="CC889" s="92"/>
      <c r="CD889" s="10"/>
      <c r="CE889" s="10"/>
      <c r="CF889" s="7"/>
      <c r="CH889" s="15"/>
      <c r="CI889" s="9"/>
      <c r="CJ889" s="9"/>
      <c r="CK889" s="247"/>
      <c r="CL889" s="9"/>
      <c r="CM889" s="3"/>
      <c r="CN889" s="9"/>
      <c r="CO889" s="10"/>
      <c r="CP889" s="10"/>
      <c r="CQ889" s="10"/>
      <c r="CR889" s="97"/>
      <c r="CS889" s="10"/>
      <c r="CT889" s="7"/>
    </row>
    <row r="890" spans="1:118" ht="15" customHeight="1">
      <c r="A890" s="300" t="s">
        <v>75</v>
      </c>
      <c r="B890" s="301"/>
      <c r="C890" s="295"/>
      <c r="D890" s="44">
        <f>SUM(D828,D832,D836,D840,D844,D848,D851,D856,D860,D864,D868,D872,D876)*100</f>
        <v>85300</v>
      </c>
      <c r="E890" s="95">
        <f>D890/A885</f>
        <v>0.16418907343851957</v>
      </c>
      <c r="F890" s="9"/>
      <c r="G890" s="3">
        <f>D890/H890</f>
        <v>2080.4878048780488</v>
      </c>
      <c r="H890" s="44">
        <f>SUM(H828,H832,H836,H840,H844,H848,H851,H856,H860,H864,H868,H872,H876)</f>
        <v>41</v>
      </c>
      <c r="I890" s="9"/>
      <c r="J890" s="90" t="str">
        <f t="shared" ref="J890:K893" si="1514">J828</f>
        <v>NICIマスコット</v>
      </c>
      <c r="K890" s="91">
        <f t="shared" si="1514"/>
        <v>682</v>
      </c>
      <c r="L890" s="44">
        <f>SUM(L828,L832,L836,L840,L844,L848,L851,L856,L860,L864,L868,L872,L876)</f>
        <v>27962</v>
      </c>
      <c r="M890" s="42">
        <f>L890/D890</f>
        <v>0.32780773739742086</v>
      </c>
      <c r="N890" s="7"/>
      <c r="P890" s="300" t="s">
        <v>75</v>
      </c>
      <c r="Q890" s="295"/>
      <c r="R890" s="44">
        <f>SUM(R828,R832,R836,R840,R844,R848,R851,R856,R860,R864,R868,R872,R876)*100</f>
        <v>38900</v>
      </c>
      <c r="S890" s="95">
        <f>R890/A885</f>
        <v>7.4876376984272117E-2</v>
      </c>
      <c r="T890" s="9"/>
      <c r="U890" s="3">
        <f>R890/V890</f>
        <v>7780</v>
      </c>
      <c r="V890" s="44">
        <f>SUM(V828,V832,V836,V840,V844,V848,V851,V856,V860,V864,V868,V872,V876)</f>
        <v>5</v>
      </c>
      <c r="W890" s="9"/>
      <c r="X890" s="90" t="str">
        <f t="shared" ref="X890:Y893" si="1515">X828</f>
        <v>ジャグラーサウンドボタン</v>
      </c>
      <c r="Y890" s="91">
        <f t="shared" si="1515"/>
        <v>748</v>
      </c>
      <c r="Z890" s="44">
        <f>SUM(Z828,Z832,Z836,Z840,Z844,Z848,Z851,Z856,Z860,Z864,Z868,Z872,Z876)</f>
        <v>3740</v>
      </c>
      <c r="AA890" s="42">
        <f>Z890/R890</f>
        <v>9.6143958868894597E-2</v>
      </c>
      <c r="AB890" s="7"/>
      <c r="AD890" s="300" t="s">
        <v>75</v>
      </c>
      <c r="AE890" s="295"/>
      <c r="AF890" s="44">
        <f>SUM(AF828,AF832,AF836,AF840,AF844,AF848,AF851,AF856,AF860,AF864,AF868,AF872,AF876)*100</f>
        <v>37100</v>
      </c>
      <c r="AG890" s="95">
        <f>AF890/$A885</f>
        <v>7.1411660311478026E-2</v>
      </c>
      <c r="AH890" s="9"/>
      <c r="AI890" s="3">
        <f>AF890/AJ890</f>
        <v>3710</v>
      </c>
      <c r="AJ890" s="44">
        <f>SUM(AJ828,AJ832,AJ836,AJ840,AJ844,AJ848,AJ851,AJ856,AJ860,AJ864,AJ868,AJ872,AJ876)</f>
        <v>10</v>
      </c>
      <c r="AK890" s="9"/>
      <c r="AL890" s="90" t="str">
        <f t="shared" ref="AL890:AM893" si="1516">AL828</f>
        <v>ミニ香水</v>
      </c>
      <c r="AM890" s="91">
        <f t="shared" si="1516"/>
        <v>1100</v>
      </c>
      <c r="AN890" s="44">
        <f>SUM(AN828,AN832,AN836,AN840,AN844,AN848,AN851,AN856,AN860,AN864,AN868,AN872,AN876)</f>
        <v>11000</v>
      </c>
      <c r="AO890" s="42">
        <f>AN890/AF890</f>
        <v>0.29649595687331537</v>
      </c>
      <c r="AP890" s="7"/>
      <c r="AR890" s="300" t="s">
        <v>75</v>
      </c>
      <c r="AS890" s="295"/>
      <c r="AT890" s="44">
        <f>SUM(AT828,AT832,AT836,AT840,AT844,AT848,AT851,AT856,AT860,AT864,AT868,AT872,AT876)*100</f>
        <v>72700</v>
      </c>
      <c r="AU890" s="95">
        <f>AT890/$A885</f>
        <v>0.13993605672896098</v>
      </c>
      <c r="AV890" s="9"/>
      <c r="AW890" s="3">
        <f>AT890/AX890</f>
        <v>2345.1612903225805</v>
      </c>
      <c r="AX890" s="44">
        <f>SUM(AX828,AX832,AX836,AX840,AX844,AX848,AX851,AX856,AX860,AX864,AX868,AX872,AX876)</f>
        <v>31</v>
      </c>
      <c r="AY890" s="9"/>
      <c r="AZ890" s="90" t="str">
        <f t="shared" ref="AZ890:BA893" si="1517">AZ828</f>
        <v>テラスタルフェス</v>
      </c>
      <c r="BA890" s="91">
        <f t="shared" si="1517"/>
        <v>1000</v>
      </c>
      <c r="BB890" s="44">
        <f>SUM(BB828,BB832,BB836,BB840,BB844,BB848,BB851,BB856,BB860,BB864,BB868,BB872,BB876)</f>
        <v>31000</v>
      </c>
      <c r="BC890" s="42">
        <f>BB890/AT890</f>
        <v>0.4264099037138927</v>
      </c>
      <c r="BD890" s="7"/>
      <c r="BF890" s="300" t="s">
        <v>75</v>
      </c>
      <c r="BG890" s="295"/>
      <c r="BH890" s="44">
        <f>SUM(BH828,BH832,BH836,BH840,BH844,BH848,BH851,BH856,BH860,BH864,BH868,BH872,BH876)*100</f>
        <v>44300</v>
      </c>
      <c r="BI890" s="195">
        <f>BH890/$A885</f>
        <v>8.5270527002654362E-2</v>
      </c>
      <c r="BJ890" s="9"/>
      <c r="BK890" s="3">
        <f>BH890/BL890</f>
        <v>2215</v>
      </c>
      <c r="BL890" s="44">
        <f>SUM(BL828,BL832,BL836,BL840,BL844,BL848,BL851,BL856,BL860,BL864,BL868,BL872,BL876)</f>
        <v>20</v>
      </c>
      <c r="BM890" s="9"/>
      <c r="BN890" s="90" t="str">
        <f t="shared" ref="BN890:BO893" si="1518">BN828</f>
        <v>ゴールドイヤホン</v>
      </c>
      <c r="BO890" s="91">
        <f t="shared" si="1518"/>
        <v>800</v>
      </c>
      <c r="BP890" s="44">
        <f>SUM(BP828,BP832,BP836,BP840,BP844,BP848,BP851,BP856,BP860,BP864,BP868,BP872,BP876)</f>
        <v>16000</v>
      </c>
      <c r="BQ890" s="42">
        <f>BP890/BH890</f>
        <v>0.36117381489841988</v>
      </c>
      <c r="BR890" s="7"/>
      <c r="BS890" s="1"/>
      <c r="BT890" s="15"/>
      <c r="BU890" s="9"/>
      <c r="BV890" s="9"/>
      <c r="BW890" s="9"/>
      <c r="BX890" s="9"/>
      <c r="BY890" s="3"/>
      <c r="BZ890" s="9"/>
      <c r="CA890" s="9"/>
      <c r="CB890" s="9"/>
      <c r="CC890" s="9"/>
      <c r="CD890" s="9"/>
      <c r="CE890" s="9"/>
      <c r="CF890" s="7"/>
      <c r="CH890" s="15"/>
      <c r="CI890" s="9"/>
      <c r="CJ890" s="9"/>
      <c r="CK890" s="9"/>
      <c r="CL890" s="78"/>
      <c r="CM890" s="100"/>
      <c r="CN890" s="78"/>
      <c r="CO890" s="78"/>
      <c r="CP890" s="78"/>
      <c r="CQ890" s="78"/>
      <c r="CR890" s="9"/>
      <c r="CS890" s="9"/>
      <c r="CT890" s="7"/>
    </row>
    <row r="891" spans="1:118" ht="15" customHeight="1">
      <c r="A891" s="300" t="s">
        <v>75</v>
      </c>
      <c r="B891" s="301"/>
      <c r="C891" s="295"/>
      <c r="D891" s="44">
        <f>SUM(D829,D833,D837,D841,D845,D849,D852,D857,D861,D865,D869,D873,D877)*100</f>
        <v>118200</v>
      </c>
      <c r="E891" s="95">
        <f>D891/A885</f>
        <v>0.22751639484681141</v>
      </c>
      <c r="F891" s="9"/>
      <c r="G891" s="3">
        <f>D891/H891</f>
        <v>7387.5</v>
      </c>
      <c r="H891" s="44">
        <f>SUM(H829,H833,H837,H841,H845,H849,H852,H857,H861,H865,H869,H873,H877)</f>
        <v>16</v>
      </c>
      <c r="I891" s="9"/>
      <c r="J891" s="90" t="str">
        <f t="shared" si="1514"/>
        <v>ピクミンマスコット</v>
      </c>
      <c r="K891" s="91">
        <f t="shared" si="1514"/>
        <v>800</v>
      </c>
      <c r="L891" s="44">
        <f>SUM(L829,L833,L837,L841,L845,L849,L852,L857,L861,L865,L869,L873,L877)</f>
        <v>12800</v>
      </c>
      <c r="M891" s="42">
        <f>L891/D891</f>
        <v>0.10829103214890017</v>
      </c>
      <c r="N891" s="7"/>
      <c r="P891" s="300" t="s">
        <v>75</v>
      </c>
      <c r="Q891" s="295"/>
      <c r="R891" s="44">
        <f>SUM(R829,R833,R837,R841,R845,R849,R852,R857,R861,R865,R869,R873,R877)*100</f>
        <v>52900</v>
      </c>
      <c r="S891" s="95">
        <f>R891/A885</f>
        <v>0.10182417332822609</v>
      </c>
      <c r="T891" s="9"/>
      <c r="U891" s="3">
        <f>R891/V891</f>
        <v>2645</v>
      </c>
      <c r="V891" s="44">
        <f>SUM(V829,V833,V837,V841,V845,V849,V852,V857,V861,V865,V869,V873,V877)</f>
        <v>20</v>
      </c>
      <c r="W891" s="9"/>
      <c r="X891" s="90" t="str">
        <f t="shared" si="1515"/>
        <v>サンリオキーケース</v>
      </c>
      <c r="Y891" s="91">
        <f t="shared" si="1515"/>
        <v>762</v>
      </c>
      <c r="Z891" s="44">
        <f>SUM(Z829,Z833,Z837,Z841,Z845,Z849,Z852,Z857,Z861,Z865,Z869,Z873,Z877)</f>
        <v>15576</v>
      </c>
      <c r="AA891" s="42">
        <f>Z891/R891</f>
        <v>0.29444234404536862</v>
      </c>
      <c r="AB891" s="7"/>
      <c r="AD891" s="300" t="s">
        <v>75</v>
      </c>
      <c r="AE891" s="295"/>
      <c r="AF891" s="44">
        <f>SUM(AF829,AF833,AF837,AF841,AF845,AF849,AF852,AF857,AF861,AF865,AF869,AF873,AF877)*100</f>
        <v>34900</v>
      </c>
      <c r="AG891" s="95">
        <f>AF891/$A885</f>
        <v>6.7177006600285263E-2</v>
      </c>
      <c r="AH891" s="9"/>
      <c r="AI891" s="3">
        <f>AF891/AJ891</f>
        <v>1938.8888888888889</v>
      </c>
      <c r="AJ891" s="44">
        <f>SUM(AJ829,AJ833,AJ837,AJ841,AJ845,AJ849,AJ852,AJ857,AJ861,AJ865,AJ869,AJ873,AJ877)</f>
        <v>18</v>
      </c>
      <c r="AK891" s="9"/>
      <c r="AL891" s="90" t="str">
        <f t="shared" si="1516"/>
        <v>じゃがりこウォレット</v>
      </c>
      <c r="AM891" s="91">
        <f t="shared" si="1516"/>
        <v>759</v>
      </c>
      <c r="AN891" s="44">
        <f>SUM(AN829,AN833,AN837,AN841,AN845,AN849,AN852,AN857,AN861,AN865,AN869,AN873,AN877)</f>
        <v>12144</v>
      </c>
      <c r="AO891" s="42">
        <f>AN891/AF891</f>
        <v>0.34796561604584525</v>
      </c>
      <c r="AP891" s="7"/>
      <c r="AR891" s="300" t="s">
        <v>75</v>
      </c>
      <c r="AS891" s="295"/>
      <c r="AT891" s="44">
        <f>SUM(AT829,AT833,AT837,AT841,AT845,AT849,AT852,AT857,AT861,AT865,AT869,AT873,AT877)*100</f>
        <v>25100</v>
      </c>
      <c r="AU891" s="95">
        <f>AT891/$A885</f>
        <v>4.831354915951748E-2</v>
      </c>
      <c r="AV891" s="9"/>
      <c r="AW891" s="3">
        <f>AT891/AX891</f>
        <v>1930.7692307692307</v>
      </c>
      <c r="AX891" s="44">
        <f>SUM(AX829,AX833,AX837,AX841,AX845,AX849,AX852,AX857,AX861,AX865,AX869,AX873,AX877)</f>
        <v>13</v>
      </c>
      <c r="AY891" s="9"/>
      <c r="AZ891" s="90" t="str">
        <f t="shared" si="1517"/>
        <v>バトルパートナー</v>
      </c>
      <c r="BA891" s="91">
        <f t="shared" si="1517"/>
        <v>1000</v>
      </c>
      <c r="BB891" s="44">
        <f>SUM(BB829,BB833,BB837,BB841,BB845,BB849,BB852,BB857,BB861,BB865,BB869,BB873,BB877)</f>
        <v>13000</v>
      </c>
      <c r="BC891" s="42">
        <f>BB891/AT891</f>
        <v>0.51792828685258963</v>
      </c>
      <c r="BD891" s="7"/>
      <c r="BF891" s="300" t="s">
        <v>75</v>
      </c>
      <c r="BG891" s="295"/>
      <c r="BH891" s="44">
        <f>SUM(BH829,BH833,BH837,BH841,BH845,BH849,BH852,BH857,BH861,BH865,BH869,BH873,BH877)*100</f>
        <v>44900</v>
      </c>
      <c r="BI891" s="195">
        <f>BH891/$A885</f>
        <v>8.6425432560252383E-2</v>
      </c>
      <c r="BJ891" s="9"/>
      <c r="BK891" s="3">
        <f>BH891/BL891</f>
        <v>4988.8888888888887</v>
      </c>
      <c r="BL891" s="44">
        <f>SUM(BL829,BL833,BL837,BL841,BL845,BL849,BL852,BL857,BL861,BL865,BL869,BL873,BL877)</f>
        <v>9</v>
      </c>
      <c r="BM891" s="9"/>
      <c r="BN891" s="90" t="str">
        <f t="shared" si="1518"/>
        <v>デジタルミニカメラ</v>
      </c>
      <c r="BO891" s="91">
        <f t="shared" si="1518"/>
        <v>722</v>
      </c>
      <c r="BP891" s="44">
        <f>SUM(BP829,BP833,BP837,BP841,BP845,BP849,BP852,BP857,BP861,BP865,BP869,BP873,BP877)</f>
        <v>6498</v>
      </c>
      <c r="BQ891" s="42">
        <f>BP891/BH891</f>
        <v>0.14472160356347438</v>
      </c>
      <c r="BR891" s="7"/>
      <c r="BS891" s="1"/>
      <c r="BT891" s="15"/>
      <c r="BU891" s="9"/>
      <c r="BV891" s="9"/>
      <c r="BW891" s="9"/>
      <c r="BX891" s="9"/>
      <c r="BY891" s="3"/>
      <c r="BZ891" s="9"/>
      <c r="CA891" s="9"/>
      <c r="CB891" s="9"/>
      <c r="CC891" s="9"/>
      <c r="CD891" s="9"/>
      <c r="CE891" s="9"/>
      <c r="CF891" s="7"/>
      <c r="CH891" s="15"/>
      <c r="CI891" s="9"/>
      <c r="CJ891" s="9"/>
      <c r="CK891" s="9"/>
      <c r="CL891" s="9"/>
      <c r="CM891" s="3"/>
      <c r="CN891" s="9"/>
      <c r="CO891" s="9"/>
      <c r="CP891" s="9"/>
      <c r="CQ891" s="9"/>
      <c r="CR891" s="9"/>
      <c r="CS891" s="9"/>
      <c r="CT891" s="7"/>
    </row>
    <row r="892" spans="1:118" ht="15" customHeight="1">
      <c r="A892" s="300" t="s">
        <v>75</v>
      </c>
      <c r="B892" s="301"/>
      <c r="C892" s="295"/>
      <c r="D892" s="44">
        <f>SUM(D830,D834,D838,D842,D846,D850,D853,D858,D862,D866,D870,D874,D878)*100</f>
        <v>63700</v>
      </c>
      <c r="E892" s="95">
        <f>D892/A885</f>
        <v>0.12261247336499058</v>
      </c>
      <c r="F892" s="9"/>
      <c r="G892" s="3">
        <f>D892/H892</f>
        <v>1415.5555555555557</v>
      </c>
      <c r="H892" s="44">
        <f>SUM(H830,H834,H838,H842,H846,H850,H853,H858,H862,H866,H870,H874,H878)</f>
        <v>45</v>
      </c>
      <c r="I892" s="9"/>
      <c r="J892" s="90" t="str">
        <f t="shared" si="1514"/>
        <v>グミッツェルプチ</v>
      </c>
      <c r="K892" s="91">
        <f t="shared" si="1514"/>
        <v>188</v>
      </c>
      <c r="L892" s="44">
        <f>SUM(L830,L834,L838,L842,L846,L850,L853,L858,L862,L866,L870,L874,L878)</f>
        <v>8460</v>
      </c>
      <c r="M892" s="42">
        <f>L892/D892</f>
        <v>0.13281004709576139</v>
      </c>
      <c r="N892" s="7"/>
      <c r="P892" s="300" t="s">
        <v>75</v>
      </c>
      <c r="Q892" s="295"/>
      <c r="R892" s="44">
        <f>SUM(R830,R834,R838,R842,R846,R850,R853,R858,R862,R866,R870,R874,R878)*100</f>
        <v>79500</v>
      </c>
      <c r="S892" s="95">
        <f>R892/A885</f>
        <v>0.15302498638173864</v>
      </c>
      <c r="T892" s="9"/>
      <c r="U892" s="3">
        <f>R892/V892</f>
        <v>2564.516129032258</v>
      </c>
      <c r="V892" s="44">
        <f>SUM(V830,V834,V838,V842,V846,V850,V853,V858,V862,V866,V870,V874,V878)</f>
        <v>31</v>
      </c>
      <c r="W892" s="9"/>
      <c r="X892" s="90" t="str">
        <f t="shared" si="1515"/>
        <v>ピクミン引っこ抜き</v>
      </c>
      <c r="Y892" s="91">
        <f t="shared" si="1515"/>
        <v>640</v>
      </c>
      <c r="Z892" s="44">
        <f>SUM(Z830,Z834,Z838,Z842,Z846,Z850,Z853,Z858,Z862,Z866,Z870,Z874,Z878)</f>
        <v>29500</v>
      </c>
      <c r="AA892" s="42">
        <f>Z892/R892</f>
        <v>0.37106918238993708</v>
      </c>
      <c r="AB892" s="7"/>
      <c r="AD892" s="300" t="s">
        <v>75</v>
      </c>
      <c r="AE892" s="295"/>
      <c r="AF892" s="44">
        <f>SUM(AF830,AF834,AF838,AF842,AF846,AF850,AF853,AF858,AF862,AF866,AF870,AF874,AF878)*100</f>
        <v>33600</v>
      </c>
      <c r="AG892" s="95">
        <f>AF892/$A885</f>
        <v>6.467471122548954E-2</v>
      </c>
      <c r="AH892" s="9"/>
      <c r="AI892" s="3">
        <f>AF892/AJ892</f>
        <v>3360</v>
      </c>
      <c r="AJ892" s="44">
        <f>SUM(AJ830,AJ834,AJ838,AJ842,AJ846,AJ850,AJ853,AJ858,AJ862,AJ866,AJ870,AJ874,AJ878)</f>
        <v>10</v>
      </c>
      <c r="AK892" s="9"/>
      <c r="AL892" s="90" t="str">
        <f t="shared" si="1516"/>
        <v>ゲームアーク</v>
      </c>
      <c r="AM892" s="91">
        <f t="shared" si="1516"/>
        <v>670</v>
      </c>
      <c r="AN892" s="44">
        <f>SUM(AN830,AN834,AN838,AN842,AN846,AN850,AN853,AN858,AN862,AN866,AN870,AN874,AN878)</f>
        <v>6700</v>
      </c>
      <c r="AO892" s="42">
        <f>AN892/AF892</f>
        <v>0.19940476190476192</v>
      </c>
      <c r="AP892" s="7"/>
      <c r="AR892" s="300" t="s">
        <v>75</v>
      </c>
      <c r="AS892" s="295"/>
      <c r="AT892" s="44">
        <f>SUM(AT830,AT834,AT838,AT842,AT846,AT850,AT853,AT858,AT862,AT866,AT870,AT874,AT878)*100</f>
        <v>60200</v>
      </c>
      <c r="AU892" s="95">
        <f>AT892/$A885</f>
        <v>0.11587552427900208</v>
      </c>
      <c r="AV892" s="9"/>
      <c r="AW892" s="3">
        <f>AT892/AX892</f>
        <v>860</v>
      </c>
      <c r="AX892" s="44">
        <f>SUM(AX830,AX834,AX838,AX842,AX846,AX850,AX853,AX858,AX862,AX866,AX870,AX874,AX878)</f>
        <v>70</v>
      </c>
      <c r="AY892" s="9"/>
      <c r="AZ892" s="90" t="str">
        <f t="shared" si="1517"/>
        <v>SPGマスコット</v>
      </c>
      <c r="BA892" s="91">
        <f t="shared" si="1517"/>
        <v>165</v>
      </c>
      <c r="BB892" s="44">
        <f>SUM(BB830,BB834,BB838,BB842,BB846,BB850,BB853,BB858,BB862,BB866,BB870,BB874,BB878)</f>
        <v>11550</v>
      </c>
      <c r="BC892" s="42">
        <f>BB892/AT892</f>
        <v>0.19186046511627908</v>
      </c>
      <c r="BD892" s="7"/>
      <c r="BF892" s="300" t="s">
        <v>75</v>
      </c>
      <c r="BG892" s="295"/>
      <c r="BH892" s="44">
        <f>SUM(BH830,BH834,BH838,BH842,BH846,BH850,BH853,BH858,BH862,BH866,BH870,BH874,BH878)*100</f>
        <v>27700</v>
      </c>
      <c r="BI892" s="195">
        <f>BH892/$A885</f>
        <v>5.3318139909108934E-2</v>
      </c>
      <c r="BJ892" s="9"/>
      <c r="BK892" s="3">
        <f>BH892/BL892</f>
        <v>1629.4117647058824</v>
      </c>
      <c r="BL892" s="44">
        <f>SUM(BL830,BL834,BL838,BL842,BL846,BL850,BL853,BL858,BL862,BL866,BL870,BL874,BL878)</f>
        <v>17</v>
      </c>
      <c r="BM892" s="9"/>
      <c r="BN892" s="90" t="str">
        <f t="shared" si="1518"/>
        <v>おしゅし</v>
      </c>
      <c r="BO892" s="91">
        <f t="shared" si="1518"/>
        <v>418</v>
      </c>
      <c r="BP892" s="44">
        <f>SUM(BP830,BP834,BP838,BP842,BP846,BP850,BP853,BP858,BP862,BP866,BP870,BP874,BP878)</f>
        <v>5852</v>
      </c>
      <c r="BQ892" s="42">
        <f>BP892/BH892</f>
        <v>0.21126353790613719</v>
      </c>
      <c r="BR892" s="7"/>
      <c r="BS892" s="1"/>
      <c r="BT892" s="15"/>
      <c r="BU892" s="9"/>
      <c r="BV892" s="9"/>
      <c r="BW892" s="9"/>
      <c r="BX892" s="9"/>
      <c r="BY892" s="3"/>
      <c r="BZ892" s="9"/>
      <c r="CA892" s="9"/>
      <c r="CB892" s="9"/>
      <c r="CC892" s="9"/>
      <c r="CD892" s="9"/>
      <c r="CE892" s="9"/>
      <c r="CF892" s="7"/>
      <c r="CH892" s="15"/>
      <c r="CI892" s="9"/>
      <c r="CJ892" s="9"/>
      <c r="CK892" s="9"/>
      <c r="CL892" s="9"/>
      <c r="CM892" s="3"/>
      <c r="CN892" s="9"/>
      <c r="CO892" s="9"/>
      <c r="CP892" s="9"/>
      <c r="CQ892" s="9"/>
      <c r="CR892" s="9"/>
      <c r="CS892" s="9"/>
      <c r="CT892" s="7"/>
      <c r="DJ892" s="250"/>
      <c r="DK892" s="250"/>
      <c r="DL892" s="250"/>
      <c r="DM892" s="13"/>
      <c r="DN892" s="250"/>
    </row>
    <row r="893" spans="1:118" ht="15" customHeight="1">
      <c r="A893" s="300" t="s">
        <v>75</v>
      </c>
      <c r="B893" s="301"/>
      <c r="C893" s="295"/>
      <c r="D893" s="44">
        <f>SUM(D831,D835,D839,D843,D847,D855,D854,D859,D863,D867,D871,D875,D879)*100</f>
        <v>40400</v>
      </c>
      <c r="E893" s="95">
        <f>D893/A885</f>
        <v>7.7763640878267176E-2</v>
      </c>
      <c r="F893" s="9"/>
      <c r="G893" s="3">
        <f>D893/H893</f>
        <v>1496.2962962962963</v>
      </c>
      <c r="H893" s="44">
        <f>SUM(H831,H835,H839,H843,H847,H855,H854,H859,H863,H867,H871,H875,H879)</f>
        <v>27</v>
      </c>
      <c r="I893" s="9"/>
      <c r="J893" s="90" t="str">
        <f t="shared" si="1514"/>
        <v>グミッツェル</v>
      </c>
      <c r="K893" s="91">
        <f t="shared" si="1514"/>
        <v>170</v>
      </c>
      <c r="L893" s="44">
        <f>SUM(L831,L835,L839,L843,L847,L855,L854,L859,L863,L867,L871,L875,L879)</f>
        <v>4590</v>
      </c>
      <c r="M893" s="42">
        <f>L893/D893</f>
        <v>0.11361386138613862</v>
      </c>
      <c r="N893" s="7"/>
      <c r="P893" s="300" t="s">
        <v>75</v>
      </c>
      <c r="Q893" s="295"/>
      <c r="R893" s="44">
        <f>SUM(R831,R835,R839,R843,R847,R855,R854,R859,R863,R867,R871,R875,R879)*100</f>
        <v>42200</v>
      </c>
      <c r="S893" s="95">
        <f>R893/A885</f>
        <v>8.1228357551061267E-2</v>
      </c>
      <c r="T893" s="9"/>
      <c r="U893" s="3">
        <f>R893/V893</f>
        <v>2482.3529411764707</v>
      </c>
      <c r="V893" s="44">
        <f>SUM(V831,V835,V839,V843,V847,V855,V854,V859,V863,V867,V871,V875,V879)</f>
        <v>17</v>
      </c>
      <c r="W893" s="9"/>
      <c r="X893" s="90" t="str">
        <f t="shared" si="1515"/>
        <v>サンリオ巻き寿司ポーチ</v>
      </c>
      <c r="Y893" s="91">
        <f t="shared" si="1515"/>
        <v>660</v>
      </c>
      <c r="Z893" s="44">
        <f>SUM(Z831,Z835,Z839,Z843,Z847,Z855,Z854,Z859,Z863,Z867,Z871,Z875,Z879)</f>
        <v>10648</v>
      </c>
      <c r="AA893" s="42">
        <f>Z893/R893</f>
        <v>0.2523222748815166</v>
      </c>
      <c r="AB893" s="7"/>
      <c r="AD893" s="300" t="s">
        <v>75</v>
      </c>
      <c r="AE893" s="295"/>
      <c r="AF893" s="44">
        <f>SUM(AF831,AF835,AF839,AF843,AF847,AF855,AF854,AF859,AF863,AF867,AF871,AF875,AF879)*100</f>
        <v>30500</v>
      </c>
      <c r="AG893" s="95">
        <f>AF893/$A885</f>
        <v>5.8707699177899725E-2</v>
      </c>
      <c r="AH893" s="9"/>
      <c r="AI893" s="3">
        <f>AF893/AJ893</f>
        <v>693.18181818181813</v>
      </c>
      <c r="AJ893" s="44">
        <f>SUM(AJ831,AJ835,AJ839,AJ843,AJ847,AJ855,AJ854,AJ859,AJ863,AJ867,AJ871,AJ875,AJ879)</f>
        <v>44</v>
      </c>
      <c r="AK893" s="9"/>
      <c r="AL893" s="90" t="str">
        <f t="shared" si="1516"/>
        <v>サンリオシューズ</v>
      </c>
      <c r="AM893" s="91">
        <f t="shared" si="1516"/>
        <v>594</v>
      </c>
      <c r="AN893" s="44">
        <f>SUM(AN831,AN835,AN839,AN843,AN847,AN855,AN854,AN859,AN863,AN867,AN871,AN875,AN879)</f>
        <v>26136</v>
      </c>
      <c r="AO893" s="42">
        <f>AN893/AF893</f>
        <v>0.85691803278688528</v>
      </c>
      <c r="AP893" s="7"/>
      <c r="AR893" s="300" t="s">
        <v>75</v>
      </c>
      <c r="AS893" s="295"/>
      <c r="AT893" s="44">
        <f>SUM(AT831,AT835,AT839,AT843,AT847,AT855,AT854,AT859,AT863,AT867,AT871,AT875,AT879)*100</f>
        <v>73900</v>
      </c>
      <c r="AU893" s="95">
        <f>AT893/$A885</f>
        <v>0.14224586784415705</v>
      </c>
      <c r="AV893" s="9"/>
      <c r="AW893" s="3">
        <f>AT893/AX893</f>
        <v>1508.1632653061224</v>
      </c>
      <c r="AX893" s="44">
        <f>SUM(AX831,AX835,AX839,AX843,AX847,AX855,AX854,AX859,AX863,AX867,AX871,AX875,AX879)</f>
        <v>49</v>
      </c>
      <c r="AY893" s="9"/>
      <c r="AZ893" s="90" t="str">
        <f t="shared" si="1517"/>
        <v>SPGラバー</v>
      </c>
      <c r="BA893" s="91">
        <f t="shared" si="1517"/>
        <v>200</v>
      </c>
      <c r="BB893" s="44">
        <f>SUM(BB831,BB835,BB839,BB843,BB847,BB855,BB854,BB859,BB863,BB867,BB871,BB875,BB879)</f>
        <v>9800</v>
      </c>
      <c r="BC893" s="42">
        <f>BB893/AT893</f>
        <v>0.13261163734776726</v>
      </c>
      <c r="BD893" s="7"/>
      <c r="BF893" s="300" t="s">
        <v>75</v>
      </c>
      <c r="BG893" s="295"/>
      <c r="BH893" s="44">
        <f>SUM(BH831,BH835,BH839,BH843,BH847,BH855,BH854,BH859,BH863,BH867,BH871,BH875,BH879)*100</f>
        <v>17900</v>
      </c>
      <c r="BI893" s="195">
        <f>BH893/$A885</f>
        <v>3.4454682468341151E-2</v>
      </c>
      <c r="BJ893" s="9"/>
      <c r="BK893" s="3">
        <f>BH893/BL893</f>
        <v>149.16666666666666</v>
      </c>
      <c r="BL893" s="44">
        <f>SUM(BL831,BL835,BL839,BL843,BL847,BL855,BL854,BL859,BL863,BL867,BL871,BL875,BL879)</f>
        <v>120</v>
      </c>
      <c r="BM893" s="9"/>
      <c r="BN893" s="90" t="str">
        <f t="shared" si="1518"/>
        <v>スプランキージビッツ</v>
      </c>
      <c r="BO893" s="91">
        <f t="shared" si="1518"/>
        <v>37</v>
      </c>
      <c r="BP893" s="44">
        <f>SUM(BP831,BP835,BP839,BP843,BP847,BP855,BP854,BP859,BP863,BP867,BP871,BP875,BP879)</f>
        <v>4440</v>
      </c>
      <c r="BQ893" s="42">
        <f>BP893/BH893</f>
        <v>0.24804469273743016</v>
      </c>
      <c r="BR893" s="7"/>
      <c r="BS893" s="1"/>
      <c r="BT893" s="15"/>
      <c r="BU893" s="9"/>
      <c r="BV893" s="9"/>
      <c r="BW893" s="9"/>
      <c r="BX893" s="9"/>
      <c r="BY893" s="3"/>
      <c r="BZ893" s="9"/>
      <c r="CA893" s="9"/>
      <c r="CB893" s="9"/>
      <c r="CC893" s="9"/>
      <c r="CD893" s="9"/>
      <c r="CE893" s="9"/>
      <c r="CF893" s="7"/>
      <c r="CH893" s="15"/>
      <c r="CI893" s="9"/>
      <c r="CJ893" s="9"/>
      <c r="CK893" s="9"/>
      <c r="CL893" s="9"/>
      <c r="CM893" s="3"/>
      <c r="CN893" s="9"/>
      <c r="CO893" s="9"/>
      <c r="CP893" s="9"/>
      <c r="CQ893" s="9"/>
      <c r="CR893" s="9"/>
      <c r="CS893" s="9"/>
      <c r="CT893" s="7"/>
      <c r="DJ893" s="250"/>
      <c r="DK893" s="250"/>
      <c r="DL893" s="250"/>
      <c r="DM893" s="13"/>
      <c r="DN893" s="250"/>
    </row>
    <row r="894" spans="1:118" ht="15" customHeight="1">
      <c r="A894" s="15"/>
      <c r="B894" s="15"/>
      <c r="C894" s="3" t="s">
        <v>66</v>
      </c>
      <c r="D894" s="9">
        <f>SUM(D890:D893)</f>
        <v>307600</v>
      </c>
      <c r="E894" s="9"/>
      <c r="F894" s="9"/>
      <c r="G894" s="9"/>
      <c r="H894" s="9">
        <f>SUM(H890:H893)</f>
        <v>129</v>
      </c>
      <c r="I894" s="9"/>
      <c r="J894" s="294" t="s">
        <v>76</v>
      </c>
      <c r="K894" s="295"/>
      <c r="L894" s="78">
        <f>SUM(L890:L893)</f>
        <v>53812</v>
      </c>
      <c r="M894" s="101">
        <f>L894/D894</f>
        <v>0.17494148244473343</v>
      </c>
      <c r="N894" s="93"/>
      <c r="P894" s="15"/>
      <c r="Q894" s="3" t="s">
        <v>66</v>
      </c>
      <c r="R894" s="9">
        <f>SUM(R890:R893)</f>
        <v>213500</v>
      </c>
      <c r="S894" s="9"/>
      <c r="T894" s="9"/>
      <c r="U894" s="9"/>
      <c r="V894" s="9">
        <f>SUM(V890:V893)</f>
        <v>73</v>
      </c>
      <c r="W894" s="9"/>
      <c r="X894" s="294" t="s">
        <v>76</v>
      </c>
      <c r="Y894" s="295"/>
      <c r="Z894" s="78">
        <f>SUM(Z890:Z893)</f>
        <v>59464</v>
      </c>
      <c r="AA894" s="101">
        <f>Z894/R894</f>
        <v>0.27851990632318502</v>
      </c>
      <c r="AB894" s="93"/>
      <c r="AD894" s="15"/>
      <c r="AE894" s="3" t="s">
        <v>66</v>
      </c>
      <c r="AF894" s="9">
        <f>SUM(AF890:AF893)</f>
        <v>136100</v>
      </c>
      <c r="AG894" s="9"/>
      <c r="AH894" s="9"/>
      <c r="AI894" s="9"/>
      <c r="AJ894" s="9">
        <f>SUM(AJ890:AJ893)</f>
        <v>82</v>
      </c>
      <c r="AK894" s="9"/>
      <c r="AL894" s="294" t="s">
        <v>76</v>
      </c>
      <c r="AM894" s="295"/>
      <c r="AN894" s="78">
        <f>SUM(AN890:AN893)</f>
        <v>55980</v>
      </c>
      <c r="AO894" s="101">
        <f>AN894/AF894</f>
        <v>0.41131520940484939</v>
      </c>
      <c r="AP894" s="93"/>
      <c r="AR894" s="15"/>
      <c r="AS894" s="3" t="s">
        <v>66</v>
      </c>
      <c r="AT894" s="9">
        <f>SUM(AT890:AT893)</f>
        <v>231900</v>
      </c>
      <c r="AU894" s="9"/>
      <c r="AV894" s="9"/>
      <c r="AW894" s="9"/>
      <c r="AX894" s="9">
        <f>SUM(AX890:AX893)</f>
        <v>163</v>
      </c>
      <c r="AY894" s="9"/>
      <c r="AZ894" s="294" t="s">
        <v>76</v>
      </c>
      <c r="BA894" s="295"/>
      <c r="BB894" s="78">
        <f>SUM(BB890:BB893)</f>
        <v>65350</v>
      </c>
      <c r="BC894" s="101">
        <f>BB894/AT894</f>
        <v>0.28180250107805088</v>
      </c>
      <c r="BD894" s="7"/>
      <c r="BF894" s="15"/>
      <c r="BG894" s="3" t="s">
        <v>66</v>
      </c>
      <c r="BH894" s="9">
        <f>SUM(BH890:BH893)</f>
        <v>134800</v>
      </c>
      <c r="BI894" s="73"/>
      <c r="BJ894" s="9"/>
      <c r="BK894" s="9"/>
      <c r="BL894" s="9">
        <f>SUM(BL890:BL893)</f>
        <v>166</v>
      </c>
      <c r="BM894" s="9"/>
      <c r="BN894" s="294" t="s">
        <v>76</v>
      </c>
      <c r="BO894" s="295"/>
      <c r="BP894" s="78">
        <f>SUM(BP890:BP893)</f>
        <v>32790</v>
      </c>
      <c r="BQ894" s="101">
        <f>BP894/BH894</f>
        <v>0.24324925816023737</v>
      </c>
      <c r="BR894" s="93"/>
      <c r="BS894" s="1"/>
      <c r="BT894" s="15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7"/>
      <c r="CH894" s="15"/>
      <c r="CI894" s="9"/>
      <c r="CJ894" s="9"/>
      <c r="CK894" s="9"/>
      <c r="CL894" s="9"/>
      <c r="CM894" s="9"/>
      <c r="CN894" s="9"/>
      <c r="CO894" s="9"/>
      <c r="CP894" s="9"/>
      <c r="CQ894" s="9"/>
      <c r="CR894" s="9"/>
      <c r="CS894" s="9"/>
      <c r="CT894" s="7"/>
      <c r="DJ894" s="250"/>
      <c r="DK894" s="250"/>
      <c r="DL894" s="250"/>
      <c r="DM894" s="13"/>
      <c r="DN894" s="250"/>
    </row>
    <row r="895" spans="1:118" ht="15" customHeight="1">
      <c r="A895" s="45"/>
      <c r="B895" s="45"/>
      <c r="C895" s="248"/>
      <c r="D895" s="250"/>
      <c r="E895" s="250"/>
      <c r="F895" s="250"/>
      <c r="G895" s="250"/>
      <c r="H895" s="250"/>
      <c r="I895" s="250"/>
      <c r="J895" s="66"/>
      <c r="L895" s="250"/>
      <c r="M895" s="46"/>
      <c r="N895" s="47"/>
      <c r="P895" s="45"/>
      <c r="Q895" s="248"/>
      <c r="R895" s="250"/>
      <c r="S895" s="250"/>
      <c r="T895" s="250"/>
      <c r="U895" s="250"/>
      <c r="V895" s="250"/>
      <c r="W895" s="250"/>
      <c r="X895" s="66"/>
      <c r="Z895" s="250"/>
      <c r="AA895" s="46"/>
      <c r="AB895" s="47"/>
      <c r="AD895" s="45"/>
      <c r="AE895" s="248"/>
      <c r="AF895" s="250"/>
      <c r="AG895" s="250"/>
      <c r="AH895" s="250"/>
      <c r="AI895" s="250"/>
      <c r="AJ895" s="250"/>
      <c r="AK895" s="250"/>
      <c r="AL895" s="66"/>
      <c r="AN895" s="250"/>
      <c r="AO895" s="46"/>
      <c r="AP895" s="47"/>
      <c r="AR895" s="45"/>
      <c r="AS895" s="250"/>
      <c r="AT895" s="250"/>
      <c r="AU895" s="250"/>
      <c r="AV895" s="250"/>
      <c r="AW895" s="250"/>
      <c r="AX895" s="250"/>
      <c r="AY895" s="250"/>
      <c r="AZ895" s="33"/>
      <c r="BA895" s="250"/>
      <c r="BB895" s="250"/>
      <c r="BC895" s="250"/>
      <c r="BD895" s="47"/>
      <c r="BF895" s="45"/>
      <c r="BG895" s="250"/>
      <c r="BH895" s="250"/>
      <c r="BJ895" s="250"/>
      <c r="BK895" s="250"/>
      <c r="BL895" s="250"/>
      <c r="BM895" s="250"/>
      <c r="BN895" s="250"/>
      <c r="BO895" s="250"/>
      <c r="BP895" s="250"/>
      <c r="BQ895" s="47"/>
      <c r="BS895" s="1"/>
      <c r="BT895" s="45"/>
      <c r="BU895" s="250"/>
      <c r="BV895" s="250"/>
      <c r="BW895" s="250"/>
      <c r="BX895" s="250"/>
      <c r="BY895" s="250"/>
      <c r="BZ895" s="250"/>
      <c r="CA895" s="250"/>
      <c r="CB895" s="250"/>
      <c r="CC895" s="250"/>
      <c r="CD895" s="250"/>
      <c r="CE895" s="250"/>
      <c r="CF895" s="47"/>
      <c r="CH895" s="45"/>
      <c r="CI895" s="250"/>
      <c r="CJ895" s="250"/>
      <c r="CK895" s="250"/>
      <c r="CL895" s="250"/>
      <c r="CM895" s="250"/>
      <c r="CN895" s="250"/>
      <c r="CO895" s="250"/>
      <c r="CP895" s="250"/>
      <c r="CQ895" s="250"/>
      <c r="CR895" s="250"/>
      <c r="CS895" s="250"/>
      <c r="CT895" s="47"/>
      <c r="DJ895" s="250"/>
      <c r="DK895" s="250"/>
      <c r="DL895" s="250"/>
      <c r="DM895" s="13"/>
      <c r="DN895" s="250"/>
    </row>
    <row r="896" spans="1:118" ht="15" customHeight="1">
      <c r="A896" s="45"/>
      <c r="B896" s="45"/>
      <c r="C896" s="48" t="s">
        <v>77</v>
      </c>
      <c r="D896" s="9">
        <f>D884+R884+BV884+CJ884+AF884+AT884</f>
        <v>1032300</v>
      </c>
      <c r="E896" s="9">
        <f>D896/A885</f>
        <v>1.9870150118474061</v>
      </c>
      <c r="F896" s="250" t="s">
        <v>69</v>
      </c>
      <c r="G896" s="296" t="s">
        <v>78</v>
      </c>
      <c r="H896" s="297"/>
      <c r="I896" s="250"/>
      <c r="J896" s="66"/>
      <c r="L896" s="250"/>
      <c r="M896" s="46"/>
      <c r="N896" s="47"/>
      <c r="P896" s="45"/>
      <c r="Q896" s="248"/>
      <c r="R896" s="250"/>
      <c r="S896" s="250"/>
      <c r="T896" s="250"/>
      <c r="U896" s="250"/>
      <c r="V896" s="250"/>
      <c r="W896" s="250"/>
      <c r="X896" s="66"/>
      <c r="Z896" s="250"/>
      <c r="AA896" s="46"/>
      <c r="AB896" s="47"/>
      <c r="AD896" s="45"/>
      <c r="AE896" s="248"/>
      <c r="AF896" s="250"/>
      <c r="AG896" s="250"/>
      <c r="AH896" s="250"/>
      <c r="AI896" s="250"/>
      <c r="AJ896" s="250"/>
      <c r="AK896" s="250"/>
      <c r="AL896" s="66"/>
      <c r="AN896" s="250"/>
      <c r="AO896" s="46"/>
      <c r="AP896" s="47"/>
      <c r="AR896" s="45"/>
      <c r="AS896" s="250"/>
      <c r="AT896" s="250"/>
      <c r="AU896" s="250"/>
      <c r="AV896" s="250"/>
      <c r="AW896" s="250"/>
      <c r="AX896" s="250"/>
      <c r="AY896" s="250"/>
      <c r="AZ896" s="33"/>
      <c r="BA896" s="250"/>
      <c r="BB896" s="250"/>
      <c r="BC896" s="250"/>
      <c r="BD896" s="47"/>
      <c r="BF896" s="45"/>
      <c r="BG896" s="250"/>
      <c r="BH896" s="250"/>
      <c r="BJ896" s="250"/>
      <c r="BK896" s="250"/>
      <c r="BL896" s="250"/>
      <c r="BM896" s="250"/>
      <c r="BN896" s="250"/>
      <c r="BO896" s="250"/>
      <c r="BP896" s="250"/>
      <c r="BQ896" s="47"/>
      <c r="BS896" s="1"/>
      <c r="BT896" s="45"/>
      <c r="BU896" s="250"/>
      <c r="BV896" s="250"/>
      <c r="BW896" s="250"/>
      <c r="BX896" s="250"/>
      <c r="BY896" s="250"/>
      <c r="BZ896" s="250"/>
      <c r="CA896" s="250"/>
      <c r="CB896" s="250"/>
      <c r="CC896" s="250"/>
      <c r="CD896" s="250"/>
      <c r="CE896" s="250"/>
      <c r="CF896" s="47"/>
      <c r="CH896" s="45"/>
      <c r="CI896" s="250"/>
      <c r="CJ896" s="250"/>
      <c r="CK896" s="250"/>
      <c r="CL896" s="250"/>
      <c r="CM896" s="250"/>
      <c r="CN896" s="250"/>
      <c r="CO896" s="250"/>
      <c r="CP896" s="250"/>
      <c r="CQ896" s="250"/>
      <c r="CR896" s="250"/>
      <c r="CS896" s="250"/>
      <c r="CT896" s="47"/>
      <c r="DJ896" s="250"/>
      <c r="DK896" s="250"/>
      <c r="DL896" s="250"/>
      <c r="DM896" s="13"/>
      <c r="DN896" s="250"/>
    </row>
    <row r="897" spans="1:118" ht="15" customHeight="1">
      <c r="A897" s="45"/>
      <c r="B897" s="45"/>
      <c r="C897" s="48" t="s">
        <v>79</v>
      </c>
      <c r="D897" s="9">
        <f>D896*0.75</f>
        <v>774225</v>
      </c>
      <c r="E897" s="42">
        <f>D897/D896</f>
        <v>0.75</v>
      </c>
      <c r="F897" s="250"/>
      <c r="G897" s="298">
        <f>E896*A883</f>
        <v>65.571495390964401</v>
      </c>
      <c r="H897" s="297"/>
      <c r="I897" s="250"/>
      <c r="J897" s="66"/>
      <c r="L897" s="250"/>
      <c r="M897" s="46"/>
      <c r="N897" s="47"/>
      <c r="P897" s="45"/>
      <c r="Q897" s="248"/>
      <c r="R897" s="250"/>
      <c r="S897" s="250"/>
      <c r="T897" s="250"/>
      <c r="U897" s="250"/>
      <c r="V897" s="250"/>
      <c r="W897" s="250"/>
      <c r="X897" s="66"/>
      <c r="Z897" s="250"/>
      <c r="AA897" s="46"/>
      <c r="AB897" s="47"/>
      <c r="AD897" s="45"/>
      <c r="AE897" s="248"/>
      <c r="AF897" s="250"/>
      <c r="AG897" s="250"/>
      <c r="AH897" s="250"/>
      <c r="AI897" s="250"/>
      <c r="AJ897" s="250"/>
      <c r="AK897" s="250"/>
      <c r="AL897" s="66"/>
      <c r="AN897" s="250"/>
      <c r="AO897" s="46"/>
      <c r="AP897" s="47"/>
      <c r="AR897" s="45"/>
      <c r="AS897" s="250"/>
      <c r="AT897" s="250"/>
      <c r="AU897" s="250"/>
      <c r="AV897" s="250"/>
      <c r="AW897" s="250"/>
      <c r="AX897" s="250"/>
      <c r="AY897" s="250"/>
      <c r="AZ897" s="33"/>
      <c r="BA897" s="250"/>
      <c r="BB897" s="250"/>
      <c r="BC897" s="250"/>
      <c r="BD897" s="47"/>
      <c r="BF897" s="45"/>
      <c r="BG897" s="250"/>
      <c r="BH897" s="250"/>
      <c r="BJ897" s="250"/>
      <c r="BK897" s="250"/>
      <c r="BL897" s="250"/>
      <c r="BM897" s="250"/>
      <c r="BN897" s="250"/>
      <c r="BO897" s="250"/>
      <c r="BP897" s="250"/>
      <c r="BQ897" s="47"/>
      <c r="BS897" s="1"/>
      <c r="BT897" s="45"/>
      <c r="BU897" s="250"/>
      <c r="BV897" s="250"/>
      <c r="BW897" s="250"/>
      <c r="BX897" s="250"/>
      <c r="BY897" s="250"/>
      <c r="BZ897" s="250"/>
      <c r="CA897" s="250"/>
      <c r="CB897" s="250"/>
      <c r="CC897" s="250"/>
      <c r="CD897" s="250"/>
      <c r="CE897" s="250"/>
      <c r="CF897" s="47"/>
      <c r="CH897" s="45"/>
      <c r="CI897" s="250"/>
      <c r="CJ897" s="250"/>
      <c r="CK897" s="250"/>
      <c r="CL897" s="250"/>
      <c r="CM897" s="250"/>
      <c r="CN897" s="250"/>
      <c r="CO897" s="250"/>
      <c r="CP897" s="250"/>
      <c r="CQ897" s="250"/>
      <c r="CR897" s="250"/>
      <c r="CS897" s="250"/>
      <c r="CT897" s="47"/>
      <c r="DJ897" s="250"/>
      <c r="DK897" s="250"/>
      <c r="DL897" s="250"/>
      <c r="DM897" s="13"/>
      <c r="DN897" s="250"/>
    </row>
    <row r="898" spans="1:118" ht="15" customHeight="1">
      <c r="A898" s="45"/>
      <c r="B898" s="45"/>
      <c r="C898" s="48" t="s">
        <v>71</v>
      </c>
      <c r="D898" s="9">
        <f>L884+Z884+CD885+AN884+BB884+CR885</f>
        <v>264822</v>
      </c>
      <c r="E898" s="42">
        <f>D898/D896</f>
        <v>0.25653589072943911</v>
      </c>
      <c r="F898" s="250"/>
      <c r="G898" s="299" t="s">
        <v>80</v>
      </c>
      <c r="H898" s="297"/>
      <c r="I898" s="250"/>
      <c r="J898" s="66"/>
      <c r="L898" s="250"/>
      <c r="M898" s="46"/>
      <c r="N898" s="47"/>
      <c r="P898" s="45"/>
      <c r="Q898" s="248"/>
      <c r="R898" s="250"/>
      <c r="S898" s="250"/>
      <c r="T898" s="250"/>
      <c r="U898" s="250"/>
      <c r="V898" s="250"/>
      <c r="W898" s="250"/>
      <c r="X898" s="66"/>
      <c r="Z898" s="250"/>
      <c r="AA898" s="46"/>
      <c r="AB898" s="47"/>
      <c r="AD898" s="45"/>
      <c r="AE898" s="248"/>
      <c r="AF898" s="250"/>
      <c r="AG898" s="250"/>
      <c r="AH898" s="250"/>
      <c r="AI898" s="250"/>
      <c r="AJ898" s="250"/>
      <c r="AK898" s="250"/>
      <c r="AL898" s="66"/>
      <c r="AN898" s="250"/>
      <c r="AO898" s="46"/>
      <c r="AP898" s="47"/>
      <c r="AR898" s="45"/>
      <c r="AS898" s="250"/>
      <c r="AT898" s="250"/>
      <c r="AU898" s="250"/>
      <c r="AV898" s="250"/>
      <c r="AW898" s="250"/>
      <c r="AX898" s="250"/>
      <c r="AY898" s="250"/>
      <c r="AZ898" s="33"/>
      <c r="BA898" s="250"/>
      <c r="BB898" s="250"/>
      <c r="BC898" s="250"/>
      <c r="BD898" s="47"/>
      <c r="BF898" s="45"/>
      <c r="BG898" s="250"/>
      <c r="BH898" s="250"/>
      <c r="BJ898" s="250"/>
      <c r="BK898" s="250"/>
      <c r="BL898" s="250"/>
      <c r="BM898" s="250"/>
      <c r="BN898" s="250"/>
      <c r="BO898" s="250"/>
      <c r="BP898" s="250"/>
      <c r="BQ898" s="47"/>
      <c r="BS898" s="1"/>
      <c r="BT898" s="45"/>
      <c r="BU898" s="250"/>
      <c r="BV898" s="250"/>
      <c r="BW898" s="250"/>
      <c r="BX898" s="250"/>
      <c r="BY898" s="250"/>
      <c r="BZ898" s="250"/>
      <c r="CA898" s="250"/>
      <c r="CB898" s="250"/>
      <c r="CC898" s="250"/>
      <c r="CD898" s="250"/>
      <c r="CE898" s="250"/>
      <c r="CF898" s="47"/>
      <c r="CH898" s="45"/>
      <c r="CI898" s="250"/>
      <c r="CJ898" s="250"/>
      <c r="CK898" s="250"/>
      <c r="CL898" s="250"/>
      <c r="CM898" s="250"/>
      <c r="CN898" s="250"/>
      <c r="CO898" s="250"/>
      <c r="CP898" s="250"/>
      <c r="CQ898" s="250"/>
      <c r="CR898" s="250"/>
      <c r="CS898" s="250"/>
      <c r="CT898" s="47"/>
      <c r="DJ898" s="250"/>
      <c r="DK898" s="250"/>
      <c r="DL898" s="250"/>
      <c r="DM898" s="13"/>
      <c r="DN898" s="250"/>
    </row>
    <row r="899" spans="1:118" ht="15" customHeight="1">
      <c r="A899" s="45"/>
      <c r="B899" s="45"/>
      <c r="C899" s="48" t="s">
        <v>73</v>
      </c>
      <c r="D899" s="9">
        <f>D897-D898</f>
        <v>509403</v>
      </c>
      <c r="E899" s="42">
        <f>D899/D896</f>
        <v>0.49346410927056089</v>
      </c>
      <c r="F899" s="250"/>
      <c r="G899" s="298">
        <f>L883+Z883+AN883+BB883+CE884+CS884</f>
        <v>246880</v>
      </c>
      <c r="H899" s="297"/>
      <c r="I899" s="250"/>
      <c r="J899" s="66"/>
      <c r="L899" s="250"/>
      <c r="M899" s="46"/>
      <c r="N899" s="47"/>
      <c r="P899" s="45"/>
      <c r="Q899" s="248"/>
      <c r="R899" s="250"/>
      <c r="S899" s="250"/>
      <c r="T899" s="250"/>
      <c r="U899" s="250"/>
      <c r="V899" s="250"/>
      <c r="W899" s="250"/>
      <c r="X899" s="66"/>
      <c r="Z899" s="250"/>
      <c r="AA899" s="46"/>
      <c r="AB899" s="47"/>
      <c r="AD899" s="45"/>
      <c r="AE899" s="248"/>
      <c r="AF899" s="250"/>
      <c r="AG899" s="250"/>
      <c r="AH899" s="250"/>
      <c r="AI899" s="250"/>
      <c r="AJ899" s="250"/>
      <c r="AK899" s="250"/>
      <c r="AL899" s="66"/>
      <c r="AN899" s="250"/>
      <c r="AO899" s="46"/>
      <c r="AP899" s="47"/>
      <c r="AR899" s="45"/>
      <c r="AS899" s="250"/>
      <c r="AT899" s="250"/>
      <c r="AU899" s="250"/>
      <c r="AV899" s="250"/>
      <c r="AW899" s="250"/>
      <c r="AX899" s="250"/>
      <c r="AY899" s="250"/>
      <c r="AZ899" s="33"/>
      <c r="BA899" s="250"/>
      <c r="BB899" s="250"/>
      <c r="BC899" s="250"/>
      <c r="BD899" s="47"/>
      <c r="BF899" s="45"/>
      <c r="BG899" s="250"/>
      <c r="BH899" s="250"/>
      <c r="BJ899" s="250"/>
      <c r="BK899" s="250"/>
      <c r="BL899" s="250"/>
      <c r="BM899" s="250"/>
      <c r="BN899" s="250"/>
      <c r="BO899" s="250"/>
      <c r="BP899" s="250"/>
      <c r="BQ899" s="47"/>
      <c r="BS899" s="1"/>
      <c r="BT899" s="45"/>
      <c r="BU899" s="250"/>
      <c r="BV899" s="250"/>
      <c r="BW899" s="250"/>
      <c r="BX899" s="250"/>
      <c r="BY899" s="250"/>
      <c r="BZ899" s="250"/>
      <c r="CA899" s="250"/>
      <c r="CB899" s="250"/>
      <c r="CC899" s="250"/>
      <c r="CD899" s="250"/>
      <c r="CE899" s="250"/>
      <c r="CF899" s="47"/>
      <c r="CH899" s="45"/>
      <c r="CI899" s="250"/>
      <c r="CJ899" s="250"/>
      <c r="CK899" s="250"/>
      <c r="CL899" s="250"/>
      <c r="CM899" s="250"/>
      <c r="CN899" s="250"/>
      <c r="CO899" s="250"/>
      <c r="CP899" s="250"/>
      <c r="CQ899" s="250"/>
      <c r="CR899" s="250"/>
      <c r="CS899" s="250"/>
      <c r="CT899" s="47"/>
      <c r="DJ899" s="250"/>
      <c r="DK899" s="250"/>
      <c r="DL899" s="250"/>
      <c r="DM899" s="250"/>
      <c r="DN899" s="250"/>
    </row>
    <row r="900" spans="1:118" ht="15" customHeight="1">
      <c r="A900" s="45"/>
      <c r="B900" s="45"/>
      <c r="C900" s="105"/>
      <c r="D900" s="106"/>
      <c r="E900" s="46"/>
      <c r="F900" s="250"/>
      <c r="G900" s="250"/>
      <c r="H900" s="250"/>
      <c r="I900" s="250"/>
      <c r="J900" s="66"/>
      <c r="L900" s="250"/>
      <c r="M900" s="46"/>
      <c r="N900" s="47"/>
      <c r="P900" s="45"/>
      <c r="Q900" s="248"/>
      <c r="R900" s="250"/>
      <c r="S900" s="250"/>
      <c r="T900" s="250"/>
      <c r="U900" s="250"/>
      <c r="V900" s="250"/>
      <c r="W900" s="250"/>
      <c r="X900" s="66"/>
      <c r="Z900" s="250"/>
      <c r="AA900" s="46"/>
      <c r="AB900" s="47"/>
      <c r="AD900" s="45"/>
      <c r="AE900" s="248"/>
      <c r="AF900" s="250"/>
      <c r="AG900" s="250"/>
      <c r="AH900" s="250"/>
      <c r="AI900" s="250"/>
      <c r="AJ900" s="250"/>
      <c r="AK900" s="250"/>
      <c r="AL900" s="66"/>
      <c r="AN900" s="250"/>
      <c r="AO900" s="46"/>
      <c r="AP900" s="47"/>
      <c r="AR900" s="45"/>
      <c r="AS900" s="250"/>
      <c r="AT900" s="250"/>
      <c r="AU900" s="250"/>
      <c r="AV900" s="250"/>
      <c r="AW900" s="250"/>
      <c r="AX900" s="250"/>
      <c r="AY900" s="250"/>
      <c r="AZ900" s="33"/>
      <c r="BA900" s="250"/>
      <c r="BB900" s="250"/>
      <c r="BC900" s="250"/>
      <c r="BD900" s="47"/>
      <c r="BF900" s="45"/>
      <c r="BG900" s="250"/>
      <c r="BH900" s="250"/>
      <c r="BJ900" s="250"/>
      <c r="BK900" s="250"/>
      <c r="BL900" s="250"/>
      <c r="BM900" s="250"/>
      <c r="BN900" s="250"/>
      <c r="BO900" s="250"/>
      <c r="BP900" s="250"/>
      <c r="BQ900" s="47"/>
      <c r="BS900" s="1"/>
      <c r="BT900" s="45"/>
      <c r="BU900" s="250"/>
      <c r="BV900" s="250"/>
      <c r="BW900" s="250"/>
      <c r="BX900" s="250"/>
      <c r="BY900" s="250"/>
      <c r="BZ900" s="250"/>
      <c r="CA900" s="250"/>
      <c r="CB900" s="250"/>
      <c r="CC900" s="250"/>
      <c r="CD900" s="250"/>
      <c r="CE900" s="250"/>
      <c r="CF900" s="47"/>
      <c r="CH900" s="45"/>
      <c r="CI900" s="250"/>
      <c r="CJ900" s="250"/>
      <c r="CK900" s="250"/>
      <c r="CL900" s="250"/>
      <c r="CM900" s="250"/>
      <c r="CN900" s="250"/>
      <c r="CO900" s="250"/>
      <c r="CP900" s="250"/>
      <c r="CQ900" s="250"/>
      <c r="CR900" s="250"/>
      <c r="CS900" s="250"/>
      <c r="CT900" s="47"/>
      <c r="DJ900" s="250"/>
      <c r="DK900" s="250"/>
      <c r="DL900" s="250"/>
      <c r="DM900" s="250"/>
      <c r="DN900" s="250"/>
    </row>
    <row r="901" spans="1:118" ht="15" customHeight="1">
      <c r="A901" s="302" t="s">
        <v>0</v>
      </c>
      <c r="B901" s="303"/>
      <c r="C901" s="303"/>
      <c r="D901" s="303"/>
      <c r="E901" s="154" t="s">
        <v>199</v>
      </c>
      <c r="F901" s="148"/>
      <c r="G901" s="148"/>
      <c r="H901" s="148"/>
      <c r="I901" s="148"/>
      <c r="J901" s="155"/>
      <c r="K901" s="148"/>
      <c r="L901" s="148"/>
      <c r="M901" s="148"/>
      <c r="N901" s="156"/>
      <c r="O901" s="148"/>
      <c r="P901" s="302" t="s">
        <v>0</v>
      </c>
      <c r="Q901" s="303"/>
      <c r="R901" s="303"/>
      <c r="S901" s="154" t="s">
        <v>200</v>
      </c>
      <c r="T901" s="148"/>
      <c r="U901" s="148"/>
      <c r="V901" s="148"/>
      <c r="W901" s="148"/>
      <c r="X901" s="155"/>
      <c r="Y901" s="148"/>
      <c r="Z901" s="148"/>
      <c r="AA901" s="148"/>
      <c r="AB901" s="156"/>
      <c r="AC901" s="182"/>
      <c r="AD901" s="302" t="s">
        <v>0</v>
      </c>
      <c r="AE901" s="303"/>
      <c r="AF901" s="303"/>
      <c r="AG901" s="154" t="s">
        <v>201</v>
      </c>
      <c r="AH901" s="148"/>
      <c r="AI901" s="148"/>
      <c r="AJ901" s="148"/>
      <c r="AK901" s="148"/>
      <c r="AL901" s="155"/>
      <c r="AM901" s="148"/>
      <c r="AN901" s="148"/>
      <c r="AO901" s="148"/>
      <c r="AP901" s="156"/>
      <c r="AQ901" s="148"/>
      <c r="AR901" s="302" t="s">
        <v>0</v>
      </c>
      <c r="AS901" s="303"/>
      <c r="AT901" s="303"/>
      <c r="AU901" s="304" t="s">
        <v>202</v>
      </c>
      <c r="AV901" s="303"/>
      <c r="AW901" s="303"/>
      <c r="AX901" s="149"/>
      <c r="AY901" s="149"/>
      <c r="AZ901" s="157"/>
      <c r="BA901" s="149"/>
      <c r="BB901" s="149"/>
      <c r="BC901" s="149"/>
      <c r="BD901" s="158"/>
      <c r="BE901" s="148"/>
      <c r="BF901" s="302" t="s">
        <v>0</v>
      </c>
      <c r="BG901" s="303"/>
      <c r="BH901" s="303"/>
      <c r="BI901" s="186" t="s">
        <v>203</v>
      </c>
      <c r="BJ901" s="148"/>
      <c r="BK901" s="148"/>
      <c r="BL901" s="148"/>
      <c r="BM901" s="148"/>
      <c r="BN901" s="155"/>
      <c r="BO901" s="148"/>
      <c r="BP901" s="148"/>
      <c r="BQ901" s="148"/>
      <c r="BR901" s="156"/>
      <c r="BS901" s="148"/>
      <c r="BT901" s="148"/>
      <c r="BU901" s="302" t="s">
        <v>0</v>
      </c>
      <c r="BV901" s="303"/>
      <c r="BW901" s="303"/>
      <c r="BX901" s="304" t="s">
        <v>204</v>
      </c>
      <c r="BY901" s="303"/>
      <c r="BZ901" s="303"/>
      <c r="CA901" s="149"/>
      <c r="CB901" s="149"/>
      <c r="CC901" s="149"/>
      <c r="CD901" s="149"/>
      <c r="CE901" s="149"/>
      <c r="CF901" s="149"/>
      <c r="CG901" s="158"/>
      <c r="CH901" s="148"/>
      <c r="CI901" s="302" t="s">
        <v>0</v>
      </c>
      <c r="CJ901" s="303"/>
      <c r="CK901" s="303"/>
      <c r="CL901" s="304" t="s">
        <v>205</v>
      </c>
      <c r="CM901" s="303"/>
      <c r="CN901" s="303"/>
      <c r="CO901" s="149"/>
      <c r="CP901" s="149"/>
      <c r="CQ901" s="149"/>
      <c r="CR901" s="149"/>
      <c r="CS901" s="149"/>
      <c r="CT901" s="149"/>
      <c r="CU901" s="158"/>
      <c r="DI901" s="158"/>
      <c r="DJ901" s="250"/>
      <c r="DK901" s="250"/>
      <c r="DL901" s="250"/>
      <c r="DM901" s="250"/>
      <c r="DN901" s="250"/>
    </row>
    <row r="902" spans="1:118" ht="15" customHeight="1">
      <c r="A902" s="2" t="s">
        <v>11</v>
      </c>
      <c r="B902" s="2"/>
      <c r="C902" s="3" t="s">
        <v>12</v>
      </c>
      <c r="D902" s="3" t="s">
        <v>13</v>
      </c>
      <c r="E902" s="4" t="s">
        <v>14</v>
      </c>
      <c r="F902" s="3" t="s">
        <v>13</v>
      </c>
      <c r="G902" s="3" t="s">
        <v>15</v>
      </c>
      <c r="H902" s="3" t="s">
        <v>16</v>
      </c>
      <c r="I902" s="3" t="s">
        <v>17</v>
      </c>
      <c r="J902" s="4" t="s">
        <v>18</v>
      </c>
      <c r="K902" s="3" t="s">
        <v>19</v>
      </c>
      <c r="L902" s="3" t="s">
        <v>16</v>
      </c>
      <c r="M902" s="3" t="s">
        <v>20</v>
      </c>
      <c r="N902" s="3" t="s">
        <v>21</v>
      </c>
      <c r="P902" s="2" t="s">
        <v>11</v>
      </c>
      <c r="Q902" s="3" t="s">
        <v>12</v>
      </c>
      <c r="R902" s="3" t="s">
        <v>13</v>
      </c>
      <c r="S902" s="4" t="s">
        <v>14</v>
      </c>
      <c r="T902" s="3" t="s">
        <v>13</v>
      </c>
      <c r="U902" s="3" t="s">
        <v>15</v>
      </c>
      <c r="V902" s="3" t="s">
        <v>16</v>
      </c>
      <c r="W902" s="3" t="s">
        <v>17</v>
      </c>
      <c r="X902" s="4" t="s">
        <v>18</v>
      </c>
      <c r="Y902" s="3" t="s">
        <v>19</v>
      </c>
      <c r="Z902" s="3" t="s">
        <v>16</v>
      </c>
      <c r="AA902" s="3" t="s">
        <v>20</v>
      </c>
      <c r="AB902" s="3" t="s">
        <v>21</v>
      </c>
      <c r="AD902" s="2" t="s">
        <v>11</v>
      </c>
      <c r="AE902" s="3" t="s">
        <v>12</v>
      </c>
      <c r="AF902" s="3" t="s">
        <v>13</v>
      </c>
      <c r="AG902" s="4" t="s">
        <v>14</v>
      </c>
      <c r="AH902" s="3" t="s">
        <v>13</v>
      </c>
      <c r="AI902" s="3" t="s">
        <v>15</v>
      </c>
      <c r="AJ902" s="3" t="s">
        <v>16</v>
      </c>
      <c r="AK902" s="3" t="s">
        <v>17</v>
      </c>
      <c r="AL902" s="4" t="s">
        <v>18</v>
      </c>
      <c r="AM902" s="3" t="s">
        <v>19</v>
      </c>
      <c r="AN902" s="3" t="s">
        <v>16</v>
      </c>
      <c r="AO902" s="3" t="s">
        <v>20</v>
      </c>
      <c r="AP902" s="3" t="s">
        <v>21</v>
      </c>
      <c r="AR902" s="2" t="s">
        <v>11</v>
      </c>
      <c r="AS902" s="3" t="s">
        <v>12</v>
      </c>
      <c r="AT902" s="3" t="s">
        <v>13</v>
      </c>
      <c r="AU902" s="3" t="s">
        <v>14</v>
      </c>
      <c r="AV902" s="3" t="s">
        <v>13</v>
      </c>
      <c r="AW902" s="3" t="s">
        <v>15</v>
      </c>
      <c r="AX902" s="3" t="s">
        <v>16</v>
      </c>
      <c r="AY902" s="3" t="s">
        <v>17</v>
      </c>
      <c r="AZ902" s="4" t="s">
        <v>22</v>
      </c>
      <c r="BA902" s="3" t="s">
        <v>19</v>
      </c>
      <c r="BB902" s="3" t="s">
        <v>23</v>
      </c>
      <c r="BC902" s="3" t="s">
        <v>24</v>
      </c>
      <c r="BD902" s="3" t="s">
        <v>21</v>
      </c>
      <c r="BF902" s="2" t="s">
        <v>11</v>
      </c>
      <c r="BG902" s="3" t="s">
        <v>12</v>
      </c>
      <c r="BH902" s="3" t="s">
        <v>13</v>
      </c>
      <c r="BI902" s="187" t="s">
        <v>14</v>
      </c>
      <c r="BJ902" s="3" t="s">
        <v>13</v>
      </c>
      <c r="BK902" s="3" t="s">
        <v>15</v>
      </c>
      <c r="BL902" s="3" t="s">
        <v>16</v>
      </c>
      <c r="BM902" s="3" t="s">
        <v>17</v>
      </c>
      <c r="BN902" s="4" t="s">
        <v>18</v>
      </c>
      <c r="BO902" s="3" t="s">
        <v>19</v>
      </c>
      <c r="BP902" s="3" t="s">
        <v>16</v>
      </c>
      <c r="BQ902" s="3" t="s">
        <v>20</v>
      </c>
      <c r="BR902" s="3" t="s">
        <v>21</v>
      </c>
      <c r="BS902" s="1"/>
      <c r="BT902" s="2" t="s">
        <v>11</v>
      </c>
      <c r="BU902" s="3" t="s">
        <v>12</v>
      </c>
      <c r="BV902" s="3" t="s">
        <v>13</v>
      </c>
      <c r="BW902" s="163" t="s">
        <v>14</v>
      </c>
      <c r="BX902" s="3" t="s">
        <v>13</v>
      </c>
      <c r="BY902" s="3" t="s">
        <v>15</v>
      </c>
      <c r="BZ902" s="3" t="s">
        <v>16</v>
      </c>
      <c r="CA902" s="3" t="s">
        <v>17</v>
      </c>
      <c r="CB902" s="3"/>
      <c r="CC902" s="3" t="s">
        <v>19</v>
      </c>
      <c r="CD902" s="3" t="s">
        <v>25</v>
      </c>
      <c r="CE902" s="3" t="s">
        <v>26</v>
      </c>
      <c r="CF902" s="3" t="s">
        <v>21</v>
      </c>
      <c r="CH902" s="2" t="s">
        <v>11</v>
      </c>
      <c r="CI902" s="3" t="s">
        <v>12</v>
      </c>
      <c r="CJ902" s="3" t="s">
        <v>13</v>
      </c>
      <c r="CK902" s="3" t="s">
        <v>14</v>
      </c>
      <c r="CL902" s="3" t="s">
        <v>13</v>
      </c>
      <c r="CM902" s="3" t="s">
        <v>15</v>
      </c>
      <c r="CN902" s="3" t="s">
        <v>16</v>
      </c>
      <c r="CO902" s="3" t="s">
        <v>17</v>
      </c>
      <c r="CP902" s="3"/>
      <c r="CQ902" s="3" t="s">
        <v>19</v>
      </c>
      <c r="CR902" s="3" t="s">
        <v>25</v>
      </c>
      <c r="CS902" s="3" t="s">
        <v>26</v>
      </c>
      <c r="CT902" s="3" t="s">
        <v>21</v>
      </c>
      <c r="DJ902" s="250"/>
      <c r="DK902" s="250"/>
      <c r="DL902" s="250"/>
      <c r="DM902" s="250"/>
      <c r="DN902" s="250"/>
    </row>
    <row r="903" spans="1:118" ht="15" customHeight="1">
      <c r="A903" s="89">
        <v>45751</v>
      </c>
      <c r="B903" s="6">
        <v>1294</v>
      </c>
      <c r="C903" s="78">
        <v>6004</v>
      </c>
      <c r="D903" s="78">
        <v>148</v>
      </c>
      <c r="E903" s="78">
        <v>218</v>
      </c>
      <c r="F903" s="78">
        <v>3</v>
      </c>
      <c r="G903" s="78">
        <v>19</v>
      </c>
      <c r="H903" s="78">
        <v>3</v>
      </c>
      <c r="I903" s="78">
        <v>5</v>
      </c>
      <c r="J903" s="90" t="s">
        <v>27</v>
      </c>
      <c r="K903" s="91">
        <v>682</v>
      </c>
      <c r="L903" s="78">
        <v>2046</v>
      </c>
      <c r="M903" s="92">
        <v>0.13824324324324325</v>
      </c>
      <c r="N903" s="12"/>
      <c r="P903" s="89">
        <v>45751</v>
      </c>
      <c r="Q903" s="78">
        <v>4538</v>
      </c>
      <c r="R903" s="78">
        <v>115</v>
      </c>
      <c r="S903" s="78">
        <v>86</v>
      </c>
      <c r="T903" s="78">
        <v>1</v>
      </c>
      <c r="U903" s="78">
        <v>7</v>
      </c>
      <c r="V903" s="78">
        <v>1</v>
      </c>
      <c r="W903" s="78">
        <v>0</v>
      </c>
      <c r="X903" s="90" t="s">
        <v>240</v>
      </c>
      <c r="Y903" s="91">
        <v>748</v>
      </c>
      <c r="Z903" s="78">
        <v>748</v>
      </c>
      <c r="AA903" s="92">
        <v>6.5043478260869564E-2</v>
      </c>
      <c r="AB903" s="93"/>
      <c r="AD903" s="89">
        <v>45751</v>
      </c>
      <c r="AE903" s="78">
        <v>2791</v>
      </c>
      <c r="AF903" s="78">
        <v>19</v>
      </c>
      <c r="AG903" s="78">
        <v>84</v>
      </c>
      <c r="AH903" s="78">
        <v>1</v>
      </c>
      <c r="AI903" s="78">
        <v>31</v>
      </c>
      <c r="AJ903" s="78">
        <v>1</v>
      </c>
      <c r="AK903" s="78">
        <v>0</v>
      </c>
      <c r="AL903" s="90" t="s">
        <v>210</v>
      </c>
      <c r="AM903" s="91">
        <v>1100</v>
      </c>
      <c r="AN903" s="78">
        <v>1100</v>
      </c>
      <c r="AO903" s="92">
        <v>0.57894736842105265</v>
      </c>
      <c r="AP903" s="93"/>
      <c r="AR903" s="89">
        <v>45751</v>
      </c>
      <c r="AS903" s="8">
        <v>3696</v>
      </c>
      <c r="AT903" s="9">
        <v>91</v>
      </c>
      <c r="AU903" s="9">
        <v>180</v>
      </c>
      <c r="AV903" s="9">
        <v>4</v>
      </c>
      <c r="AW903" s="9">
        <v>5</v>
      </c>
      <c r="AX903" s="9">
        <v>4</v>
      </c>
      <c r="AY903" s="9">
        <v>9</v>
      </c>
      <c r="AZ903" s="90" t="s">
        <v>279</v>
      </c>
      <c r="BA903" s="78">
        <v>1000</v>
      </c>
      <c r="BB903" s="9">
        <v>3600</v>
      </c>
      <c r="BC903" s="10">
        <v>0.39560439560439559</v>
      </c>
      <c r="BD903" s="7"/>
      <c r="BF903" s="89">
        <v>45751</v>
      </c>
      <c r="BG903" s="78">
        <v>69</v>
      </c>
      <c r="BH903" s="78">
        <v>43</v>
      </c>
      <c r="BI903" s="188">
        <v>999994</v>
      </c>
      <c r="BJ903" s="78">
        <v>3</v>
      </c>
      <c r="BK903" s="78">
        <v>16</v>
      </c>
      <c r="BL903" s="78">
        <v>3</v>
      </c>
      <c r="BM903" s="78">
        <v>0</v>
      </c>
      <c r="BN903" s="90" t="s">
        <v>280</v>
      </c>
      <c r="BO903" s="91">
        <v>594</v>
      </c>
      <c r="BP903" s="78">
        <v>1782</v>
      </c>
      <c r="BQ903" s="92">
        <v>0.41441860465116281</v>
      </c>
      <c r="BR903" s="93"/>
      <c r="BS903" s="1"/>
      <c r="BT903" s="89">
        <v>45751</v>
      </c>
      <c r="BU903" s="8">
        <v>6351</v>
      </c>
      <c r="BV903" s="9">
        <v>142</v>
      </c>
      <c r="BW903" s="9">
        <v>165</v>
      </c>
      <c r="BX903" s="9">
        <v>3</v>
      </c>
      <c r="BY903" s="9">
        <v>7</v>
      </c>
      <c r="BZ903" s="9">
        <v>3</v>
      </c>
      <c r="CA903" s="9">
        <v>0</v>
      </c>
      <c r="CB903" s="78"/>
      <c r="CC903" s="78">
        <v>800</v>
      </c>
      <c r="CD903" s="9">
        <v>2400</v>
      </c>
      <c r="CE903" s="10">
        <v>0.16901408450704225</v>
      </c>
      <c r="CF903" s="7" t="s">
        <v>266</v>
      </c>
      <c r="CH903" s="89">
        <v>45751</v>
      </c>
      <c r="CI903" s="8">
        <v>6661</v>
      </c>
      <c r="CJ903" s="9">
        <v>75</v>
      </c>
      <c r="CK903" s="9">
        <v>179</v>
      </c>
      <c r="CL903" s="9">
        <v>1</v>
      </c>
      <c r="CM903" s="9">
        <v>14</v>
      </c>
      <c r="CN903" s="9">
        <v>1</v>
      </c>
      <c r="CO903" s="9">
        <v>0</v>
      </c>
      <c r="CP903" s="78"/>
      <c r="CQ903" s="78">
        <v>1012</v>
      </c>
      <c r="CR903" s="9">
        <v>1012</v>
      </c>
      <c r="CS903" s="10">
        <v>0.13493333333333332</v>
      </c>
      <c r="CT903" s="7" t="s">
        <v>281</v>
      </c>
      <c r="DJ903" s="311"/>
      <c r="DK903" s="312"/>
      <c r="DL903" s="250"/>
      <c r="DM903" s="250"/>
      <c r="DN903" s="250"/>
    </row>
    <row r="904" spans="1:118" ht="15" customHeight="1">
      <c r="A904" s="15"/>
      <c r="B904" s="15"/>
      <c r="C904" s="9">
        <v>7497</v>
      </c>
      <c r="D904" s="9">
        <v>92</v>
      </c>
      <c r="E904" s="9">
        <v>208</v>
      </c>
      <c r="F904" s="9">
        <v>5</v>
      </c>
      <c r="G904" s="9">
        <v>5</v>
      </c>
      <c r="H904" s="9">
        <v>5</v>
      </c>
      <c r="I904" s="9">
        <v>7</v>
      </c>
      <c r="J904" s="90" t="s">
        <v>33</v>
      </c>
      <c r="K904" s="78">
        <v>800</v>
      </c>
      <c r="L904" s="9">
        <v>3410</v>
      </c>
      <c r="M904" s="10">
        <v>0.3706521739130435</v>
      </c>
      <c r="N904" s="7"/>
      <c r="P904" s="15"/>
      <c r="Q904" s="9">
        <v>5178</v>
      </c>
      <c r="R904" s="9">
        <v>120</v>
      </c>
      <c r="S904" s="9">
        <v>264</v>
      </c>
      <c r="T904" s="9">
        <v>12</v>
      </c>
      <c r="U904" s="9">
        <v>5</v>
      </c>
      <c r="V904" s="9">
        <v>14</v>
      </c>
      <c r="W904" s="9">
        <v>12</v>
      </c>
      <c r="X904" s="90" t="s">
        <v>219</v>
      </c>
      <c r="Y904" s="78">
        <v>170</v>
      </c>
      <c r="Z904" s="9">
        <v>2380</v>
      </c>
      <c r="AA904" s="10">
        <v>0.19833333333333333</v>
      </c>
      <c r="AB904" s="7"/>
      <c r="AD904" s="15"/>
      <c r="AE904" s="9">
        <v>3164</v>
      </c>
      <c r="AF904" s="9">
        <v>46</v>
      </c>
      <c r="AG904" s="9">
        <v>164</v>
      </c>
      <c r="AH904" s="9">
        <v>1</v>
      </c>
      <c r="AI904" s="9">
        <v>10</v>
      </c>
      <c r="AJ904" s="9">
        <v>0</v>
      </c>
      <c r="AK904" s="9">
        <v>0</v>
      </c>
      <c r="AL904" s="90" t="s">
        <v>282</v>
      </c>
      <c r="AM904" s="78">
        <v>500</v>
      </c>
      <c r="AN904" s="9">
        <v>0</v>
      </c>
      <c r="AO904" s="10">
        <v>0</v>
      </c>
      <c r="AP904" s="7"/>
      <c r="AR904" s="89"/>
      <c r="AS904" s="8">
        <v>2107</v>
      </c>
      <c r="AT904" s="9">
        <v>30</v>
      </c>
      <c r="AU904" s="9">
        <v>215</v>
      </c>
      <c r="AV904" s="9">
        <v>1</v>
      </c>
      <c r="AW904" s="9">
        <v>14</v>
      </c>
      <c r="AX904" s="9">
        <v>1</v>
      </c>
      <c r="AY904" s="9">
        <v>7</v>
      </c>
      <c r="AZ904" s="90" t="s">
        <v>283</v>
      </c>
      <c r="BA904" s="78">
        <v>1000</v>
      </c>
      <c r="BB904" s="9">
        <v>1000</v>
      </c>
      <c r="BC904" s="10">
        <v>0.33333333333333331</v>
      </c>
      <c r="BD904" s="7"/>
      <c r="BF904" s="15"/>
      <c r="BG904" s="9">
        <v>28</v>
      </c>
      <c r="BH904" s="9">
        <v>20</v>
      </c>
      <c r="BI904" s="73">
        <v>999995</v>
      </c>
      <c r="BJ904" s="9">
        <v>4</v>
      </c>
      <c r="BK904" s="9">
        <v>30</v>
      </c>
      <c r="BL904" s="9">
        <v>4</v>
      </c>
      <c r="BM904" s="9">
        <v>0</v>
      </c>
      <c r="BN904" s="90" t="s">
        <v>284</v>
      </c>
      <c r="BO904" s="78">
        <v>402</v>
      </c>
      <c r="BP904" s="9">
        <v>1608</v>
      </c>
      <c r="BQ904" s="10">
        <v>0.80400000000000005</v>
      </c>
      <c r="BR904" s="93"/>
      <c r="BS904" s="1"/>
      <c r="BT904" s="15">
        <f>IF(A907="","",A907)</f>
        <v>45755</v>
      </c>
      <c r="BU904" s="9">
        <v>6444</v>
      </c>
      <c r="BV904" s="9">
        <f t="shared" ref="BV904:BV911" si="1519">IF(BU904="","",BU904-BU903)</f>
        <v>93</v>
      </c>
      <c r="BW904" s="9">
        <v>169</v>
      </c>
      <c r="BX904" s="9">
        <f t="shared" ref="BX904:BX911" si="1520">IF(BW904="","",BW904-BW903)</f>
        <v>4</v>
      </c>
      <c r="BY904" s="9">
        <v>3</v>
      </c>
      <c r="BZ904" s="9">
        <f t="shared" ref="BZ904:BZ911" si="1521">IF(BY904="","",BY903+CA903-BY904)</f>
        <v>4</v>
      </c>
      <c r="CA904" s="9">
        <v>12</v>
      </c>
      <c r="CB904" s="78"/>
      <c r="CC904" s="78">
        <f t="shared" ref="CC904:CC919" si="1522">IF(BU904="","",CC903)</f>
        <v>800</v>
      </c>
      <c r="CD904" s="9">
        <f t="shared" ref="CD904:CD911" si="1523">IF(CC904="","",BZ904*CC904)</f>
        <v>3200</v>
      </c>
      <c r="CE904" s="10">
        <f t="shared" ref="CE904:CE911" si="1524">IF(CD904="","",CD904/(BV904*100))</f>
        <v>0.34408602150537637</v>
      </c>
      <c r="CF904" s="7"/>
      <c r="CH904" s="89">
        <f>IF(A907="","",A907)</f>
        <v>45755</v>
      </c>
      <c r="CI904" s="9">
        <v>6809</v>
      </c>
      <c r="CJ904" s="9">
        <f t="shared" ref="CJ904:CJ911" si="1525">IF(CI904="","",CI904-CI903)</f>
        <v>148</v>
      </c>
      <c r="CK904" s="9">
        <v>181</v>
      </c>
      <c r="CL904" s="9">
        <f t="shared" ref="CL904:CL911" si="1526">IF(CK904="","",CK904-CK903)</f>
        <v>2</v>
      </c>
      <c r="CM904" s="9">
        <v>10</v>
      </c>
      <c r="CN904" s="9">
        <f t="shared" ref="CN904:CN911" si="1527">IF(CM904="","",CM903+CO903-CM904)</f>
        <v>4</v>
      </c>
      <c r="CO904" s="9">
        <v>0</v>
      </c>
      <c r="CP904" s="78"/>
      <c r="CQ904" s="78">
        <f t="shared" ref="CQ904:CQ919" si="1528">IF(CI904="","",CQ903)</f>
        <v>1012</v>
      </c>
      <c r="CR904" s="9">
        <f t="shared" ref="CR904:CR911" si="1529">IF(CQ904="","",CN904*CQ904)</f>
        <v>4048</v>
      </c>
      <c r="CS904" s="10">
        <f t="shared" ref="CS904:CS911" si="1530">IF(CR904="","",CR904/(CJ904*100))</f>
        <v>0.2735135135135135</v>
      </c>
      <c r="CT904" s="7"/>
      <c r="DJ904" s="311"/>
      <c r="DK904" s="312"/>
      <c r="DL904" s="250"/>
      <c r="DM904" s="46"/>
      <c r="DN904" s="250"/>
    </row>
    <row r="905" spans="1:118" ht="15" customHeight="1">
      <c r="A905" s="15"/>
      <c r="B905" s="15"/>
      <c r="C905" s="9">
        <v>5265</v>
      </c>
      <c r="D905" s="9">
        <v>94</v>
      </c>
      <c r="E905" s="9">
        <v>386</v>
      </c>
      <c r="F905" s="9">
        <v>7</v>
      </c>
      <c r="G905" s="9">
        <v>13</v>
      </c>
      <c r="H905" s="9">
        <v>7</v>
      </c>
      <c r="I905" s="9">
        <v>7</v>
      </c>
      <c r="J905" s="62" t="s">
        <v>244</v>
      </c>
      <c r="K905" s="95">
        <v>188</v>
      </c>
      <c r="L905" s="9">
        <v>1316</v>
      </c>
      <c r="M905" s="10">
        <v>0.14000000000000001</v>
      </c>
      <c r="N905" s="7"/>
      <c r="P905" s="15"/>
      <c r="Q905" s="9">
        <v>4303</v>
      </c>
      <c r="R905" s="9">
        <v>50</v>
      </c>
      <c r="S905" s="9">
        <v>107</v>
      </c>
      <c r="T905" s="9">
        <v>2</v>
      </c>
      <c r="U905" s="9">
        <v>9</v>
      </c>
      <c r="V905" s="9">
        <v>3</v>
      </c>
      <c r="W905" s="9">
        <v>0</v>
      </c>
      <c r="X905" s="62" t="s">
        <v>108</v>
      </c>
      <c r="Y905" s="95">
        <v>640</v>
      </c>
      <c r="Z905" s="9">
        <v>1920</v>
      </c>
      <c r="AA905" s="10">
        <v>0.38400000000000001</v>
      </c>
      <c r="AB905" s="7"/>
      <c r="AD905" s="15"/>
      <c r="AE905" s="9">
        <v>2819</v>
      </c>
      <c r="AF905" s="9">
        <v>20</v>
      </c>
      <c r="AG905" s="9">
        <v>119</v>
      </c>
      <c r="AH905" s="9">
        <v>0</v>
      </c>
      <c r="AI905" s="9">
        <v>11</v>
      </c>
      <c r="AJ905" s="9">
        <v>0</v>
      </c>
      <c r="AK905" s="9">
        <v>0</v>
      </c>
      <c r="AL905" s="62" t="s">
        <v>44</v>
      </c>
      <c r="AM905" s="95">
        <v>670</v>
      </c>
      <c r="AN905" s="9">
        <v>0</v>
      </c>
      <c r="AO905" s="10">
        <v>0</v>
      </c>
      <c r="AP905" s="7"/>
      <c r="AR905" s="17"/>
      <c r="AS905" s="18">
        <v>2373</v>
      </c>
      <c r="AT905" s="19">
        <v>10</v>
      </c>
      <c r="AU905" s="19">
        <v>109</v>
      </c>
      <c r="AV905" s="19">
        <v>2</v>
      </c>
      <c r="AW905" s="19">
        <v>6</v>
      </c>
      <c r="AX905" s="19">
        <v>2</v>
      </c>
      <c r="AY905" s="19">
        <v>5</v>
      </c>
      <c r="AZ905" s="113" t="s">
        <v>285</v>
      </c>
      <c r="BA905" s="20">
        <v>680</v>
      </c>
      <c r="BB905" s="19">
        <v>1360</v>
      </c>
      <c r="BC905" s="21">
        <v>1.36</v>
      </c>
      <c r="BD905" s="22"/>
      <c r="BF905" s="15"/>
      <c r="BG905" s="9">
        <v>86</v>
      </c>
      <c r="BH905" s="9">
        <v>36</v>
      </c>
      <c r="BI905" s="73">
        <v>999995</v>
      </c>
      <c r="BJ905" s="9">
        <v>3</v>
      </c>
      <c r="BK905" s="9">
        <v>79</v>
      </c>
      <c r="BL905" s="9">
        <v>3</v>
      </c>
      <c r="BM905" s="9">
        <v>0</v>
      </c>
      <c r="BN905" s="62" t="s">
        <v>286</v>
      </c>
      <c r="BO905" s="95">
        <v>353</v>
      </c>
      <c r="BP905" s="9">
        <v>1059</v>
      </c>
      <c r="BQ905" s="10">
        <v>0.29416666666666669</v>
      </c>
      <c r="BR905" s="93"/>
      <c r="BS905" s="1"/>
      <c r="BT905" s="15">
        <f>IF(A911="","",A911)</f>
        <v>45762</v>
      </c>
      <c r="BU905" s="9">
        <v>6620</v>
      </c>
      <c r="BV905" s="9">
        <f t="shared" si="1519"/>
        <v>176</v>
      </c>
      <c r="BW905" s="9">
        <v>175</v>
      </c>
      <c r="BX905" s="9">
        <f t="shared" si="1520"/>
        <v>6</v>
      </c>
      <c r="BY905" s="9">
        <v>9</v>
      </c>
      <c r="BZ905" s="9">
        <f t="shared" si="1521"/>
        <v>6</v>
      </c>
      <c r="CA905" s="9">
        <v>0</v>
      </c>
      <c r="CB905" s="78"/>
      <c r="CC905" s="78">
        <f t="shared" si="1522"/>
        <v>800</v>
      </c>
      <c r="CD905" s="9">
        <f t="shared" si="1523"/>
        <v>4800</v>
      </c>
      <c r="CE905" s="10">
        <f t="shared" si="1524"/>
        <v>0.27272727272727271</v>
      </c>
      <c r="CF905" s="7"/>
      <c r="CH905" s="89">
        <f>IF(A911="","",A911)</f>
        <v>45762</v>
      </c>
      <c r="CI905" s="9">
        <v>6970</v>
      </c>
      <c r="CJ905" s="9">
        <f t="shared" si="1525"/>
        <v>161</v>
      </c>
      <c r="CK905" s="9">
        <v>185</v>
      </c>
      <c r="CL905" s="9">
        <f t="shared" si="1526"/>
        <v>4</v>
      </c>
      <c r="CM905" s="9">
        <v>6</v>
      </c>
      <c r="CN905" s="9">
        <f t="shared" si="1527"/>
        <v>4</v>
      </c>
      <c r="CO905" s="9">
        <v>16</v>
      </c>
      <c r="CP905" s="78"/>
      <c r="CQ905" s="78">
        <f t="shared" si="1528"/>
        <v>1012</v>
      </c>
      <c r="CR905" s="9">
        <f t="shared" si="1529"/>
        <v>4048</v>
      </c>
      <c r="CS905" s="10">
        <f t="shared" si="1530"/>
        <v>0.25142857142857145</v>
      </c>
      <c r="CT905" s="7"/>
      <c r="DJ905" s="311"/>
      <c r="DK905" s="312"/>
      <c r="DL905" s="250"/>
      <c r="DM905" s="46"/>
      <c r="DN905" s="250"/>
    </row>
    <row r="906" spans="1:118" ht="15" customHeight="1" thickBot="1">
      <c r="A906" s="23"/>
      <c r="B906" s="23"/>
      <c r="C906" s="24">
        <v>4910</v>
      </c>
      <c r="D906" s="24">
        <v>55</v>
      </c>
      <c r="E906" s="24">
        <v>285</v>
      </c>
      <c r="F906" s="24">
        <v>4</v>
      </c>
      <c r="G906" s="24">
        <v>1</v>
      </c>
      <c r="H906" s="24">
        <v>6</v>
      </c>
      <c r="I906" s="24">
        <v>9</v>
      </c>
      <c r="J906" s="63" t="s">
        <v>222</v>
      </c>
      <c r="K906" s="24">
        <v>650</v>
      </c>
      <c r="L906" s="24">
        <v>3900</v>
      </c>
      <c r="M906" s="26">
        <v>0.70909090909090911</v>
      </c>
      <c r="N906" s="7" t="s">
        <v>287</v>
      </c>
      <c r="P906" s="23"/>
      <c r="Q906" s="24">
        <v>3350</v>
      </c>
      <c r="R906" s="24">
        <v>19</v>
      </c>
      <c r="S906" s="24">
        <v>239</v>
      </c>
      <c r="T906" s="24">
        <v>4</v>
      </c>
      <c r="U906" s="24">
        <v>10</v>
      </c>
      <c r="V906" s="24">
        <v>4</v>
      </c>
      <c r="W906" s="24">
        <v>3</v>
      </c>
      <c r="X906" s="63" t="s">
        <v>288</v>
      </c>
      <c r="Y906" s="24">
        <v>429</v>
      </c>
      <c r="Z906" s="24">
        <v>1716</v>
      </c>
      <c r="AA906" s="26">
        <v>0.90315789473684216</v>
      </c>
      <c r="AB906" s="7" t="s">
        <v>289</v>
      </c>
      <c r="AD906" s="23"/>
      <c r="AE906" s="24">
        <v>2948</v>
      </c>
      <c r="AF906" s="24">
        <v>10</v>
      </c>
      <c r="AG906" s="24">
        <v>332</v>
      </c>
      <c r="AH906" s="24">
        <v>1</v>
      </c>
      <c r="AI906" s="24">
        <v>30</v>
      </c>
      <c r="AJ906" s="24">
        <v>1</v>
      </c>
      <c r="AK906" s="24">
        <v>0</v>
      </c>
      <c r="AL906" s="63" t="s">
        <v>290</v>
      </c>
      <c r="AM906" s="24">
        <v>217</v>
      </c>
      <c r="AN906" s="24">
        <v>217</v>
      </c>
      <c r="AO906" s="26">
        <v>0.217</v>
      </c>
      <c r="AP906" s="7"/>
      <c r="AR906" s="23"/>
      <c r="AS906" s="27">
        <v>1703</v>
      </c>
      <c r="AT906" s="24">
        <v>6</v>
      </c>
      <c r="AU906" s="24">
        <v>95</v>
      </c>
      <c r="AV906" s="24">
        <v>3</v>
      </c>
      <c r="AW906" s="24">
        <v>46</v>
      </c>
      <c r="AX906" s="24">
        <v>3</v>
      </c>
      <c r="AY906" s="24">
        <v>-23</v>
      </c>
      <c r="AZ906" s="63" t="s">
        <v>291</v>
      </c>
      <c r="BA906" s="24">
        <v>550</v>
      </c>
      <c r="BB906" s="24">
        <v>1650</v>
      </c>
      <c r="BC906" s="26">
        <v>2.75</v>
      </c>
      <c r="BD906" s="22" t="s">
        <v>292</v>
      </c>
      <c r="BF906" s="23"/>
      <c r="BG906" s="24">
        <v>94</v>
      </c>
      <c r="BH906" s="24">
        <v>53</v>
      </c>
      <c r="BI906" s="189">
        <v>999988</v>
      </c>
      <c r="BJ906" s="24">
        <v>0</v>
      </c>
      <c r="BK906" s="24">
        <v>9</v>
      </c>
      <c r="BL906" s="24">
        <v>1</v>
      </c>
      <c r="BM906" s="24">
        <v>0</v>
      </c>
      <c r="BN906" s="63" t="s">
        <v>242</v>
      </c>
      <c r="BO906" s="24">
        <v>759</v>
      </c>
      <c r="BP906" s="24">
        <v>759</v>
      </c>
      <c r="BQ906" s="26">
        <v>0.14320754716981132</v>
      </c>
      <c r="BR906" s="93"/>
      <c r="BS906" s="1"/>
      <c r="BT906" s="15">
        <f>IF(A915="","",A915)</f>
        <v>45768</v>
      </c>
      <c r="BU906" s="9">
        <v>6785</v>
      </c>
      <c r="BV906" s="9">
        <f t="shared" si="1519"/>
        <v>165</v>
      </c>
      <c r="BW906" s="9">
        <v>179</v>
      </c>
      <c r="BX906" s="9">
        <f t="shared" si="1520"/>
        <v>4</v>
      </c>
      <c r="BY906" s="9">
        <v>5</v>
      </c>
      <c r="BZ906" s="9">
        <f t="shared" si="1521"/>
        <v>4</v>
      </c>
      <c r="CA906" s="9">
        <v>0</v>
      </c>
      <c r="CB906" s="78"/>
      <c r="CC906" s="78">
        <f t="shared" si="1522"/>
        <v>800</v>
      </c>
      <c r="CD906" s="9">
        <f t="shared" si="1523"/>
        <v>3200</v>
      </c>
      <c r="CE906" s="10">
        <f t="shared" si="1524"/>
        <v>0.19393939393939394</v>
      </c>
      <c r="CF906" s="7"/>
      <c r="CH906" s="89">
        <f>IF(A915="","",A915)</f>
        <v>45768</v>
      </c>
      <c r="CI906" s="9">
        <v>7122</v>
      </c>
      <c r="CJ906" s="9">
        <f t="shared" si="1525"/>
        <v>152</v>
      </c>
      <c r="CK906" s="9">
        <v>188</v>
      </c>
      <c r="CL906" s="9">
        <f t="shared" si="1526"/>
        <v>3</v>
      </c>
      <c r="CM906" s="9">
        <v>18</v>
      </c>
      <c r="CN906" s="9">
        <f t="shared" si="1527"/>
        <v>4</v>
      </c>
      <c r="CO906" s="9">
        <v>0</v>
      </c>
      <c r="CP906" s="78"/>
      <c r="CQ906" s="78">
        <f t="shared" si="1528"/>
        <v>1012</v>
      </c>
      <c r="CR906" s="9">
        <f t="shared" si="1529"/>
        <v>4048</v>
      </c>
      <c r="CS906" s="10">
        <f t="shared" si="1530"/>
        <v>0.26631578947368423</v>
      </c>
      <c r="CT906" s="7"/>
      <c r="DJ906" s="250"/>
      <c r="DK906" s="250"/>
      <c r="DL906" s="250"/>
      <c r="DM906" s="13"/>
      <c r="DN906" s="250"/>
    </row>
    <row r="907" spans="1:118" ht="15" hidden="1" customHeight="1" thickBot="1">
      <c r="A907" s="89">
        <v>45755</v>
      </c>
      <c r="B907" s="6">
        <f>IF(A907="","",SUM(D907:D910)+SUM(R907:R910)+SUM(BV904)+SUM(CJ904)+SUM(AF907:AF910)+SUM(AT907:AT910)+SUM(BH907:BH910))</f>
        <v>1788</v>
      </c>
      <c r="C907" s="119">
        <v>6128</v>
      </c>
      <c r="D907" s="78">
        <f t="shared" ref="D907:D922" si="1531">IF(C907="","",C907-C903)</f>
        <v>124</v>
      </c>
      <c r="E907" s="120">
        <v>220</v>
      </c>
      <c r="F907" s="78">
        <f t="shared" ref="F907:F922" si="1532">IF(E907="","",E907-E903)</f>
        <v>2</v>
      </c>
      <c r="G907" s="120">
        <v>22</v>
      </c>
      <c r="H907" s="78">
        <f t="shared" ref="H907:H922" si="1533">IF(G907="","",G903+I903-G907)</f>
        <v>2</v>
      </c>
      <c r="I907" s="78">
        <v>0</v>
      </c>
      <c r="J907" s="90" t="str">
        <f t="shared" ref="J907:J921" si="1534">IF(C907="","",J903)</f>
        <v>NICIマスコット</v>
      </c>
      <c r="K907" s="91">
        <f t="shared" ref="K907:K921" si="1535">IF(D907="","",K903)</f>
        <v>682</v>
      </c>
      <c r="L907" s="28">
        <f t="shared" ref="L907:L922" si="1536">IF(G907="","",H907*K907)</f>
        <v>1364</v>
      </c>
      <c r="M907" s="29">
        <f t="shared" ref="M907:M922" si="1537">IF(H907="","",L907/(D907*100))</f>
        <v>0.11</v>
      </c>
      <c r="N907" s="7"/>
      <c r="O907" s="168"/>
      <c r="P907" s="89">
        <f>IF(A907="","",A907)</f>
        <v>45755</v>
      </c>
      <c r="Q907" s="119">
        <v>4605</v>
      </c>
      <c r="R907" s="78">
        <f t="shared" ref="R907:R922" si="1538">IF(Q907="","",Q907-Q903)</f>
        <v>67</v>
      </c>
      <c r="S907" s="120">
        <v>89</v>
      </c>
      <c r="T907" s="78">
        <f t="shared" ref="T907:T922" si="1539">IF(S907="","",S907-S903)</f>
        <v>3</v>
      </c>
      <c r="U907" s="120">
        <v>3</v>
      </c>
      <c r="V907" s="78">
        <f t="shared" ref="V907:V922" si="1540">IF(U907="","",U903+W903-U907)</f>
        <v>4</v>
      </c>
      <c r="W907" s="78">
        <v>2</v>
      </c>
      <c r="X907" s="63" t="str">
        <f t="shared" ref="X907:Y909" si="1541">IF(Q907="","",X903)</f>
        <v>ジャグラーサウンドボタン</v>
      </c>
      <c r="Y907" s="91">
        <f t="shared" si="1541"/>
        <v>748</v>
      </c>
      <c r="Z907" s="28">
        <f t="shared" ref="Z907:Z922" si="1542">IF(U907="","",V907*Y907)</f>
        <v>2992</v>
      </c>
      <c r="AA907" s="29">
        <f t="shared" ref="AA907:AA922" si="1543">IF(V907="","",Z907/(R907*100))</f>
        <v>0.44656716417910447</v>
      </c>
      <c r="AB907" s="7"/>
      <c r="AC907" s="168"/>
      <c r="AD907" s="89">
        <f>IF(A907="","",A907)</f>
        <v>45755</v>
      </c>
      <c r="AE907" s="119">
        <v>2804</v>
      </c>
      <c r="AF907" s="78">
        <f t="shared" ref="AF907:AF922" si="1544">IF(AE907="","",AE907-AE903)</f>
        <v>13</v>
      </c>
      <c r="AG907" s="120">
        <v>84</v>
      </c>
      <c r="AH907" s="78">
        <f t="shared" ref="AH907:AH922" si="1545">IF(AG907="","",AG907-AG903)</f>
        <v>0</v>
      </c>
      <c r="AI907" s="120">
        <v>31</v>
      </c>
      <c r="AJ907" s="78">
        <f t="shared" ref="AJ907:AJ922" si="1546">IF(AI907="","",AI903+AK903-AI907)</f>
        <v>0</v>
      </c>
      <c r="AK907" s="78">
        <v>0</v>
      </c>
      <c r="AL907" s="172" t="str">
        <f t="shared" ref="AL907:AL915" si="1547">IF(AE907="","",AL903)</f>
        <v>ミニ香水</v>
      </c>
      <c r="AM907" s="91">
        <f t="shared" ref="AM907:AM915" si="1548">IF(AF907="","",AM903)</f>
        <v>1100</v>
      </c>
      <c r="AN907" s="28">
        <f t="shared" ref="AN907:AN922" si="1549">IF(AI907="","",AJ907*AM907)</f>
        <v>0</v>
      </c>
      <c r="AO907" s="29">
        <f t="shared" ref="AO907:AO922" si="1550">IF(AJ907="","",AN907/(AF907*100))</f>
        <v>0</v>
      </c>
      <c r="AP907" s="7"/>
      <c r="AQ907" s="168"/>
      <c r="AR907" s="89">
        <f>IF(A907="","",A907)</f>
        <v>45755</v>
      </c>
      <c r="AS907" s="119">
        <v>3844</v>
      </c>
      <c r="AT907" s="78">
        <f t="shared" ref="AT907:AT922" si="1551">IF(AS907="","",AS907-AS903)</f>
        <v>148</v>
      </c>
      <c r="AU907" s="120">
        <v>184</v>
      </c>
      <c r="AV907" s="78">
        <f t="shared" ref="AV907:AV922" si="1552">IF(AU907="","",AU907-AU903)</f>
        <v>4</v>
      </c>
      <c r="AW907" s="120">
        <v>8</v>
      </c>
      <c r="AX907" s="78">
        <f t="shared" ref="AX907:AX922" si="1553">IF(AW907="","",AW903+AY903-AW907)</f>
        <v>6</v>
      </c>
      <c r="AY907" s="78">
        <v>8</v>
      </c>
      <c r="AZ907" s="90" t="str">
        <f t="shared" ref="AZ907:BA909" si="1554">IF(AS907="","",AZ903)</f>
        <v>テラスタルフェス</v>
      </c>
      <c r="BA907" s="91">
        <f t="shared" si="1554"/>
        <v>1000</v>
      </c>
      <c r="BB907" s="28">
        <f t="shared" ref="BB907:BB922" si="1555">IF(AW907="","",AX907*BA907)</f>
        <v>6000</v>
      </c>
      <c r="BC907" s="29">
        <f t="shared" ref="BC907:BC922" si="1556">IF(AX907="","",BB907/(AT907*100))</f>
        <v>0.40540540540540543</v>
      </c>
      <c r="BD907" s="7"/>
      <c r="BE907" s="168"/>
      <c r="BF907" s="89">
        <f>IF(A907="","",A907)</f>
        <v>45755</v>
      </c>
      <c r="BG907" s="119">
        <v>170</v>
      </c>
      <c r="BH907" s="78">
        <f t="shared" ref="BH907:BH922" si="1557">IF(BG907="","",BG907-BG903)</f>
        <v>101</v>
      </c>
      <c r="BI907" s="190">
        <v>999997</v>
      </c>
      <c r="BJ907" s="78">
        <f t="shared" ref="BJ907:BJ922" si="1558">IF(BI907="","",BI907-BI903)</f>
        <v>3</v>
      </c>
      <c r="BK907" s="120">
        <v>13</v>
      </c>
      <c r="BL907" s="78">
        <f t="shared" ref="BL907:BL922" si="1559">IF(BK907="","",BK903+BM903-BK907)</f>
        <v>3</v>
      </c>
      <c r="BM907" s="78">
        <v>0</v>
      </c>
      <c r="BN907" s="90" t="str">
        <f t="shared" ref="BN907:BN915" si="1560">IF(BG907="","",BN903)</f>
        <v>ゲーム機柄イヤホン</v>
      </c>
      <c r="BO907" s="91">
        <f t="shared" ref="BO907:BO915" si="1561">IF(BH907="","",BO903)</f>
        <v>594</v>
      </c>
      <c r="BP907" s="28">
        <f t="shared" ref="BP907:BP922" si="1562">IF(BK907="","",BL907*BO907)</f>
        <v>1782</v>
      </c>
      <c r="BQ907" s="29">
        <f t="shared" ref="BQ907:BQ922" si="1563">IF(BL907="","",BP907/(BH907*100))</f>
        <v>0.17643564356435643</v>
      </c>
      <c r="BR907" s="7"/>
      <c r="BS907" s="168"/>
      <c r="BT907" s="169">
        <f>IF(A919="","",A919)</f>
        <v>45777</v>
      </c>
      <c r="BU907" s="9">
        <v>6878</v>
      </c>
      <c r="BV907" s="9">
        <f t="shared" si="1519"/>
        <v>93</v>
      </c>
      <c r="BW907" s="9">
        <v>181</v>
      </c>
      <c r="BX907" s="9">
        <f t="shared" si="1520"/>
        <v>2</v>
      </c>
      <c r="BY907" s="9">
        <v>3</v>
      </c>
      <c r="BZ907" s="9">
        <f t="shared" si="1521"/>
        <v>2</v>
      </c>
      <c r="CA907" s="9">
        <v>12</v>
      </c>
      <c r="CB907" s="78"/>
      <c r="CC907" s="78">
        <f t="shared" si="1522"/>
        <v>800</v>
      </c>
      <c r="CD907" s="9">
        <f t="shared" si="1523"/>
        <v>1600</v>
      </c>
      <c r="CE907" s="10">
        <f t="shared" si="1524"/>
        <v>0.17204301075268819</v>
      </c>
      <c r="CF907" s="7"/>
      <c r="CH907" s="89">
        <f>IF(A919="","",A919)</f>
        <v>45777</v>
      </c>
      <c r="CI907" s="9">
        <v>7275</v>
      </c>
      <c r="CJ907" s="9">
        <f t="shared" si="1525"/>
        <v>153</v>
      </c>
      <c r="CK907" s="9">
        <v>195</v>
      </c>
      <c r="CL907" s="9">
        <f t="shared" si="1526"/>
        <v>7</v>
      </c>
      <c r="CM907" s="9">
        <v>12</v>
      </c>
      <c r="CN907" s="9">
        <f t="shared" si="1527"/>
        <v>6</v>
      </c>
      <c r="CO907" s="9">
        <v>9</v>
      </c>
      <c r="CP907" s="78"/>
      <c r="CQ907" s="78">
        <f t="shared" si="1528"/>
        <v>1012</v>
      </c>
      <c r="CR907" s="9">
        <f t="shared" si="1529"/>
        <v>6072</v>
      </c>
      <c r="CS907" s="10">
        <f t="shared" si="1530"/>
        <v>0.3968627450980392</v>
      </c>
      <c r="CT907" s="7"/>
    </row>
    <row r="908" spans="1:118" ht="15" customHeight="1" thickTop="1">
      <c r="A908" s="30"/>
      <c r="B908" s="15"/>
      <c r="C908" s="74">
        <v>7674</v>
      </c>
      <c r="D908" s="78">
        <f t="shared" si="1531"/>
        <v>177</v>
      </c>
      <c r="E908" s="75">
        <v>211</v>
      </c>
      <c r="F908" s="9">
        <f t="shared" si="1532"/>
        <v>3</v>
      </c>
      <c r="G908" s="102">
        <v>8</v>
      </c>
      <c r="H908" s="9">
        <f t="shared" si="1533"/>
        <v>4</v>
      </c>
      <c r="I908" s="1">
        <v>0</v>
      </c>
      <c r="J908" s="62" t="str">
        <f t="shared" si="1534"/>
        <v>ピクミンマスコット</v>
      </c>
      <c r="K908" s="95">
        <f t="shared" si="1535"/>
        <v>800</v>
      </c>
      <c r="L908" s="19">
        <f t="shared" si="1536"/>
        <v>3200</v>
      </c>
      <c r="M908" s="21">
        <f t="shared" si="1537"/>
        <v>0.1807909604519774</v>
      </c>
      <c r="N908" s="7"/>
      <c r="O908" s="168"/>
      <c r="P908" s="15"/>
      <c r="Q908" s="74">
        <v>5308</v>
      </c>
      <c r="R908" s="78">
        <f t="shared" si="1538"/>
        <v>130</v>
      </c>
      <c r="S908" s="75">
        <v>276</v>
      </c>
      <c r="T908" s="9">
        <f t="shared" si="1539"/>
        <v>12</v>
      </c>
      <c r="U908" s="102">
        <v>2</v>
      </c>
      <c r="V908" s="9">
        <f t="shared" si="1540"/>
        <v>15</v>
      </c>
      <c r="W908" s="1">
        <v>24</v>
      </c>
      <c r="X908" s="62" t="str">
        <f t="shared" si="1541"/>
        <v>グミッツェル</v>
      </c>
      <c r="Y908" s="95">
        <f t="shared" si="1541"/>
        <v>170</v>
      </c>
      <c r="Z908" s="19">
        <f t="shared" si="1542"/>
        <v>2550</v>
      </c>
      <c r="AA908" s="21">
        <f t="shared" si="1543"/>
        <v>0.19615384615384615</v>
      </c>
      <c r="AB908" s="7"/>
      <c r="AC908" s="168"/>
      <c r="AD908" s="15"/>
      <c r="AE908" s="74">
        <v>3218</v>
      </c>
      <c r="AF908" s="78">
        <f t="shared" si="1544"/>
        <v>54</v>
      </c>
      <c r="AG908" s="75">
        <v>166</v>
      </c>
      <c r="AH908" s="9">
        <f t="shared" si="1545"/>
        <v>2</v>
      </c>
      <c r="AI908" s="102">
        <v>8</v>
      </c>
      <c r="AJ908" s="9">
        <f t="shared" si="1546"/>
        <v>2</v>
      </c>
      <c r="AK908" s="1">
        <v>0</v>
      </c>
      <c r="AL908" s="108" t="str">
        <f t="shared" si="1547"/>
        <v>サンリオがま口</v>
      </c>
      <c r="AM908" s="95">
        <f t="shared" si="1548"/>
        <v>500</v>
      </c>
      <c r="AN908" s="19">
        <f t="shared" si="1549"/>
        <v>1000</v>
      </c>
      <c r="AO908" s="21">
        <f t="shared" si="1550"/>
        <v>0.18518518518518517</v>
      </c>
      <c r="AP908" s="7" t="s">
        <v>293</v>
      </c>
      <c r="AQ908" s="168"/>
      <c r="AR908" s="15"/>
      <c r="AS908" s="74">
        <v>2179</v>
      </c>
      <c r="AT908" s="78">
        <f t="shared" si="1551"/>
        <v>72</v>
      </c>
      <c r="AU908" s="75">
        <v>218</v>
      </c>
      <c r="AV908" s="9">
        <f t="shared" si="1552"/>
        <v>3</v>
      </c>
      <c r="AW908" s="102">
        <v>16</v>
      </c>
      <c r="AX908" s="9">
        <f t="shared" si="1553"/>
        <v>5</v>
      </c>
      <c r="AY908" s="1">
        <v>0</v>
      </c>
      <c r="AZ908" s="62" t="str">
        <f t="shared" si="1554"/>
        <v>バトルパートナー</v>
      </c>
      <c r="BA908" s="95">
        <f t="shared" si="1554"/>
        <v>1000</v>
      </c>
      <c r="BB908" s="19">
        <f t="shared" si="1555"/>
        <v>5000</v>
      </c>
      <c r="BC908" s="21">
        <f t="shared" si="1556"/>
        <v>0.69444444444444442</v>
      </c>
      <c r="BD908" s="7"/>
      <c r="BE908" s="168"/>
      <c r="BF908" s="15"/>
      <c r="BG908" s="185">
        <v>39</v>
      </c>
      <c r="BH908" s="78">
        <f t="shared" si="1557"/>
        <v>11</v>
      </c>
      <c r="BI908" s="191">
        <v>999998</v>
      </c>
      <c r="BJ908" s="9">
        <f t="shared" si="1558"/>
        <v>3</v>
      </c>
      <c r="BK908" s="102">
        <v>27</v>
      </c>
      <c r="BL908" s="9">
        <f t="shared" si="1559"/>
        <v>3</v>
      </c>
      <c r="BM908" s="1">
        <v>0</v>
      </c>
      <c r="BN908" s="62" t="str">
        <f t="shared" si="1560"/>
        <v>サンリオシューズKH</v>
      </c>
      <c r="BO908" s="95">
        <f t="shared" si="1561"/>
        <v>402</v>
      </c>
      <c r="BP908" s="19">
        <f t="shared" si="1562"/>
        <v>1206</v>
      </c>
      <c r="BQ908" s="21">
        <f t="shared" si="1563"/>
        <v>1.0963636363636364</v>
      </c>
      <c r="BR908" s="7" t="s">
        <v>294</v>
      </c>
      <c r="BS908" s="168"/>
      <c r="BT908" s="169">
        <f>IF(A919="","",A919)</f>
        <v>45777</v>
      </c>
      <c r="BU908" s="9">
        <v>6967</v>
      </c>
      <c r="BV908" s="9">
        <f t="shared" si="1519"/>
        <v>89</v>
      </c>
      <c r="BW908" s="9">
        <v>185</v>
      </c>
      <c r="BX908" s="9">
        <f t="shared" si="1520"/>
        <v>4</v>
      </c>
      <c r="BY908" s="9">
        <v>10</v>
      </c>
      <c r="BZ908" s="9">
        <f t="shared" si="1521"/>
        <v>5</v>
      </c>
      <c r="CA908" s="9"/>
      <c r="CB908" s="78"/>
      <c r="CC908" s="78">
        <f t="shared" si="1522"/>
        <v>800</v>
      </c>
      <c r="CD908" s="9">
        <f t="shared" si="1523"/>
        <v>4000</v>
      </c>
      <c r="CE908" s="10">
        <f t="shared" si="1524"/>
        <v>0.449438202247191</v>
      </c>
      <c r="CF908" s="7"/>
      <c r="CH908" s="89" t="str">
        <f>IF(A923="","",A923)</f>
        <v/>
      </c>
      <c r="CI908" s="9">
        <v>7412</v>
      </c>
      <c r="CJ908" s="9">
        <f t="shared" si="1525"/>
        <v>137</v>
      </c>
      <c r="CK908" s="9">
        <v>199</v>
      </c>
      <c r="CL908" s="9">
        <f t="shared" si="1526"/>
        <v>4</v>
      </c>
      <c r="CM908" s="9">
        <v>17</v>
      </c>
      <c r="CN908" s="9">
        <f t="shared" si="1527"/>
        <v>4</v>
      </c>
      <c r="CO908" s="9"/>
      <c r="CP908" s="78"/>
      <c r="CQ908" s="78">
        <f t="shared" si="1528"/>
        <v>1012</v>
      </c>
      <c r="CR908" s="9">
        <f t="shared" si="1529"/>
        <v>4048</v>
      </c>
      <c r="CS908" s="10">
        <f t="shared" si="1530"/>
        <v>0.29547445255474453</v>
      </c>
      <c r="CT908" s="7"/>
      <c r="DJ908" s="248"/>
      <c r="DL908" s="13"/>
      <c r="DM908" s="13"/>
      <c r="DN908" s="250"/>
    </row>
    <row r="909" spans="1:118" ht="15" customHeight="1">
      <c r="A909" s="73"/>
      <c r="B909" s="15"/>
      <c r="C909" s="122">
        <v>5327</v>
      </c>
      <c r="D909" s="78">
        <f t="shared" si="1531"/>
        <v>62</v>
      </c>
      <c r="E909" s="123">
        <v>391</v>
      </c>
      <c r="F909" s="9">
        <f t="shared" si="1532"/>
        <v>5</v>
      </c>
      <c r="G909" s="136">
        <v>15</v>
      </c>
      <c r="H909" s="9">
        <f t="shared" si="1533"/>
        <v>5</v>
      </c>
      <c r="I909" s="118">
        <v>6</v>
      </c>
      <c r="J909" s="62" t="str">
        <f t="shared" si="1534"/>
        <v>グミッツェルプチ</v>
      </c>
      <c r="K909" s="247">
        <f t="shared" si="1535"/>
        <v>188</v>
      </c>
      <c r="L909" s="118">
        <f t="shared" si="1536"/>
        <v>940</v>
      </c>
      <c r="M909" s="137">
        <f t="shared" si="1537"/>
        <v>0.15161290322580645</v>
      </c>
      <c r="N909" s="7"/>
      <c r="O909" s="168"/>
      <c r="P909" s="15"/>
      <c r="Q909" s="122">
        <v>4374</v>
      </c>
      <c r="R909" s="78">
        <f t="shared" si="1538"/>
        <v>71</v>
      </c>
      <c r="S909" s="123">
        <v>108</v>
      </c>
      <c r="T909" s="9">
        <f t="shared" si="1539"/>
        <v>1</v>
      </c>
      <c r="U909" s="136">
        <v>8</v>
      </c>
      <c r="V909" s="9">
        <f t="shared" si="1540"/>
        <v>1</v>
      </c>
      <c r="W909" s="118">
        <v>0</v>
      </c>
      <c r="X909" s="62" t="str">
        <f t="shared" si="1541"/>
        <v>サンリオキーケース</v>
      </c>
      <c r="Y909" s="247">
        <f t="shared" si="1541"/>
        <v>640</v>
      </c>
      <c r="Z909" s="118">
        <f t="shared" si="1542"/>
        <v>640</v>
      </c>
      <c r="AA909" s="137">
        <f t="shared" si="1543"/>
        <v>9.014084507042254E-2</v>
      </c>
      <c r="AB909" s="7"/>
      <c r="AC909" s="168"/>
      <c r="AD909" s="15"/>
      <c r="AE909" s="122">
        <v>2847</v>
      </c>
      <c r="AF909" s="78">
        <f t="shared" si="1544"/>
        <v>28</v>
      </c>
      <c r="AG909" s="123">
        <v>120</v>
      </c>
      <c r="AH909" s="9">
        <f t="shared" si="1545"/>
        <v>1</v>
      </c>
      <c r="AI909" s="136">
        <v>10</v>
      </c>
      <c r="AJ909" s="9">
        <f t="shared" si="1546"/>
        <v>1</v>
      </c>
      <c r="AK909" s="118">
        <v>0</v>
      </c>
      <c r="AL909" s="62" t="str">
        <f t="shared" si="1547"/>
        <v>ゲームアーク</v>
      </c>
      <c r="AM909" s="247">
        <f t="shared" si="1548"/>
        <v>670</v>
      </c>
      <c r="AN909" s="118">
        <f t="shared" si="1549"/>
        <v>670</v>
      </c>
      <c r="AO909" s="137">
        <f t="shared" si="1550"/>
        <v>0.2392857142857143</v>
      </c>
      <c r="AP909" s="7"/>
      <c r="AQ909" s="168"/>
      <c r="AR909" s="17"/>
      <c r="AS909" s="122">
        <v>2480</v>
      </c>
      <c r="AT909" s="78">
        <f t="shared" si="1551"/>
        <v>107</v>
      </c>
      <c r="AU909" s="123">
        <v>114</v>
      </c>
      <c r="AV909" s="9">
        <f t="shared" si="1552"/>
        <v>5</v>
      </c>
      <c r="AW909" s="136">
        <v>7</v>
      </c>
      <c r="AX909" s="9">
        <f t="shared" si="1553"/>
        <v>4</v>
      </c>
      <c r="AY909" s="118">
        <v>0</v>
      </c>
      <c r="AZ909" s="114" t="str">
        <f t="shared" si="1554"/>
        <v>サンリオハートもふもふ</v>
      </c>
      <c r="BA909" s="212">
        <f t="shared" si="1554"/>
        <v>680</v>
      </c>
      <c r="BB909" s="118">
        <f t="shared" si="1555"/>
        <v>2720</v>
      </c>
      <c r="BC909" s="137">
        <f t="shared" si="1556"/>
        <v>0.25420560747663551</v>
      </c>
      <c r="BD909" s="7"/>
      <c r="BE909" s="168"/>
      <c r="BF909" s="17"/>
      <c r="BG909" s="122">
        <v>137</v>
      </c>
      <c r="BH909" s="78">
        <f t="shared" si="1557"/>
        <v>51</v>
      </c>
      <c r="BI909" s="192">
        <v>999995</v>
      </c>
      <c r="BJ909" s="9">
        <f t="shared" si="1558"/>
        <v>0</v>
      </c>
      <c r="BK909" s="136">
        <v>78</v>
      </c>
      <c r="BL909" s="9">
        <f t="shared" si="1559"/>
        <v>1</v>
      </c>
      <c r="BM909" s="118">
        <v>0</v>
      </c>
      <c r="BN909" s="62" t="str">
        <f t="shared" si="1560"/>
        <v>ジョージラバーKH</v>
      </c>
      <c r="BO909" s="247">
        <f t="shared" si="1561"/>
        <v>353</v>
      </c>
      <c r="BP909" s="118">
        <f t="shared" si="1562"/>
        <v>353</v>
      </c>
      <c r="BQ909" s="137">
        <f t="shared" si="1563"/>
        <v>6.9215686274509802E-2</v>
      </c>
      <c r="BR909" s="7"/>
      <c r="BS909" s="168"/>
      <c r="BT909" s="169" t="str">
        <f>IF(A927="","",A927)</f>
        <v/>
      </c>
      <c r="BU909" s="9"/>
      <c r="BV909" s="9" t="str">
        <f t="shared" si="1519"/>
        <v/>
      </c>
      <c r="BW909" s="9"/>
      <c r="BX909" s="9" t="str">
        <f t="shared" si="1520"/>
        <v/>
      </c>
      <c r="BY909" s="9"/>
      <c r="BZ909" s="9" t="str">
        <f t="shared" si="1521"/>
        <v/>
      </c>
      <c r="CA909" s="9"/>
      <c r="CB909" s="78"/>
      <c r="CC909" s="78" t="str">
        <f t="shared" si="1522"/>
        <v/>
      </c>
      <c r="CD909" s="9" t="str">
        <f t="shared" si="1523"/>
        <v/>
      </c>
      <c r="CE909" s="10" t="str">
        <f t="shared" si="1524"/>
        <v/>
      </c>
      <c r="CF909" s="7"/>
      <c r="CH909" s="89" t="str">
        <f>IF(A927="","",A927)</f>
        <v/>
      </c>
      <c r="CI909" s="9"/>
      <c r="CJ909" s="9" t="str">
        <f t="shared" si="1525"/>
        <v/>
      </c>
      <c r="CK909" s="9"/>
      <c r="CL909" s="9" t="str">
        <f t="shared" si="1526"/>
        <v/>
      </c>
      <c r="CM909" s="9"/>
      <c r="CN909" s="9" t="str">
        <f t="shared" si="1527"/>
        <v/>
      </c>
      <c r="CO909" s="9"/>
      <c r="CP909" s="78"/>
      <c r="CQ909" s="78" t="str">
        <f t="shared" si="1528"/>
        <v/>
      </c>
      <c r="CR909" s="9" t="str">
        <f t="shared" si="1529"/>
        <v/>
      </c>
      <c r="CS909" s="10" t="str">
        <f t="shared" si="1530"/>
        <v/>
      </c>
      <c r="CT909" s="7"/>
      <c r="DJ909" s="250"/>
      <c r="DK909" s="250"/>
      <c r="DL909" s="55"/>
      <c r="DM909" s="46"/>
      <c r="DN909" s="250"/>
    </row>
    <row r="910" spans="1:118" ht="15" customHeight="1" thickBot="1">
      <c r="A910" s="23"/>
      <c r="B910" s="23"/>
      <c r="C910" s="61">
        <v>4997</v>
      </c>
      <c r="D910" s="142">
        <f t="shared" si="1531"/>
        <v>87</v>
      </c>
      <c r="E910" s="61">
        <v>287</v>
      </c>
      <c r="F910" s="128">
        <f t="shared" si="1532"/>
        <v>2</v>
      </c>
      <c r="G910" s="61">
        <v>8</v>
      </c>
      <c r="H910" s="128">
        <f t="shared" si="1533"/>
        <v>2</v>
      </c>
      <c r="I910" s="61">
        <v>3</v>
      </c>
      <c r="J910" s="131" t="str">
        <f t="shared" si="1534"/>
        <v>ピクミン引っこ抜き</v>
      </c>
      <c r="K910" s="132">
        <f t="shared" si="1535"/>
        <v>650</v>
      </c>
      <c r="L910" s="130">
        <f t="shared" si="1536"/>
        <v>1300</v>
      </c>
      <c r="M910" s="138">
        <f t="shared" si="1537"/>
        <v>0.14942528735632185</v>
      </c>
      <c r="N910" s="7"/>
      <c r="O910" s="168"/>
      <c r="P910" s="23"/>
      <c r="Q910" s="61">
        <v>3427</v>
      </c>
      <c r="R910" s="142">
        <f t="shared" si="1538"/>
        <v>77</v>
      </c>
      <c r="S910" s="61">
        <v>243</v>
      </c>
      <c r="T910" s="128">
        <f t="shared" si="1539"/>
        <v>4</v>
      </c>
      <c r="U910" s="61">
        <v>9</v>
      </c>
      <c r="V910" s="128">
        <f t="shared" si="1540"/>
        <v>4</v>
      </c>
      <c r="W910" s="61">
        <v>0</v>
      </c>
      <c r="X910" s="131" t="s">
        <v>270</v>
      </c>
      <c r="Y910" s="132">
        <v>660</v>
      </c>
      <c r="Z910" s="130">
        <f t="shared" si="1542"/>
        <v>2640</v>
      </c>
      <c r="AA910" s="138">
        <f t="shared" si="1543"/>
        <v>0.34285714285714286</v>
      </c>
      <c r="AB910" s="7" t="s">
        <v>295</v>
      </c>
      <c r="AC910" s="168"/>
      <c r="AD910" s="23"/>
      <c r="AE910" s="61">
        <v>2979</v>
      </c>
      <c r="AF910" s="142">
        <f t="shared" si="1544"/>
        <v>31</v>
      </c>
      <c r="AG910" s="61">
        <v>334</v>
      </c>
      <c r="AH910" s="128">
        <f t="shared" si="1545"/>
        <v>2</v>
      </c>
      <c r="AI910" s="61">
        <v>28</v>
      </c>
      <c r="AJ910" s="128">
        <f t="shared" si="1546"/>
        <v>2</v>
      </c>
      <c r="AK910" s="61">
        <v>0</v>
      </c>
      <c r="AL910" s="202" t="str">
        <f t="shared" si="1547"/>
        <v>うとうとアクアリウム</v>
      </c>
      <c r="AM910" s="132">
        <f t="shared" si="1548"/>
        <v>217</v>
      </c>
      <c r="AN910" s="130">
        <f t="shared" si="1549"/>
        <v>434</v>
      </c>
      <c r="AO910" s="138">
        <f t="shared" si="1550"/>
        <v>0.14000000000000001</v>
      </c>
      <c r="AP910" s="7" t="s">
        <v>296</v>
      </c>
      <c r="AQ910" s="168"/>
      <c r="AR910" s="23"/>
      <c r="AS910" s="61">
        <v>1770</v>
      </c>
      <c r="AT910" s="142">
        <f t="shared" si="1551"/>
        <v>67</v>
      </c>
      <c r="AU910" s="61">
        <v>97</v>
      </c>
      <c r="AV910" s="128">
        <f t="shared" si="1552"/>
        <v>2</v>
      </c>
      <c r="AW910" s="61">
        <v>21</v>
      </c>
      <c r="AX910" s="128">
        <f t="shared" si="1553"/>
        <v>2</v>
      </c>
      <c r="AY910" s="146">
        <v>0</v>
      </c>
      <c r="AZ910" s="209" t="s">
        <v>297</v>
      </c>
      <c r="BA910" s="210">
        <f t="shared" ref="BA910:BA916" si="1564">IF(AT910="","",BA906)</f>
        <v>550</v>
      </c>
      <c r="BB910" s="211">
        <f t="shared" si="1555"/>
        <v>1100</v>
      </c>
      <c r="BC910" s="138">
        <f t="shared" si="1556"/>
        <v>0.16417910447761194</v>
      </c>
      <c r="BD910" s="7"/>
      <c r="BE910" s="168"/>
      <c r="BF910" s="23"/>
      <c r="BG910" s="61">
        <v>163</v>
      </c>
      <c r="BH910" s="142">
        <f t="shared" si="1557"/>
        <v>69</v>
      </c>
      <c r="BI910" s="193">
        <v>999988</v>
      </c>
      <c r="BJ910" s="128">
        <f t="shared" si="1558"/>
        <v>0</v>
      </c>
      <c r="BK910" s="61">
        <v>7</v>
      </c>
      <c r="BL910" s="128">
        <f t="shared" si="1559"/>
        <v>2</v>
      </c>
      <c r="BM910" s="61">
        <v>0</v>
      </c>
      <c r="BN910" s="131" t="str">
        <f t="shared" si="1560"/>
        <v>じゃがりこウォレット</v>
      </c>
      <c r="BO910" s="132">
        <f t="shared" si="1561"/>
        <v>759</v>
      </c>
      <c r="BP910" s="130">
        <f t="shared" si="1562"/>
        <v>1518</v>
      </c>
      <c r="BQ910" s="138">
        <f t="shared" si="1563"/>
        <v>0.22</v>
      </c>
      <c r="BR910" s="7"/>
      <c r="BS910" s="168"/>
      <c r="BT910" s="170" t="str">
        <f>IF(A931="","",A931)</f>
        <v/>
      </c>
      <c r="BU910" s="9"/>
      <c r="BV910" s="9" t="str">
        <f t="shared" si="1519"/>
        <v/>
      </c>
      <c r="BW910" s="9"/>
      <c r="BX910" s="9" t="str">
        <f t="shared" si="1520"/>
        <v/>
      </c>
      <c r="BY910" s="9"/>
      <c r="BZ910" s="9" t="str">
        <f t="shared" si="1521"/>
        <v/>
      </c>
      <c r="CA910" s="9"/>
      <c r="CB910" s="78"/>
      <c r="CC910" s="78" t="str">
        <f t="shared" si="1522"/>
        <v/>
      </c>
      <c r="CD910" s="9" t="str">
        <f t="shared" si="1523"/>
        <v/>
      </c>
      <c r="CE910" s="10" t="str">
        <f t="shared" si="1524"/>
        <v/>
      </c>
      <c r="CF910" s="7"/>
      <c r="CH910" s="89" t="str">
        <f>IF(A931="","",A931)</f>
        <v/>
      </c>
      <c r="CI910" s="9"/>
      <c r="CJ910" s="9" t="str">
        <f t="shared" si="1525"/>
        <v/>
      </c>
      <c r="CK910" s="9"/>
      <c r="CL910" s="9" t="str">
        <f t="shared" si="1526"/>
        <v/>
      </c>
      <c r="CM910" s="9"/>
      <c r="CN910" s="9" t="str">
        <f t="shared" si="1527"/>
        <v/>
      </c>
      <c r="CO910" s="9"/>
      <c r="CP910" s="78"/>
      <c r="CQ910" s="78" t="str">
        <f t="shared" si="1528"/>
        <v/>
      </c>
      <c r="CR910" s="9" t="str">
        <f t="shared" si="1529"/>
        <v/>
      </c>
      <c r="CS910" s="10" t="str">
        <f t="shared" si="1530"/>
        <v/>
      </c>
      <c r="CT910" s="7"/>
      <c r="DJ910" s="250"/>
      <c r="DK910" s="250"/>
      <c r="DL910" s="55"/>
      <c r="DM910" s="46"/>
      <c r="DN910" s="250"/>
    </row>
    <row r="911" spans="1:118" ht="15" customHeight="1" thickTop="1">
      <c r="A911" s="89">
        <v>45762</v>
      </c>
      <c r="B911" s="6">
        <f>IF(A911="","",SUM(D911:D914)+SUM(R911:R914)+SUM(BV905:BV905)+SUM(CJ905:CJ905)+SUM(AF911:AF914)+SUM(AT911:AT914)+SUM(BH911:BH914))</f>
        <v>1726</v>
      </c>
      <c r="C911" s="78">
        <v>6272</v>
      </c>
      <c r="D911" s="78">
        <f t="shared" si="1531"/>
        <v>144</v>
      </c>
      <c r="E911" s="78">
        <v>225</v>
      </c>
      <c r="F911" s="78">
        <f t="shared" si="1532"/>
        <v>5</v>
      </c>
      <c r="G911" s="78">
        <v>16</v>
      </c>
      <c r="H911" s="78">
        <f t="shared" si="1533"/>
        <v>6</v>
      </c>
      <c r="I911" s="78">
        <v>6</v>
      </c>
      <c r="J911" s="90" t="str">
        <f t="shared" si="1534"/>
        <v>NICIマスコット</v>
      </c>
      <c r="K911" s="91">
        <f t="shared" si="1535"/>
        <v>682</v>
      </c>
      <c r="L911" s="28">
        <f t="shared" si="1536"/>
        <v>4092</v>
      </c>
      <c r="M911" s="29">
        <f t="shared" si="1537"/>
        <v>0.28416666666666668</v>
      </c>
      <c r="N911" s="7"/>
      <c r="O911" s="168"/>
      <c r="P911" s="89">
        <f>IF(A911="","",A911)</f>
        <v>45762</v>
      </c>
      <c r="Q911" s="78">
        <v>4735</v>
      </c>
      <c r="R911" s="78">
        <f t="shared" si="1538"/>
        <v>130</v>
      </c>
      <c r="S911" s="78">
        <v>89</v>
      </c>
      <c r="T911" s="78">
        <f t="shared" si="1539"/>
        <v>0</v>
      </c>
      <c r="U911" s="78">
        <v>5</v>
      </c>
      <c r="V911" s="78">
        <f t="shared" si="1540"/>
        <v>0</v>
      </c>
      <c r="W911" s="78">
        <v>2</v>
      </c>
      <c r="X911" s="90" t="str">
        <f t="shared" ref="X911:X919" si="1565">IF(Q911="","",X907)</f>
        <v>ジャグラーサウンドボタン</v>
      </c>
      <c r="Y911" s="91">
        <f t="shared" ref="Y911:Y919" si="1566">IF(R911="","",Y907)</f>
        <v>748</v>
      </c>
      <c r="Z911" s="28">
        <f t="shared" si="1542"/>
        <v>0</v>
      </c>
      <c r="AA911" s="29">
        <f t="shared" si="1543"/>
        <v>0</v>
      </c>
      <c r="AB911" s="7"/>
      <c r="AC911" s="168"/>
      <c r="AD911" s="89">
        <f>IF(A911="","",A911)</f>
        <v>45762</v>
      </c>
      <c r="AE911" s="78">
        <v>2817</v>
      </c>
      <c r="AF911" s="78">
        <f t="shared" si="1544"/>
        <v>13</v>
      </c>
      <c r="AG911" s="78">
        <v>84</v>
      </c>
      <c r="AH911" s="78">
        <f t="shared" si="1545"/>
        <v>0</v>
      </c>
      <c r="AI911" s="78">
        <v>31</v>
      </c>
      <c r="AJ911" s="78">
        <f t="shared" si="1546"/>
        <v>0</v>
      </c>
      <c r="AK911" s="78">
        <v>0</v>
      </c>
      <c r="AL911" s="90" t="str">
        <f t="shared" si="1547"/>
        <v>ミニ香水</v>
      </c>
      <c r="AM911" s="91">
        <f t="shared" si="1548"/>
        <v>1100</v>
      </c>
      <c r="AN911" s="28">
        <f t="shared" si="1549"/>
        <v>0</v>
      </c>
      <c r="AO911" s="29">
        <f t="shared" si="1550"/>
        <v>0</v>
      </c>
      <c r="AP911" s="7"/>
      <c r="AQ911" s="168"/>
      <c r="AR911" s="89">
        <f>IF(A911="","",A911)</f>
        <v>45762</v>
      </c>
      <c r="AS911" s="78">
        <v>4009</v>
      </c>
      <c r="AT911" s="78">
        <f t="shared" si="1551"/>
        <v>165</v>
      </c>
      <c r="AU911" s="78">
        <v>190</v>
      </c>
      <c r="AV911" s="78">
        <f t="shared" si="1552"/>
        <v>6</v>
      </c>
      <c r="AW911" s="78">
        <v>10</v>
      </c>
      <c r="AX911" s="78">
        <f t="shared" si="1553"/>
        <v>6</v>
      </c>
      <c r="AY911" s="78"/>
      <c r="AZ911" s="90" t="str">
        <f t="shared" ref="AZ911:AZ916" si="1567">IF(AS911="","",AZ907)</f>
        <v>テラスタルフェス</v>
      </c>
      <c r="BA911" s="91">
        <f t="shared" si="1564"/>
        <v>1000</v>
      </c>
      <c r="BB911" s="28">
        <f t="shared" si="1555"/>
        <v>6000</v>
      </c>
      <c r="BC911" s="29">
        <f t="shared" si="1556"/>
        <v>0.36363636363636365</v>
      </c>
      <c r="BD911" s="7"/>
      <c r="BE911" s="168"/>
      <c r="BF911" s="89">
        <f>IF(A911="","",A911)</f>
        <v>45762</v>
      </c>
      <c r="BG911" s="78">
        <v>196</v>
      </c>
      <c r="BH911" s="78">
        <f t="shared" si="1557"/>
        <v>26</v>
      </c>
      <c r="BI911" s="188">
        <v>999997</v>
      </c>
      <c r="BJ911" s="78">
        <f t="shared" si="1558"/>
        <v>0</v>
      </c>
      <c r="BK911" s="78">
        <v>13</v>
      </c>
      <c r="BL911" s="78">
        <f t="shared" si="1559"/>
        <v>0</v>
      </c>
      <c r="BM911" s="78">
        <v>2</v>
      </c>
      <c r="BN911" s="90" t="str">
        <f t="shared" si="1560"/>
        <v>ゲーム機柄イヤホン</v>
      </c>
      <c r="BO911" s="91">
        <f t="shared" si="1561"/>
        <v>594</v>
      </c>
      <c r="BP911" s="28">
        <f t="shared" si="1562"/>
        <v>0</v>
      </c>
      <c r="BQ911" s="29">
        <f t="shared" si="1563"/>
        <v>0</v>
      </c>
      <c r="BR911" s="7" t="s">
        <v>298</v>
      </c>
      <c r="BS911" s="168"/>
      <c r="BT911" s="169"/>
      <c r="BU911" s="9"/>
      <c r="BV911" s="9" t="str">
        <f t="shared" si="1519"/>
        <v/>
      </c>
      <c r="BW911" s="9"/>
      <c r="BX911" s="9" t="str">
        <f t="shared" si="1520"/>
        <v/>
      </c>
      <c r="BY911" s="9"/>
      <c r="BZ911" s="9" t="str">
        <f t="shared" si="1521"/>
        <v/>
      </c>
      <c r="CA911" s="9"/>
      <c r="CB911" s="78"/>
      <c r="CC911" s="78" t="str">
        <f t="shared" si="1522"/>
        <v/>
      </c>
      <c r="CD911" s="9" t="str">
        <f t="shared" si="1523"/>
        <v/>
      </c>
      <c r="CE911" s="10" t="str">
        <f t="shared" si="1524"/>
        <v/>
      </c>
      <c r="CF911" s="7"/>
      <c r="CH911" s="15"/>
      <c r="CI911" s="9"/>
      <c r="CJ911" s="9" t="str">
        <f t="shared" si="1525"/>
        <v/>
      </c>
      <c r="CK911" s="9"/>
      <c r="CL911" s="9" t="str">
        <f t="shared" si="1526"/>
        <v/>
      </c>
      <c r="CM911" s="9"/>
      <c r="CN911" s="9" t="str">
        <f t="shared" si="1527"/>
        <v/>
      </c>
      <c r="CO911" s="9"/>
      <c r="CP911" s="78"/>
      <c r="CQ911" s="78" t="str">
        <f t="shared" si="1528"/>
        <v/>
      </c>
      <c r="CR911" s="9" t="str">
        <f t="shared" si="1529"/>
        <v/>
      </c>
      <c r="CS911" s="10" t="str">
        <f t="shared" si="1530"/>
        <v/>
      </c>
      <c r="CT911" s="7"/>
      <c r="DJ911" s="250"/>
      <c r="DK911" s="250"/>
      <c r="DL911" s="55"/>
      <c r="DM911" s="46"/>
      <c r="DN911" s="250"/>
    </row>
    <row r="912" spans="1:118" ht="15" customHeight="1">
      <c r="A912" s="153" t="s">
        <v>299</v>
      </c>
      <c r="B912" s="15"/>
      <c r="C912" s="9">
        <v>7844</v>
      </c>
      <c r="D912" s="9">
        <f t="shared" si="1531"/>
        <v>170</v>
      </c>
      <c r="E912" s="9">
        <v>218</v>
      </c>
      <c r="F912" s="9">
        <f t="shared" si="1532"/>
        <v>7</v>
      </c>
      <c r="G912" s="9">
        <v>0</v>
      </c>
      <c r="H912" s="9">
        <f t="shared" si="1533"/>
        <v>8</v>
      </c>
      <c r="I912" s="9">
        <v>12</v>
      </c>
      <c r="J912" s="62" t="str">
        <f t="shared" si="1534"/>
        <v>ピクミンマスコット</v>
      </c>
      <c r="K912" s="95">
        <f t="shared" si="1535"/>
        <v>800</v>
      </c>
      <c r="L912" s="9">
        <f t="shared" si="1536"/>
        <v>6400</v>
      </c>
      <c r="M912" s="10">
        <f t="shared" si="1537"/>
        <v>0.37647058823529411</v>
      </c>
      <c r="N912" s="7"/>
      <c r="O912" s="168"/>
      <c r="P912" s="15"/>
      <c r="Q912" s="9">
        <v>5388</v>
      </c>
      <c r="R912" s="9">
        <f t="shared" si="1538"/>
        <v>80</v>
      </c>
      <c r="S912" s="9">
        <v>279</v>
      </c>
      <c r="T912" s="9">
        <f t="shared" si="1539"/>
        <v>3</v>
      </c>
      <c r="U912" s="9">
        <v>22</v>
      </c>
      <c r="V912" s="9">
        <f t="shared" si="1540"/>
        <v>4</v>
      </c>
      <c r="W912" s="9">
        <v>0</v>
      </c>
      <c r="X912" s="62" t="str">
        <f t="shared" si="1565"/>
        <v>グミッツェル</v>
      </c>
      <c r="Y912" s="95">
        <f t="shared" si="1566"/>
        <v>170</v>
      </c>
      <c r="Z912" s="9">
        <f t="shared" si="1542"/>
        <v>680</v>
      </c>
      <c r="AA912" s="10">
        <f t="shared" si="1543"/>
        <v>8.5000000000000006E-2</v>
      </c>
      <c r="AB912" s="7"/>
      <c r="AC912" s="168"/>
      <c r="AD912" s="15"/>
      <c r="AE912" s="9">
        <v>3238</v>
      </c>
      <c r="AF912" s="9">
        <f t="shared" si="1544"/>
        <v>20</v>
      </c>
      <c r="AG912" s="9">
        <v>167</v>
      </c>
      <c r="AH912" s="9">
        <f t="shared" si="1545"/>
        <v>1</v>
      </c>
      <c r="AI912" s="9">
        <v>7</v>
      </c>
      <c r="AJ912" s="9">
        <f t="shared" si="1546"/>
        <v>1</v>
      </c>
      <c r="AK912" s="9">
        <v>3</v>
      </c>
      <c r="AL912" s="62" t="str">
        <f t="shared" si="1547"/>
        <v>サンリオがま口</v>
      </c>
      <c r="AM912" s="95">
        <f t="shared" si="1548"/>
        <v>500</v>
      </c>
      <c r="AN912" s="9">
        <f t="shared" si="1549"/>
        <v>500</v>
      </c>
      <c r="AO912" s="10">
        <f t="shared" si="1550"/>
        <v>0.25</v>
      </c>
      <c r="AP912" s="7" t="s">
        <v>300</v>
      </c>
      <c r="AQ912" s="168"/>
      <c r="AR912" s="15"/>
      <c r="AS912" s="9">
        <v>2267</v>
      </c>
      <c r="AT912" s="9">
        <f t="shared" si="1551"/>
        <v>88</v>
      </c>
      <c r="AU912" s="9">
        <v>220</v>
      </c>
      <c r="AV912" s="9">
        <f t="shared" si="1552"/>
        <v>2</v>
      </c>
      <c r="AW912" s="9">
        <v>13</v>
      </c>
      <c r="AX912" s="9">
        <f t="shared" si="1553"/>
        <v>3</v>
      </c>
      <c r="AY912" s="9"/>
      <c r="AZ912" s="62" t="str">
        <f t="shared" si="1567"/>
        <v>バトルパートナー</v>
      </c>
      <c r="BA912" s="95">
        <f t="shared" si="1564"/>
        <v>1000</v>
      </c>
      <c r="BB912" s="9">
        <f t="shared" si="1555"/>
        <v>3000</v>
      </c>
      <c r="BC912" s="10">
        <f t="shared" si="1556"/>
        <v>0.34090909090909088</v>
      </c>
      <c r="BD912" s="7"/>
      <c r="BE912" s="168"/>
      <c r="BF912" s="15"/>
      <c r="BG912" s="9">
        <v>58</v>
      </c>
      <c r="BH912" s="9">
        <f t="shared" si="1557"/>
        <v>19</v>
      </c>
      <c r="BI912" s="73">
        <v>999999</v>
      </c>
      <c r="BJ912" s="9">
        <f t="shared" si="1558"/>
        <v>1</v>
      </c>
      <c r="BK912" s="9">
        <v>26</v>
      </c>
      <c r="BL912" s="9">
        <f t="shared" si="1559"/>
        <v>1</v>
      </c>
      <c r="BM912" s="9">
        <v>-10</v>
      </c>
      <c r="BN912" s="62" t="str">
        <f t="shared" si="1560"/>
        <v>サンリオシューズKH</v>
      </c>
      <c r="BO912" s="95">
        <f t="shared" si="1561"/>
        <v>402</v>
      </c>
      <c r="BP912" s="9">
        <f t="shared" si="1562"/>
        <v>402</v>
      </c>
      <c r="BQ912" s="10">
        <f t="shared" si="1563"/>
        <v>0.21157894736842106</v>
      </c>
      <c r="BR912" s="7" t="s">
        <v>301</v>
      </c>
      <c r="BS912" s="168"/>
      <c r="BT912" s="169"/>
      <c r="BU912" s="9"/>
      <c r="BV912" s="9"/>
      <c r="BW912" s="9"/>
      <c r="BX912" s="9"/>
      <c r="BY912" s="9"/>
      <c r="BZ912" s="9"/>
      <c r="CA912" s="9"/>
      <c r="CB912" s="78"/>
      <c r="CC912" s="78" t="str">
        <f t="shared" si="1522"/>
        <v/>
      </c>
      <c r="CD912" s="9"/>
      <c r="CE912" s="10"/>
      <c r="CF912" s="7"/>
      <c r="CH912" s="15"/>
      <c r="CI912" s="9"/>
      <c r="CJ912" s="9"/>
      <c r="CK912" s="9"/>
      <c r="CL912" s="9"/>
      <c r="CM912" s="9"/>
      <c r="CN912" s="9"/>
      <c r="CO912" s="9"/>
      <c r="CP912" s="78"/>
      <c r="CQ912" s="78" t="str">
        <f t="shared" si="1528"/>
        <v/>
      </c>
      <c r="CR912" s="9"/>
      <c r="CS912" s="10"/>
      <c r="CT912" s="7"/>
      <c r="DJ912" s="250"/>
      <c r="DK912" s="250"/>
      <c r="DL912" s="55"/>
      <c r="DM912" s="46"/>
      <c r="DN912" s="250"/>
    </row>
    <row r="913" spans="1:118" ht="15" customHeight="1">
      <c r="A913" s="73">
        <v>480800</v>
      </c>
      <c r="B913" s="15"/>
      <c r="C913" s="9">
        <v>5413</v>
      </c>
      <c r="D913" s="9">
        <f t="shared" si="1531"/>
        <v>86</v>
      </c>
      <c r="E913" s="9">
        <v>401</v>
      </c>
      <c r="F913" s="9">
        <f t="shared" si="1532"/>
        <v>10</v>
      </c>
      <c r="G913" s="9">
        <v>12</v>
      </c>
      <c r="H913" s="9">
        <f t="shared" si="1533"/>
        <v>9</v>
      </c>
      <c r="I913" s="9">
        <v>8</v>
      </c>
      <c r="J913" s="62" t="str">
        <f t="shared" si="1534"/>
        <v>グミッツェルプチ</v>
      </c>
      <c r="K913" s="9">
        <f t="shared" si="1535"/>
        <v>188</v>
      </c>
      <c r="L913" s="9">
        <f t="shared" si="1536"/>
        <v>1692</v>
      </c>
      <c r="M913" s="10">
        <f t="shared" si="1537"/>
        <v>0.19674418604651162</v>
      </c>
      <c r="N913" s="7"/>
      <c r="O913" s="168"/>
      <c r="P913" s="15"/>
      <c r="Q913" s="9">
        <v>4431</v>
      </c>
      <c r="R913" s="9">
        <f t="shared" si="1538"/>
        <v>57</v>
      </c>
      <c r="S913" s="9">
        <v>109</v>
      </c>
      <c r="T913" s="9">
        <f t="shared" si="1539"/>
        <v>1</v>
      </c>
      <c r="U913" s="9">
        <v>7</v>
      </c>
      <c r="V913" s="9">
        <f t="shared" si="1540"/>
        <v>1</v>
      </c>
      <c r="W913" s="9">
        <v>9</v>
      </c>
      <c r="X913" s="62" t="str">
        <f t="shared" si="1565"/>
        <v>サンリオキーケース</v>
      </c>
      <c r="Y913" s="9">
        <f t="shared" si="1566"/>
        <v>640</v>
      </c>
      <c r="Z913" s="9">
        <f t="shared" si="1542"/>
        <v>640</v>
      </c>
      <c r="AA913" s="10">
        <f t="shared" si="1543"/>
        <v>0.11228070175438597</v>
      </c>
      <c r="AB913" s="7" t="s">
        <v>302</v>
      </c>
      <c r="AC913" s="168"/>
      <c r="AD913" s="15"/>
      <c r="AE913" s="9">
        <v>2875</v>
      </c>
      <c r="AF913" s="9">
        <f t="shared" si="1544"/>
        <v>28</v>
      </c>
      <c r="AG913" s="9">
        <v>121</v>
      </c>
      <c r="AH913" s="9">
        <f t="shared" si="1545"/>
        <v>1</v>
      </c>
      <c r="AI913" s="9">
        <v>9</v>
      </c>
      <c r="AJ913" s="9">
        <f t="shared" si="1546"/>
        <v>1</v>
      </c>
      <c r="AK913" s="9">
        <v>0</v>
      </c>
      <c r="AL913" s="62" t="str">
        <f t="shared" si="1547"/>
        <v>ゲームアーク</v>
      </c>
      <c r="AM913" s="9">
        <f t="shared" si="1548"/>
        <v>670</v>
      </c>
      <c r="AN913" s="9">
        <f t="shared" si="1549"/>
        <v>670</v>
      </c>
      <c r="AO913" s="10">
        <f t="shared" si="1550"/>
        <v>0.2392857142857143</v>
      </c>
      <c r="AP913" s="7"/>
      <c r="AQ913" s="168"/>
      <c r="AR913" s="17"/>
      <c r="AS913" s="9">
        <v>2521</v>
      </c>
      <c r="AT913" s="9">
        <f t="shared" si="1551"/>
        <v>41</v>
      </c>
      <c r="AU913" s="9">
        <v>116</v>
      </c>
      <c r="AV913" s="9">
        <f t="shared" si="1552"/>
        <v>2</v>
      </c>
      <c r="AW913" s="9">
        <v>5</v>
      </c>
      <c r="AX913" s="9">
        <f t="shared" si="1553"/>
        <v>2</v>
      </c>
      <c r="AY913" s="9">
        <v>45</v>
      </c>
      <c r="AZ913" s="62" t="str">
        <f t="shared" si="1567"/>
        <v>サンリオハートもふもふ</v>
      </c>
      <c r="BA913" s="9">
        <f t="shared" si="1564"/>
        <v>680</v>
      </c>
      <c r="BB913" s="9">
        <f t="shared" si="1555"/>
        <v>1360</v>
      </c>
      <c r="BC913" s="10">
        <f t="shared" si="1556"/>
        <v>0.33170731707317075</v>
      </c>
      <c r="BD913" s="7" t="s">
        <v>303</v>
      </c>
      <c r="BE913" s="168"/>
      <c r="BF913" s="17"/>
      <c r="BG913" s="9">
        <v>199</v>
      </c>
      <c r="BH913" s="9">
        <f t="shared" si="1557"/>
        <v>62</v>
      </c>
      <c r="BI913" s="73">
        <v>999999</v>
      </c>
      <c r="BJ913" s="9">
        <f t="shared" si="1558"/>
        <v>4</v>
      </c>
      <c r="BK913" s="9">
        <v>74</v>
      </c>
      <c r="BL913" s="9">
        <f t="shared" si="1559"/>
        <v>4</v>
      </c>
      <c r="BM913" s="9">
        <v>56</v>
      </c>
      <c r="BN913" s="62" t="str">
        <f t="shared" si="1560"/>
        <v>ジョージラバーKH</v>
      </c>
      <c r="BO913" s="9">
        <f t="shared" si="1561"/>
        <v>353</v>
      </c>
      <c r="BP913" s="9">
        <f t="shared" si="1562"/>
        <v>1412</v>
      </c>
      <c r="BQ913" s="10">
        <f t="shared" si="1563"/>
        <v>0.22774193548387098</v>
      </c>
      <c r="BR913" s="7"/>
      <c r="BS913" s="168"/>
      <c r="BT913" s="170"/>
      <c r="BU913" s="9"/>
      <c r="BV913" s="9" t="str">
        <f t="shared" ref="BV913:BV933" si="1568">IF(BU913="","",BU913-BU912)</f>
        <v/>
      </c>
      <c r="BW913" s="9"/>
      <c r="BX913" s="9" t="str">
        <f t="shared" ref="BX913:BX933" si="1569">IF(BW913="","",BW913-BW912)</f>
        <v/>
      </c>
      <c r="BY913" s="9"/>
      <c r="BZ913" s="9" t="str">
        <f t="shared" ref="BZ913:BZ933" si="1570">IF(BY913="","",BY912+CA912-BY913)</f>
        <v/>
      </c>
      <c r="CA913" s="9"/>
      <c r="CB913" s="78"/>
      <c r="CC913" s="78" t="str">
        <f t="shared" si="1522"/>
        <v/>
      </c>
      <c r="CD913" s="9" t="str">
        <f t="shared" ref="CD913:CD955" si="1571">IF(CC913="","",BZ913*CC913)</f>
        <v/>
      </c>
      <c r="CE913" s="10" t="str">
        <f t="shared" ref="CE913:CE955" si="1572">IF(CD913="","",CD913/(BV913*100))</f>
        <v/>
      </c>
      <c r="CF913" s="7"/>
      <c r="CH913" s="89"/>
      <c r="CI913" s="9"/>
      <c r="CJ913" s="9" t="str">
        <f t="shared" ref="CJ913:CJ933" si="1573">IF(CI913="","",CI913-CI912)</f>
        <v/>
      </c>
      <c r="CK913" s="9"/>
      <c r="CL913" s="9" t="str">
        <f t="shared" ref="CL913:CL933" si="1574">IF(CK913="","",CK913-CK912)</f>
        <v/>
      </c>
      <c r="CM913" s="9"/>
      <c r="CN913" s="9" t="str">
        <f t="shared" ref="CN913:CN933" si="1575">IF(CM913="","",CM912+CO912-CM913)</f>
        <v/>
      </c>
      <c r="CO913" s="9"/>
      <c r="CP913" s="78"/>
      <c r="CQ913" s="78" t="str">
        <f t="shared" si="1528"/>
        <v/>
      </c>
      <c r="CR913" s="9" t="str">
        <f t="shared" ref="CR913:CR955" si="1576">IF(CQ913="","",CN913*CQ913)</f>
        <v/>
      </c>
      <c r="CS913" s="10" t="str">
        <f t="shared" ref="CS913:CS955" si="1577">IF(CR913="","",CR913/(CJ913*100))</f>
        <v/>
      </c>
      <c r="CT913" s="7"/>
      <c r="DJ913" s="318"/>
      <c r="DK913" s="312"/>
      <c r="DL913" s="250"/>
      <c r="DM913" s="46"/>
      <c r="DN913" s="250"/>
    </row>
    <row r="914" spans="1:118" ht="15" customHeight="1" thickBot="1">
      <c r="A914" s="23"/>
      <c r="B914" s="23"/>
      <c r="C914" s="24">
        <v>5034</v>
      </c>
      <c r="D914" s="24">
        <f t="shared" si="1531"/>
        <v>37</v>
      </c>
      <c r="E914" s="24">
        <v>291</v>
      </c>
      <c r="F914" s="24">
        <f t="shared" si="1532"/>
        <v>4</v>
      </c>
      <c r="G914" s="24">
        <v>9</v>
      </c>
      <c r="H914" s="24">
        <f t="shared" si="1533"/>
        <v>2</v>
      </c>
      <c r="I914" s="24">
        <v>3</v>
      </c>
      <c r="J914" s="63" t="str">
        <f t="shared" si="1534"/>
        <v>ピクミン引っこ抜き</v>
      </c>
      <c r="K914" s="96">
        <f t="shared" si="1535"/>
        <v>650</v>
      </c>
      <c r="L914" s="24">
        <f t="shared" si="1536"/>
        <v>1300</v>
      </c>
      <c r="M914" s="26">
        <f t="shared" si="1537"/>
        <v>0.35135135135135137</v>
      </c>
      <c r="N914" s="7" t="s">
        <v>304</v>
      </c>
      <c r="O914" s="168"/>
      <c r="P914" s="23"/>
      <c r="Q914" s="24">
        <v>3467</v>
      </c>
      <c r="R914" s="24">
        <f t="shared" si="1538"/>
        <v>40</v>
      </c>
      <c r="S914" s="24">
        <v>244</v>
      </c>
      <c r="T914" s="24">
        <f t="shared" si="1539"/>
        <v>1</v>
      </c>
      <c r="U914" s="24">
        <v>8</v>
      </c>
      <c r="V914" s="24">
        <f t="shared" si="1540"/>
        <v>1</v>
      </c>
      <c r="W914" s="24">
        <v>0</v>
      </c>
      <c r="X914" s="63" t="str">
        <f t="shared" si="1565"/>
        <v>サンリオ巻き寿司ポーチ</v>
      </c>
      <c r="Y914" s="96">
        <f t="shared" si="1566"/>
        <v>660</v>
      </c>
      <c r="Z914" s="24">
        <f t="shared" si="1542"/>
        <v>660</v>
      </c>
      <c r="AA914" s="26">
        <f t="shared" si="1543"/>
        <v>0.16500000000000001</v>
      </c>
      <c r="AB914" s="7"/>
      <c r="AC914" s="168"/>
      <c r="AD914" s="23"/>
      <c r="AE914" s="24">
        <v>3025</v>
      </c>
      <c r="AF914" s="24">
        <f t="shared" si="1544"/>
        <v>46</v>
      </c>
      <c r="AG914" s="24">
        <v>337</v>
      </c>
      <c r="AH914" s="24">
        <f t="shared" si="1545"/>
        <v>3</v>
      </c>
      <c r="AI914" s="24">
        <v>25</v>
      </c>
      <c r="AJ914" s="24">
        <f t="shared" si="1546"/>
        <v>3</v>
      </c>
      <c r="AK914" s="24">
        <v>0</v>
      </c>
      <c r="AL914" s="63" t="str">
        <f t="shared" si="1547"/>
        <v>うとうとアクアリウム</v>
      </c>
      <c r="AM914" s="96">
        <f t="shared" si="1548"/>
        <v>217</v>
      </c>
      <c r="AN914" s="24">
        <f t="shared" si="1549"/>
        <v>651</v>
      </c>
      <c r="AO914" s="26">
        <f t="shared" si="1550"/>
        <v>0.14152173913043478</v>
      </c>
      <c r="AP914" s="7"/>
      <c r="AQ914" s="168"/>
      <c r="AR914" s="23"/>
      <c r="AS914" s="24">
        <v>1823</v>
      </c>
      <c r="AT914" s="24">
        <f t="shared" si="1551"/>
        <v>53</v>
      </c>
      <c r="AU914" s="24">
        <v>99</v>
      </c>
      <c r="AV914" s="24">
        <f t="shared" si="1552"/>
        <v>2</v>
      </c>
      <c r="AW914" s="24">
        <v>20</v>
      </c>
      <c r="AX914" s="24">
        <f t="shared" si="1553"/>
        <v>1</v>
      </c>
      <c r="AY914" s="24">
        <v>0</v>
      </c>
      <c r="AZ914" s="63" t="str">
        <f t="shared" si="1567"/>
        <v>サンリオアイスドームKH</v>
      </c>
      <c r="BA914" s="96">
        <f t="shared" si="1564"/>
        <v>550</v>
      </c>
      <c r="BB914" s="24">
        <f t="shared" si="1555"/>
        <v>550</v>
      </c>
      <c r="BC914" s="26">
        <f t="shared" si="1556"/>
        <v>0.10377358490566038</v>
      </c>
      <c r="BD914" s="7"/>
      <c r="BE914" s="168"/>
      <c r="BF914" s="23"/>
      <c r="BG914" s="24">
        <v>247</v>
      </c>
      <c r="BH914" s="24">
        <f t="shared" si="1557"/>
        <v>84</v>
      </c>
      <c r="BI914" s="189">
        <v>999988</v>
      </c>
      <c r="BJ914" s="24">
        <f t="shared" si="1558"/>
        <v>0</v>
      </c>
      <c r="BK914" s="24">
        <v>7</v>
      </c>
      <c r="BL914" s="24">
        <f t="shared" si="1559"/>
        <v>0</v>
      </c>
      <c r="BM914" s="24">
        <v>0</v>
      </c>
      <c r="BN914" s="63" t="str">
        <f t="shared" si="1560"/>
        <v>じゃがりこウォレット</v>
      </c>
      <c r="BO914" s="96">
        <f t="shared" si="1561"/>
        <v>759</v>
      </c>
      <c r="BP914" s="24">
        <f t="shared" si="1562"/>
        <v>0</v>
      </c>
      <c r="BQ914" s="26">
        <f t="shared" si="1563"/>
        <v>0</v>
      </c>
      <c r="BR914" s="7" t="s">
        <v>305</v>
      </c>
      <c r="BS914" s="168"/>
      <c r="BT914" s="169"/>
      <c r="BU914" s="9"/>
      <c r="BV914" s="9" t="str">
        <f t="shared" si="1568"/>
        <v/>
      </c>
      <c r="BW914" s="9"/>
      <c r="BX914" s="9" t="str">
        <f t="shared" si="1569"/>
        <v/>
      </c>
      <c r="BY914" s="9"/>
      <c r="BZ914" s="9" t="str">
        <f t="shared" si="1570"/>
        <v/>
      </c>
      <c r="CA914" s="9"/>
      <c r="CB914" s="78"/>
      <c r="CC914" s="78" t="str">
        <f t="shared" si="1522"/>
        <v/>
      </c>
      <c r="CD914" s="9" t="str">
        <f t="shared" si="1571"/>
        <v/>
      </c>
      <c r="CE914" s="10" t="str">
        <f t="shared" si="1572"/>
        <v/>
      </c>
      <c r="CF914" s="7"/>
      <c r="CH914" s="15"/>
      <c r="CI914" s="9"/>
      <c r="CJ914" s="9" t="str">
        <f t="shared" si="1573"/>
        <v/>
      </c>
      <c r="CK914" s="9"/>
      <c r="CL914" s="9" t="str">
        <f t="shared" si="1574"/>
        <v/>
      </c>
      <c r="CM914" s="9"/>
      <c r="CN914" s="9" t="str">
        <f t="shared" si="1575"/>
        <v/>
      </c>
      <c r="CO914" s="9"/>
      <c r="CP914" s="78"/>
      <c r="CQ914" s="78" t="str">
        <f t="shared" si="1528"/>
        <v/>
      </c>
      <c r="CR914" s="9" t="str">
        <f t="shared" si="1576"/>
        <v/>
      </c>
      <c r="CS914" s="10" t="str">
        <f t="shared" si="1577"/>
        <v/>
      </c>
      <c r="CT914" s="7"/>
    </row>
    <row r="915" spans="1:118" ht="15" customHeight="1" thickTop="1">
      <c r="A915" s="89">
        <v>45768</v>
      </c>
      <c r="B915" s="6">
        <f>IF(A915="","",SUM(D915:D918)+SUM(R915:R918)+SUM(AF915:AF918)+SUM(AT915:AT918)+SUM(BV906,CJ906)+SUM(BH915:BH918))</f>
        <v>1804</v>
      </c>
      <c r="C915" s="78">
        <v>6457</v>
      </c>
      <c r="D915" s="78">
        <f t="shared" si="1531"/>
        <v>185</v>
      </c>
      <c r="E915" s="78">
        <v>231</v>
      </c>
      <c r="F915" s="78">
        <f t="shared" si="1532"/>
        <v>6</v>
      </c>
      <c r="G915" s="78">
        <v>16</v>
      </c>
      <c r="H915" s="78">
        <f t="shared" si="1533"/>
        <v>6</v>
      </c>
      <c r="I915" s="78">
        <v>7</v>
      </c>
      <c r="J915" s="90" t="str">
        <f t="shared" si="1534"/>
        <v>NICIマスコット</v>
      </c>
      <c r="K915" s="91">
        <f t="shared" si="1535"/>
        <v>682</v>
      </c>
      <c r="L915" s="28">
        <f t="shared" si="1536"/>
        <v>4092</v>
      </c>
      <c r="M915" s="29">
        <f t="shared" si="1537"/>
        <v>0.2211891891891892</v>
      </c>
      <c r="N915" s="7"/>
      <c r="O915" s="168"/>
      <c r="P915" s="89">
        <f>IF(A915="","",A915)</f>
        <v>45768</v>
      </c>
      <c r="Q915" s="78">
        <v>4823</v>
      </c>
      <c r="R915" s="78">
        <f t="shared" si="1538"/>
        <v>88</v>
      </c>
      <c r="S915" s="78">
        <v>91</v>
      </c>
      <c r="T915" s="78">
        <f t="shared" si="1539"/>
        <v>2</v>
      </c>
      <c r="U915" s="78">
        <v>5</v>
      </c>
      <c r="V915" s="78">
        <f t="shared" si="1540"/>
        <v>2</v>
      </c>
      <c r="W915" s="78">
        <v>0</v>
      </c>
      <c r="X915" s="90" t="str">
        <f t="shared" si="1565"/>
        <v>ジャグラーサウンドボタン</v>
      </c>
      <c r="Y915" s="91">
        <f t="shared" si="1566"/>
        <v>748</v>
      </c>
      <c r="Z915" s="28">
        <f t="shared" si="1542"/>
        <v>1496</v>
      </c>
      <c r="AA915" s="29">
        <f t="shared" si="1543"/>
        <v>0.17</v>
      </c>
      <c r="AB915" s="7"/>
      <c r="AC915" s="168"/>
      <c r="AD915" s="89">
        <f>IF(A915="","",A915)</f>
        <v>45768</v>
      </c>
      <c r="AE915" s="78">
        <v>2884</v>
      </c>
      <c r="AF915" s="78">
        <f t="shared" si="1544"/>
        <v>67</v>
      </c>
      <c r="AG915" s="78">
        <v>85</v>
      </c>
      <c r="AH915" s="78">
        <f t="shared" si="1545"/>
        <v>1</v>
      </c>
      <c r="AI915" s="78">
        <v>31</v>
      </c>
      <c r="AJ915" s="78">
        <f t="shared" si="1546"/>
        <v>0</v>
      </c>
      <c r="AK915" s="78">
        <v>4</v>
      </c>
      <c r="AL915" s="90" t="str">
        <f t="shared" si="1547"/>
        <v>ミニ香水</v>
      </c>
      <c r="AM915" s="91">
        <f t="shared" si="1548"/>
        <v>1100</v>
      </c>
      <c r="AN915" s="28">
        <f t="shared" si="1549"/>
        <v>0</v>
      </c>
      <c r="AO915" s="29">
        <f t="shared" si="1550"/>
        <v>0</v>
      </c>
      <c r="AP915" s="7" t="s">
        <v>306</v>
      </c>
      <c r="AQ915" s="168"/>
      <c r="AR915" s="89">
        <f>IF(A915="","",A915)</f>
        <v>45768</v>
      </c>
      <c r="AS915" s="78">
        <v>4073</v>
      </c>
      <c r="AT915" s="78">
        <f t="shared" si="1551"/>
        <v>64</v>
      </c>
      <c r="AU915" s="78">
        <v>191</v>
      </c>
      <c r="AV915" s="78">
        <f t="shared" si="1552"/>
        <v>1</v>
      </c>
      <c r="AW915" s="78">
        <v>9</v>
      </c>
      <c r="AX915" s="78">
        <f t="shared" si="1553"/>
        <v>1</v>
      </c>
      <c r="AY915" s="78">
        <v>10</v>
      </c>
      <c r="AZ915" s="90" t="str">
        <f t="shared" si="1567"/>
        <v>テラスタルフェス</v>
      </c>
      <c r="BA915" s="91">
        <f t="shared" si="1564"/>
        <v>1000</v>
      </c>
      <c r="BB915" s="28">
        <f t="shared" si="1555"/>
        <v>1000</v>
      </c>
      <c r="BC915" s="29">
        <f t="shared" si="1556"/>
        <v>0.15625</v>
      </c>
      <c r="BD915" s="7"/>
      <c r="BE915" s="168"/>
      <c r="BF915" s="89">
        <f>IF(A915="","",A915)</f>
        <v>45768</v>
      </c>
      <c r="BG915" s="78">
        <v>237</v>
      </c>
      <c r="BH915" s="78">
        <f t="shared" si="1557"/>
        <v>41</v>
      </c>
      <c r="BI915" s="188">
        <v>0</v>
      </c>
      <c r="BJ915" s="78">
        <f t="shared" si="1558"/>
        <v>-999997</v>
      </c>
      <c r="BK915" s="78">
        <v>12</v>
      </c>
      <c r="BL915" s="78">
        <f t="shared" si="1559"/>
        <v>3</v>
      </c>
      <c r="BM915" s="78">
        <v>5</v>
      </c>
      <c r="BN915" s="90" t="str">
        <f t="shared" si="1560"/>
        <v>ゲーム機柄イヤホン</v>
      </c>
      <c r="BO915" s="91">
        <f t="shared" si="1561"/>
        <v>594</v>
      </c>
      <c r="BP915" s="28">
        <f t="shared" si="1562"/>
        <v>1782</v>
      </c>
      <c r="BQ915" s="29">
        <f t="shared" si="1563"/>
        <v>0.43463414634146341</v>
      </c>
      <c r="BR915" s="7" t="s">
        <v>307</v>
      </c>
      <c r="BS915" s="168"/>
      <c r="BT915" s="169"/>
      <c r="BU915" s="9"/>
      <c r="BV915" s="9" t="str">
        <f t="shared" si="1568"/>
        <v/>
      </c>
      <c r="BW915" s="9"/>
      <c r="BX915" s="9" t="str">
        <f t="shared" si="1569"/>
        <v/>
      </c>
      <c r="BY915" s="9"/>
      <c r="BZ915" s="9" t="str">
        <f t="shared" si="1570"/>
        <v/>
      </c>
      <c r="CA915" s="9"/>
      <c r="CB915" s="78"/>
      <c r="CC915" s="78" t="str">
        <f t="shared" si="1522"/>
        <v/>
      </c>
      <c r="CD915" s="9" t="str">
        <f t="shared" si="1571"/>
        <v/>
      </c>
      <c r="CE915" s="10" t="str">
        <f t="shared" si="1572"/>
        <v/>
      </c>
      <c r="CF915" s="7"/>
      <c r="CH915" s="15"/>
      <c r="CI915" s="9"/>
      <c r="CJ915" s="9" t="str">
        <f t="shared" si="1573"/>
        <v/>
      </c>
      <c r="CK915" s="9"/>
      <c r="CL915" s="9" t="str">
        <f t="shared" si="1574"/>
        <v/>
      </c>
      <c r="CM915" s="9"/>
      <c r="CN915" s="9" t="str">
        <f t="shared" si="1575"/>
        <v/>
      </c>
      <c r="CO915" s="9"/>
      <c r="CP915" s="78"/>
      <c r="CQ915" s="78" t="str">
        <f t="shared" si="1528"/>
        <v/>
      </c>
      <c r="CR915" s="9" t="str">
        <f t="shared" si="1576"/>
        <v/>
      </c>
      <c r="CS915" s="10" t="str">
        <f t="shared" si="1577"/>
        <v/>
      </c>
      <c r="CT915" s="7"/>
    </row>
    <row r="916" spans="1:118" ht="15" customHeight="1">
      <c r="A916" s="30"/>
      <c r="B916" s="6" t="str">
        <f>IF(A916="","",SUM(D916:D919)+SUM(R916:R919)+SUM(AF916:AF919)+SUM(AT916:AT919)+SUM(BV907,CJ907,#REF!))</f>
        <v/>
      </c>
      <c r="C916" s="9">
        <v>7928</v>
      </c>
      <c r="D916" s="9">
        <f t="shared" si="1531"/>
        <v>84</v>
      </c>
      <c r="E916" s="9">
        <v>223</v>
      </c>
      <c r="F916" s="9">
        <f t="shared" si="1532"/>
        <v>5</v>
      </c>
      <c r="G916" s="9">
        <v>6</v>
      </c>
      <c r="H916" s="9">
        <f t="shared" si="1533"/>
        <v>6</v>
      </c>
      <c r="I916" s="9">
        <v>6</v>
      </c>
      <c r="J916" s="62" t="str">
        <f t="shared" si="1534"/>
        <v>ピクミンマスコット</v>
      </c>
      <c r="K916" s="95">
        <f t="shared" si="1535"/>
        <v>800</v>
      </c>
      <c r="L916" s="9">
        <f t="shared" si="1536"/>
        <v>4800</v>
      </c>
      <c r="M916" s="10">
        <f t="shared" si="1537"/>
        <v>0.5714285714285714</v>
      </c>
      <c r="N916" s="7"/>
      <c r="O916" s="168"/>
      <c r="P916" s="15"/>
      <c r="Q916" s="9">
        <v>5462</v>
      </c>
      <c r="R916" s="9">
        <f t="shared" si="1538"/>
        <v>74</v>
      </c>
      <c r="S916" s="9">
        <v>282</v>
      </c>
      <c r="T916" s="9">
        <f t="shared" si="1539"/>
        <v>3</v>
      </c>
      <c r="U916" s="9">
        <v>19</v>
      </c>
      <c r="V916" s="9">
        <f t="shared" si="1540"/>
        <v>3</v>
      </c>
      <c r="W916" s="9">
        <v>-9</v>
      </c>
      <c r="X916" s="62" t="str">
        <f t="shared" si="1565"/>
        <v>グミッツェル</v>
      </c>
      <c r="Y916" s="95">
        <f t="shared" si="1566"/>
        <v>170</v>
      </c>
      <c r="Z916" s="9">
        <f t="shared" si="1542"/>
        <v>510</v>
      </c>
      <c r="AA916" s="10">
        <f t="shared" si="1543"/>
        <v>6.8918918918918923E-2</v>
      </c>
      <c r="AB916" s="7" t="s">
        <v>308</v>
      </c>
      <c r="AC916" s="168"/>
      <c r="AD916" s="15"/>
      <c r="AE916" s="9">
        <v>3285</v>
      </c>
      <c r="AF916" s="110">
        <f t="shared" si="1544"/>
        <v>47</v>
      </c>
      <c r="AG916" s="9">
        <v>172</v>
      </c>
      <c r="AH916" s="9">
        <f t="shared" si="1545"/>
        <v>5</v>
      </c>
      <c r="AI916" s="9">
        <v>3</v>
      </c>
      <c r="AJ916" s="9">
        <f t="shared" si="1546"/>
        <v>7</v>
      </c>
      <c r="AK916" s="9">
        <v>11</v>
      </c>
      <c r="AL916" s="62" t="s">
        <v>309</v>
      </c>
      <c r="AM916" s="95">
        <f t="shared" ref="AM916:AM921" si="1578">IF(AF916="","",AM912)</f>
        <v>500</v>
      </c>
      <c r="AN916" s="9">
        <f t="shared" si="1549"/>
        <v>3500</v>
      </c>
      <c r="AO916" s="10">
        <f t="shared" si="1550"/>
        <v>0.74468085106382975</v>
      </c>
      <c r="AP916" s="7" t="s">
        <v>310</v>
      </c>
      <c r="AQ916" s="168"/>
      <c r="AR916" s="15"/>
      <c r="AS916" s="9">
        <v>2317</v>
      </c>
      <c r="AT916" s="78">
        <f t="shared" si="1551"/>
        <v>50</v>
      </c>
      <c r="AU916" s="9">
        <v>221</v>
      </c>
      <c r="AV916" s="9">
        <f t="shared" si="1552"/>
        <v>1</v>
      </c>
      <c r="AW916" s="9">
        <v>11</v>
      </c>
      <c r="AX916" s="9">
        <f t="shared" si="1553"/>
        <v>2</v>
      </c>
      <c r="AY916" s="9">
        <v>12</v>
      </c>
      <c r="AZ916" s="62" t="str">
        <f t="shared" si="1567"/>
        <v>バトルパートナー</v>
      </c>
      <c r="BA916" s="95">
        <f t="shared" si="1564"/>
        <v>1000</v>
      </c>
      <c r="BB916" s="9">
        <f t="shared" si="1555"/>
        <v>2000</v>
      </c>
      <c r="BC916" s="10">
        <f t="shared" si="1556"/>
        <v>0.4</v>
      </c>
      <c r="BD916" s="7"/>
      <c r="BE916" s="168"/>
      <c r="BF916" s="15"/>
      <c r="BG916" s="9">
        <v>109</v>
      </c>
      <c r="BH916" s="9">
        <f t="shared" si="1557"/>
        <v>51</v>
      </c>
      <c r="BI916" s="73">
        <v>0</v>
      </c>
      <c r="BJ916" s="9">
        <f t="shared" si="1558"/>
        <v>-999999</v>
      </c>
      <c r="BK916" s="9">
        <v>15</v>
      </c>
      <c r="BL916" s="9">
        <f t="shared" si="1559"/>
        <v>1</v>
      </c>
      <c r="BM916" s="9">
        <v>0</v>
      </c>
      <c r="BN916" s="62" t="s">
        <v>37</v>
      </c>
      <c r="BO916" s="95">
        <v>722</v>
      </c>
      <c r="BP916" s="9">
        <f t="shared" si="1562"/>
        <v>722</v>
      </c>
      <c r="BQ916" s="10">
        <f t="shared" si="1563"/>
        <v>0.14156862745098039</v>
      </c>
      <c r="BR916" s="7"/>
      <c r="BS916" s="168"/>
      <c r="BT916" s="169"/>
      <c r="BU916" s="9"/>
      <c r="BV916" s="9" t="str">
        <f t="shared" si="1568"/>
        <v/>
      </c>
      <c r="BW916" s="9"/>
      <c r="BX916" s="9" t="str">
        <f t="shared" si="1569"/>
        <v/>
      </c>
      <c r="BY916" s="9"/>
      <c r="BZ916" s="9" t="str">
        <f t="shared" si="1570"/>
        <v/>
      </c>
      <c r="CA916" s="9"/>
      <c r="CB916" s="78"/>
      <c r="CC916" s="78" t="str">
        <f t="shared" si="1522"/>
        <v/>
      </c>
      <c r="CD916" s="9" t="str">
        <f t="shared" si="1571"/>
        <v/>
      </c>
      <c r="CE916" s="10" t="str">
        <f t="shared" si="1572"/>
        <v/>
      </c>
      <c r="CF916" s="7"/>
      <c r="CH916" s="15"/>
      <c r="CI916" s="9"/>
      <c r="CJ916" s="9" t="str">
        <f t="shared" si="1573"/>
        <v/>
      </c>
      <c r="CK916" s="9"/>
      <c r="CL916" s="9" t="str">
        <f t="shared" si="1574"/>
        <v/>
      </c>
      <c r="CM916" s="9"/>
      <c r="CN916" s="9" t="str">
        <f t="shared" si="1575"/>
        <v/>
      </c>
      <c r="CO916" s="9"/>
      <c r="CP916" s="78"/>
      <c r="CQ916" s="78" t="str">
        <f t="shared" si="1528"/>
        <v/>
      </c>
      <c r="CR916" s="9" t="str">
        <f t="shared" si="1576"/>
        <v/>
      </c>
      <c r="CS916" s="10" t="str">
        <f t="shared" si="1577"/>
        <v/>
      </c>
      <c r="CT916" s="7"/>
    </row>
    <row r="917" spans="1:118">
      <c r="A917" s="34"/>
      <c r="B917" s="6" t="str">
        <f>IF(A917="","",SUM(D917:D920)+SUM(R917:R920)+SUM(AF917:AF920)+SUM(AT917:AT920)+SUM(BV908,CJ908,#REF!))</f>
        <v/>
      </c>
      <c r="C917" s="9">
        <v>5476</v>
      </c>
      <c r="D917" s="9">
        <f t="shared" si="1531"/>
        <v>63</v>
      </c>
      <c r="E917" s="9">
        <v>404</v>
      </c>
      <c r="F917" s="9">
        <f t="shared" si="1532"/>
        <v>3</v>
      </c>
      <c r="G917" s="9">
        <v>17</v>
      </c>
      <c r="H917" s="9">
        <f t="shared" si="1533"/>
        <v>3</v>
      </c>
      <c r="I917" s="9">
        <v>0</v>
      </c>
      <c r="J917" s="62" t="str">
        <f t="shared" si="1534"/>
        <v>グミッツェルプチ</v>
      </c>
      <c r="K917" s="9">
        <f t="shared" si="1535"/>
        <v>188</v>
      </c>
      <c r="L917" s="9">
        <f t="shared" si="1536"/>
        <v>564</v>
      </c>
      <c r="M917" s="10">
        <f t="shared" si="1537"/>
        <v>8.9523809523809519E-2</v>
      </c>
      <c r="N917" s="7"/>
      <c r="O917" s="168"/>
      <c r="P917" s="15"/>
      <c r="Q917" s="9">
        <v>4522</v>
      </c>
      <c r="R917" s="9">
        <f t="shared" si="1538"/>
        <v>91</v>
      </c>
      <c r="S917" s="9">
        <v>118</v>
      </c>
      <c r="T917" s="9">
        <f t="shared" si="1539"/>
        <v>9</v>
      </c>
      <c r="U917" s="9">
        <v>6</v>
      </c>
      <c r="V917" s="9">
        <f t="shared" si="1540"/>
        <v>10</v>
      </c>
      <c r="W917" s="9">
        <v>13</v>
      </c>
      <c r="X917" s="62" t="str">
        <f t="shared" si="1565"/>
        <v>サンリオキーケース</v>
      </c>
      <c r="Y917" s="9">
        <f t="shared" si="1566"/>
        <v>640</v>
      </c>
      <c r="Z917" s="9">
        <f t="shared" si="1542"/>
        <v>6400</v>
      </c>
      <c r="AA917" s="10">
        <f t="shared" si="1543"/>
        <v>0.70329670329670335</v>
      </c>
      <c r="AB917" s="7"/>
      <c r="AC917" s="168"/>
      <c r="AD917" s="15"/>
      <c r="AE917" s="9">
        <v>2920</v>
      </c>
      <c r="AF917" s="110">
        <f t="shared" si="1544"/>
        <v>45</v>
      </c>
      <c r="AG917" s="9">
        <v>121</v>
      </c>
      <c r="AH917" s="9">
        <f t="shared" si="1545"/>
        <v>0</v>
      </c>
      <c r="AI917" s="9">
        <v>9</v>
      </c>
      <c r="AJ917" s="9">
        <f t="shared" si="1546"/>
        <v>0</v>
      </c>
      <c r="AK917" s="9">
        <v>11</v>
      </c>
      <c r="AL917" s="62" t="str">
        <f>IF(AE917="","",AL913)</f>
        <v>ゲームアーク</v>
      </c>
      <c r="AM917" s="9">
        <f t="shared" si="1578"/>
        <v>670</v>
      </c>
      <c r="AN917" s="9">
        <f t="shared" si="1549"/>
        <v>0</v>
      </c>
      <c r="AO917" s="10">
        <f t="shared" si="1550"/>
        <v>0</v>
      </c>
      <c r="AP917" s="7" t="s">
        <v>311</v>
      </c>
      <c r="AQ917" s="168"/>
      <c r="AR917" s="17"/>
      <c r="AS917" s="9">
        <v>2679</v>
      </c>
      <c r="AT917" s="20">
        <f t="shared" si="1551"/>
        <v>158</v>
      </c>
      <c r="AU917" s="9">
        <v>125</v>
      </c>
      <c r="AV917" s="9">
        <f t="shared" si="1552"/>
        <v>9</v>
      </c>
      <c r="AW917" s="9">
        <v>40</v>
      </c>
      <c r="AX917" s="9">
        <f t="shared" si="1553"/>
        <v>10</v>
      </c>
      <c r="AY917" s="9">
        <v>0</v>
      </c>
      <c r="AZ917" s="62" t="s">
        <v>142</v>
      </c>
      <c r="BA917" s="9">
        <v>165</v>
      </c>
      <c r="BB917" s="9">
        <f t="shared" si="1555"/>
        <v>1650</v>
      </c>
      <c r="BC917" s="10">
        <f t="shared" si="1556"/>
        <v>0.10443037974683544</v>
      </c>
      <c r="BD917" s="7" t="s">
        <v>312</v>
      </c>
      <c r="BE917" s="168"/>
      <c r="BF917" s="17"/>
      <c r="BG917" s="9">
        <v>241</v>
      </c>
      <c r="BH917" s="110">
        <f t="shared" si="1557"/>
        <v>42</v>
      </c>
      <c r="BI917" s="73">
        <v>5</v>
      </c>
      <c r="BJ917" s="9">
        <f t="shared" si="1558"/>
        <v>-999994</v>
      </c>
      <c r="BK917" s="9">
        <v>124</v>
      </c>
      <c r="BL917" s="9">
        <f t="shared" si="1559"/>
        <v>6</v>
      </c>
      <c r="BM917" s="9">
        <v>0</v>
      </c>
      <c r="BN917" s="62" t="str">
        <f>IF(BG917="","",BN913)</f>
        <v>ジョージラバーKH</v>
      </c>
      <c r="BO917" s="9">
        <f>IF(BH917="","",BO913)</f>
        <v>353</v>
      </c>
      <c r="BP917" s="9">
        <f t="shared" si="1562"/>
        <v>2118</v>
      </c>
      <c r="BQ917" s="10">
        <f t="shared" si="1563"/>
        <v>0.50428571428571434</v>
      </c>
      <c r="BR917" s="7"/>
      <c r="BS917" s="168"/>
      <c r="BT917" s="169"/>
      <c r="BU917" s="9"/>
      <c r="BV917" s="9" t="str">
        <f t="shared" si="1568"/>
        <v/>
      </c>
      <c r="BW917" s="9"/>
      <c r="BX917" s="9" t="str">
        <f t="shared" si="1569"/>
        <v/>
      </c>
      <c r="BY917" s="9"/>
      <c r="BZ917" s="9" t="str">
        <f t="shared" si="1570"/>
        <v/>
      </c>
      <c r="CA917" s="9"/>
      <c r="CB917" s="78"/>
      <c r="CC917" s="78" t="str">
        <f t="shared" si="1522"/>
        <v/>
      </c>
      <c r="CD917" s="9" t="str">
        <f t="shared" si="1571"/>
        <v/>
      </c>
      <c r="CE917" s="10" t="str">
        <f t="shared" si="1572"/>
        <v/>
      </c>
      <c r="CF917" s="7"/>
      <c r="CH917" s="15"/>
      <c r="CI917" s="9"/>
      <c r="CJ917" s="9" t="str">
        <f t="shared" si="1573"/>
        <v/>
      </c>
      <c r="CK917" s="109"/>
      <c r="CL917" s="9" t="str">
        <f t="shared" si="1574"/>
        <v/>
      </c>
      <c r="CM917" s="9"/>
      <c r="CN917" s="9" t="str">
        <f t="shared" si="1575"/>
        <v/>
      </c>
      <c r="CO917" s="9"/>
      <c r="CP917" s="78"/>
      <c r="CQ917" s="78" t="str">
        <f t="shared" si="1528"/>
        <v/>
      </c>
      <c r="CR917" s="9" t="str">
        <f t="shared" si="1576"/>
        <v/>
      </c>
      <c r="CS917" s="10" t="str">
        <f t="shared" si="1577"/>
        <v/>
      </c>
      <c r="CT917" s="7"/>
    </row>
    <row r="918" spans="1:118" ht="15" customHeight="1" thickBot="1">
      <c r="A918" s="23"/>
      <c r="B918" s="126" t="str">
        <f>IF(A918="","",SUM(D918:D921)+SUM(R918:R921)+SUM(AF918:AF921)+SUM(AT918:AT921)+SUM(BV909,CJ909,#REF!))</f>
        <v/>
      </c>
      <c r="C918" s="24">
        <v>5108</v>
      </c>
      <c r="D918" s="24">
        <f t="shared" si="1531"/>
        <v>74</v>
      </c>
      <c r="E918" s="24">
        <v>293</v>
      </c>
      <c r="F918" s="24">
        <f t="shared" si="1532"/>
        <v>2</v>
      </c>
      <c r="G918" s="24">
        <v>10</v>
      </c>
      <c r="H918" s="24">
        <f t="shared" si="1533"/>
        <v>2</v>
      </c>
      <c r="I918" s="24">
        <v>15</v>
      </c>
      <c r="J918" s="63" t="str">
        <f t="shared" si="1534"/>
        <v>ピクミン引っこ抜き</v>
      </c>
      <c r="K918" s="96">
        <f t="shared" si="1535"/>
        <v>650</v>
      </c>
      <c r="L918" s="24">
        <f t="shared" si="1536"/>
        <v>1300</v>
      </c>
      <c r="M918" s="26">
        <f t="shared" si="1537"/>
        <v>0.17567567567567569</v>
      </c>
      <c r="N918" s="7" t="s">
        <v>313</v>
      </c>
      <c r="O918" s="168"/>
      <c r="P918" s="23"/>
      <c r="Q918" s="24">
        <v>3594</v>
      </c>
      <c r="R918" s="24">
        <f t="shared" si="1538"/>
        <v>127</v>
      </c>
      <c r="S918" s="24">
        <v>248</v>
      </c>
      <c r="T918" s="24">
        <f t="shared" si="1539"/>
        <v>4</v>
      </c>
      <c r="U918" s="24">
        <v>4</v>
      </c>
      <c r="V918" s="24">
        <f t="shared" si="1540"/>
        <v>4</v>
      </c>
      <c r="W918" s="24">
        <v>8</v>
      </c>
      <c r="X918" s="63" t="str">
        <f t="shared" si="1565"/>
        <v>サンリオ巻き寿司ポーチ</v>
      </c>
      <c r="Y918" s="96">
        <f t="shared" si="1566"/>
        <v>660</v>
      </c>
      <c r="Z918" s="24">
        <f t="shared" si="1542"/>
        <v>2640</v>
      </c>
      <c r="AA918" s="26">
        <f t="shared" si="1543"/>
        <v>0.20787401574803149</v>
      </c>
      <c r="AB918" s="7"/>
      <c r="AC918" s="168"/>
      <c r="AD918" s="23"/>
      <c r="AE918" s="24">
        <v>3037</v>
      </c>
      <c r="AF918" s="24">
        <f t="shared" si="1544"/>
        <v>12</v>
      </c>
      <c r="AG918" s="24">
        <v>338</v>
      </c>
      <c r="AH918" s="24">
        <f t="shared" si="1545"/>
        <v>1</v>
      </c>
      <c r="AI918" s="24">
        <v>24</v>
      </c>
      <c r="AJ918" s="24">
        <f t="shared" si="1546"/>
        <v>1</v>
      </c>
      <c r="AK918" s="24">
        <v>-13</v>
      </c>
      <c r="AL918" s="63" t="str">
        <f>IF(AE918="","",AL914)</f>
        <v>うとうとアクアリウム</v>
      </c>
      <c r="AM918" s="96">
        <f t="shared" si="1578"/>
        <v>217</v>
      </c>
      <c r="AN918" s="24">
        <f t="shared" si="1549"/>
        <v>217</v>
      </c>
      <c r="AO918" s="26">
        <f t="shared" si="1550"/>
        <v>0.18083333333333335</v>
      </c>
      <c r="AP918" s="7" t="s">
        <v>314</v>
      </c>
      <c r="AQ918" s="168"/>
      <c r="AR918" s="23"/>
      <c r="AS918" s="57">
        <v>1861</v>
      </c>
      <c r="AT918" s="104">
        <f t="shared" si="1551"/>
        <v>38</v>
      </c>
      <c r="AU918" s="96">
        <v>102</v>
      </c>
      <c r="AV918" s="24">
        <f t="shared" si="1552"/>
        <v>3</v>
      </c>
      <c r="AW918" s="24">
        <v>17</v>
      </c>
      <c r="AX918" s="24">
        <f t="shared" si="1553"/>
        <v>3</v>
      </c>
      <c r="AY918" s="24">
        <v>33</v>
      </c>
      <c r="AZ918" s="63" t="str">
        <f t="shared" ref="AZ918:BA921" si="1579">IF(AS918="","",AZ914)</f>
        <v>サンリオアイスドームKH</v>
      </c>
      <c r="BA918" s="96">
        <f t="shared" si="1579"/>
        <v>550</v>
      </c>
      <c r="BB918" s="24">
        <f t="shared" si="1555"/>
        <v>1650</v>
      </c>
      <c r="BC918" s="26">
        <f t="shared" si="1556"/>
        <v>0.43421052631578949</v>
      </c>
      <c r="BD918" s="7" t="s">
        <v>315</v>
      </c>
      <c r="BE918" s="168"/>
      <c r="BF918" s="23"/>
      <c r="BG918" s="24">
        <v>333</v>
      </c>
      <c r="BH918" s="24">
        <f t="shared" si="1557"/>
        <v>86</v>
      </c>
      <c r="BI918" s="189">
        <v>999988</v>
      </c>
      <c r="BJ918" s="24">
        <f t="shared" si="1558"/>
        <v>0</v>
      </c>
      <c r="BK918" s="24">
        <v>6</v>
      </c>
      <c r="BL918" s="24">
        <f t="shared" si="1559"/>
        <v>1</v>
      </c>
      <c r="BM918" s="24">
        <v>4</v>
      </c>
      <c r="BN918" s="63" t="str">
        <f>IF(BG918="","",BN914)</f>
        <v>じゃがりこウォレット</v>
      </c>
      <c r="BO918" s="96">
        <f>IF(BH918="","",BO914)</f>
        <v>759</v>
      </c>
      <c r="BP918" s="24">
        <f t="shared" si="1562"/>
        <v>759</v>
      </c>
      <c r="BQ918" s="26">
        <f t="shared" si="1563"/>
        <v>8.8255813953488374E-2</v>
      </c>
      <c r="BR918" s="7"/>
      <c r="BS918" s="168"/>
      <c r="BT918" s="169"/>
      <c r="BU918" s="9"/>
      <c r="BV918" s="9" t="str">
        <f t="shared" si="1568"/>
        <v/>
      </c>
      <c r="BW918" s="9"/>
      <c r="BX918" s="9" t="str">
        <f t="shared" si="1569"/>
        <v/>
      </c>
      <c r="BY918" s="9"/>
      <c r="BZ918" s="9" t="str">
        <f t="shared" si="1570"/>
        <v/>
      </c>
      <c r="CA918" s="9"/>
      <c r="CB918" s="78"/>
      <c r="CC918" s="78" t="str">
        <f t="shared" si="1522"/>
        <v/>
      </c>
      <c r="CD918" s="9" t="str">
        <f t="shared" si="1571"/>
        <v/>
      </c>
      <c r="CE918" s="10" t="str">
        <f t="shared" si="1572"/>
        <v/>
      </c>
      <c r="CF918" s="7"/>
      <c r="CH918" s="15"/>
      <c r="CI918" s="9"/>
      <c r="CJ918" s="9" t="str">
        <f t="shared" si="1573"/>
        <v/>
      </c>
      <c r="CK918" s="9"/>
      <c r="CL918" s="9" t="str">
        <f t="shared" si="1574"/>
        <v/>
      </c>
      <c r="CM918" s="9"/>
      <c r="CN918" s="9" t="str">
        <f t="shared" si="1575"/>
        <v/>
      </c>
      <c r="CO918" s="9"/>
      <c r="CP918" s="78"/>
      <c r="CQ918" s="78" t="str">
        <f t="shared" si="1528"/>
        <v/>
      </c>
      <c r="CR918" s="9" t="str">
        <f t="shared" si="1576"/>
        <v/>
      </c>
      <c r="CS918" s="10" t="str">
        <f t="shared" si="1577"/>
        <v/>
      </c>
      <c r="CT918" s="7"/>
    </row>
    <row r="919" spans="1:118" ht="15" customHeight="1" thickTop="1">
      <c r="A919" s="89">
        <v>45777</v>
      </c>
      <c r="B919" s="116">
        <f>IF(A919="","",SUM(D919:D922)+SUM(R919:R922)+SUM(AF919:AF922)+SUM(AT919:AT922)+SUM(BV907,CJ907)+SUM(BH919:BH922))</f>
        <v>2292</v>
      </c>
      <c r="C919" s="78">
        <v>6616</v>
      </c>
      <c r="D919" s="78">
        <f t="shared" si="1531"/>
        <v>159</v>
      </c>
      <c r="E919" s="78">
        <v>240</v>
      </c>
      <c r="F919" s="28">
        <f t="shared" si="1532"/>
        <v>9</v>
      </c>
      <c r="G919" s="78">
        <v>12</v>
      </c>
      <c r="H919" s="78">
        <f t="shared" si="1533"/>
        <v>11</v>
      </c>
      <c r="I919" s="78">
        <v>30</v>
      </c>
      <c r="J919" s="90" t="str">
        <f t="shared" si="1534"/>
        <v>NICIマスコット</v>
      </c>
      <c r="K919" s="91">
        <f t="shared" si="1535"/>
        <v>682</v>
      </c>
      <c r="L919" s="28">
        <f t="shared" si="1536"/>
        <v>7502</v>
      </c>
      <c r="M919" s="29">
        <f t="shared" si="1537"/>
        <v>0.47182389937106917</v>
      </c>
      <c r="N919" s="7"/>
      <c r="O919" s="168"/>
      <c r="P919" s="89">
        <f>IF(A919="","",A919)</f>
        <v>45777</v>
      </c>
      <c r="Q919" s="78">
        <v>4878</v>
      </c>
      <c r="R919" s="78">
        <f t="shared" si="1538"/>
        <v>55</v>
      </c>
      <c r="S919" s="78">
        <v>91</v>
      </c>
      <c r="T919" s="28">
        <f t="shared" si="1539"/>
        <v>0</v>
      </c>
      <c r="U919" s="78">
        <v>5</v>
      </c>
      <c r="V919" s="78">
        <f t="shared" si="1540"/>
        <v>0</v>
      </c>
      <c r="W919" s="78">
        <v>6</v>
      </c>
      <c r="X919" s="90" t="str">
        <f t="shared" si="1565"/>
        <v>ジャグラーサウンドボタン</v>
      </c>
      <c r="Y919" s="91">
        <f t="shared" si="1566"/>
        <v>748</v>
      </c>
      <c r="Z919" s="28">
        <f t="shared" si="1542"/>
        <v>0</v>
      </c>
      <c r="AA919" s="29">
        <f t="shared" si="1543"/>
        <v>0</v>
      </c>
      <c r="AB919" s="7" t="s">
        <v>316</v>
      </c>
      <c r="AC919" s="168"/>
      <c r="AD919" s="89">
        <f>IF(A919="","",A919)</f>
        <v>45777</v>
      </c>
      <c r="AE919" s="78">
        <v>3017</v>
      </c>
      <c r="AF919" s="78">
        <f t="shared" si="1544"/>
        <v>133</v>
      </c>
      <c r="AG919" s="78">
        <v>93</v>
      </c>
      <c r="AH919" s="28">
        <f t="shared" si="1545"/>
        <v>8</v>
      </c>
      <c r="AI919" s="78">
        <v>27</v>
      </c>
      <c r="AJ919" s="78">
        <f t="shared" si="1546"/>
        <v>8</v>
      </c>
      <c r="AK919" s="78">
        <v>14</v>
      </c>
      <c r="AL919" s="90" t="str">
        <f>IF(AE919="","",AL915)</f>
        <v>ミニ香水</v>
      </c>
      <c r="AM919" s="91">
        <f t="shared" si="1578"/>
        <v>1100</v>
      </c>
      <c r="AN919" s="28">
        <f t="shared" si="1549"/>
        <v>8800</v>
      </c>
      <c r="AO919" s="29">
        <f t="shared" si="1550"/>
        <v>0.66165413533834583</v>
      </c>
      <c r="AP919" s="7"/>
      <c r="AQ919" s="168"/>
      <c r="AR919" s="89">
        <f>IF(A919="","",A919)</f>
        <v>45777</v>
      </c>
      <c r="AS919" s="78">
        <v>4316</v>
      </c>
      <c r="AT919" s="78">
        <f t="shared" si="1551"/>
        <v>243</v>
      </c>
      <c r="AU919" s="78">
        <v>198</v>
      </c>
      <c r="AV919" s="28">
        <f t="shared" si="1552"/>
        <v>7</v>
      </c>
      <c r="AW919" s="78">
        <v>11</v>
      </c>
      <c r="AX919" s="78">
        <f t="shared" si="1553"/>
        <v>8</v>
      </c>
      <c r="AY919" s="78">
        <v>10</v>
      </c>
      <c r="AZ919" s="90" t="str">
        <f t="shared" si="1579"/>
        <v>テラスタルフェス</v>
      </c>
      <c r="BA919" s="91">
        <f t="shared" si="1579"/>
        <v>1000</v>
      </c>
      <c r="BB919" s="28">
        <f t="shared" si="1555"/>
        <v>8000</v>
      </c>
      <c r="BC919" s="29">
        <f t="shared" si="1556"/>
        <v>0.32921810699588477</v>
      </c>
      <c r="BD919" s="7"/>
      <c r="BE919" s="168"/>
      <c r="BF919" s="89">
        <f>IF(A919="","",A919)</f>
        <v>45777</v>
      </c>
      <c r="BG919" s="78">
        <v>284</v>
      </c>
      <c r="BH919" s="78">
        <f t="shared" si="1557"/>
        <v>47</v>
      </c>
      <c r="BI919" s="188">
        <v>1</v>
      </c>
      <c r="BJ919" s="28">
        <f t="shared" si="1558"/>
        <v>1</v>
      </c>
      <c r="BK919" s="78">
        <v>15</v>
      </c>
      <c r="BL919" s="78">
        <f t="shared" si="1559"/>
        <v>2</v>
      </c>
      <c r="BM919" s="78">
        <v>4</v>
      </c>
      <c r="BN919" s="90" t="s">
        <v>31</v>
      </c>
      <c r="BO919" s="91">
        <v>800</v>
      </c>
      <c r="BP919" s="28">
        <f t="shared" si="1562"/>
        <v>1600</v>
      </c>
      <c r="BQ919" s="29">
        <f t="shared" si="1563"/>
        <v>0.34042553191489361</v>
      </c>
      <c r="BR919" s="7"/>
      <c r="BS919" s="168"/>
      <c r="BT919" s="169"/>
      <c r="BU919" s="9"/>
      <c r="BV919" s="9" t="str">
        <f t="shared" si="1568"/>
        <v/>
      </c>
      <c r="BW919" s="9"/>
      <c r="BX919" s="9" t="str">
        <f t="shared" si="1569"/>
        <v/>
      </c>
      <c r="BY919" s="9"/>
      <c r="BZ919" s="9" t="str">
        <f t="shared" si="1570"/>
        <v/>
      </c>
      <c r="CA919" s="9"/>
      <c r="CB919" s="78"/>
      <c r="CC919" s="78" t="str">
        <f t="shared" si="1522"/>
        <v/>
      </c>
      <c r="CD919" s="9" t="str">
        <f t="shared" si="1571"/>
        <v/>
      </c>
      <c r="CE919" s="10" t="str">
        <f t="shared" si="1572"/>
        <v/>
      </c>
      <c r="CF919" s="7"/>
      <c r="CH919" s="15"/>
      <c r="CI919" s="9"/>
      <c r="CJ919" s="9" t="str">
        <f t="shared" si="1573"/>
        <v/>
      </c>
      <c r="CK919" s="9"/>
      <c r="CL919" s="9" t="str">
        <f t="shared" si="1574"/>
        <v/>
      </c>
      <c r="CM919" s="9"/>
      <c r="CN919" s="9" t="str">
        <f t="shared" si="1575"/>
        <v/>
      </c>
      <c r="CO919" s="9"/>
      <c r="CP919" s="78"/>
      <c r="CQ919" s="78" t="str">
        <f t="shared" si="1528"/>
        <v/>
      </c>
      <c r="CR919" s="9" t="str">
        <f t="shared" si="1576"/>
        <v/>
      </c>
      <c r="CS919" s="10" t="str">
        <f t="shared" si="1577"/>
        <v/>
      </c>
      <c r="CT919" s="7"/>
    </row>
    <row r="920" spans="1:118" ht="15" customHeight="1">
      <c r="A920" s="73"/>
      <c r="B920" s="15"/>
      <c r="C920" s="9">
        <v>8114</v>
      </c>
      <c r="D920" s="9">
        <f t="shared" si="1531"/>
        <v>186</v>
      </c>
      <c r="E920" s="9">
        <v>226</v>
      </c>
      <c r="F920" s="9">
        <f t="shared" si="1532"/>
        <v>3</v>
      </c>
      <c r="G920" s="9">
        <v>9</v>
      </c>
      <c r="H920" s="9">
        <f t="shared" si="1533"/>
        <v>3</v>
      </c>
      <c r="I920" s="9">
        <v>6</v>
      </c>
      <c r="J920" s="62" t="str">
        <f t="shared" si="1534"/>
        <v>ピクミンマスコット</v>
      </c>
      <c r="K920" s="95">
        <f t="shared" si="1535"/>
        <v>800</v>
      </c>
      <c r="L920" s="9">
        <f t="shared" si="1536"/>
        <v>2400</v>
      </c>
      <c r="M920" s="10">
        <f t="shared" si="1537"/>
        <v>0.12903225806451613</v>
      </c>
      <c r="N920" s="7"/>
      <c r="O920" s="168"/>
      <c r="P920" s="15"/>
      <c r="Q920" s="9">
        <v>5526</v>
      </c>
      <c r="R920" s="9">
        <f t="shared" si="1538"/>
        <v>64</v>
      </c>
      <c r="S920" s="9">
        <v>285</v>
      </c>
      <c r="T920" s="9">
        <f t="shared" si="1539"/>
        <v>3</v>
      </c>
      <c r="U920" s="9">
        <v>7</v>
      </c>
      <c r="V920" s="9">
        <f t="shared" si="1540"/>
        <v>3</v>
      </c>
      <c r="W920" s="9">
        <v>8</v>
      </c>
      <c r="X920" s="62" t="s">
        <v>222</v>
      </c>
      <c r="Y920" s="95">
        <v>650</v>
      </c>
      <c r="Z920" s="9">
        <f t="shared" si="1542"/>
        <v>1950</v>
      </c>
      <c r="AA920" s="10">
        <f t="shared" si="1543"/>
        <v>0.3046875</v>
      </c>
      <c r="AB920" s="7" t="s">
        <v>317</v>
      </c>
      <c r="AC920" s="168"/>
      <c r="AD920" s="15"/>
      <c r="AE920" s="9">
        <v>3329</v>
      </c>
      <c r="AF920" s="9">
        <f t="shared" si="1544"/>
        <v>44</v>
      </c>
      <c r="AG920" s="9">
        <v>173</v>
      </c>
      <c r="AH920" s="9">
        <f t="shared" si="1545"/>
        <v>1</v>
      </c>
      <c r="AI920" s="9">
        <v>13</v>
      </c>
      <c r="AJ920" s="9">
        <f t="shared" si="1546"/>
        <v>1</v>
      </c>
      <c r="AK920" s="9">
        <v>-1</v>
      </c>
      <c r="AL920" s="62" t="str">
        <f>IF(AE920="","",AL916)</f>
        <v>マリオカート</v>
      </c>
      <c r="AM920" s="95">
        <f t="shared" si="1578"/>
        <v>500</v>
      </c>
      <c r="AN920" s="9">
        <f t="shared" si="1549"/>
        <v>500</v>
      </c>
      <c r="AO920" s="10">
        <f t="shared" si="1550"/>
        <v>0.11363636363636363</v>
      </c>
      <c r="AP920" s="7" t="s">
        <v>318</v>
      </c>
      <c r="AQ920" s="168"/>
      <c r="AR920" s="15"/>
      <c r="AS920" s="9">
        <v>2380</v>
      </c>
      <c r="AT920" s="78">
        <f t="shared" si="1551"/>
        <v>63</v>
      </c>
      <c r="AU920" s="9">
        <v>223</v>
      </c>
      <c r="AV920" s="9">
        <f t="shared" si="1552"/>
        <v>2</v>
      </c>
      <c r="AW920" s="9">
        <v>21</v>
      </c>
      <c r="AX920" s="9">
        <f t="shared" si="1553"/>
        <v>2</v>
      </c>
      <c r="AY920" s="9">
        <v>5</v>
      </c>
      <c r="AZ920" s="62" t="str">
        <f t="shared" si="1579"/>
        <v>バトルパートナー</v>
      </c>
      <c r="BA920" s="95">
        <f t="shared" si="1579"/>
        <v>1000</v>
      </c>
      <c r="BB920" s="9">
        <f t="shared" si="1555"/>
        <v>2000</v>
      </c>
      <c r="BC920" s="10">
        <f t="shared" si="1556"/>
        <v>0.31746031746031744</v>
      </c>
      <c r="BD920" s="7"/>
      <c r="BE920" s="168"/>
      <c r="BF920" s="15"/>
      <c r="BG920" s="9">
        <v>211</v>
      </c>
      <c r="BH920" s="9">
        <f t="shared" si="1557"/>
        <v>102</v>
      </c>
      <c r="BI920" s="73">
        <v>2</v>
      </c>
      <c r="BJ920" s="9">
        <f t="shared" si="1558"/>
        <v>2</v>
      </c>
      <c r="BK920" s="9">
        <v>13</v>
      </c>
      <c r="BL920" s="9">
        <f t="shared" si="1559"/>
        <v>2</v>
      </c>
      <c r="BM920" s="9">
        <v>0</v>
      </c>
      <c r="BN920" s="62" t="str">
        <f t="shared" ref="BN920:BO922" si="1580">IF(BG920="","",BN916)</f>
        <v>デジタルミニカメラ</v>
      </c>
      <c r="BO920" s="95">
        <f t="shared" si="1580"/>
        <v>722</v>
      </c>
      <c r="BP920" s="9">
        <f t="shared" si="1562"/>
        <v>1444</v>
      </c>
      <c r="BQ920" s="10">
        <f t="shared" si="1563"/>
        <v>0.14156862745098039</v>
      </c>
      <c r="BR920" s="7"/>
      <c r="BS920" s="168"/>
      <c r="BT920" s="169"/>
      <c r="BU920" s="9"/>
      <c r="BV920" s="9" t="str">
        <f t="shared" si="1568"/>
        <v/>
      </c>
      <c r="BW920" s="9"/>
      <c r="BX920" s="9" t="str">
        <f t="shared" si="1569"/>
        <v/>
      </c>
      <c r="BY920" s="9"/>
      <c r="BZ920" s="9" t="str">
        <f t="shared" si="1570"/>
        <v/>
      </c>
      <c r="CA920" s="9"/>
      <c r="CB920" s="9"/>
      <c r="CC920" s="9"/>
      <c r="CD920" s="9" t="str">
        <f t="shared" si="1571"/>
        <v/>
      </c>
      <c r="CE920" s="10" t="str">
        <f t="shared" si="1572"/>
        <v/>
      </c>
      <c r="CF920" s="7"/>
      <c r="CH920" s="15"/>
      <c r="CI920" s="9"/>
      <c r="CJ920" s="9" t="str">
        <f t="shared" si="1573"/>
        <v/>
      </c>
      <c r="CK920" s="9"/>
      <c r="CL920" s="9" t="str">
        <f t="shared" si="1574"/>
        <v/>
      </c>
      <c r="CM920" s="9"/>
      <c r="CN920" s="9" t="str">
        <f t="shared" si="1575"/>
        <v/>
      </c>
      <c r="CO920" s="9"/>
      <c r="CP920" s="9"/>
      <c r="CQ920" s="9"/>
      <c r="CR920" s="9" t="str">
        <f t="shared" si="1576"/>
        <v/>
      </c>
      <c r="CS920" s="10" t="str">
        <f t="shared" si="1577"/>
        <v/>
      </c>
      <c r="CT920" s="7"/>
    </row>
    <row r="921" spans="1:118" ht="15" customHeight="1">
      <c r="A921" s="153" t="s">
        <v>299</v>
      </c>
      <c r="B921" s="15"/>
      <c r="C921" s="9">
        <v>5601</v>
      </c>
      <c r="D921" s="9">
        <f t="shared" si="1531"/>
        <v>125</v>
      </c>
      <c r="E921" s="9">
        <v>408</v>
      </c>
      <c r="F921" s="9">
        <f t="shared" si="1532"/>
        <v>4</v>
      </c>
      <c r="G921" s="9">
        <v>14</v>
      </c>
      <c r="H921" s="9">
        <f t="shared" si="1533"/>
        <v>3</v>
      </c>
      <c r="I921" s="9">
        <v>13</v>
      </c>
      <c r="J921" s="62" t="str">
        <f t="shared" si="1534"/>
        <v>グミッツェルプチ</v>
      </c>
      <c r="K921" s="9">
        <f t="shared" si="1535"/>
        <v>188</v>
      </c>
      <c r="L921" s="9">
        <f t="shared" si="1536"/>
        <v>564</v>
      </c>
      <c r="M921" s="10">
        <f t="shared" si="1537"/>
        <v>4.512E-2</v>
      </c>
      <c r="N921" s="7"/>
      <c r="O921" s="168"/>
      <c r="P921" s="15"/>
      <c r="Q921" s="9">
        <v>4629</v>
      </c>
      <c r="R921" s="9">
        <f t="shared" si="1538"/>
        <v>107</v>
      </c>
      <c r="S921" s="9">
        <v>123</v>
      </c>
      <c r="T921" s="9">
        <f t="shared" si="1539"/>
        <v>5</v>
      </c>
      <c r="U921" s="9">
        <v>14</v>
      </c>
      <c r="V921" s="9">
        <f t="shared" si="1540"/>
        <v>5</v>
      </c>
      <c r="W921" s="9">
        <v>9</v>
      </c>
      <c r="X921" s="62" t="str">
        <f>IF(Q921="","",X917)</f>
        <v>サンリオキーケース</v>
      </c>
      <c r="Y921" s="9">
        <f>IF(R921="","",Y917)</f>
        <v>640</v>
      </c>
      <c r="Z921" s="9">
        <f t="shared" si="1542"/>
        <v>3200</v>
      </c>
      <c r="AA921" s="10">
        <f t="shared" si="1543"/>
        <v>0.29906542056074764</v>
      </c>
      <c r="AB921" s="7" t="s">
        <v>319</v>
      </c>
      <c r="AC921" s="168"/>
      <c r="AD921" s="15"/>
      <c r="AE921" s="9">
        <v>3071</v>
      </c>
      <c r="AF921" s="9">
        <f t="shared" si="1544"/>
        <v>151</v>
      </c>
      <c r="AG921" s="9">
        <v>130</v>
      </c>
      <c r="AH921" s="9">
        <f t="shared" si="1545"/>
        <v>9</v>
      </c>
      <c r="AI921" s="9">
        <v>13</v>
      </c>
      <c r="AJ921" s="9">
        <f t="shared" si="1546"/>
        <v>7</v>
      </c>
      <c r="AK921" s="9">
        <v>0</v>
      </c>
      <c r="AL921" s="62" t="str">
        <f>IF(AE921="","",AL917)</f>
        <v>ゲームアーク</v>
      </c>
      <c r="AM921" s="9">
        <f t="shared" si="1578"/>
        <v>670</v>
      </c>
      <c r="AN921" s="9">
        <f t="shared" si="1549"/>
        <v>4690</v>
      </c>
      <c r="AO921" s="10">
        <f t="shared" si="1550"/>
        <v>0.31059602649006623</v>
      </c>
      <c r="AP921" s="7"/>
      <c r="AQ921" s="168"/>
      <c r="AR921" s="17"/>
      <c r="AS921" s="9">
        <v>2809</v>
      </c>
      <c r="AT921" s="20">
        <f t="shared" si="1551"/>
        <v>130</v>
      </c>
      <c r="AU921" s="9">
        <v>140</v>
      </c>
      <c r="AV921" s="9">
        <f t="shared" si="1552"/>
        <v>15</v>
      </c>
      <c r="AW921" s="9">
        <v>29</v>
      </c>
      <c r="AX921" s="9">
        <f t="shared" si="1553"/>
        <v>11</v>
      </c>
      <c r="AY921" s="9">
        <v>30</v>
      </c>
      <c r="AZ921" s="62" t="str">
        <f t="shared" si="1579"/>
        <v>SPGマスコット</v>
      </c>
      <c r="BA921" s="9">
        <f t="shared" si="1579"/>
        <v>165</v>
      </c>
      <c r="BB921" s="9">
        <f t="shared" si="1555"/>
        <v>1815</v>
      </c>
      <c r="BC921" s="10">
        <f t="shared" si="1556"/>
        <v>0.13961538461538461</v>
      </c>
      <c r="BD921" s="7"/>
      <c r="BE921" s="168"/>
      <c r="BF921" s="17"/>
      <c r="BG921" s="9">
        <v>288</v>
      </c>
      <c r="BH921" s="9">
        <f t="shared" si="1557"/>
        <v>47</v>
      </c>
      <c r="BI921" s="73">
        <v>9</v>
      </c>
      <c r="BJ921" s="9">
        <f t="shared" si="1558"/>
        <v>4</v>
      </c>
      <c r="BK921" s="9">
        <v>120</v>
      </c>
      <c r="BL921" s="9">
        <f t="shared" si="1559"/>
        <v>4</v>
      </c>
      <c r="BM921" s="9">
        <v>-96</v>
      </c>
      <c r="BN921" s="62" t="str">
        <f t="shared" si="1580"/>
        <v>ジョージラバーKH</v>
      </c>
      <c r="BO921" s="9">
        <f t="shared" si="1580"/>
        <v>353</v>
      </c>
      <c r="BP921" s="9">
        <f t="shared" si="1562"/>
        <v>1412</v>
      </c>
      <c r="BQ921" s="10">
        <f t="shared" si="1563"/>
        <v>0.30042553191489363</v>
      </c>
      <c r="BR921" s="7" t="s">
        <v>320</v>
      </c>
      <c r="BS921" s="168"/>
      <c r="BT921" s="169"/>
      <c r="BU921" s="9"/>
      <c r="BV921" s="9" t="str">
        <f t="shared" si="1568"/>
        <v/>
      </c>
      <c r="BW921" s="9"/>
      <c r="BX921" s="9" t="str">
        <f t="shared" si="1569"/>
        <v/>
      </c>
      <c r="BY921" s="9"/>
      <c r="BZ921" s="9" t="str">
        <f t="shared" si="1570"/>
        <v/>
      </c>
      <c r="CA921" s="9"/>
      <c r="CB921" s="9"/>
      <c r="CC921" s="9"/>
      <c r="CD921" s="9" t="str">
        <f t="shared" si="1571"/>
        <v/>
      </c>
      <c r="CE921" s="10" t="str">
        <f t="shared" si="1572"/>
        <v/>
      </c>
      <c r="CF921" s="7"/>
      <c r="CH921" s="15"/>
      <c r="CI921" s="9"/>
      <c r="CJ921" s="9" t="str">
        <f t="shared" si="1573"/>
        <v/>
      </c>
      <c r="CK921" s="9"/>
      <c r="CL921" s="9" t="str">
        <f t="shared" si="1574"/>
        <v/>
      </c>
      <c r="CM921" s="9"/>
      <c r="CN921" s="9" t="str">
        <f t="shared" si="1575"/>
        <v/>
      </c>
      <c r="CO921" s="9"/>
      <c r="CP921" s="9"/>
      <c r="CQ921" s="9"/>
      <c r="CR921" s="9" t="str">
        <f t="shared" si="1576"/>
        <v/>
      </c>
      <c r="CS921" s="10" t="str">
        <f t="shared" si="1577"/>
        <v/>
      </c>
      <c r="CT921" s="7"/>
      <c r="DJ921" s="248"/>
      <c r="DK921" s="248"/>
      <c r="DL921" s="248"/>
      <c r="DM921" s="248"/>
      <c r="DN921" s="248"/>
    </row>
    <row r="922" spans="1:118" ht="15" customHeight="1" thickBot="1">
      <c r="A922" s="189">
        <v>407200</v>
      </c>
      <c r="B922" s="23"/>
      <c r="C922" s="24">
        <v>5210</v>
      </c>
      <c r="D922" s="24">
        <f t="shared" si="1531"/>
        <v>102</v>
      </c>
      <c r="E922" s="24">
        <v>300</v>
      </c>
      <c r="F922" s="24">
        <f t="shared" si="1532"/>
        <v>7</v>
      </c>
      <c r="G922" s="24">
        <v>20</v>
      </c>
      <c r="H922" s="24">
        <f t="shared" si="1533"/>
        <v>5</v>
      </c>
      <c r="I922" s="24">
        <v>6</v>
      </c>
      <c r="J922" s="63" t="s">
        <v>219</v>
      </c>
      <c r="K922" s="96">
        <v>170</v>
      </c>
      <c r="L922" s="24">
        <f t="shared" si="1536"/>
        <v>850</v>
      </c>
      <c r="M922" s="26">
        <f t="shared" si="1537"/>
        <v>8.3333333333333329E-2</v>
      </c>
      <c r="N922" s="7"/>
      <c r="O922" s="168"/>
      <c r="P922" s="23"/>
      <c r="Q922" s="24">
        <v>3677</v>
      </c>
      <c r="R922" s="24">
        <f t="shared" si="1538"/>
        <v>83</v>
      </c>
      <c r="S922" s="24">
        <v>252</v>
      </c>
      <c r="T922" s="24">
        <f t="shared" si="1539"/>
        <v>4</v>
      </c>
      <c r="U922" s="24">
        <v>8</v>
      </c>
      <c r="V922" s="24">
        <f t="shared" si="1540"/>
        <v>4</v>
      </c>
      <c r="W922" s="24">
        <v>5</v>
      </c>
      <c r="X922" s="63" t="str">
        <f>IF(Q922="","",X918)</f>
        <v>サンリオ巻き寿司ポーチ</v>
      </c>
      <c r="Y922" s="96">
        <f>IF(R922="","",Y918)</f>
        <v>660</v>
      </c>
      <c r="Z922" s="24">
        <f t="shared" si="1542"/>
        <v>2640</v>
      </c>
      <c r="AA922" s="26">
        <f t="shared" si="1543"/>
        <v>0.3180722891566265</v>
      </c>
      <c r="AB922" s="7"/>
      <c r="AC922" s="168"/>
      <c r="AD922" s="23"/>
      <c r="AE922" s="24">
        <v>3053</v>
      </c>
      <c r="AF922" s="24">
        <f t="shared" si="1544"/>
        <v>16</v>
      </c>
      <c r="AG922" s="24">
        <v>339</v>
      </c>
      <c r="AH922" s="24">
        <f t="shared" si="1545"/>
        <v>1</v>
      </c>
      <c r="AI922" s="24">
        <v>11</v>
      </c>
      <c r="AJ922" s="24">
        <f t="shared" si="1546"/>
        <v>0</v>
      </c>
      <c r="AK922" s="24">
        <v>59</v>
      </c>
      <c r="AL922" s="63" t="s">
        <v>321</v>
      </c>
      <c r="AM922" s="96">
        <v>594</v>
      </c>
      <c r="AN922" s="24">
        <f t="shared" si="1549"/>
        <v>0</v>
      </c>
      <c r="AO922" s="26">
        <f t="shared" si="1550"/>
        <v>0</v>
      </c>
      <c r="AP922" s="7" t="s">
        <v>322</v>
      </c>
      <c r="AQ922" s="168"/>
      <c r="AR922" s="23"/>
      <c r="AS922" s="57">
        <v>1996</v>
      </c>
      <c r="AT922" s="104">
        <f t="shared" si="1551"/>
        <v>135</v>
      </c>
      <c r="AU922" s="96">
        <v>126</v>
      </c>
      <c r="AV922" s="24">
        <f t="shared" si="1552"/>
        <v>24</v>
      </c>
      <c r="AW922" s="24">
        <v>22</v>
      </c>
      <c r="AX922" s="24">
        <f t="shared" si="1553"/>
        <v>28</v>
      </c>
      <c r="AY922" s="24">
        <v>100</v>
      </c>
      <c r="AZ922" s="63" t="s">
        <v>117</v>
      </c>
      <c r="BA922" s="96">
        <v>200</v>
      </c>
      <c r="BB922" s="24">
        <f t="shared" si="1555"/>
        <v>5600</v>
      </c>
      <c r="BC922" s="26">
        <f t="shared" si="1556"/>
        <v>0.4148148148148148</v>
      </c>
      <c r="BD922" s="7" t="s">
        <v>323</v>
      </c>
      <c r="BE922" s="168"/>
      <c r="BF922" s="23"/>
      <c r="BG922" s="24">
        <v>387</v>
      </c>
      <c r="BH922" s="24">
        <f t="shared" si="1557"/>
        <v>54</v>
      </c>
      <c r="BI922" s="189">
        <v>999988</v>
      </c>
      <c r="BJ922" s="24">
        <f t="shared" si="1558"/>
        <v>0</v>
      </c>
      <c r="BK922" s="24">
        <v>10</v>
      </c>
      <c r="BL922" s="24">
        <f t="shared" si="1559"/>
        <v>0</v>
      </c>
      <c r="BM922" s="24">
        <v>290</v>
      </c>
      <c r="BN922" s="63" t="str">
        <f t="shared" si="1580"/>
        <v>じゃがりこウォレット</v>
      </c>
      <c r="BO922" s="96">
        <f t="shared" si="1580"/>
        <v>759</v>
      </c>
      <c r="BP922" s="24">
        <f t="shared" si="1562"/>
        <v>0</v>
      </c>
      <c r="BQ922" s="26">
        <f t="shared" si="1563"/>
        <v>0</v>
      </c>
      <c r="BR922" s="7" t="s">
        <v>324</v>
      </c>
      <c r="BS922" s="168"/>
      <c r="BT922" s="169"/>
      <c r="BU922" s="9"/>
      <c r="BV922" s="9" t="str">
        <f t="shared" si="1568"/>
        <v/>
      </c>
      <c r="BW922" s="9"/>
      <c r="BX922" s="9" t="str">
        <f t="shared" si="1569"/>
        <v/>
      </c>
      <c r="BY922" s="9"/>
      <c r="BZ922" s="9" t="str">
        <f t="shared" si="1570"/>
        <v/>
      </c>
      <c r="CA922" s="9"/>
      <c r="CB922" s="9"/>
      <c r="CC922" s="9"/>
      <c r="CD922" s="9" t="str">
        <f t="shared" si="1571"/>
        <v/>
      </c>
      <c r="CE922" s="10" t="str">
        <f t="shared" si="1572"/>
        <v/>
      </c>
      <c r="CF922" s="7"/>
      <c r="CH922" s="15"/>
      <c r="CI922" s="9"/>
      <c r="CJ922" s="9" t="str">
        <f t="shared" si="1573"/>
        <v/>
      </c>
      <c r="CK922" s="9"/>
      <c r="CL922" s="9" t="str">
        <f t="shared" si="1574"/>
        <v/>
      </c>
      <c r="CM922" s="9"/>
      <c r="CN922" s="9" t="str">
        <f t="shared" si="1575"/>
        <v/>
      </c>
      <c r="CO922" s="9"/>
      <c r="CP922" s="9"/>
      <c r="CQ922" s="9"/>
      <c r="CR922" s="9" t="str">
        <f t="shared" si="1576"/>
        <v/>
      </c>
      <c r="CS922" s="10" t="str">
        <f t="shared" si="1577"/>
        <v/>
      </c>
      <c r="CT922" s="7"/>
      <c r="DJ922" s="250"/>
      <c r="DK922" s="250"/>
      <c r="DL922" s="250"/>
      <c r="DM922" s="13"/>
      <c r="DN922" s="250"/>
    </row>
    <row r="923" spans="1:118" ht="15" customHeight="1" thickTop="1">
      <c r="A923" s="89"/>
      <c r="B923" s="6"/>
      <c r="C923" s="78"/>
      <c r="D923" s="78"/>
      <c r="E923" s="78"/>
      <c r="F923" s="78"/>
      <c r="G923" s="78"/>
      <c r="H923" s="78"/>
      <c r="I923" s="78"/>
      <c r="J923" s="90"/>
      <c r="K923" s="91"/>
      <c r="L923" s="28"/>
      <c r="M923" s="29"/>
      <c r="N923" s="7"/>
      <c r="O923" s="168"/>
      <c r="P923" s="89"/>
      <c r="Q923" s="78"/>
      <c r="R923" s="78"/>
      <c r="S923" s="78"/>
      <c r="T923" s="78"/>
      <c r="U923" s="78"/>
      <c r="V923" s="78"/>
      <c r="W923" s="78"/>
      <c r="X923" s="90"/>
      <c r="Y923" s="91"/>
      <c r="Z923" s="28"/>
      <c r="AA923" s="29"/>
      <c r="AB923" s="7"/>
      <c r="AC923" s="168"/>
      <c r="AD923" s="89"/>
      <c r="AE923" s="78"/>
      <c r="AF923" s="78"/>
      <c r="AG923" s="78"/>
      <c r="AH923" s="78"/>
      <c r="AI923" s="78"/>
      <c r="AJ923" s="78"/>
      <c r="AK923" s="78"/>
      <c r="AL923" s="90"/>
      <c r="AM923" s="91"/>
      <c r="AN923" s="28"/>
      <c r="AO923" s="29"/>
      <c r="AP923" s="7"/>
      <c r="AQ923" s="168"/>
      <c r="AR923" s="89"/>
      <c r="AS923" s="78"/>
      <c r="AT923" s="78"/>
      <c r="AU923" s="78"/>
      <c r="AV923" s="78"/>
      <c r="AW923" s="78"/>
      <c r="AX923" s="78"/>
      <c r="AY923" s="78"/>
      <c r="AZ923" s="90"/>
      <c r="BA923" s="91"/>
      <c r="BB923" s="28"/>
      <c r="BC923" s="29"/>
      <c r="BD923" s="7"/>
      <c r="BE923" s="168"/>
      <c r="BF923" s="89"/>
      <c r="BG923" s="78"/>
      <c r="BH923" s="78"/>
      <c r="BI923" s="188"/>
      <c r="BJ923" s="78"/>
      <c r="BK923" s="78"/>
      <c r="BL923" s="78"/>
      <c r="BM923" s="78"/>
      <c r="BN923" s="90"/>
      <c r="BO923" s="91"/>
      <c r="BP923" s="28"/>
      <c r="BQ923" s="29"/>
      <c r="BR923" s="7"/>
      <c r="BS923" s="168"/>
      <c r="BT923" s="169"/>
      <c r="BU923" s="9"/>
      <c r="BV923" s="9" t="str">
        <f t="shared" si="1568"/>
        <v/>
      </c>
      <c r="BW923" s="9"/>
      <c r="BX923" s="9" t="str">
        <f t="shared" si="1569"/>
        <v/>
      </c>
      <c r="BY923" s="9"/>
      <c r="BZ923" s="9" t="str">
        <f t="shared" si="1570"/>
        <v/>
      </c>
      <c r="CA923" s="9"/>
      <c r="CB923" s="9"/>
      <c r="CC923" s="9"/>
      <c r="CD923" s="9" t="str">
        <f t="shared" si="1571"/>
        <v/>
      </c>
      <c r="CE923" s="10" t="str">
        <f t="shared" si="1572"/>
        <v/>
      </c>
      <c r="CF923" s="7"/>
      <c r="CH923" s="15"/>
      <c r="CI923" s="9"/>
      <c r="CJ923" s="9" t="str">
        <f t="shared" si="1573"/>
        <v/>
      </c>
      <c r="CK923" s="9"/>
      <c r="CL923" s="9" t="str">
        <f t="shared" si="1574"/>
        <v/>
      </c>
      <c r="CM923" s="9"/>
      <c r="CN923" s="9" t="str">
        <f t="shared" si="1575"/>
        <v/>
      </c>
      <c r="CO923" s="9"/>
      <c r="CP923" s="9"/>
      <c r="CQ923" s="9"/>
      <c r="CR923" s="9" t="str">
        <f t="shared" si="1576"/>
        <v/>
      </c>
      <c r="CS923" s="10" t="str">
        <f t="shared" si="1577"/>
        <v/>
      </c>
      <c r="CT923" s="7"/>
      <c r="DJ923" s="250"/>
      <c r="DK923" s="250"/>
      <c r="DL923" s="250"/>
      <c r="DM923" s="13"/>
      <c r="DN923" s="250"/>
    </row>
    <row r="924" spans="1:118" ht="15" customHeight="1">
      <c r="A924" s="73"/>
      <c r="B924" s="15"/>
      <c r="C924" s="9"/>
      <c r="D924" s="78"/>
      <c r="E924" s="9"/>
      <c r="F924" s="9"/>
      <c r="G924" s="9"/>
      <c r="H924" s="9"/>
      <c r="I924" s="9"/>
      <c r="J924" s="62"/>
      <c r="K924" s="95"/>
      <c r="L924" s="9"/>
      <c r="M924" s="10"/>
      <c r="N924" s="7"/>
      <c r="O924" s="168"/>
      <c r="P924" s="15"/>
      <c r="Q924" s="9"/>
      <c r="R924" s="78"/>
      <c r="S924" s="9"/>
      <c r="T924" s="9"/>
      <c r="U924" s="9"/>
      <c r="V924" s="9"/>
      <c r="W924" s="9"/>
      <c r="X924" s="62"/>
      <c r="Y924" s="95"/>
      <c r="Z924" s="9"/>
      <c r="AA924" s="10"/>
      <c r="AB924" s="7"/>
      <c r="AC924" s="168"/>
      <c r="AD924" s="15"/>
      <c r="AE924" s="9"/>
      <c r="AF924" s="78"/>
      <c r="AG924" s="9"/>
      <c r="AH924" s="9"/>
      <c r="AI924" s="9"/>
      <c r="AJ924" s="9"/>
      <c r="AK924" s="9"/>
      <c r="AL924" s="62"/>
      <c r="AM924" s="95"/>
      <c r="AN924" s="9"/>
      <c r="AO924" s="10"/>
      <c r="AP924" s="7"/>
      <c r="AQ924" s="168"/>
      <c r="AR924" s="17"/>
      <c r="AS924" s="9"/>
      <c r="AT924" s="78"/>
      <c r="AU924" s="9"/>
      <c r="AV924" s="9"/>
      <c r="AW924" s="9"/>
      <c r="AX924" s="9"/>
      <c r="AY924" s="9"/>
      <c r="AZ924" s="62"/>
      <c r="BA924" s="95"/>
      <c r="BB924" s="9"/>
      <c r="BC924" s="10"/>
      <c r="BD924" s="7"/>
      <c r="BE924" s="168"/>
      <c r="BF924" s="17"/>
      <c r="BG924" s="9"/>
      <c r="BH924" s="78"/>
      <c r="BI924" s="73"/>
      <c r="BJ924" s="9"/>
      <c r="BK924" s="9"/>
      <c r="BL924" s="9"/>
      <c r="BM924" s="9"/>
      <c r="BN924" s="62"/>
      <c r="BO924" s="95"/>
      <c r="BP924" s="9"/>
      <c r="BQ924" s="10"/>
      <c r="BR924" s="7"/>
      <c r="BS924" s="168"/>
      <c r="BT924" s="169"/>
      <c r="BU924" s="9"/>
      <c r="BV924" s="9" t="str">
        <f t="shared" si="1568"/>
        <v/>
      </c>
      <c r="BW924" s="9"/>
      <c r="BX924" s="9" t="str">
        <f t="shared" si="1569"/>
        <v/>
      </c>
      <c r="BY924" s="9"/>
      <c r="BZ924" s="9" t="str">
        <f t="shared" si="1570"/>
        <v/>
      </c>
      <c r="CA924" s="9"/>
      <c r="CB924" s="9"/>
      <c r="CC924" s="9"/>
      <c r="CD924" s="9" t="str">
        <f t="shared" si="1571"/>
        <v/>
      </c>
      <c r="CE924" s="10" t="str">
        <f t="shared" si="1572"/>
        <v/>
      </c>
      <c r="CF924" s="7"/>
      <c r="CH924" s="15"/>
      <c r="CI924" s="9"/>
      <c r="CJ924" s="9" t="str">
        <f t="shared" si="1573"/>
        <v/>
      </c>
      <c r="CK924" s="9"/>
      <c r="CL924" s="9" t="str">
        <f t="shared" si="1574"/>
        <v/>
      </c>
      <c r="CM924" s="9"/>
      <c r="CN924" s="9" t="str">
        <f t="shared" si="1575"/>
        <v/>
      </c>
      <c r="CO924" s="9"/>
      <c r="CP924" s="9"/>
      <c r="CQ924" s="9"/>
      <c r="CR924" s="9" t="str">
        <f t="shared" si="1576"/>
        <v/>
      </c>
      <c r="CS924" s="10" t="str">
        <f t="shared" si="1577"/>
        <v/>
      </c>
      <c r="CT924" s="7"/>
    </row>
    <row r="925" spans="1:118" ht="15" customHeight="1">
      <c r="A925" s="73"/>
      <c r="B925" s="15"/>
      <c r="C925" s="9"/>
      <c r="D925" s="78"/>
      <c r="E925" s="9"/>
      <c r="F925" s="9"/>
      <c r="G925" s="9"/>
      <c r="H925" s="9"/>
      <c r="I925" s="9"/>
      <c r="J925" s="62"/>
      <c r="K925" s="9"/>
      <c r="L925" s="9"/>
      <c r="M925" s="10"/>
      <c r="N925" s="7"/>
      <c r="O925" s="168"/>
      <c r="P925" s="15"/>
      <c r="Q925" s="9"/>
      <c r="R925" s="78"/>
      <c r="S925" s="9"/>
      <c r="T925" s="9"/>
      <c r="U925" s="9"/>
      <c r="V925" s="9"/>
      <c r="W925" s="9"/>
      <c r="X925" s="62"/>
      <c r="Y925" s="9"/>
      <c r="Z925" s="9"/>
      <c r="AA925" s="10"/>
      <c r="AB925" s="7"/>
      <c r="AC925" s="168"/>
      <c r="AD925" s="15"/>
      <c r="AE925" s="9"/>
      <c r="AF925" s="78"/>
      <c r="AG925" s="9"/>
      <c r="AH925" s="9"/>
      <c r="AI925" s="9"/>
      <c r="AJ925" s="9"/>
      <c r="AK925" s="9"/>
      <c r="AL925" s="62"/>
      <c r="AM925" s="9"/>
      <c r="AN925" s="9"/>
      <c r="AO925" s="10"/>
      <c r="AP925" s="7"/>
      <c r="AQ925" s="168"/>
      <c r="AR925" s="140"/>
      <c r="AS925" s="9"/>
      <c r="AT925" s="78"/>
      <c r="AU925" s="9"/>
      <c r="AV925" s="9"/>
      <c r="AW925" s="9"/>
      <c r="AX925" s="9"/>
      <c r="AY925" s="9"/>
      <c r="AZ925" s="62"/>
      <c r="BA925" s="9"/>
      <c r="BB925" s="9"/>
      <c r="BC925" s="10"/>
      <c r="BD925" s="7"/>
      <c r="BE925" s="168"/>
      <c r="BF925" s="177"/>
      <c r="BG925" s="9"/>
      <c r="BH925" s="78"/>
      <c r="BI925" s="73"/>
      <c r="BJ925" s="9"/>
      <c r="BK925" s="9"/>
      <c r="BL925" s="9"/>
      <c r="BM925" s="9"/>
      <c r="BN925" s="62"/>
      <c r="BO925" s="9"/>
      <c r="BP925" s="9"/>
      <c r="BQ925" s="10"/>
      <c r="BR925" s="7"/>
      <c r="BS925" s="168"/>
      <c r="BT925" s="183"/>
      <c r="BU925" s="9"/>
      <c r="BV925" s="9" t="str">
        <f t="shared" si="1568"/>
        <v/>
      </c>
      <c r="BW925" s="9"/>
      <c r="BX925" s="9" t="str">
        <f t="shared" si="1569"/>
        <v/>
      </c>
      <c r="BY925" s="9"/>
      <c r="BZ925" s="9" t="str">
        <f t="shared" si="1570"/>
        <v/>
      </c>
      <c r="CA925" s="9"/>
      <c r="CB925" s="9"/>
      <c r="CC925" s="9"/>
      <c r="CD925" s="9" t="str">
        <f t="shared" si="1571"/>
        <v/>
      </c>
      <c r="CE925" s="10" t="str">
        <f t="shared" si="1572"/>
        <v/>
      </c>
      <c r="CF925" s="7"/>
      <c r="CH925" s="15"/>
      <c r="CI925" s="9"/>
      <c r="CJ925" s="9" t="str">
        <f t="shared" si="1573"/>
        <v/>
      </c>
      <c r="CK925" s="9"/>
      <c r="CL925" s="9" t="str">
        <f t="shared" si="1574"/>
        <v/>
      </c>
      <c r="CM925" s="9"/>
      <c r="CN925" s="9" t="str">
        <f t="shared" si="1575"/>
        <v/>
      </c>
      <c r="CO925" s="9"/>
      <c r="CP925" s="9"/>
      <c r="CQ925" s="9"/>
      <c r="CR925" s="9" t="str">
        <f t="shared" si="1576"/>
        <v/>
      </c>
      <c r="CS925" s="10" t="str">
        <f t="shared" si="1577"/>
        <v/>
      </c>
      <c r="CT925" s="7"/>
    </row>
    <row r="926" spans="1:118" ht="15" customHeight="1" thickBot="1">
      <c r="A926" s="125"/>
      <c r="B926" s="23"/>
      <c r="C926" s="127"/>
      <c r="D926" s="141"/>
      <c r="E926" s="129"/>
      <c r="F926" s="128"/>
      <c r="G926" s="129"/>
      <c r="H926" s="128"/>
      <c r="I926" s="130"/>
      <c r="J926" s="63"/>
      <c r="K926" s="96"/>
      <c r="L926" s="24"/>
      <c r="M926" s="26"/>
      <c r="N926" s="7"/>
      <c r="P926" s="165"/>
      <c r="Q926" s="127"/>
      <c r="R926" s="141"/>
      <c r="S926" s="129"/>
      <c r="T926" s="128"/>
      <c r="U926" s="129"/>
      <c r="V926" s="128"/>
      <c r="W926" s="130"/>
      <c r="X926" s="63"/>
      <c r="Y926" s="96"/>
      <c r="Z926" s="24"/>
      <c r="AA926" s="26"/>
      <c r="AB926" s="7"/>
      <c r="AD926" s="125"/>
      <c r="AE926" s="127"/>
      <c r="AF926" s="141"/>
      <c r="AG926" s="129"/>
      <c r="AH926" s="128"/>
      <c r="AI926" s="129"/>
      <c r="AJ926" s="128"/>
      <c r="AK926" s="130"/>
      <c r="AL926" s="63"/>
      <c r="AM926" s="96"/>
      <c r="AN926" s="24"/>
      <c r="AO926" s="26"/>
      <c r="AP926" s="7"/>
      <c r="AR926" s="165"/>
      <c r="AS926" s="127"/>
      <c r="AT926" s="141"/>
      <c r="AU926" s="129"/>
      <c r="AV926" s="128"/>
      <c r="AW926" s="129"/>
      <c r="AX926" s="128"/>
      <c r="AY926" s="130"/>
      <c r="AZ926" s="63"/>
      <c r="BA926" s="96"/>
      <c r="BB926" s="24"/>
      <c r="BC926" s="26"/>
      <c r="BD926" s="7"/>
      <c r="BF926" s="175"/>
      <c r="BG926" s="127"/>
      <c r="BH926" s="141"/>
      <c r="BI926" s="194"/>
      <c r="BJ926" s="128"/>
      <c r="BK926" s="129"/>
      <c r="BL926" s="128"/>
      <c r="BM926" s="130"/>
      <c r="BN926" s="63"/>
      <c r="BO926" s="96"/>
      <c r="BP926" s="24"/>
      <c r="BQ926" s="26"/>
      <c r="BR926" s="7"/>
      <c r="BS926" s="1"/>
      <c r="BT926" s="184"/>
      <c r="BU926" s="95"/>
      <c r="BV926" s="9" t="str">
        <f t="shared" si="1568"/>
        <v/>
      </c>
      <c r="BW926" s="9"/>
      <c r="BX926" s="9" t="str">
        <f t="shared" si="1569"/>
        <v/>
      </c>
      <c r="BY926" s="9"/>
      <c r="BZ926" s="9" t="str">
        <f t="shared" si="1570"/>
        <v/>
      </c>
      <c r="CA926" s="9"/>
      <c r="CB926" s="9"/>
      <c r="CC926" s="9"/>
      <c r="CD926" s="9" t="str">
        <f t="shared" si="1571"/>
        <v/>
      </c>
      <c r="CE926" s="10" t="str">
        <f t="shared" si="1572"/>
        <v/>
      </c>
      <c r="CF926" s="7"/>
      <c r="CH926" s="15"/>
      <c r="CI926" s="9"/>
      <c r="CJ926" s="9" t="str">
        <f t="shared" si="1573"/>
        <v/>
      </c>
      <c r="CK926" s="9"/>
      <c r="CL926" s="9" t="str">
        <f t="shared" si="1574"/>
        <v/>
      </c>
      <c r="CM926" s="9"/>
      <c r="CN926" s="9" t="str">
        <f t="shared" si="1575"/>
        <v/>
      </c>
      <c r="CO926" s="9"/>
      <c r="CP926" s="9"/>
      <c r="CQ926" s="9"/>
      <c r="CR926" s="9" t="str">
        <f t="shared" si="1576"/>
        <v/>
      </c>
      <c r="CS926" s="10" t="str">
        <f t="shared" si="1577"/>
        <v/>
      </c>
      <c r="CT926" s="7"/>
    </row>
    <row r="927" spans="1:118" ht="15" customHeight="1" thickTop="1">
      <c r="A927" s="89"/>
      <c r="B927" s="6"/>
      <c r="C927" s="119"/>
      <c r="D927" s="78"/>
      <c r="E927" s="120"/>
      <c r="F927" s="78"/>
      <c r="G927" s="120"/>
      <c r="H927" s="78"/>
      <c r="I927" s="78"/>
      <c r="J927" s="90"/>
      <c r="K927" s="91"/>
      <c r="L927" s="28"/>
      <c r="M927" s="29"/>
      <c r="N927" s="7"/>
      <c r="O927" s="168"/>
      <c r="P927" s="89"/>
      <c r="Q927" s="119"/>
      <c r="R927" s="78"/>
      <c r="S927" s="120"/>
      <c r="T927" s="78"/>
      <c r="U927" s="120"/>
      <c r="V927" s="78"/>
      <c r="W927" s="78"/>
      <c r="X927" s="90"/>
      <c r="Y927" s="91"/>
      <c r="Z927" s="28"/>
      <c r="AA927" s="29"/>
      <c r="AB927" s="7"/>
      <c r="AC927" s="168"/>
      <c r="AD927" s="89"/>
      <c r="AE927" s="119"/>
      <c r="AF927" s="78"/>
      <c r="AG927" s="120"/>
      <c r="AH927" s="78"/>
      <c r="AI927" s="120"/>
      <c r="AJ927" s="78"/>
      <c r="AK927" s="78"/>
      <c r="AL927" s="90"/>
      <c r="AM927" s="91"/>
      <c r="AN927" s="28"/>
      <c r="AO927" s="29"/>
      <c r="AP927" s="7"/>
      <c r="AQ927" s="168"/>
      <c r="AR927" s="89"/>
      <c r="AS927" s="119"/>
      <c r="AT927" s="78"/>
      <c r="AU927" s="120"/>
      <c r="AV927" s="78"/>
      <c r="AW927" s="120"/>
      <c r="AX927" s="78"/>
      <c r="AY927" s="78"/>
      <c r="AZ927" s="90"/>
      <c r="BA927" s="91"/>
      <c r="BB927" s="28"/>
      <c r="BC927" s="29"/>
      <c r="BD927" s="7"/>
      <c r="BE927" s="168"/>
      <c r="BF927" s="89"/>
      <c r="BG927" s="119"/>
      <c r="BH927" s="78"/>
      <c r="BI927" s="190"/>
      <c r="BJ927" s="78"/>
      <c r="BK927" s="120"/>
      <c r="BL927" s="78"/>
      <c r="BM927" s="78"/>
      <c r="BN927" s="90"/>
      <c r="BO927" s="91"/>
      <c r="BP927" s="28"/>
      <c r="BQ927" s="29"/>
      <c r="BR927" s="7"/>
      <c r="BS927" s="168"/>
      <c r="BT927" s="170"/>
      <c r="BU927" s="9"/>
      <c r="BV927" s="9" t="str">
        <f t="shared" si="1568"/>
        <v/>
      </c>
      <c r="BW927" s="9"/>
      <c r="BX927" s="9" t="str">
        <f t="shared" si="1569"/>
        <v/>
      </c>
      <c r="BY927" s="9"/>
      <c r="BZ927" s="9" t="str">
        <f t="shared" si="1570"/>
        <v/>
      </c>
      <c r="CA927" s="9"/>
      <c r="CB927" s="9"/>
      <c r="CC927" s="9"/>
      <c r="CD927" s="9" t="str">
        <f t="shared" si="1571"/>
        <v/>
      </c>
      <c r="CE927" s="10" t="str">
        <f t="shared" si="1572"/>
        <v/>
      </c>
      <c r="CF927" s="7"/>
      <c r="CH927" s="15"/>
      <c r="CI927" s="9"/>
      <c r="CJ927" s="9" t="str">
        <f t="shared" si="1573"/>
        <v/>
      </c>
      <c r="CK927" s="9"/>
      <c r="CL927" s="9" t="str">
        <f t="shared" si="1574"/>
        <v/>
      </c>
      <c r="CM927" s="9"/>
      <c r="CN927" s="9" t="str">
        <f t="shared" si="1575"/>
        <v/>
      </c>
      <c r="CO927" s="9"/>
      <c r="CP927" s="9"/>
      <c r="CQ927" s="9"/>
      <c r="CR927" s="9" t="str">
        <f t="shared" si="1576"/>
        <v/>
      </c>
      <c r="CS927" s="10" t="str">
        <f t="shared" si="1577"/>
        <v/>
      </c>
      <c r="CT927" s="7"/>
    </row>
    <row r="928" spans="1:118" ht="15" customHeight="1">
      <c r="A928" s="30"/>
      <c r="B928" s="15"/>
      <c r="C928" s="74"/>
      <c r="D928" s="78"/>
      <c r="E928" s="75"/>
      <c r="F928" s="9"/>
      <c r="G928" s="102"/>
      <c r="H928" s="9"/>
      <c r="J928" s="62"/>
      <c r="K928" s="95"/>
      <c r="L928" s="19"/>
      <c r="M928" s="21"/>
      <c r="N928" s="7"/>
      <c r="O928" s="168"/>
      <c r="P928" s="15"/>
      <c r="Q928" s="74"/>
      <c r="R928" s="78"/>
      <c r="S928" s="75"/>
      <c r="T928" s="9"/>
      <c r="U928" s="102"/>
      <c r="V928" s="9"/>
      <c r="X928" s="62"/>
      <c r="Y928" s="95"/>
      <c r="Z928" s="19"/>
      <c r="AA928" s="21"/>
      <c r="AB928" s="7"/>
      <c r="AC928" s="168"/>
      <c r="AD928" s="15"/>
      <c r="AE928" s="74"/>
      <c r="AF928" s="78"/>
      <c r="AG928" s="75"/>
      <c r="AH928" s="9"/>
      <c r="AI928" s="102"/>
      <c r="AJ928" s="9"/>
      <c r="AL928" s="62"/>
      <c r="AM928" s="95"/>
      <c r="AN928" s="19"/>
      <c r="AO928" s="21"/>
      <c r="AP928" s="7"/>
      <c r="AQ928" s="168"/>
      <c r="AR928" s="17"/>
      <c r="AS928" s="74"/>
      <c r="AT928" s="78"/>
      <c r="AU928" s="75"/>
      <c r="AV928" s="9"/>
      <c r="AW928" s="102"/>
      <c r="AX928" s="9"/>
      <c r="AZ928" s="62"/>
      <c r="BA928" s="95"/>
      <c r="BB928" s="19"/>
      <c r="BC928" s="21"/>
      <c r="BD928" s="7"/>
      <c r="BE928" s="168"/>
      <c r="BF928" s="17"/>
      <c r="BG928" s="74"/>
      <c r="BH928" s="78"/>
      <c r="BI928" s="191"/>
      <c r="BJ928" s="9"/>
      <c r="BK928" s="102"/>
      <c r="BL928" s="9"/>
      <c r="BN928" s="62"/>
      <c r="BO928" s="95"/>
      <c r="BP928" s="19"/>
      <c r="BQ928" s="21"/>
      <c r="BR928" s="7"/>
      <c r="BS928" s="168"/>
      <c r="BT928" s="169"/>
      <c r="BU928" s="9"/>
      <c r="BV928" s="9" t="str">
        <f t="shared" si="1568"/>
        <v/>
      </c>
      <c r="BW928" s="9"/>
      <c r="BX928" s="9" t="str">
        <f t="shared" si="1569"/>
        <v/>
      </c>
      <c r="BY928" s="9"/>
      <c r="BZ928" s="9" t="str">
        <f t="shared" si="1570"/>
        <v/>
      </c>
      <c r="CA928" s="9"/>
      <c r="CB928" s="9"/>
      <c r="CC928" s="9"/>
      <c r="CD928" s="9" t="str">
        <f t="shared" si="1571"/>
        <v/>
      </c>
      <c r="CE928" s="10" t="str">
        <f t="shared" si="1572"/>
        <v/>
      </c>
      <c r="CF928" s="7"/>
      <c r="CH928" s="15"/>
      <c r="CI928" s="9"/>
      <c r="CJ928" s="9" t="str">
        <f t="shared" si="1573"/>
        <v/>
      </c>
      <c r="CK928" s="9"/>
      <c r="CL928" s="9" t="str">
        <f t="shared" si="1574"/>
        <v/>
      </c>
      <c r="CM928" s="9"/>
      <c r="CN928" s="9" t="str">
        <f t="shared" si="1575"/>
        <v/>
      </c>
      <c r="CO928" s="9"/>
      <c r="CP928" s="9"/>
      <c r="CQ928" s="9"/>
      <c r="CR928" s="9" t="str">
        <f t="shared" si="1576"/>
        <v/>
      </c>
      <c r="CS928" s="10" t="str">
        <f t="shared" si="1577"/>
        <v/>
      </c>
      <c r="CT928" s="7"/>
    </row>
    <row r="929" spans="1:98" ht="15" customHeight="1">
      <c r="A929" s="73"/>
      <c r="B929" s="15"/>
      <c r="C929" s="122"/>
      <c r="D929" s="78"/>
      <c r="E929" s="123"/>
      <c r="F929" s="9"/>
      <c r="G929" s="136"/>
      <c r="H929" s="9"/>
      <c r="I929" s="118"/>
      <c r="J929" s="62"/>
      <c r="K929" s="247"/>
      <c r="L929" s="118"/>
      <c r="M929" s="137"/>
      <c r="N929" s="7"/>
      <c r="O929" s="168"/>
      <c r="P929" s="117"/>
      <c r="Q929" s="122"/>
      <c r="R929" s="78"/>
      <c r="S929" s="123"/>
      <c r="T929" s="9"/>
      <c r="U929" s="136"/>
      <c r="V929" s="9"/>
      <c r="W929" s="118"/>
      <c r="X929" s="62"/>
      <c r="Y929" s="247"/>
      <c r="Z929" s="118"/>
      <c r="AA929" s="137"/>
      <c r="AB929" s="7"/>
      <c r="AC929" s="168"/>
      <c r="AD929" s="117"/>
      <c r="AE929" s="122"/>
      <c r="AF929" s="78"/>
      <c r="AG929" s="123"/>
      <c r="AH929" s="9"/>
      <c r="AI929" s="136"/>
      <c r="AJ929" s="9"/>
      <c r="AK929" s="118"/>
      <c r="AL929" s="62"/>
      <c r="AM929" s="247"/>
      <c r="AN929" s="118"/>
      <c r="AO929" s="137"/>
      <c r="AP929" s="7"/>
      <c r="AQ929" s="168"/>
      <c r="AR929" s="117"/>
      <c r="AS929" s="122"/>
      <c r="AT929" s="78"/>
      <c r="AU929" s="123"/>
      <c r="AV929" s="9"/>
      <c r="AW929" s="136"/>
      <c r="AX929" s="9"/>
      <c r="AY929" s="118"/>
      <c r="AZ929" s="62"/>
      <c r="BA929" s="247"/>
      <c r="BB929" s="118"/>
      <c r="BC929" s="137"/>
      <c r="BD929" s="7"/>
      <c r="BE929" s="168"/>
      <c r="BF929" s="117"/>
      <c r="BG929" s="122"/>
      <c r="BH929" s="78"/>
      <c r="BI929" s="192"/>
      <c r="BJ929" s="9"/>
      <c r="BK929" s="136"/>
      <c r="BL929" s="9"/>
      <c r="BM929" s="118"/>
      <c r="BN929" s="62"/>
      <c r="BO929" s="247"/>
      <c r="BP929" s="118"/>
      <c r="BQ929" s="137"/>
      <c r="BR929" s="7"/>
      <c r="BS929" s="168"/>
      <c r="BT929" s="169"/>
      <c r="BU929" s="9"/>
      <c r="BV929" s="9" t="str">
        <f t="shared" si="1568"/>
        <v/>
      </c>
      <c r="BW929" s="9"/>
      <c r="BX929" s="9" t="str">
        <f t="shared" si="1569"/>
        <v/>
      </c>
      <c r="BY929" s="9"/>
      <c r="BZ929" s="9" t="str">
        <f t="shared" si="1570"/>
        <v/>
      </c>
      <c r="CA929" s="9"/>
      <c r="CB929" s="9"/>
      <c r="CC929" s="9"/>
      <c r="CD929" s="9" t="str">
        <f t="shared" si="1571"/>
        <v/>
      </c>
      <c r="CE929" s="10" t="str">
        <f t="shared" si="1572"/>
        <v/>
      </c>
      <c r="CF929" s="7"/>
      <c r="CH929" s="15"/>
      <c r="CI929" s="9"/>
      <c r="CJ929" s="9" t="str">
        <f t="shared" si="1573"/>
        <v/>
      </c>
      <c r="CK929" s="9"/>
      <c r="CL929" s="9" t="str">
        <f t="shared" si="1574"/>
        <v/>
      </c>
      <c r="CM929" s="9"/>
      <c r="CN929" s="9" t="str">
        <f t="shared" si="1575"/>
        <v/>
      </c>
      <c r="CO929" s="9"/>
      <c r="CP929" s="9"/>
      <c r="CQ929" s="9"/>
      <c r="CR929" s="9" t="str">
        <f t="shared" si="1576"/>
        <v/>
      </c>
      <c r="CS929" s="10" t="str">
        <f t="shared" si="1577"/>
        <v/>
      </c>
      <c r="CT929" s="7"/>
    </row>
    <row r="930" spans="1:98" ht="15" customHeight="1" thickBot="1">
      <c r="A930" s="134"/>
      <c r="B930" s="23"/>
      <c r="C930" s="61"/>
      <c r="D930" s="142"/>
      <c r="E930" s="61"/>
      <c r="F930" s="128"/>
      <c r="G930" s="61"/>
      <c r="H930" s="128"/>
      <c r="I930" s="61"/>
      <c r="J930" s="131"/>
      <c r="K930" s="132"/>
      <c r="L930" s="130"/>
      <c r="M930" s="138"/>
      <c r="N930" s="7"/>
      <c r="O930" s="168"/>
      <c r="P930" s="134"/>
      <c r="Q930" s="61"/>
      <c r="R930" s="142"/>
      <c r="S930" s="61"/>
      <c r="T930" s="128"/>
      <c r="U930" s="61"/>
      <c r="V930" s="128"/>
      <c r="W930" s="61"/>
      <c r="X930" s="131"/>
      <c r="Y930" s="132"/>
      <c r="Z930" s="130"/>
      <c r="AA930" s="138"/>
      <c r="AB930" s="7"/>
      <c r="AC930" s="168"/>
      <c r="AD930" s="134"/>
      <c r="AE930" s="61"/>
      <c r="AF930" s="142"/>
      <c r="AG930" s="61"/>
      <c r="AH930" s="128"/>
      <c r="AI930" s="61"/>
      <c r="AJ930" s="128"/>
      <c r="AK930" s="61"/>
      <c r="AL930" s="131"/>
      <c r="AM930" s="132"/>
      <c r="AN930" s="130"/>
      <c r="AO930" s="138"/>
      <c r="AP930" s="7"/>
      <c r="AQ930" s="168"/>
      <c r="AR930" s="134"/>
      <c r="AS930" s="61"/>
      <c r="AT930" s="142"/>
      <c r="AU930" s="61"/>
      <c r="AV930" s="128"/>
      <c r="AW930" s="61"/>
      <c r="AX930" s="128"/>
      <c r="AY930" s="61"/>
      <c r="AZ930" s="131"/>
      <c r="BA930" s="132"/>
      <c r="BB930" s="130"/>
      <c r="BC930" s="138"/>
      <c r="BD930" s="7"/>
      <c r="BE930" s="168"/>
      <c r="BF930" s="134"/>
      <c r="BG930" s="61"/>
      <c r="BH930" s="142"/>
      <c r="BI930" s="193"/>
      <c r="BJ930" s="128"/>
      <c r="BK930" s="61"/>
      <c r="BL930" s="128"/>
      <c r="BM930" s="61"/>
      <c r="BN930" s="131"/>
      <c r="BO930" s="132"/>
      <c r="BP930" s="130"/>
      <c r="BQ930" s="138"/>
      <c r="BR930" s="7"/>
      <c r="BS930" s="168"/>
      <c r="BT930" s="169"/>
      <c r="BU930" s="9"/>
      <c r="BV930" s="9" t="str">
        <f t="shared" si="1568"/>
        <v/>
      </c>
      <c r="BW930" s="9"/>
      <c r="BX930" s="9" t="str">
        <f t="shared" si="1569"/>
        <v/>
      </c>
      <c r="BY930" s="9"/>
      <c r="BZ930" s="9" t="str">
        <f t="shared" si="1570"/>
        <v/>
      </c>
      <c r="CA930" s="9"/>
      <c r="CB930" s="9"/>
      <c r="CC930" s="9"/>
      <c r="CD930" s="9" t="str">
        <f t="shared" si="1571"/>
        <v/>
      </c>
      <c r="CE930" s="10" t="str">
        <f t="shared" si="1572"/>
        <v/>
      </c>
      <c r="CF930" s="7"/>
      <c r="CH930" s="15"/>
      <c r="CI930" s="9"/>
      <c r="CJ930" s="9" t="str">
        <f t="shared" si="1573"/>
        <v/>
      </c>
      <c r="CK930" s="9"/>
      <c r="CL930" s="9" t="str">
        <f t="shared" si="1574"/>
        <v/>
      </c>
      <c r="CM930" s="9"/>
      <c r="CN930" s="9" t="str">
        <f t="shared" si="1575"/>
        <v/>
      </c>
      <c r="CO930" s="9"/>
      <c r="CP930" s="9"/>
      <c r="CQ930" s="9"/>
      <c r="CR930" s="9" t="str">
        <f t="shared" si="1576"/>
        <v/>
      </c>
      <c r="CS930" s="10" t="str">
        <f t="shared" si="1577"/>
        <v/>
      </c>
      <c r="CT930" s="7"/>
    </row>
    <row r="931" spans="1:98" ht="15" customHeight="1" thickTop="1">
      <c r="A931" s="89"/>
      <c r="B931" s="6" t="str">
        <f>IF(A931="","",SUM(D931:D934)+SUM(R931:R934)+SUM(AF931:AF934)+SUM(AT931:AT934)+SUM(BV910,CJ910,#REF!)+SUM(BH927:BH930))</f>
        <v/>
      </c>
      <c r="C931" s="119"/>
      <c r="D931" s="78" t="str">
        <f t="shared" ref="D931:D950" si="1581">IF(C931="","",C931-C927)</f>
        <v/>
      </c>
      <c r="E931" s="120"/>
      <c r="F931" s="78" t="str">
        <f t="shared" ref="F931:F950" si="1582">IF(E931="","",E931-E927)</f>
        <v/>
      </c>
      <c r="G931" s="120"/>
      <c r="H931" s="78" t="str">
        <f t="shared" ref="H931:H950" si="1583">IF(G931="","",G927+I927-G931)</f>
        <v/>
      </c>
      <c r="I931" s="78"/>
      <c r="J931" s="90" t="str">
        <f t="shared" ref="J931:K938" si="1584">IF(C931="","",J927)</f>
        <v/>
      </c>
      <c r="K931" s="91" t="str">
        <f t="shared" si="1584"/>
        <v/>
      </c>
      <c r="L931" s="28" t="str">
        <f t="shared" ref="L931:L950" si="1585">IF(G931="","",H931*K931)</f>
        <v/>
      </c>
      <c r="M931" s="29" t="str">
        <f t="shared" ref="M931:M954" si="1586">IF(H931="","",L931/(D931*100))</f>
        <v/>
      </c>
      <c r="N931" s="7"/>
      <c r="O931" s="168"/>
      <c r="P931" s="89" t="str">
        <f>IF(A931="","",A931)</f>
        <v/>
      </c>
      <c r="Q931" s="119"/>
      <c r="R931" s="78" t="str">
        <f t="shared" ref="R931:R950" si="1587">IF(Q931="","",Q931-Q927)</f>
        <v/>
      </c>
      <c r="S931" s="120"/>
      <c r="T931" s="78" t="str">
        <f t="shared" ref="T931:T950" si="1588">IF(S931="","",S931-S927)</f>
        <v/>
      </c>
      <c r="U931" s="120"/>
      <c r="V931" s="78" t="str">
        <f t="shared" ref="V931:V950" si="1589">IF(U931="","",U927+W927-U931)</f>
        <v/>
      </c>
      <c r="W931" s="78"/>
      <c r="X931" s="90" t="str">
        <f t="shared" ref="X931:Y938" si="1590">IF(Q931="","",X927)</f>
        <v/>
      </c>
      <c r="Y931" s="91" t="str">
        <f t="shared" si="1590"/>
        <v/>
      </c>
      <c r="Z931" s="28" t="str">
        <f t="shared" ref="Z931:Z950" si="1591">IF(U931="","",V931*Y931)</f>
        <v/>
      </c>
      <c r="AA931" s="29" t="str">
        <f t="shared" ref="AA931:AA954" si="1592">IF(V931="","",Z931/(R931*100))</f>
        <v/>
      </c>
      <c r="AB931" s="7"/>
      <c r="AC931" s="168"/>
      <c r="AD931" s="89" t="str">
        <f>IF(A931="","",A931)</f>
        <v/>
      </c>
      <c r="AE931" s="119"/>
      <c r="AF931" s="78" t="str">
        <f t="shared" ref="AF931:AF950" si="1593">IF(AE931="","",AE931-AE927)</f>
        <v/>
      </c>
      <c r="AG931" s="120"/>
      <c r="AH931" s="78" t="str">
        <f t="shared" ref="AH931:AH950" si="1594">IF(AG931="","",AG931-AG927)</f>
        <v/>
      </c>
      <c r="AI931" s="120"/>
      <c r="AJ931" s="78" t="str">
        <f t="shared" ref="AJ931:AJ950" si="1595">IF(AI931="","",AI927+AK927-AI931)</f>
        <v/>
      </c>
      <c r="AK931" s="78"/>
      <c r="AL931" s="90" t="str">
        <f t="shared" ref="AL931:AM938" si="1596">IF(AE931="","",AL927)</f>
        <v/>
      </c>
      <c r="AM931" s="91" t="str">
        <f t="shared" si="1596"/>
        <v/>
      </c>
      <c r="AN931" s="28" t="str">
        <f t="shared" ref="AN931:AN950" si="1597">IF(AI931="","",AJ931*AM931)</f>
        <v/>
      </c>
      <c r="AO931" s="29" t="str">
        <f t="shared" ref="AO931:AO954" si="1598">IF(AJ931="","",AN931/(AF931*100))</f>
        <v/>
      </c>
      <c r="AP931" s="7"/>
      <c r="AQ931" s="168"/>
      <c r="AR931" s="89" t="str">
        <f>IF(A931="","",A931)</f>
        <v/>
      </c>
      <c r="AS931" s="119"/>
      <c r="AT931" s="78" t="str">
        <f t="shared" ref="AT931:AT950" si="1599">IF(AS931="","",AS931-AS927)</f>
        <v/>
      </c>
      <c r="AU931" s="120"/>
      <c r="AV931" s="78" t="str">
        <f t="shared" ref="AV931:AV950" si="1600">IF(AU931="","",AU931-AU927)</f>
        <v/>
      </c>
      <c r="AW931" s="120"/>
      <c r="AX931" s="78" t="str">
        <f t="shared" ref="AX931:AX950" si="1601">IF(AW931="","",AW927+AY927-AW931)</f>
        <v/>
      </c>
      <c r="AY931" s="78"/>
      <c r="AZ931" s="90" t="str">
        <f t="shared" ref="AZ931:BA938" si="1602">IF(AS931="","",AZ927)</f>
        <v/>
      </c>
      <c r="BA931" s="91" t="str">
        <f t="shared" si="1602"/>
        <v/>
      </c>
      <c r="BB931" s="28" t="str">
        <f t="shared" ref="BB931:BB950" si="1603">IF(AW931="","",AX931*BA931)</f>
        <v/>
      </c>
      <c r="BC931" s="29" t="str">
        <f t="shared" ref="BC931:BC954" si="1604">IF(AX931="","",BB931/(AT931*100))</f>
        <v/>
      </c>
      <c r="BD931" s="7"/>
      <c r="BE931" s="168"/>
      <c r="BF931" s="89" t="str">
        <f>IF(A931="","",A931)</f>
        <v/>
      </c>
      <c r="BG931" s="119"/>
      <c r="BH931" s="78" t="str">
        <f t="shared" ref="BH931:BH950" si="1605">IF(BG931="","",BG931-BG927)</f>
        <v/>
      </c>
      <c r="BI931" s="190"/>
      <c r="BJ931" s="78" t="str">
        <f t="shared" ref="BJ931:BJ950" si="1606">IF(BI931="","",BI931-BI927)</f>
        <v/>
      </c>
      <c r="BK931" s="120"/>
      <c r="BL931" s="78" t="str">
        <f t="shared" ref="BL931:BL950" si="1607">IF(BK931="","",BK927+BM927-BK931)</f>
        <v/>
      </c>
      <c r="BM931" s="78"/>
      <c r="BN931" s="90" t="str">
        <f t="shared" ref="BN931:BO938" si="1608">IF(BG931="","",BN927)</f>
        <v/>
      </c>
      <c r="BO931" s="91" t="str">
        <f t="shared" si="1608"/>
        <v/>
      </c>
      <c r="BP931" s="28" t="str">
        <f t="shared" ref="BP931:BP950" si="1609">IF(BK931="","",BL931*BO931)</f>
        <v/>
      </c>
      <c r="BQ931" s="29" t="str">
        <f t="shared" ref="BQ931:BQ954" si="1610">IF(BL931="","",BP931/(BH931*100))</f>
        <v/>
      </c>
      <c r="BR931" s="7"/>
      <c r="BS931" s="168"/>
      <c r="BT931" s="169"/>
      <c r="BU931" s="9"/>
      <c r="BV931" s="9" t="str">
        <f t="shared" si="1568"/>
        <v/>
      </c>
      <c r="BW931" s="9"/>
      <c r="BX931" s="9" t="str">
        <f t="shared" si="1569"/>
        <v/>
      </c>
      <c r="BY931" s="9"/>
      <c r="BZ931" s="9" t="str">
        <f t="shared" si="1570"/>
        <v/>
      </c>
      <c r="CA931" s="9"/>
      <c r="CB931" s="9"/>
      <c r="CC931" s="9"/>
      <c r="CD931" s="9" t="str">
        <f t="shared" si="1571"/>
        <v/>
      </c>
      <c r="CE931" s="10" t="str">
        <f t="shared" si="1572"/>
        <v/>
      </c>
      <c r="CF931" s="7"/>
      <c r="CH931" s="15"/>
      <c r="CI931" s="9"/>
      <c r="CJ931" s="9" t="str">
        <f t="shared" si="1573"/>
        <v/>
      </c>
      <c r="CK931" s="9"/>
      <c r="CL931" s="9" t="str">
        <f t="shared" si="1574"/>
        <v/>
      </c>
      <c r="CM931" s="9"/>
      <c r="CN931" s="9" t="str">
        <f t="shared" si="1575"/>
        <v/>
      </c>
      <c r="CO931" s="9"/>
      <c r="CP931" s="9"/>
      <c r="CQ931" s="9"/>
      <c r="CR931" s="9" t="str">
        <f t="shared" si="1576"/>
        <v/>
      </c>
      <c r="CS931" s="10" t="str">
        <f t="shared" si="1577"/>
        <v/>
      </c>
      <c r="CT931" s="7"/>
    </row>
    <row r="932" spans="1:98" ht="15" customHeight="1">
      <c r="A932" s="15"/>
      <c r="B932" s="15"/>
      <c r="C932" s="74"/>
      <c r="D932" s="78" t="str">
        <f t="shared" si="1581"/>
        <v/>
      </c>
      <c r="E932" s="75"/>
      <c r="F932" s="9" t="str">
        <f t="shared" si="1582"/>
        <v/>
      </c>
      <c r="G932" s="102"/>
      <c r="H932" s="9" t="str">
        <f t="shared" si="1583"/>
        <v/>
      </c>
      <c r="J932" s="62" t="str">
        <f t="shared" si="1584"/>
        <v/>
      </c>
      <c r="K932" s="95" t="str">
        <f t="shared" si="1584"/>
        <v/>
      </c>
      <c r="L932" s="19" t="str">
        <f t="shared" si="1585"/>
        <v/>
      </c>
      <c r="M932" s="21" t="str">
        <f t="shared" si="1586"/>
        <v/>
      </c>
      <c r="N932" s="7"/>
      <c r="O932" s="168"/>
      <c r="P932" s="15"/>
      <c r="Q932" s="74"/>
      <c r="R932" s="78" t="str">
        <f t="shared" si="1587"/>
        <v/>
      </c>
      <c r="S932" s="75"/>
      <c r="T932" s="9" t="str">
        <f t="shared" si="1588"/>
        <v/>
      </c>
      <c r="U932" s="102"/>
      <c r="V932" s="9" t="str">
        <f t="shared" si="1589"/>
        <v/>
      </c>
      <c r="X932" s="62" t="str">
        <f t="shared" si="1590"/>
        <v/>
      </c>
      <c r="Y932" s="95" t="str">
        <f t="shared" si="1590"/>
        <v/>
      </c>
      <c r="Z932" s="19" t="str">
        <f t="shared" si="1591"/>
        <v/>
      </c>
      <c r="AA932" s="21" t="str">
        <f t="shared" si="1592"/>
        <v/>
      </c>
      <c r="AB932" s="7"/>
      <c r="AC932" s="168"/>
      <c r="AD932" s="15"/>
      <c r="AE932" s="74"/>
      <c r="AF932" s="78" t="str">
        <f t="shared" si="1593"/>
        <v/>
      </c>
      <c r="AG932" s="75"/>
      <c r="AH932" s="9" t="str">
        <f t="shared" si="1594"/>
        <v/>
      </c>
      <c r="AI932" s="102"/>
      <c r="AJ932" s="9" t="str">
        <f t="shared" si="1595"/>
        <v/>
      </c>
      <c r="AL932" s="62" t="str">
        <f t="shared" si="1596"/>
        <v/>
      </c>
      <c r="AM932" s="95" t="str">
        <f t="shared" si="1596"/>
        <v/>
      </c>
      <c r="AN932" s="19" t="str">
        <f t="shared" si="1597"/>
        <v/>
      </c>
      <c r="AO932" s="21" t="str">
        <f t="shared" si="1598"/>
        <v/>
      </c>
      <c r="AP932" s="7"/>
      <c r="AQ932" s="168"/>
      <c r="AR932" s="15"/>
      <c r="AS932" s="74"/>
      <c r="AT932" s="78" t="str">
        <f t="shared" si="1599"/>
        <v/>
      </c>
      <c r="AU932" s="75"/>
      <c r="AV932" s="9" t="str">
        <f t="shared" si="1600"/>
        <v/>
      </c>
      <c r="AW932" s="102"/>
      <c r="AX932" s="9" t="str">
        <f t="shared" si="1601"/>
        <v/>
      </c>
      <c r="AZ932" s="62" t="str">
        <f t="shared" si="1602"/>
        <v/>
      </c>
      <c r="BA932" s="95" t="str">
        <f t="shared" si="1602"/>
        <v/>
      </c>
      <c r="BB932" s="19" t="str">
        <f t="shared" si="1603"/>
        <v/>
      </c>
      <c r="BC932" s="21" t="str">
        <f t="shared" si="1604"/>
        <v/>
      </c>
      <c r="BD932" s="7"/>
      <c r="BE932" s="168"/>
      <c r="BF932" s="15"/>
      <c r="BG932" s="74"/>
      <c r="BH932" s="78" t="str">
        <f t="shared" si="1605"/>
        <v/>
      </c>
      <c r="BI932" s="191"/>
      <c r="BJ932" s="9" t="str">
        <f t="shared" si="1606"/>
        <v/>
      </c>
      <c r="BK932" s="102"/>
      <c r="BL932" s="9" t="str">
        <f t="shared" si="1607"/>
        <v/>
      </c>
      <c r="BN932" s="62" t="str">
        <f t="shared" si="1608"/>
        <v/>
      </c>
      <c r="BO932" s="95" t="str">
        <f t="shared" si="1608"/>
        <v/>
      </c>
      <c r="BP932" s="19" t="str">
        <f t="shared" si="1609"/>
        <v/>
      </c>
      <c r="BQ932" s="21" t="str">
        <f t="shared" si="1610"/>
        <v/>
      </c>
      <c r="BR932" s="7"/>
      <c r="BS932" s="168"/>
      <c r="BT932" s="169"/>
      <c r="BU932" s="9"/>
      <c r="BV932" s="9" t="str">
        <f t="shared" si="1568"/>
        <v/>
      </c>
      <c r="BW932" s="9"/>
      <c r="BX932" s="9" t="str">
        <f t="shared" si="1569"/>
        <v/>
      </c>
      <c r="BY932" s="9"/>
      <c r="BZ932" s="9" t="str">
        <f t="shared" si="1570"/>
        <v/>
      </c>
      <c r="CA932" s="9"/>
      <c r="CB932" s="9"/>
      <c r="CC932" s="9"/>
      <c r="CD932" s="9" t="str">
        <f t="shared" si="1571"/>
        <v/>
      </c>
      <c r="CE932" s="10" t="str">
        <f t="shared" si="1572"/>
        <v/>
      </c>
      <c r="CF932" s="7"/>
      <c r="CH932" s="15"/>
      <c r="CI932" s="9"/>
      <c r="CJ932" s="9" t="str">
        <f t="shared" si="1573"/>
        <v/>
      </c>
      <c r="CK932" s="9"/>
      <c r="CL932" s="9" t="str">
        <f t="shared" si="1574"/>
        <v/>
      </c>
      <c r="CM932" s="9"/>
      <c r="CN932" s="9" t="str">
        <f t="shared" si="1575"/>
        <v/>
      </c>
      <c r="CO932" s="9"/>
      <c r="CP932" s="9"/>
      <c r="CQ932" s="9"/>
      <c r="CR932" s="9" t="str">
        <f t="shared" si="1576"/>
        <v/>
      </c>
      <c r="CS932" s="10" t="str">
        <f t="shared" si="1577"/>
        <v/>
      </c>
      <c r="CT932" s="7"/>
    </row>
    <row r="933" spans="1:98" ht="15" customHeight="1">
      <c r="A933" s="15"/>
      <c r="B933" s="15"/>
      <c r="C933" s="122"/>
      <c r="D933" s="78" t="str">
        <f t="shared" si="1581"/>
        <v/>
      </c>
      <c r="E933" s="123"/>
      <c r="F933" s="9" t="str">
        <f t="shared" si="1582"/>
        <v/>
      </c>
      <c r="G933" s="136"/>
      <c r="H933" s="9" t="str">
        <f t="shared" si="1583"/>
        <v/>
      </c>
      <c r="I933" s="118"/>
      <c r="J933" s="62" t="str">
        <f t="shared" si="1584"/>
        <v/>
      </c>
      <c r="K933" s="247" t="str">
        <f t="shared" si="1584"/>
        <v/>
      </c>
      <c r="L933" s="118" t="str">
        <f t="shared" si="1585"/>
        <v/>
      </c>
      <c r="M933" s="137" t="str">
        <f t="shared" si="1586"/>
        <v/>
      </c>
      <c r="N933" s="7"/>
      <c r="O933" s="168"/>
      <c r="P933" s="15"/>
      <c r="Q933" s="122"/>
      <c r="R933" s="78" t="str">
        <f t="shared" si="1587"/>
        <v/>
      </c>
      <c r="S933" s="123"/>
      <c r="T933" s="9" t="str">
        <f t="shared" si="1588"/>
        <v/>
      </c>
      <c r="U933" s="136"/>
      <c r="V933" s="9" t="str">
        <f t="shared" si="1589"/>
        <v/>
      </c>
      <c r="W933" s="118"/>
      <c r="X933" s="62" t="str">
        <f t="shared" si="1590"/>
        <v/>
      </c>
      <c r="Y933" s="247" t="str">
        <f t="shared" si="1590"/>
        <v/>
      </c>
      <c r="Z933" s="118" t="str">
        <f t="shared" si="1591"/>
        <v/>
      </c>
      <c r="AA933" s="137" t="str">
        <f t="shared" si="1592"/>
        <v/>
      </c>
      <c r="AB933" s="7"/>
      <c r="AC933" s="168"/>
      <c r="AD933" s="15"/>
      <c r="AE933" s="122"/>
      <c r="AF933" s="78" t="str">
        <f t="shared" si="1593"/>
        <v/>
      </c>
      <c r="AG933" s="123"/>
      <c r="AH933" s="9" t="str">
        <f t="shared" si="1594"/>
        <v/>
      </c>
      <c r="AI933" s="136"/>
      <c r="AJ933" s="9" t="str">
        <f t="shared" si="1595"/>
        <v/>
      </c>
      <c r="AK933" s="118"/>
      <c r="AL933" s="62" t="str">
        <f t="shared" si="1596"/>
        <v/>
      </c>
      <c r="AM933" s="247" t="str">
        <f t="shared" si="1596"/>
        <v/>
      </c>
      <c r="AN933" s="118" t="str">
        <f t="shared" si="1597"/>
        <v/>
      </c>
      <c r="AO933" s="137" t="str">
        <f t="shared" si="1598"/>
        <v/>
      </c>
      <c r="AP933" s="7"/>
      <c r="AQ933" s="168"/>
      <c r="AR933" s="17"/>
      <c r="AS933" s="122"/>
      <c r="AT933" s="78" t="str">
        <f t="shared" si="1599"/>
        <v/>
      </c>
      <c r="AU933" s="123"/>
      <c r="AV933" s="9" t="str">
        <f t="shared" si="1600"/>
        <v/>
      </c>
      <c r="AW933" s="136"/>
      <c r="AX933" s="9" t="str">
        <f t="shared" si="1601"/>
        <v/>
      </c>
      <c r="AY933" s="118"/>
      <c r="AZ933" s="62" t="str">
        <f t="shared" si="1602"/>
        <v/>
      </c>
      <c r="BA933" s="247" t="str">
        <f t="shared" si="1602"/>
        <v/>
      </c>
      <c r="BB933" s="118" t="str">
        <f t="shared" si="1603"/>
        <v/>
      </c>
      <c r="BC933" s="137" t="str">
        <f t="shared" si="1604"/>
        <v/>
      </c>
      <c r="BD933" s="7"/>
      <c r="BE933" s="168"/>
      <c r="BF933" s="15"/>
      <c r="BG933" s="122"/>
      <c r="BH933" s="78" t="str">
        <f t="shared" si="1605"/>
        <v/>
      </c>
      <c r="BI933" s="192"/>
      <c r="BJ933" s="9" t="str">
        <f t="shared" si="1606"/>
        <v/>
      </c>
      <c r="BK933" s="136"/>
      <c r="BL933" s="9" t="str">
        <f t="shared" si="1607"/>
        <v/>
      </c>
      <c r="BM933" s="118"/>
      <c r="BN933" s="62" t="str">
        <f t="shared" si="1608"/>
        <v/>
      </c>
      <c r="BO933" s="247" t="str">
        <f t="shared" si="1608"/>
        <v/>
      </c>
      <c r="BP933" s="118" t="str">
        <f t="shared" si="1609"/>
        <v/>
      </c>
      <c r="BQ933" s="137" t="str">
        <f t="shared" si="1610"/>
        <v/>
      </c>
      <c r="BR933" s="7"/>
      <c r="BS933" s="168"/>
      <c r="BT933" s="169"/>
      <c r="BU933" s="9"/>
      <c r="BV933" s="9" t="str">
        <f t="shared" si="1568"/>
        <v/>
      </c>
      <c r="BW933" s="9"/>
      <c r="BX933" s="9" t="str">
        <f t="shared" si="1569"/>
        <v/>
      </c>
      <c r="BY933" s="9"/>
      <c r="BZ933" s="9" t="str">
        <f t="shared" si="1570"/>
        <v/>
      </c>
      <c r="CA933" s="9"/>
      <c r="CB933" s="9"/>
      <c r="CC933" s="9"/>
      <c r="CD933" s="9" t="str">
        <f t="shared" si="1571"/>
        <v/>
      </c>
      <c r="CE933" s="10" t="str">
        <f t="shared" si="1572"/>
        <v/>
      </c>
      <c r="CF933" s="7"/>
      <c r="CH933" s="15"/>
      <c r="CI933" s="9"/>
      <c r="CJ933" s="9" t="str">
        <f t="shared" si="1573"/>
        <v/>
      </c>
      <c r="CK933" s="9"/>
      <c r="CL933" s="9" t="str">
        <f t="shared" si="1574"/>
        <v/>
      </c>
      <c r="CM933" s="9"/>
      <c r="CN933" s="9" t="str">
        <f t="shared" si="1575"/>
        <v/>
      </c>
      <c r="CO933" s="9"/>
      <c r="CP933" s="9"/>
      <c r="CQ933" s="9"/>
      <c r="CR933" s="9" t="str">
        <f t="shared" si="1576"/>
        <v/>
      </c>
      <c r="CS933" s="10" t="str">
        <f t="shared" si="1577"/>
        <v/>
      </c>
      <c r="CT933" s="7"/>
    </row>
    <row r="934" spans="1:98" ht="15" customHeight="1" thickBot="1">
      <c r="A934" s="23"/>
      <c r="B934" s="23"/>
      <c r="C934" s="61"/>
      <c r="D934" s="142" t="str">
        <f t="shared" si="1581"/>
        <v/>
      </c>
      <c r="E934" s="61"/>
      <c r="F934" s="128" t="str">
        <f t="shared" si="1582"/>
        <v/>
      </c>
      <c r="G934" s="61"/>
      <c r="H934" s="128" t="str">
        <f t="shared" si="1583"/>
        <v/>
      </c>
      <c r="I934" s="61"/>
      <c r="J934" s="131" t="str">
        <f t="shared" si="1584"/>
        <v/>
      </c>
      <c r="K934" s="132" t="str">
        <f t="shared" si="1584"/>
        <v/>
      </c>
      <c r="L934" s="130" t="str">
        <f t="shared" si="1585"/>
        <v/>
      </c>
      <c r="M934" s="138" t="str">
        <f t="shared" si="1586"/>
        <v/>
      </c>
      <c r="N934" s="7"/>
      <c r="O934" s="168"/>
      <c r="P934" s="23"/>
      <c r="Q934" s="61"/>
      <c r="R934" s="142" t="str">
        <f t="shared" si="1587"/>
        <v/>
      </c>
      <c r="S934" s="61"/>
      <c r="T934" s="128" t="str">
        <f t="shared" si="1588"/>
        <v/>
      </c>
      <c r="U934" s="61"/>
      <c r="V934" s="128" t="str">
        <f t="shared" si="1589"/>
        <v/>
      </c>
      <c r="W934" s="61"/>
      <c r="X934" s="131" t="str">
        <f t="shared" si="1590"/>
        <v/>
      </c>
      <c r="Y934" s="132" t="str">
        <f t="shared" si="1590"/>
        <v/>
      </c>
      <c r="Z934" s="130" t="str">
        <f t="shared" si="1591"/>
        <v/>
      </c>
      <c r="AA934" s="138" t="str">
        <f t="shared" si="1592"/>
        <v/>
      </c>
      <c r="AB934" s="7"/>
      <c r="AC934" s="168"/>
      <c r="AD934" s="23"/>
      <c r="AE934" s="61"/>
      <c r="AF934" s="142" t="str">
        <f t="shared" si="1593"/>
        <v/>
      </c>
      <c r="AG934" s="61"/>
      <c r="AH934" s="128" t="str">
        <f t="shared" si="1594"/>
        <v/>
      </c>
      <c r="AI934" s="61"/>
      <c r="AJ934" s="128" t="str">
        <f t="shared" si="1595"/>
        <v/>
      </c>
      <c r="AK934" s="61"/>
      <c r="AL934" s="131" t="str">
        <f t="shared" si="1596"/>
        <v/>
      </c>
      <c r="AM934" s="132" t="str">
        <f t="shared" si="1596"/>
        <v/>
      </c>
      <c r="AN934" s="130" t="str">
        <f t="shared" si="1597"/>
        <v/>
      </c>
      <c r="AO934" s="138" t="str">
        <f t="shared" si="1598"/>
        <v/>
      </c>
      <c r="AP934" s="7"/>
      <c r="AQ934" s="168"/>
      <c r="AR934" s="23"/>
      <c r="AS934" s="61"/>
      <c r="AT934" s="142" t="str">
        <f t="shared" si="1599"/>
        <v/>
      </c>
      <c r="AU934" s="61"/>
      <c r="AV934" s="128" t="str">
        <f t="shared" si="1600"/>
        <v/>
      </c>
      <c r="AW934" s="61"/>
      <c r="AX934" s="128" t="str">
        <f t="shared" si="1601"/>
        <v/>
      </c>
      <c r="AY934" s="61"/>
      <c r="AZ934" s="131" t="str">
        <f t="shared" si="1602"/>
        <v/>
      </c>
      <c r="BA934" s="132" t="str">
        <f t="shared" si="1602"/>
        <v/>
      </c>
      <c r="BB934" s="130" t="str">
        <f t="shared" si="1603"/>
        <v/>
      </c>
      <c r="BC934" s="138" t="str">
        <f t="shared" si="1604"/>
        <v/>
      </c>
      <c r="BD934" s="7"/>
      <c r="BE934" s="168"/>
      <c r="BF934" s="23"/>
      <c r="BG934" s="61"/>
      <c r="BH934" s="142" t="str">
        <f t="shared" si="1605"/>
        <v/>
      </c>
      <c r="BI934" s="193"/>
      <c r="BJ934" s="128" t="str">
        <f t="shared" si="1606"/>
        <v/>
      </c>
      <c r="BK934" s="61"/>
      <c r="BL934" s="128" t="str">
        <f t="shared" si="1607"/>
        <v/>
      </c>
      <c r="BM934" s="61"/>
      <c r="BN934" s="131" t="str">
        <f t="shared" si="1608"/>
        <v/>
      </c>
      <c r="BO934" s="132" t="str">
        <f t="shared" si="1608"/>
        <v/>
      </c>
      <c r="BP934" s="130" t="str">
        <f t="shared" si="1609"/>
        <v/>
      </c>
      <c r="BQ934" s="138" t="str">
        <f t="shared" si="1610"/>
        <v/>
      </c>
      <c r="BR934" s="7"/>
      <c r="BS934" s="168"/>
      <c r="BT934" s="169"/>
      <c r="BU934" s="9"/>
      <c r="BV934" s="9" t="str">
        <f>IF(BU934="","",BU934-BU925)</f>
        <v/>
      </c>
      <c r="BW934" s="9"/>
      <c r="BX934" s="9" t="str">
        <f>IF(BW934="","",BW934-BW925)</f>
        <v/>
      </c>
      <c r="BY934" s="9"/>
      <c r="BZ934" s="9" t="str">
        <f>IF(BY934="","",BY925+CA925-BY934)</f>
        <v/>
      </c>
      <c r="CA934" s="9"/>
      <c r="CB934" s="9"/>
      <c r="CC934" s="9"/>
      <c r="CD934" s="9" t="str">
        <f t="shared" si="1571"/>
        <v/>
      </c>
      <c r="CE934" s="10" t="str">
        <f t="shared" si="1572"/>
        <v/>
      </c>
      <c r="CF934" s="7"/>
      <c r="CH934" s="15"/>
      <c r="CI934" s="9"/>
      <c r="CJ934" s="9" t="str">
        <f>IF(CI934="","",CI934-CI925)</f>
        <v/>
      </c>
      <c r="CK934" s="9"/>
      <c r="CL934" s="9" t="str">
        <f>IF(CK934="","",CK934-CK925)</f>
        <v/>
      </c>
      <c r="CM934" s="9"/>
      <c r="CN934" s="9" t="str">
        <f>IF(CM934="","",CM925+CO925-CM934)</f>
        <v/>
      </c>
      <c r="CO934" s="9"/>
      <c r="CP934" s="9"/>
      <c r="CQ934" s="9"/>
      <c r="CR934" s="9" t="str">
        <f t="shared" si="1576"/>
        <v/>
      </c>
      <c r="CS934" s="10" t="str">
        <f t="shared" si="1577"/>
        <v/>
      </c>
      <c r="CT934" s="7"/>
    </row>
    <row r="935" spans="1:98" ht="15" customHeight="1" thickTop="1">
      <c r="A935" s="89"/>
      <c r="B935" s="89"/>
      <c r="C935" s="78"/>
      <c r="D935" s="78" t="str">
        <f t="shared" si="1581"/>
        <v/>
      </c>
      <c r="E935" s="78"/>
      <c r="F935" s="28" t="str">
        <f t="shared" si="1582"/>
        <v/>
      </c>
      <c r="G935" s="78"/>
      <c r="H935" s="78" t="str">
        <f t="shared" si="1583"/>
        <v/>
      </c>
      <c r="I935" s="78"/>
      <c r="J935" s="90" t="str">
        <f t="shared" si="1584"/>
        <v/>
      </c>
      <c r="K935" s="91" t="str">
        <f t="shared" si="1584"/>
        <v/>
      </c>
      <c r="L935" s="28" t="str">
        <f t="shared" si="1585"/>
        <v/>
      </c>
      <c r="M935" s="29" t="str">
        <f t="shared" si="1586"/>
        <v/>
      </c>
      <c r="N935" s="7"/>
      <c r="P935" s="89" t="str">
        <f>IF(A935="","",A935)</f>
        <v/>
      </c>
      <c r="Q935" s="78"/>
      <c r="R935" s="78" t="str">
        <f t="shared" si="1587"/>
        <v/>
      </c>
      <c r="S935" s="78"/>
      <c r="T935" s="28" t="str">
        <f t="shared" si="1588"/>
        <v/>
      </c>
      <c r="U935" s="78"/>
      <c r="V935" s="78" t="str">
        <f t="shared" si="1589"/>
        <v/>
      </c>
      <c r="W935" s="78"/>
      <c r="X935" s="90" t="str">
        <f t="shared" si="1590"/>
        <v/>
      </c>
      <c r="Y935" s="91" t="str">
        <f t="shared" si="1590"/>
        <v/>
      </c>
      <c r="Z935" s="28" t="str">
        <f t="shared" si="1591"/>
        <v/>
      </c>
      <c r="AA935" s="29" t="str">
        <f t="shared" si="1592"/>
        <v/>
      </c>
      <c r="AB935" s="7"/>
      <c r="AD935" s="89" t="str">
        <f>IF(CF935="","",CF935)</f>
        <v/>
      </c>
      <c r="AE935" s="78"/>
      <c r="AF935" s="78" t="str">
        <f t="shared" si="1593"/>
        <v/>
      </c>
      <c r="AG935" s="78"/>
      <c r="AH935" s="28" t="str">
        <f t="shared" si="1594"/>
        <v/>
      </c>
      <c r="AI935" s="78"/>
      <c r="AJ935" s="78" t="str">
        <f t="shared" si="1595"/>
        <v/>
      </c>
      <c r="AK935" s="78"/>
      <c r="AL935" s="90" t="str">
        <f t="shared" si="1596"/>
        <v/>
      </c>
      <c r="AM935" s="91" t="str">
        <f t="shared" si="1596"/>
        <v/>
      </c>
      <c r="AN935" s="28" t="str">
        <f t="shared" si="1597"/>
        <v/>
      </c>
      <c r="AO935" s="29" t="str">
        <f t="shared" si="1598"/>
        <v/>
      </c>
      <c r="AP935" s="7"/>
      <c r="AR935" s="89"/>
      <c r="AS935" s="78"/>
      <c r="AT935" s="78" t="str">
        <f t="shared" si="1599"/>
        <v/>
      </c>
      <c r="AU935" s="78"/>
      <c r="AV935" s="28" t="str">
        <f t="shared" si="1600"/>
        <v/>
      </c>
      <c r="AW935" s="78"/>
      <c r="AX935" s="78" t="str">
        <f t="shared" si="1601"/>
        <v/>
      </c>
      <c r="AY935" s="78"/>
      <c r="AZ935" s="90" t="str">
        <f t="shared" si="1602"/>
        <v/>
      </c>
      <c r="BA935" s="91" t="str">
        <f t="shared" si="1602"/>
        <v/>
      </c>
      <c r="BB935" s="28" t="str">
        <f t="shared" si="1603"/>
        <v/>
      </c>
      <c r="BC935" s="29" t="str">
        <f t="shared" si="1604"/>
        <v/>
      </c>
      <c r="BD935" s="7"/>
      <c r="BF935" s="89" t="str">
        <f>IF(EM935="","",EM935)</f>
        <v/>
      </c>
      <c r="BG935" s="78"/>
      <c r="BH935" s="78" t="str">
        <f t="shared" si="1605"/>
        <v/>
      </c>
      <c r="BI935" s="188"/>
      <c r="BJ935" s="28" t="str">
        <f t="shared" si="1606"/>
        <v/>
      </c>
      <c r="BK935" s="78"/>
      <c r="BL935" s="78" t="str">
        <f t="shared" si="1607"/>
        <v/>
      </c>
      <c r="BM935" s="78"/>
      <c r="BN935" s="90" t="str">
        <f t="shared" si="1608"/>
        <v/>
      </c>
      <c r="BO935" s="91" t="str">
        <f t="shared" si="1608"/>
        <v/>
      </c>
      <c r="BP935" s="28" t="str">
        <f t="shared" si="1609"/>
        <v/>
      </c>
      <c r="BQ935" s="29" t="str">
        <f t="shared" si="1610"/>
        <v/>
      </c>
      <c r="BR935" s="7"/>
      <c r="BS935" s="1"/>
      <c r="BT935" s="15"/>
      <c r="BU935" s="9"/>
      <c r="BV935" s="9" t="str">
        <f>IF(BU935="","",BU935-BU933)</f>
        <v/>
      </c>
      <c r="BW935" s="9"/>
      <c r="BX935" s="9" t="str">
        <f>IF(BW935="","",BW935-BW933)</f>
        <v/>
      </c>
      <c r="BY935" s="9"/>
      <c r="BZ935" s="9" t="str">
        <f>IF(BY935="","",BY933+CA933-BY935)</f>
        <v/>
      </c>
      <c r="CA935" s="9"/>
      <c r="CB935" s="9"/>
      <c r="CC935" s="9"/>
      <c r="CD935" s="9" t="str">
        <f t="shared" si="1571"/>
        <v/>
      </c>
      <c r="CE935" s="10" t="str">
        <f t="shared" si="1572"/>
        <v/>
      </c>
      <c r="CF935" s="7"/>
      <c r="CH935" s="15"/>
      <c r="CI935" s="9"/>
      <c r="CJ935" s="9" t="str">
        <f>IF(CI935="","",CI935-CI933)</f>
        <v/>
      </c>
      <c r="CK935" s="9"/>
      <c r="CL935" s="9" t="str">
        <f>IF(CK935="","",CK935-CK933)</f>
        <v/>
      </c>
      <c r="CM935" s="9"/>
      <c r="CN935" s="9" t="str">
        <f>IF(CM935="","",CM933+CO933-CM935)</f>
        <v/>
      </c>
      <c r="CO935" s="9"/>
      <c r="CP935" s="9"/>
      <c r="CQ935" s="9"/>
      <c r="CR935" s="9" t="str">
        <f t="shared" si="1576"/>
        <v/>
      </c>
      <c r="CS935" s="10" t="str">
        <f t="shared" si="1577"/>
        <v/>
      </c>
      <c r="CT935" s="7"/>
    </row>
    <row r="936" spans="1:98" ht="15" customHeight="1">
      <c r="A936" s="15"/>
      <c r="B936" s="15"/>
      <c r="C936" s="9"/>
      <c r="D936" s="9" t="str">
        <f t="shared" si="1581"/>
        <v/>
      </c>
      <c r="E936" s="9"/>
      <c r="F936" s="9" t="str">
        <f t="shared" si="1582"/>
        <v/>
      </c>
      <c r="G936" s="9"/>
      <c r="H936" s="9" t="str">
        <f t="shared" si="1583"/>
        <v/>
      </c>
      <c r="I936" s="9"/>
      <c r="J936" s="62" t="str">
        <f t="shared" si="1584"/>
        <v/>
      </c>
      <c r="K936" s="95" t="str">
        <f t="shared" si="1584"/>
        <v/>
      </c>
      <c r="L936" s="9" t="str">
        <f t="shared" si="1585"/>
        <v/>
      </c>
      <c r="M936" s="10" t="str">
        <f t="shared" si="1586"/>
        <v/>
      </c>
      <c r="N936" s="7"/>
      <c r="P936" s="15"/>
      <c r="Q936" s="9"/>
      <c r="R936" s="9" t="str">
        <f t="shared" si="1587"/>
        <v/>
      </c>
      <c r="S936" s="9"/>
      <c r="T936" s="9" t="str">
        <f t="shared" si="1588"/>
        <v/>
      </c>
      <c r="U936" s="9"/>
      <c r="V936" s="9" t="str">
        <f t="shared" si="1589"/>
        <v/>
      </c>
      <c r="W936" s="9"/>
      <c r="X936" s="62" t="str">
        <f t="shared" si="1590"/>
        <v/>
      </c>
      <c r="Y936" s="95" t="str">
        <f t="shared" si="1590"/>
        <v/>
      </c>
      <c r="Z936" s="9" t="str">
        <f t="shared" si="1591"/>
        <v/>
      </c>
      <c r="AA936" s="10" t="str">
        <f t="shared" si="1592"/>
        <v/>
      </c>
      <c r="AB936" s="7"/>
      <c r="AD936" s="15"/>
      <c r="AE936" s="9"/>
      <c r="AF936" s="9" t="str">
        <f t="shared" si="1593"/>
        <v/>
      </c>
      <c r="AG936" s="9"/>
      <c r="AH936" s="9" t="str">
        <f t="shared" si="1594"/>
        <v/>
      </c>
      <c r="AI936" s="9"/>
      <c r="AJ936" s="9" t="str">
        <f t="shared" si="1595"/>
        <v/>
      </c>
      <c r="AK936" s="9"/>
      <c r="AL936" s="62" t="str">
        <f t="shared" si="1596"/>
        <v/>
      </c>
      <c r="AM936" s="95" t="str">
        <f t="shared" si="1596"/>
        <v/>
      </c>
      <c r="AN936" s="9" t="str">
        <f t="shared" si="1597"/>
        <v/>
      </c>
      <c r="AO936" s="10" t="str">
        <f t="shared" si="1598"/>
        <v/>
      </c>
      <c r="AP936" s="7"/>
      <c r="AR936" s="15"/>
      <c r="AS936" s="9"/>
      <c r="AT936" s="9" t="str">
        <f t="shared" si="1599"/>
        <v/>
      </c>
      <c r="AU936" s="9"/>
      <c r="AV936" s="9" t="str">
        <f t="shared" si="1600"/>
        <v/>
      </c>
      <c r="AW936" s="9"/>
      <c r="AX936" s="9" t="str">
        <f t="shared" si="1601"/>
        <v/>
      </c>
      <c r="AY936" s="9"/>
      <c r="AZ936" s="62" t="str">
        <f t="shared" si="1602"/>
        <v/>
      </c>
      <c r="BA936" s="95" t="str">
        <f t="shared" si="1602"/>
        <v/>
      </c>
      <c r="BB936" s="9" t="str">
        <f t="shared" si="1603"/>
        <v/>
      </c>
      <c r="BC936" s="10" t="str">
        <f t="shared" si="1604"/>
        <v/>
      </c>
      <c r="BD936" s="7"/>
      <c r="BF936" s="15"/>
      <c r="BG936" s="9"/>
      <c r="BH936" s="9" t="str">
        <f t="shared" si="1605"/>
        <v/>
      </c>
      <c r="BI936" s="73"/>
      <c r="BJ936" s="9" t="str">
        <f t="shared" si="1606"/>
        <v/>
      </c>
      <c r="BK936" s="9"/>
      <c r="BL936" s="9" t="str">
        <f t="shared" si="1607"/>
        <v/>
      </c>
      <c r="BM936" s="9"/>
      <c r="BN936" s="62" t="str">
        <f t="shared" si="1608"/>
        <v/>
      </c>
      <c r="BO936" s="95" t="str">
        <f t="shared" si="1608"/>
        <v/>
      </c>
      <c r="BP936" s="9" t="str">
        <f t="shared" si="1609"/>
        <v/>
      </c>
      <c r="BQ936" s="10" t="str">
        <f t="shared" si="1610"/>
        <v/>
      </c>
      <c r="BR936" s="7"/>
      <c r="BS936" s="1"/>
      <c r="BT936" s="15"/>
      <c r="BU936" s="9"/>
      <c r="BV936" s="9" t="str">
        <f t="shared" ref="BV936:BV954" si="1611">IF(BU936="","",BU936-BU935)</f>
        <v/>
      </c>
      <c r="BW936" s="9"/>
      <c r="BX936" s="9" t="str">
        <f t="shared" ref="BX936:BX955" si="1612">IF(BW936="","",BW936-BW935)</f>
        <v/>
      </c>
      <c r="BY936" s="9"/>
      <c r="BZ936" s="9" t="str">
        <f t="shared" ref="BZ936:BZ955" si="1613">IF(BY936="","",BY935+CA935-BY936)</f>
        <v/>
      </c>
      <c r="CA936" s="9"/>
      <c r="CB936" s="9"/>
      <c r="CC936" s="9"/>
      <c r="CD936" s="9" t="str">
        <f t="shared" si="1571"/>
        <v/>
      </c>
      <c r="CE936" s="10" t="str">
        <f t="shared" si="1572"/>
        <v/>
      </c>
      <c r="CF936" s="7"/>
      <c r="CH936" s="15"/>
      <c r="CI936" s="9"/>
      <c r="CJ936" s="9" t="str">
        <f t="shared" ref="CJ936:CJ954" si="1614">IF(CI936="","",CI936-CI935)</f>
        <v/>
      </c>
      <c r="CK936" s="9"/>
      <c r="CL936" s="9" t="str">
        <f t="shared" ref="CL936:CL955" si="1615">IF(CK936="","",CK936-CK935)</f>
        <v/>
      </c>
      <c r="CM936" s="9"/>
      <c r="CN936" s="9" t="str">
        <f t="shared" ref="CN936:CN955" si="1616">IF(CM936="","",CM935+CO935-CM936)</f>
        <v/>
      </c>
      <c r="CO936" s="9"/>
      <c r="CP936" s="9"/>
      <c r="CQ936" s="9"/>
      <c r="CR936" s="9" t="str">
        <f t="shared" si="1576"/>
        <v/>
      </c>
      <c r="CS936" s="10" t="str">
        <f t="shared" si="1577"/>
        <v/>
      </c>
      <c r="CT936" s="7"/>
    </row>
    <row r="937" spans="1:98" ht="15" customHeight="1">
      <c r="A937" s="15"/>
      <c r="B937" s="15"/>
      <c r="C937" s="9"/>
      <c r="D937" s="9" t="str">
        <f t="shared" si="1581"/>
        <v/>
      </c>
      <c r="E937" s="9"/>
      <c r="F937" s="9" t="str">
        <f t="shared" si="1582"/>
        <v/>
      </c>
      <c r="G937" s="9"/>
      <c r="H937" s="9" t="str">
        <f t="shared" si="1583"/>
        <v/>
      </c>
      <c r="I937" s="9"/>
      <c r="J937" s="62" t="str">
        <f t="shared" si="1584"/>
        <v/>
      </c>
      <c r="K937" s="9" t="str">
        <f t="shared" si="1584"/>
        <v/>
      </c>
      <c r="L937" s="9" t="str">
        <f t="shared" si="1585"/>
        <v/>
      </c>
      <c r="M937" s="10" t="str">
        <f t="shared" si="1586"/>
        <v/>
      </c>
      <c r="N937" s="7"/>
      <c r="P937" s="15"/>
      <c r="Q937" s="9"/>
      <c r="R937" s="9" t="str">
        <f t="shared" si="1587"/>
        <v/>
      </c>
      <c r="S937" s="9"/>
      <c r="T937" s="9" t="str">
        <f t="shared" si="1588"/>
        <v/>
      </c>
      <c r="U937" s="9"/>
      <c r="V937" s="9" t="str">
        <f t="shared" si="1589"/>
        <v/>
      </c>
      <c r="W937" s="9"/>
      <c r="X937" s="62" t="str">
        <f t="shared" si="1590"/>
        <v/>
      </c>
      <c r="Y937" s="9" t="str">
        <f t="shared" si="1590"/>
        <v/>
      </c>
      <c r="Z937" s="9" t="str">
        <f t="shared" si="1591"/>
        <v/>
      </c>
      <c r="AA937" s="10" t="str">
        <f t="shared" si="1592"/>
        <v/>
      </c>
      <c r="AB937" s="7"/>
      <c r="AD937" s="15"/>
      <c r="AE937" s="9"/>
      <c r="AF937" s="9" t="str">
        <f t="shared" si="1593"/>
        <v/>
      </c>
      <c r="AG937" s="9"/>
      <c r="AH937" s="9" t="str">
        <f t="shared" si="1594"/>
        <v/>
      </c>
      <c r="AI937" s="9"/>
      <c r="AJ937" s="9" t="str">
        <f t="shared" si="1595"/>
        <v/>
      </c>
      <c r="AK937" s="9"/>
      <c r="AL937" s="62" t="str">
        <f t="shared" si="1596"/>
        <v/>
      </c>
      <c r="AM937" s="9" t="str">
        <f t="shared" si="1596"/>
        <v/>
      </c>
      <c r="AN937" s="9" t="str">
        <f t="shared" si="1597"/>
        <v/>
      </c>
      <c r="AO937" s="10" t="str">
        <f t="shared" si="1598"/>
        <v/>
      </c>
      <c r="AP937" s="7"/>
      <c r="AR937" s="17"/>
      <c r="AS937" s="9"/>
      <c r="AT937" s="9" t="str">
        <f t="shared" si="1599"/>
        <v/>
      </c>
      <c r="AU937" s="9"/>
      <c r="AV937" s="9" t="str">
        <f t="shared" si="1600"/>
        <v/>
      </c>
      <c r="AW937" s="9"/>
      <c r="AX937" s="9" t="str">
        <f t="shared" si="1601"/>
        <v/>
      </c>
      <c r="AY937" s="9"/>
      <c r="AZ937" s="62" t="str">
        <f t="shared" si="1602"/>
        <v/>
      </c>
      <c r="BA937" s="9" t="str">
        <f t="shared" si="1602"/>
        <v/>
      </c>
      <c r="BB937" s="9" t="str">
        <f t="shared" si="1603"/>
        <v/>
      </c>
      <c r="BC937" s="10" t="str">
        <f t="shared" si="1604"/>
        <v/>
      </c>
      <c r="BD937" s="7"/>
      <c r="BF937" s="15"/>
      <c r="BG937" s="9"/>
      <c r="BH937" s="9" t="str">
        <f t="shared" si="1605"/>
        <v/>
      </c>
      <c r="BI937" s="73"/>
      <c r="BJ937" s="9" t="str">
        <f t="shared" si="1606"/>
        <v/>
      </c>
      <c r="BK937" s="9"/>
      <c r="BL937" s="9" t="str">
        <f t="shared" si="1607"/>
        <v/>
      </c>
      <c r="BM937" s="9"/>
      <c r="BN937" s="62" t="str">
        <f t="shared" si="1608"/>
        <v/>
      </c>
      <c r="BO937" s="9" t="str">
        <f t="shared" si="1608"/>
        <v/>
      </c>
      <c r="BP937" s="9" t="str">
        <f t="shared" si="1609"/>
        <v/>
      </c>
      <c r="BQ937" s="10" t="str">
        <f t="shared" si="1610"/>
        <v/>
      </c>
      <c r="BR937" s="7"/>
      <c r="BS937" s="1"/>
      <c r="BT937" s="15"/>
      <c r="BU937" s="9"/>
      <c r="BV937" s="9" t="str">
        <f t="shared" si="1611"/>
        <v/>
      </c>
      <c r="BW937" s="9"/>
      <c r="BX937" s="9" t="str">
        <f t="shared" si="1612"/>
        <v/>
      </c>
      <c r="BY937" s="9"/>
      <c r="BZ937" s="9" t="str">
        <f t="shared" si="1613"/>
        <v/>
      </c>
      <c r="CA937" s="9"/>
      <c r="CB937" s="9"/>
      <c r="CC937" s="9"/>
      <c r="CD937" s="9" t="str">
        <f t="shared" si="1571"/>
        <v/>
      </c>
      <c r="CE937" s="10" t="str">
        <f t="shared" si="1572"/>
        <v/>
      </c>
      <c r="CF937" s="7"/>
      <c r="CH937" s="15"/>
      <c r="CI937" s="9"/>
      <c r="CJ937" s="9" t="str">
        <f t="shared" si="1614"/>
        <v/>
      </c>
      <c r="CK937" s="9"/>
      <c r="CL937" s="9" t="str">
        <f t="shared" si="1615"/>
        <v/>
      </c>
      <c r="CM937" s="9"/>
      <c r="CN937" s="9" t="str">
        <f t="shared" si="1616"/>
        <v/>
      </c>
      <c r="CO937" s="9"/>
      <c r="CP937" s="9"/>
      <c r="CQ937" s="9"/>
      <c r="CR937" s="9" t="str">
        <f t="shared" si="1576"/>
        <v/>
      </c>
      <c r="CS937" s="10" t="str">
        <f t="shared" si="1577"/>
        <v/>
      </c>
      <c r="CT937" s="7"/>
    </row>
    <row r="938" spans="1:98" ht="15" customHeight="1" thickBot="1">
      <c r="A938" s="23"/>
      <c r="B938" s="23"/>
      <c r="C938" s="24"/>
      <c r="D938" s="24" t="str">
        <f t="shared" si="1581"/>
        <v/>
      </c>
      <c r="E938" s="24"/>
      <c r="F938" s="24" t="str">
        <f t="shared" si="1582"/>
        <v/>
      </c>
      <c r="G938" s="24"/>
      <c r="H938" s="24" t="str">
        <f t="shared" si="1583"/>
        <v/>
      </c>
      <c r="I938" s="24"/>
      <c r="J938" s="63" t="str">
        <f t="shared" si="1584"/>
        <v/>
      </c>
      <c r="K938" s="96" t="str">
        <f t="shared" si="1584"/>
        <v/>
      </c>
      <c r="L938" s="24" t="str">
        <f t="shared" si="1585"/>
        <v/>
      </c>
      <c r="M938" s="26" t="str">
        <f t="shared" si="1586"/>
        <v/>
      </c>
      <c r="N938" s="7"/>
      <c r="P938" s="23"/>
      <c r="Q938" s="24"/>
      <c r="R938" s="24" t="str">
        <f t="shared" si="1587"/>
        <v/>
      </c>
      <c r="S938" s="24"/>
      <c r="T938" s="24" t="str">
        <f t="shared" si="1588"/>
        <v/>
      </c>
      <c r="U938" s="24"/>
      <c r="V938" s="24" t="str">
        <f t="shared" si="1589"/>
        <v/>
      </c>
      <c r="W938" s="24"/>
      <c r="X938" s="63" t="str">
        <f t="shared" si="1590"/>
        <v/>
      </c>
      <c r="Y938" s="96" t="str">
        <f t="shared" si="1590"/>
        <v/>
      </c>
      <c r="Z938" s="24" t="str">
        <f t="shared" si="1591"/>
        <v/>
      </c>
      <c r="AA938" s="26" t="str">
        <f t="shared" si="1592"/>
        <v/>
      </c>
      <c r="AB938" s="7"/>
      <c r="AD938" s="23"/>
      <c r="AE938" s="24"/>
      <c r="AF938" s="24" t="str">
        <f t="shared" si="1593"/>
        <v/>
      </c>
      <c r="AG938" s="24"/>
      <c r="AH938" s="24" t="str">
        <f t="shared" si="1594"/>
        <v/>
      </c>
      <c r="AI938" s="24"/>
      <c r="AJ938" s="24" t="str">
        <f t="shared" si="1595"/>
        <v/>
      </c>
      <c r="AK938" s="24"/>
      <c r="AL938" s="63" t="str">
        <f t="shared" si="1596"/>
        <v/>
      </c>
      <c r="AM938" s="96" t="str">
        <f t="shared" si="1596"/>
        <v/>
      </c>
      <c r="AN938" s="24" t="str">
        <f t="shared" si="1597"/>
        <v/>
      </c>
      <c r="AO938" s="26" t="str">
        <f t="shared" si="1598"/>
        <v/>
      </c>
      <c r="AP938" s="7"/>
      <c r="AR938" s="23"/>
      <c r="AS938" s="24"/>
      <c r="AT938" s="24" t="str">
        <f t="shared" si="1599"/>
        <v/>
      </c>
      <c r="AU938" s="24"/>
      <c r="AV938" s="24" t="str">
        <f t="shared" si="1600"/>
        <v/>
      </c>
      <c r="AW938" s="24"/>
      <c r="AX938" s="24" t="str">
        <f t="shared" si="1601"/>
        <v/>
      </c>
      <c r="AY938" s="24"/>
      <c r="AZ938" s="63" t="str">
        <f t="shared" si="1602"/>
        <v/>
      </c>
      <c r="BA938" s="96" t="str">
        <f t="shared" si="1602"/>
        <v/>
      </c>
      <c r="BB938" s="24" t="str">
        <f t="shared" si="1603"/>
        <v/>
      </c>
      <c r="BC938" s="26" t="str">
        <f t="shared" si="1604"/>
        <v/>
      </c>
      <c r="BD938" s="7"/>
      <c r="BF938" s="23"/>
      <c r="BG938" s="24"/>
      <c r="BH938" s="24" t="str">
        <f t="shared" si="1605"/>
        <v/>
      </c>
      <c r="BI938" s="189"/>
      <c r="BJ938" s="24" t="str">
        <f t="shared" si="1606"/>
        <v/>
      </c>
      <c r="BK938" s="24"/>
      <c r="BL938" s="24" t="str">
        <f t="shared" si="1607"/>
        <v/>
      </c>
      <c r="BM938" s="24"/>
      <c r="BN938" s="63" t="str">
        <f t="shared" si="1608"/>
        <v/>
      </c>
      <c r="BO938" s="96" t="str">
        <f t="shared" si="1608"/>
        <v/>
      </c>
      <c r="BP938" s="24" t="str">
        <f t="shared" si="1609"/>
        <v/>
      </c>
      <c r="BQ938" s="26" t="str">
        <f t="shared" si="1610"/>
        <v/>
      </c>
      <c r="BR938" s="7"/>
      <c r="BS938" s="1"/>
      <c r="BT938" s="15"/>
      <c r="BU938" s="9"/>
      <c r="BV938" s="9" t="str">
        <f t="shared" si="1611"/>
        <v/>
      </c>
      <c r="BW938" s="9"/>
      <c r="BX938" s="9" t="str">
        <f t="shared" si="1612"/>
        <v/>
      </c>
      <c r="BY938" s="9"/>
      <c r="BZ938" s="9" t="str">
        <f t="shared" si="1613"/>
        <v/>
      </c>
      <c r="CA938" s="9"/>
      <c r="CB938" s="9"/>
      <c r="CC938" s="9"/>
      <c r="CD938" s="9" t="str">
        <f t="shared" si="1571"/>
        <v/>
      </c>
      <c r="CE938" s="10" t="str">
        <f t="shared" si="1572"/>
        <v/>
      </c>
      <c r="CF938" s="7"/>
      <c r="CH938" s="15"/>
      <c r="CI938" s="9"/>
      <c r="CJ938" s="9" t="str">
        <f t="shared" si="1614"/>
        <v/>
      </c>
      <c r="CK938" s="9"/>
      <c r="CL938" s="9" t="str">
        <f t="shared" si="1615"/>
        <v/>
      </c>
      <c r="CM938" s="9"/>
      <c r="CN938" s="9" t="str">
        <f t="shared" si="1616"/>
        <v/>
      </c>
      <c r="CO938" s="9"/>
      <c r="CP938" s="9"/>
      <c r="CQ938" s="9"/>
      <c r="CR938" s="9" t="str">
        <f t="shared" si="1576"/>
        <v/>
      </c>
      <c r="CS938" s="10" t="str">
        <f t="shared" si="1577"/>
        <v/>
      </c>
      <c r="CT938" s="7"/>
    </row>
    <row r="939" spans="1:98" ht="15" customHeight="1" thickTop="1">
      <c r="A939" s="15"/>
      <c r="B939" s="6" t="str">
        <f>IF(A939="","",SUM(D939:D942)+SUM(R939:R942)+BV912+SUM(CJ939:CJ942))</f>
        <v/>
      </c>
      <c r="C939" s="78"/>
      <c r="D939" s="78" t="str">
        <f t="shared" si="1581"/>
        <v/>
      </c>
      <c r="E939" s="78"/>
      <c r="F939" s="28" t="str">
        <f t="shared" si="1582"/>
        <v/>
      </c>
      <c r="G939" s="78"/>
      <c r="H939" s="78" t="str">
        <f t="shared" si="1583"/>
        <v/>
      </c>
      <c r="I939" s="78"/>
      <c r="J939" s="90"/>
      <c r="K939" s="91"/>
      <c r="L939" s="28" t="str">
        <f t="shared" si="1585"/>
        <v/>
      </c>
      <c r="M939" s="29" t="str">
        <f t="shared" si="1586"/>
        <v/>
      </c>
      <c r="N939" s="7"/>
      <c r="P939" s="89" t="str">
        <f>IF(A939="","",A939)</f>
        <v/>
      </c>
      <c r="Q939" s="78"/>
      <c r="R939" s="78" t="str">
        <f t="shared" si="1587"/>
        <v/>
      </c>
      <c r="S939" s="78"/>
      <c r="T939" s="28" t="str">
        <f t="shared" si="1588"/>
        <v/>
      </c>
      <c r="U939" s="78"/>
      <c r="V939" s="78" t="str">
        <f t="shared" si="1589"/>
        <v/>
      </c>
      <c r="W939" s="78"/>
      <c r="X939" s="90"/>
      <c r="Y939" s="91"/>
      <c r="Z939" s="28" t="str">
        <f t="shared" si="1591"/>
        <v/>
      </c>
      <c r="AA939" s="29" t="str">
        <f t="shared" si="1592"/>
        <v/>
      </c>
      <c r="AB939" s="7"/>
      <c r="AD939" s="89" t="str">
        <f>IF(CF939="","",CF939)</f>
        <v/>
      </c>
      <c r="AE939" s="78"/>
      <c r="AF939" s="78" t="str">
        <f t="shared" si="1593"/>
        <v/>
      </c>
      <c r="AG939" s="78"/>
      <c r="AH939" s="28" t="str">
        <f t="shared" si="1594"/>
        <v/>
      </c>
      <c r="AI939" s="78"/>
      <c r="AJ939" s="78" t="str">
        <f t="shared" si="1595"/>
        <v/>
      </c>
      <c r="AK939" s="78"/>
      <c r="AL939" s="90"/>
      <c r="AM939" s="91"/>
      <c r="AN939" s="28" t="str">
        <f t="shared" si="1597"/>
        <v/>
      </c>
      <c r="AO939" s="29" t="str">
        <f t="shared" si="1598"/>
        <v/>
      </c>
      <c r="AP939" s="7"/>
      <c r="AR939" s="89"/>
      <c r="AS939" s="78"/>
      <c r="AT939" s="78" t="str">
        <f t="shared" si="1599"/>
        <v/>
      </c>
      <c r="AU939" s="78"/>
      <c r="AV939" s="28" t="str">
        <f t="shared" si="1600"/>
        <v/>
      </c>
      <c r="AW939" s="78"/>
      <c r="AX939" s="78" t="str">
        <f t="shared" si="1601"/>
        <v/>
      </c>
      <c r="AY939" s="78"/>
      <c r="AZ939" s="90"/>
      <c r="BA939" s="91"/>
      <c r="BB939" s="28" t="str">
        <f t="shared" si="1603"/>
        <v/>
      </c>
      <c r="BC939" s="29" t="str">
        <f t="shared" si="1604"/>
        <v/>
      </c>
      <c r="BD939" s="7"/>
      <c r="BF939" s="89" t="str">
        <f>IF(EM939="","",EM939)</f>
        <v/>
      </c>
      <c r="BG939" s="78"/>
      <c r="BH939" s="78" t="str">
        <f t="shared" si="1605"/>
        <v/>
      </c>
      <c r="BI939" s="188"/>
      <c r="BJ939" s="28" t="str">
        <f t="shared" si="1606"/>
        <v/>
      </c>
      <c r="BK939" s="78"/>
      <c r="BL939" s="78" t="str">
        <f t="shared" si="1607"/>
        <v/>
      </c>
      <c r="BM939" s="78"/>
      <c r="BN939" s="90"/>
      <c r="BO939" s="91"/>
      <c r="BP939" s="28" t="str">
        <f t="shared" si="1609"/>
        <v/>
      </c>
      <c r="BQ939" s="29" t="str">
        <f t="shared" si="1610"/>
        <v/>
      </c>
      <c r="BR939" s="7"/>
      <c r="BS939" s="1"/>
      <c r="BT939" s="15"/>
      <c r="BU939" s="9"/>
      <c r="BV939" s="9" t="str">
        <f t="shared" si="1611"/>
        <v/>
      </c>
      <c r="BW939" s="9"/>
      <c r="BX939" s="9" t="str">
        <f t="shared" si="1612"/>
        <v/>
      </c>
      <c r="BY939" s="9"/>
      <c r="BZ939" s="9" t="str">
        <f t="shared" si="1613"/>
        <v/>
      </c>
      <c r="CA939" s="9"/>
      <c r="CB939" s="9"/>
      <c r="CC939" s="9"/>
      <c r="CD939" s="9" t="str">
        <f t="shared" si="1571"/>
        <v/>
      </c>
      <c r="CE939" s="10" t="str">
        <f t="shared" si="1572"/>
        <v/>
      </c>
      <c r="CF939" s="7"/>
      <c r="CH939" s="15"/>
      <c r="CI939" s="9"/>
      <c r="CJ939" s="9" t="str">
        <f t="shared" si="1614"/>
        <v/>
      </c>
      <c r="CK939" s="9"/>
      <c r="CL939" s="9" t="str">
        <f t="shared" si="1615"/>
        <v/>
      </c>
      <c r="CM939" s="9"/>
      <c r="CN939" s="9" t="str">
        <f t="shared" si="1616"/>
        <v/>
      </c>
      <c r="CO939" s="9"/>
      <c r="CP939" s="9"/>
      <c r="CQ939" s="9"/>
      <c r="CR939" s="9" t="str">
        <f t="shared" si="1576"/>
        <v/>
      </c>
      <c r="CS939" s="10" t="str">
        <f t="shared" si="1577"/>
        <v/>
      </c>
      <c r="CT939" s="7"/>
    </row>
    <row r="940" spans="1:98" ht="15" customHeight="1">
      <c r="A940" s="15"/>
      <c r="B940" s="15"/>
      <c r="C940" s="9"/>
      <c r="D940" s="9" t="str">
        <f t="shared" si="1581"/>
        <v/>
      </c>
      <c r="E940" s="9"/>
      <c r="F940" s="9" t="str">
        <f t="shared" si="1582"/>
        <v/>
      </c>
      <c r="G940" s="9"/>
      <c r="H940" s="9" t="str">
        <f t="shared" si="1583"/>
        <v/>
      </c>
      <c r="I940" s="9"/>
      <c r="J940" s="62"/>
      <c r="K940" s="95"/>
      <c r="L940" s="9" t="str">
        <f t="shared" si="1585"/>
        <v/>
      </c>
      <c r="M940" s="10" t="str">
        <f t="shared" si="1586"/>
        <v/>
      </c>
      <c r="N940" s="7"/>
      <c r="P940" s="15"/>
      <c r="Q940" s="9"/>
      <c r="R940" s="9" t="str">
        <f t="shared" si="1587"/>
        <v/>
      </c>
      <c r="S940" s="9"/>
      <c r="T940" s="9" t="str">
        <f t="shared" si="1588"/>
        <v/>
      </c>
      <c r="U940" s="9"/>
      <c r="V940" s="9" t="str">
        <f t="shared" si="1589"/>
        <v/>
      </c>
      <c r="W940" s="9"/>
      <c r="X940" s="62"/>
      <c r="Y940" s="95"/>
      <c r="Z940" s="9" t="str">
        <f t="shared" si="1591"/>
        <v/>
      </c>
      <c r="AA940" s="10" t="str">
        <f t="shared" si="1592"/>
        <v/>
      </c>
      <c r="AB940" s="7"/>
      <c r="AD940" s="15"/>
      <c r="AE940" s="9"/>
      <c r="AF940" s="9" t="str">
        <f t="shared" si="1593"/>
        <v/>
      </c>
      <c r="AG940" s="9"/>
      <c r="AH940" s="9" t="str">
        <f t="shared" si="1594"/>
        <v/>
      </c>
      <c r="AI940" s="9"/>
      <c r="AJ940" s="9" t="str">
        <f t="shared" si="1595"/>
        <v/>
      </c>
      <c r="AK940" s="9"/>
      <c r="AL940" s="62"/>
      <c r="AM940" s="95"/>
      <c r="AN940" s="9" t="str">
        <f t="shared" si="1597"/>
        <v/>
      </c>
      <c r="AO940" s="10" t="str">
        <f t="shared" si="1598"/>
        <v/>
      </c>
      <c r="AP940" s="7"/>
      <c r="AR940" s="15"/>
      <c r="AS940" s="9"/>
      <c r="AT940" s="9" t="str">
        <f t="shared" si="1599"/>
        <v/>
      </c>
      <c r="AU940" s="9"/>
      <c r="AV940" s="9" t="str">
        <f t="shared" si="1600"/>
        <v/>
      </c>
      <c r="AW940" s="9"/>
      <c r="AX940" s="9" t="str">
        <f t="shared" si="1601"/>
        <v/>
      </c>
      <c r="AY940" s="9"/>
      <c r="AZ940" s="62"/>
      <c r="BA940" s="95"/>
      <c r="BB940" s="9" t="str">
        <f t="shared" si="1603"/>
        <v/>
      </c>
      <c r="BC940" s="10" t="str">
        <f t="shared" si="1604"/>
        <v/>
      </c>
      <c r="BD940" s="7"/>
      <c r="BF940" s="15"/>
      <c r="BG940" s="9"/>
      <c r="BH940" s="9" t="str">
        <f t="shared" si="1605"/>
        <v/>
      </c>
      <c r="BI940" s="73"/>
      <c r="BJ940" s="9" t="str">
        <f t="shared" si="1606"/>
        <v/>
      </c>
      <c r="BK940" s="9"/>
      <c r="BL940" s="9" t="str">
        <f t="shared" si="1607"/>
        <v/>
      </c>
      <c r="BM940" s="9"/>
      <c r="BN940" s="62"/>
      <c r="BO940" s="95"/>
      <c r="BP940" s="9" t="str">
        <f t="shared" si="1609"/>
        <v/>
      </c>
      <c r="BQ940" s="10" t="str">
        <f t="shared" si="1610"/>
        <v/>
      </c>
      <c r="BR940" s="7"/>
      <c r="BS940" s="1"/>
      <c r="BT940" s="15"/>
      <c r="BU940" s="9"/>
      <c r="BV940" s="9" t="str">
        <f t="shared" si="1611"/>
        <v/>
      </c>
      <c r="BW940" s="9"/>
      <c r="BX940" s="9" t="str">
        <f t="shared" si="1612"/>
        <v/>
      </c>
      <c r="BY940" s="9"/>
      <c r="BZ940" s="9" t="str">
        <f t="shared" si="1613"/>
        <v/>
      </c>
      <c r="CA940" s="9"/>
      <c r="CB940" s="9"/>
      <c r="CC940" s="9"/>
      <c r="CD940" s="9" t="str">
        <f t="shared" si="1571"/>
        <v/>
      </c>
      <c r="CE940" s="10" t="str">
        <f t="shared" si="1572"/>
        <v/>
      </c>
      <c r="CF940" s="7"/>
      <c r="CH940" s="15"/>
      <c r="CI940" s="9"/>
      <c r="CJ940" s="9" t="str">
        <f t="shared" si="1614"/>
        <v/>
      </c>
      <c r="CK940" s="9"/>
      <c r="CL940" s="9" t="str">
        <f t="shared" si="1615"/>
        <v/>
      </c>
      <c r="CM940" s="9"/>
      <c r="CN940" s="9" t="str">
        <f t="shared" si="1616"/>
        <v/>
      </c>
      <c r="CO940" s="9"/>
      <c r="CP940" s="9"/>
      <c r="CQ940" s="9"/>
      <c r="CR940" s="9" t="str">
        <f t="shared" si="1576"/>
        <v/>
      </c>
      <c r="CS940" s="10" t="str">
        <f t="shared" si="1577"/>
        <v/>
      </c>
      <c r="CT940" s="7"/>
    </row>
    <row r="941" spans="1:98" ht="15" customHeight="1">
      <c r="A941" s="15"/>
      <c r="B941" s="15"/>
      <c r="C941" s="9"/>
      <c r="D941" s="9" t="str">
        <f t="shared" si="1581"/>
        <v/>
      </c>
      <c r="E941" s="9"/>
      <c r="F941" s="9" t="str">
        <f t="shared" si="1582"/>
        <v/>
      </c>
      <c r="G941" s="9"/>
      <c r="H941" s="9" t="str">
        <f t="shared" si="1583"/>
        <v/>
      </c>
      <c r="I941" s="9"/>
      <c r="J941" s="62"/>
      <c r="K941" s="95"/>
      <c r="L941" s="9" t="str">
        <f t="shared" si="1585"/>
        <v/>
      </c>
      <c r="M941" s="10" t="str">
        <f t="shared" si="1586"/>
        <v/>
      </c>
      <c r="N941" s="7"/>
      <c r="P941" s="15"/>
      <c r="Q941" s="9"/>
      <c r="R941" s="9" t="str">
        <f t="shared" si="1587"/>
        <v/>
      </c>
      <c r="S941" s="9"/>
      <c r="T941" s="9" t="str">
        <f t="shared" si="1588"/>
        <v/>
      </c>
      <c r="U941" s="9"/>
      <c r="V941" s="9" t="str">
        <f t="shared" si="1589"/>
        <v/>
      </c>
      <c r="W941" s="9"/>
      <c r="X941" s="62"/>
      <c r="Y941" s="95"/>
      <c r="Z941" s="9" t="str">
        <f t="shared" si="1591"/>
        <v/>
      </c>
      <c r="AA941" s="10" t="str">
        <f t="shared" si="1592"/>
        <v/>
      </c>
      <c r="AB941" s="7"/>
      <c r="AD941" s="15"/>
      <c r="AE941" s="9"/>
      <c r="AF941" s="9" t="str">
        <f t="shared" si="1593"/>
        <v/>
      </c>
      <c r="AG941" s="9"/>
      <c r="AH941" s="9" t="str">
        <f t="shared" si="1594"/>
        <v/>
      </c>
      <c r="AI941" s="9"/>
      <c r="AJ941" s="9" t="str">
        <f t="shared" si="1595"/>
        <v/>
      </c>
      <c r="AK941" s="9"/>
      <c r="AL941" s="62"/>
      <c r="AM941" s="95"/>
      <c r="AN941" s="9" t="str">
        <f t="shared" si="1597"/>
        <v/>
      </c>
      <c r="AO941" s="10" t="str">
        <f t="shared" si="1598"/>
        <v/>
      </c>
      <c r="AP941" s="7"/>
      <c r="AR941" s="17"/>
      <c r="AS941" s="9"/>
      <c r="AT941" s="9" t="str">
        <f t="shared" si="1599"/>
        <v/>
      </c>
      <c r="AU941" s="9"/>
      <c r="AV941" s="9" t="str">
        <f t="shared" si="1600"/>
        <v/>
      </c>
      <c r="AW941" s="9"/>
      <c r="AX941" s="9" t="str">
        <f t="shared" si="1601"/>
        <v/>
      </c>
      <c r="AY941" s="9"/>
      <c r="AZ941" s="62"/>
      <c r="BA941" s="95"/>
      <c r="BB941" s="9" t="str">
        <f t="shared" si="1603"/>
        <v/>
      </c>
      <c r="BC941" s="10" t="str">
        <f t="shared" si="1604"/>
        <v/>
      </c>
      <c r="BD941" s="7"/>
      <c r="BF941" s="15"/>
      <c r="BG941" s="9"/>
      <c r="BH941" s="9" t="str">
        <f t="shared" si="1605"/>
        <v/>
      </c>
      <c r="BI941" s="73"/>
      <c r="BJ941" s="9" t="str">
        <f t="shared" si="1606"/>
        <v/>
      </c>
      <c r="BK941" s="9"/>
      <c r="BL941" s="9" t="str">
        <f t="shared" si="1607"/>
        <v/>
      </c>
      <c r="BM941" s="9"/>
      <c r="BN941" s="62"/>
      <c r="BO941" s="95"/>
      <c r="BP941" s="9" t="str">
        <f t="shared" si="1609"/>
        <v/>
      </c>
      <c r="BQ941" s="10" t="str">
        <f t="shared" si="1610"/>
        <v/>
      </c>
      <c r="BR941" s="7"/>
      <c r="BS941" s="1"/>
      <c r="BT941" s="15"/>
      <c r="BU941" s="9"/>
      <c r="BV941" s="9" t="str">
        <f t="shared" si="1611"/>
        <v/>
      </c>
      <c r="BW941" s="9"/>
      <c r="BX941" s="9" t="str">
        <f t="shared" si="1612"/>
        <v/>
      </c>
      <c r="BY941" s="9"/>
      <c r="BZ941" s="9" t="str">
        <f t="shared" si="1613"/>
        <v/>
      </c>
      <c r="CA941" s="9"/>
      <c r="CB941" s="9"/>
      <c r="CC941" s="9"/>
      <c r="CD941" s="9" t="str">
        <f t="shared" si="1571"/>
        <v/>
      </c>
      <c r="CE941" s="10" t="str">
        <f t="shared" si="1572"/>
        <v/>
      </c>
      <c r="CF941" s="7"/>
      <c r="CH941" s="15"/>
      <c r="CI941" s="9"/>
      <c r="CJ941" s="9" t="str">
        <f t="shared" si="1614"/>
        <v/>
      </c>
      <c r="CK941" s="9"/>
      <c r="CL941" s="9" t="str">
        <f t="shared" si="1615"/>
        <v/>
      </c>
      <c r="CM941" s="9"/>
      <c r="CN941" s="9" t="str">
        <f t="shared" si="1616"/>
        <v/>
      </c>
      <c r="CO941" s="9"/>
      <c r="CP941" s="9"/>
      <c r="CQ941" s="9"/>
      <c r="CR941" s="9" t="str">
        <f t="shared" si="1576"/>
        <v/>
      </c>
      <c r="CS941" s="10" t="str">
        <f t="shared" si="1577"/>
        <v/>
      </c>
      <c r="CT941" s="7"/>
    </row>
    <row r="942" spans="1:98" ht="15" customHeight="1" thickBot="1">
      <c r="A942" s="23"/>
      <c r="B942" s="23"/>
      <c r="C942" s="24"/>
      <c r="D942" s="24" t="str">
        <f t="shared" si="1581"/>
        <v/>
      </c>
      <c r="E942" s="24"/>
      <c r="F942" s="24" t="str">
        <f t="shared" si="1582"/>
        <v/>
      </c>
      <c r="G942" s="24"/>
      <c r="H942" s="24" t="str">
        <f t="shared" si="1583"/>
        <v/>
      </c>
      <c r="I942" s="24"/>
      <c r="J942" s="63"/>
      <c r="K942" s="24"/>
      <c r="L942" s="24" t="str">
        <f t="shared" si="1585"/>
        <v/>
      </c>
      <c r="M942" s="26" t="str">
        <f t="shared" si="1586"/>
        <v/>
      </c>
      <c r="N942" s="7"/>
      <c r="P942" s="23"/>
      <c r="Q942" s="24"/>
      <c r="R942" s="24" t="str">
        <f t="shared" si="1587"/>
        <v/>
      </c>
      <c r="S942" s="24"/>
      <c r="T942" s="24" t="str">
        <f t="shared" si="1588"/>
        <v/>
      </c>
      <c r="U942" s="24"/>
      <c r="V942" s="24" t="str">
        <f t="shared" si="1589"/>
        <v/>
      </c>
      <c r="W942" s="24"/>
      <c r="X942" s="63"/>
      <c r="Y942" s="24"/>
      <c r="Z942" s="24" t="str">
        <f t="shared" si="1591"/>
        <v/>
      </c>
      <c r="AA942" s="26" t="str">
        <f t="shared" si="1592"/>
        <v/>
      </c>
      <c r="AB942" s="7"/>
      <c r="AD942" s="23"/>
      <c r="AE942" s="24"/>
      <c r="AF942" s="24" t="str">
        <f t="shared" si="1593"/>
        <v/>
      </c>
      <c r="AG942" s="24"/>
      <c r="AH942" s="24" t="str">
        <f t="shared" si="1594"/>
        <v/>
      </c>
      <c r="AI942" s="24"/>
      <c r="AJ942" s="24" t="str">
        <f t="shared" si="1595"/>
        <v/>
      </c>
      <c r="AK942" s="24"/>
      <c r="AL942" s="63"/>
      <c r="AM942" s="24"/>
      <c r="AN942" s="24" t="str">
        <f t="shared" si="1597"/>
        <v/>
      </c>
      <c r="AO942" s="26" t="str">
        <f t="shared" si="1598"/>
        <v/>
      </c>
      <c r="AP942" s="7"/>
      <c r="AR942" s="23"/>
      <c r="AS942" s="24"/>
      <c r="AT942" s="24" t="str">
        <f t="shared" si="1599"/>
        <v/>
      </c>
      <c r="AU942" s="24"/>
      <c r="AV942" s="24" t="str">
        <f t="shared" si="1600"/>
        <v/>
      </c>
      <c r="AW942" s="24"/>
      <c r="AX942" s="24" t="str">
        <f t="shared" si="1601"/>
        <v/>
      </c>
      <c r="AY942" s="24"/>
      <c r="AZ942" s="63"/>
      <c r="BA942" s="24"/>
      <c r="BB942" s="24" t="str">
        <f t="shared" si="1603"/>
        <v/>
      </c>
      <c r="BC942" s="26" t="str">
        <f t="shared" si="1604"/>
        <v/>
      </c>
      <c r="BD942" s="7"/>
      <c r="BF942" s="23"/>
      <c r="BG942" s="24"/>
      <c r="BH942" s="24" t="str">
        <f t="shared" si="1605"/>
        <v/>
      </c>
      <c r="BI942" s="189"/>
      <c r="BJ942" s="24" t="str">
        <f t="shared" si="1606"/>
        <v/>
      </c>
      <c r="BK942" s="24"/>
      <c r="BL942" s="24" t="str">
        <f t="shared" si="1607"/>
        <v/>
      </c>
      <c r="BM942" s="24"/>
      <c r="BN942" s="63"/>
      <c r="BO942" s="24"/>
      <c r="BP942" s="24" t="str">
        <f t="shared" si="1609"/>
        <v/>
      </c>
      <c r="BQ942" s="26" t="str">
        <f t="shared" si="1610"/>
        <v/>
      </c>
      <c r="BR942" s="7"/>
      <c r="BS942" s="1"/>
      <c r="BT942" s="15"/>
      <c r="BU942" s="9"/>
      <c r="BV942" s="9" t="str">
        <f t="shared" si="1611"/>
        <v/>
      </c>
      <c r="BW942" s="9"/>
      <c r="BX942" s="9" t="str">
        <f t="shared" si="1612"/>
        <v/>
      </c>
      <c r="BY942" s="9"/>
      <c r="BZ942" s="9" t="str">
        <f t="shared" si="1613"/>
        <v/>
      </c>
      <c r="CA942" s="9"/>
      <c r="CB942" s="9"/>
      <c r="CC942" s="9"/>
      <c r="CD942" s="9" t="str">
        <f t="shared" si="1571"/>
        <v/>
      </c>
      <c r="CE942" s="10" t="str">
        <f t="shared" si="1572"/>
        <v/>
      </c>
      <c r="CF942" s="7"/>
      <c r="CH942" s="15"/>
      <c r="CI942" s="9"/>
      <c r="CJ942" s="9" t="str">
        <f t="shared" si="1614"/>
        <v/>
      </c>
      <c r="CK942" s="9"/>
      <c r="CL942" s="9" t="str">
        <f t="shared" si="1615"/>
        <v/>
      </c>
      <c r="CM942" s="9"/>
      <c r="CN942" s="9" t="str">
        <f t="shared" si="1616"/>
        <v/>
      </c>
      <c r="CO942" s="9"/>
      <c r="CP942" s="9"/>
      <c r="CQ942" s="9"/>
      <c r="CR942" s="9" t="str">
        <f t="shared" si="1576"/>
        <v/>
      </c>
      <c r="CS942" s="10" t="str">
        <f t="shared" si="1577"/>
        <v/>
      </c>
      <c r="CT942" s="7"/>
    </row>
    <row r="943" spans="1:98" ht="15" customHeight="1" thickTop="1">
      <c r="A943" s="89"/>
      <c r="B943" s="89"/>
      <c r="C943" s="78"/>
      <c r="D943" s="78" t="str">
        <f t="shared" si="1581"/>
        <v/>
      </c>
      <c r="E943" s="78"/>
      <c r="F943" s="28" t="str">
        <f t="shared" si="1582"/>
        <v/>
      </c>
      <c r="G943" s="78"/>
      <c r="H943" s="78" t="str">
        <f t="shared" si="1583"/>
        <v/>
      </c>
      <c r="I943" s="78"/>
      <c r="J943" s="90"/>
      <c r="K943" s="91"/>
      <c r="L943" s="28" t="str">
        <f t="shared" si="1585"/>
        <v/>
      </c>
      <c r="M943" s="29" t="str">
        <f t="shared" si="1586"/>
        <v/>
      </c>
      <c r="N943" s="7"/>
      <c r="P943" s="89" t="str">
        <f>IF(A943="","",A943)</f>
        <v/>
      </c>
      <c r="Q943" s="78"/>
      <c r="R943" s="78" t="str">
        <f t="shared" si="1587"/>
        <v/>
      </c>
      <c r="S943" s="78"/>
      <c r="T943" s="28" t="str">
        <f t="shared" si="1588"/>
        <v/>
      </c>
      <c r="U943" s="78"/>
      <c r="V943" s="78" t="str">
        <f t="shared" si="1589"/>
        <v/>
      </c>
      <c r="W943" s="78"/>
      <c r="X943" s="90"/>
      <c r="Y943" s="91"/>
      <c r="Z943" s="28" t="str">
        <f t="shared" si="1591"/>
        <v/>
      </c>
      <c r="AA943" s="29" t="str">
        <f t="shared" si="1592"/>
        <v/>
      </c>
      <c r="AB943" s="7"/>
      <c r="AD943" s="89" t="str">
        <f>IF(CF943="","",CF943)</f>
        <v/>
      </c>
      <c r="AE943" s="78"/>
      <c r="AF943" s="78" t="str">
        <f t="shared" si="1593"/>
        <v/>
      </c>
      <c r="AG943" s="78"/>
      <c r="AH943" s="28" t="str">
        <f t="shared" si="1594"/>
        <v/>
      </c>
      <c r="AI943" s="78"/>
      <c r="AJ943" s="78" t="str">
        <f t="shared" si="1595"/>
        <v/>
      </c>
      <c r="AK943" s="78"/>
      <c r="AL943" s="90"/>
      <c r="AM943" s="91"/>
      <c r="AN943" s="28" t="str">
        <f t="shared" si="1597"/>
        <v/>
      </c>
      <c r="AO943" s="29" t="str">
        <f t="shared" si="1598"/>
        <v/>
      </c>
      <c r="AP943" s="7"/>
      <c r="AR943" s="89"/>
      <c r="AS943" s="78"/>
      <c r="AT943" s="78" t="str">
        <f t="shared" si="1599"/>
        <v/>
      </c>
      <c r="AU943" s="78"/>
      <c r="AV943" s="28" t="str">
        <f t="shared" si="1600"/>
        <v/>
      </c>
      <c r="AW943" s="78"/>
      <c r="AX943" s="78" t="str">
        <f t="shared" si="1601"/>
        <v/>
      </c>
      <c r="AY943" s="78"/>
      <c r="AZ943" s="90"/>
      <c r="BA943" s="91"/>
      <c r="BB943" s="28" t="str">
        <f t="shared" si="1603"/>
        <v/>
      </c>
      <c r="BC943" s="29" t="str">
        <f t="shared" si="1604"/>
        <v/>
      </c>
      <c r="BD943" s="7"/>
      <c r="BF943" s="89" t="str">
        <f>IF(EM943="","",EM943)</f>
        <v/>
      </c>
      <c r="BG943" s="78"/>
      <c r="BH943" s="78" t="str">
        <f t="shared" si="1605"/>
        <v/>
      </c>
      <c r="BI943" s="188"/>
      <c r="BJ943" s="28" t="str">
        <f t="shared" si="1606"/>
        <v/>
      </c>
      <c r="BK943" s="78"/>
      <c r="BL943" s="78" t="str">
        <f t="shared" si="1607"/>
        <v/>
      </c>
      <c r="BM943" s="78"/>
      <c r="BN943" s="90"/>
      <c r="BO943" s="91"/>
      <c r="BP943" s="28" t="str">
        <f t="shared" si="1609"/>
        <v/>
      </c>
      <c r="BQ943" s="29" t="str">
        <f t="shared" si="1610"/>
        <v/>
      </c>
      <c r="BR943" s="7"/>
      <c r="BS943" s="1"/>
      <c r="BT943" s="15"/>
      <c r="BU943" s="9"/>
      <c r="BV943" s="9" t="str">
        <f t="shared" si="1611"/>
        <v/>
      </c>
      <c r="BW943" s="9"/>
      <c r="BX943" s="9" t="str">
        <f t="shared" si="1612"/>
        <v/>
      </c>
      <c r="BY943" s="9"/>
      <c r="BZ943" s="9" t="str">
        <f t="shared" si="1613"/>
        <v/>
      </c>
      <c r="CA943" s="9"/>
      <c r="CB943" s="9"/>
      <c r="CC943" s="9"/>
      <c r="CD943" s="9" t="str">
        <f t="shared" si="1571"/>
        <v/>
      </c>
      <c r="CE943" s="10" t="str">
        <f t="shared" si="1572"/>
        <v/>
      </c>
      <c r="CF943" s="7"/>
      <c r="CH943" s="15"/>
      <c r="CI943" s="9"/>
      <c r="CJ943" s="9" t="str">
        <f t="shared" si="1614"/>
        <v/>
      </c>
      <c r="CK943" s="9"/>
      <c r="CL943" s="9" t="str">
        <f t="shared" si="1615"/>
        <v/>
      </c>
      <c r="CM943" s="9"/>
      <c r="CN943" s="9" t="str">
        <f t="shared" si="1616"/>
        <v/>
      </c>
      <c r="CO943" s="9"/>
      <c r="CP943" s="9"/>
      <c r="CQ943" s="9"/>
      <c r="CR943" s="9" t="str">
        <f t="shared" si="1576"/>
        <v/>
      </c>
      <c r="CS943" s="10" t="str">
        <f t="shared" si="1577"/>
        <v/>
      </c>
      <c r="CT943" s="7"/>
    </row>
    <row r="944" spans="1:98" ht="15" customHeight="1">
      <c r="A944" s="15"/>
      <c r="B944" s="15"/>
      <c r="C944" s="9"/>
      <c r="D944" s="9" t="str">
        <f t="shared" si="1581"/>
        <v/>
      </c>
      <c r="E944" s="9"/>
      <c r="F944" s="9" t="str">
        <f t="shared" si="1582"/>
        <v/>
      </c>
      <c r="G944" s="9"/>
      <c r="H944" s="9" t="str">
        <f t="shared" si="1583"/>
        <v/>
      </c>
      <c r="I944" s="9"/>
      <c r="J944" s="62"/>
      <c r="K944" s="95"/>
      <c r="L944" s="9" t="str">
        <f t="shared" si="1585"/>
        <v/>
      </c>
      <c r="M944" s="10" t="str">
        <f t="shared" si="1586"/>
        <v/>
      </c>
      <c r="N944" s="7"/>
      <c r="P944" s="15"/>
      <c r="Q944" s="9"/>
      <c r="R944" s="9" t="str">
        <f t="shared" si="1587"/>
        <v/>
      </c>
      <c r="S944" s="9"/>
      <c r="T944" s="9" t="str">
        <f t="shared" si="1588"/>
        <v/>
      </c>
      <c r="U944" s="9"/>
      <c r="V944" s="9" t="str">
        <f t="shared" si="1589"/>
        <v/>
      </c>
      <c r="W944" s="9"/>
      <c r="X944" s="62"/>
      <c r="Y944" s="95"/>
      <c r="Z944" s="9" t="str">
        <f t="shared" si="1591"/>
        <v/>
      </c>
      <c r="AA944" s="10" t="str">
        <f t="shared" si="1592"/>
        <v/>
      </c>
      <c r="AB944" s="7"/>
      <c r="AD944" s="15"/>
      <c r="AE944" s="9"/>
      <c r="AF944" s="9" t="str">
        <f t="shared" si="1593"/>
        <v/>
      </c>
      <c r="AG944" s="9"/>
      <c r="AH944" s="9" t="str">
        <f t="shared" si="1594"/>
        <v/>
      </c>
      <c r="AI944" s="9"/>
      <c r="AJ944" s="9" t="str">
        <f t="shared" si="1595"/>
        <v/>
      </c>
      <c r="AK944" s="9"/>
      <c r="AL944" s="62"/>
      <c r="AM944" s="95"/>
      <c r="AN944" s="9" t="str">
        <f t="shared" si="1597"/>
        <v/>
      </c>
      <c r="AO944" s="10" t="str">
        <f t="shared" si="1598"/>
        <v/>
      </c>
      <c r="AP944" s="7"/>
      <c r="AR944" s="15"/>
      <c r="AS944" s="9"/>
      <c r="AT944" s="9" t="str">
        <f t="shared" si="1599"/>
        <v/>
      </c>
      <c r="AU944" s="9"/>
      <c r="AV944" s="9" t="str">
        <f t="shared" si="1600"/>
        <v/>
      </c>
      <c r="AW944" s="9"/>
      <c r="AX944" s="9" t="str">
        <f t="shared" si="1601"/>
        <v/>
      </c>
      <c r="AY944" s="9"/>
      <c r="AZ944" s="62"/>
      <c r="BA944" s="95"/>
      <c r="BB944" s="9" t="str">
        <f t="shared" si="1603"/>
        <v/>
      </c>
      <c r="BC944" s="10" t="str">
        <f t="shared" si="1604"/>
        <v/>
      </c>
      <c r="BD944" s="7"/>
      <c r="BF944" s="15"/>
      <c r="BG944" s="9"/>
      <c r="BH944" s="9" t="str">
        <f t="shared" si="1605"/>
        <v/>
      </c>
      <c r="BI944" s="73"/>
      <c r="BJ944" s="9" t="str">
        <f t="shared" si="1606"/>
        <v/>
      </c>
      <c r="BK944" s="9"/>
      <c r="BL944" s="9" t="str">
        <f t="shared" si="1607"/>
        <v/>
      </c>
      <c r="BM944" s="9"/>
      <c r="BN944" s="62"/>
      <c r="BO944" s="95"/>
      <c r="BP944" s="9" t="str">
        <f t="shared" si="1609"/>
        <v/>
      </c>
      <c r="BQ944" s="10" t="str">
        <f t="shared" si="1610"/>
        <v/>
      </c>
      <c r="BR944" s="7"/>
      <c r="BS944" s="1"/>
      <c r="BT944" s="15"/>
      <c r="BU944" s="9"/>
      <c r="BV944" s="9" t="str">
        <f t="shared" si="1611"/>
        <v/>
      </c>
      <c r="BW944" s="9"/>
      <c r="BX944" s="9" t="str">
        <f t="shared" si="1612"/>
        <v/>
      </c>
      <c r="BY944" s="9"/>
      <c r="BZ944" s="9" t="str">
        <f t="shared" si="1613"/>
        <v/>
      </c>
      <c r="CA944" s="9"/>
      <c r="CB944" s="9"/>
      <c r="CC944" s="9"/>
      <c r="CD944" s="9" t="str">
        <f t="shared" si="1571"/>
        <v/>
      </c>
      <c r="CE944" s="10" t="str">
        <f t="shared" si="1572"/>
        <v/>
      </c>
      <c r="CF944" s="7"/>
      <c r="CH944" s="15"/>
      <c r="CI944" s="9"/>
      <c r="CJ944" s="9" t="str">
        <f t="shared" si="1614"/>
        <v/>
      </c>
      <c r="CK944" s="9"/>
      <c r="CL944" s="9" t="str">
        <f t="shared" si="1615"/>
        <v/>
      </c>
      <c r="CM944" s="9"/>
      <c r="CN944" s="9" t="str">
        <f t="shared" si="1616"/>
        <v/>
      </c>
      <c r="CO944" s="9"/>
      <c r="CP944" s="9"/>
      <c r="CQ944" s="9"/>
      <c r="CR944" s="9" t="str">
        <f t="shared" si="1576"/>
        <v/>
      </c>
      <c r="CS944" s="10" t="str">
        <f t="shared" si="1577"/>
        <v/>
      </c>
      <c r="CT944" s="7"/>
    </row>
    <row r="945" spans="1:98" ht="15" customHeight="1">
      <c r="A945" s="15"/>
      <c r="B945" s="15"/>
      <c r="C945" s="9"/>
      <c r="D945" s="9" t="str">
        <f t="shared" si="1581"/>
        <v/>
      </c>
      <c r="E945" s="9"/>
      <c r="F945" s="9" t="str">
        <f t="shared" si="1582"/>
        <v/>
      </c>
      <c r="G945" s="9"/>
      <c r="H945" s="9" t="str">
        <f t="shared" si="1583"/>
        <v/>
      </c>
      <c r="I945" s="9"/>
      <c r="J945" s="62"/>
      <c r="K945" s="95"/>
      <c r="L945" s="9" t="str">
        <f t="shared" si="1585"/>
        <v/>
      </c>
      <c r="M945" s="10" t="str">
        <f t="shared" si="1586"/>
        <v/>
      </c>
      <c r="N945" s="7"/>
      <c r="P945" s="15"/>
      <c r="Q945" s="9"/>
      <c r="R945" s="9" t="str">
        <f t="shared" si="1587"/>
        <v/>
      </c>
      <c r="S945" s="9"/>
      <c r="T945" s="9" t="str">
        <f t="shared" si="1588"/>
        <v/>
      </c>
      <c r="U945" s="9"/>
      <c r="V945" s="9" t="str">
        <f t="shared" si="1589"/>
        <v/>
      </c>
      <c r="W945" s="9"/>
      <c r="X945" s="62"/>
      <c r="Y945" s="95"/>
      <c r="Z945" s="9" t="str">
        <f t="shared" si="1591"/>
        <v/>
      </c>
      <c r="AA945" s="10" t="str">
        <f t="shared" si="1592"/>
        <v/>
      </c>
      <c r="AB945" s="7"/>
      <c r="AD945" s="15"/>
      <c r="AE945" s="9"/>
      <c r="AF945" s="9" t="str">
        <f t="shared" si="1593"/>
        <v/>
      </c>
      <c r="AG945" s="9"/>
      <c r="AH945" s="9" t="str">
        <f t="shared" si="1594"/>
        <v/>
      </c>
      <c r="AI945" s="9"/>
      <c r="AJ945" s="9" t="str">
        <f t="shared" si="1595"/>
        <v/>
      </c>
      <c r="AK945" s="9"/>
      <c r="AL945" s="62"/>
      <c r="AM945" s="95"/>
      <c r="AN945" s="9" t="str">
        <f t="shared" si="1597"/>
        <v/>
      </c>
      <c r="AO945" s="10" t="str">
        <f t="shared" si="1598"/>
        <v/>
      </c>
      <c r="AP945" s="7"/>
      <c r="AR945" s="17"/>
      <c r="AS945" s="9"/>
      <c r="AT945" s="9" t="str">
        <f t="shared" si="1599"/>
        <v/>
      </c>
      <c r="AU945" s="9"/>
      <c r="AV945" s="9" t="str">
        <f t="shared" si="1600"/>
        <v/>
      </c>
      <c r="AW945" s="9"/>
      <c r="AX945" s="9" t="str">
        <f t="shared" si="1601"/>
        <v/>
      </c>
      <c r="AY945" s="9"/>
      <c r="AZ945" s="62"/>
      <c r="BA945" s="95"/>
      <c r="BB945" s="9" t="str">
        <f t="shared" si="1603"/>
        <v/>
      </c>
      <c r="BC945" s="10" t="str">
        <f t="shared" si="1604"/>
        <v/>
      </c>
      <c r="BD945" s="7"/>
      <c r="BF945" s="15"/>
      <c r="BG945" s="9"/>
      <c r="BH945" s="9" t="str">
        <f t="shared" si="1605"/>
        <v/>
      </c>
      <c r="BI945" s="73"/>
      <c r="BJ945" s="9" t="str">
        <f t="shared" si="1606"/>
        <v/>
      </c>
      <c r="BK945" s="9"/>
      <c r="BL945" s="9" t="str">
        <f t="shared" si="1607"/>
        <v/>
      </c>
      <c r="BM945" s="9"/>
      <c r="BN945" s="62"/>
      <c r="BO945" s="95"/>
      <c r="BP945" s="9" t="str">
        <f t="shared" si="1609"/>
        <v/>
      </c>
      <c r="BQ945" s="10" t="str">
        <f t="shared" si="1610"/>
        <v/>
      </c>
      <c r="BR945" s="7"/>
      <c r="BS945" s="1"/>
      <c r="BT945" s="15"/>
      <c r="BU945" s="9"/>
      <c r="BV945" s="9" t="str">
        <f t="shared" si="1611"/>
        <v/>
      </c>
      <c r="BW945" s="9"/>
      <c r="BX945" s="9" t="str">
        <f t="shared" si="1612"/>
        <v/>
      </c>
      <c r="BY945" s="9"/>
      <c r="BZ945" s="9" t="str">
        <f t="shared" si="1613"/>
        <v/>
      </c>
      <c r="CA945" s="9"/>
      <c r="CB945" s="9"/>
      <c r="CC945" s="9"/>
      <c r="CD945" s="9" t="str">
        <f t="shared" si="1571"/>
        <v/>
      </c>
      <c r="CE945" s="10" t="str">
        <f t="shared" si="1572"/>
        <v/>
      </c>
      <c r="CF945" s="7"/>
      <c r="CH945" s="15"/>
      <c r="CI945" s="9"/>
      <c r="CJ945" s="9" t="str">
        <f t="shared" si="1614"/>
        <v/>
      </c>
      <c r="CK945" s="9"/>
      <c r="CL945" s="9" t="str">
        <f t="shared" si="1615"/>
        <v/>
      </c>
      <c r="CM945" s="9"/>
      <c r="CN945" s="9" t="str">
        <f t="shared" si="1616"/>
        <v/>
      </c>
      <c r="CO945" s="9"/>
      <c r="CP945" s="9"/>
      <c r="CQ945" s="9"/>
      <c r="CR945" s="9" t="str">
        <f t="shared" si="1576"/>
        <v/>
      </c>
      <c r="CS945" s="10" t="str">
        <f t="shared" si="1577"/>
        <v/>
      </c>
      <c r="CT945" s="7"/>
    </row>
    <row r="946" spans="1:98" ht="15" customHeight="1" thickBot="1">
      <c r="A946" s="23"/>
      <c r="B946" s="23"/>
      <c r="C946" s="24"/>
      <c r="D946" s="24" t="str">
        <f t="shared" si="1581"/>
        <v/>
      </c>
      <c r="E946" s="24"/>
      <c r="F946" s="24" t="str">
        <f t="shared" si="1582"/>
        <v/>
      </c>
      <c r="G946" s="24"/>
      <c r="H946" s="24" t="str">
        <f t="shared" si="1583"/>
        <v/>
      </c>
      <c r="I946" s="24"/>
      <c r="J946" s="63"/>
      <c r="K946" s="24"/>
      <c r="L946" s="24" t="str">
        <f t="shared" si="1585"/>
        <v/>
      </c>
      <c r="M946" s="26" t="str">
        <f t="shared" si="1586"/>
        <v/>
      </c>
      <c r="N946" s="7"/>
      <c r="P946" s="23"/>
      <c r="Q946" s="24"/>
      <c r="R946" s="24" t="str">
        <f t="shared" si="1587"/>
        <v/>
      </c>
      <c r="S946" s="24"/>
      <c r="T946" s="24" t="str">
        <f t="shared" si="1588"/>
        <v/>
      </c>
      <c r="U946" s="24"/>
      <c r="V946" s="24" t="str">
        <f t="shared" si="1589"/>
        <v/>
      </c>
      <c r="W946" s="24"/>
      <c r="X946" s="63"/>
      <c r="Y946" s="24"/>
      <c r="Z946" s="24" t="str">
        <f t="shared" si="1591"/>
        <v/>
      </c>
      <c r="AA946" s="26" t="str">
        <f t="shared" si="1592"/>
        <v/>
      </c>
      <c r="AB946" s="7"/>
      <c r="AD946" s="23"/>
      <c r="AE946" s="24"/>
      <c r="AF946" s="24" t="str">
        <f t="shared" si="1593"/>
        <v/>
      </c>
      <c r="AG946" s="24"/>
      <c r="AH946" s="24" t="str">
        <f t="shared" si="1594"/>
        <v/>
      </c>
      <c r="AI946" s="24"/>
      <c r="AJ946" s="24" t="str">
        <f t="shared" si="1595"/>
        <v/>
      </c>
      <c r="AK946" s="24"/>
      <c r="AL946" s="63"/>
      <c r="AM946" s="24"/>
      <c r="AN946" s="24" t="str">
        <f t="shared" si="1597"/>
        <v/>
      </c>
      <c r="AO946" s="26" t="str">
        <f t="shared" si="1598"/>
        <v/>
      </c>
      <c r="AP946" s="7"/>
      <c r="AR946" s="23"/>
      <c r="AS946" s="24"/>
      <c r="AT946" s="24" t="str">
        <f t="shared" si="1599"/>
        <v/>
      </c>
      <c r="AU946" s="24"/>
      <c r="AV946" s="24" t="str">
        <f t="shared" si="1600"/>
        <v/>
      </c>
      <c r="AW946" s="24"/>
      <c r="AX946" s="24" t="str">
        <f t="shared" si="1601"/>
        <v/>
      </c>
      <c r="AY946" s="24"/>
      <c r="AZ946" s="63"/>
      <c r="BA946" s="24"/>
      <c r="BB946" s="24" t="str">
        <f t="shared" si="1603"/>
        <v/>
      </c>
      <c r="BC946" s="26" t="str">
        <f t="shared" si="1604"/>
        <v/>
      </c>
      <c r="BD946" s="7"/>
      <c r="BF946" s="23"/>
      <c r="BG946" s="24"/>
      <c r="BH946" s="24" t="str">
        <f t="shared" si="1605"/>
        <v/>
      </c>
      <c r="BI946" s="189"/>
      <c r="BJ946" s="24" t="str">
        <f t="shared" si="1606"/>
        <v/>
      </c>
      <c r="BK946" s="24"/>
      <c r="BL946" s="24" t="str">
        <f t="shared" si="1607"/>
        <v/>
      </c>
      <c r="BM946" s="24"/>
      <c r="BN946" s="63"/>
      <c r="BO946" s="24"/>
      <c r="BP946" s="24" t="str">
        <f t="shared" si="1609"/>
        <v/>
      </c>
      <c r="BQ946" s="26" t="str">
        <f t="shared" si="1610"/>
        <v/>
      </c>
      <c r="BR946" s="7"/>
      <c r="BS946" s="1"/>
      <c r="BT946" s="15"/>
      <c r="BU946" s="9"/>
      <c r="BV946" s="9" t="str">
        <f t="shared" si="1611"/>
        <v/>
      </c>
      <c r="BW946" s="9"/>
      <c r="BX946" s="9" t="str">
        <f t="shared" si="1612"/>
        <v/>
      </c>
      <c r="BY946" s="9"/>
      <c r="BZ946" s="9" t="str">
        <f t="shared" si="1613"/>
        <v/>
      </c>
      <c r="CA946" s="9"/>
      <c r="CB946" s="9"/>
      <c r="CC946" s="9"/>
      <c r="CD946" s="9" t="str">
        <f t="shared" si="1571"/>
        <v/>
      </c>
      <c r="CE946" s="10" t="str">
        <f t="shared" si="1572"/>
        <v/>
      </c>
      <c r="CF946" s="7"/>
      <c r="CH946" s="15"/>
      <c r="CI946" s="9"/>
      <c r="CJ946" s="9" t="str">
        <f t="shared" si="1614"/>
        <v/>
      </c>
      <c r="CK946" s="9"/>
      <c r="CL946" s="9" t="str">
        <f t="shared" si="1615"/>
        <v/>
      </c>
      <c r="CM946" s="9"/>
      <c r="CN946" s="9" t="str">
        <f t="shared" si="1616"/>
        <v/>
      </c>
      <c r="CO946" s="9"/>
      <c r="CP946" s="9"/>
      <c r="CQ946" s="9"/>
      <c r="CR946" s="9" t="str">
        <f t="shared" si="1576"/>
        <v/>
      </c>
      <c r="CS946" s="10" t="str">
        <f t="shared" si="1577"/>
        <v/>
      </c>
      <c r="CT946" s="7"/>
    </row>
    <row r="947" spans="1:98" ht="15" customHeight="1" thickTop="1">
      <c r="A947" s="89"/>
      <c r="B947" s="89"/>
      <c r="C947" s="78"/>
      <c r="D947" s="78" t="str">
        <f t="shared" si="1581"/>
        <v/>
      </c>
      <c r="E947" s="78"/>
      <c r="F947" s="28" t="str">
        <f t="shared" si="1582"/>
        <v/>
      </c>
      <c r="G947" s="78"/>
      <c r="H947" s="78" t="str">
        <f t="shared" si="1583"/>
        <v/>
      </c>
      <c r="I947" s="78"/>
      <c r="J947" s="90"/>
      <c r="K947" s="91"/>
      <c r="L947" s="28" t="str">
        <f t="shared" si="1585"/>
        <v/>
      </c>
      <c r="M947" s="29" t="str">
        <f t="shared" si="1586"/>
        <v/>
      </c>
      <c r="N947" s="7"/>
      <c r="P947" s="89"/>
      <c r="Q947" s="78"/>
      <c r="R947" s="78" t="str">
        <f t="shared" si="1587"/>
        <v/>
      </c>
      <c r="S947" s="78"/>
      <c r="T947" s="28" t="str">
        <f t="shared" si="1588"/>
        <v/>
      </c>
      <c r="U947" s="78"/>
      <c r="V947" s="78" t="str">
        <f t="shared" si="1589"/>
        <v/>
      </c>
      <c r="W947" s="78"/>
      <c r="X947" s="90"/>
      <c r="Y947" s="91"/>
      <c r="Z947" s="28" t="str">
        <f t="shared" si="1591"/>
        <v/>
      </c>
      <c r="AA947" s="29" t="str">
        <f t="shared" si="1592"/>
        <v/>
      </c>
      <c r="AB947" s="7"/>
      <c r="AD947" s="89"/>
      <c r="AE947" s="78"/>
      <c r="AF947" s="78" t="str">
        <f t="shared" si="1593"/>
        <v/>
      </c>
      <c r="AG947" s="78"/>
      <c r="AH947" s="28" t="str">
        <f t="shared" si="1594"/>
        <v/>
      </c>
      <c r="AI947" s="78"/>
      <c r="AJ947" s="78" t="str">
        <f t="shared" si="1595"/>
        <v/>
      </c>
      <c r="AK947" s="78"/>
      <c r="AL947" s="90"/>
      <c r="AM947" s="91"/>
      <c r="AN947" s="28" t="str">
        <f t="shared" si="1597"/>
        <v/>
      </c>
      <c r="AO947" s="29" t="str">
        <f t="shared" si="1598"/>
        <v/>
      </c>
      <c r="AP947" s="7"/>
      <c r="AR947" s="89"/>
      <c r="AS947" s="78"/>
      <c r="AT947" s="78" t="str">
        <f t="shared" si="1599"/>
        <v/>
      </c>
      <c r="AU947" s="78"/>
      <c r="AV947" s="28" t="str">
        <f t="shared" si="1600"/>
        <v/>
      </c>
      <c r="AW947" s="78"/>
      <c r="AX947" s="78" t="str">
        <f t="shared" si="1601"/>
        <v/>
      </c>
      <c r="AY947" s="78"/>
      <c r="AZ947" s="90"/>
      <c r="BA947" s="91"/>
      <c r="BB947" s="28" t="str">
        <f t="shared" si="1603"/>
        <v/>
      </c>
      <c r="BC947" s="29" t="str">
        <f t="shared" si="1604"/>
        <v/>
      </c>
      <c r="BD947" s="7"/>
      <c r="BF947" s="89"/>
      <c r="BG947" s="78"/>
      <c r="BH947" s="78" t="str">
        <f t="shared" si="1605"/>
        <v/>
      </c>
      <c r="BI947" s="188"/>
      <c r="BJ947" s="28" t="str">
        <f t="shared" si="1606"/>
        <v/>
      </c>
      <c r="BK947" s="78"/>
      <c r="BL947" s="78" t="str">
        <f t="shared" si="1607"/>
        <v/>
      </c>
      <c r="BM947" s="78"/>
      <c r="BN947" s="90"/>
      <c r="BO947" s="91"/>
      <c r="BP947" s="28" t="str">
        <f t="shared" si="1609"/>
        <v/>
      </c>
      <c r="BQ947" s="29" t="str">
        <f t="shared" si="1610"/>
        <v/>
      </c>
      <c r="BR947" s="7"/>
      <c r="BS947" s="1"/>
      <c r="BT947" s="15"/>
      <c r="BU947" s="9"/>
      <c r="BV947" s="9" t="str">
        <f t="shared" si="1611"/>
        <v/>
      </c>
      <c r="BW947" s="9"/>
      <c r="BX947" s="9" t="str">
        <f t="shared" si="1612"/>
        <v/>
      </c>
      <c r="BY947" s="9"/>
      <c r="BZ947" s="9" t="str">
        <f t="shared" si="1613"/>
        <v/>
      </c>
      <c r="CA947" s="9"/>
      <c r="CB947" s="9"/>
      <c r="CC947" s="9"/>
      <c r="CD947" s="9" t="str">
        <f t="shared" si="1571"/>
        <v/>
      </c>
      <c r="CE947" s="10" t="str">
        <f t="shared" si="1572"/>
        <v/>
      </c>
      <c r="CF947" s="7"/>
      <c r="CH947" s="15"/>
      <c r="CI947" s="9"/>
      <c r="CJ947" s="9" t="str">
        <f t="shared" si="1614"/>
        <v/>
      </c>
      <c r="CK947" s="9"/>
      <c r="CL947" s="9" t="str">
        <f t="shared" si="1615"/>
        <v/>
      </c>
      <c r="CM947" s="9"/>
      <c r="CN947" s="9" t="str">
        <f t="shared" si="1616"/>
        <v/>
      </c>
      <c r="CO947" s="9"/>
      <c r="CP947" s="9"/>
      <c r="CQ947" s="9"/>
      <c r="CR947" s="9" t="str">
        <f t="shared" si="1576"/>
        <v/>
      </c>
      <c r="CS947" s="10" t="str">
        <f t="shared" si="1577"/>
        <v/>
      </c>
      <c r="CT947" s="7"/>
    </row>
    <row r="948" spans="1:98" ht="15" customHeight="1">
      <c r="A948" s="15"/>
      <c r="B948" s="15"/>
      <c r="C948" s="9"/>
      <c r="D948" s="9" t="str">
        <f t="shared" si="1581"/>
        <v/>
      </c>
      <c r="E948" s="9"/>
      <c r="F948" s="9" t="str">
        <f t="shared" si="1582"/>
        <v/>
      </c>
      <c r="G948" s="9"/>
      <c r="H948" s="9" t="str">
        <f t="shared" si="1583"/>
        <v/>
      </c>
      <c r="I948" s="9"/>
      <c r="J948" s="62"/>
      <c r="K948" s="95"/>
      <c r="L948" s="9" t="str">
        <f t="shared" si="1585"/>
        <v/>
      </c>
      <c r="M948" s="10" t="str">
        <f t="shared" si="1586"/>
        <v/>
      </c>
      <c r="N948" s="7"/>
      <c r="P948" s="15"/>
      <c r="Q948" s="9"/>
      <c r="R948" s="9" t="str">
        <f t="shared" si="1587"/>
        <v/>
      </c>
      <c r="S948" s="9"/>
      <c r="T948" s="9" t="str">
        <f t="shared" si="1588"/>
        <v/>
      </c>
      <c r="U948" s="9"/>
      <c r="V948" s="9" t="str">
        <f t="shared" si="1589"/>
        <v/>
      </c>
      <c r="W948" s="9"/>
      <c r="X948" s="62"/>
      <c r="Y948" s="95"/>
      <c r="Z948" s="9" t="str">
        <f t="shared" si="1591"/>
        <v/>
      </c>
      <c r="AA948" s="10" t="str">
        <f t="shared" si="1592"/>
        <v/>
      </c>
      <c r="AB948" s="7"/>
      <c r="AD948" s="15"/>
      <c r="AE948" s="9"/>
      <c r="AF948" s="9" t="str">
        <f t="shared" si="1593"/>
        <v/>
      </c>
      <c r="AG948" s="9"/>
      <c r="AH948" s="9" t="str">
        <f t="shared" si="1594"/>
        <v/>
      </c>
      <c r="AI948" s="9"/>
      <c r="AJ948" s="9" t="str">
        <f t="shared" si="1595"/>
        <v/>
      </c>
      <c r="AK948" s="9"/>
      <c r="AL948" s="62"/>
      <c r="AM948" s="95"/>
      <c r="AN948" s="9" t="str">
        <f t="shared" si="1597"/>
        <v/>
      </c>
      <c r="AO948" s="10" t="str">
        <f t="shared" si="1598"/>
        <v/>
      </c>
      <c r="AP948" s="7"/>
      <c r="AR948" s="15"/>
      <c r="AS948" s="9"/>
      <c r="AT948" s="9" t="str">
        <f t="shared" si="1599"/>
        <v/>
      </c>
      <c r="AU948" s="9"/>
      <c r="AV948" s="9" t="str">
        <f t="shared" si="1600"/>
        <v/>
      </c>
      <c r="AW948" s="9"/>
      <c r="AX948" s="9" t="str">
        <f t="shared" si="1601"/>
        <v/>
      </c>
      <c r="AY948" s="9"/>
      <c r="AZ948" s="62"/>
      <c r="BA948" s="95"/>
      <c r="BB948" s="9" t="str">
        <f t="shared" si="1603"/>
        <v/>
      </c>
      <c r="BC948" s="10" t="str">
        <f t="shared" si="1604"/>
        <v/>
      </c>
      <c r="BD948" s="7"/>
      <c r="BF948" s="15"/>
      <c r="BG948" s="9"/>
      <c r="BH948" s="9" t="str">
        <f t="shared" si="1605"/>
        <v/>
      </c>
      <c r="BI948" s="73"/>
      <c r="BJ948" s="9" t="str">
        <f t="shared" si="1606"/>
        <v/>
      </c>
      <c r="BK948" s="9"/>
      <c r="BL948" s="9" t="str">
        <f t="shared" si="1607"/>
        <v/>
      </c>
      <c r="BM948" s="9"/>
      <c r="BN948" s="62"/>
      <c r="BO948" s="95"/>
      <c r="BP948" s="9" t="str">
        <f t="shared" si="1609"/>
        <v/>
      </c>
      <c r="BQ948" s="10" t="str">
        <f t="shared" si="1610"/>
        <v/>
      </c>
      <c r="BR948" s="7"/>
      <c r="BS948" s="1"/>
      <c r="BT948" s="15"/>
      <c r="BU948" s="9"/>
      <c r="BV948" s="9" t="str">
        <f t="shared" si="1611"/>
        <v/>
      </c>
      <c r="BW948" s="9"/>
      <c r="BX948" s="9" t="str">
        <f t="shared" si="1612"/>
        <v/>
      </c>
      <c r="BY948" s="9"/>
      <c r="BZ948" s="9" t="str">
        <f t="shared" si="1613"/>
        <v/>
      </c>
      <c r="CA948" s="9"/>
      <c r="CB948" s="9"/>
      <c r="CC948" s="9"/>
      <c r="CD948" s="9" t="str">
        <f t="shared" si="1571"/>
        <v/>
      </c>
      <c r="CE948" s="10" t="str">
        <f t="shared" si="1572"/>
        <v/>
      </c>
      <c r="CF948" s="7"/>
      <c r="CH948" s="15"/>
      <c r="CI948" s="9"/>
      <c r="CJ948" s="9" t="str">
        <f t="shared" si="1614"/>
        <v/>
      </c>
      <c r="CK948" s="9"/>
      <c r="CL948" s="9" t="str">
        <f t="shared" si="1615"/>
        <v/>
      </c>
      <c r="CM948" s="9"/>
      <c r="CN948" s="9" t="str">
        <f t="shared" si="1616"/>
        <v/>
      </c>
      <c r="CO948" s="9"/>
      <c r="CP948" s="9"/>
      <c r="CQ948" s="9"/>
      <c r="CR948" s="9" t="str">
        <f t="shared" si="1576"/>
        <v/>
      </c>
      <c r="CS948" s="10" t="str">
        <f t="shared" si="1577"/>
        <v/>
      </c>
      <c r="CT948" s="7"/>
    </row>
    <row r="949" spans="1:98" ht="15" customHeight="1">
      <c r="A949" s="15"/>
      <c r="B949" s="15"/>
      <c r="C949" s="9"/>
      <c r="D949" s="9" t="str">
        <f t="shared" si="1581"/>
        <v/>
      </c>
      <c r="E949" s="9"/>
      <c r="F949" s="9" t="str">
        <f t="shared" si="1582"/>
        <v/>
      </c>
      <c r="G949" s="9"/>
      <c r="H949" s="9" t="str">
        <f t="shared" si="1583"/>
        <v/>
      </c>
      <c r="I949" s="9"/>
      <c r="J949" s="62"/>
      <c r="K949" s="95"/>
      <c r="L949" s="9" t="str">
        <f t="shared" si="1585"/>
        <v/>
      </c>
      <c r="M949" s="10" t="str">
        <f t="shared" si="1586"/>
        <v/>
      </c>
      <c r="N949" s="7"/>
      <c r="P949" s="15"/>
      <c r="Q949" s="9"/>
      <c r="R949" s="9" t="str">
        <f t="shared" si="1587"/>
        <v/>
      </c>
      <c r="S949" s="9"/>
      <c r="T949" s="9" t="str">
        <f t="shared" si="1588"/>
        <v/>
      </c>
      <c r="U949" s="9"/>
      <c r="V949" s="9" t="str">
        <f t="shared" si="1589"/>
        <v/>
      </c>
      <c r="W949" s="9"/>
      <c r="X949" s="62"/>
      <c r="Y949" s="95"/>
      <c r="Z949" s="9" t="str">
        <f t="shared" si="1591"/>
        <v/>
      </c>
      <c r="AA949" s="10" t="str">
        <f t="shared" si="1592"/>
        <v/>
      </c>
      <c r="AB949" s="7"/>
      <c r="AD949" s="15"/>
      <c r="AE949" s="9"/>
      <c r="AF949" s="9" t="str">
        <f t="shared" si="1593"/>
        <v/>
      </c>
      <c r="AG949" s="9"/>
      <c r="AH949" s="9" t="str">
        <f t="shared" si="1594"/>
        <v/>
      </c>
      <c r="AI949" s="9"/>
      <c r="AJ949" s="9" t="str">
        <f t="shared" si="1595"/>
        <v/>
      </c>
      <c r="AK949" s="9"/>
      <c r="AL949" s="62"/>
      <c r="AM949" s="95"/>
      <c r="AN949" s="9" t="str">
        <f t="shared" si="1597"/>
        <v/>
      </c>
      <c r="AO949" s="10" t="str">
        <f t="shared" si="1598"/>
        <v/>
      </c>
      <c r="AP949" s="7"/>
      <c r="AR949" s="17"/>
      <c r="AS949" s="9"/>
      <c r="AT949" s="9" t="str">
        <f t="shared" si="1599"/>
        <v/>
      </c>
      <c r="AU949" s="9"/>
      <c r="AV949" s="9" t="str">
        <f t="shared" si="1600"/>
        <v/>
      </c>
      <c r="AW949" s="9"/>
      <c r="AX949" s="9" t="str">
        <f t="shared" si="1601"/>
        <v/>
      </c>
      <c r="AY949" s="9"/>
      <c r="AZ949" s="62"/>
      <c r="BA949" s="95"/>
      <c r="BB949" s="9" t="str">
        <f t="shared" si="1603"/>
        <v/>
      </c>
      <c r="BC949" s="10" t="str">
        <f t="shared" si="1604"/>
        <v/>
      </c>
      <c r="BD949" s="7"/>
      <c r="BF949" s="15"/>
      <c r="BG949" s="9"/>
      <c r="BH949" s="9" t="str">
        <f t="shared" si="1605"/>
        <v/>
      </c>
      <c r="BI949" s="73"/>
      <c r="BJ949" s="9" t="str">
        <f t="shared" si="1606"/>
        <v/>
      </c>
      <c r="BK949" s="9"/>
      <c r="BL949" s="9" t="str">
        <f t="shared" si="1607"/>
        <v/>
      </c>
      <c r="BM949" s="9"/>
      <c r="BN949" s="62"/>
      <c r="BO949" s="95"/>
      <c r="BP949" s="9" t="str">
        <f t="shared" si="1609"/>
        <v/>
      </c>
      <c r="BQ949" s="10" t="str">
        <f t="shared" si="1610"/>
        <v/>
      </c>
      <c r="BR949" s="7"/>
      <c r="BS949" s="1"/>
      <c r="BT949" s="15"/>
      <c r="BU949" s="9"/>
      <c r="BV949" s="9" t="str">
        <f t="shared" si="1611"/>
        <v/>
      </c>
      <c r="BW949" s="9"/>
      <c r="BX949" s="9" t="str">
        <f t="shared" si="1612"/>
        <v/>
      </c>
      <c r="BY949" s="9"/>
      <c r="BZ949" s="9" t="str">
        <f t="shared" si="1613"/>
        <v/>
      </c>
      <c r="CA949" s="9"/>
      <c r="CB949" s="9"/>
      <c r="CC949" s="9"/>
      <c r="CD949" s="9" t="str">
        <f t="shared" si="1571"/>
        <v/>
      </c>
      <c r="CE949" s="10" t="str">
        <f t="shared" si="1572"/>
        <v/>
      </c>
      <c r="CF949" s="7"/>
      <c r="CH949" s="15"/>
      <c r="CI949" s="9"/>
      <c r="CJ949" s="9" t="str">
        <f t="shared" si="1614"/>
        <v/>
      </c>
      <c r="CK949" s="9"/>
      <c r="CL949" s="9" t="str">
        <f t="shared" si="1615"/>
        <v/>
      </c>
      <c r="CM949" s="9"/>
      <c r="CN949" s="9" t="str">
        <f t="shared" si="1616"/>
        <v/>
      </c>
      <c r="CO949" s="9"/>
      <c r="CP949" s="9"/>
      <c r="CQ949" s="9"/>
      <c r="CR949" s="9" t="str">
        <f t="shared" si="1576"/>
        <v/>
      </c>
      <c r="CS949" s="10" t="str">
        <f t="shared" si="1577"/>
        <v/>
      </c>
      <c r="CT949" s="7"/>
    </row>
    <row r="950" spans="1:98" ht="15" customHeight="1" thickBot="1">
      <c r="A950" s="23"/>
      <c r="B950" s="23"/>
      <c r="C950" s="24"/>
      <c r="D950" s="24" t="str">
        <f t="shared" si="1581"/>
        <v/>
      </c>
      <c r="E950" s="24"/>
      <c r="F950" s="24" t="str">
        <f t="shared" si="1582"/>
        <v/>
      </c>
      <c r="G950" s="24"/>
      <c r="H950" s="24" t="str">
        <f t="shared" si="1583"/>
        <v/>
      </c>
      <c r="I950" s="24"/>
      <c r="J950" s="63"/>
      <c r="K950" s="24"/>
      <c r="L950" s="24" t="str">
        <f t="shared" si="1585"/>
        <v/>
      </c>
      <c r="M950" s="26" t="str">
        <f t="shared" si="1586"/>
        <v/>
      </c>
      <c r="N950" s="7"/>
      <c r="P950" s="23"/>
      <c r="Q950" s="24"/>
      <c r="R950" s="24" t="str">
        <f t="shared" si="1587"/>
        <v/>
      </c>
      <c r="S950" s="24"/>
      <c r="T950" s="24" t="str">
        <f t="shared" si="1588"/>
        <v/>
      </c>
      <c r="U950" s="24"/>
      <c r="V950" s="24" t="str">
        <f t="shared" si="1589"/>
        <v/>
      </c>
      <c r="W950" s="24"/>
      <c r="X950" s="63"/>
      <c r="Y950" s="24"/>
      <c r="Z950" s="24" t="str">
        <f t="shared" si="1591"/>
        <v/>
      </c>
      <c r="AA950" s="26" t="str">
        <f t="shared" si="1592"/>
        <v/>
      </c>
      <c r="AB950" s="7"/>
      <c r="AD950" s="23"/>
      <c r="AE950" s="24"/>
      <c r="AF950" s="24" t="str">
        <f t="shared" si="1593"/>
        <v/>
      </c>
      <c r="AG950" s="24"/>
      <c r="AH950" s="24" t="str">
        <f t="shared" si="1594"/>
        <v/>
      </c>
      <c r="AI950" s="24"/>
      <c r="AJ950" s="24" t="str">
        <f t="shared" si="1595"/>
        <v/>
      </c>
      <c r="AK950" s="24"/>
      <c r="AL950" s="63"/>
      <c r="AM950" s="24"/>
      <c r="AN950" s="24" t="str">
        <f t="shared" si="1597"/>
        <v/>
      </c>
      <c r="AO950" s="26" t="str">
        <f t="shared" si="1598"/>
        <v/>
      </c>
      <c r="AP950" s="7"/>
      <c r="AR950" s="23"/>
      <c r="AS950" s="24"/>
      <c r="AT950" s="24" t="str">
        <f t="shared" si="1599"/>
        <v/>
      </c>
      <c r="AU950" s="24"/>
      <c r="AV950" s="24" t="str">
        <f t="shared" si="1600"/>
        <v/>
      </c>
      <c r="AW950" s="24"/>
      <c r="AX950" s="24" t="str">
        <f t="shared" si="1601"/>
        <v/>
      </c>
      <c r="AY950" s="24"/>
      <c r="AZ950" s="63"/>
      <c r="BA950" s="24"/>
      <c r="BB950" s="24" t="str">
        <f t="shared" si="1603"/>
        <v/>
      </c>
      <c r="BC950" s="26" t="str">
        <f t="shared" si="1604"/>
        <v/>
      </c>
      <c r="BD950" s="7"/>
      <c r="BF950" s="23"/>
      <c r="BG950" s="24"/>
      <c r="BH950" s="24" t="str">
        <f t="shared" si="1605"/>
        <v/>
      </c>
      <c r="BI950" s="189"/>
      <c r="BJ950" s="24" t="str">
        <f t="shared" si="1606"/>
        <v/>
      </c>
      <c r="BK950" s="24"/>
      <c r="BL950" s="24" t="str">
        <f t="shared" si="1607"/>
        <v/>
      </c>
      <c r="BM950" s="24"/>
      <c r="BN950" s="63"/>
      <c r="BO950" s="24"/>
      <c r="BP950" s="24" t="str">
        <f t="shared" si="1609"/>
        <v/>
      </c>
      <c r="BQ950" s="26" t="str">
        <f t="shared" si="1610"/>
        <v/>
      </c>
      <c r="BR950" s="7"/>
      <c r="BS950" s="1"/>
      <c r="BT950" s="15"/>
      <c r="BU950" s="9"/>
      <c r="BV950" s="9" t="str">
        <f t="shared" si="1611"/>
        <v/>
      </c>
      <c r="BW950" s="9"/>
      <c r="BX950" s="9" t="str">
        <f t="shared" si="1612"/>
        <v/>
      </c>
      <c r="BY950" s="9"/>
      <c r="BZ950" s="9" t="str">
        <f t="shared" si="1613"/>
        <v/>
      </c>
      <c r="CA950" s="9"/>
      <c r="CB950" s="9"/>
      <c r="CC950" s="9"/>
      <c r="CD950" s="9" t="str">
        <f t="shared" si="1571"/>
        <v/>
      </c>
      <c r="CE950" s="10" t="str">
        <f t="shared" si="1572"/>
        <v/>
      </c>
      <c r="CF950" s="7"/>
      <c r="CH950" s="15"/>
      <c r="CI950" s="9"/>
      <c r="CJ950" s="9" t="str">
        <f t="shared" si="1614"/>
        <v/>
      </c>
      <c r="CK950" s="9"/>
      <c r="CL950" s="9" t="str">
        <f t="shared" si="1615"/>
        <v/>
      </c>
      <c r="CM950" s="9"/>
      <c r="CN950" s="9" t="str">
        <f t="shared" si="1616"/>
        <v/>
      </c>
      <c r="CO950" s="9"/>
      <c r="CP950" s="9"/>
      <c r="CQ950" s="9"/>
      <c r="CR950" s="9" t="str">
        <f t="shared" si="1576"/>
        <v/>
      </c>
      <c r="CS950" s="10" t="str">
        <f t="shared" si="1577"/>
        <v/>
      </c>
      <c r="CT950" s="7"/>
    </row>
    <row r="951" spans="1:98" ht="15" customHeight="1" thickTop="1">
      <c r="A951" s="89"/>
      <c r="B951" s="89"/>
      <c r="C951" s="78"/>
      <c r="D951" s="78" t="str">
        <f>IF(C951="","",C951-#REF!)</f>
        <v/>
      </c>
      <c r="E951" s="78"/>
      <c r="F951" s="28" t="str">
        <f>IF(E951="","",E951-#REF!)</f>
        <v/>
      </c>
      <c r="G951" s="78"/>
      <c r="H951" s="78" t="str">
        <f>IF(G951="","",#REF!+#REF!-G951)</f>
        <v/>
      </c>
      <c r="I951" s="78"/>
      <c r="J951" s="90"/>
      <c r="K951" s="91"/>
      <c r="L951" s="78"/>
      <c r="M951" s="29" t="str">
        <f t="shared" si="1586"/>
        <v/>
      </c>
      <c r="N951" s="7"/>
      <c r="P951" s="89"/>
      <c r="Q951" s="78"/>
      <c r="R951" s="78" t="str">
        <f>IF(Q951="","",Q951-#REF!)</f>
        <v/>
      </c>
      <c r="S951" s="78"/>
      <c r="T951" s="28" t="str">
        <f>IF(S951="","",S951-#REF!)</f>
        <v/>
      </c>
      <c r="U951" s="78"/>
      <c r="V951" s="78" t="str">
        <f>IF(U951="","",#REF!+#REF!-U951)</f>
        <v/>
      </c>
      <c r="W951" s="78"/>
      <c r="X951" s="90"/>
      <c r="Y951" s="91"/>
      <c r="Z951" s="78"/>
      <c r="AA951" s="29" t="str">
        <f t="shared" si="1592"/>
        <v/>
      </c>
      <c r="AB951" s="7"/>
      <c r="AD951" s="89"/>
      <c r="AE951" s="78"/>
      <c r="AF951" s="78" t="str">
        <f>IF(AE951="","",AE951-#REF!)</f>
        <v/>
      </c>
      <c r="AG951" s="78"/>
      <c r="AH951" s="28" t="str">
        <f>IF(AG951="","",AG951-#REF!)</f>
        <v/>
      </c>
      <c r="AI951" s="78"/>
      <c r="AJ951" s="78" t="str">
        <f>IF(AI951="","",#REF!+#REF!-AI951)</f>
        <v/>
      </c>
      <c r="AK951" s="78"/>
      <c r="AL951" s="90"/>
      <c r="AM951" s="91"/>
      <c r="AN951" s="78"/>
      <c r="AO951" s="29" t="str">
        <f t="shared" si="1598"/>
        <v/>
      </c>
      <c r="AP951" s="7"/>
      <c r="AR951" s="89"/>
      <c r="AS951" s="78"/>
      <c r="AT951" s="78" t="str">
        <f>IF(AS951="","",AS951-#REF!)</f>
        <v/>
      </c>
      <c r="AU951" s="78"/>
      <c r="AV951" s="28" t="str">
        <f>IF(AU951="","",AU951-#REF!)</f>
        <v/>
      </c>
      <c r="AW951" s="78"/>
      <c r="AX951" s="78" t="str">
        <f>IF(AW951="","",#REF!+#REF!-AW951)</f>
        <v/>
      </c>
      <c r="AY951" s="78"/>
      <c r="AZ951" s="90"/>
      <c r="BA951" s="91"/>
      <c r="BB951" s="78"/>
      <c r="BC951" s="29" t="str">
        <f t="shared" si="1604"/>
        <v/>
      </c>
      <c r="BD951" s="7"/>
      <c r="BF951" s="89"/>
      <c r="BG951" s="78"/>
      <c r="BH951" s="78" t="str">
        <f>IF(BG951="","",BG951-#REF!)</f>
        <v/>
      </c>
      <c r="BI951" s="188"/>
      <c r="BJ951" s="28" t="str">
        <f>IF(BI951="","",BI951-#REF!)</f>
        <v/>
      </c>
      <c r="BK951" s="78"/>
      <c r="BL951" s="78" t="str">
        <f>IF(BK951="","",#REF!+#REF!-BK951)</f>
        <v/>
      </c>
      <c r="BM951" s="78"/>
      <c r="BN951" s="90"/>
      <c r="BO951" s="91"/>
      <c r="BP951" s="78"/>
      <c r="BQ951" s="29" t="str">
        <f t="shared" si="1610"/>
        <v/>
      </c>
      <c r="BR951" s="7"/>
      <c r="BS951" s="1"/>
      <c r="BT951" s="15"/>
      <c r="BU951" s="9"/>
      <c r="BV951" s="9" t="str">
        <f t="shared" si="1611"/>
        <v/>
      </c>
      <c r="BW951" s="9"/>
      <c r="BX951" s="9" t="str">
        <f t="shared" si="1612"/>
        <v/>
      </c>
      <c r="BY951" s="9"/>
      <c r="BZ951" s="9" t="str">
        <f t="shared" si="1613"/>
        <v/>
      </c>
      <c r="CA951" s="9"/>
      <c r="CB951" s="9"/>
      <c r="CC951" s="9"/>
      <c r="CD951" s="9" t="str">
        <f t="shared" si="1571"/>
        <v/>
      </c>
      <c r="CE951" s="10" t="str">
        <f t="shared" si="1572"/>
        <v/>
      </c>
      <c r="CF951" s="7"/>
      <c r="CH951" s="15"/>
      <c r="CI951" s="9"/>
      <c r="CJ951" s="9" t="str">
        <f t="shared" si="1614"/>
        <v/>
      </c>
      <c r="CK951" s="9"/>
      <c r="CL951" s="9" t="str">
        <f t="shared" si="1615"/>
        <v/>
      </c>
      <c r="CM951" s="9"/>
      <c r="CN951" s="9" t="str">
        <f t="shared" si="1616"/>
        <v/>
      </c>
      <c r="CO951" s="9"/>
      <c r="CP951" s="9"/>
      <c r="CQ951" s="9"/>
      <c r="CR951" s="9" t="str">
        <f t="shared" si="1576"/>
        <v/>
      </c>
      <c r="CS951" s="10" t="str">
        <f t="shared" si="1577"/>
        <v/>
      </c>
      <c r="CT951" s="7"/>
    </row>
    <row r="952" spans="1:98" ht="15" customHeight="1">
      <c r="A952" s="15"/>
      <c r="B952" s="15"/>
      <c r="C952" s="9"/>
      <c r="D952" s="9" t="str">
        <f>IF(C952="","",C952-#REF!)</f>
        <v/>
      </c>
      <c r="E952" s="9"/>
      <c r="F952" s="9" t="str">
        <f>IF(E952="","",E952-#REF!)</f>
        <v/>
      </c>
      <c r="G952" s="9"/>
      <c r="H952" s="9" t="str">
        <f>IF(G952="","",#REF!+#REF!-G952)</f>
        <v/>
      </c>
      <c r="I952" s="9"/>
      <c r="J952" s="62"/>
      <c r="K952" s="95"/>
      <c r="L952" s="9"/>
      <c r="M952" s="10" t="str">
        <f t="shared" si="1586"/>
        <v/>
      </c>
      <c r="N952" s="7"/>
      <c r="P952" s="15"/>
      <c r="Q952" s="9"/>
      <c r="R952" s="9" t="str">
        <f>IF(Q952="","",Q952-#REF!)</f>
        <v/>
      </c>
      <c r="S952" s="9"/>
      <c r="T952" s="9" t="str">
        <f>IF(S952="","",S952-#REF!)</f>
        <v/>
      </c>
      <c r="U952" s="9"/>
      <c r="V952" s="9" t="str">
        <f>IF(U952="","",#REF!+#REF!-U952)</f>
        <v/>
      </c>
      <c r="W952" s="9"/>
      <c r="X952" s="62"/>
      <c r="Y952" s="95"/>
      <c r="Z952" s="9"/>
      <c r="AA952" s="10" t="str">
        <f t="shared" si="1592"/>
        <v/>
      </c>
      <c r="AB952" s="7"/>
      <c r="AD952" s="15"/>
      <c r="AE952" s="9"/>
      <c r="AF952" s="9" t="str">
        <f>IF(AE952="","",AE952-#REF!)</f>
        <v/>
      </c>
      <c r="AG952" s="9"/>
      <c r="AH952" s="9" t="str">
        <f>IF(AG952="","",AG952-#REF!)</f>
        <v/>
      </c>
      <c r="AI952" s="9"/>
      <c r="AJ952" s="9" t="str">
        <f>IF(AI952="","",#REF!+#REF!-AI952)</f>
        <v/>
      </c>
      <c r="AK952" s="9"/>
      <c r="AL952" s="62"/>
      <c r="AM952" s="95"/>
      <c r="AN952" s="9"/>
      <c r="AO952" s="10" t="str">
        <f t="shared" si="1598"/>
        <v/>
      </c>
      <c r="AP952" s="7"/>
      <c r="AR952" s="15"/>
      <c r="AS952" s="9"/>
      <c r="AT952" s="9" t="str">
        <f>IF(AS952="","",AS952-#REF!)</f>
        <v/>
      </c>
      <c r="AU952" s="9"/>
      <c r="AV952" s="9" t="str">
        <f>IF(AU952="","",AU952-#REF!)</f>
        <v/>
      </c>
      <c r="AW952" s="9"/>
      <c r="AX952" s="9" t="str">
        <f>IF(AW952="","",#REF!+#REF!-AW952)</f>
        <v/>
      </c>
      <c r="AY952" s="9"/>
      <c r="AZ952" s="62"/>
      <c r="BA952" s="95"/>
      <c r="BB952" s="9"/>
      <c r="BC952" s="10" t="str">
        <f t="shared" si="1604"/>
        <v/>
      </c>
      <c r="BD952" s="7"/>
      <c r="BF952" s="15"/>
      <c r="BG952" s="9"/>
      <c r="BH952" s="9" t="str">
        <f>IF(BG952="","",BG952-#REF!)</f>
        <v/>
      </c>
      <c r="BI952" s="73"/>
      <c r="BJ952" s="9" t="str">
        <f>IF(BI952="","",BI952-#REF!)</f>
        <v/>
      </c>
      <c r="BK952" s="9"/>
      <c r="BL952" s="9" t="str">
        <f>IF(BK952="","",#REF!+#REF!-BK952)</f>
        <v/>
      </c>
      <c r="BM952" s="9"/>
      <c r="BN952" s="62"/>
      <c r="BO952" s="95"/>
      <c r="BP952" s="9"/>
      <c r="BQ952" s="10" t="str">
        <f t="shared" si="1610"/>
        <v/>
      </c>
      <c r="BR952" s="7"/>
      <c r="BS952" s="1"/>
      <c r="BT952" s="15"/>
      <c r="BU952" s="9"/>
      <c r="BV952" s="9" t="str">
        <f t="shared" si="1611"/>
        <v/>
      </c>
      <c r="BW952" s="9"/>
      <c r="BX952" s="9" t="str">
        <f t="shared" si="1612"/>
        <v/>
      </c>
      <c r="BY952" s="9"/>
      <c r="BZ952" s="9" t="str">
        <f t="shared" si="1613"/>
        <v/>
      </c>
      <c r="CA952" s="9"/>
      <c r="CB952" s="9"/>
      <c r="CC952" s="9"/>
      <c r="CD952" s="9" t="str">
        <f t="shared" si="1571"/>
        <v/>
      </c>
      <c r="CE952" s="10" t="str">
        <f t="shared" si="1572"/>
        <v/>
      </c>
      <c r="CF952" s="7"/>
      <c r="CH952" s="15"/>
      <c r="CI952" s="9"/>
      <c r="CJ952" s="9" t="str">
        <f t="shared" si="1614"/>
        <v/>
      </c>
      <c r="CK952" s="9"/>
      <c r="CL952" s="9" t="str">
        <f t="shared" si="1615"/>
        <v/>
      </c>
      <c r="CM952" s="9"/>
      <c r="CN952" s="9" t="str">
        <f t="shared" si="1616"/>
        <v/>
      </c>
      <c r="CO952" s="9"/>
      <c r="CP952" s="9"/>
      <c r="CQ952" s="9"/>
      <c r="CR952" s="9" t="str">
        <f t="shared" si="1576"/>
        <v/>
      </c>
      <c r="CS952" s="10" t="str">
        <f t="shared" si="1577"/>
        <v/>
      </c>
      <c r="CT952" s="7"/>
    </row>
    <row r="953" spans="1:98" ht="15" customHeight="1">
      <c r="A953" s="15"/>
      <c r="B953" s="15"/>
      <c r="C953" s="9"/>
      <c r="D953" s="9" t="str">
        <f>IF(C953="","",C953-#REF!)</f>
        <v/>
      </c>
      <c r="E953" s="9"/>
      <c r="F953" s="9" t="str">
        <f>IF(E953="","",E953-#REF!)</f>
        <v/>
      </c>
      <c r="G953" s="9"/>
      <c r="H953" s="9" t="str">
        <f>IF(G953="","",#REF!+#REF!-G953)</f>
        <v/>
      </c>
      <c r="I953" s="9"/>
      <c r="J953" s="62"/>
      <c r="K953" s="95"/>
      <c r="L953" s="9"/>
      <c r="M953" s="10" t="str">
        <f t="shared" si="1586"/>
        <v/>
      </c>
      <c r="N953" s="7"/>
      <c r="P953" s="15"/>
      <c r="Q953" s="9"/>
      <c r="R953" s="9" t="str">
        <f>IF(Q953="","",Q953-#REF!)</f>
        <v/>
      </c>
      <c r="S953" s="9"/>
      <c r="T953" s="9" t="str">
        <f>IF(S953="","",S953-#REF!)</f>
        <v/>
      </c>
      <c r="U953" s="9"/>
      <c r="V953" s="9" t="str">
        <f>IF(U953="","",#REF!+#REF!-U953)</f>
        <v/>
      </c>
      <c r="W953" s="9"/>
      <c r="X953" s="62"/>
      <c r="Y953" s="95"/>
      <c r="Z953" s="9"/>
      <c r="AA953" s="10" t="str">
        <f t="shared" si="1592"/>
        <v/>
      </c>
      <c r="AB953" s="7"/>
      <c r="AD953" s="15"/>
      <c r="AE953" s="9"/>
      <c r="AF953" s="9" t="str">
        <f>IF(AE953="","",AE953-#REF!)</f>
        <v/>
      </c>
      <c r="AG953" s="9"/>
      <c r="AH953" s="9" t="str">
        <f>IF(AG953="","",AG953-#REF!)</f>
        <v/>
      </c>
      <c r="AI953" s="9"/>
      <c r="AJ953" s="9" t="str">
        <f>IF(AI953="","",#REF!+#REF!-AI953)</f>
        <v/>
      </c>
      <c r="AK953" s="9"/>
      <c r="AL953" s="62"/>
      <c r="AM953" s="95"/>
      <c r="AN953" s="9"/>
      <c r="AO953" s="10" t="str">
        <f t="shared" si="1598"/>
        <v/>
      </c>
      <c r="AP953" s="7"/>
      <c r="AR953" s="17"/>
      <c r="AS953" s="9"/>
      <c r="AT953" s="9" t="str">
        <f>IF(AS953="","",AS953-#REF!)</f>
        <v/>
      </c>
      <c r="AU953" s="9"/>
      <c r="AV953" s="9" t="str">
        <f>IF(AU953="","",AU953-#REF!)</f>
        <v/>
      </c>
      <c r="AW953" s="9"/>
      <c r="AX953" s="9" t="str">
        <f>IF(AW953="","",#REF!+#REF!-AW953)</f>
        <v/>
      </c>
      <c r="AY953" s="9"/>
      <c r="AZ953" s="62"/>
      <c r="BA953" s="95"/>
      <c r="BB953" s="9"/>
      <c r="BC953" s="10" t="str">
        <f t="shared" si="1604"/>
        <v/>
      </c>
      <c r="BD953" s="7"/>
      <c r="BF953" s="15"/>
      <c r="BG953" s="9"/>
      <c r="BH953" s="9" t="str">
        <f>IF(BG953="","",BG953-#REF!)</f>
        <v/>
      </c>
      <c r="BI953" s="73"/>
      <c r="BJ953" s="9" t="str">
        <f>IF(BI953="","",BI953-#REF!)</f>
        <v/>
      </c>
      <c r="BK953" s="9"/>
      <c r="BL953" s="9" t="str">
        <f>IF(BK953="","",#REF!+#REF!-BK953)</f>
        <v/>
      </c>
      <c r="BM953" s="9"/>
      <c r="BN953" s="62"/>
      <c r="BO953" s="95"/>
      <c r="BP953" s="9"/>
      <c r="BQ953" s="10" t="str">
        <f t="shared" si="1610"/>
        <v/>
      </c>
      <c r="BR953" s="7"/>
      <c r="BS953" s="1"/>
      <c r="BT953" s="15"/>
      <c r="BU953" s="9"/>
      <c r="BV953" s="9" t="str">
        <f t="shared" si="1611"/>
        <v/>
      </c>
      <c r="BW953" s="9"/>
      <c r="BX953" s="9" t="str">
        <f t="shared" si="1612"/>
        <v/>
      </c>
      <c r="BY953" s="9"/>
      <c r="BZ953" s="9" t="str">
        <f t="shared" si="1613"/>
        <v/>
      </c>
      <c r="CA953" s="9"/>
      <c r="CB953" s="9"/>
      <c r="CC953" s="9"/>
      <c r="CD953" s="9" t="str">
        <f t="shared" si="1571"/>
        <v/>
      </c>
      <c r="CE953" s="10" t="str">
        <f t="shared" si="1572"/>
        <v/>
      </c>
      <c r="CF953" s="7"/>
      <c r="CH953" s="15"/>
      <c r="CI953" s="9"/>
      <c r="CJ953" s="9" t="str">
        <f t="shared" si="1614"/>
        <v/>
      </c>
      <c r="CK953" s="9"/>
      <c r="CL953" s="9" t="str">
        <f t="shared" si="1615"/>
        <v/>
      </c>
      <c r="CM953" s="9"/>
      <c r="CN953" s="9" t="str">
        <f t="shared" si="1616"/>
        <v/>
      </c>
      <c r="CO953" s="9"/>
      <c r="CP953" s="9"/>
      <c r="CQ953" s="9"/>
      <c r="CR953" s="9" t="str">
        <f t="shared" si="1576"/>
        <v/>
      </c>
      <c r="CS953" s="10" t="str">
        <f t="shared" si="1577"/>
        <v/>
      </c>
      <c r="CT953" s="7"/>
    </row>
    <row r="954" spans="1:98" ht="15" customHeight="1" thickBot="1">
      <c r="A954" s="23"/>
      <c r="B954" s="23"/>
      <c r="C954" s="24"/>
      <c r="D954" s="24" t="str">
        <f>IF(C954="","",C954-#REF!)</f>
        <v/>
      </c>
      <c r="E954" s="24"/>
      <c r="F954" s="24" t="str">
        <f>IF(E954="","",E954-#REF!)</f>
        <v/>
      </c>
      <c r="G954" s="24"/>
      <c r="H954" s="24" t="str">
        <f>IF(G954="","",#REF!+#REF!-G954)</f>
        <v/>
      </c>
      <c r="I954" s="24"/>
      <c r="J954" s="63"/>
      <c r="K954" s="96"/>
      <c r="L954" s="24"/>
      <c r="M954" s="26" t="str">
        <f t="shared" si="1586"/>
        <v/>
      </c>
      <c r="N954" s="7"/>
      <c r="P954" s="23"/>
      <c r="Q954" s="24"/>
      <c r="R954" s="24" t="str">
        <f>IF(Q954="","",Q954-#REF!)</f>
        <v/>
      </c>
      <c r="S954" s="24"/>
      <c r="T954" s="24" t="str">
        <f>IF(S954="","",S954-#REF!)</f>
        <v/>
      </c>
      <c r="U954" s="24"/>
      <c r="V954" s="24" t="str">
        <f>IF(U954="","",#REF!+#REF!-U954)</f>
        <v/>
      </c>
      <c r="W954" s="24"/>
      <c r="X954" s="63"/>
      <c r="Y954" s="96"/>
      <c r="Z954" s="24"/>
      <c r="AA954" s="26" t="str">
        <f t="shared" si="1592"/>
        <v/>
      </c>
      <c r="AB954" s="7"/>
      <c r="AD954" s="23"/>
      <c r="AE954" s="24"/>
      <c r="AF954" s="24" t="str">
        <f>IF(AE954="","",AE954-#REF!)</f>
        <v/>
      </c>
      <c r="AG954" s="24"/>
      <c r="AH954" s="24" t="str">
        <f>IF(AG954="","",AG954-#REF!)</f>
        <v/>
      </c>
      <c r="AI954" s="24"/>
      <c r="AJ954" s="24" t="str">
        <f>IF(AI954="","",#REF!+#REF!-AI954)</f>
        <v/>
      </c>
      <c r="AK954" s="24"/>
      <c r="AL954" s="63"/>
      <c r="AM954" s="96"/>
      <c r="AN954" s="24"/>
      <c r="AO954" s="26" t="str">
        <f t="shared" si="1598"/>
        <v/>
      </c>
      <c r="AP954" s="7"/>
      <c r="AR954" s="23"/>
      <c r="AS954" s="24"/>
      <c r="AT954" s="24" t="str">
        <f>IF(AS954="","",AS954-#REF!)</f>
        <v/>
      </c>
      <c r="AU954" s="24"/>
      <c r="AV954" s="24" t="str">
        <f>IF(AU954="","",AU954-#REF!)</f>
        <v/>
      </c>
      <c r="AW954" s="24"/>
      <c r="AX954" s="24" t="str">
        <f>IF(AW954="","",#REF!+#REF!-AW954)</f>
        <v/>
      </c>
      <c r="AY954" s="24"/>
      <c r="AZ954" s="63"/>
      <c r="BA954" s="96"/>
      <c r="BB954" s="24"/>
      <c r="BC954" s="26" t="str">
        <f t="shared" si="1604"/>
        <v/>
      </c>
      <c r="BD954" s="7"/>
      <c r="BF954" s="23"/>
      <c r="BG954" s="24"/>
      <c r="BH954" s="24" t="str">
        <f>IF(BG954="","",BG954-#REF!)</f>
        <v/>
      </c>
      <c r="BI954" s="189"/>
      <c r="BJ954" s="24" t="str">
        <f>IF(BI954="","",BI954-#REF!)</f>
        <v/>
      </c>
      <c r="BK954" s="24"/>
      <c r="BL954" s="24" t="str">
        <f>IF(BK954="","",#REF!+#REF!-BK954)</f>
        <v/>
      </c>
      <c r="BM954" s="24"/>
      <c r="BN954" s="63"/>
      <c r="BO954" s="96"/>
      <c r="BP954" s="24"/>
      <c r="BQ954" s="26" t="str">
        <f t="shared" si="1610"/>
        <v/>
      </c>
      <c r="BR954" s="7"/>
      <c r="BS954" s="1"/>
      <c r="BT954" s="15"/>
      <c r="BU954" s="9"/>
      <c r="BV954" s="9" t="str">
        <f t="shared" si="1611"/>
        <v/>
      </c>
      <c r="BW954" s="9"/>
      <c r="BX954" s="9" t="str">
        <f t="shared" si="1612"/>
        <v/>
      </c>
      <c r="BY954" s="9"/>
      <c r="BZ954" s="9" t="str">
        <f t="shared" si="1613"/>
        <v/>
      </c>
      <c r="CA954" s="9"/>
      <c r="CB954" s="9"/>
      <c r="CC954" s="9"/>
      <c r="CD954" s="9" t="str">
        <f t="shared" si="1571"/>
        <v/>
      </c>
      <c r="CE954" s="10" t="str">
        <f t="shared" si="1572"/>
        <v/>
      </c>
      <c r="CF954" s="7"/>
      <c r="CH954" s="15"/>
      <c r="CI954" s="9"/>
      <c r="CJ954" s="9" t="str">
        <f t="shared" si="1614"/>
        <v/>
      </c>
      <c r="CK954" s="9"/>
      <c r="CL954" s="9" t="str">
        <f t="shared" si="1615"/>
        <v/>
      </c>
      <c r="CM954" s="9"/>
      <c r="CN954" s="9" t="str">
        <f t="shared" si="1616"/>
        <v/>
      </c>
      <c r="CO954" s="9"/>
      <c r="CP954" s="9"/>
      <c r="CQ954" s="9"/>
      <c r="CR954" s="9" t="str">
        <f t="shared" si="1576"/>
        <v/>
      </c>
      <c r="CS954" s="10" t="str">
        <f t="shared" si="1577"/>
        <v/>
      </c>
      <c r="CT954" s="7"/>
    </row>
    <row r="955" spans="1:98" ht="15" customHeight="1" thickTop="1">
      <c r="A955" s="89"/>
      <c r="B955" s="89"/>
      <c r="C955" s="78"/>
      <c r="D955" s="78"/>
      <c r="E955" s="78"/>
      <c r="F955" s="78"/>
      <c r="G955" s="78"/>
      <c r="H955" s="78"/>
      <c r="I955" s="78"/>
      <c r="J955" s="90"/>
      <c r="K955" s="78"/>
      <c r="L955" s="78"/>
      <c r="M955" s="78"/>
      <c r="N955" s="7"/>
      <c r="P955" s="89"/>
      <c r="Q955" s="78"/>
      <c r="R955" s="78"/>
      <c r="S955" s="78"/>
      <c r="T955" s="78"/>
      <c r="U955" s="78"/>
      <c r="V955" s="78"/>
      <c r="W955" s="78"/>
      <c r="X955" s="90"/>
      <c r="Y955" s="78"/>
      <c r="Z955" s="78"/>
      <c r="AA955" s="78"/>
      <c r="AB955" s="7"/>
      <c r="AD955" s="89"/>
      <c r="AE955" s="78"/>
      <c r="AF955" s="78"/>
      <c r="AG955" s="78"/>
      <c r="AH955" s="78"/>
      <c r="AI955" s="78"/>
      <c r="AJ955" s="78"/>
      <c r="AK955" s="78"/>
      <c r="AL955" s="90"/>
      <c r="AM955" s="78"/>
      <c r="AN955" s="78"/>
      <c r="AO955" s="78"/>
      <c r="AP955" s="7"/>
      <c r="AR955" s="89"/>
      <c r="AS955" s="78"/>
      <c r="AT955" s="78"/>
      <c r="AU955" s="78"/>
      <c r="AV955" s="78" t="str">
        <f>IF(AU955="","",AU955-AU954)</f>
        <v/>
      </c>
      <c r="AW955" s="78"/>
      <c r="AX955" s="78" t="str">
        <f>IF(AW955="","",AW954+AY954-AW955)</f>
        <v/>
      </c>
      <c r="AY955" s="78"/>
      <c r="AZ955" s="90"/>
      <c r="BA955" s="78"/>
      <c r="BB955" s="78" t="str">
        <f>IF(BA955="","",AX955*BA955)</f>
        <v/>
      </c>
      <c r="BC955" s="92" t="str">
        <f>IF(BB955="","",BB955/(AT955*100))</f>
        <v/>
      </c>
      <c r="BD955" s="22"/>
      <c r="BF955" s="89"/>
      <c r="BG955" s="78"/>
      <c r="BH955" s="78"/>
      <c r="BI955" s="188"/>
      <c r="BJ955" s="78"/>
      <c r="BK955" s="78"/>
      <c r="BL955" s="78"/>
      <c r="BM955" s="78"/>
      <c r="BN955" s="90"/>
      <c r="BO955" s="78"/>
      <c r="BP955" s="78"/>
      <c r="BQ955" s="78"/>
      <c r="BR955" s="7"/>
      <c r="BS955" s="1"/>
      <c r="BT955" s="15"/>
      <c r="BU955" s="9"/>
      <c r="BV955" s="9"/>
      <c r="BW955" s="9"/>
      <c r="BX955" s="9" t="str">
        <f t="shared" si="1612"/>
        <v/>
      </c>
      <c r="BY955" s="9"/>
      <c r="BZ955" s="9" t="str">
        <f t="shared" si="1613"/>
        <v/>
      </c>
      <c r="CA955" s="9"/>
      <c r="CB955" s="9"/>
      <c r="CC955" s="9"/>
      <c r="CD955" s="9" t="str">
        <f t="shared" si="1571"/>
        <v/>
      </c>
      <c r="CE955" s="10" t="str">
        <f t="shared" si="1572"/>
        <v/>
      </c>
      <c r="CF955" s="7"/>
      <c r="CH955" s="15"/>
      <c r="CI955" s="9"/>
      <c r="CJ955" s="9"/>
      <c r="CK955" s="9"/>
      <c r="CL955" s="9" t="str">
        <f t="shared" si="1615"/>
        <v/>
      </c>
      <c r="CM955" s="9"/>
      <c r="CN955" s="9" t="str">
        <f t="shared" si="1616"/>
        <v/>
      </c>
      <c r="CO955" s="9"/>
      <c r="CP955" s="9"/>
      <c r="CQ955" s="9"/>
      <c r="CR955" s="9" t="str">
        <f t="shared" si="1576"/>
        <v/>
      </c>
      <c r="CS955" s="10" t="str">
        <f t="shared" si="1577"/>
        <v/>
      </c>
      <c r="CT955" s="7"/>
    </row>
    <row r="956" spans="1:98" ht="15" customHeight="1">
      <c r="A956" s="89"/>
      <c r="B956" s="89"/>
      <c r="C956" s="78"/>
      <c r="D956" s="78"/>
      <c r="E956" s="78"/>
      <c r="F956" s="78"/>
      <c r="G956" s="78"/>
      <c r="H956" s="78"/>
      <c r="I956" s="78"/>
      <c r="J956" s="90"/>
      <c r="K956" s="78"/>
      <c r="L956" s="78"/>
      <c r="M956" s="78"/>
      <c r="N956" s="7"/>
      <c r="P956" s="89"/>
      <c r="Q956" s="78"/>
      <c r="R956" s="78"/>
      <c r="S956" s="78"/>
      <c r="T956" s="78"/>
      <c r="U956" s="78"/>
      <c r="V956" s="78"/>
      <c r="W956" s="78"/>
      <c r="X956" s="90"/>
      <c r="Y956" s="78"/>
      <c r="Z956" s="78"/>
      <c r="AA956" s="78"/>
      <c r="AB956" s="7"/>
      <c r="AD956" s="89"/>
      <c r="AE956" s="78"/>
      <c r="AF956" s="78"/>
      <c r="AG956" s="78"/>
      <c r="AH956" s="78"/>
      <c r="AI956" s="78"/>
      <c r="AJ956" s="78"/>
      <c r="AK956" s="78"/>
      <c r="AL956" s="90"/>
      <c r="AM956" s="78"/>
      <c r="AN956" s="78"/>
      <c r="AO956" s="78"/>
      <c r="AP956" s="7"/>
      <c r="AR956" s="15"/>
      <c r="AS956" s="9"/>
      <c r="AT956" s="9"/>
      <c r="AU956" s="9"/>
      <c r="AV956" s="9"/>
      <c r="AW956" s="9"/>
      <c r="AX956" s="9"/>
      <c r="AY956" s="9"/>
      <c r="AZ956" s="62"/>
      <c r="BA956" s="9"/>
      <c r="BB956" s="9"/>
      <c r="BC956" s="10"/>
      <c r="BD956" s="7"/>
      <c r="BF956" s="89"/>
      <c r="BG956" s="78"/>
      <c r="BH956" s="78"/>
      <c r="BI956" s="188"/>
      <c r="BJ956" s="78"/>
      <c r="BK956" s="78"/>
      <c r="BL956" s="78"/>
      <c r="BM956" s="78"/>
      <c r="BN956" s="90"/>
      <c r="BO956" s="78"/>
      <c r="BP956" s="78"/>
      <c r="BQ956" s="78"/>
      <c r="BR956" s="7"/>
      <c r="BS956" s="1"/>
      <c r="BT956" s="15"/>
      <c r="BU956" s="9"/>
      <c r="BV956" s="9"/>
      <c r="BW956" s="9"/>
      <c r="BX956" s="9"/>
      <c r="BY956" s="9"/>
      <c r="BZ956" s="9"/>
      <c r="CA956" s="9"/>
      <c r="CB956" s="9"/>
      <c r="CC956" s="9"/>
      <c r="CD956" s="9"/>
      <c r="CE956" s="10"/>
      <c r="CF956" s="7"/>
      <c r="CH956" s="15"/>
      <c r="CI956" s="9"/>
      <c r="CJ956" s="9"/>
      <c r="CK956" s="9"/>
      <c r="CL956" s="9"/>
      <c r="CM956" s="9"/>
      <c r="CN956" s="9"/>
      <c r="CO956" s="9"/>
      <c r="CP956" s="9"/>
      <c r="CQ956" s="9"/>
      <c r="CR956" s="9"/>
      <c r="CS956" s="10"/>
      <c r="CT956" s="7"/>
    </row>
    <row r="957" spans="1:98" ht="15" customHeight="1">
      <c r="A957" s="89"/>
      <c r="B957" s="89"/>
      <c r="C957" s="78"/>
      <c r="D957" s="78"/>
      <c r="E957" s="78"/>
      <c r="F957" s="78"/>
      <c r="G957" s="78"/>
      <c r="H957" s="78"/>
      <c r="I957" s="78"/>
      <c r="J957" s="90"/>
      <c r="K957" s="78"/>
      <c r="L957" s="78"/>
      <c r="M957" s="78"/>
      <c r="N957" s="7"/>
      <c r="P957" s="89"/>
      <c r="Q957" s="78"/>
      <c r="R957" s="78"/>
      <c r="S957" s="78"/>
      <c r="T957" s="78"/>
      <c r="U957" s="78"/>
      <c r="V957" s="78"/>
      <c r="W957" s="78"/>
      <c r="X957" s="90"/>
      <c r="Y957" s="78"/>
      <c r="Z957" s="78"/>
      <c r="AA957" s="78"/>
      <c r="AB957" s="7"/>
      <c r="AD957" s="89"/>
      <c r="AE957" s="78"/>
      <c r="AF957" s="78"/>
      <c r="AG957" s="78"/>
      <c r="AH957" s="78"/>
      <c r="AI957" s="78"/>
      <c r="AJ957" s="78"/>
      <c r="AK957" s="78"/>
      <c r="AL957" s="90"/>
      <c r="AM957" s="78"/>
      <c r="AN957" s="78"/>
      <c r="AO957" s="78"/>
      <c r="AP957" s="7"/>
      <c r="AR957" s="15"/>
      <c r="AS957" s="9"/>
      <c r="AT957" s="9"/>
      <c r="AU957" s="9"/>
      <c r="AV957" s="9"/>
      <c r="AW957" s="9"/>
      <c r="AX957" s="9"/>
      <c r="AY957" s="9"/>
      <c r="AZ957" s="62"/>
      <c r="BA957" s="9"/>
      <c r="BB957" s="9"/>
      <c r="BC957" s="10"/>
      <c r="BD957" s="7"/>
      <c r="BF957" s="89"/>
      <c r="BG957" s="78"/>
      <c r="BH957" s="78"/>
      <c r="BI957" s="188"/>
      <c r="BJ957" s="78"/>
      <c r="BK957" s="78"/>
      <c r="BL957" s="78"/>
      <c r="BM957" s="78"/>
      <c r="BN957" s="90"/>
      <c r="BO957" s="78"/>
      <c r="BP957" s="78"/>
      <c r="BQ957" s="78"/>
      <c r="BR957" s="7"/>
      <c r="BS957" s="1"/>
      <c r="BT957" s="15"/>
      <c r="BU957" s="9"/>
      <c r="BV957" s="9"/>
      <c r="BW957" s="9"/>
      <c r="BX957" s="9"/>
      <c r="BY957" s="9"/>
      <c r="BZ957" s="9"/>
      <c r="CA957" s="9"/>
      <c r="CB957" s="9"/>
      <c r="CC957" s="9"/>
      <c r="CD957" s="9"/>
      <c r="CE957" s="10"/>
      <c r="CF957" s="7"/>
      <c r="CH957" s="15"/>
      <c r="CI957" s="9"/>
      <c r="CJ957" s="9"/>
      <c r="CK957" s="9"/>
      <c r="CL957" s="9"/>
      <c r="CM957" s="9"/>
      <c r="CN957" s="9"/>
      <c r="CO957" s="9"/>
      <c r="CP957" s="9"/>
      <c r="CQ957" s="9"/>
      <c r="CR957" s="9"/>
      <c r="CS957" s="10"/>
      <c r="CT957" s="7"/>
    </row>
    <row r="958" spans="1:98" ht="15" customHeight="1">
      <c r="A958" s="116">
        <v>31</v>
      </c>
      <c r="B958" s="89"/>
      <c r="C958" s="78"/>
      <c r="D958" s="78"/>
      <c r="E958" s="78"/>
      <c r="F958" s="78"/>
      <c r="G958" s="78"/>
      <c r="H958" s="78"/>
      <c r="I958" s="78"/>
      <c r="J958" s="298" t="s">
        <v>65</v>
      </c>
      <c r="K958" s="295"/>
      <c r="L958" s="78">
        <f>(G923+I923)*K923+(G924+I924)*K924+(G925+I925)*K925+(G926+I926)*K926</f>
        <v>0</v>
      </c>
      <c r="M958" s="78"/>
      <c r="N958" s="9"/>
      <c r="P958" s="89"/>
      <c r="Q958" s="78"/>
      <c r="R958" s="78"/>
      <c r="S958" s="78"/>
      <c r="T958" s="78"/>
      <c r="U958" s="78"/>
      <c r="V958" s="78"/>
      <c r="W958" s="78"/>
      <c r="X958" s="298" t="s">
        <v>65</v>
      </c>
      <c r="Y958" s="295"/>
      <c r="Z958" s="78">
        <f>(U923+W923)*Y923+(U924+W924)*Y924+(U925+W925)*Y925+(U926+W926)*Y926</f>
        <v>0</v>
      </c>
      <c r="AA958" s="78"/>
      <c r="AB958" s="9"/>
      <c r="AD958" s="89"/>
      <c r="AE958" s="78"/>
      <c r="AF958" s="78"/>
      <c r="AG958" s="78"/>
      <c r="AH958" s="78"/>
      <c r="AI958" s="78"/>
      <c r="AJ958" s="78"/>
      <c r="AK958" s="78"/>
      <c r="AL958" s="298" t="s">
        <v>65</v>
      </c>
      <c r="AM958" s="295"/>
      <c r="AN958" s="78">
        <f>(AI923+AK923)*AM923+(AI924+AK924)*AM924+(AI925+AK925)*AM925+(AI926+AK926)*AM926</f>
        <v>0</v>
      </c>
      <c r="AO958" s="78"/>
      <c r="AP958" s="9"/>
      <c r="AR958" s="15"/>
      <c r="AS958" s="9"/>
      <c r="AT958" s="9"/>
      <c r="AU958" s="9"/>
      <c r="AV958" s="9"/>
      <c r="AW958" s="9"/>
      <c r="AX958" s="9"/>
      <c r="AY958" s="9"/>
      <c r="AZ958" s="298" t="s">
        <v>65</v>
      </c>
      <c r="BA958" s="295"/>
      <c r="BB958" s="78">
        <f>(AW923+AY923)*BA923+(AW924+AY924)*BA924+(AW925+AY925)*BA925+(AW926+AY926)*BA926</f>
        <v>0</v>
      </c>
      <c r="BC958" s="10"/>
      <c r="BD958" s="9"/>
      <c r="BF958" s="89"/>
      <c r="BG958" s="78"/>
      <c r="BH958" s="78"/>
      <c r="BI958" s="188"/>
      <c r="BJ958" s="78"/>
      <c r="BK958" s="78"/>
      <c r="BL958" s="78"/>
      <c r="BM958" s="78"/>
      <c r="BN958" s="298" t="s">
        <v>65</v>
      </c>
      <c r="BO958" s="295"/>
      <c r="BP958" s="78">
        <f>(BK923+BM923)*BO923+(BK924+BM924)*BO924+(BK925+BM925)*BO925+(BK926+BM926)*BO926</f>
        <v>0</v>
      </c>
      <c r="BQ958" s="78"/>
      <c r="BR958" s="9"/>
      <c r="BS958" s="1"/>
      <c r="BT958" s="15"/>
      <c r="BU958" s="9"/>
      <c r="BV958" s="9"/>
      <c r="BW958" s="9"/>
      <c r="BX958" s="9"/>
      <c r="BY958" s="9"/>
      <c r="BZ958" s="9"/>
      <c r="CA958" s="9"/>
      <c r="CB958" s="9"/>
      <c r="CC958" s="9"/>
      <c r="CD958" s="9"/>
      <c r="CE958" s="10"/>
      <c r="CF958" s="9"/>
      <c r="CH958" s="15"/>
      <c r="CI958" s="9"/>
      <c r="CJ958" s="9"/>
      <c r="CK958" s="9"/>
      <c r="CL958" s="9"/>
      <c r="CM958" s="9"/>
      <c r="CN958" s="9"/>
      <c r="CO958" s="9"/>
      <c r="CP958" s="9"/>
      <c r="CQ958" s="9"/>
      <c r="CR958" s="9"/>
      <c r="CS958" s="10"/>
      <c r="CT958" s="9"/>
    </row>
    <row r="959" spans="1:98" ht="15" customHeight="1">
      <c r="A959" s="15"/>
      <c r="B959" s="1">
        <f>SUMIF(B903:B955,"&gt;=0")</f>
        <v>8904</v>
      </c>
      <c r="C959" s="3" t="s">
        <v>66</v>
      </c>
      <c r="D959" s="9">
        <f>SUM(D903:D955)*100</f>
        <v>225400</v>
      </c>
      <c r="E959" s="9"/>
      <c r="F959" s="9">
        <f>SUM(F903:F955)</f>
        <v>96</v>
      </c>
      <c r="G959" s="3" t="s">
        <v>67</v>
      </c>
      <c r="H959" s="9">
        <f>SUM(H903:H955)</f>
        <v>98</v>
      </c>
      <c r="I959" s="9"/>
      <c r="J959" s="299" t="s">
        <v>68</v>
      </c>
      <c r="K959" s="295"/>
      <c r="L959" s="9">
        <f>SUM(L903:L955)</f>
        <v>53032</v>
      </c>
      <c r="M959" s="9"/>
      <c r="N959" s="7"/>
      <c r="P959" s="15"/>
      <c r="Q959" s="3" t="s">
        <v>66</v>
      </c>
      <c r="R959" s="9">
        <f>SUM(R903:R955)*100</f>
        <v>164500</v>
      </c>
      <c r="S959" s="9"/>
      <c r="T959" s="9">
        <f>SUM(T903:T955)</f>
        <v>74</v>
      </c>
      <c r="U959" s="3" t="s">
        <v>67</v>
      </c>
      <c r="V959" s="9">
        <f>SUM(V903:V955)</f>
        <v>83</v>
      </c>
      <c r="W959" s="9"/>
      <c r="X959" s="299" t="s">
        <v>68</v>
      </c>
      <c r="Y959" s="295"/>
      <c r="Z959" s="9">
        <f>SUM(Z903:Z955)</f>
        <v>36402</v>
      </c>
      <c r="AA959" s="9"/>
      <c r="AB959" s="7"/>
      <c r="AD959" s="15"/>
      <c r="AE959" s="3" t="s">
        <v>66</v>
      </c>
      <c r="AF959" s="9">
        <f>SUM(AF903:AF955)*100</f>
        <v>84300</v>
      </c>
      <c r="AG959" s="9"/>
      <c r="AH959" s="9">
        <f>SUM(AH903:AH955)</f>
        <v>39</v>
      </c>
      <c r="AI959" s="3" t="s">
        <v>67</v>
      </c>
      <c r="AJ959" s="9">
        <f>SUM(AJ903:AJ955)</f>
        <v>36</v>
      </c>
      <c r="AK959" s="9"/>
      <c r="AL959" s="299" t="s">
        <v>68</v>
      </c>
      <c r="AM959" s="295"/>
      <c r="AN959" s="9">
        <f>SUM(AN903:AN955)</f>
        <v>22949</v>
      </c>
      <c r="AO959" s="9"/>
      <c r="AP959" s="7"/>
      <c r="AR959" s="15"/>
      <c r="AS959" s="3" t="s">
        <v>66</v>
      </c>
      <c r="AT959" s="9">
        <f>SUM(AT903:AT955)*100</f>
        <v>175900</v>
      </c>
      <c r="AU959" s="9"/>
      <c r="AV959" s="9">
        <f>SUM(AV903:AV934)</f>
        <v>98</v>
      </c>
      <c r="AW959" s="3" t="s">
        <v>67</v>
      </c>
      <c r="AX959" s="9">
        <f>SUM(AX903:AX955)</f>
        <v>104</v>
      </c>
      <c r="AY959" s="9"/>
      <c r="AZ959" s="299" t="s">
        <v>68</v>
      </c>
      <c r="BA959" s="295"/>
      <c r="BB959" s="9">
        <f>SUM(BB903:BB955)</f>
        <v>57055</v>
      </c>
      <c r="BC959" s="9"/>
      <c r="BD959" s="7"/>
      <c r="BF959" s="15"/>
      <c r="BG959" s="3" t="s">
        <v>66</v>
      </c>
      <c r="BH959" s="9">
        <f>SUM(BH903:BH955)*100</f>
        <v>104500</v>
      </c>
      <c r="BI959" s="73"/>
      <c r="BJ959" s="9">
        <f>SUM(BJ903:BJ955)</f>
        <v>-2999962</v>
      </c>
      <c r="BK959" s="3" t="s">
        <v>67</v>
      </c>
      <c r="BL959" s="9">
        <f>SUM(BL903:BL955)</f>
        <v>44</v>
      </c>
      <c r="BM959" s="9"/>
      <c r="BN959" s="299" t="s">
        <v>68</v>
      </c>
      <c r="BO959" s="295"/>
      <c r="BP959" s="9">
        <f>SUM(BP903:BP955)</f>
        <v>21718</v>
      </c>
      <c r="BQ959" s="9"/>
      <c r="BR959" s="7"/>
      <c r="BS959" s="1"/>
      <c r="BT959" s="15"/>
      <c r="BU959" s="3" t="s">
        <v>66</v>
      </c>
      <c r="BV959" s="9">
        <f>SUM(BV903:BV955)*100</f>
        <v>75800</v>
      </c>
      <c r="BW959" s="9"/>
      <c r="BX959" s="9">
        <f>SUM(BX903:BX934)</f>
        <v>23</v>
      </c>
      <c r="BY959" s="3" t="s">
        <v>67</v>
      </c>
      <c r="BZ959" s="9">
        <f>SUM(BZ903:BZ955)</f>
        <v>24</v>
      </c>
      <c r="CA959" s="9"/>
      <c r="CB959" s="247"/>
      <c r="CC959" s="298" t="s">
        <v>65</v>
      </c>
      <c r="CD959" s="295"/>
      <c r="CE959" s="9">
        <f>(BY908+CA908)*CC908</f>
        <v>8000</v>
      </c>
      <c r="CF959" s="7"/>
      <c r="CH959" s="15"/>
      <c r="CI959" s="3" t="s">
        <v>66</v>
      </c>
      <c r="CJ959" s="9">
        <f>SUM(CJ903:CJ955)*100</f>
        <v>82600</v>
      </c>
      <c r="CK959" s="9"/>
      <c r="CL959" s="9">
        <f>SUM(CL903:CL934)</f>
        <v>21</v>
      </c>
      <c r="CM959" s="3" t="s">
        <v>67</v>
      </c>
      <c r="CN959" s="9">
        <f>SUM(CN903:CN955)</f>
        <v>23</v>
      </c>
      <c r="CO959" s="9"/>
      <c r="CP959" s="247"/>
      <c r="CQ959" s="298" t="s">
        <v>65</v>
      </c>
      <c r="CR959" s="295"/>
      <c r="CS959" s="9">
        <f>(CM908+CO908)*CQ908</f>
        <v>17204</v>
      </c>
      <c r="CT959" s="7"/>
    </row>
    <row r="960" spans="1:98" ht="15" customHeight="1">
      <c r="A960" s="201" t="e">
        <f>DATEDIF(#REF!,#REF!,"d")</f>
        <v>#REF!</v>
      </c>
      <c r="B960" s="34" t="e">
        <f>B959/A960</f>
        <v>#REF!</v>
      </c>
      <c r="C960" s="3" t="s">
        <v>69</v>
      </c>
      <c r="D960" s="9" t="e">
        <f>D959/A960</f>
        <v>#REF!</v>
      </c>
      <c r="E960" s="9" t="e">
        <f>D960*30</f>
        <v>#REF!</v>
      </c>
      <c r="F960" s="9"/>
      <c r="G960" s="3"/>
      <c r="H960" s="9"/>
      <c r="I960" s="9"/>
      <c r="J960" s="299" t="s">
        <v>70</v>
      </c>
      <c r="K960" s="295"/>
      <c r="L960" s="9"/>
      <c r="M960" s="42">
        <f>L959/D959</f>
        <v>0.23527950310559007</v>
      </c>
      <c r="N960" s="7"/>
      <c r="P960" s="15"/>
      <c r="Q960" s="3" t="s">
        <v>69</v>
      </c>
      <c r="R960" s="9" t="e">
        <f>R959/A960</f>
        <v>#REF!</v>
      </c>
      <c r="S960" s="9" t="e">
        <f>R960*30</f>
        <v>#REF!</v>
      </c>
      <c r="T960" s="9"/>
      <c r="U960" s="3"/>
      <c r="V960" s="9"/>
      <c r="W960" s="9"/>
      <c r="X960" s="299" t="s">
        <v>70</v>
      </c>
      <c r="Y960" s="295"/>
      <c r="Z960" s="9"/>
      <c r="AA960" s="42">
        <f>Z959/R959</f>
        <v>0.22128875379939209</v>
      </c>
      <c r="AB960" s="7"/>
      <c r="AD960" s="15"/>
      <c r="AE960" s="3" t="s">
        <v>69</v>
      </c>
      <c r="AF960" s="9" t="e">
        <f>AF959/A960</f>
        <v>#REF!</v>
      </c>
      <c r="AG960" s="9" t="e">
        <f>AF960*30</f>
        <v>#REF!</v>
      </c>
      <c r="AH960" s="9"/>
      <c r="AI960" s="3"/>
      <c r="AJ960" s="9"/>
      <c r="AK960" s="9"/>
      <c r="AL960" s="299" t="s">
        <v>70</v>
      </c>
      <c r="AM960" s="295"/>
      <c r="AN960" s="9"/>
      <c r="AO960" s="42">
        <f>AN959/AF959</f>
        <v>0.27223013048635825</v>
      </c>
      <c r="AP960" s="7"/>
      <c r="AR960" s="15"/>
      <c r="AS960" s="3" t="s">
        <v>69</v>
      </c>
      <c r="AT960" s="9" t="e">
        <f>AT959/A960</f>
        <v>#REF!</v>
      </c>
      <c r="AU960" s="9" t="e">
        <f>AT960*30</f>
        <v>#REF!</v>
      </c>
      <c r="AV960" s="9"/>
      <c r="AW960" s="3"/>
      <c r="AX960" s="9"/>
      <c r="AY960" s="9"/>
      <c r="AZ960" s="299" t="s">
        <v>70</v>
      </c>
      <c r="BA960" s="295"/>
      <c r="BB960" s="9"/>
      <c r="BC960" s="42">
        <f>BB959/AT959</f>
        <v>0.32436043206367254</v>
      </c>
      <c r="BD960" s="7"/>
      <c r="BF960" s="15"/>
      <c r="BG960" s="3" t="s">
        <v>69</v>
      </c>
      <c r="BH960" s="9">
        <f>BH959/A958</f>
        <v>3370.9677419354839</v>
      </c>
      <c r="BI960" s="73">
        <f>BH960*30</f>
        <v>101129.03225806452</v>
      </c>
      <c r="BJ960" s="9"/>
      <c r="BK960" s="3"/>
      <c r="BL960" s="9"/>
      <c r="BM960" s="9"/>
      <c r="BN960" s="299" t="s">
        <v>70</v>
      </c>
      <c r="BO960" s="295"/>
      <c r="BP960" s="9"/>
      <c r="BQ960" s="42">
        <f>BP959/BH959</f>
        <v>0.20782775119617225</v>
      </c>
      <c r="BR960" s="7"/>
      <c r="BS960" s="1"/>
      <c r="BT960" s="15"/>
      <c r="BU960" s="3" t="s">
        <v>69</v>
      </c>
      <c r="BV960" s="9" t="e">
        <f>BV959/A960</f>
        <v>#REF!</v>
      </c>
      <c r="BW960" s="9" t="e">
        <f>BV960*30</f>
        <v>#REF!</v>
      </c>
      <c r="BX960" s="19"/>
      <c r="BY960" s="43"/>
      <c r="BZ960" s="19"/>
      <c r="CA960" s="19"/>
      <c r="CB960" s="19"/>
      <c r="CC960" s="3" t="s">
        <v>71</v>
      </c>
      <c r="CD960" s="9">
        <f>SUM(CD903:CD955)</f>
        <v>19200</v>
      </c>
      <c r="CE960" s="10">
        <f>CD960/BV959</f>
        <v>0.25329815303430081</v>
      </c>
      <c r="CF960" s="7"/>
      <c r="CH960" s="15"/>
      <c r="CI960" s="3" t="s">
        <v>69</v>
      </c>
      <c r="CJ960" s="9" t="e">
        <f>CJ959/A960</f>
        <v>#REF!</v>
      </c>
      <c r="CK960" s="9" t="e">
        <f>CJ960*30</f>
        <v>#REF!</v>
      </c>
      <c r="CL960" s="19"/>
      <c r="CM960" s="43"/>
      <c r="CN960" s="19"/>
      <c r="CO960" s="19"/>
      <c r="CP960" s="19"/>
      <c r="CQ960" s="3" t="s">
        <v>71</v>
      </c>
      <c r="CR960" s="9">
        <f>SUM(CR903:CR955)</f>
        <v>23276</v>
      </c>
      <c r="CS960" s="10">
        <f>CR960/CJ959</f>
        <v>0.28179176755447943</v>
      </c>
      <c r="CT960" s="7"/>
    </row>
    <row r="961" spans="1:142" ht="15" customHeight="1">
      <c r="A961" s="15"/>
      <c r="B961" s="15"/>
      <c r="C961" s="3" t="s">
        <v>72</v>
      </c>
      <c r="D961" s="9">
        <f>D959*0.75</f>
        <v>169050</v>
      </c>
      <c r="E961" s="9"/>
      <c r="F961" s="9"/>
      <c r="G961" s="3"/>
      <c r="H961" s="9"/>
      <c r="I961" s="9"/>
      <c r="J961" s="299" t="s">
        <v>73</v>
      </c>
      <c r="K961" s="295"/>
      <c r="L961" s="9">
        <f>D961-L959</f>
        <v>116018</v>
      </c>
      <c r="M961" s="42">
        <f>L961/D959</f>
        <v>0.51472049689440991</v>
      </c>
      <c r="N961" s="7"/>
      <c r="P961" s="15"/>
      <c r="Q961" s="3" t="s">
        <v>72</v>
      </c>
      <c r="R961" s="9">
        <f>R959*0.75</f>
        <v>123375</v>
      </c>
      <c r="S961" s="9"/>
      <c r="T961" s="9"/>
      <c r="U961" s="3"/>
      <c r="V961" s="9"/>
      <c r="W961" s="9"/>
      <c r="X961" s="299" t="s">
        <v>73</v>
      </c>
      <c r="Y961" s="295"/>
      <c r="Z961" s="9">
        <f>R961-Z959</f>
        <v>86973</v>
      </c>
      <c r="AA961" s="42">
        <f>Z961/R959</f>
        <v>0.52871124620060794</v>
      </c>
      <c r="AB961" s="7"/>
      <c r="AD961" s="15"/>
      <c r="AE961" s="3" t="s">
        <v>72</v>
      </c>
      <c r="AF961" s="9">
        <f>AF959*0.75</f>
        <v>63225</v>
      </c>
      <c r="AG961" s="9"/>
      <c r="AH961" s="9"/>
      <c r="AI961" s="3"/>
      <c r="AJ961" s="9"/>
      <c r="AK961" s="9"/>
      <c r="AL961" s="299" t="s">
        <v>73</v>
      </c>
      <c r="AM961" s="295"/>
      <c r="AN961" s="9">
        <f>AF961-AN959</f>
        <v>40276</v>
      </c>
      <c r="AO961" s="42">
        <f>AN961/AF959</f>
        <v>0.47776986951364175</v>
      </c>
      <c r="AP961" s="7"/>
      <c r="AR961" s="15"/>
      <c r="AS961" s="3" t="s">
        <v>72</v>
      </c>
      <c r="AT961" s="9">
        <f>AT959*0.75</f>
        <v>131925</v>
      </c>
      <c r="AU961" s="9"/>
      <c r="AV961" s="9"/>
      <c r="AW961" s="3"/>
      <c r="AX961" s="9"/>
      <c r="AY961" s="9"/>
      <c r="AZ961" s="299" t="s">
        <v>73</v>
      </c>
      <c r="BA961" s="295"/>
      <c r="BB961" s="9">
        <f>AT961-BB959</f>
        <v>74870</v>
      </c>
      <c r="BC961" s="42">
        <f>BB961/AT959</f>
        <v>0.42563956793632746</v>
      </c>
      <c r="BD961" s="7"/>
      <c r="BF961" s="15"/>
      <c r="BG961" s="3" t="s">
        <v>72</v>
      </c>
      <c r="BH961" s="9">
        <f>BH959*0.75</f>
        <v>78375</v>
      </c>
      <c r="BI961" s="73"/>
      <c r="BJ961" s="9"/>
      <c r="BK961" s="3"/>
      <c r="BL961" s="9"/>
      <c r="BM961" s="9"/>
      <c r="BN961" s="299" t="s">
        <v>73</v>
      </c>
      <c r="BO961" s="295"/>
      <c r="BP961" s="9">
        <f>BH961-BP959</f>
        <v>56657</v>
      </c>
      <c r="BQ961" s="42">
        <f>BP961/BH959</f>
        <v>0.54217224880382775</v>
      </c>
      <c r="BR961" s="7"/>
      <c r="BS961" s="1"/>
      <c r="BT961" s="15"/>
      <c r="BU961" s="3" t="s">
        <v>72</v>
      </c>
      <c r="BV961" s="9">
        <f>BV959*0.75</f>
        <v>56850</v>
      </c>
      <c r="BW961" s="247"/>
      <c r="BX961" s="9"/>
      <c r="BY961" s="3"/>
      <c r="BZ961" s="9"/>
      <c r="CA961" s="9"/>
      <c r="CB961" s="19"/>
      <c r="CC961" s="43" t="s">
        <v>73</v>
      </c>
      <c r="CD961" s="9">
        <f>BV961-CD960</f>
        <v>37650</v>
      </c>
      <c r="CE961" s="10">
        <f>CD961/BV959</f>
        <v>0.49670184696569919</v>
      </c>
      <c r="CF961" s="7"/>
      <c r="CH961" s="15"/>
      <c r="CI961" s="3" t="s">
        <v>72</v>
      </c>
      <c r="CJ961" s="9">
        <f>CJ959*0.75</f>
        <v>61950</v>
      </c>
      <c r="CK961" s="247"/>
      <c r="CL961" s="9"/>
      <c r="CM961" s="3"/>
      <c r="CN961" s="9"/>
      <c r="CO961" s="9"/>
      <c r="CP961" s="19"/>
      <c r="CQ961" s="43" t="s">
        <v>73</v>
      </c>
      <c r="CR961" s="9">
        <f>CJ961-CR960</f>
        <v>38674</v>
      </c>
      <c r="CS961" s="10">
        <f>CR961/CJ959</f>
        <v>0.46820823244552057</v>
      </c>
      <c r="CT961" s="7"/>
    </row>
    <row r="962" spans="1:142" ht="15" customHeight="1">
      <c r="A962" s="15"/>
      <c r="B962" s="15"/>
      <c r="C962" s="3" t="s">
        <v>74</v>
      </c>
      <c r="D962" s="9" t="e">
        <f>#REF!</f>
        <v>#REF!</v>
      </c>
      <c r="E962" s="9"/>
      <c r="F962" s="9"/>
      <c r="G962" s="3"/>
      <c r="H962" s="9"/>
      <c r="I962" s="247"/>
      <c r="J962" s="62"/>
      <c r="K962" s="9"/>
      <c r="L962" s="95"/>
      <c r="M962" s="10"/>
      <c r="N962" s="7"/>
      <c r="P962" s="15"/>
      <c r="Q962" s="3" t="s">
        <v>74</v>
      </c>
      <c r="R962" s="9" t="e">
        <f>#REF!</f>
        <v>#REF!</v>
      </c>
      <c r="S962" s="9"/>
      <c r="T962" s="9"/>
      <c r="U962" s="3"/>
      <c r="V962" s="9"/>
      <c r="W962" s="247"/>
      <c r="X962" s="62"/>
      <c r="Y962" s="9"/>
      <c r="Z962" s="95"/>
      <c r="AA962" s="10"/>
      <c r="AB962" s="7"/>
      <c r="AD962" s="15"/>
      <c r="AE962" s="3" t="s">
        <v>74</v>
      </c>
      <c r="AF962" s="9" t="e">
        <f>#REF!</f>
        <v>#REF!</v>
      </c>
      <c r="AG962" s="9"/>
      <c r="AH962" s="9"/>
      <c r="AI962" s="3"/>
      <c r="AJ962" s="9"/>
      <c r="AK962" s="247"/>
      <c r="AL962" s="62"/>
      <c r="AM962" s="9"/>
      <c r="AN962" s="95"/>
      <c r="AO962" s="10"/>
      <c r="AP962" s="7"/>
      <c r="AR962" s="15"/>
      <c r="AS962" s="3" t="s">
        <v>74</v>
      </c>
      <c r="AT962" s="9" t="e">
        <f>#REF!</f>
        <v>#REF!</v>
      </c>
      <c r="AU962" s="9"/>
      <c r="AV962" s="9"/>
      <c r="AW962" s="3" t="s">
        <v>71</v>
      </c>
      <c r="AX962" s="9">
        <f>SUM(BB903:BB955)</f>
        <v>57055</v>
      </c>
      <c r="AY962" s="10">
        <f>AX962/AT959</f>
        <v>0.32436043206367254</v>
      </c>
      <c r="AZ962" s="115"/>
      <c r="BA962" s="10"/>
      <c r="BB962" s="10"/>
      <c r="BC962" s="10"/>
      <c r="BD962" s="7"/>
      <c r="BF962" s="15"/>
      <c r="BG962" s="3" t="s">
        <v>74</v>
      </c>
      <c r="BH962" s="9" t="e">
        <f>#REF!</f>
        <v>#REF!</v>
      </c>
      <c r="BI962" s="73"/>
      <c r="BJ962" s="9"/>
      <c r="BK962" s="3"/>
      <c r="BL962" s="9"/>
      <c r="BM962" s="247"/>
      <c r="BN962" s="62"/>
      <c r="BO962" s="9"/>
      <c r="BP962" s="95"/>
      <c r="BQ962" s="10"/>
      <c r="BR962" s="7"/>
      <c r="BS962" s="1"/>
      <c r="BT962" s="15"/>
      <c r="BU962" s="3" t="s">
        <v>74</v>
      </c>
      <c r="BV962" s="9" t="e">
        <f>#REF!</f>
        <v>#REF!</v>
      </c>
      <c r="BW962" s="247"/>
      <c r="BX962" s="9"/>
      <c r="BY962" s="31"/>
      <c r="BZ962" s="31"/>
      <c r="CA962" s="31"/>
      <c r="CB962" s="31"/>
      <c r="CC962" s="10"/>
      <c r="CD962" s="97"/>
      <c r="CE962" s="10"/>
      <c r="CF962" s="7"/>
      <c r="CH962" s="15"/>
      <c r="CI962" s="3" t="s">
        <v>74</v>
      </c>
      <c r="CJ962" s="9" t="e">
        <f>#REF!</f>
        <v>#REF!</v>
      </c>
      <c r="CK962" s="247"/>
      <c r="CL962" s="9"/>
      <c r="CM962" s="31"/>
      <c r="CN962" s="31"/>
      <c r="CO962" s="31"/>
      <c r="CP962" s="31"/>
      <c r="CQ962" s="10"/>
      <c r="CR962" s="97"/>
      <c r="CS962" s="10"/>
      <c r="CT962" s="7"/>
    </row>
    <row r="963" spans="1:142" ht="15" customHeight="1">
      <c r="A963" s="15"/>
      <c r="B963" s="15"/>
      <c r="C963" s="9"/>
      <c r="D963" s="9"/>
      <c r="E963" s="9"/>
      <c r="F963" s="9"/>
      <c r="G963" s="3"/>
      <c r="H963" s="9"/>
      <c r="I963" s="247"/>
      <c r="J963" s="62"/>
      <c r="K963" s="91"/>
      <c r="L963" s="95"/>
      <c r="M963" s="10"/>
      <c r="N963" s="7"/>
      <c r="P963" s="15"/>
      <c r="Q963" s="9"/>
      <c r="R963" s="9"/>
      <c r="S963" s="9"/>
      <c r="T963" s="9"/>
      <c r="U963" s="3"/>
      <c r="V963" s="9"/>
      <c r="W963" s="247"/>
      <c r="X963" s="68"/>
      <c r="Y963" s="91"/>
      <c r="Z963" s="95"/>
      <c r="AA963" s="10"/>
      <c r="AB963" s="7"/>
      <c r="AD963" s="15"/>
      <c r="AE963" s="9"/>
      <c r="AF963" s="9"/>
      <c r="AG963" s="9"/>
      <c r="AH963" s="9"/>
      <c r="AI963" s="3"/>
      <c r="AJ963" s="9"/>
      <c r="AK963" s="247"/>
      <c r="AL963" s="68"/>
      <c r="AM963" s="91"/>
      <c r="AN963" s="95"/>
      <c r="AO963" s="10"/>
      <c r="AP963" s="7"/>
      <c r="AR963" s="15"/>
      <c r="AS963" s="9"/>
      <c r="AT963" s="9"/>
      <c r="AU963" s="9"/>
      <c r="AV963" s="9"/>
      <c r="AW963" s="3"/>
      <c r="AX963" s="9"/>
      <c r="AY963" s="10"/>
      <c r="AZ963" s="115"/>
      <c r="BA963" s="10"/>
      <c r="BB963" s="10"/>
      <c r="BC963" s="10"/>
      <c r="BD963" s="7"/>
      <c r="BF963" s="15"/>
      <c r="BG963" s="9"/>
      <c r="BH963" s="9"/>
      <c r="BI963" s="73"/>
      <c r="BJ963" s="9"/>
      <c r="BK963" s="3"/>
      <c r="BL963" s="9"/>
      <c r="BM963" s="247"/>
      <c r="BN963" s="68"/>
      <c r="BO963" s="91"/>
      <c r="BP963" s="95"/>
      <c r="BQ963" s="10"/>
      <c r="BR963" s="7"/>
      <c r="BS963" s="1"/>
      <c r="BT963" s="15"/>
      <c r="BU963" s="9"/>
      <c r="BV963" s="9"/>
      <c r="BW963" s="247"/>
      <c r="BX963" s="9"/>
      <c r="BY963" s="31"/>
      <c r="BZ963" s="31"/>
      <c r="CA963" s="31"/>
      <c r="CB963" s="31"/>
      <c r="CC963" s="10"/>
      <c r="CD963" s="97"/>
      <c r="CE963" s="10"/>
      <c r="CF963" s="7"/>
      <c r="CH963" s="15"/>
      <c r="CI963" s="9"/>
      <c r="CJ963" s="9"/>
      <c r="CK963" s="247"/>
      <c r="CL963" s="9"/>
      <c r="CM963" s="31"/>
      <c r="CN963" s="31"/>
      <c r="CO963" s="31"/>
      <c r="CP963" s="31"/>
      <c r="CQ963" s="10"/>
      <c r="CR963" s="97"/>
      <c r="CS963" s="10"/>
      <c r="CT963" s="7"/>
    </row>
    <row r="964" spans="1:142" ht="15" customHeight="1">
      <c r="A964" s="15"/>
      <c r="B964" s="15"/>
      <c r="C964" s="9"/>
      <c r="D964" s="9"/>
      <c r="E964" s="9"/>
      <c r="F964" s="9"/>
      <c r="G964" s="3"/>
      <c r="H964" s="9"/>
      <c r="I964" s="9"/>
      <c r="J964" s="98"/>
      <c r="K964" s="99"/>
      <c r="L964" s="10"/>
      <c r="M964" s="10"/>
      <c r="N964" s="7"/>
      <c r="P964" s="15"/>
      <c r="Q964" s="9"/>
      <c r="R964" s="9"/>
      <c r="S964" s="9"/>
      <c r="T964" s="9"/>
      <c r="U964" s="3"/>
      <c r="V964" s="9"/>
      <c r="W964" s="9"/>
      <c r="X964" s="69"/>
      <c r="Y964" s="99"/>
      <c r="Z964" s="10"/>
      <c r="AA964" s="10"/>
      <c r="AB964" s="7"/>
      <c r="AD964" s="15"/>
      <c r="AE964" s="9"/>
      <c r="AF964" s="9"/>
      <c r="AG964" s="9"/>
      <c r="AH964" s="9"/>
      <c r="AI964" s="3"/>
      <c r="AJ964" s="9"/>
      <c r="AK964" s="9"/>
      <c r="AL964" s="69"/>
      <c r="AM964" s="99"/>
      <c r="AN964" s="10"/>
      <c r="AO964" s="10"/>
      <c r="AP964" s="7"/>
      <c r="AR964" s="15"/>
      <c r="AS964" s="9"/>
      <c r="AT964" s="9"/>
      <c r="AU964" s="9"/>
      <c r="AV964" s="9"/>
      <c r="AW964" s="3" t="s">
        <v>73</v>
      </c>
      <c r="AX964" s="9">
        <f>AT961-AX962</f>
        <v>74870</v>
      </c>
      <c r="AY964" s="10">
        <f>AX964/AT959</f>
        <v>0.42563956793632746</v>
      </c>
      <c r="AZ964" s="115"/>
      <c r="BA964" s="10"/>
      <c r="BB964" s="10"/>
      <c r="BC964" s="10"/>
      <c r="BD964" s="7"/>
      <c r="BF964" s="15"/>
      <c r="BG964" s="9"/>
      <c r="BH964" s="9"/>
      <c r="BI964" s="73"/>
      <c r="BJ964" s="9"/>
      <c r="BK964" s="3"/>
      <c r="BL964" s="9"/>
      <c r="BM964" s="9"/>
      <c r="BN964" s="69"/>
      <c r="BO964" s="99"/>
      <c r="BP964" s="10"/>
      <c r="BQ964" s="10"/>
      <c r="BR964" s="7"/>
      <c r="BS964" s="1"/>
      <c r="BT964" s="15"/>
      <c r="BU964" s="9"/>
      <c r="BV964" s="9"/>
      <c r="BW964" s="9"/>
      <c r="BX964" s="78"/>
      <c r="BY964" s="100"/>
      <c r="BZ964" s="78"/>
      <c r="CA964" s="92"/>
      <c r="CB964" s="92"/>
      <c r="CC964" s="92"/>
      <c r="CD964" s="10"/>
      <c r="CE964" s="10"/>
      <c r="CF964" s="7"/>
      <c r="CH964" s="15"/>
      <c r="CI964" s="9"/>
      <c r="CJ964" s="9"/>
      <c r="CK964" s="247"/>
      <c r="CL964" s="9"/>
      <c r="CM964" s="3"/>
      <c r="CN964" s="9"/>
      <c r="CO964" s="10"/>
      <c r="CP964" s="10"/>
      <c r="CQ964" s="10"/>
      <c r="CR964" s="97"/>
      <c r="CS964" s="10"/>
      <c r="CT964" s="7"/>
    </row>
    <row r="965" spans="1:142" ht="15" customHeight="1">
      <c r="A965" s="300" t="s">
        <v>75</v>
      </c>
      <c r="B965" s="301"/>
      <c r="C965" s="295"/>
      <c r="D965" s="44">
        <f>SUM(D903,D907,D911,D915,D919,D923,D926,D931,D935,D939,D943,D947,D951)*100</f>
        <v>76000</v>
      </c>
      <c r="E965" s="95" t="e">
        <f>D965/A960</f>
        <v>#REF!</v>
      </c>
      <c r="F965" s="9"/>
      <c r="G965" s="3">
        <f>D965/H965</f>
        <v>2714.2857142857142</v>
      </c>
      <c r="H965" s="44">
        <f>SUM(H903,H907,H911,H915,H919,H923,H926,H931,H935,H939,H943,H947,H951)</f>
        <v>28</v>
      </c>
      <c r="I965" s="9"/>
      <c r="J965" s="90" t="str">
        <f t="shared" ref="J965:K968" si="1617">J903</f>
        <v>NICIマスコット</v>
      </c>
      <c r="K965" s="91">
        <f t="shared" si="1617"/>
        <v>682</v>
      </c>
      <c r="L965" s="44">
        <f>SUM(L903,L907,L911,L915,L919,L923,L926,L931,L935,L939,L943,L947,L951)</f>
        <v>19096</v>
      </c>
      <c r="M965" s="42">
        <f>L965/D965</f>
        <v>0.25126315789473685</v>
      </c>
      <c r="N965" s="7"/>
      <c r="P965" s="300" t="s">
        <v>75</v>
      </c>
      <c r="Q965" s="295"/>
      <c r="R965" s="44">
        <f>SUM(R903,R907,R911,R915,R919,R923,R926,R931,R935,R939,R943,R947,R951)*100</f>
        <v>45500</v>
      </c>
      <c r="S965" s="95" t="e">
        <f>R965/A960</f>
        <v>#REF!</v>
      </c>
      <c r="T965" s="9"/>
      <c r="U965" s="3">
        <f>R965/V965</f>
        <v>6500</v>
      </c>
      <c r="V965" s="44">
        <f>SUM(V903,V907,V911,V915,V919,V923,V926,V931,V935,V939,V943,V947,V951)</f>
        <v>7</v>
      </c>
      <c r="W965" s="9"/>
      <c r="X965" s="90" t="str">
        <f t="shared" ref="X965:Y968" si="1618">X903</f>
        <v>ジャグラーサウンドボタン</v>
      </c>
      <c r="Y965" s="91">
        <f t="shared" si="1618"/>
        <v>748</v>
      </c>
      <c r="Z965" s="44">
        <f>SUM(Z903,Z907,Z911,Z915,Z919,Z923,Z926,Z931,Z935,Z939,Z943,Z947,Z951)</f>
        <v>5236</v>
      </c>
      <c r="AA965" s="42">
        <f>Z965/R965</f>
        <v>0.11507692307692308</v>
      </c>
      <c r="AB965" s="7"/>
      <c r="AD965" s="300" t="s">
        <v>75</v>
      </c>
      <c r="AE965" s="295"/>
      <c r="AF965" s="44">
        <f>SUM(AF903,AF907,AF911,AF915,AF919,AF923,AF926,AF931,AF935,AF939,AF943,AF947,AF951)*100</f>
        <v>24500</v>
      </c>
      <c r="AG965" s="95" t="e">
        <f>AF965/$A960</f>
        <v>#REF!</v>
      </c>
      <c r="AH965" s="9"/>
      <c r="AI965" s="3">
        <f>AF965/AJ965</f>
        <v>2722.2222222222222</v>
      </c>
      <c r="AJ965" s="44">
        <f>SUM(AJ903,AJ907,AJ911,AJ915,AJ919,AJ923,AJ926,AJ931,AJ935,AJ939,AJ943,AJ947,AJ951)</f>
        <v>9</v>
      </c>
      <c r="AK965" s="9"/>
      <c r="AL965" s="90" t="str">
        <f t="shared" ref="AL965:AM968" si="1619">AL903</f>
        <v>ミニ香水</v>
      </c>
      <c r="AM965" s="91">
        <f t="shared" si="1619"/>
        <v>1100</v>
      </c>
      <c r="AN965" s="44">
        <f>SUM(AN903,AN907,AN911,AN915,AN919,AN923,AN926,AN931,AN935,AN939,AN943,AN947,AN951)</f>
        <v>9900</v>
      </c>
      <c r="AO965" s="42">
        <f>AN965/AF965</f>
        <v>0.40408163265306124</v>
      </c>
      <c r="AP965" s="7"/>
      <c r="AR965" s="300" t="s">
        <v>75</v>
      </c>
      <c r="AS965" s="295"/>
      <c r="AT965" s="44">
        <f>SUM(AT903,AT907,AT911,AT915,AT919,AT923,AT926,AT931,AT935,AT939,AT943,AT947,AT951)*100</f>
        <v>71100</v>
      </c>
      <c r="AU965" s="95" t="e">
        <f>AT965/$A960</f>
        <v>#REF!</v>
      </c>
      <c r="AV965" s="9"/>
      <c r="AW965" s="3">
        <f>AT965/AX965</f>
        <v>2844</v>
      </c>
      <c r="AX965" s="44">
        <f>SUM(AX903,AX907,AX911,AX915,AX919,AX923,AX926,AX931,AX935,AX939,AX943,AX947,AX951)</f>
        <v>25</v>
      </c>
      <c r="AY965" s="9"/>
      <c r="AZ965" s="90" t="str">
        <f t="shared" ref="AZ965:BA968" si="1620">AZ903</f>
        <v>テラスタルフェス</v>
      </c>
      <c r="BA965" s="91">
        <f t="shared" si="1620"/>
        <v>1000</v>
      </c>
      <c r="BB965" s="44">
        <f>SUM(BB903,BB907,BB911,BB915,BB919,BB923,BB926,BB931,BB935,BB939,BB943,BB947,BB951)</f>
        <v>24600</v>
      </c>
      <c r="BC965" s="42">
        <f>BB965/AT965</f>
        <v>0.34599156118143459</v>
      </c>
      <c r="BD965" s="7"/>
      <c r="BF965" s="300" t="s">
        <v>75</v>
      </c>
      <c r="BG965" s="295"/>
      <c r="BH965" s="44">
        <f>SUM(BH903,BH907,BH911,BH915,BH919,BH923,BH926,BH931,BH935,BH939,BH943,BH947,BH951)*100</f>
        <v>25800</v>
      </c>
      <c r="BI965" s="195" t="e">
        <f>BH965/$A960</f>
        <v>#REF!</v>
      </c>
      <c r="BJ965" s="9"/>
      <c r="BK965" s="3">
        <f>BH965/BL965</f>
        <v>2345.4545454545455</v>
      </c>
      <c r="BL965" s="44">
        <f>SUM(BL903,BL907,BL911,BL915,BL919,BL923,BL926,BL931,BL935,BL939,BL943,BL947,BL951)</f>
        <v>11</v>
      </c>
      <c r="BM965" s="9"/>
      <c r="BN965" s="90" t="str">
        <f t="shared" ref="BN965:BO968" si="1621">BN903</f>
        <v>ゲーム機柄イヤホン</v>
      </c>
      <c r="BO965" s="91">
        <f t="shared" si="1621"/>
        <v>594</v>
      </c>
      <c r="BP965" s="44">
        <f>SUM(BP903,BP907,BP911,BP915,BP919,BP923,BP926,BP931,BP935,BP939,BP943,BP947,BP951)</f>
        <v>6946</v>
      </c>
      <c r="BQ965" s="42">
        <f>BP965/BH965</f>
        <v>0.26922480620155037</v>
      </c>
      <c r="BR965" s="7"/>
      <c r="BS965" s="1"/>
      <c r="BT965" s="15"/>
      <c r="BU965" s="9"/>
      <c r="BV965" s="9"/>
      <c r="BW965" s="9"/>
      <c r="BX965" s="9"/>
      <c r="BY965" s="3"/>
      <c r="BZ965" s="9"/>
      <c r="CA965" s="9"/>
      <c r="CB965" s="9"/>
      <c r="CC965" s="9"/>
      <c r="CD965" s="9"/>
      <c r="CE965" s="9"/>
      <c r="CF965" s="7"/>
      <c r="CH965" s="15"/>
      <c r="CI965" s="9"/>
      <c r="CJ965" s="9"/>
      <c r="CK965" s="9"/>
      <c r="CL965" s="78"/>
      <c r="CM965" s="100"/>
      <c r="CN965" s="78"/>
      <c r="CO965" s="78"/>
      <c r="CP965" s="78"/>
      <c r="CQ965" s="78"/>
      <c r="CR965" s="9"/>
      <c r="CS965" s="9"/>
      <c r="CT965" s="7"/>
    </row>
    <row r="966" spans="1:142" ht="15" customHeight="1">
      <c r="A966" s="300" t="s">
        <v>75</v>
      </c>
      <c r="B966" s="301"/>
      <c r="C966" s="295"/>
      <c r="D966" s="44">
        <f>SUM(D904,D908,D912,D916,D920,D924,D927,D932,D936,D940,D944,D948,D952)*100</f>
        <v>70900</v>
      </c>
      <c r="E966" s="95" t="e">
        <f>D966/A960</f>
        <v>#REF!</v>
      </c>
      <c r="F966" s="9"/>
      <c r="G966" s="3">
        <f>D966/H966</f>
        <v>2726.9230769230771</v>
      </c>
      <c r="H966" s="44">
        <f>SUM(H904,H908,H912,H916,H920,H924,H927,H932,H936,H940,H944,H948,H952)</f>
        <v>26</v>
      </c>
      <c r="I966" s="9"/>
      <c r="J966" s="90" t="str">
        <f t="shared" si="1617"/>
        <v>ピクミンマスコット</v>
      </c>
      <c r="K966" s="91">
        <f t="shared" si="1617"/>
        <v>800</v>
      </c>
      <c r="L966" s="44">
        <f>SUM(L904,L908,L912,L916,L920,L924,L927,L932,L936,L940,L944,L948,L952)</f>
        <v>20210</v>
      </c>
      <c r="M966" s="42">
        <f>L966/D966</f>
        <v>0.28504936530324398</v>
      </c>
      <c r="N966" s="7"/>
      <c r="P966" s="300" t="s">
        <v>75</v>
      </c>
      <c r="Q966" s="295"/>
      <c r="R966" s="44">
        <f>SUM(R904,R908,R912,R916,R920,R924,R927,R932,R936,R940,R944,R948,R952)*100</f>
        <v>46800</v>
      </c>
      <c r="S966" s="95" t="e">
        <f>R966/A960</f>
        <v>#REF!</v>
      </c>
      <c r="T966" s="9"/>
      <c r="U966" s="3">
        <f>R966/V966</f>
        <v>1200</v>
      </c>
      <c r="V966" s="44">
        <f>SUM(V904,V908,V912,V916,V920,V924,V927,V932,V936,V940,V944,V948,V952)</f>
        <v>39</v>
      </c>
      <c r="W966" s="9"/>
      <c r="X966" s="90" t="str">
        <f t="shared" si="1618"/>
        <v>グミッツェル</v>
      </c>
      <c r="Y966" s="91">
        <f t="shared" si="1618"/>
        <v>170</v>
      </c>
      <c r="Z966" s="44">
        <f>SUM(Z904,Z908,Z912,Z916,Z920,Z924,Z927,Z932,Z936,Z940,Z944,Z948,Z952)</f>
        <v>8070</v>
      </c>
      <c r="AA966" s="42">
        <f>Z966/R966</f>
        <v>0.17243589743589743</v>
      </c>
      <c r="AB966" s="7"/>
      <c r="AD966" s="300" t="s">
        <v>75</v>
      </c>
      <c r="AE966" s="295"/>
      <c r="AF966" s="44">
        <f>SUM(AF904,AF908,AF912,AF916,AF920,AF924,AF927,AF932,AF936,AF940,AF944,AF948,AF952)*100</f>
        <v>21100</v>
      </c>
      <c r="AG966" s="95" t="e">
        <f>AF966/$A960</f>
        <v>#REF!</v>
      </c>
      <c r="AH966" s="9"/>
      <c r="AI966" s="3">
        <f>AF966/AJ966</f>
        <v>1918.1818181818182</v>
      </c>
      <c r="AJ966" s="44">
        <f>SUM(AJ904,AJ908,AJ912,AJ916,AJ920,AJ924,AJ927,AJ932,AJ936,AJ940,AJ944,AJ948,AJ952)</f>
        <v>11</v>
      </c>
      <c r="AK966" s="9"/>
      <c r="AL966" s="90" t="str">
        <f t="shared" si="1619"/>
        <v>サンリオがま口</v>
      </c>
      <c r="AM966" s="91">
        <f t="shared" si="1619"/>
        <v>500</v>
      </c>
      <c r="AN966" s="44">
        <f>SUM(AN904,AN908,AN912,AN916,AN920,AN924,AN927,AN932,AN936,AN940,AN944,AN948,AN952)</f>
        <v>5500</v>
      </c>
      <c r="AO966" s="42">
        <f>AN966/AF966</f>
        <v>0.26066350710900477</v>
      </c>
      <c r="AP966" s="7"/>
      <c r="AR966" s="300" t="s">
        <v>75</v>
      </c>
      <c r="AS966" s="295"/>
      <c r="AT966" s="44">
        <f>SUM(AT904,AT908,AT912,AT916,AT920,AT924,AT927,AT932,AT936,AT940,AT944,AT948,AT952)*100</f>
        <v>30300</v>
      </c>
      <c r="AU966" s="95" t="e">
        <f>AT966/$A960</f>
        <v>#REF!</v>
      </c>
      <c r="AV966" s="9"/>
      <c r="AW966" s="3">
        <f>AT966/AX966</f>
        <v>2330.7692307692309</v>
      </c>
      <c r="AX966" s="44">
        <f>SUM(AX904,AX908,AX912,AX916,AX920,AX924,AX927,AX932,AX936,AX940,AX944,AX948,AX952)</f>
        <v>13</v>
      </c>
      <c r="AY966" s="9"/>
      <c r="AZ966" s="90" t="str">
        <f t="shared" si="1620"/>
        <v>バトルパートナー</v>
      </c>
      <c r="BA966" s="91">
        <f t="shared" si="1620"/>
        <v>1000</v>
      </c>
      <c r="BB966" s="44">
        <f>SUM(BB904,BB908,BB912,BB916,BB920,BB924,BB927,BB932,BB936,BB940,BB944,BB948,BB952)</f>
        <v>13000</v>
      </c>
      <c r="BC966" s="42">
        <f>BB966/AT966</f>
        <v>0.42904290429042902</v>
      </c>
      <c r="BD966" s="7"/>
      <c r="BF966" s="300" t="s">
        <v>75</v>
      </c>
      <c r="BG966" s="295"/>
      <c r="BH966" s="44">
        <f>SUM(BH904,BH908,BH912,BH916,BH920,BH924,BH927,BH932,BH936,BH940,BH944,BH948,BH952)*100</f>
        <v>20300</v>
      </c>
      <c r="BI966" s="195" t="e">
        <f>BH966/$A960</f>
        <v>#REF!</v>
      </c>
      <c r="BJ966" s="9"/>
      <c r="BK966" s="3">
        <f>BH966/BL966</f>
        <v>1845.4545454545455</v>
      </c>
      <c r="BL966" s="44">
        <f>SUM(BL904,BL908,BL912,BL916,BL920,BL924,BL927,BL932,BL936,BL940,BL944,BL948,BL952)</f>
        <v>11</v>
      </c>
      <c r="BM966" s="9"/>
      <c r="BN966" s="90" t="str">
        <f t="shared" si="1621"/>
        <v>サンリオシューズKH</v>
      </c>
      <c r="BO966" s="91">
        <f t="shared" si="1621"/>
        <v>402</v>
      </c>
      <c r="BP966" s="44">
        <f>SUM(BP904,BP908,BP912,BP916,BP920,BP924,BP927,BP932,BP936,BP940,BP944,BP948,BP952)</f>
        <v>5382</v>
      </c>
      <c r="BQ966" s="42">
        <f>BP966/BH966</f>
        <v>0.2651231527093596</v>
      </c>
      <c r="BR966" s="7"/>
      <c r="BS966" s="1"/>
      <c r="BT966" s="15"/>
      <c r="BU966" s="9"/>
      <c r="BV966" s="9"/>
      <c r="BW966" s="9"/>
      <c r="BX966" s="9"/>
      <c r="BY966" s="3"/>
      <c r="BZ966" s="9"/>
      <c r="CA966" s="9"/>
      <c r="CB966" s="9"/>
      <c r="CC966" s="9"/>
      <c r="CD966" s="9"/>
      <c r="CE966" s="9"/>
      <c r="CF966" s="7"/>
      <c r="CH966" s="15"/>
      <c r="CI966" s="9"/>
      <c r="CJ966" s="9"/>
      <c r="CK966" s="9"/>
      <c r="CL966" s="9"/>
      <c r="CM966" s="3"/>
      <c r="CN966" s="9"/>
      <c r="CO966" s="9"/>
      <c r="CP966" s="9"/>
      <c r="CQ966" s="9"/>
      <c r="CR966" s="9"/>
      <c r="CS966" s="9"/>
      <c r="CT966" s="7"/>
    </row>
    <row r="967" spans="1:142" ht="15" customHeight="1">
      <c r="A967" s="300" t="s">
        <v>75</v>
      </c>
      <c r="B967" s="301"/>
      <c r="C967" s="295"/>
      <c r="D967" s="44">
        <f>SUM(D905,D909,D913,D917,D921,D925,D928,D933,D937,D941,D945,D949,D953)*100</f>
        <v>43000</v>
      </c>
      <c r="E967" s="95" t="e">
        <f>D967/A960</f>
        <v>#REF!</v>
      </c>
      <c r="F967" s="9"/>
      <c r="G967" s="3">
        <f>D967/H967</f>
        <v>1592.5925925925926</v>
      </c>
      <c r="H967" s="44">
        <f>SUM(H905,H909,H913,H917,H921,H925,H928,H933,H937,H941,H945,H949,H953)</f>
        <v>27</v>
      </c>
      <c r="I967" s="9"/>
      <c r="J967" s="90" t="str">
        <f t="shared" si="1617"/>
        <v>グミッツェルプチ</v>
      </c>
      <c r="K967" s="91">
        <f t="shared" si="1617"/>
        <v>188</v>
      </c>
      <c r="L967" s="44">
        <f>SUM(L905,L909,L913,L917,L921,L925,L928,L933,L937,L941,L945,L949,L953)</f>
        <v>5076</v>
      </c>
      <c r="M967" s="42">
        <f>L967/D967</f>
        <v>0.11804651162790698</v>
      </c>
      <c r="N967" s="7"/>
      <c r="P967" s="300" t="s">
        <v>75</v>
      </c>
      <c r="Q967" s="295"/>
      <c r="R967" s="44">
        <f>SUM(R905,R909,R913,R917,R921,R925,R928,R933,R937,R941,R945,R949,R953)*100</f>
        <v>37600</v>
      </c>
      <c r="S967" s="95" t="e">
        <f>R967/A960</f>
        <v>#REF!</v>
      </c>
      <c r="T967" s="9"/>
      <c r="U967" s="3">
        <f>R967/V967</f>
        <v>1880</v>
      </c>
      <c r="V967" s="44">
        <f>SUM(V905,V909,V913,V917,V921,V925,V928,V933,V937,V941,V945,V949,V953)</f>
        <v>20</v>
      </c>
      <c r="W967" s="9"/>
      <c r="X967" s="90" t="str">
        <f t="shared" si="1618"/>
        <v>サンリオキーケース</v>
      </c>
      <c r="Y967" s="91">
        <f t="shared" si="1618"/>
        <v>640</v>
      </c>
      <c r="Z967" s="44">
        <f>SUM(Z905,Z909,Z913,Z917,Z921,Z925,Z928,Z933,Z937,Z941,Z945,Z949,Z953)</f>
        <v>12800</v>
      </c>
      <c r="AA967" s="42">
        <f>Z967/R967</f>
        <v>0.34042553191489361</v>
      </c>
      <c r="AB967" s="7"/>
      <c r="AD967" s="300" t="s">
        <v>75</v>
      </c>
      <c r="AE967" s="295"/>
      <c r="AF967" s="44">
        <f>SUM(AF905,AF909,AF913,AF917,AF921,AF925,AF928,AF933,AF937,AF941,AF945,AF949,AF953)*100</f>
        <v>27200</v>
      </c>
      <c r="AG967" s="95" t="e">
        <f>AF967/$A960</f>
        <v>#REF!</v>
      </c>
      <c r="AH967" s="9"/>
      <c r="AI967" s="3">
        <f>AF967/AJ967</f>
        <v>3022.2222222222222</v>
      </c>
      <c r="AJ967" s="44">
        <f>SUM(AJ905,AJ909,AJ913,AJ917,AJ921,AJ925,AJ928,AJ933,AJ937,AJ941,AJ945,AJ949,AJ953)</f>
        <v>9</v>
      </c>
      <c r="AK967" s="9"/>
      <c r="AL967" s="90" t="str">
        <f t="shared" si="1619"/>
        <v>ゲームアーク</v>
      </c>
      <c r="AM967" s="91">
        <f t="shared" si="1619"/>
        <v>670</v>
      </c>
      <c r="AN967" s="44">
        <f>SUM(AN905,AN909,AN913,AN917,AN921,AN925,AN928,AN933,AN937,AN941,AN945,AN949,AN953)</f>
        <v>6030</v>
      </c>
      <c r="AO967" s="42">
        <f>AN967/AF967</f>
        <v>0.22169117647058822</v>
      </c>
      <c r="AP967" s="7"/>
      <c r="AR967" s="300" t="s">
        <v>75</v>
      </c>
      <c r="AS967" s="295"/>
      <c r="AT967" s="44">
        <f>SUM(AT905,AT909,AT913,AT917,AT921,AT925,AT928,AT933,AT937,AT941,AT945,AT949,AT953)*100</f>
        <v>44600</v>
      </c>
      <c r="AU967" s="95" t="e">
        <f>AT967/$A960</f>
        <v>#REF!</v>
      </c>
      <c r="AV967" s="9"/>
      <c r="AW967" s="3">
        <f>AT967/AX967</f>
        <v>1537.9310344827586</v>
      </c>
      <c r="AX967" s="44">
        <f>SUM(AX905,AX909,AX913,AX917,AX921,AX925,AX928,AX933,AX937,AX941,AX945,AX949,AX953)</f>
        <v>29</v>
      </c>
      <c r="AY967" s="9"/>
      <c r="AZ967" s="90" t="str">
        <f t="shared" si="1620"/>
        <v>サンリオハートもふもふ</v>
      </c>
      <c r="BA967" s="91">
        <f t="shared" si="1620"/>
        <v>680</v>
      </c>
      <c r="BB967" s="44">
        <f>SUM(BB905,BB909,BB913,BB917,BB921,BB925,BB928,BB933,BB937,BB941,BB945,BB949,BB953)</f>
        <v>8905</v>
      </c>
      <c r="BC967" s="42">
        <f>BB967/AT967</f>
        <v>0.19966367713004485</v>
      </c>
      <c r="BD967" s="7"/>
      <c r="BF967" s="300" t="s">
        <v>75</v>
      </c>
      <c r="BG967" s="295"/>
      <c r="BH967" s="44">
        <f>SUM(BH905,BH909,BH913,BH917,BH921,BH925,BH928,BH933,BH937,BH941,BH945,BH949,BH953)*100</f>
        <v>23800</v>
      </c>
      <c r="BI967" s="195" t="e">
        <f>BH967/$A960</f>
        <v>#REF!</v>
      </c>
      <c r="BJ967" s="9"/>
      <c r="BK967" s="3">
        <f>BH967/BL967</f>
        <v>1322.2222222222222</v>
      </c>
      <c r="BL967" s="44">
        <f>SUM(BL905,BL909,BL913,BL917,BL921,BL925,BL928,BL933,BL937,BL941,BL945,BL949,BL953)</f>
        <v>18</v>
      </c>
      <c r="BM967" s="9"/>
      <c r="BN967" s="90" t="str">
        <f t="shared" si="1621"/>
        <v>ジョージラバーKH</v>
      </c>
      <c r="BO967" s="91">
        <f t="shared" si="1621"/>
        <v>353</v>
      </c>
      <c r="BP967" s="44">
        <f>SUM(BP905,BP909,BP913,BP917,BP921,BP925,BP928,BP933,BP937,BP941,BP945,BP949,BP953)</f>
        <v>6354</v>
      </c>
      <c r="BQ967" s="42">
        <f>BP967/BH967</f>
        <v>0.2669747899159664</v>
      </c>
      <c r="BR967" s="7"/>
      <c r="BS967" s="1"/>
      <c r="BT967" s="15"/>
      <c r="BU967" s="9"/>
      <c r="BV967" s="9"/>
      <c r="BW967" s="9"/>
      <c r="BX967" s="9"/>
      <c r="BY967" s="3"/>
      <c r="BZ967" s="9"/>
      <c r="CA967" s="9"/>
      <c r="CB967" s="9"/>
      <c r="CC967" s="9"/>
      <c r="CD967" s="9"/>
      <c r="CE967" s="9"/>
      <c r="CF967" s="7"/>
      <c r="CH967" s="15"/>
      <c r="CI967" s="9"/>
      <c r="CJ967" s="9"/>
      <c r="CK967" s="9"/>
      <c r="CL967" s="9"/>
      <c r="CM967" s="3"/>
      <c r="CN967" s="9"/>
      <c r="CO967" s="9"/>
      <c r="CP967" s="9"/>
      <c r="CQ967" s="9"/>
      <c r="CR967" s="9"/>
      <c r="CS967" s="9"/>
      <c r="CT967" s="7"/>
    </row>
    <row r="968" spans="1:142" ht="15" customHeight="1">
      <c r="A968" s="300" t="s">
        <v>75</v>
      </c>
      <c r="B968" s="301"/>
      <c r="C968" s="295"/>
      <c r="D968" s="44">
        <f>SUM(D906,D910,D914,D918,D922,D930,D929,D934,D938,D942,D946,D950,D954)*100</f>
        <v>35500</v>
      </c>
      <c r="E968" s="95" t="e">
        <f>D968/A960</f>
        <v>#REF!</v>
      </c>
      <c r="F968" s="9"/>
      <c r="G968" s="3">
        <f>D968/H968</f>
        <v>2088.2352941176468</v>
      </c>
      <c r="H968" s="44">
        <f>SUM(H906,H910,H914,H918,H922,H930,H929,H934,H938,H942,H946,H950,H954)</f>
        <v>17</v>
      </c>
      <c r="I968" s="9"/>
      <c r="J968" s="90" t="str">
        <f t="shared" si="1617"/>
        <v>ピクミン引っこ抜き</v>
      </c>
      <c r="K968" s="91">
        <f t="shared" si="1617"/>
        <v>650</v>
      </c>
      <c r="L968" s="44">
        <f>SUM(L906,L910,L914,L918,L922,L930,L929,L934,L938,L942,L946,L950,L954)</f>
        <v>8650</v>
      </c>
      <c r="M968" s="42">
        <f>L968/D968</f>
        <v>0.24366197183098592</v>
      </c>
      <c r="N968" s="7"/>
      <c r="P968" s="300" t="s">
        <v>75</v>
      </c>
      <c r="Q968" s="295"/>
      <c r="R968" s="44">
        <f>SUM(R906,R910,R914,R918,R922,R930,R929,R934,R938,R942,R946,R950,R954)*100</f>
        <v>34600</v>
      </c>
      <c r="S968" s="95" t="e">
        <f>R968/A960</f>
        <v>#REF!</v>
      </c>
      <c r="T968" s="9"/>
      <c r="U968" s="3">
        <f>R968/V968</f>
        <v>2035.2941176470588</v>
      </c>
      <c r="V968" s="44">
        <f>SUM(V906,V910,V914,V918,V922,V930,V929,V934,V938,V942,V946,V950,V954)</f>
        <v>17</v>
      </c>
      <c r="W968" s="9"/>
      <c r="X968" s="90" t="str">
        <f t="shared" si="1618"/>
        <v>サンリオアンブレラチャーム</v>
      </c>
      <c r="Y968" s="91">
        <f t="shared" si="1618"/>
        <v>429</v>
      </c>
      <c r="Z968" s="44">
        <f>SUM(Z906,Z910,Z914,Z918,Z922,Z930,Z929,Z934,Z938,Z942,Z946,Z950,Z954)</f>
        <v>10296</v>
      </c>
      <c r="AA968" s="42">
        <f>Z968/R968</f>
        <v>0.29757225433526013</v>
      </c>
      <c r="AB968" s="7"/>
      <c r="AD968" s="300" t="s">
        <v>75</v>
      </c>
      <c r="AE968" s="295"/>
      <c r="AF968" s="44">
        <f>SUM(AF906,AF910,AF914,AF918,AF922,AF930,AF929,AF934,AF938,AF942,AF946,AF950,AF954)*100</f>
        <v>11500</v>
      </c>
      <c r="AG968" s="95" t="e">
        <f>AF968/$A960</f>
        <v>#REF!</v>
      </c>
      <c r="AH968" s="9"/>
      <c r="AI968" s="3">
        <f>AF968/AJ968</f>
        <v>1642.8571428571429</v>
      </c>
      <c r="AJ968" s="44">
        <f>SUM(AJ906,AJ910,AJ914,AJ918,AJ922,AJ930,AJ929,AJ934,AJ938,AJ942,AJ946,AJ950,AJ954)</f>
        <v>7</v>
      </c>
      <c r="AK968" s="9"/>
      <c r="AL968" s="90" t="str">
        <f t="shared" si="1619"/>
        <v>うとうとアクアリウム</v>
      </c>
      <c r="AM968" s="91">
        <f t="shared" si="1619"/>
        <v>217</v>
      </c>
      <c r="AN968" s="44">
        <f>SUM(AN906,AN910,AN914,AN918,AN922,AN930,AN929,AN934,AN938,AN942,AN946,AN950,AN954)</f>
        <v>1519</v>
      </c>
      <c r="AO968" s="42">
        <f>AN968/AF968</f>
        <v>0.13208695652173913</v>
      </c>
      <c r="AP968" s="7"/>
      <c r="AR968" s="300" t="s">
        <v>75</v>
      </c>
      <c r="AS968" s="295"/>
      <c r="AT968" s="44">
        <f>SUM(AT906,AT910,AT914,AT918,AT922,AT930,AT929,AT934,AT938,AT942,AT946,AT950,AT954)*100</f>
        <v>29900</v>
      </c>
      <c r="AU968" s="95" t="e">
        <f>AT968/$A960</f>
        <v>#REF!</v>
      </c>
      <c r="AV968" s="9"/>
      <c r="AW968" s="3">
        <f>AT968/AX968</f>
        <v>808.10810810810813</v>
      </c>
      <c r="AX968" s="44">
        <f>SUM(AX906,AX910,AX914,AX918,AX922,AX930,AX929,AX934,AX938,AX942,AX946,AX950,AX954)</f>
        <v>37</v>
      </c>
      <c r="AY968" s="9"/>
      <c r="AZ968" s="90" t="str">
        <f t="shared" si="1620"/>
        <v>サンリオかぼちゃパンツ</v>
      </c>
      <c r="BA968" s="91">
        <f t="shared" si="1620"/>
        <v>550</v>
      </c>
      <c r="BB968" s="44">
        <f>SUM(BB906,BB910,BB914,BB918,BB922,BB930,BB929,BB934,BB938,BB942,BB946,BB950,BB954)</f>
        <v>10550</v>
      </c>
      <c r="BC968" s="42">
        <f>BB968/AT968</f>
        <v>0.35284280936454848</v>
      </c>
      <c r="BD968" s="7"/>
      <c r="BF968" s="300" t="s">
        <v>75</v>
      </c>
      <c r="BG968" s="295"/>
      <c r="BH968" s="44">
        <f>SUM(BH906,BH910,BH914,BH918,BH922,BH930,BH929,BH934,BH938,BH942,BH946,BH950,BH954)*100</f>
        <v>34600</v>
      </c>
      <c r="BI968" s="195" t="e">
        <f>BH968/$A960</f>
        <v>#REF!</v>
      </c>
      <c r="BJ968" s="9"/>
      <c r="BK968" s="3">
        <f>BH968/BL968</f>
        <v>8650</v>
      </c>
      <c r="BL968" s="44">
        <f>SUM(BL906,BL910,BL914,BL918,BL922,BL930,BL929,BL934,BL938,BL942,BL946,BL950,BL954)</f>
        <v>4</v>
      </c>
      <c r="BM968" s="9"/>
      <c r="BN968" s="90" t="str">
        <f t="shared" si="1621"/>
        <v>じゃがりこウォレット</v>
      </c>
      <c r="BO968" s="91">
        <f t="shared" si="1621"/>
        <v>759</v>
      </c>
      <c r="BP968" s="44">
        <f>SUM(BP906,BP910,BP914,BP918,BP922,BP930,BP929,BP934,BP938,BP942,BP946,BP950,BP954)</f>
        <v>3036</v>
      </c>
      <c r="BQ968" s="42">
        <f>BP968/BH968</f>
        <v>8.7745664739884391E-2</v>
      </c>
      <c r="BR968" s="7"/>
      <c r="BS968" s="1"/>
      <c r="BT968" s="15"/>
      <c r="BU968" s="9"/>
      <c r="BV968" s="9"/>
      <c r="BW968" s="9"/>
      <c r="BX968" s="9"/>
      <c r="BY968" s="3"/>
      <c r="BZ968" s="9"/>
      <c r="CA968" s="9"/>
      <c r="CB968" s="9"/>
      <c r="CC968" s="9"/>
      <c r="CD968" s="9"/>
      <c r="CE968" s="9"/>
      <c r="CF968" s="7"/>
      <c r="CH968" s="15"/>
      <c r="CI968" s="9"/>
      <c r="CJ968" s="9"/>
      <c r="CK968" s="9"/>
      <c r="CL968" s="9"/>
      <c r="CM968" s="3"/>
      <c r="CN968" s="9"/>
      <c r="CO968" s="9"/>
      <c r="CP968" s="9"/>
      <c r="CQ968" s="9"/>
      <c r="CR968" s="9"/>
      <c r="CS968" s="9"/>
      <c r="CT968" s="7"/>
    </row>
    <row r="969" spans="1:142" ht="15" customHeight="1">
      <c r="A969" s="15"/>
      <c r="B969" s="15"/>
      <c r="C969" s="3" t="s">
        <v>66</v>
      </c>
      <c r="D969" s="9">
        <f>SUM(D965:D968)</f>
        <v>225400</v>
      </c>
      <c r="E969" s="9"/>
      <c r="F969" s="9"/>
      <c r="G969" s="9"/>
      <c r="H969" s="9">
        <f>SUM(H965:H968)</f>
        <v>98</v>
      </c>
      <c r="I969" s="9"/>
      <c r="J969" s="294" t="s">
        <v>76</v>
      </c>
      <c r="K969" s="295"/>
      <c r="L969" s="78">
        <f>SUM(L965:L968)</f>
        <v>53032</v>
      </c>
      <c r="M969" s="101">
        <f>L969/D969</f>
        <v>0.23527950310559007</v>
      </c>
      <c r="N969" s="93"/>
      <c r="P969" s="15"/>
      <c r="Q969" s="3" t="s">
        <v>66</v>
      </c>
      <c r="R969" s="9">
        <f>SUM(R965:R968)</f>
        <v>164500</v>
      </c>
      <c r="S969" s="9"/>
      <c r="T969" s="9"/>
      <c r="U969" s="9"/>
      <c r="V969" s="9">
        <f>SUM(V965:V968)</f>
        <v>83</v>
      </c>
      <c r="W969" s="9"/>
      <c r="X969" s="294" t="s">
        <v>76</v>
      </c>
      <c r="Y969" s="295"/>
      <c r="Z969" s="78">
        <f>SUM(Z965:Z968)</f>
        <v>36402</v>
      </c>
      <c r="AA969" s="101">
        <f>Z969/R969</f>
        <v>0.22128875379939209</v>
      </c>
      <c r="AB969" s="93"/>
      <c r="AD969" s="15"/>
      <c r="AE969" s="3" t="s">
        <v>66</v>
      </c>
      <c r="AF969" s="9">
        <f>SUM(AF965:AF968)</f>
        <v>84300</v>
      </c>
      <c r="AG969" s="9"/>
      <c r="AH969" s="9"/>
      <c r="AI969" s="9"/>
      <c r="AJ969" s="9">
        <f>SUM(AJ965:AJ968)</f>
        <v>36</v>
      </c>
      <c r="AK969" s="9"/>
      <c r="AL969" s="294" t="s">
        <v>76</v>
      </c>
      <c r="AM969" s="295"/>
      <c r="AN969" s="78">
        <f>SUM(AN965:AN968)</f>
        <v>22949</v>
      </c>
      <c r="AO969" s="101">
        <f>AN969/AF969</f>
        <v>0.27223013048635825</v>
      </c>
      <c r="AP969" s="93"/>
      <c r="AR969" s="15"/>
      <c r="AS969" s="3" t="s">
        <v>66</v>
      </c>
      <c r="AT969" s="9">
        <f>SUM(AT965:AT968)</f>
        <v>175900</v>
      </c>
      <c r="AU969" s="9"/>
      <c r="AV969" s="9"/>
      <c r="AW969" s="9"/>
      <c r="AX969" s="9">
        <f>SUM(AX965:AX968)</f>
        <v>104</v>
      </c>
      <c r="AY969" s="9"/>
      <c r="AZ969" s="294" t="s">
        <v>76</v>
      </c>
      <c r="BA969" s="295"/>
      <c r="BB969" s="78">
        <f>SUM(BB965:BB968)</f>
        <v>57055</v>
      </c>
      <c r="BC969" s="101">
        <f>BB969/AT969</f>
        <v>0.32436043206367254</v>
      </c>
      <c r="BD969" s="7"/>
      <c r="BF969" s="15"/>
      <c r="BG969" s="3" t="s">
        <v>66</v>
      </c>
      <c r="BH969" s="9">
        <f>SUM(BH965:BH968)</f>
        <v>104500</v>
      </c>
      <c r="BI969" s="73"/>
      <c r="BJ969" s="9"/>
      <c r="BK969" s="9"/>
      <c r="BL969" s="9">
        <f>SUM(BL965:BL968)</f>
        <v>44</v>
      </c>
      <c r="BM969" s="9"/>
      <c r="BN969" s="294" t="s">
        <v>76</v>
      </c>
      <c r="BO969" s="295"/>
      <c r="BP969" s="78">
        <f>SUM(BP965:BP968)</f>
        <v>21718</v>
      </c>
      <c r="BQ969" s="101">
        <f>BP969/BH969</f>
        <v>0.20782775119617225</v>
      </c>
      <c r="BR969" s="93"/>
      <c r="BS969" s="1"/>
      <c r="BT969" s="15"/>
      <c r="BU969" s="9"/>
      <c r="BV969" s="9"/>
      <c r="BW969" s="9"/>
      <c r="BX969" s="9"/>
      <c r="BY969" s="9"/>
      <c r="BZ969" s="9"/>
      <c r="CA969" s="9"/>
      <c r="CB969" s="9"/>
      <c r="CC969" s="9"/>
      <c r="CD969" s="9"/>
      <c r="CE969" s="9"/>
      <c r="CF969" s="7"/>
      <c r="CH969" s="15"/>
      <c r="CI969" s="9"/>
      <c r="CJ969" s="9"/>
      <c r="CK969" s="9"/>
      <c r="CL969" s="9"/>
      <c r="CM969" s="9"/>
      <c r="CN969" s="9"/>
      <c r="CO969" s="9"/>
      <c r="CP969" s="9"/>
      <c r="CQ969" s="9"/>
      <c r="CR969" s="9"/>
      <c r="CS969" s="9"/>
      <c r="CT969" s="7"/>
    </row>
    <row r="970" spans="1:142" ht="15" customHeight="1">
      <c r="A970" s="45"/>
      <c r="B970" s="45"/>
      <c r="C970" s="248"/>
      <c r="D970" s="250"/>
      <c r="E970" s="250"/>
      <c r="F970" s="250"/>
      <c r="G970" s="250"/>
      <c r="H970" s="250"/>
      <c r="I970" s="250"/>
      <c r="J970" s="66"/>
      <c r="L970" s="250"/>
      <c r="M970" s="46"/>
      <c r="N970" s="47"/>
      <c r="P970" s="45"/>
      <c r="Q970" s="248"/>
      <c r="R970" s="250"/>
      <c r="S970" s="250"/>
      <c r="T970" s="250"/>
      <c r="U970" s="250"/>
      <c r="V970" s="250"/>
      <c r="W970" s="250"/>
      <c r="X970" s="66"/>
      <c r="Z970" s="250"/>
      <c r="AA970" s="46"/>
      <c r="AB970" s="47"/>
      <c r="AD970" s="45"/>
      <c r="AE970" s="248"/>
      <c r="AF970" s="250"/>
      <c r="AG970" s="250"/>
      <c r="AH970" s="250"/>
      <c r="AI970" s="250"/>
      <c r="AJ970" s="250"/>
      <c r="AK970" s="250"/>
      <c r="AL970" s="66"/>
      <c r="AN970" s="250"/>
      <c r="AO970" s="46"/>
      <c r="AP970" s="47"/>
      <c r="AR970" s="45"/>
      <c r="AS970" s="250"/>
      <c r="AT970" s="250"/>
      <c r="AU970" s="250"/>
      <c r="AV970" s="250"/>
      <c r="AW970" s="250"/>
      <c r="AX970" s="250"/>
      <c r="AY970" s="250"/>
      <c r="AZ970" s="33"/>
      <c r="BA970" s="250"/>
      <c r="BB970" s="250"/>
      <c r="BC970" s="250"/>
      <c r="BD970" s="47"/>
      <c r="BF970" s="45"/>
      <c r="BG970" s="250"/>
      <c r="BH970" s="250"/>
      <c r="BJ970" s="250"/>
      <c r="BK970" s="250"/>
      <c r="BL970" s="250"/>
      <c r="BM970" s="250"/>
      <c r="BN970" s="250"/>
      <c r="BO970" s="250"/>
      <c r="BP970" s="250"/>
      <c r="BQ970" s="47"/>
      <c r="BS970" s="1"/>
      <c r="BT970" s="45"/>
      <c r="BU970" s="250"/>
      <c r="BV970" s="250"/>
      <c r="BW970" s="250"/>
      <c r="BX970" s="250"/>
      <c r="BY970" s="250"/>
      <c r="BZ970" s="250"/>
      <c r="CA970" s="250"/>
      <c r="CB970" s="250"/>
      <c r="CC970" s="250"/>
      <c r="CD970" s="250"/>
      <c r="CE970" s="250"/>
      <c r="CF970" s="47"/>
      <c r="CH970" s="45"/>
      <c r="CI970" s="250"/>
      <c r="CJ970" s="250"/>
      <c r="CK970" s="250"/>
      <c r="CL970" s="250"/>
      <c r="CM970" s="250"/>
      <c r="CN970" s="250"/>
      <c r="CO970" s="250"/>
      <c r="CP970" s="250"/>
      <c r="CQ970" s="250"/>
      <c r="CR970" s="250"/>
      <c r="CS970" s="250"/>
      <c r="CT970" s="47"/>
    </row>
    <row r="971" spans="1:142" ht="15" customHeight="1">
      <c r="A971" s="45"/>
      <c r="B971" s="45"/>
      <c r="C971" s="48" t="s">
        <v>77</v>
      </c>
      <c r="D971" s="9">
        <f>D959+R959+BV959+CJ959+AF959+AT959</f>
        <v>808500</v>
      </c>
      <c r="E971" s="9" t="e">
        <f>D971/A960</f>
        <v>#REF!</v>
      </c>
      <c r="F971" s="250" t="s">
        <v>69</v>
      </c>
      <c r="G971" s="296" t="s">
        <v>78</v>
      </c>
      <c r="H971" s="297"/>
      <c r="I971" s="250"/>
      <c r="J971" s="66"/>
      <c r="L971" s="250"/>
      <c r="M971" s="46"/>
      <c r="N971" s="47"/>
      <c r="P971" s="45"/>
      <c r="Q971" s="248"/>
      <c r="R971" s="250"/>
      <c r="S971" s="250"/>
      <c r="T971" s="250"/>
      <c r="U971" s="250"/>
      <c r="V971" s="250"/>
      <c r="W971" s="250"/>
      <c r="X971" s="66"/>
      <c r="Z971" s="250"/>
      <c r="AA971" s="46"/>
      <c r="AB971" s="47"/>
      <c r="AD971" s="45"/>
      <c r="AE971" s="248"/>
      <c r="AF971" s="250"/>
      <c r="AG971" s="250"/>
      <c r="AH971" s="250"/>
      <c r="AI971" s="250"/>
      <c r="AJ971" s="250"/>
      <c r="AK971" s="250"/>
      <c r="AL971" s="66"/>
      <c r="AN971" s="250"/>
      <c r="AO971" s="46"/>
      <c r="AP971" s="47"/>
      <c r="AR971" s="45"/>
      <c r="AS971" s="250"/>
      <c r="AT971" s="250"/>
      <c r="AU971" s="250"/>
      <c r="AV971" s="250"/>
      <c r="AW971" s="250"/>
      <c r="AX971" s="250"/>
      <c r="AY971" s="250"/>
      <c r="AZ971" s="33"/>
      <c r="BA971" s="250"/>
      <c r="BB971" s="250"/>
      <c r="BC971" s="250"/>
      <c r="BD971" s="47"/>
      <c r="BF971" s="45"/>
      <c r="BG971" s="250"/>
      <c r="BH971" s="250"/>
      <c r="BJ971" s="250"/>
      <c r="BK971" s="250"/>
      <c r="BL971" s="250"/>
      <c r="BM971" s="250"/>
      <c r="BN971" s="250"/>
      <c r="BO971" s="250"/>
      <c r="BP971" s="250"/>
      <c r="BQ971" s="47"/>
      <c r="BS971" s="1"/>
      <c r="BT971" s="45"/>
      <c r="BU971" s="250"/>
      <c r="BV971" s="250"/>
      <c r="BW971" s="250"/>
      <c r="BX971" s="250"/>
      <c r="BY971" s="250"/>
      <c r="BZ971" s="250"/>
      <c r="CA971" s="250"/>
      <c r="CB971" s="250"/>
      <c r="CC971" s="250"/>
      <c r="CD971" s="250"/>
      <c r="CE971" s="250"/>
      <c r="CF971" s="47"/>
      <c r="CH971" s="45"/>
      <c r="CI971" s="250"/>
      <c r="CJ971" s="250"/>
      <c r="CK971" s="250"/>
      <c r="CL971" s="250"/>
      <c r="CM971" s="250"/>
      <c r="CN971" s="250"/>
      <c r="CO971" s="250"/>
      <c r="CP971" s="250"/>
      <c r="CQ971" s="250"/>
      <c r="CR971" s="250"/>
      <c r="CS971" s="250"/>
      <c r="CT971" s="47"/>
    </row>
    <row r="972" spans="1:142" ht="15" customHeight="1">
      <c r="A972" s="45"/>
      <c r="B972" s="45"/>
      <c r="C972" s="48" t="s">
        <v>79</v>
      </c>
      <c r="D972" s="9">
        <f>D971*0.75</f>
        <v>606375</v>
      </c>
      <c r="E972" s="42">
        <f>D972/D971</f>
        <v>0.75</v>
      </c>
      <c r="F972" s="250"/>
      <c r="G972" s="298" t="e">
        <f>E971*A958</f>
        <v>#REF!</v>
      </c>
      <c r="H972" s="297"/>
      <c r="I972" s="250"/>
      <c r="J972" s="66"/>
      <c r="L972" s="250"/>
      <c r="M972" s="46"/>
      <c r="N972" s="47"/>
      <c r="P972" s="45"/>
      <c r="Q972" s="248"/>
      <c r="R972" s="250"/>
      <c r="S972" s="250"/>
      <c r="T972" s="250"/>
      <c r="U972" s="250"/>
      <c r="V972" s="250"/>
      <c r="W972" s="250"/>
      <c r="X972" s="66"/>
      <c r="Z972" s="250"/>
      <c r="AA972" s="46"/>
      <c r="AB972" s="47"/>
      <c r="AD972" s="45"/>
      <c r="AE972" s="248"/>
      <c r="AF972" s="250"/>
      <c r="AG972" s="250"/>
      <c r="AH972" s="250"/>
      <c r="AI972" s="250"/>
      <c r="AJ972" s="250"/>
      <c r="AK972" s="250"/>
      <c r="AL972" s="66"/>
      <c r="AN972" s="250"/>
      <c r="AO972" s="46"/>
      <c r="AP972" s="47"/>
      <c r="AR972" s="45"/>
      <c r="AS972" s="250"/>
      <c r="AT972" s="250"/>
      <c r="AU972" s="250"/>
      <c r="AV972" s="250"/>
      <c r="AW972" s="250"/>
      <c r="AX972" s="250"/>
      <c r="AY972" s="250"/>
      <c r="AZ972" s="33"/>
      <c r="BA972" s="250"/>
      <c r="BB972" s="250"/>
      <c r="BC972" s="250"/>
      <c r="BD972" s="47"/>
      <c r="BF972" s="45"/>
      <c r="BG972" s="250"/>
      <c r="BH972" s="250"/>
      <c r="BJ972" s="250"/>
      <c r="BK972" s="250"/>
      <c r="BL972" s="250"/>
      <c r="BM972" s="250"/>
      <c r="BN972" s="250"/>
      <c r="BO972" s="250"/>
      <c r="BP972" s="250"/>
      <c r="BQ972" s="47"/>
      <c r="BS972" s="1"/>
      <c r="BT972" s="45"/>
      <c r="BU972" s="250"/>
      <c r="BV972" s="250"/>
      <c r="BW972" s="250"/>
      <c r="BX972" s="250"/>
      <c r="BY972" s="250"/>
      <c r="BZ972" s="250"/>
      <c r="CA972" s="250"/>
      <c r="CB972" s="250"/>
      <c r="CC972" s="250"/>
      <c r="CD972" s="250"/>
      <c r="CE972" s="250"/>
      <c r="CF972" s="47"/>
      <c r="CH972" s="45"/>
      <c r="CI972" s="250"/>
      <c r="CJ972" s="250"/>
      <c r="CK972" s="250"/>
      <c r="CL972" s="250"/>
      <c r="CM972" s="250"/>
      <c r="CN972" s="250"/>
      <c r="CO972" s="250"/>
      <c r="CP972" s="250"/>
      <c r="CQ972" s="250"/>
      <c r="CR972" s="250"/>
      <c r="CS972" s="250"/>
      <c r="CT972" s="47"/>
      <c r="DJ972" s="250"/>
      <c r="DK972" s="250"/>
      <c r="DL972" s="250"/>
      <c r="DM972" s="13"/>
      <c r="DN972" s="250"/>
    </row>
    <row r="973" spans="1:142" ht="15" customHeight="1">
      <c r="A973" s="45"/>
      <c r="B973" s="45"/>
      <c r="C973" s="48" t="s">
        <v>71</v>
      </c>
      <c r="D973" s="9">
        <f>L959+Z959+CD960+AN959+BB959+CR960</f>
        <v>211914</v>
      </c>
      <c r="E973" s="42">
        <f>D973/D971</f>
        <v>0.26210760667903527</v>
      </c>
      <c r="F973" s="250"/>
      <c r="G973" s="299" t="s">
        <v>80</v>
      </c>
      <c r="H973" s="297"/>
      <c r="I973" s="250"/>
      <c r="J973" s="66"/>
      <c r="L973" s="250"/>
      <c r="M973" s="46"/>
      <c r="N973" s="47"/>
      <c r="P973" s="45"/>
      <c r="Q973" s="248"/>
      <c r="R973" s="250"/>
      <c r="S973" s="250"/>
      <c r="T973" s="250"/>
      <c r="U973" s="250"/>
      <c r="V973" s="250"/>
      <c r="W973" s="250"/>
      <c r="X973" s="66"/>
      <c r="Z973" s="250"/>
      <c r="AA973" s="46"/>
      <c r="AB973" s="47"/>
      <c r="AD973" s="45"/>
      <c r="AE973" s="248"/>
      <c r="AF973" s="250"/>
      <c r="AG973" s="250"/>
      <c r="AH973" s="250"/>
      <c r="AI973" s="250"/>
      <c r="AJ973" s="250"/>
      <c r="AK973" s="250"/>
      <c r="AL973" s="66"/>
      <c r="AN973" s="250"/>
      <c r="AO973" s="46"/>
      <c r="AP973" s="47"/>
      <c r="AR973" s="45"/>
      <c r="AS973" s="250"/>
      <c r="AT973" s="250"/>
      <c r="AU973" s="250"/>
      <c r="AV973" s="250"/>
      <c r="AW973" s="250"/>
      <c r="AX973" s="250"/>
      <c r="AY973" s="250"/>
      <c r="AZ973" s="33"/>
      <c r="BA973" s="250"/>
      <c r="BB973" s="250"/>
      <c r="BC973" s="250"/>
      <c r="BD973" s="47"/>
      <c r="BF973" s="45"/>
      <c r="BG973" s="250"/>
      <c r="BH973" s="250"/>
      <c r="BJ973" s="250"/>
      <c r="BK973" s="250"/>
      <c r="BL973" s="250"/>
      <c r="BM973" s="250"/>
      <c r="BN973" s="250"/>
      <c r="BO973" s="250"/>
      <c r="BP973" s="250"/>
      <c r="BQ973" s="47"/>
      <c r="BS973" s="1"/>
      <c r="BT973" s="45"/>
      <c r="BU973" s="250"/>
      <c r="BV973" s="250"/>
      <c r="BW973" s="250"/>
      <c r="BX973" s="250"/>
      <c r="BY973" s="250"/>
      <c r="BZ973" s="250"/>
      <c r="CA973" s="250"/>
      <c r="CB973" s="250"/>
      <c r="CC973" s="250"/>
      <c r="CD973" s="250"/>
      <c r="CE973" s="250"/>
      <c r="CF973" s="47"/>
      <c r="CH973" s="45"/>
      <c r="CI973" s="250"/>
      <c r="CJ973" s="250"/>
      <c r="CK973" s="250"/>
      <c r="CL973" s="250"/>
      <c r="CM973" s="250"/>
      <c r="CN973" s="250"/>
      <c r="CO973" s="250"/>
      <c r="CP973" s="250"/>
      <c r="CQ973" s="250"/>
      <c r="CR973" s="250"/>
      <c r="CS973" s="250"/>
      <c r="CT973" s="47"/>
      <c r="DJ973" s="250"/>
      <c r="DK973" s="250"/>
      <c r="DL973" s="250"/>
      <c r="DM973" s="13"/>
      <c r="DN973" s="250"/>
    </row>
    <row r="974" spans="1:142" ht="15" customHeight="1">
      <c r="A974" s="45"/>
      <c r="B974" s="45"/>
      <c r="C974" s="48" t="s">
        <v>73</v>
      </c>
      <c r="D974" s="9">
        <f>D972-D973</f>
        <v>394461</v>
      </c>
      <c r="E974" s="42">
        <f>D974/D971</f>
        <v>0.48789239332096473</v>
      </c>
      <c r="F974" s="250"/>
      <c r="G974" s="298">
        <f>L958+Z958+AN958+BB958+CE959+CS959</f>
        <v>25204</v>
      </c>
      <c r="H974" s="297"/>
      <c r="I974" s="250"/>
      <c r="J974" s="66"/>
      <c r="L974" s="250"/>
      <c r="M974" s="46"/>
      <c r="N974" s="47"/>
      <c r="P974" s="45"/>
      <c r="Q974" s="248"/>
      <c r="R974" s="250"/>
      <c r="S974" s="250"/>
      <c r="T974" s="250"/>
      <c r="U974" s="250"/>
      <c r="V974" s="250"/>
      <c r="W974" s="250"/>
      <c r="X974" s="66"/>
      <c r="Z974" s="250"/>
      <c r="AA974" s="46"/>
      <c r="AB974" s="47"/>
      <c r="AD974" s="45"/>
      <c r="AE974" s="248"/>
      <c r="AF974" s="250"/>
      <c r="AG974" s="250"/>
      <c r="AH974" s="250"/>
      <c r="AI974" s="250"/>
      <c r="AJ974" s="250"/>
      <c r="AK974" s="250"/>
      <c r="AL974" s="66"/>
      <c r="AN974" s="250"/>
      <c r="AO974" s="46"/>
      <c r="AP974" s="47"/>
      <c r="AR974" s="45"/>
      <c r="AS974" s="250"/>
      <c r="AT974" s="250"/>
      <c r="AU974" s="250"/>
      <c r="AV974" s="250"/>
      <c r="AW974" s="250"/>
      <c r="AX974" s="250"/>
      <c r="AY974" s="250"/>
      <c r="AZ974" s="33"/>
      <c r="BA974" s="250"/>
      <c r="BB974" s="250"/>
      <c r="BC974" s="250"/>
      <c r="BD974" s="47"/>
      <c r="BF974" s="45"/>
      <c r="BG974" s="250"/>
      <c r="BH974" s="250"/>
      <c r="BJ974" s="250"/>
      <c r="BK974" s="250"/>
      <c r="BL974" s="250"/>
      <c r="BM974" s="250"/>
      <c r="BN974" s="250"/>
      <c r="BO974" s="250"/>
      <c r="BP974" s="250"/>
      <c r="BQ974" s="47"/>
      <c r="BS974" s="1"/>
      <c r="BT974" s="45"/>
      <c r="BU974" s="250"/>
      <c r="BV974" s="250"/>
      <c r="BW974" s="250"/>
      <c r="BX974" s="250"/>
      <c r="BY974" s="250"/>
      <c r="BZ974" s="250"/>
      <c r="CA974" s="250"/>
      <c r="CB974" s="250"/>
      <c r="CC974" s="250"/>
      <c r="CD974" s="250"/>
      <c r="CE974" s="250"/>
      <c r="CF974" s="47"/>
      <c r="CH974" s="45"/>
      <c r="CI974" s="250"/>
      <c r="CJ974" s="250"/>
      <c r="CK974" s="250"/>
      <c r="CL974" s="250"/>
      <c r="CM974" s="250"/>
      <c r="CN974" s="250"/>
      <c r="CO974" s="250"/>
      <c r="CP974" s="250"/>
      <c r="CQ974" s="250"/>
      <c r="CR974" s="250"/>
      <c r="CS974" s="250"/>
      <c r="CT974" s="47"/>
      <c r="DJ974" s="250"/>
      <c r="DK974" s="250"/>
      <c r="DL974" s="250"/>
      <c r="DM974" s="250"/>
      <c r="DN974" s="250"/>
    </row>
    <row r="975" spans="1:142" ht="15" customHeight="1">
      <c r="A975" s="45"/>
      <c r="B975" s="45"/>
      <c r="C975" s="105"/>
      <c r="D975" s="106"/>
      <c r="E975" s="46"/>
      <c r="F975" s="250"/>
      <c r="G975" s="250"/>
      <c r="H975" s="250"/>
      <c r="I975" s="250"/>
      <c r="J975" s="66"/>
      <c r="L975" s="250"/>
      <c r="M975" s="46"/>
      <c r="N975" s="47"/>
      <c r="P975" s="45"/>
      <c r="Q975" s="248"/>
      <c r="R975" s="250"/>
      <c r="S975" s="250"/>
      <c r="T975" s="250"/>
      <c r="U975" s="250"/>
      <c r="V975" s="250"/>
      <c r="W975" s="250"/>
      <c r="X975" s="66"/>
      <c r="Z975" s="250"/>
      <c r="AA975" s="46"/>
      <c r="AB975" s="47"/>
      <c r="AD975" s="45"/>
      <c r="AE975" s="248"/>
      <c r="AF975" s="250"/>
      <c r="AG975" s="250"/>
      <c r="AH975" s="250"/>
      <c r="AI975" s="250"/>
      <c r="AJ975" s="250"/>
      <c r="AK975" s="250"/>
      <c r="AL975" s="66"/>
      <c r="AN975" s="250"/>
      <c r="AO975" s="46"/>
      <c r="AP975" s="47"/>
      <c r="AR975" s="45"/>
      <c r="AS975" s="250"/>
      <c r="AT975" s="250"/>
      <c r="AU975" s="250"/>
      <c r="AV975" s="250"/>
      <c r="AW975" s="250"/>
      <c r="AX975" s="250"/>
      <c r="AY975" s="250"/>
      <c r="AZ975" s="33"/>
      <c r="BA975" s="250"/>
      <c r="BB975" s="250"/>
      <c r="BC975" s="250"/>
      <c r="BD975" s="47"/>
      <c r="BF975" s="45"/>
      <c r="BG975" s="250"/>
      <c r="BH975" s="250"/>
      <c r="BJ975" s="250"/>
      <c r="BK975" s="250"/>
      <c r="BL975" s="250"/>
      <c r="BM975" s="250"/>
      <c r="BN975" s="250"/>
      <c r="BO975" s="250"/>
      <c r="BP975" s="250"/>
      <c r="BQ975" s="47"/>
      <c r="BS975" s="1"/>
      <c r="BT975" s="45"/>
      <c r="BU975" s="250"/>
      <c r="BV975" s="250"/>
      <c r="BW975" s="250"/>
      <c r="BX975" s="250"/>
      <c r="BY975" s="250"/>
      <c r="BZ975" s="250"/>
      <c r="CA975" s="250"/>
      <c r="CB975" s="250"/>
      <c r="CC975" s="250"/>
      <c r="CD975" s="250"/>
      <c r="CE975" s="250"/>
      <c r="CF975" s="47"/>
      <c r="CH975" s="45"/>
      <c r="CI975" s="250"/>
      <c r="CJ975" s="250"/>
      <c r="CK975" s="250"/>
      <c r="CL975" s="250"/>
      <c r="CM975" s="250"/>
      <c r="CN975" s="250"/>
      <c r="CO975" s="250"/>
      <c r="CP975" s="250"/>
      <c r="CQ975" s="250"/>
      <c r="CR975" s="250"/>
      <c r="CS975" s="250"/>
      <c r="CT975" s="47"/>
      <c r="DJ975" s="250"/>
      <c r="DK975" s="250"/>
      <c r="DL975" s="250"/>
      <c r="DM975" s="250"/>
      <c r="DN975" s="250"/>
    </row>
    <row r="976" spans="1:142" ht="15" customHeight="1">
      <c r="A976" s="302" t="s">
        <v>0</v>
      </c>
      <c r="B976" s="303"/>
      <c r="C976" s="303"/>
      <c r="D976" s="303"/>
      <c r="E976" s="154" t="s">
        <v>199</v>
      </c>
      <c r="F976" s="148"/>
      <c r="G976" s="148"/>
      <c r="H976" s="148"/>
      <c r="I976" s="148"/>
      <c r="J976" s="155"/>
      <c r="K976" s="148"/>
      <c r="L976" s="148"/>
      <c r="M976" s="148"/>
      <c r="N976" s="156"/>
      <c r="O976" s="148"/>
      <c r="P976" s="302" t="s">
        <v>0</v>
      </c>
      <c r="Q976" s="303"/>
      <c r="R976" s="303"/>
      <c r="S976" s="154" t="s">
        <v>200</v>
      </c>
      <c r="T976" s="148"/>
      <c r="U976" s="148"/>
      <c r="V976" s="148"/>
      <c r="W976" s="148"/>
      <c r="X976" s="155"/>
      <c r="Y976" s="148"/>
      <c r="Z976" s="148"/>
      <c r="AA976" s="148"/>
      <c r="AB976" s="156"/>
      <c r="AC976" s="182"/>
      <c r="AD976" s="302" t="s">
        <v>0</v>
      </c>
      <c r="AE976" s="303"/>
      <c r="AF976" s="303"/>
      <c r="AG976" s="154" t="s">
        <v>201</v>
      </c>
      <c r="AH976" s="148"/>
      <c r="AI976" s="148"/>
      <c r="AJ976" s="148"/>
      <c r="AK976" s="148"/>
      <c r="AL976" s="155"/>
      <c r="AM976" s="148"/>
      <c r="AN976" s="148"/>
      <c r="AO976" s="148"/>
      <c r="AP976" s="156"/>
      <c r="AQ976" s="148"/>
      <c r="AR976" s="302" t="s">
        <v>0</v>
      </c>
      <c r="AS976" s="303"/>
      <c r="AT976" s="303"/>
      <c r="AU976" s="304" t="s">
        <v>202</v>
      </c>
      <c r="AV976" s="303"/>
      <c r="AW976" s="303"/>
      <c r="AX976" s="149"/>
      <c r="AY976" s="149"/>
      <c r="AZ976" s="157"/>
      <c r="BA976" s="149"/>
      <c r="BB976" s="149"/>
      <c r="BC976" s="149"/>
      <c r="BD976" s="158"/>
      <c r="BE976" s="148"/>
      <c r="BF976" s="302" t="s">
        <v>0</v>
      </c>
      <c r="BG976" s="303"/>
      <c r="BH976" s="303"/>
      <c r="BI976" s="186" t="s">
        <v>203</v>
      </c>
      <c r="BJ976" s="148"/>
      <c r="BK976" s="148"/>
      <c r="BL976" s="148"/>
      <c r="BM976" s="148"/>
      <c r="BN976" s="155"/>
      <c r="BO976" s="148"/>
      <c r="BP976" s="148"/>
      <c r="BQ976" s="148"/>
      <c r="BR976" s="156"/>
      <c r="BS976" s="148"/>
      <c r="BT976" s="148"/>
      <c r="BU976" s="302" t="s">
        <v>0</v>
      </c>
      <c r="BV976" s="303"/>
      <c r="BW976" s="303"/>
      <c r="BX976" s="304" t="s">
        <v>204</v>
      </c>
      <c r="BY976" s="303"/>
      <c r="BZ976" s="303"/>
      <c r="CA976" s="149"/>
      <c r="CB976" s="149"/>
      <c r="CC976" s="149"/>
      <c r="CD976" s="149"/>
      <c r="CE976" s="149"/>
      <c r="CF976" s="149"/>
      <c r="CG976" s="158"/>
      <c r="CH976" s="148"/>
      <c r="CI976" s="302" t="s">
        <v>0</v>
      </c>
      <c r="CJ976" s="303"/>
      <c r="CK976" s="303"/>
      <c r="CL976" s="304" t="s">
        <v>205</v>
      </c>
      <c r="CM976" s="303"/>
      <c r="CN976" s="303"/>
      <c r="CO976" s="149"/>
      <c r="CP976" s="149"/>
      <c r="CQ976" s="149"/>
      <c r="CR976" s="149"/>
      <c r="CS976" s="149"/>
      <c r="CT976" s="149"/>
      <c r="CU976" s="158"/>
      <c r="CV976" s="148"/>
      <c r="CW976" s="302" t="s">
        <v>0</v>
      </c>
      <c r="CX976" s="303"/>
      <c r="CY976" s="303"/>
      <c r="CZ976" s="304" t="s">
        <v>325</v>
      </c>
      <c r="DA976" s="303"/>
      <c r="DB976" s="303"/>
      <c r="DC976" s="149"/>
      <c r="DD976" s="149"/>
      <c r="DE976" s="149"/>
      <c r="DF976" s="149"/>
      <c r="DG976" s="149"/>
      <c r="DH976" s="149"/>
      <c r="DI976" s="158"/>
      <c r="DJ976" s="250"/>
      <c r="DK976" s="250"/>
      <c r="DL976" s="250"/>
      <c r="DM976" s="250"/>
      <c r="DN976" s="250"/>
      <c r="EL976" s="244"/>
    </row>
    <row r="977" spans="1:142" ht="15" customHeight="1">
      <c r="A977" s="2" t="s">
        <v>11</v>
      </c>
      <c r="B977" s="2"/>
      <c r="C977" s="3" t="s">
        <v>12</v>
      </c>
      <c r="D977" s="3" t="s">
        <v>13</v>
      </c>
      <c r="E977" s="4" t="s">
        <v>14</v>
      </c>
      <c r="F977" s="3" t="s">
        <v>13</v>
      </c>
      <c r="G977" s="3" t="s">
        <v>15</v>
      </c>
      <c r="H977" s="3" t="s">
        <v>16</v>
      </c>
      <c r="I977" s="3" t="s">
        <v>17</v>
      </c>
      <c r="J977" s="4" t="s">
        <v>18</v>
      </c>
      <c r="K977" s="3" t="s">
        <v>19</v>
      </c>
      <c r="L977" s="3" t="s">
        <v>16</v>
      </c>
      <c r="M977" s="3" t="s">
        <v>20</v>
      </c>
      <c r="N977" s="3" t="s">
        <v>21</v>
      </c>
      <c r="P977" s="2" t="s">
        <v>11</v>
      </c>
      <c r="Q977" s="3" t="s">
        <v>12</v>
      </c>
      <c r="R977" s="3" t="s">
        <v>13</v>
      </c>
      <c r="S977" s="4" t="s">
        <v>14</v>
      </c>
      <c r="T977" s="3" t="s">
        <v>13</v>
      </c>
      <c r="U977" s="3" t="s">
        <v>15</v>
      </c>
      <c r="V977" s="3" t="s">
        <v>16</v>
      </c>
      <c r="W977" s="3" t="s">
        <v>17</v>
      </c>
      <c r="X977" s="4" t="s">
        <v>18</v>
      </c>
      <c r="Y977" s="3" t="s">
        <v>19</v>
      </c>
      <c r="Z977" s="3" t="s">
        <v>16</v>
      </c>
      <c r="AA977" s="3" t="s">
        <v>20</v>
      </c>
      <c r="AB977" s="3" t="s">
        <v>21</v>
      </c>
      <c r="AD977" s="2" t="s">
        <v>11</v>
      </c>
      <c r="AE977" s="3" t="s">
        <v>12</v>
      </c>
      <c r="AF977" s="3" t="s">
        <v>13</v>
      </c>
      <c r="AG977" s="4" t="s">
        <v>14</v>
      </c>
      <c r="AH977" s="3" t="s">
        <v>13</v>
      </c>
      <c r="AI977" s="3" t="s">
        <v>15</v>
      </c>
      <c r="AJ977" s="3" t="s">
        <v>16</v>
      </c>
      <c r="AK977" s="3" t="s">
        <v>17</v>
      </c>
      <c r="AL977" s="4" t="s">
        <v>18</v>
      </c>
      <c r="AM977" s="3" t="s">
        <v>19</v>
      </c>
      <c r="AN977" s="3" t="s">
        <v>16</v>
      </c>
      <c r="AO977" s="3" t="s">
        <v>20</v>
      </c>
      <c r="AP977" s="3" t="s">
        <v>21</v>
      </c>
      <c r="AR977" s="2" t="s">
        <v>11</v>
      </c>
      <c r="AS977" s="3" t="s">
        <v>12</v>
      </c>
      <c r="AT977" s="3" t="s">
        <v>13</v>
      </c>
      <c r="AU977" s="3" t="s">
        <v>14</v>
      </c>
      <c r="AV977" s="3" t="s">
        <v>13</v>
      </c>
      <c r="AW977" s="3" t="s">
        <v>15</v>
      </c>
      <c r="AX977" s="3" t="s">
        <v>16</v>
      </c>
      <c r="AY977" s="3" t="s">
        <v>17</v>
      </c>
      <c r="AZ977" s="4" t="s">
        <v>22</v>
      </c>
      <c r="BA977" s="3" t="s">
        <v>19</v>
      </c>
      <c r="BB977" s="3" t="s">
        <v>23</v>
      </c>
      <c r="BC977" s="3" t="s">
        <v>24</v>
      </c>
      <c r="BD977" s="3" t="s">
        <v>21</v>
      </c>
      <c r="BF977" s="2" t="s">
        <v>11</v>
      </c>
      <c r="BG977" s="3" t="s">
        <v>12</v>
      </c>
      <c r="BH977" s="3" t="s">
        <v>13</v>
      </c>
      <c r="BI977" s="187" t="s">
        <v>14</v>
      </c>
      <c r="BJ977" s="3" t="s">
        <v>13</v>
      </c>
      <c r="BK977" s="3" t="s">
        <v>15</v>
      </c>
      <c r="BL977" s="3" t="s">
        <v>16</v>
      </c>
      <c r="BM977" s="3" t="s">
        <v>17</v>
      </c>
      <c r="BN977" s="4" t="s">
        <v>18</v>
      </c>
      <c r="BO977" s="3" t="s">
        <v>19</v>
      </c>
      <c r="BP977" s="3" t="s">
        <v>16</v>
      </c>
      <c r="BQ977" s="3" t="s">
        <v>20</v>
      </c>
      <c r="BR977" s="3" t="s">
        <v>21</v>
      </c>
      <c r="BS977" s="1"/>
      <c r="BT977" s="2" t="s">
        <v>11</v>
      </c>
      <c r="BU977" s="3" t="s">
        <v>12</v>
      </c>
      <c r="BV977" s="3" t="s">
        <v>13</v>
      </c>
      <c r="BW977" s="163" t="s">
        <v>14</v>
      </c>
      <c r="BX977" s="3" t="s">
        <v>13</v>
      </c>
      <c r="BY977" s="3" t="s">
        <v>15</v>
      </c>
      <c r="BZ977" s="3" t="s">
        <v>16</v>
      </c>
      <c r="CA977" s="3" t="s">
        <v>17</v>
      </c>
      <c r="CB977" s="3"/>
      <c r="CC977" s="3" t="s">
        <v>19</v>
      </c>
      <c r="CD977" s="3" t="s">
        <v>25</v>
      </c>
      <c r="CE977" s="3" t="s">
        <v>26</v>
      </c>
      <c r="CF977" s="3" t="s">
        <v>21</v>
      </c>
      <c r="CH977" s="2" t="s">
        <v>11</v>
      </c>
      <c r="CI977" s="3" t="s">
        <v>12</v>
      </c>
      <c r="CJ977" s="3" t="s">
        <v>13</v>
      </c>
      <c r="CK977" s="3" t="s">
        <v>14</v>
      </c>
      <c r="CL977" s="3" t="s">
        <v>13</v>
      </c>
      <c r="CM977" s="3" t="s">
        <v>15</v>
      </c>
      <c r="CN977" s="3" t="s">
        <v>16</v>
      </c>
      <c r="CO977" s="3" t="s">
        <v>17</v>
      </c>
      <c r="CP977" s="3"/>
      <c r="CQ977" s="3" t="s">
        <v>19</v>
      </c>
      <c r="CR977" s="3" t="s">
        <v>25</v>
      </c>
      <c r="CS977" s="3" t="s">
        <v>26</v>
      </c>
      <c r="CT977" s="3" t="s">
        <v>21</v>
      </c>
      <c r="CV977" s="2" t="s">
        <v>11</v>
      </c>
      <c r="CW977" s="3" t="s">
        <v>12</v>
      </c>
      <c r="CX977" s="3" t="s">
        <v>13</v>
      </c>
      <c r="CY977" s="3" t="s">
        <v>14</v>
      </c>
      <c r="CZ977" s="3" t="s">
        <v>13</v>
      </c>
      <c r="DA977" s="3" t="s">
        <v>15</v>
      </c>
      <c r="DB977" s="3" t="s">
        <v>16</v>
      </c>
      <c r="DC977" s="3" t="s">
        <v>17</v>
      </c>
      <c r="DD977" s="3"/>
      <c r="DE977" s="3" t="s">
        <v>19</v>
      </c>
      <c r="DF977" s="3" t="s">
        <v>25</v>
      </c>
      <c r="DG977" s="3" t="s">
        <v>26</v>
      </c>
      <c r="DH977" s="3" t="s">
        <v>21</v>
      </c>
      <c r="DJ977" s="250"/>
      <c r="DK977" s="250"/>
      <c r="DL977" s="250"/>
      <c r="DM977" s="250"/>
      <c r="DN977" s="250"/>
      <c r="EL977" s="245"/>
    </row>
    <row r="978" spans="1:142" ht="15" customHeight="1">
      <c r="A978" s="89">
        <v>45721</v>
      </c>
      <c r="B978" s="6">
        <v>1344</v>
      </c>
      <c r="C978" s="78">
        <v>5384</v>
      </c>
      <c r="D978" s="78">
        <v>148</v>
      </c>
      <c r="E978" s="78">
        <v>196</v>
      </c>
      <c r="F978" s="78">
        <v>8</v>
      </c>
      <c r="G978" s="78">
        <v>18</v>
      </c>
      <c r="H978" s="78">
        <v>8</v>
      </c>
      <c r="I978" s="78">
        <v>9</v>
      </c>
      <c r="J978" s="90" t="s">
        <v>27</v>
      </c>
      <c r="K978" s="91">
        <v>682</v>
      </c>
      <c r="L978" s="78">
        <v>5456</v>
      </c>
      <c r="M978" s="92">
        <v>0.36864864864864866</v>
      </c>
      <c r="N978" s="12"/>
      <c r="P978" s="89">
        <v>45721</v>
      </c>
      <c r="Q978" s="78">
        <v>3900</v>
      </c>
      <c r="R978" s="78">
        <v>211</v>
      </c>
      <c r="S978" s="78">
        <v>77</v>
      </c>
      <c r="T978" s="78">
        <v>3</v>
      </c>
      <c r="U978" s="78">
        <v>9</v>
      </c>
      <c r="V978" s="78">
        <v>2</v>
      </c>
      <c r="W978" s="78">
        <v>3</v>
      </c>
      <c r="X978" s="90" t="s">
        <v>240</v>
      </c>
      <c r="Y978" s="91">
        <v>748</v>
      </c>
      <c r="Z978" s="78">
        <v>2068</v>
      </c>
      <c r="AA978" s="92">
        <v>9.8009478672985775E-2</v>
      </c>
      <c r="AB978" s="93"/>
      <c r="AD978" s="89">
        <v>45721</v>
      </c>
      <c r="AE978" s="78">
        <v>2560</v>
      </c>
      <c r="AF978" s="78">
        <v>29</v>
      </c>
      <c r="AG978" s="78">
        <v>76</v>
      </c>
      <c r="AH978" s="78">
        <v>0</v>
      </c>
      <c r="AI978" s="78">
        <v>39</v>
      </c>
      <c r="AJ978" s="78">
        <v>0</v>
      </c>
      <c r="AK978" s="78"/>
      <c r="AL978" s="90" t="s">
        <v>210</v>
      </c>
      <c r="AM978" s="91">
        <v>1100</v>
      </c>
      <c r="AN978" s="78">
        <v>0</v>
      </c>
      <c r="AO978" s="92">
        <v>0</v>
      </c>
      <c r="AP978" s="93"/>
      <c r="AR978" s="89">
        <v>45721</v>
      </c>
      <c r="AS978" s="8">
        <v>2713</v>
      </c>
      <c r="AT978" s="9">
        <v>95</v>
      </c>
      <c r="AU978" s="9">
        <v>141</v>
      </c>
      <c r="AV978" s="9">
        <v>2</v>
      </c>
      <c r="AW978" s="9">
        <v>13</v>
      </c>
      <c r="AX978" s="9">
        <v>2</v>
      </c>
      <c r="AY978" s="9"/>
      <c r="AZ978" s="90" t="s">
        <v>279</v>
      </c>
      <c r="BA978" s="78">
        <v>900</v>
      </c>
      <c r="BB978" s="9">
        <v>1800</v>
      </c>
      <c r="BC978" s="10">
        <v>0.18947368421052632</v>
      </c>
      <c r="BD978" s="7"/>
      <c r="BF978" s="89">
        <v>45721</v>
      </c>
      <c r="BG978" s="78"/>
      <c r="BH978" s="78"/>
      <c r="BI978" s="188"/>
      <c r="BJ978" s="78"/>
      <c r="BK978" s="78"/>
      <c r="BL978" s="78"/>
      <c r="BM978" s="78"/>
      <c r="BN978" s="90"/>
      <c r="BO978" s="91"/>
      <c r="BP978" s="78">
        <v>0</v>
      </c>
      <c r="BQ978" s="92">
        <v>0</v>
      </c>
      <c r="BR978" s="93"/>
      <c r="BS978" s="1"/>
      <c r="BT978" s="89">
        <v>45721</v>
      </c>
      <c r="BU978" s="8">
        <v>5707</v>
      </c>
      <c r="BV978" s="9">
        <v>77</v>
      </c>
      <c r="BW978" s="9">
        <v>145</v>
      </c>
      <c r="BX978" s="9">
        <v>3</v>
      </c>
      <c r="BY978" s="9">
        <v>5</v>
      </c>
      <c r="BZ978" s="9">
        <v>3</v>
      </c>
      <c r="CA978" s="9">
        <v>0</v>
      </c>
      <c r="CB978" s="78"/>
      <c r="CC978" s="78">
        <v>800</v>
      </c>
      <c r="CD978" s="9">
        <v>2400</v>
      </c>
      <c r="CE978" s="10">
        <v>0.31168831168831168</v>
      </c>
      <c r="CF978" s="7" t="s">
        <v>326</v>
      </c>
      <c r="CH978" s="89">
        <v>45721</v>
      </c>
      <c r="CI978" s="8">
        <v>5907</v>
      </c>
      <c r="CJ978" s="9">
        <v>107</v>
      </c>
      <c r="CK978" s="9">
        <v>162</v>
      </c>
      <c r="CL978" s="9">
        <v>5</v>
      </c>
      <c r="CM978" s="9">
        <v>11</v>
      </c>
      <c r="CN978" s="9">
        <v>5</v>
      </c>
      <c r="CO978" s="9">
        <v>6</v>
      </c>
      <c r="CP978" s="78"/>
      <c r="CQ978" s="78">
        <v>1012</v>
      </c>
      <c r="CR978" s="9">
        <v>5060</v>
      </c>
      <c r="CS978" s="10">
        <v>0.47289719626168225</v>
      </c>
      <c r="CT978" s="7" t="s">
        <v>327</v>
      </c>
      <c r="CV978" s="89">
        <v>45721</v>
      </c>
      <c r="CW978" s="8">
        <v>43074</v>
      </c>
      <c r="CX978" s="9">
        <v>19</v>
      </c>
      <c r="CY978" s="9">
        <v>220</v>
      </c>
      <c r="CZ978" s="9">
        <v>0</v>
      </c>
      <c r="DA978" s="9">
        <v>21</v>
      </c>
      <c r="DB978" s="9">
        <v>0</v>
      </c>
      <c r="DC978" s="9">
        <v>0</v>
      </c>
      <c r="DD978" s="78"/>
      <c r="DE978" s="78">
        <v>400</v>
      </c>
      <c r="DF978" s="9">
        <v>0</v>
      </c>
      <c r="DG978" s="10">
        <v>0</v>
      </c>
      <c r="DH978" s="7" t="s">
        <v>328</v>
      </c>
      <c r="DJ978" s="311"/>
      <c r="DK978" s="312"/>
      <c r="DL978" s="250"/>
      <c r="DM978" s="250"/>
      <c r="DN978" s="250"/>
      <c r="EL978" s="244"/>
    </row>
    <row r="979" spans="1:142" ht="15" customHeight="1">
      <c r="A979" s="15"/>
      <c r="B979" s="15"/>
      <c r="C979" s="9">
        <v>6754</v>
      </c>
      <c r="D979" s="9">
        <v>87</v>
      </c>
      <c r="E979" s="9">
        <v>186</v>
      </c>
      <c r="F979" s="9">
        <v>3</v>
      </c>
      <c r="G979" s="9">
        <v>1</v>
      </c>
      <c r="H979" s="9">
        <v>5</v>
      </c>
      <c r="I979" s="9">
        <v>11</v>
      </c>
      <c r="J979" s="90" t="s">
        <v>33</v>
      </c>
      <c r="K979" s="78">
        <v>682</v>
      </c>
      <c r="L979" s="9">
        <v>3410</v>
      </c>
      <c r="M979" s="10">
        <v>0.39195402298850573</v>
      </c>
      <c r="N979" s="7"/>
      <c r="P979" s="15"/>
      <c r="Q979" s="9">
        <v>4708</v>
      </c>
      <c r="R979" s="9">
        <v>63</v>
      </c>
      <c r="S979" s="9">
        <v>233</v>
      </c>
      <c r="T979" s="9">
        <v>4</v>
      </c>
      <c r="U979" s="9">
        <v>6</v>
      </c>
      <c r="V979" s="9">
        <v>5</v>
      </c>
      <c r="W979" s="9">
        <v>12</v>
      </c>
      <c r="X979" s="90" t="s">
        <v>219</v>
      </c>
      <c r="Y979" s="78">
        <v>170</v>
      </c>
      <c r="Z979" s="9">
        <v>850</v>
      </c>
      <c r="AA979" s="10">
        <v>0.13492063492063491</v>
      </c>
      <c r="AB979" s="7"/>
      <c r="AD979" s="15"/>
      <c r="AE979" s="9">
        <v>2964</v>
      </c>
      <c r="AF979" s="9">
        <v>50</v>
      </c>
      <c r="AG979" s="9">
        <v>150</v>
      </c>
      <c r="AH979" s="9">
        <v>5</v>
      </c>
      <c r="AI979" s="9">
        <v>7</v>
      </c>
      <c r="AJ979" s="9">
        <v>4</v>
      </c>
      <c r="AK979" s="9"/>
      <c r="AL979" s="90" t="s">
        <v>282</v>
      </c>
      <c r="AM979" s="78">
        <v>500</v>
      </c>
      <c r="AN979" s="9">
        <v>2000</v>
      </c>
      <c r="AO979" s="10">
        <v>0.4</v>
      </c>
      <c r="AP979" s="7" t="s">
        <v>329</v>
      </c>
      <c r="AR979" s="89"/>
      <c r="AS979" s="8">
        <v>1753</v>
      </c>
      <c r="AT979" s="9">
        <v>57</v>
      </c>
      <c r="AU979" s="9">
        <v>192</v>
      </c>
      <c r="AV979" s="9">
        <v>2</v>
      </c>
      <c r="AW979" s="9">
        <v>15</v>
      </c>
      <c r="AX979" s="9">
        <v>2</v>
      </c>
      <c r="AY979" s="9"/>
      <c r="AZ979" s="90" t="s">
        <v>283</v>
      </c>
      <c r="BA979" s="78">
        <v>1000</v>
      </c>
      <c r="BB979" s="9">
        <v>2000</v>
      </c>
      <c r="BC979" s="10">
        <v>0.35087719298245612</v>
      </c>
      <c r="BD979" s="7"/>
      <c r="BF979" s="15"/>
      <c r="BG979" s="9"/>
      <c r="BH979" s="9"/>
      <c r="BI979" s="73"/>
      <c r="BJ979" s="9"/>
      <c r="BK979" s="9"/>
      <c r="BL979" s="9"/>
      <c r="BM979" s="9"/>
      <c r="BN979" s="90"/>
      <c r="BO979" s="78"/>
      <c r="BP979" s="9">
        <v>0</v>
      </c>
      <c r="BQ979" s="10">
        <v>0.4</v>
      </c>
      <c r="BR979" s="93"/>
      <c r="BS979" s="1"/>
      <c r="BT979" s="15">
        <f>IF(A982="","",A982)</f>
        <v>45730</v>
      </c>
      <c r="BU979" s="9">
        <v>5800</v>
      </c>
      <c r="BV979" s="9">
        <f t="shared" ref="BV979:BV983" si="1622">IF(BU979="","",BU979-BU978)</f>
        <v>93</v>
      </c>
      <c r="BW979" s="9">
        <v>148</v>
      </c>
      <c r="BX979" s="9">
        <f t="shared" ref="BX979:BX983" si="1623">IF(BW979="","",BW979-BW978)</f>
        <v>3</v>
      </c>
      <c r="BY979" s="9">
        <v>2</v>
      </c>
      <c r="BZ979" s="9">
        <f t="shared" ref="BZ979:BZ983" si="1624">IF(BY979="","",BY978+CA978-BY979)</f>
        <v>3</v>
      </c>
      <c r="CA979" s="9">
        <v>10</v>
      </c>
      <c r="CB979" s="78"/>
      <c r="CC979" s="78">
        <f t="shared" ref="CC979:CC983" si="1625">IF(BU979="","",CC978)</f>
        <v>800</v>
      </c>
      <c r="CD979" s="9">
        <f t="shared" ref="CD979:CD983" si="1626">IF(CC979="","",BZ979*CC979)</f>
        <v>2400</v>
      </c>
      <c r="CE979" s="10">
        <f t="shared" ref="CE979:CE983" si="1627">IF(CD979="","",CD979/(BV979*100))</f>
        <v>0.25806451612903225</v>
      </c>
      <c r="CF979" s="7"/>
      <c r="CH979" s="89">
        <f>IF(A982="","",A982)</f>
        <v>45730</v>
      </c>
      <c r="CI979" s="9">
        <v>6110</v>
      </c>
      <c r="CJ979" s="9">
        <f t="shared" ref="CJ979:CJ983" si="1628">IF(CI979="","",CI979-CI978)</f>
        <v>203</v>
      </c>
      <c r="CK979" s="9">
        <v>166</v>
      </c>
      <c r="CL979" s="9">
        <f t="shared" ref="CL979:CL983" si="1629">IF(CK979="","",CK979-CK978)</f>
        <v>4</v>
      </c>
      <c r="CM979" s="9">
        <v>13</v>
      </c>
      <c r="CN979" s="9">
        <f t="shared" ref="CN979:CN983" si="1630">IF(CM979="","",CM978+CO978-CM979)</f>
        <v>4</v>
      </c>
      <c r="CO979" s="9">
        <v>4</v>
      </c>
      <c r="CP979" s="78"/>
      <c r="CQ979" s="78">
        <f t="shared" ref="CQ979:CQ983" si="1631">IF(CI979="","",CQ978)</f>
        <v>1012</v>
      </c>
      <c r="CR979" s="9">
        <f t="shared" ref="CR979:CR983" si="1632">IF(CQ979="","",CN979*CQ979)</f>
        <v>4048</v>
      </c>
      <c r="CS979" s="10">
        <f t="shared" ref="CS979:CS983" si="1633">IF(CR979="","",CR979/(CJ979*100))</f>
        <v>0.1994088669950739</v>
      </c>
      <c r="CT979" s="7"/>
      <c r="CV979" s="89">
        <f>IF(A982="","",A982)</f>
        <v>45730</v>
      </c>
      <c r="CW979" s="9">
        <v>43098</v>
      </c>
      <c r="CX979" s="9">
        <f t="shared" ref="CX979:CX983" si="1634">IF(CW979="","",CW979-CW978)</f>
        <v>24</v>
      </c>
      <c r="CY979" s="9">
        <v>221</v>
      </c>
      <c r="CZ979" s="9">
        <f t="shared" ref="CZ979:CZ983" si="1635">IF(CY979="","",CY979-CY978)</f>
        <v>1</v>
      </c>
      <c r="DA979" s="9">
        <v>17</v>
      </c>
      <c r="DB979" s="9">
        <f t="shared" ref="DB979:DB983" si="1636">IF(DA979="","",DA978+DC978-DA979)</f>
        <v>4</v>
      </c>
      <c r="DC979" s="9">
        <v>0</v>
      </c>
      <c r="DD979" s="78"/>
      <c r="DE979" s="78">
        <f t="shared" ref="DE979:DE983" si="1637">IF(CW979="","",DE978)</f>
        <v>400</v>
      </c>
      <c r="DF979" s="9">
        <f t="shared" ref="DF979:DF984" si="1638">IF(DE979="","",DB979*DE979)</f>
        <v>1600</v>
      </c>
      <c r="DG979" s="10">
        <f t="shared" ref="DG979:DG984" si="1639">IF(DF979="","",DF979/(CX979*100))</f>
        <v>0.66666666666666663</v>
      </c>
      <c r="DH979" s="7"/>
      <c r="DJ979" s="311"/>
      <c r="DK979" s="312"/>
      <c r="DL979" s="250"/>
      <c r="DM979" s="46"/>
      <c r="DN979" s="250"/>
      <c r="EL979" s="244"/>
    </row>
    <row r="980" spans="1:142" ht="15" customHeight="1">
      <c r="A980" s="15"/>
      <c r="B980" s="15"/>
      <c r="C980" s="9">
        <v>4686</v>
      </c>
      <c r="D980" s="9">
        <v>99</v>
      </c>
      <c r="E980" s="9">
        <v>346</v>
      </c>
      <c r="F980" s="9">
        <v>5</v>
      </c>
      <c r="G980" s="9">
        <v>18</v>
      </c>
      <c r="H980" s="9">
        <v>2</v>
      </c>
      <c r="I980" s="9">
        <v>2</v>
      </c>
      <c r="J980" s="62" t="s">
        <v>244</v>
      </c>
      <c r="K980" s="95">
        <v>188</v>
      </c>
      <c r="L980" s="9">
        <v>376</v>
      </c>
      <c r="M980" s="10">
        <v>3.7979797979797981E-2</v>
      </c>
      <c r="N980" s="7"/>
      <c r="P980" s="15"/>
      <c r="Q980" s="9">
        <v>3946</v>
      </c>
      <c r="R980" s="9">
        <v>59</v>
      </c>
      <c r="S980" s="9">
        <v>98</v>
      </c>
      <c r="T980" s="9">
        <v>2</v>
      </c>
      <c r="U980" s="9">
        <v>12</v>
      </c>
      <c r="V980" s="9">
        <v>2</v>
      </c>
      <c r="W980" s="9">
        <v>6</v>
      </c>
      <c r="X980" s="62" t="s">
        <v>108</v>
      </c>
      <c r="Y980" s="95">
        <v>640</v>
      </c>
      <c r="Z980" s="9">
        <v>1280</v>
      </c>
      <c r="AA980" s="10">
        <v>0.21694915254237288</v>
      </c>
      <c r="AB980" s="7"/>
      <c r="AD980" s="15"/>
      <c r="AE980" s="9">
        <v>2451</v>
      </c>
      <c r="AF980" s="9">
        <v>23</v>
      </c>
      <c r="AG980" s="9">
        <v>111</v>
      </c>
      <c r="AH980" s="9">
        <v>0</v>
      </c>
      <c r="AI980" s="9">
        <v>16</v>
      </c>
      <c r="AJ980" s="9">
        <v>0</v>
      </c>
      <c r="AK980" s="9">
        <v>-3</v>
      </c>
      <c r="AL980" s="62" t="s">
        <v>44</v>
      </c>
      <c r="AM980" s="95">
        <v>670</v>
      </c>
      <c r="AN980" s="9">
        <v>0</v>
      </c>
      <c r="AO980" s="10">
        <v>0</v>
      </c>
      <c r="AP980" s="7"/>
      <c r="AR980" s="17"/>
      <c r="AS980" s="18">
        <v>1989</v>
      </c>
      <c r="AT980" s="19">
        <v>57</v>
      </c>
      <c r="AU980" s="19">
        <v>93</v>
      </c>
      <c r="AV980" s="19">
        <v>2</v>
      </c>
      <c r="AW980" s="19">
        <v>9</v>
      </c>
      <c r="AX980" s="19">
        <v>3</v>
      </c>
      <c r="AY980" s="19">
        <v>-1</v>
      </c>
      <c r="AZ980" s="113" t="s">
        <v>285</v>
      </c>
      <c r="BA980" s="20">
        <v>680</v>
      </c>
      <c r="BB980" s="19">
        <v>2040</v>
      </c>
      <c r="BC980" s="21">
        <v>0.35789473684210527</v>
      </c>
      <c r="BD980" s="22"/>
      <c r="BF980" s="15"/>
      <c r="BG980" s="9"/>
      <c r="BH980" s="9"/>
      <c r="BI980" s="73"/>
      <c r="BJ980" s="9"/>
      <c r="BK980" s="9"/>
      <c r="BL980" s="9"/>
      <c r="BM980" s="9"/>
      <c r="BN980" s="62"/>
      <c r="BO980" s="95"/>
      <c r="BP980" s="9">
        <v>0</v>
      </c>
      <c r="BQ980" s="10">
        <v>0</v>
      </c>
      <c r="BR980" s="93"/>
      <c r="BS980" s="1"/>
      <c r="BT980" s="15">
        <f>IF(A986="","",A986)</f>
        <v>45734</v>
      </c>
      <c r="BU980" s="9">
        <v>5869</v>
      </c>
      <c r="BV980" s="9">
        <f t="shared" si="1622"/>
        <v>69</v>
      </c>
      <c r="BW980" s="9">
        <v>151</v>
      </c>
      <c r="BX980" s="9">
        <f t="shared" si="1623"/>
        <v>3</v>
      </c>
      <c r="BY980" s="9">
        <v>9</v>
      </c>
      <c r="BZ980" s="9">
        <f t="shared" si="1624"/>
        <v>3</v>
      </c>
      <c r="CA980" s="9">
        <v>0</v>
      </c>
      <c r="CB980" s="78"/>
      <c r="CC980" s="78">
        <f t="shared" si="1625"/>
        <v>800</v>
      </c>
      <c r="CD980" s="9">
        <f t="shared" si="1626"/>
        <v>2400</v>
      </c>
      <c r="CE980" s="10">
        <f t="shared" si="1627"/>
        <v>0.34782608695652173</v>
      </c>
      <c r="CF980" s="7"/>
      <c r="CH980" s="89">
        <f>IF(A986="","",A986)</f>
        <v>45734</v>
      </c>
      <c r="CI980" s="9">
        <v>6195</v>
      </c>
      <c r="CJ980" s="9">
        <f t="shared" si="1628"/>
        <v>85</v>
      </c>
      <c r="CK980" s="9">
        <v>168</v>
      </c>
      <c r="CL980" s="9">
        <f t="shared" si="1629"/>
        <v>2</v>
      </c>
      <c r="CM980" s="9">
        <v>15</v>
      </c>
      <c r="CN980" s="9">
        <f t="shared" si="1630"/>
        <v>2</v>
      </c>
      <c r="CO980" s="9">
        <v>6</v>
      </c>
      <c r="CP980" s="78"/>
      <c r="CQ980" s="78">
        <f t="shared" si="1631"/>
        <v>1012</v>
      </c>
      <c r="CR980" s="9">
        <f t="shared" si="1632"/>
        <v>2024</v>
      </c>
      <c r="CS980" s="10">
        <f t="shared" si="1633"/>
        <v>0.23811764705882352</v>
      </c>
      <c r="CT980" s="7"/>
      <c r="CV980" s="89">
        <f>IF(A986="","",A986)</f>
        <v>45734</v>
      </c>
      <c r="CW980" s="9">
        <v>43121</v>
      </c>
      <c r="CX980" s="9">
        <f t="shared" si="1634"/>
        <v>23</v>
      </c>
      <c r="CY980" s="9">
        <v>221</v>
      </c>
      <c r="CZ980" s="9">
        <f t="shared" si="1635"/>
        <v>0</v>
      </c>
      <c r="DA980" s="9">
        <v>17</v>
      </c>
      <c r="DB980" s="9">
        <f t="shared" si="1636"/>
        <v>0</v>
      </c>
      <c r="DC980" s="9">
        <v>0</v>
      </c>
      <c r="DD980" s="78"/>
      <c r="DE980" s="78">
        <f t="shared" si="1637"/>
        <v>400</v>
      </c>
      <c r="DF980" s="9">
        <f t="shared" si="1638"/>
        <v>0</v>
      </c>
      <c r="DG980" s="10">
        <f t="shared" si="1639"/>
        <v>0</v>
      </c>
      <c r="DH980" s="7"/>
      <c r="DJ980" s="311"/>
      <c r="DK980" s="312"/>
      <c r="DL980" s="250"/>
      <c r="DM980" s="46"/>
      <c r="DN980" s="250"/>
      <c r="EL980" s="244"/>
    </row>
    <row r="981" spans="1:142" ht="15" customHeight="1" thickBot="1">
      <c r="A981" s="23"/>
      <c r="B981" s="23"/>
      <c r="C981" s="24">
        <v>4474</v>
      </c>
      <c r="D981" s="24">
        <v>46</v>
      </c>
      <c r="E981" s="24">
        <v>252</v>
      </c>
      <c r="F981" s="24">
        <v>3</v>
      </c>
      <c r="G981" s="24">
        <v>18</v>
      </c>
      <c r="H981" s="24">
        <v>3</v>
      </c>
      <c r="I981" s="24">
        <v>0</v>
      </c>
      <c r="J981" s="63" t="s">
        <v>330</v>
      </c>
      <c r="K981" s="24">
        <v>450</v>
      </c>
      <c r="L981" s="24">
        <v>1350</v>
      </c>
      <c r="M981" s="26">
        <v>0.29347826086956524</v>
      </c>
      <c r="N981" s="7"/>
      <c r="P981" s="23" t="s">
        <v>90</v>
      </c>
      <c r="Q981" s="24">
        <v>3165</v>
      </c>
      <c r="R981" s="24">
        <v>97</v>
      </c>
      <c r="S981" s="24">
        <v>227</v>
      </c>
      <c r="T981" s="24">
        <v>1</v>
      </c>
      <c r="U981" s="24">
        <v>8</v>
      </c>
      <c r="V981" s="24">
        <v>1</v>
      </c>
      <c r="W981" s="24">
        <v>0</v>
      </c>
      <c r="X981" s="63" t="s">
        <v>331</v>
      </c>
      <c r="Y981" s="24">
        <v>965</v>
      </c>
      <c r="Z981" s="24">
        <v>965</v>
      </c>
      <c r="AA981" s="26">
        <v>9.948453608247422E-2</v>
      </c>
      <c r="AB981" s="7"/>
      <c r="AD981" s="23" t="s">
        <v>90</v>
      </c>
      <c r="AE981" s="24">
        <v>2736</v>
      </c>
      <c r="AF981" s="24">
        <v>13</v>
      </c>
      <c r="AG981" s="24">
        <v>311</v>
      </c>
      <c r="AH981" s="24">
        <v>2</v>
      </c>
      <c r="AI981" s="24">
        <v>38</v>
      </c>
      <c r="AJ981" s="24">
        <v>2</v>
      </c>
      <c r="AK981" s="24">
        <v>-5</v>
      </c>
      <c r="AL981" s="63" t="s">
        <v>332</v>
      </c>
      <c r="AM981" s="24">
        <v>217</v>
      </c>
      <c r="AN981" s="24">
        <v>0</v>
      </c>
      <c r="AO981" s="26">
        <v>0</v>
      </c>
      <c r="AP981" s="7" t="s">
        <v>333</v>
      </c>
      <c r="AR981" s="23" t="s">
        <v>90</v>
      </c>
      <c r="AS981" s="27">
        <v>1574</v>
      </c>
      <c r="AT981" s="24">
        <v>7</v>
      </c>
      <c r="AU981" s="24">
        <v>83</v>
      </c>
      <c r="AV981" s="24">
        <v>2</v>
      </c>
      <c r="AW981" s="24">
        <v>33</v>
      </c>
      <c r="AX981" s="24">
        <v>2</v>
      </c>
      <c r="AY981" s="24">
        <v>-25</v>
      </c>
      <c r="AZ981" s="63" t="s">
        <v>334</v>
      </c>
      <c r="BA981" s="24">
        <v>220</v>
      </c>
      <c r="BB981" s="24">
        <v>440</v>
      </c>
      <c r="BC981" s="26">
        <v>0.62857142857142856</v>
      </c>
      <c r="BD981" s="22" t="s">
        <v>335</v>
      </c>
      <c r="BF981" s="23" t="s">
        <v>90</v>
      </c>
      <c r="BG981" s="24"/>
      <c r="BH981" s="24"/>
      <c r="BI981" s="189"/>
      <c r="BJ981" s="24"/>
      <c r="BK981" s="24"/>
      <c r="BL981" s="24"/>
      <c r="BM981" s="24"/>
      <c r="BN981" s="63"/>
      <c r="BO981" s="24"/>
      <c r="BP981" s="24">
        <v>0</v>
      </c>
      <c r="BQ981" s="26">
        <v>0</v>
      </c>
      <c r="BR981" s="93"/>
      <c r="BS981" s="1"/>
      <c r="BT981" s="15">
        <f>IF(A990="","",A990)</f>
        <v>45740</v>
      </c>
      <c r="BU981" s="9">
        <v>6000</v>
      </c>
      <c r="BV981" s="9">
        <f t="shared" si="1622"/>
        <v>131</v>
      </c>
      <c r="BW981" s="9">
        <v>155</v>
      </c>
      <c r="BX981" s="9">
        <f t="shared" si="1623"/>
        <v>4</v>
      </c>
      <c r="BY981" s="9">
        <v>5</v>
      </c>
      <c r="BZ981" s="9">
        <f t="shared" si="1624"/>
        <v>4</v>
      </c>
      <c r="CA981" s="9">
        <v>0</v>
      </c>
      <c r="CB981" s="78"/>
      <c r="CC981" s="78">
        <f t="shared" si="1625"/>
        <v>800</v>
      </c>
      <c r="CD981" s="9">
        <f t="shared" si="1626"/>
        <v>3200</v>
      </c>
      <c r="CE981" s="10">
        <f t="shared" si="1627"/>
        <v>0.24427480916030533</v>
      </c>
      <c r="CF981" s="7"/>
      <c r="CH981" s="89">
        <f>IF(A990="","",A990)</f>
        <v>45740</v>
      </c>
      <c r="CI981" s="9">
        <v>6371</v>
      </c>
      <c r="CJ981" s="9">
        <f t="shared" si="1628"/>
        <v>176</v>
      </c>
      <c r="CK981" s="9">
        <v>174</v>
      </c>
      <c r="CL981" s="9">
        <f t="shared" si="1629"/>
        <v>6</v>
      </c>
      <c r="CM981" s="9">
        <v>15</v>
      </c>
      <c r="CN981" s="9">
        <f t="shared" si="1630"/>
        <v>6</v>
      </c>
      <c r="CO981" s="9">
        <v>1</v>
      </c>
      <c r="CP981" s="78"/>
      <c r="CQ981" s="78">
        <f t="shared" si="1631"/>
        <v>1012</v>
      </c>
      <c r="CR981" s="9">
        <f t="shared" si="1632"/>
        <v>6072</v>
      </c>
      <c r="CS981" s="10">
        <f t="shared" si="1633"/>
        <v>0.34499999999999997</v>
      </c>
      <c r="CT981" s="7"/>
      <c r="CV981" s="89">
        <f>IF(A990="","",A990)</f>
        <v>45740</v>
      </c>
      <c r="CW981" s="9">
        <v>43141</v>
      </c>
      <c r="CX981" s="9">
        <f t="shared" si="1634"/>
        <v>20</v>
      </c>
      <c r="CY981" s="9">
        <v>221</v>
      </c>
      <c r="CZ981" s="9">
        <f t="shared" si="1635"/>
        <v>0</v>
      </c>
      <c r="DA981" s="9">
        <v>17</v>
      </c>
      <c r="DB981" s="9">
        <f t="shared" si="1636"/>
        <v>0</v>
      </c>
      <c r="DC981" s="9">
        <v>0</v>
      </c>
      <c r="DD981" s="78"/>
      <c r="DE981" s="78">
        <f t="shared" si="1637"/>
        <v>400</v>
      </c>
      <c r="DF981" s="9">
        <f t="shared" si="1638"/>
        <v>0</v>
      </c>
      <c r="DG981" s="10">
        <f t="shared" si="1639"/>
        <v>0</v>
      </c>
      <c r="DH981" s="7"/>
      <c r="DJ981" s="250"/>
      <c r="DK981" s="250"/>
      <c r="DL981" s="250"/>
      <c r="DM981" s="13"/>
      <c r="DN981" s="250"/>
      <c r="EL981" s="244"/>
    </row>
    <row r="982" spans="1:142" ht="15" customHeight="1" thickTop="1">
      <c r="A982" s="89">
        <v>45730</v>
      </c>
      <c r="B982" s="6">
        <f>IF(A982="","",SUM(D982:D985)+SUM(R982:R985)+SUM(BV979)+SUM(CJ979)+SUM(AF982:AF985)+SUM(AT982:AT985,CX979)+SUM(BH982:BH985))</f>
        <v>1988</v>
      </c>
      <c r="C982" s="119">
        <v>5522</v>
      </c>
      <c r="D982" s="78">
        <f t="shared" ref="D982:D1025" si="1640">IF(C982="","",C982-C978)</f>
        <v>138</v>
      </c>
      <c r="E982" s="120">
        <v>204</v>
      </c>
      <c r="F982" s="78">
        <f t="shared" ref="F982:F1025" si="1641">IF(E982="","",E982-E978)</f>
        <v>8</v>
      </c>
      <c r="G982" s="120">
        <v>20</v>
      </c>
      <c r="H982" s="78">
        <f t="shared" ref="H982:H1025" si="1642">IF(G982="","",G978+I978-G982)</f>
        <v>7</v>
      </c>
      <c r="I982" s="78">
        <v>7</v>
      </c>
      <c r="J982" s="90" t="str">
        <f t="shared" ref="J982:J989" si="1643">IF(C982="","",J978)</f>
        <v>NICIマスコット</v>
      </c>
      <c r="K982" s="91">
        <f t="shared" ref="K982:K989" si="1644">IF(D982="","",K978)</f>
        <v>682</v>
      </c>
      <c r="L982" s="28">
        <f t="shared" ref="L982:L989" si="1645">IF(G982="","",H982*K982)</f>
        <v>4774</v>
      </c>
      <c r="M982" s="29">
        <f t="shared" ref="M982:M989" si="1646">IF(H982="","",L982/(D982*100))</f>
        <v>0.34594202898550724</v>
      </c>
      <c r="N982" s="7"/>
      <c r="O982" s="168"/>
      <c r="P982" s="89">
        <f>IF(A982="","",A982)</f>
        <v>45730</v>
      </c>
      <c r="Q982" s="119">
        <v>4018</v>
      </c>
      <c r="R982" s="78">
        <f t="shared" ref="R982:R1001" si="1647">IF(Q982="","",Q982-Q978)</f>
        <v>118</v>
      </c>
      <c r="S982" s="120">
        <v>81</v>
      </c>
      <c r="T982" s="78">
        <f t="shared" ref="T982:T1001" si="1648">IF(S982="","",S982-S978)</f>
        <v>4</v>
      </c>
      <c r="U982" s="120">
        <v>7</v>
      </c>
      <c r="V982" s="78">
        <f t="shared" ref="V982:V1001" si="1649">IF(U982="","",U978+W978-U982)</f>
        <v>5</v>
      </c>
      <c r="W982" s="78">
        <v>2</v>
      </c>
      <c r="X982" s="90" t="str">
        <f t="shared" ref="X982:X1001" si="1650">IF(Q982="","",X978)</f>
        <v>ジャグラーサウンドボタン</v>
      </c>
      <c r="Y982" s="91">
        <f t="shared" ref="Y982:Y1001" si="1651">IF(R982="","",Y978)</f>
        <v>748</v>
      </c>
      <c r="Z982" s="28">
        <f t="shared" ref="Z982:Z1001" si="1652">IF(U982="","",V982*Y982)</f>
        <v>3740</v>
      </c>
      <c r="AA982" s="29">
        <f t="shared" ref="AA982:AA1001" si="1653">IF(V982="","",Z982/(R982*100))</f>
        <v>0.31694915254237288</v>
      </c>
      <c r="AB982" s="7"/>
      <c r="AC982" s="168"/>
      <c r="AD982" s="89">
        <f>IF(A982="","",A982)</f>
        <v>45730</v>
      </c>
      <c r="AE982" s="119">
        <v>2621</v>
      </c>
      <c r="AF982" s="78">
        <f t="shared" ref="AF982:AF1001" si="1654">IF(AE982="","",AE982-AE978)</f>
        <v>61</v>
      </c>
      <c r="AG982" s="120">
        <v>77</v>
      </c>
      <c r="AH982" s="78">
        <f t="shared" ref="AH982:AH1001" si="1655">IF(AG982="","",AG982-AG978)</f>
        <v>1</v>
      </c>
      <c r="AI982" s="120">
        <v>38</v>
      </c>
      <c r="AJ982" s="78">
        <f t="shared" ref="AJ982:AJ1001" si="1656">IF(AI982="","",AI978+AK978-AI982)</f>
        <v>1</v>
      </c>
      <c r="AK982" s="78">
        <v>0</v>
      </c>
      <c r="AL982" s="90" t="str">
        <f t="shared" ref="AL982:AL1001" si="1657">IF(AE982="","",AL978)</f>
        <v>ミニ香水</v>
      </c>
      <c r="AM982" s="91">
        <f t="shared" ref="AM982:AM1001" si="1658">IF(AF982="","",AM978)</f>
        <v>1100</v>
      </c>
      <c r="AN982" s="28">
        <f t="shared" ref="AN982:AN1001" si="1659">IF(AI982="","",AJ982*AM982)</f>
        <v>1100</v>
      </c>
      <c r="AO982" s="29">
        <f t="shared" ref="AO982:AO1001" si="1660">IF(AJ982="","",AN982/(AF982*100))</f>
        <v>0.18032786885245902</v>
      </c>
      <c r="AP982" s="7"/>
      <c r="AQ982" s="168"/>
      <c r="AR982" s="89">
        <f>IF(A982="","",A982)</f>
        <v>45730</v>
      </c>
      <c r="AS982" s="119">
        <v>2852</v>
      </c>
      <c r="AT982" s="78">
        <f t="shared" ref="AT982:AT1001" si="1661">IF(AS982="","",AS982-AS978)</f>
        <v>139</v>
      </c>
      <c r="AU982" s="120">
        <v>147</v>
      </c>
      <c r="AV982" s="78">
        <f t="shared" ref="AV982:AV1001" si="1662">IF(AU982="","",AU982-AU978)</f>
        <v>6</v>
      </c>
      <c r="AW982" s="120">
        <v>6</v>
      </c>
      <c r="AX982" s="78">
        <f t="shared" ref="AX982:AX1001" si="1663">IF(AW982="","",AW978+AY978-AW982)</f>
        <v>7</v>
      </c>
      <c r="AY982" s="78">
        <v>7</v>
      </c>
      <c r="AZ982" s="90" t="str">
        <f t="shared" ref="AZ982:AZ1000" si="1664">IF(AS982="","",AZ978)</f>
        <v>テラスタルフェス</v>
      </c>
      <c r="BA982" s="91">
        <f t="shared" ref="BA982:BA1000" si="1665">IF(AT982="","",BA978)</f>
        <v>900</v>
      </c>
      <c r="BB982" s="28">
        <f t="shared" ref="BB982:BB1001" si="1666">IF(AW982="","",AX982*BA982)</f>
        <v>6300</v>
      </c>
      <c r="BC982" s="29">
        <f t="shared" ref="BC982:BC1001" si="1667">IF(AX982="","",BB982/(AT982*100))</f>
        <v>0.45323741007194246</v>
      </c>
      <c r="BD982" s="7"/>
      <c r="BE982" s="168"/>
      <c r="BF982" s="89">
        <f>IF(A982="","",A982)</f>
        <v>45730</v>
      </c>
      <c r="BG982" s="119"/>
      <c r="BH982" s="78" t="str">
        <f t="shared" ref="BH982:BH1025" si="1668">IF(BG982="","",BG982-BG978)</f>
        <v/>
      </c>
      <c r="BI982" s="190"/>
      <c r="BJ982" s="78" t="str">
        <f t="shared" ref="BJ982:BJ997" si="1669">IF(BI982="","",BI982-BI978)</f>
        <v/>
      </c>
      <c r="BK982" s="120"/>
      <c r="BL982" s="78" t="str">
        <f t="shared" ref="BL982:BL1025" si="1670">IF(BK982="","",BK978+BM978-BK982)</f>
        <v/>
      </c>
      <c r="BM982" s="78"/>
      <c r="BN982" s="90" t="str">
        <f t="shared" ref="BN982:BN993" si="1671">IF(BG982="","",BN978)</f>
        <v/>
      </c>
      <c r="BO982" s="91" t="str">
        <f t="shared" ref="BO982:BO993" si="1672">IF(BH982="","",BO978)</f>
        <v/>
      </c>
      <c r="BP982" s="28" t="str">
        <f t="shared" ref="BP982:BP1025" si="1673">IF(BK982="","",BL982*BO982)</f>
        <v/>
      </c>
      <c r="BQ982" s="29" t="str">
        <f t="shared" ref="BQ982:BQ1029" si="1674">IF(BL982="","",BP982/(BH982*100))</f>
        <v/>
      </c>
      <c r="BR982" s="7"/>
      <c r="BS982" s="168"/>
      <c r="BT982" s="169">
        <f>IF(A994="","",A994)</f>
        <v>45743</v>
      </c>
      <c r="BU982" s="9">
        <v>6106</v>
      </c>
      <c r="BV982" s="9">
        <f t="shared" si="1622"/>
        <v>106</v>
      </c>
      <c r="BW982" s="9">
        <v>159</v>
      </c>
      <c r="BX982" s="9">
        <f t="shared" si="1623"/>
        <v>4</v>
      </c>
      <c r="BY982" s="9">
        <v>1</v>
      </c>
      <c r="BZ982" s="9">
        <f t="shared" si="1624"/>
        <v>4</v>
      </c>
      <c r="CA982" s="9">
        <v>12</v>
      </c>
      <c r="CB982" s="78"/>
      <c r="CC982" s="78">
        <f t="shared" si="1625"/>
        <v>800</v>
      </c>
      <c r="CD982" s="9">
        <f t="shared" si="1626"/>
        <v>3200</v>
      </c>
      <c r="CE982" s="10">
        <f t="shared" si="1627"/>
        <v>0.30188679245283018</v>
      </c>
      <c r="CF982" s="7"/>
      <c r="CH982" s="89">
        <f>IF(A994="","",A994)</f>
        <v>45743</v>
      </c>
      <c r="CI982" s="9">
        <v>6433</v>
      </c>
      <c r="CJ982" s="9">
        <f t="shared" si="1628"/>
        <v>62</v>
      </c>
      <c r="CK982" s="9">
        <v>175</v>
      </c>
      <c r="CL982" s="9">
        <f t="shared" si="1629"/>
        <v>1</v>
      </c>
      <c r="CM982" s="9">
        <v>15</v>
      </c>
      <c r="CN982" s="9">
        <f t="shared" si="1630"/>
        <v>1</v>
      </c>
      <c r="CO982" s="9">
        <v>2</v>
      </c>
      <c r="CP982" s="78"/>
      <c r="CQ982" s="78">
        <f t="shared" si="1631"/>
        <v>1012</v>
      </c>
      <c r="CR982" s="9">
        <f t="shared" si="1632"/>
        <v>1012</v>
      </c>
      <c r="CS982" s="10">
        <f t="shared" si="1633"/>
        <v>0.16322580645161291</v>
      </c>
      <c r="CT982" s="7"/>
      <c r="CV982" s="89">
        <f>IF(A994="","",A994)</f>
        <v>45743</v>
      </c>
      <c r="CW982" s="9">
        <v>43149</v>
      </c>
      <c r="CX982" s="9">
        <f t="shared" si="1634"/>
        <v>8</v>
      </c>
      <c r="CY982" s="9">
        <v>221</v>
      </c>
      <c r="CZ982" s="9">
        <f t="shared" si="1635"/>
        <v>0</v>
      </c>
      <c r="DA982" s="9">
        <v>17</v>
      </c>
      <c r="DB982" s="9">
        <f t="shared" si="1636"/>
        <v>0</v>
      </c>
      <c r="DC982" s="9">
        <v>0</v>
      </c>
      <c r="DD982" s="78"/>
      <c r="DE982" s="78">
        <f t="shared" si="1637"/>
        <v>400</v>
      </c>
      <c r="DF982" s="9">
        <f t="shared" si="1638"/>
        <v>0</v>
      </c>
      <c r="DG982" s="10">
        <f t="shared" si="1639"/>
        <v>0</v>
      </c>
      <c r="DH982" s="7" t="s">
        <v>336</v>
      </c>
      <c r="DJ982" s="250"/>
      <c r="DK982" s="250"/>
      <c r="DL982" s="250"/>
      <c r="DM982" s="13"/>
      <c r="DN982" s="250"/>
      <c r="EL982" s="244"/>
    </row>
    <row r="983" spans="1:142" ht="15" customHeight="1">
      <c r="A983" s="153" t="s">
        <v>337</v>
      </c>
      <c r="B983" s="15"/>
      <c r="C983" s="74">
        <v>6935</v>
      </c>
      <c r="D983" s="78">
        <f t="shared" si="1640"/>
        <v>181</v>
      </c>
      <c r="E983" s="75">
        <v>191</v>
      </c>
      <c r="F983" s="9">
        <f t="shared" si="1641"/>
        <v>5</v>
      </c>
      <c r="G983" s="102">
        <v>5</v>
      </c>
      <c r="H983" s="9">
        <f t="shared" si="1642"/>
        <v>7</v>
      </c>
      <c r="I983" s="1">
        <v>7</v>
      </c>
      <c r="J983" s="62" t="str">
        <f t="shared" si="1643"/>
        <v>ピクミンマスコット</v>
      </c>
      <c r="K983" s="95">
        <f t="shared" si="1644"/>
        <v>682</v>
      </c>
      <c r="L983" s="9">
        <f t="shared" si="1645"/>
        <v>4774</v>
      </c>
      <c r="M983" s="10">
        <f t="shared" si="1646"/>
        <v>0.26375690607734809</v>
      </c>
      <c r="N983" s="7"/>
      <c r="O983" s="168"/>
      <c r="P983" s="15"/>
      <c r="Q983" s="74">
        <v>4796</v>
      </c>
      <c r="R983" s="78">
        <f t="shared" si="1647"/>
        <v>88</v>
      </c>
      <c r="S983" s="75">
        <v>240</v>
      </c>
      <c r="T983" s="9">
        <f t="shared" si="1648"/>
        <v>7</v>
      </c>
      <c r="U983" s="102">
        <v>11</v>
      </c>
      <c r="V983" s="9">
        <f t="shared" si="1649"/>
        <v>7</v>
      </c>
      <c r="W983" s="1">
        <v>12</v>
      </c>
      <c r="X983" s="62" t="str">
        <f t="shared" si="1650"/>
        <v>グミッツェル</v>
      </c>
      <c r="Y983" s="95">
        <f t="shared" si="1651"/>
        <v>170</v>
      </c>
      <c r="Z983" s="9">
        <f t="shared" si="1652"/>
        <v>1190</v>
      </c>
      <c r="AA983" s="10">
        <f t="shared" si="1653"/>
        <v>0.13522727272727272</v>
      </c>
      <c r="AB983" s="7" t="s">
        <v>338</v>
      </c>
      <c r="AC983" s="168"/>
      <c r="AD983" s="15"/>
      <c r="AE983" s="74">
        <v>3011</v>
      </c>
      <c r="AF983" s="78">
        <f t="shared" si="1654"/>
        <v>47</v>
      </c>
      <c r="AG983" s="75">
        <v>151</v>
      </c>
      <c r="AH983" s="9">
        <f t="shared" si="1655"/>
        <v>1</v>
      </c>
      <c r="AI983" s="102">
        <v>6</v>
      </c>
      <c r="AJ983" s="9">
        <f t="shared" si="1656"/>
        <v>1</v>
      </c>
      <c r="AK983" s="1">
        <v>0</v>
      </c>
      <c r="AL983" s="62" t="str">
        <f t="shared" si="1657"/>
        <v>サンリオがま口</v>
      </c>
      <c r="AM983" s="95">
        <f t="shared" si="1658"/>
        <v>500</v>
      </c>
      <c r="AN983" s="9">
        <f t="shared" si="1659"/>
        <v>500</v>
      </c>
      <c r="AO983" s="10">
        <f t="shared" si="1660"/>
        <v>0.10638297872340426</v>
      </c>
      <c r="AP983" s="7"/>
      <c r="AQ983" s="168"/>
      <c r="AR983" s="15"/>
      <c r="AS983" s="74">
        <v>1822</v>
      </c>
      <c r="AT983" s="78">
        <f t="shared" si="1661"/>
        <v>69</v>
      </c>
      <c r="AU983" s="75">
        <v>198</v>
      </c>
      <c r="AV983" s="9">
        <f t="shared" si="1662"/>
        <v>6</v>
      </c>
      <c r="AW983" s="102">
        <v>9</v>
      </c>
      <c r="AX983" s="9">
        <f t="shared" si="1663"/>
        <v>6</v>
      </c>
      <c r="AY983" s="1">
        <v>5</v>
      </c>
      <c r="AZ983" s="62" t="str">
        <f t="shared" si="1664"/>
        <v>バトルパートナー</v>
      </c>
      <c r="BA983" s="95">
        <f t="shared" si="1665"/>
        <v>1000</v>
      </c>
      <c r="BB983" s="9">
        <f t="shared" si="1666"/>
        <v>6000</v>
      </c>
      <c r="BC983" s="10">
        <f t="shared" si="1667"/>
        <v>0.86956521739130432</v>
      </c>
      <c r="BD983" s="7"/>
      <c r="BE983" s="168"/>
      <c r="BF983" s="15"/>
      <c r="BG983" s="74"/>
      <c r="BH983" s="78" t="str">
        <f t="shared" si="1668"/>
        <v/>
      </c>
      <c r="BI983" s="191"/>
      <c r="BJ983" s="9" t="str">
        <f t="shared" si="1669"/>
        <v/>
      </c>
      <c r="BK983" s="102"/>
      <c r="BL983" s="9" t="str">
        <f t="shared" si="1670"/>
        <v/>
      </c>
      <c r="BN983" s="62" t="str">
        <f t="shared" si="1671"/>
        <v/>
      </c>
      <c r="BO983" s="95" t="str">
        <f t="shared" si="1672"/>
        <v/>
      </c>
      <c r="BP983" s="9" t="str">
        <f t="shared" si="1673"/>
        <v/>
      </c>
      <c r="BQ983" s="10" t="str">
        <f t="shared" si="1674"/>
        <v/>
      </c>
      <c r="BR983" s="7"/>
      <c r="BS983" s="168"/>
      <c r="BT983" s="169">
        <f>IF(A998="","",A998)</f>
        <v>45746</v>
      </c>
      <c r="BU983" s="9">
        <v>6209</v>
      </c>
      <c r="BV983" s="9">
        <f t="shared" si="1622"/>
        <v>103</v>
      </c>
      <c r="BW983" s="9">
        <v>162</v>
      </c>
      <c r="BX983" s="9">
        <f t="shared" si="1623"/>
        <v>3</v>
      </c>
      <c r="BY983" s="9">
        <v>10</v>
      </c>
      <c r="BZ983" s="9">
        <f t="shared" si="1624"/>
        <v>3</v>
      </c>
      <c r="CA983" s="9">
        <v>0</v>
      </c>
      <c r="CB983" s="78"/>
      <c r="CC983" s="78">
        <f t="shared" si="1625"/>
        <v>800</v>
      </c>
      <c r="CD983" s="9">
        <f t="shared" si="1626"/>
        <v>2400</v>
      </c>
      <c r="CE983" s="10">
        <f t="shared" si="1627"/>
        <v>0.23300970873786409</v>
      </c>
      <c r="CF983" s="7"/>
      <c r="CH983" s="89">
        <f>IF(A998="","",A998)</f>
        <v>45746</v>
      </c>
      <c r="CI983" s="9">
        <v>6586</v>
      </c>
      <c r="CJ983" s="9">
        <f t="shared" si="1628"/>
        <v>153</v>
      </c>
      <c r="CK983" s="9">
        <v>178</v>
      </c>
      <c r="CL983" s="9">
        <f t="shared" si="1629"/>
        <v>3</v>
      </c>
      <c r="CM983" s="9">
        <v>14</v>
      </c>
      <c r="CN983" s="9">
        <f t="shared" si="1630"/>
        <v>3</v>
      </c>
      <c r="CO983" s="9">
        <v>1</v>
      </c>
      <c r="CP983" s="78"/>
      <c r="CQ983" s="78">
        <f t="shared" si="1631"/>
        <v>1012</v>
      </c>
      <c r="CR983" s="9">
        <f t="shared" si="1632"/>
        <v>3036</v>
      </c>
      <c r="CS983" s="10">
        <f t="shared" si="1633"/>
        <v>0.1984313725490196</v>
      </c>
      <c r="CT983" s="7"/>
      <c r="CV983" s="89">
        <f>IF(A998="","",A998)</f>
        <v>45746</v>
      </c>
      <c r="CW983" s="9"/>
      <c r="CX983" s="9" t="str">
        <f t="shared" si="1634"/>
        <v/>
      </c>
      <c r="CY983" s="9"/>
      <c r="CZ983" s="9" t="str">
        <f t="shared" si="1635"/>
        <v/>
      </c>
      <c r="DA983" s="9"/>
      <c r="DB983" s="9" t="str">
        <f t="shared" si="1636"/>
        <v/>
      </c>
      <c r="DC983" s="9"/>
      <c r="DD983" s="78"/>
      <c r="DE983" s="78" t="str">
        <f t="shared" si="1637"/>
        <v/>
      </c>
      <c r="DF983" s="9" t="str">
        <f t="shared" si="1638"/>
        <v/>
      </c>
      <c r="DG983" s="10" t="str">
        <f t="shared" si="1639"/>
        <v/>
      </c>
      <c r="DH983" s="7"/>
      <c r="DJ983" s="248"/>
      <c r="DL983" s="13"/>
      <c r="DM983" s="13"/>
      <c r="DN983" s="250"/>
      <c r="EL983" s="244"/>
    </row>
    <row r="984" spans="1:142" ht="15" customHeight="1">
      <c r="A984" s="73">
        <v>333200</v>
      </c>
      <c r="B984" s="15"/>
      <c r="C984" s="122">
        <v>4884</v>
      </c>
      <c r="D984" s="78">
        <f t="shared" si="1640"/>
        <v>198</v>
      </c>
      <c r="E984" s="123">
        <v>360</v>
      </c>
      <c r="F984" s="9">
        <f t="shared" si="1641"/>
        <v>14</v>
      </c>
      <c r="G984" s="136">
        <v>7</v>
      </c>
      <c r="H984" s="9">
        <f t="shared" si="1642"/>
        <v>13</v>
      </c>
      <c r="I984" s="118">
        <v>17</v>
      </c>
      <c r="J984" s="62" t="str">
        <f t="shared" si="1643"/>
        <v>グミッツェルプチ</v>
      </c>
      <c r="K984" s="9">
        <f t="shared" si="1644"/>
        <v>188</v>
      </c>
      <c r="L984" s="9">
        <f t="shared" si="1645"/>
        <v>2444</v>
      </c>
      <c r="M984" s="10">
        <f t="shared" si="1646"/>
        <v>0.12343434343434344</v>
      </c>
      <c r="N984" s="7"/>
      <c r="O984" s="168"/>
      <c r="P984" s="15"/>
      <c r="Q984" s="122">
        <v>4048</v>
      </c>
      <c r="R984" s="78">
        <f t="shared" si="1647"/>
        <v>102</v>
      </c>
      <c r="S984" s="123">
        <v>99</v>
      </c>
      <c r="T984" s="9">
        <f t="shared" si="1648"/>
        <v>1</v>
      </c>
      <c r="U984" s="136">
        <v>17</v>
      </c>
      <c r="V984" s="9">
        <f t="shared" si="1649"/>
        <v>1</v>
      </c>
      <c r="W984" s="118">
        <v>0</v>
      </c>
      <c r="X984" s="62" t="str">
        <f t="shared" si="1650"/>
        <v>サンリオキーケース</v>
      </c>
      <c r="Y984" s="9">
        <f t="shared" si="1651"/>
        <v>640</v>
      </c>
      <c r="Z984" s="9">
        <f t="shared" si="1652"/>
        <v>640</v>
      </c>
      <c r="AA984" s="10">
        <f t="shared" si="1653"/>
        <v>6.2745098039215685E-2</v>
      </c>
      <c r="AB984" s="7"/>
      <c r="AC984" s="168"/>
      <c r="AD984" s="15"/>
      <c r="AE984" s="122">
        <v>2526</v>
      </c>
      <c r="AF984" s="78">
        <f t="shared" si="1654"/>
        <v>75</v>
      </c>
      <c r="AG984" s="123">
        <v>111</v>
      </c>
      <c r="AH984" s="9">
        <f t="shared" si="1655"/>
        <v>0</v>
      </c>
      <c r="AI984" s="136">
        <v>13</v>
      </c>
      <c r="AJ984" s="9">
        <f t="shared" si="1656"/>
        <v>0</v>
      </c>
      <c r="AK984" s="118">
        <v>0</v>
      </c>
      <c r="AL984" s="62" t="str">
        <f t="shared" si="1657"/>
        <v>ゲームアーク</v>
      </c>
      <c r="AM984" s="9">
        <f t="shared" si="1658"/>
        <v>670</v>
      </c>
      <c r="AN984" s="9">
        <f t="shared" si="1659"/>
        <v>0</v>
      </c>
      <c r="AO984" s="10">
        <f t="shared" si="1660"/>
        <v>0</v>
      </c>
      <c r="AP984" s="7" t="s">
        <v>339</v>
      </c>
      <c r="AQ984" s="168"/>
      <c r="AR984" s="17"/>
      <c r="AS984" s="122">
        <v>2118</v>
      </c>
      <c r="AT984" s="78">
        <f t="shared" si="1661"/>
        <v>129</v>
      </c>
      <c r="AU984" s="123">
        <v>96</v>
      </c>
      <c r="AV984" s="9">
        <f t="shared" si="1662"/>
        <v>3</v>
      </c>
      <c r="AW984" s="136">
        <v>6</v>
      </c>
      <c r="AX984" s="9">
        <f t="shared" si="1663"/>
        <v>2</v>
      </c>
      <c r="AY984" s="118">
        <v>4</v>
      </c>
      <c r="AZ984" s="62" t="str">
        <f t="shared" si="1664"/>
        <v>サンリオハートもふもふ</v>
      </c>
      <c r="BA984" s="9">
        <f t="shared" si="1665"/>
        <v>680</v>
      </c>
      <c r="BB984" s="9">
        <f t="shared" si="1666"/>
        <v>1360</v>
      </c>
      <c r="BC984" s="10">
        <f t="shared" si="1667"/>
        <v>0.10542635658914729</v>
      </c>
      <c r="BD984" s="7"/>
      <c r="BE984" s="168"/>
      <c r="BF984" s="17"/>
      <c r="BG984" s="122"/>
      <c r="BH984" s="78" t="str">
        <f t="shared" si="1668"/>
        <v/>
      </c>
      <c r="BI984" s="192"/>
      <c r="BJ984" s="9" t="str">
        <f t="shared" si="1669"/>
        <v/>
      </c>
      <c r="BK984" s="136"/>
      <c r="BL984" s="9" t="str">
        <f t="shared" si="1670"/>
        <v/>
      </c>
      <c r="BM984" s="118"/>
      <c r="BN984" s="62" t="str">
        <f t="shared" si="1671"/>
        <v/>
      </c>
      <c r="BO984" s="9" t="str">
        <f t="shared" si="1672"/>
        <v/>
      </c>
      <c r="BP984" s="9" t="str">
        <f t="shared" si="1673"/>
        <v/>
      </c>
      <c r="BQ984" s="10" t="str">
        <f t="shared" si="1674"/>
        <v/>
      </c>
      <c r="BR984" s="7"/>
      <c r="BS984" s="168"/>
      <c r="BT984" s="169" t="str">
        <f>IF(A1002="","",A1002)</f>
        <v/>
      </c>
      <c r="BU984" s="9"/>
      <c r="BV984" s="9"/>
      <c r="BW984" s="9"/>
      <c r="BX984" s="9"/>
      <c r="BY984" s="9"/>
      <c r="BZ984" s="9"/>
      <c r="CA984" s="9"/>
      <c r="CB984" s="78"/>
      <c r="CC984" s="78"/>
      <c r="CD984" s="9"/>
      <c r="CE984" s="10"/>
      <c r="CF984" s="7"/>
      <c r="CH984" s="89"/>
      <c r="CI984" s="9"/>
      <c r="CJ984" s="9"/>
      <c r="CK984" s="9"/>
      <c r="CL984" s="9"/>
      <c r="CM984" s="9"/>
      <c r="CN984" s="9"/>
      <c r="CO984" s="9"/>
      <c r="CP984" s="78"/>
      <c r="CQ984" s="78"/>
      <c r="CR984" s="9"/>
      <c r="CS984" s="10"/>
      <c r="CT984" s="7"/>
      <c r="CV984" s="89"/>
      <c r="CW984" s="9"/>
      <c r="CX984" s="9"/>
      <c r="CY984" s="9"/>
      <c r="CZ984" s="9"/>
      <c r="DA984" s="9"/>
      <c r="DB984" s="9"/>
      <c r="DC984" s="9"/>
      <c r="DD984" s="78"/>
      <c r="DE984" s="78"/>
      <c r="DF984" s="9" t="str">
        <f t="shared" si="1638"/>
        <v/>
      </c>
      <c r="DG984" s="10" t="str">
        <f t="shared" si="1639"/>
        <v/>
      </c>
      <c r="DH984" s="7"/>
      <c r="DJ984" s="250"/>
      <c r="DK984" s="250"/>
      <c r="DL984" s="55"/>
      <c r="DM984" s="46"/>
      <c r="DN984" s="250"/>
      <c r="EL984" s="244"/>
    </row>
    <row r="985" spans="1:142" ht="15" customHeight="1" thickBot="1">
      <c r="A985" s="23"/>
      <c r="B985" s="23"/>
      <c r="C985" s="61">
        <v>4575</v>
      </c>
      <c r="D985" s="142">
        <f t="shared" si="1640"/>
        <v>101</v>
      </c>
      <c r="E985" s="61">
        <v>257</v>
      </c>
      <c r="F985" s="128">
        <f t="shared" si="1641"/>
        <v>5</v>
      </c>
      <c r="G985" s="61">
        <v>15</v>
      </c>
      <c r="H985" s="128">
        <f t="shared" si="1642"/>
        <v>3</v>
      </c>
      <c r="I985" s="61">
        <v>0</v>
      </c>
      <c r="J985" s="63" t="str">
        <f t="shared" si="1643"/>
        <v>ピクミンチョコエッグ</v>
      </c>
      <c r="K985" s="96">
        <f t="shared" si="1644"/>
        <v>450</v>
      </c>
      <c r="L985" s="24">
        <f t="shared" si="1645"/>
        <v>1350</v>
      </c>
      <c r="M985" s="26">
        <f t="shared" si="1646"/>
        <v>0.13366336633663367</v>
      </c>
      <c r="N985" s="7"/>
      <c r="O985" s="168"/>
      <c r="P985" s="23"/>
      <c r="Q985" s="61">
        <v>3282</v>
      </c>
      <c r="R985" s="142">
        <f t="shared" si="1647"/>
        <v>117</v>
      </c>
      <c r="S985" s="61">
        <v>232</v>
      </c>
      <c r="T985" s="128">
        <f t="shared" si="1648"/>
        <v>5</v>
      </c>
      <c r="U985" s="61">
        <v>2</v>
      </c>
      <c r="V985" s="128">
        <f t="shared" si="1649"/>
        <v>6</v>
      </c>
      <c r="W985" s="61">
        <v>13</v>
      </c>
      <c r="X985" s="63" t="str">
        <f t="shared" si="1650"/>
        <v>ジョージウォレット</v>
      </c>
      <c r="Y985" s="96">
        <f t="shared" si="1651"/>
        <v>965</v>
      </c>
      <c r="Z985" s="24">
        <f t="shared" si="1652"/>
        <v>5790</v>
      </c>
      <c r="AA985" s="26">
        <f t="shared" si="1653"/>
        <v>0.49487179487179489</v>
      </c>
      <c r="AB985" s="7" t="s">
        <v>340</v>
      </c>
      <c r="AC985" s="168"/>
      <c r="AD985" s="23"/>
      <c r="AE985" s="61">
        <v>2784</v>
      </c>
      <c r="AF985" s="142">
        <f t="shared" si="1654"/>
        <v>48</v>
      </c>
      <c r="AG985" s="61">
        <v>315</v>
      </c>
      <c r="AH985" s="128">
        <f t="shared" si="1655"/>
        <v>4</v>
      </c>
      <c r="AI985" s="61">
        <v>29</v>
      </c>
      <c r="AJ985" s="128">
        <f t="shared" si="1656"/>
        <v>4</v>
      </c>
      <c r="AK985" s="61">
        <v>20</v>
      </c>
      <c r="AL985" s="63" t="s">
        <v>290</v>
      </c>
      <c r="AM985" s="96">
        <f>IF(AF985="","",AM981)</f>
        <v>217</v>
      </c>
      <c r="AN985" s="24">
        <f t="shared" si="1659"/>
        <v>868</v>
      </c>
      <c r="AO985" s="26">
        <f t="shared" si="1660"/>
        <v>0.18083333333333335</v>
      </c>
      <c r="AP985" s="7"/>
      <c r="AQ985" s="168"/>
      <c r="AR985" s="23"/>
      <c r="AS985" s="61">
        <v>1631</v>
      </c>
      <c r="AT985" s="142">
        <f t="shared" si="1661"/>
        <v>57</v>
      </c>
      <c r="AU985" s="61">
        <v>85</v>
      </c>
      <c r="AV985" s="128">
        <f t="shared" si="1662"/>
        <v>2</v>
      </c>
      <c r="AW985" s="61">
        <v>6</v>
      </c>
      <c r="AX985" s="128">
        <f t="shared" si="1663"/>
        <v>2</v>
      </c>
      <c r="AY985" s="61">
        <v>20</v>
      </c>
      <c r="AZ985" s="63" t="s">
        <v>284</v>
      </c>
      <c r="BA985" s="96">
        <v>400</v>
      </c>
      <c r="BB985" s="24">
        <f t="shared" si="1666"/>
        <v>800</v>
      </c>
      <c r="BC985" s="26">
        <f t="shared" si="1667"/>
        <v>0.14035087719298245</v>
      </c>
      <c r="BD985" s="7"/>
      <c r="BE985" s="168"/>
      <c r="BF985" s="23"/>
      <c r="BG985" s="61"/>
      <c r="BH985" s="142" t="str">
        <f t="shared" si="1668"/>
        <v/>
      </c>
      <c r="BI985" s="193"/>
      <c r="BJ985" s="128" t="str">
        <f t="shared" si="1669"/>
        <v/>
      </c>
      <c r="BK985" s="61"/>
      <c r="BL985" s="128" t="str">
        <f t="shared" si="1670"/>
        <v/>
      </c>
      <c r="BM985" s="61"/>
      <c r="BN985" s="63" t="str">
        <f t="shared" si="1671"/>
        <v/>
      </c>
      <c r="BO985" s="96" t="str">
        <f t="shared" si="1672"/>
        <v/>
      </c>
      <c r="BP985" s="24" t="str">
        <f t="shared" si="1673"/>
        <v/>
      </c>
      <c r="BQ985" s="26" t="str">
        <f t="shared" si="1674"/>
        <v/>
      </c>
      <c r="BR985" s="7"/>
      <c r="BS985" s="168"/>
      <c r="BT985" s="170" t="str">
        <f>IF(A1006="","",A1006)</f>
        <v/>
      </c>
      <c r="BU985" s="9"/>
      <c r="BV985" s="9"/>
      <c r="BW985" s="9"/>
      <c r="BX985" s="9"/>
      <c r="BY985" s="9"/>
      <c r="BZ985" s="9"/>
      <c r="CA985" s="9"/>
      <c r="CB985" s="78"/>
      <c r="CC985" s="78"/>
      <c r="CD985" s="9"/>
      <c r="CE985" s="10"/>
      <c r="CF985" s="7"/>
      <c r="CH985" s="89"/>
      <c r="CI985" s="9"/>
      <c r="CJ985" s="9"/>
      <c r="CK985" s="9"/>
      <c r="CL985" s="9"/>
      <c r="CM985" s="9"/>
      <c r="CN985" s="9"/>
      <c r="CO985" s="9"/>
      <c r="CP985" s="78"/>
      <c r="CQ985" s="78"/>
      <c r="CR985" s="9"/>
      <c r="CS985" s="10"/>
      <c r="CT985" s="7"/>
      <c r="CV985" s="89"/>
      <c r="CW985" s="9"/>
      <c r="CX985" s="9"/>
      <c r="CY985" s="9"/>
      <c r="CZ985" s="9"/>
      <c r="DA985" s="9"/>
      <c r="DB985" s="9"/>
      <c r="DC985" s="9"/>
      <c r="DD985" s="78"/>
      <c r="DE985" s="78"/>
      <c r="DF985" s="9" t="str">
        <f t="shared" ref="DF985:DF986" si="1675">IF(DE985="","",DB985*DE985)</f>
        <v/>
      </c>
      <c r="DG985" s="10" t="str">
        <f t="shared" ref="DG985:DG986" si="1676">IF(DF985="","",DF985/(CX985*100))</f>
        <v/>
      </c>
      <c r="DH985" s="7"/>
      <c r="DJ985" s="250"/>
      <c r="DK985" s="250"/>
      <c r="DL985" s="55"/>
      <c r="DM985" s="46"/>
      <c r="DN985" s="250"/>
      <c r="EL985" s="244"/>
    </row>
    <row r="986" spans="1:142" ht="15" customHeight="1" thickTop="1">
      <c r="A986" s="89">
        <v>45734</v>
      </c>
      <c r="B986" s="6">
        <f>IF(A986="","",SUM(D986:D989)+SUM(R986:R989)+SUM(BV980:BV980)+SUM(CJ980:CJ980)+SUM(AF986:AF989)+SUM(AT986:AT989,CX980)+SUM(BH986:BH989))</f>
        <v>1274</v>
      </c>
      <c r="C986" s="78">
        <v>5582</v>
      </c>
      <c r="D986" s="78">
        <f t="shared" si="1640"/>
        <v>60</v>
      </c>
      <c r="E986" s="78">
        <v>205</v>
      </c>
      <c r="F986" s="78">
        <f t="shared" si="1641"/>
        <v>1</v>
      </c>
      <c r="G986" s="78">
        <v>24</v>
      </c>
      <c r="H986" s="78">
        <f t="shared" si="1642"/>
        <v>3</v>
      </c>
      <c r="I986" s="78">
        <v>0</v>
      </c>
      <c r="J986" s="90" t="str">
        <f t="shared" si="1643"/>
        <v>NICIマスコット</v>
      </c>
      <c r="K986" s="91">
        <f t="shared" si="1644"/>
        <v>682</v>
      </c>
      <c r="L986" s="28">
        <f t="shared" si="1645"/>
        <v>2046</v>
      </c>
      <c r="M986" s="29">
        <f t="shared" si="1646"/>
        <v>0.34100000000000003</v>
      </c>
      <c r="N986" s="7"/>
      <c r="O986" s="168"/>
      <c r="P986" s="89">
        <f>IF(A986="","",A986)</f>
        <v>45734</v>
      </c>
      <c r="Q986" s="78">
        <v>4178</v>
      </c>
      <c r="R986" s="78">
        <f t="shared" si="1647"/>
        <v>160</v>
      </c>
      <c r="S986" s="78">
        <v>82</v>
      </c>
      <c r="T986" s="78">
        <f t="shared" si="1648"/>
        <v>1</v>
      </c>
      <c r="U986" s="78">
        <v>8</v>
      </c>
      <c r="V986" s="78">
        <f t="shared" si="1649"/>
        <v>1</v>
      </c>
      <c r="W986" s="78">
        <v>0</v>
      </c>
      <c r="X986" s="90" t="str">
        <f t="shared" si="1650"/>
        <v>ジャグラーサウンドボタン</v>
      </c>
      <c r="Y986" s="91">
        <f t="shared" si="1651"/>
        <v>748</v>
      </c>
      <c r="Z986" s="28">
        <f t="shared" si="1652"/>
        <v>748</v>
      </c>
      <c r="AA986" s="29">
        <f t="shared" si="1653"/>
        <v>4.675E-2</v>
      </c>
      <c r="AB986" s="7"/>
      <c r="AC986" s="168"/>
      <c r="AD986" s="89">
        <f>IF(A986="","",A986)</f>
        <v>45734</v>
      </c>
      <c r="AE986" s="78">
        <v>2672</v>
      </c>
      <c r="AF986" s="78">
        <f t="shared" si="1654"/>
        <v>51</v>
      </c>
      <c r="AG986" s="78">
        <v>78</v>
      </c>
      <c r="AH986" s="78">
        <f t="shared" si="1655"/>
        <v>1</v>
      </c>
      <c r="AI986" s="78">
        <v>38</v>
      </c>
      <c r="AJ986" s="78">
        <f t="shared" si="1656"/>
        <v>0</v>
      </c>
      <c r="AK986" s="78">
        <v>0</v>
      </c>
      <c r="AL986" s="90" t="str">
        <f t="shared" si="1657"/>
        <v>ミニ香水</v>
      </c>
      <c r="AM986" s="91">
        <f t="shared" si="1658"/>
        <v>1100</v>
      </c>
      <c r="AN986" s="28">
        <f t="shared" si="1659"/>
        <v>0</v>
      </c>
      <c r="AO986" s="29">
        <f t="shared" si="1660"/>
        <v>0</v>
      </c>
      <c r="AP986" s="7"/>
      <c r="AQ986" s="168"/>
      <c r="AR986" s="89">
        <f>IF(A986="","",A986)</f>
        <v>45734</v>
      </c>
      <c r="AS986" s="78">
        <v>3108</v>
      </c>
      <c r="AT986" s="78">
        <f t="shared" si="1661"/>
        <v>256</v>
      </c>
      <c r="AU986" s="78">
        <v>160</v>
      </c>
      <c r="AV986" s="78">
        <f t="shared" si="1662"/>
        <v>13</v>
      </c>
      <c r="AW986" s="78">
        <v>0</v>
      </c>
      <c r="AX986" s="78">
        <f t="shared" si="1663"/>
        <v>13</v>
      </c>
      <c r="AY986" s="78">
        <v>21</v>
      </c>
      <c r="AZ986" s="90" t="str">
        <f t="shared" si="1664"/>
        <v>テラスタルフェス</v>
      </c>
      <c r="BA986" s="91">
        <f t="shared" si="1665"/>
        <v>900</v>
      </c>
      <c r="BB986" s="28">
        <f t="shared" si="1666"/>
        <v>11700</v>
      </c>
      <c r="BC986" s="29">
        <f t="shared" si="1667"/>
        <v>0.45703125</v>
      </c>
      <c r="BD986" s="7"/>
      <c r="BE986" s="168"/>
      <c r="BF986" s="89">
        <f>IF(A986="","",A986)</f>
        <v>45734</v>
      </c>
      <c r="BG986" s="78"/>
      <c r="BH986" s="78" t="str">
        <f t="shared" si="1668"/>
        <v/>
      </c>
      <c r="BI986" s="188"/>
      <c r="BJ986" s="78" t="str">
        <f t="shared" si="1669"/>
        <v/>
      </c>
      <c r="BK986" s="78"/>
      <c r="BL986" s="78" t="str">
        <f t="shared" si="1670"/>
        <v/>
      </c>
      <c r="BM986" s="78"/>
      <c r="BN986" s="90" t="str">
        <f t="shared" si="1671"/>
        <v/>
      </c>
      <c r="BO986" s="91" t="str">
        <f t="shared" si="1672"/>
        <v/>
      </c>
      <c r="BP986" s="28" t="str">
        <f t="shared" si="1673"/>
        <v/>
      </c>
      <c r="BQ986" s="29" t="str">
        <f t="shared" si="1674"/>
        <v/>
      </c>
      <c r="BR986" s="7"/>
      <c r="BS986" s="168"/>
      <c r="BT986" s="169"/>
      <c r="BU986" s="9"/>
      <c r="BV986" s="9" t="str">
        <f t="shared" ref="BV986" si="1677">IF(BU986="","",BU986-BU985)</f>
        <v/>
      </c>
      <c r="BW986" s="9"/>
      <c r="BX986" s="9" t="str">
        <f t="shared" ref="BX986" si="1678">IF(BW986="","",BW986-BW985)</f>
        <v/>
      </c>
      <c r="BY986" s="9"/>
      <c r="BZ986" s="9" t="str">
        <f t="shared" ref="BZ986" si="1679">IF(BY986="","",BY985+CA985-BY986)</f>
        <v/>
      </c>
      <c r="CA986" s="9"/>
      <c r="CB986" s="78"/>
      <c r="CC986" s="78" t="str">
        <f t="shared" ref="CC986:CC994" si="1680">IF(BU986="","",CC985)</f>
        <v/>
      </c>
      <c r="CD986" s="9" t="str">
        <f t="shared" ref="CD986" si="1681">IF(CC986="","",BZ986*CC986)</f>
        <v/>
      </c>
      <c r="CE986" s="10" t="str">
        <f t="shared" ref="CE986" si="1682">IF(CD986="","",CD986/(BV986*100))</f>
        <v/>
      </c>
      <c r="CF986" s="7"/>
      <c r="CH986" s="15"/>
      <c r="CI986" s="9"/>
      <c r="CJ986" s="9" t="str">
        <f t="shared" ref="CJ986" si="1683">IF(CI986="","",CI986-CI985)</f>
        <v/>
      </c>
      <c r="CK986" s="9"/>
      <c r="CL986" s="9" t="str">
        <f t="shared" ref="CL986" si="1684">IF(CK986="","",CK986-CK985)</f>
        <v/>
      </c>
      <c r="CM986" s="9"/>
      <c r="CN986" s="9" t="str">
        <f t="shared" ref="CN986" si="1685">IF(CM986="","",CM985+CO985-CM986)</f>
        <v/>
      </c>
      <c r="CO986" s="9"/>
      <c r="CP986" s="78"/>
      <c r="CQ986" s="78" t="str">
        <f t="shared" ref="CQ986:CQ994" si="1686">IF(CI986="","",CQ985)</f>
        <v/>
      </c>
      <c r="CR986" s="9" t="str">
        <f t="shared" ref="CR986" si="1687">IF(CQ986="","",CN986*CQ986)</f>
        <v/>
      </c>
      <c r="CS986" s="10" t="str">
        <f t="shared" ref="CS986" si="1688">IF(CR986="","",CR986/(CJ986*100))</f>
        <v/>
      </c>
      <c r="CT986" s="7"/>
      <c r="CV986" s="89" t="str">
        <f>IF(A1010="","",A1010)</f>
        <v/>
      </c>
      <c r="CW986" s="9"/>
      <c r="CX986" s="9" t="str">
        <f t="shared" ref="CX986" si="1689">IF(CW986="","",CW986-CW985)</f>
        <v/>
      </c>
      <c r="CY986" s="9"/>
      <c r="CZ986" s="9" t="str">
        <f t="shared" ref="CZ986" si="1690">IF(CY986="","",CY986-CY985)</f>
        <v/>
      </c>
      <c r="DA986" s="9"/>
      <c r="DB986" s="9" t="str">
        <f t="shared" ref="DB986" si="1691">IF(DA986="","",DA985+DC985-DA986)</f>
        <v/>
      </c>
      <c r="DC986" s="9"/>
      <c r="DD986" s="78"/>
      <c r="DE986" s="78" t="str">
        <f t="shared" ref="DE986:DE994" si="1692">IF(CW986="","",DE985)</f>
        <v/>
      </c>
      <c r="DF986" s="9" t="str">
        <f t="shared" si="1675"/>
        <v/>
      </c>
      <c r="DG986" s="10" t="str">
        <f t="shared" si="1676"/>
        <v/>
      </c>
      <c r="DH986" s="7"/>
      <c r="DJ986" s="250"/>
      <c r="DK986" s="250"/>
      <c r="DL986" s="55"/>
      <c r="DM986" s="46"/>
      <c r="DN986" s="250"/>
      <c r="EL986" s="244"/>
    </row>
    <row r="987" spans="1:142" ht="15" customHeight="1">
      <c r="A987" s="30"/>
      <c r="B987" s="15"/>
      <c r="C987" s="9">
        <v>7006</v>
      </c>
      <c r="D987" s="9">
        <f t="shared" si="1640"/>
        <v>71</v>
      </c>
      <c r="E987" s="9">
        <v>194</v>
      </c>
      <c r="F987" s="9">
        <f t="shared" si="1641"/>
        <v>3</v>
      </c>
      <c r="G987" s="9">
        <v>8</v>
      </c>
      <c r="H987" s="9">
        <f t="shared" si="1642"/>
        <v>4</v>
      </c>
      <c r="I987" s="9">
        <v>6</v>
      </c>
      <c r="J987" s="62" t="str">
        <f t="shared" si="1643"/>
        <v>ピクミンマスコット</v>
      </c>
      <c r="K987" s="95">
        <f t="shared" si="1644"/>
        <v>682</v>
      </c>
      <c r="L987" s="9">
        <f t="shared" si="1645"/>
        <v>2728</v>
      </c>
      <c r="M987" s="10">
        <f t="shared" si="1646"/>
        <v>0.38422535211267606</v>
      </c>
      <c r="N987" s="7"/>
      <c r="O987" s="168"/>
      <c r="P987" s="15"/>
      <c r="Q987" s="9">
        <v>4837</v>
      </c>
      <c r="R987" s="9">
        <f t="shared" si="1647"/>
        <v>41</v>
      </c>
      <c r="S987" s="9">
        <v>240</v>
      </c>
      <c r="T987" s="9">
        <f t="shared" si="1648"/>
        <v>0</v>
      </c>
      <c r="U987" s="9">
        <v>23</v>
      </c>
      <c r="V987" s="9">
        <f t="shared" si="1649"/>
        <v>0</v>
      </c>
      <c r="W987" s="9">
        <v>-3</v>
      </c>
      <c r="X987" s="62" t="str">
        <f t="shared" si="1650"/>
        <v>グミッツェル</v>
      </c>
      <c r="Y987" s="95">
        <f t="shared" si="1651"/>
        <v>170</v>
      </c>
      <c r="Z987" s="9">
        <f t="shared" si="1652"/>
        <v>0</v>
      </c>
      <c r="AA987" s="10">
        <f t="shared" si="1653"/>
        <v>0</v>
      </c>
      <c r="AB987" s="7"/>
      <c r="AC987" s="168"/>
      <c r="AD987" s="15"/>
      <c r="AE987" s="9">
        <v>3017</v>
      </c>
      <c r="AF987" s="9">
        <f t="shared" si="1654"/>
        <v>6</v>
      </c>
      <c r="AG987" s="9">
        <v>152</v>
      </c>
      <c r="AH987" s="9">
        <f t="shared" si="1655"/>
        <v>1</v>
      </c>
      <c r="AI987" s="9">
        <v>5</v>
      </c>
      <c r="AJ987" s="9">
        <f t="shared" si="1656"/>
        <v>1</v>
      </c>
      <c r="AK987" s="9">
        <v>10</v>
      </c>
      <c r="AL987" s="62" t="str">
        <f t="shared" si="1657"/>
        <v>サンリオがま口</v>
      </c>
      <c r="AM987" s="95">
        <f t="shared" si="1658"/>
        <v>500</v>
      </c>
      <c r="AN987" s="9">
        <f t="shared" si="1659"/>
        <v>500</v>
      </c>
      <c r="AO987" s="10">
        <f t="shared" si="1660"/>
        <v>0.83333333333333337</v>
      </c>
      <c r="AP987" s="7"/>
      <c r="AQ987" s="168"/>
      <c r="AR987" s="15"/>
      <c r="AS987" s="9">
        <v>1931</v>
      </c>
      <c r="AT987" s="9">
        <f t="shared" si="1661"/>
        <v>109</v>
      </c>
      <c r="AU987" s="9">
        <v>205</v>
      </c>
      <c r="AV987" s="9">
        <f t="shared" si="1662"/>
        <v>7</v>
      </c>
      <c r="AW987" s="9">
        <v>7</v>
      </c>
      <c r="AX987" s="9">
        <f t="shared" si="1663"/>
        <v>7</v>
      </c>
      <c r="AY987" s="9">
        <v>6</v>
      </c>
      <c r="AZ987" s="62" t="str">
        <f t="shared" si="1664"/>
        <v>バトルパートナー</v>
      </c>
      <c r="BA987" s="95">
        <f t="shared" si="1665"/>
        <v>1000</v>
      </c>
      <c r="BB987" s="9">
        <f t="shared" si="1666"/>
        <v>7000</v>
      </c>
      <c r="BC987" s="10">
        <f t="shared" si="1667"/>
        <v>0.64220183486238536</v>
      </c>
      <c r="BD987" s="7"/>
      <c r="BE987" s="168"/>
      <c r="BF987" s="15"/>
      <c r="BG987" s="9"/>
      <c r="BH987" s="9" t="str">
        <f t="shared" si="1668"/>
        <v/>
      </c>
      <c r="BI987" s="73"/>
      <c r="BJ987" s="9" t="str">
        <f t="shared" si="1669"/>
        <v/>
      </c>
      <c r="BK987" s="9"/>
      <c r="BL987" s="9" t="str">
        <f t="shared" si="1670"/>
        <v/>
      </c>
      <c r="BM987" s="9"/>
      <c r="BN987" s="62" t="str">
        <f t="shared" si="1671"/>
        <v/>
      </c>
      <c r="BO987" s="95" t="str">
        <f t="shared" si="1672"/>
        <v/>
      </c>
      <c r="BP987" s="9" t="str">
        <f t="shared" si="1673"/>
        <v/>
      </c>
      <c r="BQ987" s="10" t="str">
        <f t="shared" si="1674"/>
        <v/>
      </c>
      <c r="BR987" s="7"/>
      <c r="BS987" s="168"/>
      <c r="BT987" s="169"/>
      <c r="BU987" s="9"/>
      <c r="BV987" s="9"/>
      <c r="BW987" s="9"/>
      <c r="BX987" s="9"/>
      <c r="BY987" s="9"/>
      <c r="BZ987" s="9"/>
      <c r="CA987" s="9"/>
      <c r="CB987" s="78"/>
      <c r="CC987" s="78" t="str">
        <f t="shared" si="1680"/>
        <v/>
      </c>
      <c r="CD987" s="9"/>
      <c r="CE987" s="10"/>
      <c r="CF987" s="7"/>
      <c r="CH987" s="15"/>
      <c r="CI987" s="9"/>
      <c r="CJ987" s="9"/>
      <c r="CK987" s="9"/>
      <c r="CL987" s="9"/>
      <c r="CM987" s="9"/>
      <c r="CN987" s="9"/>
      <c r="CO987" s="9"/>
      <c r="CP987" s="78"/>
      <c r="CQ987" s="78" t="str">
        <f t="shared" si="1686"/>
        <v/>
      </c>
      <c r="CR987" s="9"/>
      <c r="CS987" s="10"/>
      <c r="CT987" s="7"/>
      <c r="CV987" s="89" t="str">
        <f>IF(A1005="","",A1005)</f>
        <v/>
      </c>
      <c r="CW987" s="9"/>
      <c r="CX987" s="9"/>
      <c r="CY987" s="9"/>
      <c r="CZ987" s="9"/>
      <c r="DA987" s="9"/>
      <c r="DB987" s="9"/>
      <c r="DC987" s="9"/>
      <c r="DD987" s="78"/>
      <c r="DE987" s="78" t="str">
        <f t="shared" si="1692"/>
        <v/>
      </c>
      <c r="DF987" s="9"/>
      <c r="DG987" s="10"/>
      <c r="DH987" s="7"/>
      <c r="DJ987" s="250"/>
      <c r="DK987" s="250"/>
      <c r="DL987" s="55"/>
      <c r="DM987" s="46"/>
      <c r="DN987" s="250"/>
      <c r="EL987" s="244"/>
    </row>
    <row r="988" spans="1:142" ht="15" customHeight="1">
      <c r="A988" s="73"/>
      <c r="B988" s="15"/>
      <c r="C988" s="9">
        <v>4944</v>
      </c>
      <c r="D988" s="9">
        <f t="shared" si="1640"/>
        <v>60</v>
      </c>
      <c r="E988" s="9">
        <v>364</v>
      </c>
      <c r="F988" s="9">
        <f t="shared" si="1641"/>
        <v>4</v>
      </c>
      <c r="G988" s="9">
        <v>20</v>
      </c>
      <c r="H988" s="9">
        <f t="shared" si="1642"/>
        <v>4</v>
      </c>
      <c r="I988" s="9">
        <v>0</v>
      </c>
      <c r="J988" s="62" t="str">
        <f t="shared" si="1643"/>
        <v>グミッツェルプチ</v>
      </c>
      <c r="K988" s="9">
        <f t="shared" si="1644"/>
        <v>188</v>
      </c>
      <c r="L988" s="9">
        <f t="shared" si="1645"/>
        <v>752</v>
      </c>
      <c r="M988" s="10">
        <f t="shared" si="1646"/>
        <v>0.12533333333333332</v>
      </c>
      <c r="N988" s="7"/>
      <c r="O988" s="168"/>
      <c r="P988" s="15"/>
      <c r="Q988" s="9">
        <v>4075</v>
      </c>
      <c r="R988" s="9">
        <f t="shared" si="1647"/>
        <v>27</v>
      </c>
      <c r="S988" s="9">
        <v>100</v>
      </c>
      <c r="T988" s="9">
        <f t="shared" si="1648"/>
        <v>1</v>
      </c>
      <c r="U988" s="9">
        <v>15</v>
      </c>
      <c r="V988" s="9">
        <f t="shared" si="1649"/>
        <v>2</v>
      </c>
      <c r="W988" s="9">
        <v>3</v>
      </c>
      <c r="X988" s="62" t="str">
        <f t="shared" si="1650"/>
        <v>サンリオキーケース</v>
      </c>
      <c r="Y988" s="9">
        <f t="shared" si="1651"/>
        <v>640</v>
      </c>
      <c r="Z988" s="9">
        <f t="shared" si="1652"/>
        <v>1280</v>
      </c>
      <c r="AA988" s="10">
        <f t="shared" si="1653"/>
        <v>0.47407407407407409</v>
      </c>
      <c r="AB988" s="7"/>
      <c r="AC988" s="168"/>
      <c r="AD988" s="15"/>
      <c r="AE988" s="9">
        <v>2585</v>
      </c>
      <c r="AF988" s="9">
        <f t="shared" si="1654"/>
        <v>59</v>
      </c>
      <c r="AG988" s="9">
        <v>114</v>
      </c>
      <c r="AH988" s="9">
        <f t="shared" si="1655"/>
        <v>3</v>
      </c>
      <c r="AI988" s="9">
        <v>12</v>
      </c>
      <c r="AJ988" s="9">
        <f t="shared" si="1656"/>
        <v>1</v>
      </c>
      <c r="AK988" s="9">
        <v>0</v>
      </c>
      <c r="AL988" s="62" t="str">
        <f t="shared" si="1657"/>
        <v>ゲームアーク</v>
      </c>
      <c r="AM988" s="9">
        <f t="shared" si="1658"/>
        <v>670</v>
      </c>
      <c r="AN988" s="9">
        <f t="shared" si="1659"/>
        <v>670</v>
      </c>
      <c r="AO988" s="10">
        <f t="shared" si="1660"/>
        <v>0.11355932203389831</v>
      </c>
      <c r="AP988" s="7"/>
      <c r="AQ988" s="168"/>
      <c r="AR988" s="17"/>
      <c r="AS988" s="9">
        <v>2162</v>
      </c>
      <c r="AT988" s="9">
        <f t="shared" si="1661"/>
        <v>44</v>
      </c>
      <c r="AU988" s="9">
        <v>99</v>
      </c>
      <c r="AV988" s="9">
        <f t="shared" si="1662"/>
        <v>3</v>
      </c>
      <c r="AW988" s="9">
        <v>6</v>
      </c>
      <c r="AX988" s="9">
        <f t="shared" si="1663"/>
        <v>4</v>
      </c>
      <c r="AY988" s="9">
        <v>4</v>
      </c>
      <c r="AZ988" s="62" t="str">
        <f t="shared" si="1664"/>
        <v>サンリオハートもふもふ</v>
      </c>
      <c r="BA988" s="9">
        <f t="shared" si="1665"/>
        <v>680</v>
      </c>
      <c r="BB988" s="9">
        <f t="shared" si="1666"/>
        <v>2720</v>
      </c>
      <c r="BC988" s="10">
        <f t="shared" si="1667"/>
        <v>0.61818181818181817</v>
      </c>
      <c r="BD988" s="7" t="s">
        <v>341</v>
      </c>
      <c r="BE988" s="168"/>
      <c r="BF988" s="17"/>
      <c r="BG988" s="9"/>
      <c r="BH988" s="9" t="str">
        <f t="shared" si="1668"/>
        <v/>
      </c>
      <c r="BI988" s="73"/>
      <c r="BJ988" s="9" t="str">
        <f t="shared" si="1669"/>
        <v/>
      </c>
      <c r="BK988" s="9"/>
      <c r="BL988" s="9" t="str">
        <f t="shared" si="1670"/>
        <v/>
      </c>
      <c r="BM988" s="9"/>
      <c r="BN988" s="62" t="str">
        <f t="shared" si="1671"/>
        <v/>
      </c>
      <c r="BO988" s="9" t="str">
        <f t="shared" si="1672"/>
        <v/>
      </c>
      <c r="BP988" s="9" t="str">
        <f t="shared" si="1673"/>
        <v/>
      </c>
      <c r="BQ988" s="10" t="str">
        <f t="shared" si="1674"/>
        <v/>
      </c>
      <c r="BR988" s="7"/>
      <c r="BS988" s="168"/>
      <c r="BT988" s="170"/>
      <c r="BU988" s="9"/>
      <c r="BV988" s="9" t="str">
        <f t="shared" ref="BV988:BV1008" si="1693">IF(BU988="","",BU988-BU987)</f>
        <v/>
      </c>
      <c r="BW988" s="9"/>
      <c r="BX988" s="9" t="str">
        <f t="shared" ref="BX988:BX1008" si="1694">IF(BW988="","",BW988-BW987)</f>
        <v/>
      </c>
      <c r="BY988" s="9"/>
      <c r="BZ988" s="9" t="str">
        <f t="shared" ref="BZ988:BZ1008" si="1695">IF(BY988="","",BY987+CA987-BY988)</f>
        <v/>
      </c>
      <c r="CA988" s="9"/>
      <c r="CB988" s="78"/>
      <c r="CC988" s="78" t="str">
        <f t="shared" si="1680"/>
        <v/>
      </c>
      <c r="CD988" s="9" t="str">
        <f t="shared" ref="CD988:CD1030" si="1696">IF(CC988="","",BZ988*CC988)</f>
        <v/>
      </c>
      <c r="CE988" s="10" t="str">
        <f t="shared" ref="CE988:CE1030" si="1697">IF(CD988="","",CD988/(BV988*100))</f>
        <v/>
      </c>
      <c r="CF988" s="7"/>
      <c r="CH988" s="89"/>
      <c r="CI988" s="9"/>
      <c r="CJ988" s="9" t="str">
        <f t="shared" ref="CJ988:CJ1008" si="1698">IF(CI988="","",CI988-CI987)</f>
        <v/>
      </c>
      <c r="CK988" s="9"/>
      <c r="CL988" s="9" t="str">
        <f t="shared" ref="CL988:CL1008" si="1699">IF(CK988="","",CK988-CK987)</f>
        <v/>
      </c>
      <c r="CM988" s="9"/>
      <c r="CN988" s="9" t="str">
        <f t="shared" ref="CN988:CN1008" si="1700">IF(CM988="","",CM987+CO987-CM988)</f>
        <v/>
      </c>
      <c r="CO988" s="9"/>
      <c r="CP988" s="78"/>
      <c r="CQ988" s="78" t="str">
        <f t="shared" si="1686"/>
        <v/>
      </c>
      <c r="CR988" s="9" t="str">
        <f t="shared" ref="CR988:CR1030" si="1701">IF(CQ988="","",CN988*CQ988)</f>
        <v/>
      </c>
      <c r="CS988" s="10" t="str">
        <f t="shared" ref="CS988:CS1030" si="1702">IF(CR988="","",CR988/(CJ988*100))</f>
        <v/>
      </c>
      <c r="CT988" s="7"/>
      <c r="CV988" s="89"/>
      <c r="CW988" s="9"/>
      <c r="CX988" s="9" t="str">
        <f t="shared" ref="CX988:CX1008" si="1703">IF(CW988="","",CW988-CW987)</f>
        <v/>
      </c>
      <c r="CY988" s="9"/>
      <c r="CZ988" s="9" t="str">
        <f t="shared" ref="CZ988:CZ1008" si="1704">IF(CY988="","",CY988-CY987)</f>
        <v/>
      </c>
      <c r="DA988" s="9"/>
      <c r="DB988" s="9" t="str">
        <f t="shared" ref="DB988:DB1008" si="1705">IF(DA988="","",DA987+DC987-DA988)</f>
        <v/>
      </c>
      <c r="DC988" s="9"/>
      <c r="DD988" s="78"/>
      <c r="DE988" s="78" t="str">
        <f t="shared" si="1692"/>
        <v/>
      </c>
      <c r="DF988" s="9" t="str">
        <f t="shared" ref="DF988:DF1030" si="1706">IF(DE988="","",DB988*DE988)</f>
        <v/>
      </c>
      <c r="DG988" s="10" t="str">
        <f t="shared" ref="DG988:DG1030" si="1707">IF(DF988="","",DF988/(CX988*100))</f>
        <v/>
      </c>
      <c r="DH988" s="7"/>
      <c r="DJ988" s="318"/>
      <c r="DK988" s="312"/>
      <c r="DL988" s="250"/>
      <c r="DM988" s="46"/>
      <c r="DN988" s="250"/>
      <c r="EL988" s="244"/>
    </row>
    <row r="989" spans="1:142" ht="15" customHeight="1" thickBot="1">
      <c r="A989" s="23"/>
      <c r="B989" s="23"/>
      <c r="C989" s="24">
        <v>4649</v>
      </c>
      <c r="D989" s="24">
        <f t="shared" si="1640"/>
        <v>74</v>
      </c>
      <c r="E989" s="24">
        <v>264</v>
      </c>
      <c r="F989" s="24">
        <f t="shared" si="1641"/>
        <v>7</v>
      </c>
      <c r="G989" s="24">
        <v>8</v>
      </c>
      <c r="H989" s="24">
        <f t="shared" si="1642"/>
        <v>7</v>
      </c>
      <c r="I989" s="24">
        <v>0</v>
      </c>
      <c r="J989" s="63" t="str">
        <f t="shared" si="1643"/>
        <v>ピクミンチョコエッグ</v>
      </c>
      <c r="K989" s="96">
        <f t="shared" si="1644"/>
        <v>450</v>
      </c>
      <c r="L989" s="24">
        <f t="shared" si="1645"/>
        <v>3150</v>
      </c>
      <c r="M989" s="26">
        <f t="shared" si="1646"/>
        <v>0.42567567567567566</v>
      </c>
      <c r="N989" s="7"/>
      <c r="O989" s="168"/>
      <c r="P989" s="23"/>
      <c r="Q989" s="24">
        <v>3291</v>
      </c>
      <c r="R989" s="24">
        <f t="shared" si="1647"/>
        <v>9</v>
      </c>
      <c r="S989" s="24">
        <v>232</v>
      </c>
      <c r="T989" s="24">
        <f t="shared" si="1648"/>
        <v>0</v>
      </c>
      <c r="U989" s="24">
        <v>15</v>
      </c>
      <c r="V989" s="24">
        <f t="shared" si="1649"/>
        <v>0</v>
      </c>
      <c r="W989" s="24">
        <v>5</v>
      </c>
      <c r="X989" s="63" t="s">
        <v>342</v>
      </c>
      <c r="Y989" s="96">
        <v>429</v>
      </c>
      <c r="Z989" s="24">
        <f t="shared" si="1652"/>
        <v>0</v>
      </c>
      <c r="AA989" s="26">
        <f t="shared" si="1653"/>
        <v>0</v>
      </c>
      <c r="AB989" s="7" t="s">
        <v>343</v>
      </c>
      <c r="AC989" s="168"/>
      <c r="AD989" s="23"/>
      <c r="AE989" s="24">
        <v>2832</v>
      </c>
      <c r="AF989" s="24">
        <f t="shared" si="1654"/>
        <v>48</v>
      </c>
      <c r="AG989" s="24">
        <v>326</v>
      </c>
      <c r="AH989" s="24">
        <f t="shared" si="1655"/>
        <v>11</v>
      </c>
      <c r="AI989" s="24">
        <v>36</v>
      </c>
      <c r="AJ989" s="24">
        <f t="shared" si="1656"/>
        <v>13</v>
      </c>
      <c r="AK989" s="24">
        <v>0</v>
      </c>
      <c r="AL989" s="63" t="str">
        <f t="shared" si="1657"/>
        <v>うとうとアクアリウム</v>
      </c>
      <c r="AM989" s="96">
        <f t="shared" si="1658"/>
        <v>217</v>
      </c>
      <c r="AN989" s="24">
        <f t="shared" si="1659"/>
        <v>2821</v>
      </c>
      <c r="AO989" s="26">
        <f t="shared" si="1660"/>
        <v>0.58770833333333339</v>
      </c>
      <c r="AP989" s="7"/>
      <c r="AQ989" s="168"/>
      <c r="AR989" s="23"/>
      <c r="AS989" s="24">
        <v>1653</v>
      </c>
      <c r="AT989" s="24">
        <f t="shared" si="1661"/>
        <v>22</v>
      </c>
      <c r="AU989" s="24">
        <v>86</v>
      </c>
      <c r="AV989" s="24">
        <f t="shared" si="1662"/>
        <v>1</v>
      </c>
      <c r="AW989" s="24">
        <v>25</v>
      </c>
      <c r="AX989" s="24">
        <f t="shared" si="1663"/>
        <v>1</v>
      </c>
      <c r="AY989" s="24">
        <v>12</v>
      </c>
      <c r="AZ989" s="63" t="str">
        <f t="shared" si="1664"/>
        <v>サンリオシューズKH</v>
      </c>
      <c r="BA989" s="96">
        <f t="shared" si="1665"/>
        <v>400</v>
      </c>
      <c r="BB989" s="24">
        <f t="shared" si="1666"/>
        <v>400</v>
      </c>
      <c r="BC989" s="26">
        <f t="shared" si="1667"/>
        <v>0.18181818181818182</v>
      </c>
      <c r="BD989" s="7" t="s">
        <v>344</v>
      </c>
      <c r="BE989" s="168"/>
      <c r="BF989" s="23"/>
      <c r="BG989" s="24"/>
      <c r="BH989" s="24" t="str">
        <f t="shared" si="1668"/>
        <v/>
      </c>
      <c r="BI989" s="189"/>
      <c r="BJ989" s="24" t="str">
        <f t="shared" si="1669"/>
        <v/>
      </c>
      <c r="BK989" s="24"/>
      <c r="BL989" s="24" t="str">
        <f t="shared" si="1670"/>
        <v/>
      </c>
      <c r="BM989" s="24"/>
      <c r="BN989" s="63" t="str">
        <f t="shared" si="1671"/>
        <v/>
      </c>
      <c r="BO989" s="96" t="str">
        <f t="shared" si="1672"/>
        <v/>
      </c>
      <c r="BP989" s="24" t="str">
        <f t="shared" si="1673"/>
        <v/>
      </c>
      <c r="BQ989" s="26" t="str">
        <f t="shared" si="1674"/>
        <v/>
      </c>
      <c r="BR989" s="7"/>
      <c r="BS989" s="168"/>
      <c r="BT989" s="169"/>
      <c r="BU989" s="9"/>
      <c r="BV989" s="9" t="str">
        <f t="shared" si="1693"/>
        <v/>
      </c>
      <c r="BW989" s="9"/>
      <c r="BX989" s="9" t="str">
        <f t="shared" si="1694"/>
        <v/>
      </c>
      <c r="BY989" s="9"/>
      <c r="BZ989" s="9" t="str">
        <f t="shared" si="1695"/>
        <v/>
      </c>
      <c r="CA989" s="9"/>
      <c r="CB989" s="78"/>
      <c r="CC989" s="78" t="str">
        <f t="shared" si="1680"/>
        <v/>
      </c>
      <c r="CD989" s="9" t="str">
        <f t="shared" si="1696"/>
        <v/>
      </c>
      <c r="CE989" s="10" t="str">
        <f t="shared" si="1697"/>
        <v/>
      </c>
      <c r="CF989" s="7"/>
      <c r="CH989" s="15"/>
      <c r="CI989" s="9"/>
      <c r="CJ989" s="9" t="str">
        <f t="shared" si="1698"/>
        <v/>
      </c>
      <c r="CK989" s="9"/>
      <c r="CL989" s="9" t="str">
        <f t="shared" si="1699"/>
        <v/>
      </c>
      <c r="CM989" s="9"/>
      <c r="CN989" s="9" t="str">
        <f t="shared" si="1700"/>
        <v/>
      </c>
      <c r="CO989" s="9"/>
      <c r="CP989" s="78"/>
      <c r="CQ989" s="78" t="str">
        <f t="shared" si="1686"/>
        <v/>
      </c>
      <c r="CR989" s="9" t="str">
        <f t="shared" si="1701"/>
        <v/>
      </c>
      <c r="CS989" s="10" t="str">
        <f t="shared" si="1702"/>
        <v/>
      </c>
      <c r="CT989" s="7"/>
      <c r="CV989" s="15"/>
      <c r="CW989" s="9"/>
      <c r="CX989" s="9" t="str">
        <f t="shared" si="1703"/>
        <v/>
      </c>
      <c r="CY989" s="9"/>
      <c r="CZ989" s="9" t="str">
        <f t="shared" si="1704"/>
        <v/>
      </c>
      <c r="DA989" s="9"/>
      <c r="DB989" s="9" t="str">
        <f t="shared" si="1705"/>
        <v/>
      </c>
      <c r="DC989" s="9"/>
      <c r="DD989" s="78"/>
      <c r="DE989" s="78" t="str">
        <f t="shared" si="1692"/>
        <v/>
      </c>
      <c r="DF989" s="9" t="str">
        <f t="shared" si="1706"/>
        <v/>
      </c>
      <c r="DG989" s="10" t="str">
        <f t="shared" si="1707"/>
        <v/>
      </c>
      <c r="DH989" s="7"/>
      <c r="EL989" s="244"/>
    </row>
    <row r="990" spans="1:142" ht="15" customHeight="1" thickTop="1">
      <c r="A990" s="89">
        <v>45740</v>
      </c>
      <c r="B990" s="6">
        <f>IF(A990="","",SUM(D990:D993)+SUM(R990:R993)+SUM(AF990:AF993)+SUM(AT990:AT993)+SUM(BV981,CJ981,CX981)+SUM(BH990:BH993))</f>
        <v>1744</v>
      </c>
      <c r="C990" s="78">
        <v>5659</v>
      </c>
      <c r="D990" s="78">
        <f t="shared" si="1640"/>
        <v>77</v>
      </c>
      <c r="E990" s="78">
        <v>207</v>
      </c>
      <c r="F990" s="78">
        <f t="shared" si="1641"/>
        <v>2</v>
      </c>
      <c r="G990" s="78">
        <v>21</v>
      </c>
      <c r="H990" s="78">
        <f t="shared" si="1642"/>
        <v>3</v>
      </c>
      <c r="I990" s="78">
        <v>3</v>
      </c>
      <c r="J990" s="90" t="str">
        <f t="shared" ref="J990:J993" si="1708">IF(C990="","",J986)</f>
        <v>NICIマスコット</v>
      </c>
      <c r="K990" s="91">
        <f t="shared" ref="K990:K993" si="1709">IF(D990="","",K986)</f>
        <v>682</v>
      </c>
      <c r="L990" s="28">
        <f t="shared" ref="L990:L1025" si="1710">IF(G990="","",H990*K990)</f>
        <v>2046</v>
      </c>
      <c r="M990" s="29">
        <f t="shared" ref="M990:M1029" si="1711">IF(H990="","",L990/(D990*100))</f>
        <v>0.26571428571428574</v>
      </c>
      <c r="N990" s="7"/>
      <c r="O990" s="168"/>
      <c r="P990" s="89">
        <f>IF(A990="","",A990)</f>
        <v>45740</v>
      </c>
      <c r="Q990" s="78">
        <v>4312</v>
      </c>
      <c r="R990" s="78">
        <f t="shared" si="1647"/>
        <v>134</v>
      </c>
      <c r="S990" s="78">
        <v>84</v>
      </c>
      <c r="T990" s="78">
        <f t="shared" si="1648"/>
        <v>2</v>
      </c>
      <c r="U990" s="78">
        <v>5</v>
      </c>
      <c r="V990" s="78">
        <f t="shared" si="1649"/>
        <v>3</v>
      </c>
      <c r="W990" s="78">
        <v>0</v>
      </c>
      <c r="X990" s="90" t="str">
        <f t="shared" si="1650"/>
        <v>ジャグラーサウンドボタン</v>
      </c>
      <c r="Y990" s="91">
        <f t="shared" si="1651"/>
        <v>748</v>
      </c>
      <c r="Z990" s="28">
        <f t="shared" si="1652"/>
        <v>2244</v>
      </c>
      <c r="AA990" s="29">
        <f t="shared" si="1653"/>
        <v>0.16746268656716418</v>
      </c>
      <c r="AB990" s="7"/>
      <c r="AC990" s="168"/>
      <c r="AD990" s="89">
        <f>IF(A990="","",A990)</f>
        <v>45740</v>
      </c>
      <c r="AE990" s="78">
        <v>2744</v>
      </c>
      <c r="AF990" s="78">
        <f t="shared" si="1654"/>
        <v>72</v>
      </c>
      <c r="AG990" s="78">
        <v>81</v>
      </c>
      <c r="AH990" s="78">
        <f t="shared" si="1655"/>
        <v>3</v>
      </c>
      <c r="AI990" s="78">
        <v>35</v>
      </c>
      <c r="AJ990" s="78">
        <f t="shared" si="1656"/>
        <v>3</v>
      </c>
      <c r="AK990" s="78">
        <v>0</v>
      </c>
      <c r="AL990" s="90" t="str">
        <f t="shared" si="1657"/>
        <v>ミニ香水</v>
      </c>
      <c r="AM990" s="91">
        <f t="shared" si="1658"/>
        <v>1100</v>
      </c>
      <c r="AN990" s="28">
        <f t="shared" si="1659"/>
        <v>3300</v>
      </c>
      <c r="AO990" s="29">
        <f t="shared" si="1660"/>
        <v>0.45833333333333331</v>
      </c>
      <c r="AP990" s="7"/>
      <c r="AQ990" s="168"/>
      <c r="AR990" s="89">
        <f>IF(A990="","",A990)</f>
        <v>45740</v>
      </c>
      <c r="AS990" s="78">
        <v>3328</v>
      </c>
      <c r="AT990" s="78">
        <f t="shared" si="1661"/>
        <v>220</v>
      </c>
      <c r="AU990" s="78">
        <v>167</v>
      </c>
      <c r="AV990" s="78">
        <f t="shared" si="1662"/>
        <v>7</v>
      </c>
      <c r="AW990" s="78">
        <v>13</v>
      </c>
      <c r="AX990" s="78">
        <f t="shared" si="1663"/>
        <v>8</v>
      </c>
      <c r="AY990" s="78">
        <v>0</v>
      </c>
      <c r="AZ990" s="90" t="str">
        <f t="shared" si="1664"/>
        <v>テラスタルフェス</v>
      </c>
      <c r="BA990" s="91">
        <f t="shared" si="1665"/>
        <v>900</v>
      </c>
      <c r="BB990" s="28">
        <f t="shared" si="1666"/>
        <v>7200</v>
      </c>
      <c r="BC990" s="29">
        <f t="shared" si="1667"/>
        <v>0.32727272727272727</v>
      </c>
      <c r="BD990" s="7"/>
      <c r="BE990" s="168"/>
      <c r="BF990" s="89">
        <f>IF(A990="","",A990)</f>
        <v>45740</v>
      </c>
      <c r="BG990" s="78"/>
      <c r="BH990" s="78" t="str">
        <f t="shared" si="1668"/>
        <v/>
      </c>
      <c r="BI990" s="188"/>
      <c r="BJ990" s="78" t="str">
        <f t="shared" si="1669"/>
        <v/>
      </c>
      <c r="BK990" s="78"/>
      <c r="BL990" s="78" t="str">
        <f t="shared" si="1670"/>
        <v/>
      </c>
      <c r="BM990" s="78"/>
      <c r="BN990" s="90" t="str">
        <f t="shared" si="1671"/>
        <v/>
      </c>
      <c r="BO990" s="91" t="str">
        <f t="shared" si="1672"/>
        <v/>
      </c>
      <c r="BP990" s="28" t="str">
        <f t="shared" si="1673"/>
        <v/>
      </c>
      <c r="BQ990" s="29" t="str">
        <f t="shared" si="1674"/>
        <v/>
      </c>
      <c r="BR990" s="7"/>
      <c r="BS990" s="168"/>
      <c r="BT990" s="169"/>
      <c r="BU990" s="9"/>
      <c r="BV990" s="9" t="str">
        <f t="shared" si="1693"/>
        <v/>
      </c>
      <c r="BW990" s="9"/>
      <c r="BX990" s="9" t="str">
        <f t="shared" si="1694"/>
        <v/>
      </c>
      <c r="BY990" s="9"/>
      <c r="BZ990" s="9" t="str">
        <f t="shared" si="1695"/>
        <v/>
      </c>
      <c r="CA990" s="9"/>
      <c r="CB990" s="78"/>
      <c r="CC990" s="78" t="str">
        <f t="shared" si="1680"/>
        <v/>
      </c>
      <c r="CD990" s="9" t="str">
        <f t="shared" si="1696"/>
        <v/>
      </c>
      <c r="CE990" s="10" t="str">
        <f t="shared" si="1697"/>
        <v/>
      </c>
      <c r="CF990" s="7"/>
      <c r="CH990" s="15"/>
      <c r="CI990" s="9"/>
      <c r="CJ990" s="9" t="str">
        <f t="shared" si="1698"/>
        <v/>
      </c>
      <c r="CK990" s="9"/>
      <c r="CL990" s="9" t="str">
        <f t="shared" si="1699"/>
        <v/>
      </c>
      <c r="CM990" s="9"/>
      <c r="CN990" s="9" t="str">
        <f t="shared" si="1700"/>
        <v/>
      </c>
      <c r="CO990" s="9"/>
      <c r="CP990" s="78"/>
      <c r="CQ990" s="78" t="str">
        <f t="shared" si="1686"/>
        <v/>
      </c>
      <c r="CR990" s="9" t="str">
        <f t="shared" si="1701"/>
        <v/>
      </c>
      <c r="CS990" s="10" t="str">
        <f t="shared" si="1702"/>
        <v/>
      </c>
      <c r="CT990" s="7"/>
      <c r="CV990" s="15"/>
      <c r="CW990" s="9"/>
      <c r="CX990" s="9" t="str">
        <f t="shared" si="1703"/>
        <v/>
      </c>
      <c r="CY990" s="9"/>
      <c r="CZ990" s="9" t="str">
        <f t="shared" si="1704"/>
        <v/>
      </c>
      <c r="DA990" s="9"/>
      <c r="DB990" s="9" t="str">
        <f t="shared" si="1705"/>
        <v/>
      </c>
      <c r="DC990" s="9"/>
      <c r="DD990" s="78"/>
      <c r="DE990" s="78" t="str">
        <f t="shared" si="1692"/>
        <v/>
      </c>
      <c r="DF990" s="9" t="str">
        <f t="shared" si="1706"/>
        <v/>
      </c>
      <c r="DG990" s="10" t="str">
        <f t="shared" si="1707"/>
        <v/>
      </c>
      <c r="DH990" s="7"/>
      <c r="EL990" s="244"/>
    </row>
    <row r="991" spans="1:142" ht="15" customHeight="1">
      <c r="A991" s="30"/>
      <c r="B991" s="6" t="str">
        <f>IF(A991="","",SUM(D991:D994)+SUM(R991:R994)+SUM(AF991:AF994)+SUM(AT991:AT994)+SUM(BV982,CJ982,CX982))</f>
        <v/>
      </c>
      <c r="C991" s="9">
        <v>7183</v>
      </c>
      <c r="D991" s="9">
        <f t="shared" si="1640"/>
        <v>177</v>
      </c>
      <c r="E991" s="9">
        <v>197</v>
      </c>
      <c r="F991" s="9">
        <f t="shared" si="1641"/>
        <v>3</v>
      </c>
      <c r="G991" s="9">
        <v>8</v>
      </c>
      <c r="H991" s="9">
        <f t="shared" si="1642"/>
        <v>6</v>
      </c>
      <c r="I991" s="9">
        <v>4</v>
      </c>
      <c r="J991" s="62" t="str">
        <f t="shared" si="1708"/>
        <v>ピクミンマスコット</v>
      </c>
      <c r="K991" s="95">
        <f t="shared" si="1709"/>
        <v>682</v>
      </c>
      <c r="L991" s="9">
        <f t="shared" si="1710"/>
        <v>4092</v>
      </c>
      <c r="M991" s="10">
        <f t="shared" si="1711"/>
        <v>0.23118644067796609</v>
      </c>
      <c r="N991" s="7"/>
      <c r="O991" s="168"/>
      <c r="P991" s="15"/>
      <c r="Q991" s="9">
        <v>4936</v>
      </c>
      <c r="R991" s="9">
        <f t="shared" si="1647"/>
        <v>99</v>
      </c>
      <c r="S991" s="9">
        <v>247</v>
      </c>
      <c r="T991" s="9">
        <f t="shared" si="1648"/>
        <v>7</v>
      </c>
      <c r="U991" s="9">
        <v>13</v>
      </c>
      <c r="V991" s="9">
        <f t="shared" si="1649"/>
        <v>7</v>
      </c>
      <c r="W991" s="9">
        <v>12</v>
      </c>
      <c r="X991" s="62" t="str">
        <f t="shared" si="1650"/>
        <v>グミッツェル</v>
      </c>
      <c r="Y991" s="95">
        <f t="shared" si="1651"/>
        <v>170</v>
      </c>
      <c r="Z991" s="9">
        <f t="shared" si="1652"/>
        <v>1190</v>
      </c>
      <c r="AA991" s="10">
        <f t="shared" si="1653"/>
        <v>0.1202020202020202</v>
      </c>
      <c r="AB991" s="7"/>
      <c r="AC991" s="168"/>
      <c r="AD991" s="15"/>
      <c r="AE991" s="9">
        <v>3080</v>
      </c>
      <c r="AF991" s="9">
        <f t="shared" si="1654"/>
        <v>63</v>
      </c>
      <c r="AG991" s="9">
        <v>158</v>
      </c>
      <c r="AH991" s="9">
        <f t="shared" si="1655"/>
        <v>6</v>
      </c>
      <c r="AI991" s="9">
        <v>9</v>
      </c>
      <c r="AJ991" s="9">
        <f t="shared" si="1656"/>
        <v>6</v>
      </c>
      <c r="AK991" s="9">
        <v>2</v>
      </c>
      <c r="AL991" s="62" t="str">
        <f t="shared" si="1657"/>
        <v>サンリオがま口</v>
      </c>
      <c r="AM991" s="95">
        <f t="shared" si="1658"/>
        <v>500</v>
      </c>
      <c r="AN991" s="9">
        <f t="shared" si="1659"/>
        <v>3000</v>
      </c>
      <c r="AO991" s="10">
        <f t="shared" si="1660"/>
        <v>0.47619047619047616</v>
      </c>
      <c r="AP991" s="7"/>
      <c r="AQ991" s="168"/>
      <c r="AR991" s="15"/>
      <c r="AS991" s="9">
        <v>2020</v>
      </c>
      <c r="AT991" s="9">
        <f t="shared" si="1661"/>
        <v>89</v>
      </c>
      <c r="AU991" s="9">
        <v>212</v>
      </c>
      <c r="AV991" s="9">
        <f t="shared" si="1662"/>
        <v>7</v>
      </c>
      <c r="AW991" s="9">
        <v>6</v>
      </c>
      <c r="AX991" s="9">
        <f t="shared" si="1663"/>
        <v>7</v>
      </c>
      <c r="AY991" s="9">
        <v>0</v>
      </c>
      <c r="AZ991" s="62" t="str">
        <f t="shared" si="1664"/>
        <v>バトルパートナー</v>
      </c>
      <c r="BA991" s="95">
        <f t="shared" si="1665"/>
        <v>1000</v>
      </c>
      <c r="BB991" s="9">
        <f t="shared" si="1666"/>
        <v>7000</v>
      </c>
      <c r="BC991" s="10">
        <f t="shared" si="1667"/>
        <v>0.7865168539325843</v>
      </c>
      <c r="BD991" s="7" t="s">
        <v>258</v>
      </c>
      <c r="BE991" s="168"/>
      <c r="BF991" s="15"/>
      <c r="BG991" s="9"/>
      <c r="BH991" s="9" t="str">
        <f t="shared" si="1668"/>
        <v/>
      </c>
      <c r="BI991" s="73"/>
      <c r="BJ991" s="9" t="str">
        <f t="shared" si="1669"/>
        <v/>
      </c>
      <c r="BK991" s="9"/>
      <c r="BL991" s="9" t="str">
        <f t="shared" si="1670"/>
        <v/>
      </c>
      <c r="BM991" s="9"/>
      <c r="BN991" s="62" t="str">
        <f t="shared" si="1671"/>
        <v/>
      </c>
      <c r="BO991" s="95" t="str">
        <f t="shared" si="1672"/>
        <v/>
      </c>
      <c r="BP991" s="9" t="str">
        <f t="shared" si="1673"/>
        <v/>
      </c>
      <c r="BQ991" s="10" t="str">
        <f t="shared" si="1674"/>
        <v/>
      </c>
      <c r="BR991" s="7"/>
      <c r="BS991" s="168"/>
      <c r="BT991" s="169"/>
      <c r="BU991" s="9"/>
      <c r="BV991" s="9" t="str">
        <f t="shared" si="1693"/>
        <v/>
      </c>
      <c r="BW991" s="9"/>
      <c r="BX991" s="9" t="str">
        <f t="shared" si="1694"/>
        <v/>
      </c>
      <c r="BY991" s="9"/>
      <c r="BZ991" s="9" t="str">
        <f t="shared" si="1695"/>
        <v/>
      </c>
      <c r="CA991" s="9"/>
      <c r="CB991" s="78"/>
      <c r="CC991" s="78" t="str">
        <f t="shared" si="1680"/>
        <v/>
      </c>
      <c r="CD991" s="9" t="str">
        <f t="shared" si="1696"/>
        <v/>
      </c>
      <c r="CE991" s="10" t="str">
        <f t="shared" si="1697"/>
        <v/>
      </c>
      <c r="CF991" s="7"/>
      <c r="CH991" s="15"/>
      <c r="CI991" s="9"/>
      <c r="CJ991" s="9" t="str">
        <f t="shared" si="1698"/>
        <v/>
      </c>
      <c r="CK991" s="9"/>
      <c r="CL991" s="9" t="str">
        <f t="shared" si="1699"/>
        <v/>
      </c>
      <c r="CM991" s="9"/>
      <c r="CN991" s="9" t="str">
        <f t="shared" si="1700"/>
        <v/>
      </c>
      <c r="CO991" s="9"/>
      <c r="CP991" s="78"/>
      <c r="CQ991" s="78" t="str">
        <f t="shared" si="1686"/>
        <v/>
      </c>
      <c r="CR991" s="9" t="str">
        <f t="shared" si="1701"/>
        <v/>
      </c>
      <c r="CS991" s="10" t="str">
        <f t="shared" si="1702"/>
        <v/>
      </c>
      <c r="CT991" s="7"/>
      <c r="CV991" s="15"/>
      <c r="CW991" s="9"/>
      <c r="CX991" s="9" t="str">
        <f t="shared" si="1703"/>
        <v/>
      </c>
      <c r="CY991" s="9"/>
      <c r="CZ991" s="9" t="str">
        <f t="shared" si="1704"/>
        <v/>
      </c>
      <c r="DA991" s="9"/>
      <c r="DB991" s="9" t="str">
        <f t="shared" si="1705"/>
        <v/>
      </c>
      <c r="DC991" s="9"/>
      <c r="DD991" s="78"/>
      <c r="DE991" s="78" t="str">
        <f t="shared" si="1692"/>
        <v/>
      </c>
      <c r="DF991" s="9" t="str">
        <f t="shared" si="1706"/>
        <v/>
      </c>
      <c r="DG991" s="10" t="str">
        <f t="shared" si="1707"/>
        <v/>
      </c>
      <c r="DH991" s="7"/>
      <c r="EL991" s="244"/>
    </row>
    <row r="992" spans="1:142">
      <c r="A992" s="34"/>
      <c r="B992" s="6" t="str">
        <f>IF(A992="","",SUM(D992:D995)+SUM(R992:R995)+SUM(AF992:AF995)+SUM(AT992:AT995)+SUM(BV983,CJ983,CX983))</f>
        <v/>
      </c>
      <c r="C992" s="9">
        <v>5050</v>
      </c>
      <c r="D992" s="9">
        <f t="shared" si="1640"/>
        <v>106</v>
      </c>
      <c r="E992" s="9">
        <v>373</v>
      </c>
      <c r="F992" s="9">
        <f t="shared" si="1641"/>
        <v>9</v>
      </c>
      <c r="G992" s="9">
        <v>12</v>
      </c>
      <c r="H992" s="9">
        <f t="shared" si="1642"/>
        <v>8</v>
      </c>
      <c r="I992" s="9">
        <v>10</v>
      </c>
      <c r="J992" s="62" t="str">
        <f t="shared" si="1708"/>
        <v>グミッツェルプチ</v>
      </c>
      <c r="K992" s="9">
        <f t="shared" si="1709"/>
        <v>188</v>
      </c>
      <c r="L992" s="9">
        <f t="shared" si="1710"/>
        <v>1504</v>
      </c>
      <c r="M992" s="10">
        <f t="shared" si="1711"/>
        <v>0.1418867924528302</v>
      </c>
      <c r="N992" s="7"/>
      <c r="O992" s="168"/>
      <c r="P992" s="15"/>
      <c r="Q992" s="9">
        <v>4165</v>
      </c>
      <c r="R992" s="9">
        <f t="shared" si="1647"/>
        <v>90</v>
      </c>
      <c r="S992" s="9">
        <v>103</v>
      </c>
      <c r="T992" s="9">
        <f t="shared" si="1648"/>
        <v>3</v>
      </c>
      <c r="U992" s="9">
        <v>14</v>
      </c>
      <c r="V992" s="9">
        <f t="shared" si="1649"/>
        <v>4</v>
      </c>
      <c r="W992" s="9">
        <v>0</v>
      </c>
      <c r="X992" s="62" t="str">
        <f t="shared" si="1650"/>
        <v>サンリオキーケース</v>
      </c>
      <c r="Y992" s="9">
        <f t="shared" si="1651"/>
        <v>640</v>
      </c>
      <c r="Z992" s="9">
        <f t="shared" si="1652"/>
        <v>2560</v>
      </c>
      <c r="AA992" s="10">
        <f t="shared" si="1653"/>
        <v>0.28444444444444444</v>
      </c>
      <c r="AB992" s="7"/>
      <c r="AC992" s="168"/>
      <c r="AD992" s="15"/>
      <c r="AE992" s="9">
        <v>2653</v>
      </c>
      <c r="AF992" s="9">
        <f t="shared" si="1654"/>
        <v>68</v>
      </c>
      <c r="AG992" s="9">
        <v>117</v>
      </c>
      <c r="AH992" s="9">
        <f t="shared" si="1655"/>
        <v>3</v>
      </c>
      <c r="AI992" s="9">
        <v>9</v>
      </c>
      <c r="AJ992" s="9">
        <f t="shared" si="1656"/>
        <v>3</v>
      </c>
      <c r="AK992" s="9">
        <v>2</v>
      </c>
      <c r="AL992" s="62" t="str">
        <f t="shared" si="1657"/>
        <v>ゲームアーク</v>
      </c>
      <c r="AM992" s="9">
        <f t="shared" si="1658"/>
        <v>670</v>
      </c>
      <c r="AN992" s="9">
        <f t="shared" si="1659"/>
        <v>2010</v>
      </c>
      <c r="AO992" s="10">
        <f t="shared" si="1660"/>
        <v>0.29558823529411765</v>
      </c>
      <c r="AP992" s="7"/>
      <c r="AQ992" s="168"/>
      <c r="AR992" s="17"/>
      <c r="AS992" s="9">
        <v>2228</v>
      </c>
      <c r="AT992" s="9">
        <f t="shared" si="1661"/>
        <v>66</v>
      </c>
      <c r="AU992" s="9">
        <v>101</v>
      </c>
      <c r="AV992" s="9">
        <f t="shared" si="1662"/>
        <v>2</v>
      </c>
      <c r="AW992" s="9">
        <v>7</v>
      </c>
      <c r="AX992" s="9">
        <f t="shared" si="1663"/>
        <v>3</v>
      </c>
      <c r="AY992" s="9">
        <v>3</v>
      </c>
      <c r="AZ992" s="62" t="str">
        <f t="shared" si="1664"/>
        <v>サンリオハートもふもふ</v>
      </c>
      <c r="BA992" s="9">
        <f t="shared" si="1665"/>
        <v>680</v>
      </c>
      <c r="BB992" s="9">
        <f t="shared" si="1666"/>
        <v>2040</v>
      </c>
      <c r="BC992" s="10">
        <f t="shared" si="1667"/>
        <v>0.30909090909090908</v>
      </c>
      <c r="BD992" s="7"/>
      <c r="BE992" s="168"/>
      <c r="BF992" s="17"/>
      <c r="BG992" s="9"/>
      <c r="BH992" s="9" t="str">
        <f t="shared" si="1668"/>
        <v/>
      </c>
      <c r="BI992" s="73"/>
      <c r="BJ992" s="9" t="str">
        <f t="shared" si="1669"/>
        <v/>
      </c>
      <c r="BK992" s="9"/>
      <c r="BL992" s="9" t="str">
        <f t="shared" si="1670"/>
        <v/>
      </c>
      <c r="BM992" s="9"/>
      <c r="BN992" s="62" t="str">
        <f t="shared" si="1671"/>
        <v/>
      </c>
      <c r="BO992" s="9" t="str">
        <f t="shared" si="1672"/>
        <v/>
      </c>
      <c r="BP992" s="9" t="str">
        <f t="shared" si="1673"/>
        <v/>
      </c>
      <c r="BQ992" s="10" t="str">
        <f t="shared" si="1674"/>
        <v/>
      </c>
      <c r="BR992" s="7"/>
      <c r="BS992" s="168"/>
      <c r="BT992" s="169"/>
      <c r="BU992" s="9"/>
      <c r="BV992" s="9" t="str">
        <f t="shared" si="1693"/>
        <v/>
      </c>
      <c r="BW992" s="9"/>
      <c r="BX992" s="9" t="str">
        <f t="shared" si="1694"/>
        <v/>
      </c>
      <c r="BY992" s="9"/>
      <c r="BZ992" s="9" t="str">
        <f t="shared" si="1695"/>
        <v/>
      </c>
      <c r="CA992" s="9"/>
      <c r="CB992" s="78"/>
      <c r="CC992" s="78" t="str">
        <f t="shared" si="1680"/>
        <v/>
      </c>
      <c r="CD992" s="9" t="str">
        <f t="shared" si="1696"/>
        <v/>
      </c>
      <c r="CE992" s="10" t="str">
        <f t="shared" si="1697"/>
        <v/>
      </c>
      <c r="CF992" s="7"/>
      <c r="CH992" s="15"/>
      <c r="CI992" s="9"/>
      <c r="CJ992" s="9" t="str">
        <f t="shared" si="1698"/>
        <v/>
      </c>
      <c r="CK992" s="109"/>
      <c r="CL992" s="9" t="str">
        <f t="shared" si="1699"/>
        <v/>
      </c>
      <c r="CM992" s="9"/>
      <c r="CN992" s="9" t="str">
        <f t="shared" si="1700"/>
        <v/>
      </c>
      <c r="CO992" s="9"/>
      <c r="CP992" s="78"/>
      <c r="CQ992" s="78" t="str">
        <f t="shared" si="1686"/>
        <v/>
      </c>
      <c r="CR992" s="9" t="str">
        <f t="shared" si="1701"/>
        <v/>
      </c>
      <c r="CS992" s="10" t="str">
        <f t="shared" si="1702"/>
        <v/>
      </c>
      <c r="CT992" s="7"/>
      <c r="CV992" s="15"/>
      <c r="CW992" s="9"/>
      <c r="CX992" s="9" t="str">
        <f t="shared" si="1703"/>
        <v/>
      </c>
      <c r="CY992" s="109"/>
      <c r="CZ992" s="9" t="str">
        <f t="shared" si="1704"/>
        <v/>
      </c>
      <c r="DA992" s="9"/>
      <c r="DB992" s="9" t="str">
        <f t="shared" si="1705"/>
        <v/>
      </c>
      <c r="DC992" s="9"/>
      <c r="DD992" s="78"/>
      <c r="DE992" s="78" t="str">
        <f t="shared" si="1692"/>
        <v/>
      </c>
      <c r="DF992" s="9" t="str">
        <f t="shared" si="1706"/>
        <v/>
      </c>
      <c r="DG992" s="10" t="str">
        <f t="shared" si="1707"/>
        <v/>
      </c>
      <c r="DH992" s="7"/>
    </row>
    <row r="993" spans="1:142" ht="15" customHeight="1" thickBot="1">
      <c r="A993" s="23"/>
      <c r="B993" s="126" t="str">
        <f>IF(A993="","",SUM(D993:D996)+SUM(R993:R996)+SUM(AF993:AF996)+SUM(AT993:AT996)+SUM(BV984,CJ984,CX984))</f>
        <v/>
      </c>
      <c r="C993" s="24">
        <v>4719</v>
      </c>
      <c r="D993" s="24">
        <f t="shared" si="1640"/>
        <v>70</v>
      </c>
      <c r="E993" s="24">
        <v>273</v>
      </c>
      <c r="F993" s="24">
        <f t="shared" si="1641"/>
        <v>9</v>
      </c>
      <c r="G993" s="24">
        <v>2</v>
      </c>
      <c r="H993" s="24">
        <f t="shared" si="1642"/>
        <v>6</v>
      </c>
      <c r="I993" s="24">
        <v>10</v>
      </c>
      <c r="J993" s="63" t="str">
        <f t="shared" si="1708"/>
        <v>ピクミンチョコエッグ</v>
      </c>
      <c r="K993" s="96">
        <f t="shared" si="1709"/>
        <v>450</v>
      </c>
      <c r="L993" s="24">
        <f t="shared" si="1710"/>
        <v>2700</v>
      </c>
      <c r="M993" s="26">
        <f t="shared" si="1711"/>
        <v>0.38571428571428573</v>
      </c>
      <c r="N993" s="7" t="s">
        <v>345</v>
      </c>
      <c r="O993" s="168"/>
      <c r="P993" s="23"/>
      <c r="Q993" s="24">
        <v>3308</v>
      </c>
      <c r="R993" s="24">
        <f t="shared" si="1647"/>
        <v>17</v>
      </c>
      <c r="S993" s="24">
        <v>232</v>
      </c>
      <c r="T993" s="24">
        <f t="shared" si="1648"/>
        <v>0</v>
      </c>
      <c r="U993" s="24">
        <v>15</v>
      </c>
      <c r="V993" s="24">
        <f t="shared" si="1649"/>
        <v>5</v>
      </c>
      <c r="W993" s="24">
        <v>0</v>
      </c>
      <c r="X993" s="63" t="str">
        <f t="shared" si="1650"/>
        <v>サンリオアンブレラチャーム</v>
      </c>
      <c r="Y993" s="96">
        <f t="shared" si="1651"/>
        <v>429</v>
      </c>
      <c r="Z993" s="24">
        <f t="shared" si="1652"/>
        <v>2145</v>
      </c>
      <c r="AA993" s="26">
        <f t="shared" si="1653"/>
        <v>1.2617647058823529</v>
      </c>
      <c r="AB993" s="7" t="s">
        <v>346</v>
      </c>
      <c r="AC993" s="168"/>
      <c r="AD993" s="23"/>
      <c r="AE993" s="24">
        <v>2878</v>
      </c>
      <c r="AF993" s="24">
        <f t="shared" si="1654"/>
        <v>46</v>
      </c>
      <c r="AG993" s="24">
        <v>326</v>
      </c>
      <c r="AH993" s="24">
        <f t="shared" si="1655"/>
        <v>0</v>
      </c>
      <c r="AI993" s="24">
        <v>36</v>
      </c>
      <c r="AJ993" s="24">
        <f t="shared" si="1656"/>
        <v>0</v>
      </c>
      <c r="AK993" s="24">
        <v>0</v>
      </c>
      <c r="AL993" s="63" t="str">
        <f t="shared" si="1657"/>
        <v>うとうとアクアリウム</v>
      </c>
      <c r="AM993" s="96">
        <f t="shared" si="1658"/>
        <v>217</v>
      </c>
      <c r="AN993" s="24">
        <f t="shared" si="1659"/>
        <v>0</v>
      </c>
      <c r="AO993" s="26">
        <f t="shared" si="1660"/>
        <v>0</v>
      </c>
      <c r="AP993" s="7"/>
      <c r="AQ993" s="168"/>
      <c r="AR993" s="23"/>
      <c r="AS993" s="24">
        <v>1676</v>
      </c>
      <c r="AT993" s="24">
        <f t="shared" si="1661"/>
        <v>23</v>
      </c>
      <c r="AU993" s="24">
        <v>89</v>
      </c>
      <c r="AV993" s="24">
        <f t="shared" si="1662"/>
        <v>3</v>
      </c>
      <c r="AW993" s="24">
        <v>34</v>
      </c>
      <c r="AX993" s="24">
        <f t="shared" si="1663"/>
        <v>3</v>
      </c>
      <c r="AY993" s="24">
        <v>4</v>
      </c>
      <c r="AZ993" s="63" t="str">
        <f t="shared" si="1664"/>
        <v>サンリオシューズKH</v>
      </c>
      <c r="BA993" s="96">
        <f t="shared" si="1665"/>
        <v>400</v>
      </c>
      <c r="BB993" s="24">
        <f t="shared" si="1666"/>
        <v>1200</v>
      </c>
      <c r="BC993" s="26">
        <f t="shared" si="1667"/>
        <v>0.52173913043478259</v>
      </c>
      <c r="BD993" s="7"/>
      <c r="BE993" s="168"/>
      <c r="BF993" s="23"/>
      <c r="BG993" s="24"/>
      <c r="BH993" s="24" t="str">
        <f t="shared" si="1668"/>
        <v/>
      </c>
      <c r="BI993" s="189"/>
      <c r="BJ993" s="24" t="str">
        <f t="shared" si="1669"/>
        <v/>
      </c>
      <c r="BK993" s="24"/>
      <c r="BL993" s="24" t="str">
        <f t="shared" si="1670"/>
        <v/>
      </c>
      <c r="BM993" s="24"/>
      <c r="BN993" s="63" t="str">
        <f t="shared" si="1671"/>
        <v/>
      </c>
      <c r="BO993" s="96" t="str">
        <f t="shared" si="1672"/>
        <v/>
      </c>
      <c r="BP993" s="24" t="str">
        <f t="shared" si="1673"/>
        <v/>
      </c>
      <c r="BQ993" s="26" t="str">
        <f t="shared" si="1674"/>
        <v/>
      </c>
      <c r="BR993" s="7"/>
      <c r="BS993" s="168"/>
      <c r="BT993" s="169"/>
      <c r="BU993" s="9"/>
      <c r="BV993" s="9" t="str">
        <f t="shared" si="1693"/>
        <v/>
      </c>
      <c r="BW993" s="9"/>
      <c r="BX993" s="9" t="str">
        <f t="shared" si="1694"/>
        <v/>
      </c>
      <c r="BY993" s="9"/>
      <c r="BZ993" s="9" t="str">
        <f t="shared" si="1695"/>
        <v/>
      </c>
      <c r="CA993" s="9"/>
      <c r="CB993" s="78"/>
      <c r="CC993" s="78" t="str">
        <f t="shared" si="1680"/>
        <v/>
      </c>
      <c r="CD993" s="9" t="str">
        <f t="shared" si="1696"/>
        <v/>
      </c>
      <c r="CE993" s="10" t="str">
        <f t="shared" si="1697"/>
        <v/>
      </c>
      <c r="CF993" s="7"/>
      <c r="CH993" s="15"/>
      <c r="CI993" s="9"/>
      <c r="CJ993" s="9" t="str">
        <f t="shared" si="1698"/>
        <v/>
      </c>
      <c r="CK993" s="9"/>
      <c r="CL993" s="9" t="str">
        <f t="shared" si="1699"/>
        <v/>
      </c>
      <c r="CM993" s="9"/>
      <c r="CN993" s="9" t="str">
        <f t="shared" si="1700"/>
        <v/>
      </c>
      <c r="CO993" s="9"/>
      <c r="CP993" s="78"/>
      <c r="CQ993" s="78" t="str">
        <f t="shared" si="1686"/>
        <v/>
      </c>
      <c r="CR993" s="9" t="str">
        <f t="shared" si="1701"/>
        <v/>
      </c>
      <c r="CS993" s="10" t="str">
        <f t="shared" si="1702"/>
        <v/>
      </c>
      <c r="CT993" s="7"/>
      <c r="CV993" s="15"/>
      <c r="CW993" s="9"/>
      <c r="CX993" s="9" t="str">
        <f t="shared" si="1703"/>
        <v/>
      </c>
      <c r="CY993" s="9"/>
      <c r="CZ993" s="9" t="str">
        <f t="shared" si="1704"/>
        <v/>
      </c>
      <c r="DA993" s="9"/>
      <c r="DB993" s="9" t="str">
        <f t="shared" si="1705"/>
        <v/>
      </c>
      <c r="DC993" s="9"/>
      <c r="DD993" s="78"/>
      <c r="DE993" s="78" t="str">
        <f t="shared" si="1692"/>
        <v/>
      </c>
      <c r="DF993" s="9" t="str">
        <f t="shared" si="1706"/>
        <v/>
      </c>
      <c r="DG993" s="10" t="str">
        <f t="shared" si="1707"/>
        <v/>
      </c>
      <c r="DH993" s="7"/>
    </row>
    <row r="994" spans="1:142" ht="15" customHeight="1" thickTop="1">
      <c r="A994" s="89">
        <v>45743</v>
      </c>
      <c r="B994" s="116">
        <f>IF(A994="","",SUM(D994:D997)+SUM(R994:R997)+SUM(AF994:AF997)+SUM(AT994:AT997)+SUM(BV982,CJ982,CX982)+SUM(BH994:BH997))</f>
        <v>876</v>
      </c>
      <c r="C994" s="78">
        <v>5727</v>
      </c>
      <c r="D994" s="78">
        <f t="shared" si="1640"/>
        <v>68</v>
      </c>
      <c r="E994" s="78">
        <v>213</v>
      </c>
      <c r="F994" s="28">
        <f t="shared" si="1641"/>
        <v>6</v>
      </c>
      <c r="G994" s="78">
        <v>17</v>
      </c>
      <c r="H994" s="78">
        <f t="shared" si="1642"/>
        <v>7</v>
      </c>
      <c r="I994" s="78">
        <v>0</v>
      </c>
      <c r="J994" s="90" t="str">
        <f t="shared" ref="J994:J1001" si="1712">IF(C994="","",J990)</f>
        <v>NICIマスコット</v>
      </c>
      <c r="K994" s="91">
        <f t="shared" ref="K994:K1001" si="1713">IF(D994="","",K990)</f>
        <v>682</v>
      </c>
      <c r="L994" s="28">
        <f t="shared" ref="L994:L1001" si="1714">IF(G994="","",H994*K994)</f>
        <v>4774</v>
      </c>
      <c r="M994" s="29">
        <f t="shared" ref="M994:M1001" si="1715">IF(H994="","",L994/(D994*100))</f>
        <v>0.70205882352941174</v>
      </c>
      <c r="N994" s="7" t="s">
        <v>164</v>
      </c>
      <c r="O994" s="168"/>
      <c r="P994" s="89">
        <f>IF(A994="","",A994)</f>
        <v>45743</v>
      </c>
      <c r="Q994" s="78">
        <v>4378</v>
      </c>
      <c r="R994" s="78">
        <f t="shared" si="1647"/>
        <v>66</v>
      </c>
      <c r="S994" s="78">
        <v>85</v>
      </c>
      <c r="T994" s="28">
        <f t="shared" si="1648"/>
        <v>1</v>
      </c>
      <c r="U994" s="78">
        <v>2</v>
      </c>
      <c r="V994" s="78">
        <f t="shared" si="1649"/>
        <v>3</v>
      </c>
      <c r="W994" s="78">
        <v>4</v>
      </c>
      <c r="X994" s="90" t="str">
        <f t="shared" si="1650"/>
        <v>ジャグラーサウンドボタン</v>
      </c>
      <c r="Y994" s="178">
        <f t="shared" si="1651"/>
        <v>748</v>
      </c>
      <c r="Z994" s="28">
        <f t="shared" si="1652"/>
        <v>2244</v>
      </c>
      <c r="AA994" s="29">
        <f t="shared" si="1653"/>
        <v>0.34</v>
      </c>
      <c r="AB994" s="7"/>
      <c r="AC994" s="168"/>
      <c r="AD994" s="89">
        <f>IF(A994="","",A994)</f>
        <v>45743</v>
      </c>
      <c r="AE994" s="78">
        <v>2761</v>
      </c>
      <c r="AF994" s="78">
        <f t="shared" si="1654"/>
        <v>17</v>
      </c>
      <c r="AG994" s="78">
        <v>83</v>
      </c>
      <c r="AH994" s="28">
        <f t="shared" si="1655"/>
        <v>2</v>
      </c>
      <c r="AI994" s="78">
        <v>32</v>
      </c>
      <c r="AJ994" s="78">
        <f t="shared" si="1656"/>
        <v>3</v>
      </c>
      <c r="AK994" s="78">
        <v>0</v>
      </c>
      <c r="AL994" s="90" t="str">
        <f t="shared" si="1657"/>
        <v>ミニ香水</v>
      </c>
      <c r="AM994" s="91">
        <f t="shared" si="1658"/>
        <v>1100</v>
      </c>
      <c r="AN994" s="28">
        <f t="shared" si="1659"/>
        <v>3300</v>
      </c>
      <c r="AO994" s="29">
        <f t="shared" si="1660"/>
        <v>1.9411764705882353</v>
      </c>
      <c r="AP994" s="7"/>
      <c r="AQ994" s="168"/>
      <c r="AR994" s="89">
        <f>IF(A994="","",A994)</f>
        <v>45743</v>
      </c>
      <c r="AS994" s="78">
        <v>3416</v>
      </c>
      <c r="AT994" s="78">
        <f t="shared" si="1661"/>
        <v>88</v>
      </c>
      <c r="AU994" s="78">
        <v>170</v>
      </c>
      <c r="AV994" s="28">
        <f t="shared" si="1662"/>
        <v>3</v>
      </c>
      <c r="AW994" s="78">
        <v>11</v>
      </c>
      <c r="AX994" s="78">
        <f t="shared" si="1663"/>
        <v>2</v>
      </c>
      <c r="AY994" s="78">
        <v>0</v>
      </c>
      <c r="AZ994" s="90" t="str">
        <f t="shared" si="1664"/>
        <v>テラスタルフェス</v>
      </c>
      <c r="BA994" s="91">
        <f t="shared" si="1665"/>
        <v>900</v>
      </c>
      <c r="BB994" s="28">
        <f t="shared" si="1666"/>
        <v>1800</v>
      </c>
      <c r="BC994" s="29">
        <f t="shared" si="1667"/>
        <v>0.20454545454545456</v>
      </c>
      <c r="BD994" s="7"/>
      <c r="BE994" s="168"/>
      <c r="BF994" s="89">
        <f>IF(A994="","",A994)</f>
        <v>45743</v>
      </c>
      <c r="BG994" s="78"/>
      <c r="BH994" s="78" t="str">
        <f t="shared" si="1668"/>
        <v/>
      </c>
      <c r="BI994" s="188"/>
      <c r="BJ994" s="28" t="str">
        <f t="shared" si="1669"/>
        <v/>
      </c>
      <c r="BK994" s="78"/>
      <c r="BL994" s="78" t="str">
        <f t="shared" si="1670"/>
        <v/>
      </c>
      <c r="BM994" s="78"/>
      <c r="BN994" s="90" t="s">
        <v>280</v>
      </c>
      <c r="BO994" s="91">
        <v>594</v>
      </c>
      <c r="BP994" s="28" t="str">
        <f t="shared" si="1673"/>
        <v/>
      </c>
      <c r="BQ994" s="29" t="str">
        <f t="shared" si="1674"/>
        <v/>
      </c>
      <c r="BR994" s="7"/>
      <c r="BS994" s="168"/>
      <c r="BT994" s="169"/>
      <c r="BU994" s="9"/>
      <c r="BV994" s="9" t="str">
        <f t="shared" si="1693"/>
        <v/>
      </c>
      <c r="BW994" s="9"/>
      <c r="BX994" s="9" t="str">
        <f t="shared" si="1694"/>
        <v/>
      </c>
      <c r="BY994" s="9"/>
      <c r="BZ994" s="9" t="str">
        <f t="shared" si="1695"/>
        <v/>
      </c>
      <c r="CA994" s="9"/>
      <c r="CB994" s="78"/>
      <c r="CC994" s="78" t="str">
        <f t="shared" si="1680"/>
        <v/>
      </c>
      <c r="CD994" s="9" t="str">
        <f t="shared" si="1696"/>
        <v/>
      </c>
      <c r="CE994" s="10" t="str">
        <f t="shared" si="1697"/>
        <v/>
      </c>
      <c r="CF994" s="7"/>
      <c r="CH994" s="15"/>
      <c r="CI994" s="9"/>
      <c r="CJ994" s="9" t="str">
        <f t="shared" si="1698"/>
        <v/>
      </c>
      <c r="CK994" s="9"/>
      <c r="CL994" s="9" t="str">
        <f t="shared" si="1699"/>
        <v/>
      </c>
      <c r="CM994" s="9"/>
      <c r="CN994" s="9" t="str">
        <f t="shared" si="1700"/>
        <v/>
      </c>
      <c r="CO994" s="9"/>
      <c r="CP994" s="78"/>
      <c r="CQ994" s="78" t="str">
        <f t="shared" si="1686"/>
        <v/>
      </c>
      <c r="CR994" s="9" t="str">
        <f t="shared" si="1701"/>
        <v/>
      </c>
      <c r="CS994" s="10" t="str">
        <f t="shared" si="1702"/>
        <v/>
      </c>
      <c r="CT994" s="7"/>
      <c r="CV994" s="15"/>
      <c r="CW994" s="9"/>
      <c r="CX994" s="9" t="str">
        <f t="shared" si="1703"/>
        <v/>
      </c>
      <c r="CY994" s="9"/>
      <c r="CZ994" s="9" t="str">
        <f t="shared" si="1704"/>
        <v/>
      </c>
      <c r="DA994" s="9"/>
      <c r="DB994" s="9" t="str">
        <f t="shared" si="1705"/>
        <v/>
      </c>
      <c r="DC994" s="9"/>
      <c r="DD994" s="78"/>
      <c r="DE994" s="78" t="str">
        <f t="shared" si="1692"/>
        <v/>
      </c>
      <c r="DF994" s="9" t="str">
        <f t="shared" si="1706"/>
        <v/>
      </c>
      <c r="DG994" s="10" t="str">
        <f t="shared" si="1707"/>
        <v/>
      </c>
      <c r="DH994" s="7"/>
    </row>
    <row r="995" spans="1:142" ht="15" customHeight="1">
      <c r="A995" s="73"/>
      <c r="B995" s="15"/>
      <c r="C995" s="9">
        <v>7262</v>
      </c>
      <c r="D995" s="9">
        <f t="shared" si="1640"/>
        <v>79</v>
      </c>
      <c r="E995" s="9">
        <v>200</v>
      </c>
      <c r="F995" s="9">
        <f t="shared" si="1641"/>
        <v>3</v>
      </c>
      <c r="G995" s="9">
        <v>8</v>
      </c>
      <c r="H995" s="9">
        <f t="shared" si="1642"/>
        <v>4</v>
      </c>
      <c r="I995" s="9">
        <v>0</v>
      </c>
      <c r="J995" s="62" t="str">
        <f t="shared" si="1712"/>
        <v>ピクミンマスコット</v>
      </c>
      <c r="K995" s="95">
        <f t="shared" si="1713"/>
        <v>682</v>
      </c>
      <c r="L995" s="9">
        <f t="shared" si="1714"/>
        <v>2728</v>
      </c>
      <c r="M995" s="10">
        <f t="shared" si="1715"/>
        <v>0.34531645569620251</v>
      </c>
      <c r="N995" s="7" t="s">
        <v>347</v>
      </c>
      <c r="O995" s="168"/>
      <c r="P995" s="15"/>
      <c r="Q995" s="9">
        <v>4997</v>
      </c>
      <c r="R995" s="9">
        <f t="shared" si="1647"/>
        <v>61</v>
      </c>
      <c r="S995" s="9">
        <v>249</v>
      </c>
      <c r="T995" s="9">
        <f t="shared" si="1648"/>
        <v>2</v>
      </c>
      <c r="U995" s="9">
        <v>23</v>
      </c>
      <c r="V995" s="9">
        <f t="shared" si="1649"/>
        <v>2</v>
      </c>
      <c r="W995" s="9">
        <v>0</v>
      </c>
      <c r="X995" s="62" t="str">
        <f t="shared" si="1650"/>
        <v>グミッツェル</v>
      </c>
      <c r="Y995" s="95">
        <f t="shared" si="1651"/>
        <v>170</v>
      </c>
      <c r="Z995" s="9">
        <f t="shared" si="1652"/>
        <v>340</v>
      </c>
      <c r="AA995" s="10">
        <f t="shared" si="1653"/>
        <v>5.5737704918032788E-2</v>
      </c>
      <c r="AB995" s="7"/>
      <c r="AC995" s="168"/>
      <c r="AD995" s="15"/>
      <c r="AE995" s="9">
        <v>3107</v>
      </c>
      <c r="AF995" s="9">
        <f t="shared" si="1654"/>
        <v>27</v>
      </c>
      <c r="AG995" s="9">
        <v>160</v>
      </c>
      <c r="AH995" s="9">
        <f t="shared" si="1655"/>
        <v>2</v>
      </c>
      <c r="AI995" s="9">
        <v>9</v>
      </c>
      <c r="AJ995" s="9">
        <f t="shared" si="1656"/>
        <v>2</v>
      </c>
      <c r="AK995" s="9">
        <v>4</v>
      </c>
      <c r="AL995" s="62" t="str">
        <f t="shared" si="1657"/>
        <v>サンリオがま口</v>
      </c>
      <c r="AM995" s="95">
        <f t="shared" si="1658"/>
        <v>500</v>
      </c>
      <c r="AN995" s="9">
        <f t="shared" si="1659"/>
        <v>1000</v>
      </c>
      <c r="AO995" s="10">
        <f t="shared" si="1660"/>
        <v>0.37037037037037035</v>
      </c>
      <c r="AP995" s="7"/>
      <c r="AQ995" s="168"/>
      <c r="AR995" s="15"/>
      <c r="AS995" s="9">
        <v>2028</v>
      </c>
      <c r="AT995" s="9">
        <f t="shared" si="1661"/>
        <v>8</v>
      </c>
      <c r="AU995" s="9">
        <v>212</v>
      </c>
      <c r="AV995" s="9">
        <f t="shared" si="1662"/>
        <v>0</v>
      </c>
      <c r="AW995" s="9">
        <v>6</v>
      </c>
      <c r="AX995" s="9">
        <f t="shared" si="1663"/>
        <v>0</v>
      </c>
      <c r="AY995" s="9">
        <v>6</v>
      </c>
      <c r="AZ995" s="62" t="str">
        <f t="shared" si="1664"/>
        <v>バトルパートナー</v>
      </c>
      <c r="BA995" s="95">
        <f t="shared" si="1665"/>
        <v>1000</v>
      </c>
      <c r="BB995" s="9">
        <f t="shared" si="1666"/>
        <v>0</v>
      </c>
      <c r="BC995" s="10">
        <f t="shared" si="1667"/>
        <v>0</v>
      </c>
      <c r="BD995" s="7"/>
      <c r="BE995" s="168"/>
      <c r="BF995" s="15"/>
      <c r="BG995" s="9"/>
      <c r="BH995" s="9" t="str">
        <f t="shared" si="1668"/>
        <v/>
      </c>
      <c r="BI995" s="73"/>
      <c r="BJ995" s="9" t="str">
        <f t="shared" si="1669"/>
        <v/>
      </c>
      <c r="BK995" s="9"/>
      <c r="BL995" s="9" t="str">
        <f t="shared" si="1670"/>
        <v/>
      </c>
      <c r="BM995" s="9"/>
      <c r="BN995" s="62" t="s">
        <v>284</v>
      </c>
      <c r="BO995" s="95">
        <v>402</v>
      </c>
      <c r="BP995" s="9" t="str">
        <f t="shared" si="1673"/>
        <v/>
      </c>
      <c r="BQ995" s="10" t="str">
        <f t="shared" si="1674"/>
        <v/>
      </c>
      <c r="BR995" s="7"/>
      <c r="BS995" s="168"/>
      <c r="BT995" s="169"/>
      <c r="BU995" s="9"/>
      <c r="BV995" s="9" t="str">
        <f t="shared" si="1693"/>
        <v/>
      </c>
      <c r="BW995" s="9"/>
      <c r="BX995" s="9" t="str">
        <f t="shared" si="1694"/>
        <v/>
      </c>
      <c r="BY995" s="9"/>
      <c r="BZ995" s="9" t="str">
        <f t="shared" si="1695"/>
        <v/>
      </c>
      <c r="CA995" s="9"/>
      <c r="CB995" s="9"/>
      <c r="CC995" s="9"/>
      <c r="CD995" s="9" t="str">
        <f t="shared" si="1696"/>
        <v/>
      </c>
      <c r="CE995" s="10" t="str">
        <f t="shared" si="1697"/>
        <v/>
      </c>
      <c r="CF995" s="7"/>
      <c r="CH995" s="15"/>
      <c r="CI995" s="9"/>
      <c r="CJ995" s="9" t="str">
        <f t="shared" si="1698"/>
        <v/>
      </c>
      <c r="CK995" s="9"/>
      <c r="CL995" s="9" t="str">
        <f t="shared" si="1699"/>
        <v/>
      </c>
      <c r="CM995" s="9"/>
      <c r="CN995" s="9" t="str">
        <f t="shared" si="1700"/>
        <v/>
      </c>
      <c r="CO995" s="9"/>
      <c r="CP995" s="9"/>
      <c r="CQ995" s="9"/>
      <c r="CR995" s="9" t="str">
        <f t="shared" si="1701"/>
        <v/>
      </c>
      <c r="CS995" s="10" t="str">
        <f t="shared" si="1702"/>
        <v/>
      </c>
      <c r="CT995" s="7"/>
      <c r="CV995" s="15"/>
      <c r="CW995" s="9"/>
      <c r="CX995" s="9" t="str">
        <f t="shared" si="1703"/>
        <v/>
      </c>
      <c r="CY995" s="9"/>
      <c r="CZ995" s="9" t="str">
        <f t="shared" si="1704"/>
        <v/>
      </c>
      <c r="DA995" s="9"/>
      <c r="DB995" s="9" t="str">
        <f t="shared" si="1705"/>
        <v/>
      </c>
      <c r="DC995" s="9"/>
      <c r="DD995" s="9"/>
      <c r="DE995" s="9"/>
      <c r="DF995" s="9" t="str">
        <f t="shared" si="1706"/>
        <v/>
      </c>
      <c r="DG995" s="10" t="str">
        <f t="shared" si="1707"/>
        <v/>
      </c>
      <c r="DH995" s="7"/>
    </row>
    <row r="996" spans="1:142" ht="15" customHeight="1">
      <c r="A996" s="73"/>
      <c r="B996" s="15"/>
      <c r="C996" s="9">
        <v>5108</v>
      </c>
      <c r="D996" s="9">
        <f t="shared" si="1640"/>
        <v>58</v>
      </c>
      <c r="E996" s="9">
        <v>375</v>
      </c>
      <c r="F996" s="9">
        <f t="shared" si="1641"/>
        <v>2</v>
      </c>
      <c r="G996" s="9">
        <v>20</v>
      </c>
      <c r="H996" s="9">
        <f t="shared" si="1642"/>
        <v>2</v>
      </c>
      <c r="I996" s="9">
        <v>0</v>
      </c>
      <c r="J996" s="62" t="str">
        <f t="shared" si="1712"/>
        <v>グミッツェルプチ</v>
      </c>
      <c r="K996" s="9">
        <f t="shared" si="1713"/>
        <v>188</v>
      </c>
      <c r="L996" s="9">
        <f t="shared" si="1714"/>
        <v>376</v>
      </c>
      <c r="M996" s="10">
        <f t="shared" si="1715"/>
        <v>6.4827586206896548E-2</v>
      </c>
      <c r="N996" s="7"/>
      <c r="O996" s="168"/>
      <c r="P996" s="15"/>
      <c r="Q996" s="9">
        <v>4194</v>
      </c>
      <c r="R996" s="9">
        <f t="shared" si="1647"/>
        <v>29</v>
      </c>
      <c r="S996" s="9">
        <v>104</v>
      </c>
      <c r="T996" s="9">
        <f t="shared" si="1648"/>
        <v>1</v>
      </c>
      <c r="U996" s="9">
        <v>13</v>
      </c>
      <c r="V996" s="9">
        <f t="shared" si="1649"/>
        <v>1</v>
      </c>
      <c r="W996" s="9">
        <v>0</v>
      </c>
      <c r="X996" s="62" t="str">
        <f t="shared" si="1650"/>
        <v>サンリオキーケース</v>
      </c>
      <c r="Y996" s="9">
        <f t="shared" si="1651"/>
        <v>640</v>
      </c>
      <c r="Z996" s="9">
        <f t="shared" si="1652"/>
        <v>640</v>
      </c>
      <c r="AA996" s="10">
        <f t="shared" si="1653"/>
        <v>0.22068965517241379</v>
      </c>
      <c r="AB996" s="7"/>
      <c r="AC996" s="168"/>
      <c r="AD996" s="15"/>
      <c r="AE996" s="9">
        <v>2689</v>
      </c>
      <c r="AF996" s="9">
        <f t="shared" si="1654"/>
        <v>36</v>
      </c>
      <c r="AG996" s="9">
        <v>118</v>
      </c>
      <c r="AH996" s="9">
        <f t="shared" si="1655"/>
        <v>1</v>
      </c>
      <c r="AI996" s="9">
        <v>11</v>
      </c>
      <c r="AJ996" s="9">
        <f t="shared" si="1656"/>
        <v>0</v>
      </c>
      <c r="AK996" s="9">
        <v>0</v>
      </c>
      <c r="AL996" s="62" t="str">
        <f t="shared" si="1657"/>
        <v>ゲームアーク</v>
      </c>
      <c r="AM996" s="9">
        <f t="shared" si="1658"/>
        <v>670</v>
      </c>
      <c r="AN996" s="9">
        <f t="shared" si="1659"/>
        <v>0</v>
      </c>
      <c r="AO996" s="10">
        <f t="shared" si="1660"/>
        <v>0</v>
      </c>
      <c r="AP996" s="7"/>
      <c r="AQ996" s="168"/>
      <c r="AR996" s="17"/>
      <c r="AS996" s="9">
        <v>2288</v>
      </c>
      <c r="AT996" s="9">
        <f t="shared" si="1661"/>
        <v>60</v>
      </c>
      <c r="AU996" s="9">
        <v>103</v>
      </c>
      <c r="AV996" s="9">
        <f t="shared" si="1662"/>
        <v>2</v>
      </c>
      <c r="AW996" s="9">
        <v>7</v>
      </c>
      <c r="AX996" s="9">
        <f t="shared" si="1663"/>
        <v>3</v>
      </c>
      <c r="AY996" s="9">
        <v>0</v>
      </c>
      <c r="AZ996" s="62" t="str">
        <f t="shared" si="1664"/>
        <v>サンリオハートもふもふ</v>
      </c>
      <c r="BA996" s="9">
        <f t="shared" si="1665"/>
        <v>680</v>
      </c>
      <c r="BB996" s="9">
        <f t="shared" si="1666"/>
        <v>2040</v>
      </c>
      <c r="BC996" s="10">
        <f t="shared" si="1667"/>
        <v>0.34</v>
      </c>
      <c r="BD996" s="7"/>
      <c r="BE996" s="168"/>
      <c r="BF996" s="17"/>
      <c r="BG996" s="9"/>
      <c r="BH996" s="9" t="str">
        <f t="shared" si="1668"/>
        <v/>
      </c>
      <c r="BI996" s="73"/>
      <c r="BJ996" s="9" t="str">
        <f t="shared" si="1669"/>
        <v/>
      </c>
      <c r="BK996" s="9"/>
      <c r="BL996" s="9" t="str">
        <f t="shared" si="1670"/>
        <v/>
      </c>
      <c r="BM996" s="9"/>
      <c r="BN996" s="62" t="s">
        <v>286</v>
      </c>
      <c r="BO996" s="9">
        <v>353</v>
      </c>
      <c r="BP996" s="9" t="str">
        <f t="shared" si="1673"/>
        <v/>
      </c>
      <c r="BQ996" s="10" t="str">
        <f t="shared" si="1674"/>
        <v/>
      </c>
      <c r="BR996" s="7"/>
      <c r="BS996" s="168"/>
      <c r="BT996" s="169"/>
      <c r="BU996" s="9"/>
      <c r="BV996" s="9" t="str">
        <f t="shared" si="1693"/>
        <v/>
      </c>
      <c r="BW996" s="9"/>
      <c r="BX996" s="9" t="str">
        <f t="shared" si="1694"/>
        <v/>
      </c>
      <c r="BY996" s="9"/>
      <c r="BZ996" s="9" t="str">
        <f t="shared" si="1695"/>
        <v/>
      </c>
      <c r="CA996" s="9"/>
      <c r="CB996" s="9"/>
      <c r="CC996" s="9"/>
      <c r="CD996" s="9" t="str">
        <f t="shared" si="1696"/>
        <v/>
      </c>
      <c r="CE996" s="10" t="str">
        <f t="shared" si="1697"/>
        <v/>
      </c>
      <c r="CF996" s="7"/>
      <c r="CH996" s="15"/>
      <c r="CI996" s="9"/>
      <c r="CJ996" s="9" t="str">
        <f t="shared" si="1698"/>
        <v/>
      </c>
      <c r="CK996" s="9"/>
      <c r="CL996" s="9" t="str">
        <f t="shared" si="1699"/>
        <v/>
      </c>
      <c r="CM996" s="9"/>
      <c r="CN996" s="9" t="str">
        <f t="shared" si="1700"/>
        <v/>
      </c>
      <c r="CO996" s="9"/>
      <c r="CP996" s="9"/>
      <c r="CQ996" s="9"/>
      <c r="CR996" s="9" t="str">
        <f t="shared" si="1701"/>
        <v/>
      </c>
      <c r="CS996" s="10" t="str">
        <f t="shared" si="1702"/>
        <v/>
      </c>
      <c r="CT996" s="7"/>
      <c r="CV996" s="15"/>
      <c r="CW996" s="9"/>
      <c r="CX996" s="9" t="str">
        <f t="shared" si="1703"/>
        <v/>
      </c>
      <c r="CY996" s="9"/>
      <c r="CZ996" s="9" t="str">
        <f t="shared" si="1704"/>
        <v/>
      </c>
      <c r="DA996" s="9"/>
      <c r="DB996" s="9" t="str">
        <f t="shared" si="1705"/>
        <v/>
      </c>
      <c r="DC996" s="9"/>
      <c r="DD996" s="9"/>
      <c r="DE996" s="9"/>
      <c r="DF996" s="9" t="str">
        <f t="shared" si="1706"/>
        <v/>
      </c>
      <c r="DG996" s="10" t="str">
        <f t="shared" si="1707"/>
        <v/>
      </c>
      <c r="DH996" s="7"/>
      <c r="DJ996" s="248"/>
      <c r="DK996" s="248"/>
      <c r="DL996" s="248"/>
      <c r="DM996" s="248"/>
      <c r="DN996" s="248"/>
    </row>
    <row r="997" spans="1:142" ht="15" customHeight="1" thickBot="1">
      <c r="A997" s="23"/>
      <c r="B997" s="23"/>
      <c r="C997" s="24">
        <v>4767</v>
      </c>
      <c r="D997" s="24">
        <f t="shared" si="1640"/>
        <v>48</v>
      </c>
      <c r="E997" s="24">
        <v>275</v>
      </c>
      <c r="F997" s="24">
        <f t="shared" si="1641"/>
        <v>2</v>
      </c>
      <c r="G997" s="24">
        <v>10</v>
      </c>
      <c r="H997" s="24">
        <f t="shared" si="1642"/>
        <v>2</v>
      </c>
      <c r="I997" s="24">
        <v>2</v>
      </c>
      <c r="J997" s="63" t="s">
        <v>222</v>
      </c>
      <c r="K997" s="96">
        <v>650</v>
      </c>
      <c r="L997" s="24">
        <f t="shared" si="1714"/>
        <v>1300</v>
      </c>
      <c r="M997" s="26">
        <f t="shared" si="1715"/>
        <v>0.27083333333333331</v>
      </c>
      <c r="N997" s="7"/>
      <c r="O997" s="168"/>
      <c r="P997" s="23"/>
      <c r="Q997" s="24">
        <v>3320</v>
      </c>
      <c r="R997" s="24">
        <f t="shared" si="1647"/>
        <v>12</v>
      </c>
      <c r="S997" s="24">
        <v>234</v>
      </c>
      <c r="T997" s="24">
        <f t="shared" si="1648"/>
        <v>2</v>
      </c>
      <c r="U997" s="24">
        <v>12</v>
      </c>
      <c r="V997" s="24">
        <f t="shared" si="1649"/>
        <v>3</v>
      </c>
      <c r="W997" s="24">
        <v>3</v>
      </c>
      <c r="X997" s="63" t="str">
        <f t="shared" si="1650"/>
        <v>サンリオアンブレラチャーム</v>
      </c>
      <c r="Y997" s="96">
        <f t="shared" si="1651"/>
        <v>429</v>
      </c>
      <c r="Z997" s="24">
        <f t="shared" si="1652"/>
        <v>1287</v>
      </c>
      <c r="AA997" s="26">
        <f t="shared" si="1653"/>
        <v>1.0725</v>
      </c>
      <c r="AB997" s="7" t="s">
        <v>258</v>
      </c>
      <c r="AC997" s="168"/>
      <c r="AD997" s="23"/>
      <c r="AE997" s="24">
        <v>2910</v>
      </c>
      <c r="AF997" s="24">
        <f t="shared" si="1654"/>
        <v>32</v>
      </c>
      <c r="AG997" s="24">
        <v>331</v>
      </c>
      <c r="AH997" s="24">
        <f t="shared" si="1655"/>
        <v>5</v>
      </c>
      <c r="AI997" s="24">
        <v>31</v>
      </c>
      <c r="AJ997" s="24">
        <f t="shared" si="1656"/>
        <v>5</v>
      </c>
      <c r="AK997" s="24">
        <v>0</v>
      </c>
      <c r="AL997" s="63" t="str">
        <f t="shared" si="1657"/>
        <v>うとうとアクアリウム</v>
      </c>
      <c r="AM997" s="96">
        <f t="shared" si="1658"/>
        <v>217</v>
      </c>
      <c r="AN997" s="24">
        <f t="shared" si="1659"/>
        <v>1085</v>
      </c>
      <c r="AO997" s="26">
        <f t="shared" si="1660"/>
        <v>0.33906249999999999</v>
      </c>
      <c r="AP997" s="7"/>
      <c r="AQ997" s="168"/>
      <c r="AR997" s="23"/>
      <c r="AS997" s="24">
        <v>1687</v>
      </c>
      <c r="AT997" s="24">
        <f t="shared" si="1661"/>
        <v>11</v>
      </c>
      <c r="AU997" s="24">
        <v>91</v>
      </c>
      <c r="AV997" s="24">
        <f t="shared" si="1662"/>
        <v>2</v>
      </c>
      <c r="AW997" s="24">
        <v>36</v>
      </c>
      <c r="AX997" s="24">
        <f t="shared" si="1663"/>
        <v>2</v>
      </c>
      <c r="AY997" s="24">
        <v>14</v>
      </c>
      <c r="AZ997" s="63" t="str">
        <f t="shared" si="1664"/>
        <v>サンリオシューズKH</v>
      </c>
      <c r="BA997" s="96">
        <f t="shared" si="1665"/>
        <v>400</v>
      </c>
      <c r="BB997" s="24">
        <f t="shared" si="1666"/>
        <v>800</v>
      </c>
      <c r="BC997" s="26">
        <f t="shared" si="1667"/>
        <v>0.72727272727272729</v>
      </c>
      <c r="BD997" s="7" t="s">
        <v>348</v>
      </c>
      <c r="BE997" s="168"/>
      <c r="BF997" s="23"/>
      <c r="BG997" s="24"/>
      <c r="BH997" s="24" t="str">
        <f t="shared" si="1668"/>
        <v/>
      </c>
      <c r="BI997" s="189"/>
      <c r="BJ997" s="24" t="str">
        <f t="shared" si="1669"/>
        <v/>
      </c>
      <c r="BK997" s="24"/>
      <c r="BL997" s="24" t="str">
        <f t="shared" si="1670"/>
        <v/>
      </c>
      <c r="BM997" s="24"/>
      <c r="BN997" s="63" t="s">
        <v>242</v>
      </c>
      <c r="BO997" s="96">
        <v>759</v>
      </c>
      <c r="BP997" s="24" t="str">
        <f t="shared" si="1673"/>
        <v/>
      </c>
      <c r="BQ997" s="26" t="str">
        <f t="shared" si="1674"/>
        <v/>
      </c>
      <c r="BR997" s="7"/>
      <c r="BS997" s="168"/>
      <c r="BT997" s="169"/>
      <c r="BU997" s="9"/>
      <c r="BV997" s="9" t="str">
        <f t="shared" si="1693"/>
        <v/>
      </c>
      <c r="BW997" s="9"/>
      <c r="BX997" s="9" t="str">
        <f t="shared" si="1694"/>
        <v/>
      </c>
      <c r="BY997" s="9"/>
      <c r="BZ997" s="9" t="str">
        <f t="shared" si="1695"/>
        <v/>
      </c>
      <c r="CA997" s="9"/>
      <c r="CB997" s="9"/>
      <c r="CC997" s="9"/>
      <c r="CD997" s="9" t="str">
        <f t="shared" si="1696"/>
        <v/>
      </c>
      <c r="CE997" s="10" t="str">
        <f t="shared" si="1697"/>
        <v/>
      </c>
      <c r="CF997" s="7"/>
      <c r="CH997" s="15"/>
      <c r="CI997" s="9"/>
      <c r="CJ997" s="9" t="str">
        <f t="shared" si="1698"/>
        <v/>
      </c>
      <c r="CK997" s="9"/>
      <c r="CL997" s="9" t="str">
        <f t="shared" si="1699"/>
        <v/>
      </c>
      <c r="CM997" s="9"/>
      <c r="CN997" s="9" t="str">
        <f t="shared" si="1700"/>
        <v/>
      </c>
      <c r="CO997" s="9"/>
      <c r="CP997" s="9"/>
      <c r="CQ997" s="9"/>
      <c r="CR997" s="9" t="str">
        <f t="shared" si="1701"/>
        <v/>
      </c>
      <c r="CS997" s="10" t="str">
        <f t="shared" si="1702"/>
        <v/>
      </c>
      <c r="CT997" s="7"/>
      <c r="CV997" s="15"/>
      <c r="CW997" s="9"/>
      <c r="CX997" s="9" t="str">
        <f t="shared" si="1703"/>
        <v/>
      </c>
      <c r="CY997" s="9"/>
      <c r="CZ997" s="9" t="str">
        <f t="shared" si="1704"/>
        <v/>
      </c>
      <c r="DA997" s="9"/>
      <c r="DB997" s="9" t="str">
        <f t="shared" si="1705"/>
        <v/>
      </c>
      <c r="DC997" s="9"/>
      <c r="DD997" s="9"/>
      <c r="DE997" s="9"/>
      <c r="DF997" s="9" t="str">
        <f t="shared" si="1706"/>
        <v/>
      </c>
      <c r="DG997" s="10" t="str">
        <f t="shared" si="1707"/>
        <v/>
      </c>
      <c r="DH997" s="7"/>
      <c r="DJ997" s="250"/>
      <c r="DK997" s="250"/>
      <c r="DL997" s="250"/>
      <c r="DM997" s="13"/>
      <c r="DN997" s="250"/>
    </row>
    <row r="998" spans="1:142" ht="15" customHeight="1" thickTop="1">
      <c r="A998" s="89">
        <v>45746</v>
      </c>
      <c r="B998" s="6">
        <f>IF(A998="","",SUM(D998:D1001)+SUM(R998:R1001)+SUM(AF998:AF1001)+SUM(AT998:AT1001)+SUM(BV983,CJ983,CX983)+SUM(BH998:BH1001))</f>
        <v>1463</v>
      </c>
      <c r="C998" s="78">
        <v>5856</v>
      </c>
      <c r="D998" s="78">
        <f t="shared" si="1640"/>
        <v>129</v>
      </c>
      <c r="E998" s="78">
        <v>215</v>
      </c>
      <c r="F998" s="78">
        <f t="shared" si="1641"/>
        <v>2</v>
      </c>
      <c r="G998" s="78">
        <v>15</v>
      </c>
      <c r="H998" s="78">
        <f t="shared" si="1642"/>
        <v>2</v>
      </c>
      <c r="I998" s="78">
        <v>7</v>
      </c>
      <c r="J998" s="90" t="str">
        <f t="shared" si="1712"/>
        <v>NICIマスコット</v>
      </c>
      <c r="K998" s="91">
        <f t="shared" si="1713"/>
        <v>682</v>
      </c>
      <c r="L998" s="28">
        <f t="shared" si="1714"/>
        <v>1364</v>
      </c>
      <c r="M998" s="29">
        <f t="shared" si="1715"/>
        <v>0.10573643410852714</v>
      </c>
      <c r="N998" s="7"/>
      <c r="O998" s="168"/>
      <c r="P998" s="89">
        <f>IF(A998="","",A998)</f>
        <v>45746</v>
      </c>
      <c r="Q998" s="78">
        <v>4423</v>
      </c>
      <c r="R998" s="78">
        <f t="shared" si="1647"/>
        <v>45</v>
      </c>
      <c r="S998" s="78">
        <v>85</v>
      </c>
      <c r="T998" s="78">
        <f t="shared" si="1648"/>
        <v>0</v>
      </c>
      <c r="U998" s="78">
        <v>6</v>
      </c>
      <c r="V998" s="78">
        <f t="shared" si="1649"/>
        <v>0</v>
      </c>
      <c r="W998" s="78">
        <v>2</v>
      </c>
      <c r="X998" s="90" t="str">
        <f t="shared" si="1650"/>
        <v>ジャグラーサウンドボタン</v>
      </c>
      <c r="Y998" s="91">
        <f t="shared" si="1651"/>
        <v>748</v>
      </c>
      <c r="Z998" s="28">
        <f t="shared" si="1652"/>
        <v>0</v>
      </c>
      <c r="AA998" s="29">
        <f t="shared" si="1653"/>
        <v>0</v>
      </c>
      <c r="AB998" s="7"/>
      <c r="AC998" s="168"/>
      <c r="AD998" s="89">
        <f>IF(A998="","",A998)</f>
        <v>45746</v>
      </c>
      <c r="AE998" s="78">
        <v>2772</v>
      </c>
      <c r="AF998" s="78">
        <f t="shared" si="1654"/>
        <v>11</v>
      </c>
      <c r="AG998" s="78">
        <v>83</v>
      </c>
      <c r="AH998" s="78">
        <f t="shared" si="1655"/>
        <v>0</v>
      </c>
      <c r="AI998" s="78">
        <v>32</v>
      </c>
      <c r="AJ998" s="78">
        <f t="shared" si="1656"/>
        <v>0</v>
      </c>
      <c r="AK998" s="78">
        <v>0</v>
      </c>
      <c r="AL998" s="90" t="str">
        <f t="shared" si="1657"/>
        <v>ミニ香水</v>
      </c>
      <c r="AM998" s="91">
        <f t="shared" si="1658"/>
        <v>1100</v>
      </c>
      <c r="AN998" s="28">
        <f t="shared" si="1659"/>
        <v>0</v>
      </c>
      <c r="AO998" s="29">
        <f t="shared" si="1660"/>
        <v>0</v>
      </c>
      <c r="AP998" s="7"/>
      <c r="AQ998" s="168"/>
      <c r="AR998" s="89">
        <f>IF(A998="","",A998)</f>
        <v>45746</v>
      </c>
      <c r="AS998" s="78">
        <v>3605</v>
      </c>
      <c r="AT998" s="78">
        <f t="shared" si="1661"/>
        <v>189</v>
      </c>
      <c r="AU998" s="78">
        <v>176</v>
      </c>
      <c r="AV998" s="78">
        <f t="shared" si="1662"/>
        <v>6</v>
      </c>
      <c r="AW998" s="78">
        <v>5</v>
      </c>
      <c r="AX998" s="78">
        <f t="shared" si="1663"/>
        <v>6</v>
      </c>
      <c r="AY998" s="78">
        <v>4</v>
      </c>
      <c r="AZ998" s="90" t="str">
        <f t="shared" si="1664"/>
        <v>テラスタルフェス</v>
      </c>
      <c r="BA998" s="91">
        <f t="shared" si="1665"/>
        <v>900</v>
      </c>
      <c r="BB998" s="28">
        <f t="shared" si="1666"/>
        <v>5400</v>
      </c>
      <c r="BC998" s="29">
        <f t="shared" si="1667"/>
        <v>0.2857142857142857</v>
      </c>
      <c r="BD998" s="7"/>
      <c r="BE998" s="168"/>
      <c r="BF998" s="89">
        <f>IF(A998="","",A998)</f>
        <v>45746</v>
      </c>
      <c r="BG998" s="78">
        <v>26</v>
      </c>
      <c r="BH998" s="78">
        <f t="shared" si="1668"/>
        <v>26</v>
      </c>
      <c r="BI998" s="188">
        <v>999991</v>
      </c>
      <c r="BJ998" s="78"/>
      <c r="BK998" s="78">
        <v>19</v>
      </c>
      <c r="BL998" s="78">
        <f t="shared" si="1670"/>
        <v>-19</v>
      </c>
      <c r="BM998" s="78">
        <v>0</v>
      </c>
      <c r="BN998" s="90" t="str">
        <f t="shared" ref="BN998:BN1013" si="1716">IF(BG998="","",BN994)</f>
        <v>ゲーム機柄イヤホン</v>
      </c>
      <c r="BO998" s="91">
        <f t="shared" ref="BO998:BO1013" si="1717">IF(BH998="","",BO994)</f>
        <v>594</v>
      </c>
      <c r="BP998" s="28">
        <f t="shared" si="1673"/>
        <v>-11286</v>
      </c>
      <c r="BQ998" s="29">
        <f t="shared" si="1674"/>
        <v>-4.3407692307692312</v>
      </c>
      <c r="BR998" s="7"/>
      <c r="BS998" s="168"/>
      <c r="BT998" s="169"/>
      <c r="BU998" s="9"/>
      <c r="BV998" s="9" t="str">
        <f t="shared" si="1693"/>
        <v/>
      </c>
      <c r="BW998" s="9"/>
      <c r="BX998" s="9" t="str">
        <f t="shared" si="1694"/>
        <v/>
      </c>
      <c r="BY998" s="9"/>
      <c r="BZ998" s="9" t="str">
        <f t="shared" si="1695"/>
        <v/>
      </c>
      <c r="CA998" s="9"/>
      <c r="CB998" s="9"/>
      <c r="CC998" s="9"/>
      <c r="CD998" s="9" t="str">
        <f t="shared" si="1696"/>
        <v/>
      </c>
      <c r="CE998" s="10" t="str">
        <f t="shared" si="1697"/>
        <v/>
      </c>
      <c r="CF998" s="7"/>
      <c r="CH998" s="15"/>
      <c r="CI998" s="9"/>
      <c r="CJ998" s="9" t="str">
        <f t="shared" si="1698"/>
        <v/>
      </c>
      <c r="CK998" s="9"/>
      <c r="CL998" s="9" t="str">
        <f t="shared" si="1699"/>
        <v/>
      </c>
      <c r="CM998" s="9"/>
      <c r="CN998" s="9" t="str">
        <f t="shared" si="1700"/>
        <v/>
      </c>
      <c r="CO998" s="9"/>
      <c r="CP998" s="9"/>
      <c r="CQ998" s="9"/>
      <c r="CR998" s="9" t="str">
        <f t="shared" si="1701"/>
        <v/>
      </c>
      <c r="CS998" s="10" t="str">
        <f t="shared" si="1702"/>
        <v/>
      </c>
      <c r="CT998" s="7"/>
      <c r="CV998" s="15"/>
      <c r="CW998" s="9"/>
      <c r="CX998" s="9" t="str">
        <f t="shared" si="1703"/>
        <v/>
      </c>
      <c r="CY998" s="9"/>
      <c r="CZ998" s="9" t="str">
        <f t="shared" si="1704"/>
        <v/>
      </c>
      <c r="DA998" s="9"/>
      <c r="DB998" s="9" t="str">
        <f t="shared" si="1705"/>
        <v/>
      </c>
      <c r="DC998" s="9"/>
      <c r="DD998" s="9"/>
      <c r="DE998" s="9"/>
      <c r="DF998" s="9" t="str">
        <f t="shared" si="1706"/>
        <v/>
      </c>
      <c r="DG998" s="10" t="str">
        <f t="shared" si="1707"/>
        <v/>
      </c>
      <c r="DH998" s="7"/>
      <c r="DJ998" s="250"/>
      <c r="DK998" s="250"/>
      <c r="DL998" s="250"/>
      <c r="DM998" s="13"/>
      <c r="DN998" s="250"/>
    </row>
    <row r="999" spans="1:142" ht="15" customHeight="1">
      <c r="A999" s="153" t="s">
        <v>337</v>
      </c>
      <c r="B999" s="15"/>
      <c r="C999" s="9">
        <v>7405</v>
      </c>
      <c r="D999" s="78">
        <f t="shared" si="1640"/>
        <v>143</v>
      </c>
      <c r="E999" s="9">
        <v>203</v>
      </c>
      <c r="F999" s="9">
        <f t="shared" si="1641"/>
        <v>3</v>
      </c>
      <c r="G999" s="9">
        <v>2</v>
      </c>
      <c r="H999" s="9">
        <f t="shared" si="1642"/>
        <v>6</v>
      </c>
      <c r="I999" s="9">
        <v>8</v>
      </c>
      <c r="J999" s="62" t="str">
        <f t="shared" si="1712"/>
        <v>ピクミンマスコット</v>
      </c>
      <c r="K999" s="95">
        <f t="shared" si="1713"/>
        <v>682</v>
      </c>
      <c r="L999" s="9">
        <f t="shared" si="1714"/>
        <v>4092</v>
      </c>
      <c r="M999" s="10">
        <f t="shared" si="1715"/>
        <v>0.28615384615384615</v>
      </c>
      <c r="N999" s="7" t="s">
        <v>349</v>
      </c>
      <c r="O999" s="168"/>
      <c r="P999" s="15"/>
      <c r="Q999" s="9">
        <v>5058</v>
      </c>
      <c r="R999" s="78">
        <f t="shared" si="1647"/>
        <v>61</v>
      </c>
      <c r="S999" s="9">
        <v>252</v>
      </c>
      <c r="T999" s="9">
        <f t="shared" si="1648"/>
        <v>3</v>
      </c>
      <c r="U999" s="9">
        <v>19</v>
      </c>
      <c r="V999" s="9">
        <f t="shared" si="1649"/>
        <v>4</v>
      </c>
      <c r="W999" s="9">
        <v>0</v>
      </c>
      <c r="X999" s="62" t="str">
        <f t="shared" si="1650"/>
        <v>グミッツェル</v>
      </c>
      <c r="Y999" s="95">
        <f t="shared" si="1651"/>
        <v>170</v>
      </c>
      <c r="Z999" s="9">
        <f t="shared" si="1652"/>
        <v>680</v>
      </c>
      <c r="AA999" s="10">
        <f t="shared" si="1653"/>
        <v>0.11147540983606558</v>
      </c>
      <c r="AB999" s="7"/>
      <c r="AC999" s="168"/>
      <c r="AD999" s="15"/>
      <c r="AE999" s="9">
        <v>3118</v>
      </c>
      <c r="AF999" s="78">
        <f t="shared" si="1654"/>
        <v>11</v>
      </c>
      <c r="AG999" s="9">
        <v>163</v>
      </c>
      <c r="AH999" s="9">
        <f t="shared" si="1655"/>
        <v>3</v>
      </c>
      <c r="AI999" s="9">
        <v>10</v>
      </c>
      <c r="AJ999" s="9">
        <f t="shared" si="1656"/>
        <v>3</v>
      </c>
      <c r="AK999" s="9">
        <v>0</v>
      </c>
      <c r="AL999" s="62" t="str">
        <f t="shared" si="1657"/>
        <v>サンリオがま口</v>
      </c>
      <c r="AM999" s="95">
        <f t="shared" si="1658"/>
        <v>500</v>
      </c>
      <c r="AN999" s="9">
        <f t="shared" si="1659"/>
        <v>1500</v>
      </c>
      <c r="AO999" s="10">
        <f t="shared" si="1660"/>
        <v>1.3636363636363635</v>
      </c>
      <c r="AP999" s="7" t="s">
        <v>350</v>
      </c>
      <c r="AQ999" s="168"/>
      <c r="AR999" s="17"/>
      <c r="AS999" s="9">
        <v>2077</v>
      </c>
      <c r="AT999" s="78">
        <f t="shared" si="1661"/>
        <v>49</v>
      </c>
      <c r="AU999" s="9">
        <v>214</v>
      </c>
      <c r="AV999" s="9">
        <f t="shared" si="1662"/>
        <v>2</v>
      </c>
      <c r="AW999" s="9">
        <v>10</v>
      </c>
      <c r="AX999" s="9">
        <f t="shared" si="1663"/>
        <v>2</v>
      </c>
      <c r="AY999" s="9">
        <v>5</v>
      </c>
      <c r="AZ999" s="62" t="str">
        <f t="shared" si="1664"/>
        <v>バトルパートナー</v>
      </c>
      <c r="BA999" s="95">
        <f t="shared" si="1665"/>
        <v>1000</v>
      </c>
      <c r="BB999" s="9">
        <f t="shared" si="1666"/>
        <v>2000</v>
      </c>
      <c r="BC999" s="10">
        <f t="shared" si="1667"/>
        <v>0.40816326530612246</v>
      </c>
      <c r="BD999" s="7"/>
      <c r="BE999" s="168"/>
      <c r="BF999" s="17"/>
      <c r="BG999" s="9">
        <v>8</v>
      </c>
      <c r="BH999" s="78">
        <f t="shared" si="1668"/>
        <v>8</v>
      </c>
      <c r="BI999" s="73">
        <v>999991</v>
      </c>
      <c r="BJ999" s="9"/>
      <c r="BK999" s="9">
        <v>34</v>
      </c>
      <c r="BL999" s="9">
        <f t="shared" si="1670"/>
        <v>-34</v>
      </c>
      <c r="BM999" s="9">
        <v>0</v>
      </c>
      <c r="BN999" s="62" t="str">
        <f t="shared" si="1716"/>
        <v>サンリオシューズKH</v>
      </c>
      <c r="BO999" s="95">
        <f t="shared" si="1717"/>
        <v>402</v>
      </c>
      <c r="BP999" s="9">
        <f t="shared" si="1673"/>
        <v>-13668</v>
      </c>
      <c r="BQ999" s="10">
        <f t="shared" si="1674"/>
        <v>-17.085000000000001</v>
      </c>
      <c r="BR999" s="7"/>
      <c r="BS999" s="168"/>
      <c r="BT999" s="169"/>
      <c r="BU999" s="9"/>
      <c r="BV999" s="9" t="str">
        <f t="shared" si="1693"/>
        <v/>
      </c>
      <c r="BW999" s="9"/>
      <c r="BX999" s="9" t="str">
        <f t="shared" si="1694"/>
        <v/>
      </c>
      <c r="BY999" s="9"/>
      <c r="BZ999" s="9" t="str">
        <f t="shared" si="1695"/>
        <v/>
      </c>
      <c r="CA999" s="9"/>
      <c r="CB999" s="9"/>
      <c r="CC999" s="9"/>
      <c r="CD999" s="9" t="str">
        <f t="shared" si="1696"/>
        <v/>
      </c>
      <c r="CE999" s="10" t="str">
        <f t="shared" si="1697"/>
        <v/>
      </c>
      <c r="CF999" s="7"/>
      <c r="CH999" s="15"/>
      <c r="CI999" s="9"/>
      <c r="CJ999" s="9" t="str">
        <f t="shared" si="1698"/>
        <v/>
      </c>
      <c r="CK999" s="9"/>
      <c r="CL999" s="9" t="str">
        <f t="shared" si="1699"/>
        <v/>
      </c>
      <c r="CM999" s="9"/>
      <c r="CN999" s="9" t="str">
        <f t="shared" si="1700"/>
        <v/>
      </c>
      <c r="CO999" s="9"/>
      <c r="CP999" s="9"/>
      <c r="CQ999" s="9"/>
      <c r="CR999" s="9" t="str">
        <f t="shared" si="1701"/>
        <v/>
      </c>
      <c r="CS999" s="10" t="str">
        <f t="shared" si="1702"/>
        <v/>
      </c>
      <c r="CT999" s="7"/>
      <c r="CV999" s="15"/>
      <c r="CW999" s="9"/>
      <c r="CX999" s="9" t="str">
        <f t="shared" si="1703"/>
        <v/>
      </c>
      <c r="CY999" s="9"/>
      <c r="CZ999" s="9" t="str">
        <f t="shared" si="1704"/>
        <v/>
      </c>
      <c r="DA999" s="9"/>
      <c r="DB999" s="9" t="str">
        <f t="shared" si="1705"/>
        <v/>
      </c>
      <c r="DC999" s="9"/>
      <c r="DD999" s="9"/>
      <c r="DE999" s="9"/>
      <c r="DF999" s="9" t="str">
        <f t="shared" si="1706"/>
        <v/>
      </c>
      <c r="DG999" s="10" t="str">
        <f t="shared" si="1707"/>
        <v/>
      </c>
      <c r="DH999" s="7"/>
      <c r="DJ999" s="250"/>
      <c r="DK999" s="250"/>
      <c r="DL999" s="250"/>
      <c r="DM999" s="13"/>
      <c r="DN999" s="250"/>
    </row>
    <row r="1000" spans="1:142" ht="15" customHeight="1">
      <c r="A1000" s="73">
        <v>534500</v>
      </c>
      <c r="B1000" s="15"/>
      <c r="C1000" s="9">
        <v>5171</v>
      </c>
      <c r="D1000" s="78">
        <f t="shared" si="1640"/>
        <v>63</v>
      </c>
      <c r="E1000" s="9">
        <v>379</v>
      </c>
      <c r="F1000" s="9">
        <f t="shared" si="1641"/>
        <v>4</v>
      </c>
      <c r="G1000" s="9">
        <v>16</v>
      </c>
      <c r="H1000" s="9">
        <f t="shared" si="1642"/>
        <v>4</v>
      </c>
      <c r="I1000" s="9">
        <v>4</v>
      </c>
      <c r="J1000" s="62" t="str">
        <f t="shared" si="1712"/>
        <v>グミッツェルプチ</v>
      </c>
      <c r="K1000" s="9">
        <f t="shared" si="1713"/>
        <v>188</v>
      </c>
      <c r="L1000" s="9">
        <f t="shared" si="1714"/>
        <v>752</v>
      </c>
      <c r="M1000" s="10">
        <f t="shared" si="1715"/>
        <v>0.11936507936507937</v>
      </c>
      <c r="N1000" s="22"/>
      <c r="O1000" s="168"/>
      <c r="P1000" s="15"/>
      <c r="Q1000" s="9">
        <v>4253</v>
      </c>
      <c r="R1000" s="78">
        <f t="shared" si="1647"/>
        <v>59</v>
      </c>
      <c r="S1000" s="9">
        <v>105</v>
      </c>
      <c r="T1000" s="9">
        <f t="shared" si="1648"/>
        <v>1</v>
      </c>
      <c r="U1000" s="9">
        <v>12</v>
      </c>
      <c r="V1000" s="9">
        <f t="shared" si="1649"/>
        <v>1</v>
      </c>
      <c r="W1000" s="9">
        <v>0</v>
      </c>
      <c r="X1000" s="62" t="str">
        <f t="shared" si="1650"/>
        <v>サンリオキーケース</v>
      </c>
      <c r="Y1000" s="9">
        <f t="shared" si="1651"/>
        <v>640</v>
      </c>
      <c r="Z1000" s="9">
        <f t="shared" si="1652"/>
        <v>640</v>
      </c>
      <c r="AA1000" s="10">
        <f t="shared" si="1653"/>
        <v>0.10847457627118644</v>
      </c>
      <c r="AB1000" s="22"/>
      <c r="AC1000" s="168"/>
      <c r="AD1000" s="15"/>
      <c r="AE1000" s="9">
        <v>2799</v>
      </c>
      <c r="AF1000" s="78">
        <f t="shared" si="1654"/>
        <v>110</v>
      </c>
      <c r="AG1000" s="9">
        <v>119</v>
      </c>
      <c r="AH1000" s="9">
        <f t="shared" si="1655"/>
        <v>1</v>
      </c>
      <c r="AI1000" s="9">
        <v>11</v>
      </c>
      <c r="AJ1000" s="9">
        <f t="shared" si="1656"/>
        <v>0</v>
      </c>
      <c r="AK1000" s="9">
        <v>0</v>
      </c>
      <c r="AL1000" s="62" t="str">
        <f t="shared" si="1657"/>
        <v>ゲームアーク</v>
      </c>
      <c r="AM1000" s="9">
        <f t="shared" si="1658"/>
        <v>670</v>
      </c>
      <c r="AN1000" s="9">
        <f t="shared" si="1659"/>
        <v>0</v>
      </c>
      <c r="AO1000" s="10">
        <f t="shared" si="1660"/>
        <v>0</v>
      </c>
      <c r="AP1000" s="22"/>
      <c r="AQ1000" s="168"/>
      <c r="AR1000" s="140"/>
      <c r="AS1000" s="9">
        <v>2363</v>
      </c>
      <c r="AT1000" s="78">
        <f t="shared" si="1661"/>
        <v>75</v>
      </c>
      <c r="AU1000" s="9">
        <v>107</v>
      </c>
      <c r="AV1000" s="9">
        <f t="shared" si="1662"/>
        <v>4</v>
      </c>
      <c r="AW1000" s="9">
        <v>3</v>
      </c>
      <c r="AX1000" s="9">
        <f t="shared" si="1663"/>
        <v>4</v>
      </c>
      <c r="AY1000" s="9">
        <v>5</v>
      </c>
      <c r="AZ1000" s="62" t="str">
        <f t="shared" si="1664"/>
        <v>サンリオハートもふもふ</v>
      </c>
      <c r="BA1000" s="9">
        <f t="shared" si="1665"/>
        <v>680</v>
      </c>
      <c r="BB1000" s="9">
        <f t="shared" si="1666"/>
        <v>2720</v>
      </c>
      <c r="BC1000" s="10">
        <f t="shared" si="1667"/>
        <v>0.36266666666666669</v>
      </c>
      <c r="BD1000" s="22"/>
      <c r="BE1000" s="168"/>
      <c r="BF1000" s="177"/>
      <c r="BG1000" s="9">
        <v>50</v>
      </c>
      <c r="BH1000" s="78">
        <f t="shared" si="1668"/>
        <v>50</v>
      </c>
      <c r="BI1000" s="73">
        <v>999992</v>
      </c>
      <c r="BJ1000" s="9"/>
      <c r="BK1000" s="9">
        <v>82</v>
      </c>
      <c r="BL1000" s="9">
        <f t="shared" si="1670"/>
        <v>-82</v>
      </c>
      <c r="BM1000" s="9">
        <v>0</v>
      </c>
      <c r="BN1000" s="62" t="str">
        <f t="shared" si="1716"/>
        <v>ジョージラバーKH</v>
      </c>
      <c r="BO1000" s="9">
        <f t="shared" si="1717"/>
        <v>353</v>
      </c>
      <c r="BP1000" s="9">
        <f t="shared" si="1673"/>
        <v>-28946</v>
      </c>
      <c r="BQ1000" s="10">
        <f t="shared" si="1674"/>
        <v>-5.7892000000000001</v>
      </c>
      <c r="BR1000" s="22"/>
      <c r="BS1000" s="168"/>
      <c r="BT1000" s="183"/>
      <c r="BU1000" s="9"/>
      <c r="BV1000" s="9" t="str">
        <f t="shared" si="1693"/>
        <v/>
      </c>
      <c r="BW1000" s="9"/>
      <c r="BX1000" s="9" t="str">
        <f t="shared" si="1694"/>
        <v/>
      </c>
      <c r="BY1000" s="9"/>
      <c r="BZ1000" s="9" t="str">
        <f t="shared" si="1695"/>
        <v/>
      </c>
      <c r="CA1000" s="9"/>
      <c r="CB1000" s="9"/>
      <c r="CC1000" s="9"/>
      <c r="CD1000" s="9" t="str">
        <f t="shared" si="1696"/>
        <v/>
      </c>
      <c r="CE1000" s="10" t="str">
        <f t="shared" si="1697"/>
        <v/>
      </c>
      <c r="CF1000" s="7"/>
      <c r="CH1000" s="15"/>
      <c r="CI1000" s="9"/>
      <c r="CJ1000" s="9" t="str">
        <f t="shared" si="1698"/>
        <v/>
      </c>
      <c r="CK1000" s="9"/>
      <c r="CL1000" s="9" t="str">
        <f t="shared" si="1699"/>
        <v/>
      </c>
      <c r="CM1000" s="9"/>
      <c r="CN1000" s="9" t="str">
        <f t="shared" si="1700"/>
        <v/>
      </c>
      <c r="CO1000" s="9"/>
      <c r="CP1000" s="9"/>
      <c r="CQ1000" s="9"/>
      <c r="CR1000" s="9" t="str">
        <f t="shared" si="1701"/>
        <v/>
      </c>
      <c r="CS1000" s="10" t="str">
        <f t="shared" si="1702"/>
        <v/>
      </c>
      <c r="CT1000" s="7"/>
      <c r="CV1000" s="15"/>
      <c r="CW1000" s="9"/>
      <c r="CX1000" s="9" t="str">
        <f t="shared" si="1703"/>
        <v/>
      </c>
      <c r="CY1000" s="9"/>
      <c r="CZ1000" s="9" t="str">
        <f t="shared" si="1704"/>
        <v/>
      </c>
      <c r="DA1000" s="9"/>
      <c r="DB1000" s="9" t="str">
        <f t="shared" si="1705"/>
        <v/>
      </c>
      <c r="DC1000" s="9"/>
      <c r="DD1000" s="9"/>
      <c r="DE1000" s="9"/>
      <c r="DF1000" s="9" t="str">
        <f t="shared" si="1706"/>
        <v/>
      </c>
      <c r="DG1000" s="10" t="str">
        <f t="shared" si="1707"/>
        <v/>
      </c>
      <c r="DH1000" s="7"/>
      <c r="DJ1000" s="250"/>
      <c r="DK1000" s="250"/>
      <c r="DL1000" s="250"/>
      <c r="DM1000" s="13"/>
      <c r="DN1000" s="250"/>
    </row>
    <row r="1001" spans="1:142" ht="15" customHeight="1" thickBot="1">
      <c r="A1001" s="125"/>
      <c r="B1001" s="23"/>
      <c r="C1001" s="127">
        <v>4855</v>
      </c>
      <c r="D1001" s="141">
        <f t="shared" si="1640"/>
        <v>88</v>
      </c>
      <c r="E1001" s="129">
        <v>281</v>
      </c>
      <c r="F1001" s="128">
        <f t="shared" si="1641"/>
        <v>6</v>
      </c>
      <c r="G1001" s="129">
        <v>7</v>
      </c>
      <c r="H1001" s="128">
        <f t="shared" si="1642"/>
        <v>5</v>
      </c>
      <c r="I1001" s="130">
        <v>0</v>
      </c>
      <c r="J1001" s="63" t="str">
        <f t="shared" si="1712"/>
        <v>ピクミン引っこ抜き</v>
      </c>
      <c r="K1001" s="96">
        <f t="shared" si="1713"/>
        <v>650</v>
      </c>
      <c r="L1001" s="24">
        <f t="shared" si="1714"/>
        <v>3250</v>
      </c>
      <c r="M1001" s="26">
        <f t="shared" si="1715"/>
        <v>0.36931818181818182</v>
      </c>
      <c r="N1001" s="203"/>
      <c r="P1001" s="165" t="str">
        <f>IF(A1001="","",A1001)</f>
        <v/>
      </c>
      <c r="Q1001" s="127">
        <v>3331</v>
      </c>
      <c r="R1001" s="179">
        <f t="shared" si="1647"/>
        <v>11</v>
      </c>
      <c r="S1001" s="129">
        <v>235</v>
      </c>
      <c r="T1001" s="128">
        <f t="shared" si="1648"/>
        <v>1</v>
      </c>
      <c r="U1001" s="129">
        <v>14</v>
      </c>
      <c r="V1001" s="128">
        <f t="shared" si="1649"/>
        <v>1</v>
      </c>
      <c r="W1001" s="130">
        <v>0</v>
      </c>
      <c r="X1001" s="63" t="str">
        <f t="shared" si="1650"/>
        <v>サンリオアンブレラチャーム</v>
      </c>
      <c r="Y1001" s="96">
        <f t="shared" si="1651"/>
        <v>429</v>
      </c>
      <c r="Z1001" s="24">
        <f t="shared" si="1652"/>
        <v>429</v>
      </c>
      <c r="AA1001" s="26">
        <f t="shared" si="1653"/>
        <v>0.39</v>
      </c>
      <c r="AB1001" s="203"/>
      <c r="AD1001" s="125" t="str">
        <f>IF(A1001="","",A1001)</f>
        <v/>
      </c>
      <c r="AE1001" s="127">
        <v>2938</v>
      </c>
      <c r="AF1001" s="141">
        <f t="shared" si="1654"/>
        <v>28</v>
      </c>
      <c r="AG1001" s="129">
        <v>331</v>
      </c>
      <c r="AH1001" s="128">
        <f t="shared" si="1655"/>
        <v>0</v>
      </c>
      <c r="AI1001" s="129">
        <v>31</v>
      </c>
      <c r="AJ1001" s="128">
        <f t="shared" si="1656"/>
        <v>0</v>
      </c>
      <c r="AK1001" s="130">
        <v>0</v>
      </c>
      <c r="AL1001" s="63" t="str">
        <f t="shared" si="1657"/>
        <v>うとうとアクアリウム</v>
      </c>
      <c r="AM1001" s="96">
        <f t="shared" si="1658"/>
        <v>217</v>
      </c>
      <c r="AN1001" s="24">
        <f t="shared" si="1659"/>
        <v>0</v>
      </c>
      <c r="AO1001" s="26">
        <f t="shared" si="1660"/>
        <v>0</v>
      </c>
      <c r="AP1001" s="204" t="s">
        <v>351</v>
      </c>
      <c r="AR1001" s="165" t="str">
        <f>IF(A1001="","",A1001)</f>
        <v/>
      </c>
      <c r="AS1001" s="127">
        <v>1697</v>
      </c>
      <c r="AT1001" s="141">
        <f t="shared" si="1661"/>
        <v>10</v>
      </c>
      <c r="AU1001" s="129">
        <v>92</v>
      </c>
      <c r="AV1001" s="128">
        <f t="shared" si="1662"/>
        <v>1</v>
      </c>
      <c r="AW1001" s="129">
        <v>49</v>
      </c>
      <c r="AX1001" s="128">
        <f t="shared" si="1663"/>
        <v>1</v>
      </c>
      <c r="AY1001" s="130">
        <v>0</v>
      </c>
      <c r="AZ1001" s="63" t="s">
        <v>352</v>
      </c>
      <c r="BA1001" s="96">
        <v>550</v>
      </c>
      <c r="BB1001" s="24">
        <f t="shared" si="1666"/>
        <v>550</v>
      </c>
      <c r="BC1001" s="26">
        <f t="shared" si="1667"/>
        <v>0.55000000000000004</v>
      </c>
      <c r="BD1001" s="203"/>
      <c r="BF1001" s="175">
        <f>IF(BB1001="","",BB1001)</f>
        <v>550</v>
      </c>
      <c r="BG1001" s="176">
        <v>41</v>
      </c>
      <c r="BH1001" s="141">
        <f t="shared" si="1668"/>
        <v>41</v>
      </c>
      <c r="BI1001" s="194">
        <v>999988</v>
      </c>
      <c r="BJ1001" s="128"/>
      <c r="BK1001" s="129">
        <v>10</v>
      </c>
      <c r="BL1001" s="128">
        <f t="shared" si="1670"/>
        <v>-10</v>
      </c>
      <c r="BM1001" s="130">
        <v>0</v>
      </c>
      <c r="BN1001" s="63" t="str">
        <f t="shared" si="1716"/>
        <v>じゃがりこウォレット</v>
      </c>
      <c r="BO1001" s="96">
        <f t="shared" si="1717"/>
        <v>759</v>
      </c>
      <c r="BP1001" s="24">
        <f t="shared" si="1673"/>
        <v>-7590</v>
      </c>
      <c r="BQ1001" s="26">
        <f t="shared" si="1674"/>
        <v>-1.851219512195122</v>
      </c>
      <c r="BR1001" s="203"/>
      <c r="BS1001" s="1"/>
      <c r="BT1001" s="184"/>
      <c r="BU1001" s="95"/>
      <c r="BV1001" s="9" t="str">
        <f t="shared" si="1693"/>
        <v/>
      </c>
      <c r="BW1001" s="9"/>
      <c r="BX1001" s="9" t="str">
        <f t="shared" si="1694"/>
        <v/>
      </c>
      <c r="BY1001" s="9"/>
      <c r="BZ1001" s="9" t="str">
        <f t="shared" si="1695"/>
        <v/>
      </c>
      <c r="CA1001" s="9"/>
      <c r="CB1001" s="9"/>
      <c r="CC1001" s="9"/>
      <c r="CD1001" s="9" t="str">
        <f t="shared" si="1696"/>
        <v/>
      </c>
      <c r="CE1001" s="10" t="str">
        <f t="shared" si="1697"/>
        <v/>
      </c>
      <c r="CF1001" s="7"/>
      <c r="CH1001" s="15"/>
      <c r="CI1001" s="9"/>
      <c r="CJ1001" s="9" t="str">
        <f t="shared" si="1698"/>
        <v/>
      </c>
      <c r="CK1001" s="9"/>
      <c r="CL1001" s="9" t="str">
        <f t="shared" si="1699"/>
        <v/>
      </c>
      <c r="CM1001" s="9"/>
      <c r="CN1001" s="9" t="str">
        <f t="shared" si="1700"/>
        <v/>
      </c>
      <c r="CO1001" s="9"/>
      <c r="CP1001" s="9"/>
      <c r="CQ1001" s="9"/>
      <c r="CR1001" s="9" t="str">
        <f t="shared" si="1701"/>
        <v/>
      </c>
      <c r="CS1001" s="10" t="str">
        <f t="shared" si="1702"/>
        <v/>
      </c>
      <c r="CT1001" s="7"/>
      <c r="CV1001" s="15"/>
      <c r="CW1001" s="9"/>
      <c r="CX1001" s="9" t="str">
        <f t="shared" si="1703"/>
        <v/>
      </c>
      <c r="CY1001" s="9"/>
      <c r="CZ1001" s="9" t="str">
        <f t="shared" si="1704"/>
        <v/>
      </c>
      <c r="DA1001" s="9"/>
      <c r="DB1001" s="9" t="str">
        <f t="shared" si="1705"/>
        <v/>
      </c>
      <c r="DC1001" s="9"/>
      <c r="DD1001" s="9"/>
      <c r="DE1001" s="9"/>
      <c r="DF1001" s="9" t="str">
        <f t="shared" si="1706"/>
        <v/>
      </c>
      <c r="DG1001" s="10" t="str">
        <f t="shared" si="1707"/>
        <v/>
      </c>
      <c r="DH1001" s="7"/>
      <c r="DJ1001" s="250"/>
      <c r="DK1001" s="250"/>
      <c r="DL1001" s="250"/>
      <c r="DM1001" s="13"/>
      <c r="DN1001" s="250"/>
      <c r="EL1001" s="246"/>
    </row>
    <row r="1002" spans="1:142" ht="15" customHeight="1" thickTop="1">
      <c r="A1002" s="89"/>
      <c r="B1002" s="6"/>
      <c r="C1002" s="119"/>
      <c r="D1002" s="78"/>
      <c r="E1002" s="120"/>
      <c r="F1002" s="78"/>
      <c r="G1002" s="120"/>
      <c r="H1002" s="78"/>
      <c r="I1002" s="78"/>
      <c r="J1002" s="90"/>
      <c r="K1002" s="91"/>
      <c r="L1002" s="28"/>
      <c r="M1002" s="29"/>
      <c r="N1002" s="167"/>
      <c r="O1002" s="168"/>
      <c r="P1002" s="89"/>
      <c r="Q1002" s="119"/>
      <c r="R1002" s="78"/>
      <c r="S1002" s="120"/>
      <c r="T1002" s="78"/>
      <c r="U1002" s="120"/>
      <c r="V1002" s="78"/>
      <c r="W1002" s="78"/>
      <c r="X1002" s="90"/>
      <c r="Y1002" s="91"/>
      <c r="Z1002" s="28"/>
      <c r="AA1002" s="29"/>
      <c r="AB1002" s="167"/>
      <c r="AC1002" s="168"/>
      <c r="AD1002" s="89"/>
      <c r="AE1002" s="119"/>
      <c r="AF1002" s="78"/>
      <c r="AG1002" s="120"/>
      <c r="AH1002" s="78"/>
      <c r="AI1002" s="120"/>
      <c r="AJ1002" s="78"/>
      <c r="AK1002" s="78"/>
      <c r="AL1002" s="172"/>
      <c r="AM1002" s="91"/>
      <c r="AN1002" s="28"/>
      <c r="AO1002" s="29"/>
      <c r="AP1002" s="167"/>
      <c r="AQ1002" s="168"/>
      <c r="AR1002" s="89"/>
      <c r="AS1002" s="119"/>
      <c r="AT1002" s="78"/>
      <c r="AU1002" s="120"/>
      <c r="AV1002" s="78"/>
      <c r="AW1002" s="120"/>
      <c r="AX1002" s="78"/>
      <c r="AY1002" s="78"/>
      <c r="AZ1002" s="90"/>
      <c r="BA1002" s="91"/>
      <c r="BB1002" s="28"/>
      <c r="BC1002" s="29"/>
      <c r="BD1002" s="167"/>
      <c r="BE1002" s="168"/>
      <c r="BF1002" s="89"/>
      <c r="BG1002" s="119"/>
      <c r="BH1002" s="78"/>
      <c r="BI1002" s="190"/>
      <c r="BJ1002" s="78"/>
      <c r="BK1002" s="120"/>
      <c r="BL1002" s="78"/>
      <c r="BM1002" s="78"/>
      <c r="BN1002" s="90"/>
      <c r="BO1002" s="91"/>
      <c r="BP1002" s="28"/>
      <c r="BQ1002" s="29"/>
      <c r="BR1002" s="167"/>
      <c r="BS1002" s="168"/>
      <c r="BT1002" s="170"/>
      <c r="BU1002" s="9"/>
      <c r="BV1002" s="9" t="str">
        <f t="shared" si="1693"/>
        <v/>
      </c>
      <c r="BW1002" s="9"/>
      <c r="BX1002" s="9" t="str">
        <f t="shared" si="1694"/>
        <v/>
      </c>
      <c r="BY1002" s="9"/>
      <c r="BZ1002" s="9" t="str">
        <f t="shared" si="1695"/>
        <v/>
      </c>
      <c r="CA1002" s="9"/>
      <c r="CB1002" s="9"/>
      <c r="CC1002" s="9"/>
      <c r="CD1002" s="9" t="str">
        <f t="shared" si="1696"/>
        <v/>
      </c>
      <c r="CE1002" s="10" t="str">
        <f t="shared" si="1697"/>
        <v/>
      </c>
      <c r="CF1002" s="7"/>
      <c r="CH1002" s="15"/>
      <c r="CI1002" s="9"/>
      <c r="CJ1002" s="9" t="str">
        <f t="shared" si="1698"/>
        <v/>
      </c>
      <c r="CK1002" s="9"/>
      <c r="CL1002" s="9" t="str">
        <f t="shared" si="1699"/>
        <v/>
      </c>
      <c r="CM1002" s="9"/>
      <c r="CN1002" s="9" t="str">
        <f t="shared" si="1700"/>
        <v/>
      </c>
      <c r="CO1002" s="9"/>
      <c r="CP1002" s="9"/>
      <c r="CQ1002" s="9"/>
      <c r="CR1002" s="9" t="str">
        <f t="shared" si="1701"/>
        <v/>
      </c>
      <c r="CS1002" s="10" t="str">
        <f t="shared" si="1702"/>
        <v/>
      </c>
      <c r="CT1002" s="7"/>
      <c r="CV1002" s="15"/>
      <c r="CW1002" s="9"/>
      <c r="CX1002" s="9" t="str">
        <f t="shared" si="1703"/>
        <v/>
      </c>
      <c r="CY1002" s="9"/>
      <c r="CZ1002" s="9" t="str">
        <f t="shared" si="1704"/>
        <v/>
      </c>
      <c r="DA1002" s="9"/>
      <c r="DB1002" s="9" t="str">
        <f t="shared" si="1705"/>
        <v/>
      </c>
      <c r="DC1002" s="9"/>
      <c r="DD1002" s="9"/>
      <c r="DE1002" s="9"/>
      <c r="DF1002" s="9" t="str">
        <f t="shared" si="1706"/>
        <v/>
      </c>
      <c r="DG1002" s="10" t="str">
        <f t="shared" si="1707"/>
        <v/>
      </c>
      <c r="DH1002" s="7"/>
      <c r="DJ1002" s="250"/>
      <c r="DK1002" s="250"/>
      <c r="DL1002" s="250"/>
      <c r="DM1002" s="13"/>
      <c r="DN1002" s="250"/>
    </row>
    <row r="1003" spans="1:142" ht="15" customHeight="1">
      <c r="A1003" s="30"/>
      <c r="B1003" s="15"/>
      <c r="C1003" s="74"/>
      <c r="D1003" s="78"/>
      <c r="E1003" s="75"/>
      <c r="F1003" s="9"/>
      <c r="G1003" s="102"/>
      <c r="H1003" s="9"/>
      <c r="J1003" s="62"/>
      <c r="K1003" s="95"/>
      <c r="L1003" s="19"/>
      <c r="M1003" s="21"/>
      <c r="N1003" s="7"/>
      <c r="O1003" s="168"/>
      <c r="P1003" s="15"/>
      <c r="Q1003" s="74"/>
      <c r="R1003" s="78"/>
      <c r="S1003" s="75"/>
      <c r="T1003" s="9"/>
      <c r="U1003" s="102"/>
      <c r="V1003" s="9"/>
      <c r="X1003" s="62"/>
      <c r="Y1003" s="95"/>
      <c r="Z1003" s="19"/>
      <c r="AA1003" s="21"/>
      <c r="AB1003" s="7"/>
      <c r="AC1003" s="168"/>
      <c r="AD1003" s="15"/>
      <c r="AE1003" s="74"/>
      <c r="AF1003" s="78"/>
      <c r="AG1003" s="75"/>
      <c r="AH1003" s="9"/>
      <c r="AI1003" s="102"/>
      <c r="AJ1003" s="9"/>
      <c r="AK1003" s="9"/>
      <c r="AL1003" s="62"/>
      <c r="AM1003" s="95"/>
      <c r="AN1003" s="19"/>
      <c r="AO1003" s="21"/>
      <c r="AP1003" s="7"/>
      <c r="AQ1003" s="168"/>
      <c r="AR1003" s="17"/>
      <c r="AS1003" s="74"/>
      <c r="AT1003" s="78"/>
      <c r="AU1003" s="75"/>
      <c r="AV1003" s="9"/>
      <c r="AW1003" s="102"/>
      <c r="AX1003" s="9"/>
      <c r="AZ1003" s="62"/>
      <c r="BA1003" s="95"/>
      <c r="BB1003" s="19"/>
      <c r="BC1003" s="21"/>
      <c r="BD1003" s="7"/>
      <c r="BE1003" s="168"/>
      <c r="BF1003" s="17"/>
      <c r="BG1003" s="74"/>
      <c r="BH1003" s="78"/>
      <c r="BI1003" s="191"/>
      <c r="BJ1003" s="9"/>
      <c r="BK1003" s="102"/>
      <c r="BL1003" s="9"/>
      <c r="BM1003" s="9"/>
      <c r="BN1003" s="62"/>
      <c r="BO1003" s="95"/>
      <c r="BP1003" s="19"/>
      <c r="BQ1003" s="21"/>
      <c r="BR1003" s="7"/>
      <c r="BS1003" s="168"/>
      <c r="BT1003" s="169"/>
      <c r="BU1003" s="9"/>
      <c r="BV1003" s="9" t="str">
        <f t="shared" si="1693"/>
        <v/>
      </c>
      <c r="BW1003" s="9"/>
      <c r="BX1003" s="9" t="str">
        <f t="shared" si="1694"/>
        <v/>
      </c>
      <c r="BY1003" s="9"/>
      <c r="BZ1003" s="9" t="str">
        <f t="shared" si="1695"/>
        <v/>
      </c>
      <c r="CA1003" s="9"/>
      <c r="CB1003" s="9"/>
      <c r="CC1003" s="9"/>
      <c r="CD1003" s="9" t="str">
        <f t="shared" si="1696"/>
        <v/>
      </c>
      <c r="CE1003" s="10" t="str">
        <f t="shared" si="1697"/>
        <v/>
      </c>
      <c r="CF1003" s="7"/>
      <c r="CH1003" s="15"/>
      <c r="CI1003" s="9"/>
      <c r="CJ1003" s="9" t="str">
        <f t="shared" si="1698"/>
        <v/>
      </c>
      <c r="CK1003" s="9"/>
      <c r="CL1003" s="9" t="str">
        <f t="shared" si="1699"/>
        <v/>
      </c>
      <c r="CM1003" s="9"/>
      <c r="CN1003" s="9" t="str">
        <f t="shared" si="1700"/>
        <v/>
      </c>
      <c r="CO1003" s="9"/>
      <c r="CP1003" s="9"/>
      <c r="CQ1003" s="9"/>
      <c r="CR1003" s="9" t="str">
        <f t="shared" si="1701"/>
        <v/>
      </c>
      <c r="CS1003" s="10" t="str">
        <f t="shared" si="1702"/>
        <v/>
      </c>
      <c r="CT1003" s="7"/>
      <c r="CV1003" s="15"/>
      <c r="CW1003" s="9"/>
      <c r="CX1003" s="9" t="str">
        <f t="shared" si="1703"/>
        <v/>
      </c>
      <c r="CY1003" s="9"/>
      <c r="CZ1003" s="9" t="str">
        <f t="shared" si="1704"/>
        <v/>
      </c>
      <c r="DA1003" s="9"/>
      <c r="DB1003" s="9" t="str">
        <f t="shared" si="1705"/>
        <v/>
      </c>
      <c r="DC1003" s="9"/>
      <c r="DD1003" s="9"/>
      <c r="DE1003" s="9"/>
      <c r="DF1003" s="9" t="str">
        <f t="shared" si="1706"/>
        <v/>
      </c>
      <c r="DG1003" s="10" t="str">
        <f t="shared" si="1707"/>
        <v/>
      </c>
      <c r="DH1003" s="7"/>
      <c r="DJ1003" s="250"/>
      <c r="DK1003" s="250"/>
      <c r="DL1003" s="250"/>
      <c r="DM1003" s="13"/>
      <c r="DN1003" s="250"/>
    </row>
    <row r="1004" spans="1:142" ht="15" customHeight="1">
      <c r="A1004" s="73"/>
      <c r="B1004" s="15"/>
      <c r="C1004" s="122"/>
      <c r="D1004" s="78"/>
      <c r="E1004" s="123"/>
      <c r="F1004" s="9"/>
      <c r="G1004" s="136"/>
      <c r="H1004" s="9"/>
      <c r="I1004" s="118"/>
      <c r="J1004" s="62"/>
      <c r="K1004" s="247"/>
      <c r="L1004" s="118"/>
      <c r="M1004" s="137"/>
      <c r="N1004" s="124"/>
      <c r="O1004" s="168"/>
      <c r="P1004" s="117"/>
      <c r="Q1004" s="122"/>
      <c r="R1004" s="78"/>
      <c r="S1004" s="123"/>
      <c r="T1004" s="9"/>
      <c r="U1004" s="136"/>
      <c r="V1004" s="9"/>
      <c r="W1004" s="118"/>
      <c r="X1004" s="62"/>
      <c r="Y1004" s="247"/>
      <c r="Z1004" s="118"/>
      <c r="AA1004" s="137"/>
      <c r="AB1004" s="124"/>
      <c r="AC1004" s="168"/>
      <c r="AD1004" s="117"/>
      <c r="AE1004" s="122"/>
      <c r="AF1004" s="78"/>
      <c r="AG1004" s="123"/>
      <c r="AH1004" s="9"/>
      <c r="AI1004" s="136"/>
      <c r="AJ1004" s="9"/>
      <c r="AK1004" s="9"/>
      <c r="AL1004" s="62"/>
      <c r="AM1004" s="247"/>
      <c r="AN1004" s="118"/>
      <c r="AO1004" s="137"/>
      <c r="AP1004" s="124"/>
      <c r="AQ1004" s="168"/>
      <c r="AR1004" s="117"/>
      <c r="AS1004" s="122"/>
      <c r="AT1004" s="78"/>
      <c r="AU1004" s="123"/>
      <c r="AV1004" s="9"/>
      <c r="AW1004" s="136"/>
      <c r="AX1004" s="9"/>
      <c r="AY1004" s="118"/>
      <c r="AZ1004" s="62"/>
      <c r="BA1004" s="247"/>
      <c r="BB1004" s="118"/>
      <c r="BC1004" s="137"/>
      <c r="BD1004" s="124"/>
      <c r="BE1004" s="168"/>
      <c r="BF1004" s="117"/>
      <c r="BG1004" s="122"/>
      <c r="BH1004" s="78"/>
      <c r="BI1004" s="192"/>
      <c r="BJ1004" s="9"/>
      <c r="BK1004" s="136"/>
      <c r="BL1004" s="9"/>
      <c r="BM1004" s="9"/>
      <c r="BN1004" s="62"/>
      <c r="BO1004" s="247"/>
      <c r="BP1004" s="118"/>
      <c r="BQ1004" s="137"/>
      <c r="BR1004" s="124"/>
      <c r="BS1004" s="168"/>
      <c r="BT1004" s="169"/>
      <c r="BU1004" s="9"/>
      <c r="BV1004" s="9" t="str">
        <f t="shared" si="1693"/>
        <v/>
      </c>
      <c r="BW1004" s="9"/>
      <c r="BX1004" s="9" t="str">
        <f t="shared" si="1694"/>
        <v/>
      </c>
      <c r="BY1004" s="9"/>
      <c r="BZ1004" s="9" t="str">
        <f t="shared" si="1695"/>
        <v/>
      </c>
      <c r="CA1004" s="9"/>
      <c r="CB1004" s="9"/>
      <c r="CC1004" s="9"/>
      <c r="CD1004" s="9" t="str">
        <f t="shared" si="1696"/>
        <v/>
      </c>
      <c r="CE1004" s="10" t="str">
        <f t="shared" si="1697"/>
        <v/>
      </c>
      <c r="CF1004" s="7"/>
      <c r="CH1004" s="15"/>
      <c r="CI1004" s="9"/>
      <c r="CJ1004" s="9" t="str">
        <f t="shared" si="1698"/>
        <v/>
      </c>
      <c r="CK1004" s="9"/>
      <c r="CL1004" s="9" t="str">
        <f t="shared" si="1699"/>
        <v/>
      </c>
      <c r="CM1004" s="9"/>
      <c r="CN1004" s="9" t="str">
        <f t="shared" si="1700"/>
        <v/>
      </c>
      <c r="CO1004" s="9"/>
      <c r="CP1004" s="9"/>
      <c r="CQ1004" s="9"/>
      <c r="CR1004" s="9" t="str">
        <f t="shared" si="1701"/>
        <v/>
      </c>
      <c r="CS1004" s="10" t="str">
        <f t="shared" si="1702"/>
        <v/>
      </c>
      <c r="CT1004" s="7"/>
      <c r="CV1004" s="15"/>
      <c r="CW1004" s="9"/>
      <c r="CX1004" s="9" t="str">
        <f t="shared" si="1703"/>
        <v/>
      </c>
      <c r="CY1004" s="9"/>
      <c r="CZ1004" s="9" t="str">
        <f t="shared" si="1704"/>
        <v/>
      </c>
      <c r="DA1004" s="9"/>
      <c r="DB1004" s="9" t="str">
        <f t="shared" si="1705"/>
        <v/>
      </c>
      <c r="DC1004" s="9"/>
      <c r="DD1004" s="9"/>
      <c r="DE1004" s="9"/>
      <c r="DF1004" s="9" t="str">
        <f t="shared" si="1706"/>
        <v/>
      </c>
      <c r="DG1004" s="10" t="str">
        <f t="shared" si="1707"/>
        <v/>
      </c>
      <c r="DH1004" s="7"/>
    </row>
    <row r="1005" spans="1:142" ht="15" customHeight="1" thickBot="1">
      <c r="A1005" s="134"/>
      <c r="B1005" s="23"/>
      <c r="C1005" s="61"/>
      <c r="D1005" s="142"/>
      <c r="E1005" s="61"/>
      <c r="F1005" s="128"/>
      <c r="G1005" s="61"/>
      <c r="H1005" s="128"/>
      <c r="I1005" s="61"/>
      <c r="J1005" s="131"/>
      <c r="K1005" s="132"/>
      <c r="L1005" s="130"/>
      <c r="M1005" s="138"/>
      <c r="N1005" s="93"/>
      <c r="O1005" s="168"/>
      <c r="P1005" s="134"/>
      <c r="Q1005" s="61"/>
      <c r="R1005" s="142"/>
      <c r="S1005" s="61"/>
      <c r="T1005" s="128"/>
      <c r="U1005" s="61"/>
      <c r="V1005" s="128"/>
      <c r="W1005" s="61"/>
      <c r="X1005" s="63"/>
      <c r="Y1005" s="132"/>
      <c r="Z1005" s="130"/>
      <c r="AA1005" s="138"/>
      <c r="AB1005" s="93"/>
      <c r="AC1005" s="168"/>
      <c r="AD1005" s="134"/>
      <c r="AE1005" s="61"/>
      <c r="AF1005" s="142"/>
      <c r="AG1005" s="61"/>
      <c r="AH1005" s="128"/>
      <c r="AI1005" s="61"/>
      <c r="AJ1005" s="128"/>
      <c r="AK1005" s="130"/>
      <c r="AL1005" s="131"/>
      <c r="AM1005" s="132"/>
      <c r="AN1005" s="130"/>
      <c r="AO1005" s="138"/>
      <c r="AP1005" s="93"/>
      <c r="AQ1005" s="168"/>
      <c r="AR1005" s="134"/>
      <c r="AS1005" s="61"/>
      <c r="AT1005" s="142"/>
      <c r="AU1005" s="61"/>
      <c r="AV1005" s="128"/>
      <c r="AW1005" s="61"/>
      <c r="AX1005" s="128"/>
      <c r="AY1005" s="61"/>
      <c r="AZ1005" s="131"/>
      <c r="BA1005" s="132"/>
      <c r="BB1005" s="130"/>
      <c r="BC1005" s="138"/>
      <c r="BD1005" s="93"/>
      <c r="BE1005" s="168"/>
      <c r="BF1005" s="134"/>
      <c r="BG1005" s="61"/>
      <c r="BH1005" s="142"/>
      <c r="BI1005" s="193"/>
      <c r="BJ1005" s="128"/>
      <c r="BK1005" s="61"/>
      <c r="BL1005" s="128"/>
      <c r="BM1005" s="130"/>
      <c r="BN1005" s="131"/>
      <c r="BO1005" s="132"/>
      <c r="BP1005" s="130"/>
      <c r="BQ1005" s="138"/>
      <c r="BR1005" s="93"/>
      <c r="BS1005" s="168"/>
      <c r="BT1005" s="169"/>
      <c r="BU1005" s="9"/>
      <c r="BV1005" s="9" t="str">
        <f t="shared" si="1693"/>
        <v/>
      </c>
      <c r="BW1005" s="9"/>
      <c r="BX1005" s="9" t="str">
        <f t="shared" si="1694"/>
        <v/>
      </c>
      <c r="BY1005" s="9"/>
      <c r="BZ1005" s="9" t="str">
        <f t="shared" si="1695"/>
        <v/>
      </c>
      <c r="CA1005" s="9"/>
      <c r="CB1005" s="9"/>
      <c r="CC1005" s="9"/>
      <c r="CD1005" s="9" t="str">
        <f t="shared" si="1696"/>
        <v/>
      </c>
      <c r="CE1005" s="10" t="str">
        <f t="shared" si="1697"/>
        <v/>
      </c>
      <c r="CF1005" s="7"/>
      <c r="CH1005" s="15"/>
      <c r="CI1005" s="9"/>
      <c r="CJ1005" s="9" t="str">
        <f t="shared" si="1698"/>
        <v/>
      </c>
      <c r="CK1005" s="9"/>
      <c r="CL1005" s="9" t="str">
        <f t="shared" si="1699"/>
        <v/>
      </c>
      <c r="CM1005" s="9"/>
      <c r="CN1005" s="9" t="str">
        <f t="shared" si="1700"/>
        <v/>
      </c>
      <c r="CO1005" s="9"/>
      <c r="CP1005" s="9"/>
      <c r="CQ1005" s="9"/>
      <c r="CR1005" s="9" t="str">
        <f t="shared" si="1701"/>
        <v/>
      </c>
      <c r="CS1005" s="10" t="str">
        <f t="shared" si="1702"/>
        <v/>
      </c>
      <c r="CT1005" s="7"/>
      <c r="CV1005" s="15"/>
      <c r="CW1005" s="9"/>
      <c r="CX1005" s="9" t="str">
        <f t="shared" si="1703"/>
        <v/>
      </c>
      <c r="CY1005" s="9"/>
      <c r="CZ1005" s="9" t="str">
        <f t="shared" si="1704"/>
        <v/>
      </c>
      <c r="DA1005" s="9"/>
      <c r="DB1005" s="9" t="str">
        <f t="shared" si="1705"/>
        <v/>
      </c>
      <c r="DC1005" s="9"/>
      <c r="DD1005" s="9"/>
      <c r="DE1005" s="9"/>
      <c r="DF1005" s="9" t="str">
        <f t="shared" si="1706"/>
        <v/>
      </c>
      <c r="DG1005" s="10" t="str">
        <f t="shared" si="1707"/>
        <v/>
      </c>
      <c r="DH1005" s="7"/>
    </row>
    <row r="1006" spans="1:142" ht="15" customHeight="1" thickTop="1" thickBot="1">
      <c r="A1006" s="89"/>
      <c r="B1006" s="6"/>
      <c r="C1006" s="119"/>
      <c r="D1006" s="78"/>
      <c r="E1006" s="120"/>
      <c r="F1006" s="78"/>
      <c r="G1006" s="120"/>
      <c r="H1006" s="78"/>
      <c r="I1006" s="78"/>
      <c r="J1006" s="90"/>
      <c r="K1006" s="91"/>
      <c r="L1006" s="28"/>
      <c r="M1006" s="29"/>
      <c r="N1006" s="7"/>
      <c r="O1006" s="168"/>
      <c r="P1006" s="89"/>
      <c r="Q1006" s="119"/>
      <c r="R1006" s="78"/>
      <c r="S1006" s="120"/>
      <c r="T1006" s="78"/>
      <c r="U1006" s="120"/>
      <c r="V1006" s="78"/>
      <c r="W1006" s="78"/>
      <c r="X1006" s="63"/>
      <c r="Y1006" s="91"/>
      <c r="Z1006" s="28"/>
      <c r="AA1006" s="29"/>
      <c r="AB1006" s="7"/>
      <c r="AC1006" s="168"/>
      <c r="AD1006" s="89"/>
      <c r="AE1006" s="119"/>
      <c r="AF1006" s="78"/>
      <c r="AG1006" s="120"/>
      <c r="AH1006" s="78"/>
      <c r="AI1006" s="120"/>
      <c r="AJ1006" s="78"/>
      <c r="AK1006" s="78"/>
      <c r="AL1006" s="172"/>
      <c r="AM1006" s="91"/>
      <c r="AN1006" s="28"/>
      <c r="AO1006" s="29"/>
      <c r="AP1006" s="7"/>
      <c r="AQ1006" s="168"/>
      <c r="AR1006" s="89"/>
      <c r="AS1006" s="119"/>
      <c r="AT1006" s="78"/>
      <c r="AU1006" s="120"/>
      <c r="AV1006" s="78"/>
      <c r="AW1006" s="120"/>
      <c r="AX1006" s="78"/>
      <c r="AY1006" s="78"/>
      <c r="AZ1006" s="90"/>
      <c r="BA1006" s="91"/>
      <c r="BB1006" s="28"/>
      <c r="BC1006" s="29"/>
      <c r="BD1006" s="7"/>
      <c r="BE1006" s="168"/>
      <c r="BF1006" s="89"/>
      <c r="BG1006" s="119"/>
      <c r="BH1006" s="78"/>
      <c r="BI1006" s="190"/>
      <c r="BJ1006" s="78"/>
      <c r="BK1006" s="120"/>
      <c r="BL1006" s="78"/>
      <c r="BM1006" s="78"/>
      <c r="BN1006" s="90"/>
      <c r="BO1006" s="91"/>
      <c r="BP1006" s="28"/>
      <c r="BQ1006" s="29"/>
      <c r="BR1006" s="7"/>
      <c r="BS1006" s="168"/>
      <c r="BT1006" s="169"/>
      <c r="BU1006" s="9"/>
      <c r="BV1006" s="9" t="str">
        <f t="shared" si="1693"/>
        <v/>
      </c>
      <c r="BW1006" s="9"/>
      <c r="BX1006" s="9" t="str">
        <f t="shared" si="1694"/>
        <v/>
      </c>
      <c r="BY1006" s="9"/>
      <c r="BZ1006" s="9" t="str">
        <f t="shared" si="1695"/>
        <v/>
      </c>
      <c r="CA1006" s="9"/>
      <c r="CB1006" s="9"/>
      <c r="CC1006" s="9"/>
      <c r="CD1006" s="9" t="str">
        <f t="shared" si="1696"/>
        <v/>
      </c>
      <c r="CE1006" s="10" t="str">
        <f t="shared" si="1697"/>
        <v/>
      </c>
      <c r="CF1006" s="7"/>
      <c r="CH1006" s="15"/>
      <c r="CI1006" s="9"/>
      <c r="CJ1006" s="9" t="str">
        <f t="shared" si="1698"/>
        <v/>
      </c>
      <c r="CK1006" s="9"/>
      <c r="CL1006" s="9" t="str">
        <f t="shared" si="1699"/>
        <v/>
      </c>
      <c r="CM1006" s="9"/>
      <c r="CN1006" s="9" t="str">
        <f t="shared" si="1700"/>
        <v/>
      </c>
      <c r="CO1006" s="9"/>
      <c r="CP1006" s="9"/>
      <c r="CQ1006" s="9"/>
      <c r="CR1006" s="9" t="str">
        <f t="shared" si="1701"/>
        <v/>
      </c>
      <c r="CS1006" s="10" t="str">
        <f t="shared" si="1702"/>
        <v/>
      </c>
      <c r="CT1006" s="7"/>
      <c r="CV1006" s="15"/>
      <c r="CW1006" s="9"/>
      <c r="CX1006" s="9" t="str">
        <f t="shared" si="1703"/>
        <v/>
      </c>
      <c r="CY1006" s="9"/>
      <c r="CZ1006" s="9" t="str">
        <f t="shared" si="1704"/>
        <v/>
      </c>
      <c r="DA1006" s="9"/>
      <c r="DB1006" s="9" t="str">
        <f t="shared" si="1705"/>
        <v/>
      </c>
      <c r="DC1006" s="9"/>
      <c r="DD1006" s="9"/>
      <c r="DE1006" s="9"/>
      <c r="DF1006" s="9" t="str">
        <f t="shared" si="1706"/>
        <v/>
      </c>
      <c r="DG1006" s="10" t="str">
        <f t="shared" si="1707"/>
        <v/>
      </c>
      <c r="DH1006" s="7"/>
    </row>
    <row r="1007" spans="1:142" ht="15" customHeight="1" thickTop="1">
      <c r="A1007" s="15"/>
      <c r="B1007" s="15"/>
      <c r="C1007" s="74"/>
      <c r="D1007" s="78"/>
      <c r="E1007" s="75"/>
      <c r="F1007" s="9"/>
      <c r="G1007" s="102"/>
      <c r="H1007" s="9"/>
      <c r="J1007" s="62"/>
      <c r="K1007" s="95"/>
      <c r="L1007" s="19"/>
      <c r="M1007" s="21"/>
      <c r="N1007" s="7"/>
      <c r="O1007" s="168"/>
      <c r="P1007" s="15"/>
      <c r="Q1007" s="74"/>
      <c r="R1007" s="78"/>
      <c r="S1007" s="75"/>
      <c r="T1007" s="9"/>
      <c r="U1007" s="102"/>
      <c r="V1007" s="9"/>
      <c r="X1007" s="62"/>
      <c r="Y1007" s="95"/>
      <c r="Z1007" s="19"/>
      <c r="AA1007" s="21"/>
      <c r="AB1007" s="7"/>
      <c r="AC1007" s="168"/>
      <c r="AD1007" s="15"/>
      <c r="AE1007" s="74"/>
      <c r="AF1007" s="78"/>
      <c r="AG1007" s="75"/>
      <c r="AH1007" s="9"/>
      <c r="AI1007" s="102"/>
      <c r="AJ1007" s="9"/>
      <c r="AL1007" s="62"/>
      <c r="AM1007" s="95"/>
      <c r="AN1007" s="19"/>
      <c r="AO1007" s="21"/>
      <c r="AP1007" s="7"/>
      <c r="AQ1007" s="168"/>
      <c r="AR1007" s="15"/>
      <c r="AS1007" s="74"/>
      <c r="AT1007" s="78"/>
      <c r="AU1007" s="75"/>
      <c r="AV1007" s="9"/>
      <c r="AW1007" s="102"/>
      <c r="AX1007" s="9"/>
      <c r="AZ1007" s="62"/>
      <c r="BA1007" s="95"/>
      <c r="BB1007" s="19"/>
      <c r="BC1007" s="21"/>
      <c r="BD1007" s="7"/>
      <c r="BE1007" s="168"/>
      <c r="BF1007" s="15"/>
      <c r="BG1007" s="185"/>
      <c r="BH1007" s="78"/>
      <c r="BI1007" s="191"/>
      <c r="BJ1007" s="9"/>
      <c r="BK1007" s="102"/>
      <c r="BL1007" s="9"/>
      <c r="BN1007" s="62"/>
      <c r="BO1007" s="95"/>
      <c r="BP1007" s="19"/>
      <c r="BQ1007" s="21"/>
      <c r="BR1007" s="7"/>
      <c r="BS1007" s="168"/>
      <c r="BT1007" s="169"/>
      <c r="BU1007" s="9"/>
      <c r="BV1007" s="9" t="str">
        <f t="shared" si="1693"/>
        <v/>
      </c>
      <c r="BW1007" s="9"/>
      <c r="BX1007" s="9" t="str">
        <f t="shared" si="1694"/>
        <v/>
      </c>
      <c r="BY1007" s="9"/>
      <c r="BZ1007" s="9" t="str">
        <f t="shared" si="1695"/>
        <v/>
      </c>
      <c r="CA1007" s="9"/>
      <c r="CB1007" s="9"/>
      <c r="CC1007" s="9"/>
      <c r="CD1007" s="9" t="str">
        <f t="shared" si="1696"/>
        <v/>
      </c>
      <c r="CE1007" s="10" t="str">
        <f t="shared" si="1697"/>
        <v/>
      </c>
      <c r="CF1007" s="7"/>
      <c r="CH1007" s="15"/>
      <c r="CI1007" s="9"/>
      <c r="CJ1007" s="9" t="str">
        <f t="shared" si="1698"/>
        <v/>
      </c>
      <c r="CK1007" s="9"/>
      <c r="CL1007" s="9" t="str">
        <f t="shared" si="1699"/>
        <v/>
      </c>
      <c r="CM1007" s="9"/>
      <c r="CN1007" s="9" t="str">
        <f t="shared" si="1700"/>
        <v/>
      </c>
      <c r="CO1007" s="9"/>
      <c r="CP1007" s="9"/>
      <c r="CQ1007" s="9"/>
      <c r="CR1007" s="9" t="str">
        <f t="shared" si="1701"/>
        <v/>
      </c>
      <c r="CS1007" s="10" t="str">
        <f t="shared" si="1702"/>
        <v/>
      </c>
      <c r="CT1007" s="7"/>
      <c r="CV1007" s="15"/>
      <c r="CW1007" s="9"/>
      <c r="CX1007" s="9" t="str">
        <f t="shared" si="1703"/>
        <v/>
      </c>
      <c r="CY1007" s="9"/>
      <c r="CZ1007" s="9" t="str">
        <f t="shared" si="1704"/>
        <v/>
      </c>
      <c r="DA1007" s="9"/>
      <c r="DB1007" s="9" t="str">
        <f t="shared" si="1705"/>
        <v/>
      </c>
      <c r="DC1007" s="9"/>
      <c r="DD1007" s="9"/>
      <c r="DE1007" s="9"/>
      <c r="DF1007" s="9" t="str">
        <f t="shared" si="1706"/>
        <v/>
      </c>
      <c r="DG1007" s="10" t="str">
        <f t="shared" si="1707"/>
        <v/>
      </c>
      <c r="DH1007" s="7"/>
    </row>
    <row r="1008" spans="1:142" ht="15" customHeight="1">
      <c r="A1008" s="15"/>
      <c r="B1008" s="15"/>
      <c r="C1008" s="122"/>
      <c r="D1008" s="78"/>
      <c r="E1008" s="123"/>
      <c r="F1008" s="9"/>
      <c r="G1008" s="136"/>
      <c r="H1008" s="9"/>
      <c r="I1008" s="118"/>
      <c r="J1008" s="62"/>
      <c r="K1008" s="247"/>
      <c r="L1008" s="118"/>
      <c r="M1008" s="137"/>
      <c r="N1008" s="7"/>
      <c r="O1008" s="168"/>
      <c r="P1008" s="15"/>
      <c r="Q1008" s="122"/>
      <c r="R1008" s="78"/>
      <c r="S1008" s="123"/>
      <c r="T1008" s="9"/>
      <c r="U1008" s="136"/>
      <c r="V1008" s="9"/>
      <c r="W1008" s="118"/>
      <c r="X1008" s="62"/>
      <c r="Y1008" s="247"/>
      <c r="Z1008" s="118"/>
      <c r="AA1008" s="137"/>
      <c r="AB1008" s="7"/>
      <c r="AC1008" s="168"/>
      <c r="AD1008" s="15"/>
      <c r="AE1008" s="122"/>
      <c r="AF1008" s="78"/>
      <c r="AG1008" s="123"/>
      <c r="AH1008" s="9"/>
      <c r="AI1008" s="136"/>
      <c r="AJ1008" s="9"/>
      <c r="AK1008" s="118"/>
      <c r="AL1008" s="62"/>
      <c r="AM1008" s="247"/>
      <c r="AN1008" s="118"/>
      <c r="AO1008" s="137"/>
      <c r="AP1008" s="7"/>
      <c r="AQ1008" s="168"/>
      <c r="AR1008" s="17"/>
      <c r="AS1008" s="122"/>
      <c r="AT1008" s="78"/>
      <c r="AU1008" s="123"/>
      <c r="AV1008" s="9"/>
      <c r="AW1008" s="136"/>
      <c r="AX1008" s="9"/>
      <c r="AY1008" s="118"/>
      <c r="AZ1008" s="62"/>
      <c r="BA1008" s="247"/>
      <c r="BB1008" s="118"/>
      <c r="BC1008" s="137"/>
      <c r="BD1008" s="7"/>
      <c r="BE1008" s="168"/>
      <c r="BF1008" s="15"/>
      <c r="BG1008" s="122"/>
      <c r="BH1008" s="78"/>
      <c r="BI1008" s="192"/>
      <c r="BJ1008" s="9"/>
      <c r="BK1008" s="136"/>
      <c r="BL1008" s="9"/>
      <c r="BM1008" s="118"/>
      <c r="BN1008" s="62"/>
      <c r="BO1008" s="247"/>
      <c r="BP1008" s="118"/>
      <c r="BQ1008" s="137"/>
      <c r="BR1008" s="7"/>
      <c r="BS1008" s="168"/>
      <c r="BT1008" s="169"/>
      <c r="BU1008" s="9"/>
      <c r="BV1008" s="9" t="str">
        <f t="shared" si="1693"/>
        <v/>
      </c>
      <c r="BW1008" s="9"/>
      <c r="BX1008" s="9" t="str">
        <f t="shared" si="1694"/>
        <v/>
      </c>
      <c r="BY1008" s="9"/>
      <c r="BZ1008" s="9" t="str">
        <f t="shared" si="1695"/>
        <v/>
      </c>
      <c r="CA1008" s="9"/>
      <c r="CB1008" s="9"/>
      <c r="CC1008" s="9"/>
      <c r="CD1008" s="9" t="str">
        <f t="shared" si="1696"/>
        <v/>
      </c>
      <c r="CE1008" s="10" t="str">
        <f t="shared" si="1697"/>
        <v/>
      </c>
      <c r="CF1008" s="7"/>
      <c r="CH1008" s="15"/>
      <c r="CI1008" s="9"/>
      <c r="CJ1008" s="9" t="str">
        <f t="shared" si="1698"/>
        <v/>
      </c>
      <c r="CK1008" s="9"/>
      <c r="CL1008" s="9" t="str">
        <f t="shared" si="1699"/>
        <v/>
      </c>
      <c r="CM1008" s="9"/>
      <c r="CN1008" s="9" t="str">
        <f t="shared" si="1700"/>
        <v/>
      </c>
      <c r="CO1008" s="9"/>
      <c r="CP1008" s="9"/>
      <c r="CQ1008" s="9"/>
      <c r="CR1008" s="9" t="str">
        <f t="shared" si="1701"/>
        <v/>
      </c>
      <c r="CS1008" s="10" t="str">
        <f t="shared" si="1702"/>
        <v/>
      </c>
      <c r="CT1008" s="7"/>
      <c r="CV1008" s="15"/>
      <c r="CW1008" s="9"/>
      <c r="CX1008" s="9" t="str">
        <f t="shared" si="1703"/>
        <v/>
      </c>
      <c r="CY1008" s="9"/>
      <c r="CZ1008" s="9" t="str">
        <f t="shared" si="1704"/>
        <v/>
      </c>
      <c r="DA1008" s="9"/>
      <c r="DB1008" s="9" t="str">
        <f t="shared" si="1705"/>
        <v/>
      </c>
      <c r="DC1008" s="9"/>
      <c r="DD1008" s="9"/>
      <c r="DE1008" s="9"/>
      <c r="DF1008" s="9" t="str">
        <f t="shared" si="1706"/>
        <v/>
      </c>
      <c r="DG1008" s="10" t="str">
        <f t="shared" si="1707"/>
        <v/>
      </c>
      <c r="DH1008" s="7"/>
    </row>
    <row r="1009" spans="1:142" ht="15" customHeight="1" thickBot="1">
      <c r="A1009" s="23"/>
      <c r="B1009" s="23"/>
      <c r="C1009" s="61"/>
      <c r="D1009" s="142"/>
      <c r="E1009" s="61"/>
      <c r="F1009" s="128"/>
      <c r="G1009" s="61"/>
      <c r="H1009" s="128"/>
      <c r="I1009" s="61"/>
      <c r="J1009" s="131"/>
      <c r="K1009" s="132"/>
      <c r="L1009" s="130"/>
      <c r="M1009" s="138"/>
      <c r="N1009" s="7"/>
      <c r="O1009" s="168"/>
      <c r="P1009" s="23"/>
      <c r="Q1009" s="61"/>
      <c r="R1009" s="142"/>
      <c r="S1009" s="61"/>
      <c r="T1009" s="128"/>
      <c r="U1009" s="61"/>
      <c r="V1009" s="128"/>
      <c r="W1009" s="61"/>
      <c r="X1009" s="131"/>
      <c r="Y1009" s="132"/>
      <c r="Z1009" s="130"/>
      <c r="AA1009" s="138"/>
      <c r="AB1009" s="7"/>
      <c r="AC1009" s="168"/>
      <c r="AD1009" s="23"/>
      <c r="AE1009" s="61"/>
      <c r="AF1009" s="142"/>
      <c r="AG1009" s="61"/>
      <c r="AH1009" s="128"/>
      <c r="AI1009" s="61"/>
      <c r="AJ1009" s="128"/>
      <c r="AK1009" s="61"/>
      <c r="AL1009" s="131"/>
      <c r="AM1009" s="132"/>
      <c r="AN1009" s="130"/>
      <c r="AO1009" s="138"/>
      <c r="AP1009" s="7"/>
      <c r="AQ1009" s="168"/>
      <c r="AR1009" s="23"/>
      <c r="AS1009" s="61"/>
      <c r="AT1009" s="142"/>
      <c r="AU1009" s="61"/>
      <c r="AV1009" s="128"/>
      <c r="AW1009" s="61"/>
      <c r="AX1009" s="128"/>
      <c r="AY1009" s="61"/>
      <c r="AZ1009" s="131"/>
      <c r="BA1009" s="132"/>
      <c r="BB1009" s="130"/>
      <c r="BC1009" s="138"/>
      <c r="BD1009" s="7"/>
      <c r="BE1009" s="168"/>
      <c r="BF1009" s="23"/>
      <c r="BG1009" s="61"/>
      <c r="BH1009" s="142"/>
      <c r="BI1009" s="193"/>
      <c r="BJ1009" s="128"/>
      <c r="BK1009" s="61"/>
      <c r="BL1009" s="128"/>
      <c r="BM1009" s="61"/>
      <c r="BN1009" s="131"/>
      <c r="BO1009" s="132"/>
      <c r="BP1009" s="130"/>
      <c r="BQ1009" s="138"/>
      <c r="BR1009" s="7"/>
      <c r="BS1009" s="168"/>
      <c r="BT1009" s="169"/>
      <c r="BU1009" s="9"/>
      <c r="BV1009" s="9" t="str">
        <f>IF(BU1009="","",BU1009-BU1000)</f>
        <v/>
      </c>
      <c r="BW1009" s="9"/>
      <c r="BX1009" s="9" t="str">
        <f>IF(BW1009="","",BW1009-BW1000)</f>
        <v/>
      </c>
      <c r="BY1009" s="9"/>
      <c r="BZ1009" s="9" t="str">
        <f>IF(BY1009="","",BY1000+CA1000-BY1009)</f>
        <v/>
      </c>
      <c r="CA1009" s="9"/>
      <c r="CB1009" s="9"/>
      <c r="CC1009" s="9"/>
      <c r="CD1009" s="9" t="str">
        <f t="shared" si="1696"/>
        <v/>
      </c>
      <c r="CE1009" s="10" t="str">
        <f t="shared" si="1697"/>
        <v/>
      </c>
      <c r="CF1009" s="7"/>
      <c r="CH1009" s="15"/>
      <c r="CI1009" s="9"/>
      <c r="CJ1009" s="9" t="str">
        <f>IF(CI1009="","",CI1009-CI1000)</f>
        <v/>
      </c>
      <c r="CK1009" s="9"/>
      <c r="CL1009" s="9" t="str">
        <f>IF(CK1009="","",CK1009-CK1000)</f>
        <v/>
      </c>
      <c r="CM1009" s="9"/>
      <c r="CN1009" s="9" t="str">
        <f>IF(CM1009="","",CM1000+CO1000-CM1009)</f>
        <v/>
      </c>
      <c r="CO1009" s="9"/>
      <c r="CP1009" s="9"/>
      <c r="CQ1009" s="9"/>
      <c r="CR1009" s="9" t="str">
        <f t="shared" si="1701"/>
        <v/>
      </c>
      <c r="CS1009" s="10" t="str">
        <f t="shared" si="1702"/>
        <v/>
      </c>
      <c r="CT1009" s="7"/>
      <c r="CV1009" s="15"/>
      <c r="CW1009" s="9"/>
      <c r="CX1009" s="9" t="str">
        <f>IF(CW1009="","",CW1009-CW1000)</f>
        <v/>
      </c>
      <c r="CY1009" s="9"/>
      <c r="CZ1009" s="9" t="str">
        <f>IF(CY1009="","",CY1009-CY1000)</f>
        <v/>
      </c>
      <c r="DA1009" s="9"/>
      <c r="DB1009" s="9" t="str">
        <f>IF(DA1009="","",DA1000+DC1000-DA1009)</f>
        <v/>
      </c>
      <c r="DC1009" s="9"/>
      <c r="DD1009" s="9"/>
      <c r="DE1009" s="9"/>
      <c r="DF1009" s="9" t="str">
        <f t="shared" si="1706"/>
        <v/>
      </c>
      <c r="DG1009" s="10" t="str">
        <f t="shared" si="1707"/>
        <v/>
      </c>
      <c r="DH1009" s="7"/>
    </row>
    <row r="1010" spans="1:142" ht="15" customHeight="1" thickTop="1">
      <c r="A1010" s="89"/>
      <c r="B1010" s="89"/>
      <c r="C1010" s="78"/>
      <c r="D1010" s="78" t="str">
        <f t="shared" si="1640"/>
        <v/>
      </c>
      <c r="E1010" s="78"/>
      <c r="F1010" s="28" t="str">
        <f t="shared" si="1641"/>
        <v/>
      </c>
      <c r="G1010" s="78"/>
      <c r="H1010" s="78" t="str">
        <f t="shared" si="1642"/>
        <v/>
      </c>
      <c r="I1010" s="78"/>
      <c r="J1010" s="90" t="str">
        <f t="shared" ref="J1010:J1013" si="1718">IF(C1010="","",J1006)</f>
        <v/>
      </c>
      <c r="K1010" s="91" t="str">
        <f t="shared" ref="K1010:K1013" si="1719">IF(D1010="","",K1006)</f>
        <v/>
      </c>
      <c r="L1010" s="28" t="str">
        <f t="shared" si="1710"/>
        <v/>
      </c>
      <c r="M1010" s="29" t="str">
        <f t="shared" si="1711"/>
        <v/>
      </c>
      <c r="N1010" s="7"/>
      <c r="P1010" s="89" t="str">
        <f>IF(A1010="","",A1010)</f>
        <v/>
      </c>
      <c r="Q1010" s="78"/>
      <c r="R1010" s="78" t="str">
        <f t="shared" ref="R1010:R1025" si="1720">IF(Q1010="","",Q1010-Q1006)</f>
        <v/>
      </c>
      <c r="S1010" s="78"/>
      <c r="T1010" s="28" t="str">
        <f t="shared" ref="T1010:T1025" si="1721">IF(S1010="","",S1010-S1006)</f>
        <v/>
      </c>
      <c r="U1010" s="78"/>
      <c r="V1010" s="78" t="str">
        <f t="shared" ref="V1010:V1025" si="1722">IF(U1010="","",U1006+W1006-U1010)</f>
        <v/>
      </c>
      <c r="W1010" s="78"/>
      <c r="X1010" s="90" t="str">
        <f t="shared" ref="X1010:X1013" si="1723">IF(Q1010="","",X1006)</f>
        <v/>
      </c>
      <c r="Y1010" s="91" t="str">
        <f t="shared" ref="Y1010:Y1013" si="1724">IF(R1010="","",Y1006)</f>
        <v/>
      </c>
      <c r="Z1010" s="28" t="str">
        <f t="shared" ref="Z1010:Z1025" si="1725">IF(U1010="","",V1010*Y1010)</f>
        <v/>
      </c>
      <c r="AA1010" s="29" t="str">
        <f t="shared" ref="AA1010:AA1029" si="1726">IF(V1010="","",Z1010/(R1010*100))</f>
        <v/>
      </c>
      <c r="AB1010" s="7"/>
      <c r="AD1010" s="89" t="str">
        <f>IF(CF1010="","",CF1010)</f>
        <v/>
      </c>
      <c r="AE1010" s="78"/>
      <c r="AF1010" s="78" t="str">
        <f t="shared" ref="AF1010:AF1025" si="1727">IF(AE1010="","",AE1010-AE1006)</f>
        <v/>
      </c>
      <c r="AG1010" s="78"/>
      <c r="AH1010" s="28" t="str">
        <f t="shared" ref="AH1010:AH1025" si="1728">IF(AG1010="","",AG1010-AG1006)</f>
        <v/>
      </c>
      <c r="AI1010" s="78"/>
      <c r="AJ1010" s="78" t="str">
        <f t="shared" ref="AJ1010:AJ1025" si="1729">IF(AI1010="","",AI1006+AK1006-AI1010)</f>
        <v/>
      </c>
      <c r="AK1010" s="78"/>
      <c r="AL1010" s="90" t="str">
        <f t="shared" ref="AL1010:AL1013" si="1730">IF(AE1010="","",AL1006)</f>
        <v/>
      </c>
      <c r="AM1010" s="91" t="str">
        <f t="shared" ref="AM1010:AM1013" si="1731">IF(AF1010="","",AM1006)</f>
        <v/>
      </c>
      <c r="AN1010" s="28" t="str">
        <f t="shared" ref="AN1010:AN1025" si="1732">IF(AI1010="","",AJ1010*AM1010)</f>
        <v/>
      </c>
      <c r="AO1010" s="29" t="str">
        <f t="shared" ref="AO1010:AO1029" si="1733">IF(AJ1010="","",AN1010/(AF1010*100))</f>
        <v/>
      </c>
      <c r="AP1010" s="7"/>
      <c r="AR1010" s="89"/>
      <c r="AS1010" s="78"/>
      <c r="AT1010" s="78" t="str">
        <f t="shared" ref="AT1010:AT1025" si="1734">IF(AS1010="","",AS1010-AS1006)</f>
        <v/>
      </c>
      <c r="AU1010" s="78"/>
      <c r="AV1010" s="28" t="str">
        <f t="shared" ref="AV1010:AV1025" si="1735">IF(AU1010="","",AU1010-AU1006)</f>
        <v/>
      </c>
      <c r="AW1010" s="78"/>
      <c r="AX1010" s="78" t="str">
        <f t="shared" ref="AX1010:AX1025" si="1736">IF(AW1010="","",AW1006+AY1006-AW1010)</f>
        <v/>
      </c>
      <c r="AY1010" s="78"/>
      <c r="AZ1010" s="90" t="str">
        <f t="shared" ref="AZ1010:AZ1013" si="1737">IF(AS1010="","",AZ1006)</f>
        <v/>
      </c>
      <c r="BA1010" s="91" t="str">
        <f t="shared" ref="BA1010:BA1013" si="1738">IF(AT1010="","",BA1006)</f>
        <v/>
      </c>
      <c r="BB1010" s="28" t="str">
        <f t="shared" ref="BB1010:BB1025" si="1739">IF(AW1010="","",AX1010*BA1010)</f>
        <v/>
      </c>
      <c r="BC1010" s="29" t="str">
        <f t="shared" ref="BC1010:BC1029" si="1740">IF(AX1010="","",BB1010/(AT1010*100))</f>
        <v/>
      </c>
      <c r="BD1010" s="7"/>
      <c r="BF1010" s="89" t="str">
        <f>IF(EZ1010="","",EZ1010)</f>
        <v/>
      </c>
      <c r="BG1010" s="78"/>
      <c r="BH1010" s="78" t="str">
        <f t="shared" si="1668"/>
        <v/>
      </c>
      <c r="BI1010" s="188"/>
      <c r="BJ1010" s="28" t="str">
        <f t="shared" ref="BJ1010:BJ1025" si="1741">IF(BI1010="","",BI1010-BI1006)</f>
        <v/>
      </c>
      <c r="BK1010" s="78"/>
      <c r="BL1010" s="78" t="str">
        <f t="shared" si="1670"/>
        <v/>
      </c>
      <c r="BM1010" s="78"/>
      <c r="BN1010" s="90" t="str">
        <f t="shared" si="1716"/>
        <v/>
      </c>
      <c r="BO1010" s="91" t="str">
        <f t="shared" si="1717"/>
        <v/>
      </c>
      <c r="BP1010" s="28" t="str">
        <f t="shared" si="1673"/>
        <v/>
      </c>
      <c r="BQ1010" s="29" t="str">
        <f t="shared" si="1674"/>
        <v/>
      </c>
      <c r="BR1010" s="7"/>
      <c r="BS1010" s="1"/>
      <c r="BT1010" s="15"/>
      <c r="BU1010" s="9"/>
      <c r="BV1010" s="9" t="str">
        <f>IF(BU1010="","",BU1010-BU1008)</f>
        <v/>
      </c>
      <c r="BW1010" s="9"/>
      <c r="BX1010" s="9" t="str">
        <f>IF(BW1010="","",BW1010-BW1008)</f>
        <v/>
      </c>
      <c r="BY1010" s="9"/>
      <c r="BZ1010" s="9" t="str">
        <f>IF(BY1010="","",BY1008+CA1008-BY1010)</f>
        <v/>
      </c>
      <c r="CA1010" s="9"/>
      <c r="CB1010" s="9"/>
      <c r="CC1010" s="9"/>
      <c r="CD1010" s="9" t="str">
        <f t="shared" si="1696"/>
        <v/>
      </c>
      <c r="CE1010" s="10" t="str">
        <f t="shared" si="1697"/>
        <v/>
      </c>
      <c r="CF1010" s="7"/>
      <c r="CH1010" s="15"/>
      <c r="CI1010" s="9"/>
      <c r="CJ1010" s="9" t="str">
        <f>IF(CI1010="","",CI1010-CI1008)</f>
        <v/>
      </c>
      <c r="CK1010" s="9"/>
      <c r="CL1010" s="9" t="str">
        <f>IF(CK1010="","",CK1010-CK1008)</f>
        <v/>
      </c>
      <c r="CM1010" s="9"/>
      <c r="CN1010" s="9" t="str">
        <f>IF(CM1010="","",CM1008+CO1008-CM1010)</f>
        <v/>
      </c>
      <c r="CO1010" s="9"/>
      <c r="CP1010" s="9"/>
      <c r="CQ1010" s="9"/>
      <c r="CR1010" s="9" t="str">
        <f t="shared" si="1701"/>
        <v/>
      </c>
      <c r="CS1010" s="10" t="str">
        <f t="shared" si="1702"/>
        <v/>
      </c>
      <c r="CT1010" s="7"/>
      <c r="CV1010" s="15"/>
      <c r="CW1010" s="9"/>
      <c r="CX1010" s="9" t="str">
        <f>IF(CW1010="","",CW1010-CW1008)</f>
        <v/>
      </c>
      <c r="CY1010" s="9"/>
      <c r="CZ1010" s="9" t="str">
        <f>IF(CY1010="","",CY1010-CY1008)</f>
        <v/>
      </c>
      <c r="DA1010" s="9"/>
      <c r="DB1010" s="9" t="str">
        <f>IF(DA1010="","",DA1008+DC1008-DA1010)</f>
        <v/>
      </c>
      <c r="DC1010" s="9"/>
      <c r="DD1010" s="9"/>
      <c r="DE1010" s="9"/>
      <c r="DF1010" s="9" t="str">
        <f t="shared" si="1706"/>
        <v/>
      </c>
      <c r="DG1010" s="10" t="str">
        <f t="shared" si="1707"/>
        <v/>
      </c>
      <c r="DH1010" s="7"/>
    </row>
    <row r="1011" spans="1:142" ht="15" customHeight="1">
      <c r="A1011" s="15"/>
      <c r="B1011" s="15"/>
      <c r="C1011" s="9"/>
      <c r="D1011" s="9" t="str">
        <f t="shared" si="1640"/>
        <v/>
      </c>
      <c r="E1011" s="9"/>
      <c r="F1011" s="9" t="str">
        <f t="shared" si="1641"/>
        <v/>
      </c>
      <c r="G1011" s="9"/>
      <c r="H1011" s="9" t="str">
        <f t="shared" si="1642"/>
        <v/>
      </c>
      <c r="I1011" s="9"/>
      <c r="J1011" s="62" t="str">
        <f t="shared" si="1718"/>
        <v/>
      </c>
      <c r="K1011" s="95" t="str">
        <f t="shared" si="1719"/>
        <v/>
      </c>
      <c r="L1011" s="9" t="str">
        <f t="shared" si="1710"/>
        <v/>
      </c>
      <c r="M1011" s="10" t="str">
        <f t="shared" si="1711"/>
        <v/>
      </c>
      <c r="N1011" s="7"/>
      <c r="P1011" s="15"/>
      <c r="Q1011" s="9"/>
      <c r="R1011" s="9" t="str">
        <f t="shared" si="1720"/>
        <v/>
      </c>
      <c r="S1011" s="9"/>
      <c r="T1011" s="9" t="str">
        <f t="shared" si="1721"/>
        <v/>
      </c>
      <c r="U1011" s="9"/>
      <c r="V1011" s="9" t="str">
        <f t="shared" si="1722"/>
        <v/>
      </c>
      <c r="W1011" s="9"/>
      <c r="X1011" s="62" t="str">
        <f t="shared" si="1723"/>
        <v/>
      </c>
      <c r="Y1011" s="95" t="str">
        <f t="shared" si="1724"/>
        <v/>
      </c>
      <c r="Z1011" s="9" t="str">
        <f t="shared" si="1725"/>
        <v/>
      </c>
      <c r="AA1011" s="10" t="str">
        <f t="shared" si="1726"/>
        <v/>
      </c>
      <c r="AB1011" s="7"/>
      <c r="AD1011" s="15"/>
      <c r="AE1011" s="9"/>
      <c r="AF1011" s="9" t="str">
        <f t="shared" si="1727"/>
        <v/>
      </c>
      <c r="AG1011" s="9"/>
      <c r="AH1011" s="9" t="str">
        <f t="shared" si="1728"/>
        <v/>
      </c>
      <c r="AI1011" s="9"/>
      <c r="AJ1011" s="9" t="str">
        <f t="shared" si="1729"/>
        <v/>
      </c>
      <c r="AK1011" s="9"/>
      <c r="AL1011" s="62" t="str">
        <f t="shared" si="1730"/>
        <v/>
      </c>
      <c r="AM1011" s="95" t="str">
        <f t="shared" si="1731"/>
        <v/>
      </c>
      <c r="AN1011" s="9" t="str">
        <f t="shared" si="1732"/>
        <v/>
      </c>
      <c r="AO1011" s="10" t="str">
        <f t="shared" si="1733"/>
        <v/>
      </c>
      <c r="AP1011" s="7"/>
      <c r="AR1011" s="15"/>
      <c r="AS1011" s="9"/>
      <c r="AT1011" s="9" t="str">
        <f t="shared" si="1734"/>
        <v/>
      </c>
      <c r="AU1011" s="9"/>
      <c r="AV1011" s="9" t="str">
        <f t="shared" si="1735"/>
        <v/>
      </c>
      <c r="AW1011" s="9"/>
      <c r="AX1011" s="9" t="str">
        <f t="shared" si="1736"/>
        <v/>
      </c>
      <c r="AY1011" s="9"/>
      <c r="AZ1011" s="62" t="str">
        <f t="shared" si="1737"/>
        <v/>
      </c>
      <c r="BA1011" s="95" t="str">
        <f t="shared" si="1738"/>
        <v/>
      </c>
      <c r="BB1011" s="9" t="str">
        <f t="shared" si="1739"/>
        <v/>
      </c>
      <c r="BC1011" s="10" t="str">
        <f t="shared" si="1740"/>
        <v/>
      </c>
      <c r="BD1011" s="7"/>
      <c r="BF1011" s="15"/>
      <c r="BG1011" s="9"/>
      <c r="BH1011" s="9" t="str">
        <f t="shared" si="1668"/>
        <v/>
      </c>
      <c r="BI1011" s="73"/>
      <c r="BJ1011" s="9" t="str">
        <f t="shared" si="1741"/>
        <v/>
      </c>
      <c r="BK1011" s="9"/>
      <c r="BL1011" s="9" t="str">
        <f t="shared" si="1670"/>
        <v/>
      </c>
      <c r="BM1011" s="9"/>
      <c r="BN1011" s="62" t="str">
        <f t="shared" si="1716"/>
        <v/>
      </c>
      <c r="BO1011" s="95" t="str">
        <f t="shared" si="1717"/>
        <v/>
      </c>
      <c r="BP1011" s="9" t="str">
        <f t="shared" si="1673"/>
        <v/>
      </c>
      <c r="BQ1011" s="10" t="str">
        <f t="shared" si="1674"/>
        <v/>
      </c>
      <c r="BR1011" s="7"/>
      <c r="BS1011" s="1"/>
      <c r="BT1011" s="15"/>
      <c r="BU1011" s="9"/>
      <c r="BV1011" s="9" t="str">
        <f t="shared" ref="BV1011:BV1029" si="1742">IF(BU1011="","",BU1011-BU1010)</f>
        <v/>
      </c>
      <c r="BW1011" s="9"/>
      <c r="BX1011" s="9" t="str">
        <f t="shared" ref="BX1011:BX1030" si="1743">IF(BW1011="","",BW1011-BW1010)</f>
        <v/>
      </c>
      <c r="BY1011" s="9"/>
      <c r="BZ1011" s="9" t="str">
        <f t="shared" ref="BZ1011:BZ1030" si="1744">IF(BY1011="","",BY1010+CA1010-BY1011)</f>
        <v/>
      </c>
      <c r="CA1011" s="9"/>
      <c r="CB1011" s="9"/>
      <c r="CC1011" s="9"/>
      <c r="CD1011" s="9" t="str">
        <f t="shared" si="1696"/>
        <v/>
      </c>
      <c r="CE1011" s="10" t="str">
        <f t="shared" si="1697"/>
        <v/>
      </c>
      <c r="CF1011" s="7"/>
      <c r="CH1011" s="15"/>
      <c r="CI1011" s="9"/>
      <c r="CJ1011" s="9" t="str">
        <f t="shared" ref="CJ1011:CJ1029" si="1745">IF(CI1011="","",CI1011-CI1010)</f>
        <v/>
      </c>
      <c r="CK1011" s="9"/>
      <c r="CL1011" s="9" t="str">
        <f t="shared" ref="CL1011:CL1030" si="1746">IF(CK1011="","",CK1011-CK1010)</f>
        <v/>
      </c>
      <c r="CM1011" s="9"/>
      <c r="CN1011" s="9" t="str">
        <f t="shared" ref="CN1011:CN1030" si="1747">IF(CM1011="","",CM1010+CO1010-CM1011)</f>
        <v/>
      </c>
      <c r="CO1011" s="9"/>
      <c r="CP1011" s="9"/>
      <c r="CQ1011" s="9"/>
      <c r="CR1011" s="9" t="str">
        <f t="shared" si="1701"/>
        <v/>
      </c>
      <c r="CS1011" s="10" t="str">
        <f t="shared" si="1702"/>
        <v/>
      </c>
      <c r="CT1011" s="7"/>
      <c r="CV1011" s="15"/>
      <c r="CW1011" s="9"/>
      <c r="CX1011" s="9" t="str">
        <f t="shared" ref="CX1011:CX1029" si="1748">IF(CW1011="","",CW1011-CW1010)</f>
        <v/>
      </c>
      <c r="CY1011" s="9"/>
      <c r="CZ1011" s="9" t="str">
        <f t="shared" ref="CZ1011:CZ1030" si="1749">IF(CY1011="","",CY1011-CY1010)</f>
        <v/>
      </c>
      <c r="DA1011" s="9"/>
      <c r="DB1011" s="9" t="str">
        <f t="shared" ref="DB1011:DB1030" si="1750">IF(DA1011="","",DA1010+DC1010-DA1011)</f>
        <v/>
      </c>
      <c r="DC1011" s="9"/>
      <c r="DD1011" s="9"/>
      <c r="DE1011" s="9"/>
      <c r="DF1011" s="9" t="str">
        <f t="shared" si="1706"/>
        <v/>
      </c>
      <c r="DG1011" s="10" t="str">
        <f t="shared" si="1707"/>
        <v/>
      </c>
      <c r="DH1011" s="7"/>
    </row>
    <row r="1012" spans="1:142" ht="15" customHeight="1">
      <c r="A1012" s="15"/>
      <c r="B1012" s="15"/>
      <c r="C1012" s="9"/>
      <c r="D1012" s="9" t="str">
        <f t="shared" si="1640"/>
        <v/>
      </c>
      <c r="E1012" s="9"/>
      <c r="F1012" s="9" t="str">
        <f t="shared" si="1641"/>
        <v/>
      </c>
      <c r="G1012" s="9"/>
      <c r="H1012" s="9" t="str">
        <f t="shared" si="1642"/>
        <v/>
      </c>
      <c r="I1012" s="9"/>
      <c r="J1012" s="62" t="str">
        <f t="shared" si="1718"/>
        <v/>
      </c>
      <c r="K1012" s="9" t="str">
        <f t="shared" si="1719"/>
        <v/>
      </c>
      <c r="L1012" s="9" t="str">
        <f t="shared" si="1710"/>
        <v/>
      </c>
      <c r="M1012" s="10" t="str">
        <f t="shared" si="1711"/>
        <v/>
      </c>
      <c r="N1012" s="7"/>
      <c r="P1012" s="15"/>
      <c r="Q1012" s="9"/>
      <c r="R1012" s="9" t="str">
        <f t="shared" si="1720"/>
        <v/>
      </c>
      <c r="S1012" s="9"/>
      <c r="T1012" s="9" t="str">
        <f t="shared" si="1721"/>
        <v/>
      </c>
      <c r="U1012" s="9"/>
      <c r="V1012" s="9" t="str">
        <f t="shared" si="1722"/>
        <v/>
      </c>
      <c r="W1012" s="9"/>
      <c r="X1012" s="62" t="str">
        <f t="shared" si="1723"/>
        <v/>
      </c>
      <c r="Y1012" s="9" t="str">
        <f t="shared" si="1724"/>
        <v/>
      </c>
      <c r="Z1012" s="9" t="str">
        <f t="shared" si="1725"/>
        <v/>
      </c>
      <c r="AA1012" s="10" t="str">
        <f t="shared" si="1726"/>
        <v/>
      </c>
      <c r="AB1012" s="7"/>
      <c r="AD1012" s="15"/>
      <c r="AE1012" s="9"/>
      <c r="AF1012" s="9" t="str">
        <f t="shared" si="1727"/>
        <v/>
      </c>
      <c r="AG1012" s="9"/>
      <c r="AH1012" s="9" t="str">
        <f t="shared" si="1728"/>
        <v/>
      </c>
      <c r="AI1012" s="9"/>
      <c r="AJ1012" s="9" t="str">
        <f t="shared" si="1729"/>
        <v/>
      </c>
      <c r="AK1012" s="9"/>
      <c r="AL1012" s="62" t="str">
        <f t="shared" si="1730"/>
        <v/>
      </c>
      <c r="AM1012" s="9" t="str">
        <f t="shared" si="1731"/>
        <v/>
      </c>
      <c r="AN1012" s="9" t="str">
        <f t="shared" si="1732"/>
        <v/>
      </c>
      <c r="AO1012" s="10" t="str">
        <f t="shared" si="1733"/>
        <v/>
      </c>
      <c r="AP1012" s="7"/>
      <c r="AR1012" s="17"/>
      <c r="AS1012" s="9"/>
      <c r="AT1012" s="9" t="str">
        <f t="shared" si="1734"/>
        <v/>
      </c>
      <c r="AU1012" s="9"/>
      <c r="AV1012" s="9" t="str">
        <f t="shared" si="1735"/>
        <v/>
      </c>
      <c r="AW1012" s="9"/>
      <c r="AX1012" s="9" t="str">
        <f t="shared" si="1736"/>
        <v/>
      </c>
      <c r="AY1012" s="9"/>
      <c r="AZ1012" s="62" t="str">
        <f t="shared" si="1737"/>
        <v/>
      </c>
      <c r="BA1012" s="9" t="str">
        <f t="shared" si="1738"/>
        <v/>
      </c>
      <c r="BB1012" s="9" t="str">
        <f t="shared" si="1739"/>
        <v/>
      </c>
      <c r="BC1012" s="10" t="str">
        <f t="shared" si="1740"/>
        <v/>
      </c>
      <c r="BD1012" s="7"/>
      <c r="BF1012" s="15"/>
      <c r="BG1012" s="9"/>
      <c r="BH1012" s="9" t="str">
        <f t="shared" si="1668"/>
        <v/>
      </c>
      <c r="BI1012" s="73"/>
      <c r="BJ1012" s="9" t="str">
        <f t="shared" si="1741"/>
        <v/>
      </c>
      <c r="BK1012" s="9"/>
      <c r="BL1012" s="9" t="str">
        <f t="shared" si="1670"/>
        <v/>
      </c>
      <c r="BM1012" s="9"/>
      <c r="BN1012" s="62" t="str">
        <f t="shared" si="1716"/>
        <v/>
      </c>
      <c r="BO1012" s="9" t="str">
        <f t="shared" si="1717"/>
        <v/>
      </c>
      <c r="BP1012" s="9" t="str">
        <f t="shared" si="1673"/>
        <v/>
      </c>
      <c r="BQ1012" s="10" t="str">
        <f t="shared" si="1674"/>
        <v/>
      </c>
      <c r="BR1012" s="7"/>
      <c r="BS1012" s="1"/>
      <c r="BT1012" s="15"/>
      <c r="BU1012" s="9"/>
      <c r="BV1012" s="9" t="str">
        <f t="shared" si="1742"/>
        <v/>
      </c>
      <c r="BW1012" s="9"/>
      <c r="BX1012" s="9" t="str">
        <f t="shared" si="1743"/>
        <v/>
      </c>
      <c r="BY1012" s="9"/>
      <c r="BZ1012" s="9" t="str">
        <f t="shared" si="1744"/>
        <v/>
      </c>
      <c r="CA1012" s="9"/>
      <c r="CB1012" s="9"/>
      <c r="CC1012" s="9"/>
      <c r="CD1012" s="9" t="str">
        <f t="shared" si="1696"/>
        <v/>
      </c>
      <c r="CE1012" s="10" t="str">
        <f t="shared" si="1697"/>
        <v/>
      </c>
      <c r="CF1012" s="7"/>
      <c r="CH1012" s="15"/>
      <c r="CI1012" s="9"/>
      <c r="CJ1012" s="9" t="str">
        <f t="shared" si="1745"/>
        <v/>
      </c>
      <c r="CK1012" s="9"/>
      <c r="CL1012" s="9" t="str">
        <f t="shared" si="1746"/>
        <v/>
      </c>
      <c r="CM1012" s="9"/>
      <c r="CN1012" s="9" t="str">
        <f t="shared" si="1747"/>
        <v/>
      </c>
      <c r="CO1012" s="9"/>
      <c r="CP1012" s="9"/>
      <c r="CQ1012" s="9"/>
      <c r="CR1012" s="9" t="str">
        <f t="shared" si="1701"/>
        <v/>
      </c>
      <c r="CS1012" s="10" t="str">
        <f t="shared" si="1702"/>
        <v/>
      </c>
      <c r="CT1012" s="7"/>
      <c r="CV1012" s="15"/>
      <c r="CW1012" s="9"/>
      <c r="CX1012" s="9" t="str">
        <f t="shared" si="1748"/>
        <v/>
      </c>
      <c r="CY1012" s="9"/>
      <c r="CZ1012" s="9" t="str">
        <f t="shared" si="1749"/>
        <v/>
      </c>
      <c r="DA1012" s="9"/>
      <c r="DB1012" s="9" t="str">
        <f t="shared" si="1750"/>
        <v/>
      </c>
      <c r="DC1012" s="9"/>
      <c r="DD1012" s="9"/>
      <c r="DE1012" s="9"/>
      <c r="DF1012" s="9" t="str">
        <f t="shared" si="1706"/>
        <v/>
      </c>
      <c r="DG1012" s="10" t="str">
        <f t="shared" si="1707"/>
        <v/>
      </c>
      <c r="DH1012" s="7"/>
    </row>
    <row r="1013" spans="1:142" ht="15" customHeight="1" thickBot="1">
      <c r="A1013" s="23"/>
      <c r="B1013" s="23"/>
      <c r="C1013" s="24"/>
      <c r="D1013" s="24" t="str">
        <f t="shared" si="1640"/>
        <v/>
      </c>
      <c r="E1013" s="24"/>
      <c r="F1013" s="24" t="str">
        <f t="shared" si="1641"/>
        <v/>
      </c>
      <c r="G1013" s="24"/>
      <c r="H1013" s="24" t="str">
        <f t="shared" si="1642"/>
        <v/>
      </c>
      <c r="I1013" s="24"/>
      <c r="J1013" s="63" t="str">
        <f t="shared" si="1718"/>
        <v/>
      </c>
      <c r="K1013" s="96" t="str">
        <f t="shared" si="1719"/>
        <v/>
      </c>
      <c r="L1013" s="24" t="str">
        <f t="shared" si="1710"/>
        <v/>
      </c>
      <c r="M1013" s="26" t="str">
        <f t="shared" si="1711"/>
        <v/>
      </c>
      <c r="N1013" s="7"/>
      <c r="P1013" s="23"/>
      <c r="Q1013" s="24"/>
      <c r="R1013" s="24" t="str">
        <f t="shared" si="1720"/>
        <v/>
      </c>
      <c r="S1013" s="24"/>
      <c r="T1013" s="24" t="str">
        <f t="shared" si="1721"/>
        <v/>
      </c>
      <c r="U1013" s="24"/>
      <c r="V1013" s="24" t="str">
        <f t="shared" si="1722"/>
        <v/>
      </c>
      <c r="W1013" s="24"/>
      <c r="X1013" s="63" t="str">
        <f t="shared" si="1723"/>
        <v/>
      </c>
      <c r="Y1013" s="96" t="str">
        <f t="shared" si="1724"/>
        <v/>
      </c>
      <c r="Z1013" s="24" t="str">
        <f t="shared" si="1725"/>
        <v/>
      </c>
      <c r="AA1013" s="26" t="str">
        <f t="shared" si="1726"/>
        <v/>
      </c>
      <c r="AB1013" s="7"/>
      <c r="AD1013" s="23"/>
      <c r="AE1013" s="24"/>
      <c r="AF1013" s="24" t="str">
        <f t="shared" si="1727"/>
        <v/>
      </c>
      <c r="AG1013" s="24"/>
      <c r="AH1013" s="24" t="str">
        <f t="shared" si="1728"/>
        <v/>
      </c>
      <c r="AI1013" s="24"/>
      <c r="AJ1013" s="24" t="str">
        <f t="shared" si="1729"/>
        <v/>
      </c>
      <c r="AK1013" s="24"/>
      <c r="AL1013" s="63" t="str">
        <f t="shared" si="1730"/>
        <v/>
      </c>
      <c r="AM1013" s="96" t="str">
        <f t="shared" si="1731"/>
        <v/>
      </c>
      <c r="AN1013" s="24" t="str">
        <f t="shared" si="1732"/>
        <v/>
      </c>
      <c r="AO1013" s="26" t="str">
        <f t="shared" si="1733"/>
        <v/>
      </c>
      <c r="AP1013" s="7"/>
      <c r="AR1013" s="23"/>
      <c r="AS1013" s="24"/>
      <c r="AT1013" s="24" t="str">
        <f t="shared" si="1734"/>
        <v/>
      </c>
      <c r="AU1013" s="24"/>
      <c r="AV1013" s="24" t="str">
        <f t="shared" si="1735"/>
        <v/>
      </c>
      <c r="AW1013" s="24"/>
      <c r="AX1013" s="24" t="str">
        <f t="shared" si="1736"/>
        <v/>
      </c>
      <c r="AY1013" s="24"/>
      <c r="AZ1013" s="63" t="str">
        <f t="shared" si="1737"/>
        <v/>
      </c>
      <c r="BA1013" s="96" t="str">
        <f t="shared" si="1738"/>
        <v/>
      </c>
      <c r="BB1013" s="24" t="str">
        <f t="shared" si="1739"/>
        <v/>
      </c>
      <c r="BC1013" s="26" t="str">
        <f t="shared" si="1740"/>
        <v/>
      </c>
      <c r="BD1013" s="7"/>
      <c r="BF1013" s="23"/>
      <c r="BG1013" s="24"/>
      <c r="BH1013" s="24" t="str">
        <f t="shared" si="1668"/>
        <v/>
      </c>
      <c r="BI1013" s="189"/>
      <c r="BJ1013" s="24" t="str">
        <f t="shared" si="1741"/>
        <v/>
      </c>
      <c r="BK1013" s="24"/>
      <c r="BL1013" s="24" t="str">
        <f t="shared" si="1670"/>
        <v/>
      </c>
      <c r="BM1013" s="24"/>
      <c r="BN1013" s="63" t="str">
        <f t="shared" si="1716"/>
        <v/>
      </c>
      <c r="BO1013" s="96" t="str">
        <f t="shared" si="1717"/>
        <v/>
      </c>
      <c r="BP1013" s="24" t="str">
        <f t="shared" si="1673"/>
        <v/>
      </c>
      <c r="BQ1013" s="26" t="str">
        <f t="shared" si="1674"/>
        <v/>
      </c>
      <c r="BR1013" s="7"/>
      <c r="BS1013" s="1"/>
      <c r="BT1013" s="15"/>
      <c r="BU1013" s="9"/>
      <c r="BV1013" s="9" t="str">
        <f t="shared" si="1742"/>
        <v/>
      </c>
      <c r="BW1013" s="9"/>
      <c r="BX1013" s="9" t="str">
        <f t="shared" si="1743"/>
        <v/>
      </c>
      <c r="BY1013" s="9"/>
      <c r="BZ1013" s="9" t="str">
        <f t="shared" si="1744"/>
        <v/>
      </c>
      <c r="CA1013" s="9"/>
      <c r="CB1013" s="9"/>
      <c r="CC1013" s="9"/>
      <c r="CD1013" s="9" t="str">
        <f t="shared" si="1696"/>
        <v/>
      </c>
      <c r="CE1013" s="10" t="str">
        <f t="shared" si="1697"/>
        <v/>
      </c>
      <c r="CF1013" s="7"/>
      <c r="CH1013" s="15"/>
      <c r="CI1013" s="9"/>
      <c r="CJ1013" s="9" t="str">
        <f t="shared" si="1745"/>
        <v/>
      </c>
      <c r="CK1013" s="9"/>
      <c r="CL1013" s="9" t="str">
        <f t="shared" si="1746"/>
        <v/>
      </c>
      <c r="CM1013" s="9"/>
      <c r="CN1013" s="9" t="str">
        <f t="shared" si="1747"/>
        <v/>
      </c>
      <c r="CO1013" s="9"/>
      <c r="CP1013" s="9"/>
      <c r="CQ1013" s="9"/>
      <c r="CR1013" s="9" t="str">
        <f t="shared" si="1701"/>
        <v/>
      </c>
      <c r="CS1013" s="10" t="str">
        <f t="shared" si="1702"/>
        <v/>
      </c>
      <c r="CT1013" s="7"/>
      <c r="CV1013" s="15"/>
      <c r="CW1013" s="9"/>
      <c r="CX1013" s="9" t="str">
        <f t="shared" si="1748"/>
        <v/>
      </c>
      <c r="CY1013" s="9"/>
      <c r="CZ1013" s="9" t="str">
        <f t="shared" si="1749"/>
        <v/>
      </c>
      <c r="DA1013" s="9"/>
      <c r="DB1013" s="9" t="str">
        <f t="shared" si="1750"/>
        <v/>
      </c>
      <c r="DC1013" s="9"/>
      <c r="DD1013" s="9"/>
      <c r="DE1013" s="9"/>
      <c r="DF1013" s="9" t="str">
        <f t="shared" si="1706"/>
        <v/>
      </c>
      <c r="DG1013" s="10" t="str">
        <f t="shared" si="1707"/>
        <v/>
      </c>
      <c r="DH1013" s="7"/>
    </row>
    <row r="1014" spans="1:142" ht="15" customHeight="1" thickTop="1">
      <c r="A1014" s="15"/>
      <c r="B1014" s="6" t="str">
        <f>IF(A1014="","",SUM(D1014:D1017)+SUM(R1014:R1017)+BV987+SUM(CJ1014:CJ1017))</f>
        <v/>
      </c>
      <c r="C1014" s="78"/>
      <c r="D1014" s="78" t="str">
        <f t="shared" si="1640"/>
        <v/>
      </c>
      <c r="E1014" s="78"/>
      <c r="F1014" s="28" t="str">
        <f t="shared" si="1641"/>
        <v/>
      </c>
      <c r="G1014" s="78"/>
      <c r="H1014" s="78" t="str">
        <f t="shared" si="1642"/>
        <v/>
      </c>
      <c r="I1014" s="78"/>
      <c r="J1014" s="90"/>
      <c r="K1014" s="91"/>
      <c r="L1014" s="28" t="str">
        <f t="shared" si="1710"/>
        <v/>
      </c>
      <c r="M1014" s="29" t="str">
        <f t="shared" si="1711"/>
        <v/>
      </c>
      <c r="N1014" s="7"/>
      <c r="P1014" s="89" t="str">
        <f>IF(A1014="","",A1014)</f>
        <v/>
      </c>
      <c r="Q1014" s="78"/>
      <c r="R1014" s="78" t="str">
        <f t="shared" si="1720"/>
        <v/>
      </c>
      <c r="S1014" s="78"/>
      <c r="T1014" s="28" t="str">
        <f t="shared" si="1721"/>
        <v/>
      </c>
      <c r="U1014" s="78"/>
      <c r="V1014" s="78" t="str">
        <f t="shared" si="1722"/>
        <v/>
      </c>
      <c r="W1014" s="78"/>
      <c r="X1014" s="90"/>
      <c r="Y1014" s="91"/>
      <c r="Z1014" s="28" t="str">
        <f t="shared" si="1725"/>
        <v/>
      </c>
      <c r="AA1014" s="29" t="str">
        <f t="shared" si="1726"/>
        <v/>
      </c>
      <c r="AB1014" s="7"/>
      <c r="AD1014" s="89" t="str">
        <f>IF(CF1014="","",CF1014)</f>
        <v/>
      </c>
      <c r="AE1014" s="78"/>
      <c r="AF1014" s="78" t="str">
        <f t="shared" si="1727"/>
        <v/>
      </c>
      <c r="AG1014" s="78"/>
      <c r="AH1014" s="28" t="str">
        <f t="shared" si="1728"/>
        <v/>
      </c>
      <c r="AI1014" s="78"/>
      <c r="AJ1014" s="78" t="str">
        <f t="shared" si="1729"/>
        <v/>
      </c>
      <c r="AK1014" s="78"/>
      <c r="AL1014" s="90"/>
      <c r="AM1014" s="91"/>
      <c r="AN1014" s="28" t="str">
        <f t="shared" si="1732"/>
        <v/>
      </c>
      <c r="AO1014" s="29" t="str">
        <f t="shared" si="1733"/>
        <v/>
      </c>
      <c r="AP1014" s="7"/>
      <c r="AR1014" s="89"/>
      <c r="AS1014" s="78"/>
      <c r="AT1014" s="78" t="str">
        <f t="shared" si="1734"/>
        <v/>
      </c>
      <c r="AU1014" s="78"/>
      <c r="AV1014" s="28" t="str">
        <f t="shared" si="1735"/>
        <v/>
      </c>
      <c r="AW1014" s="78"/>
      <c r="AX1014" s="78" t="str">
        <f t="shared" si="1736"/>
        <v/>
      </c>
      <c r="AY1014" s="78"/>
      <c r="AZ1014" s="90"/>
      <c r="BA1014" s="91"/>
      <c r="BB1014" s="28" t="str">
        <f t="shared" si="1739"/>
        <v/>
      </c>
      <c r="BC1014" s="29" t="str">
        <f t="shared" si="1740"/>
        <v/>
      </c>
      <c r="BD1014" s="7"/>
      <c r="BF1014" s="89" t="str">
        <f>IF(EZ1014="","",EZ1014)</f>
        <v/>
      </c>
      <c r="BG1014" s="78"/>
      <c r="BH1014" s="78" t="str">
        <f t="shared" si="1668"/>
        <v/>
      </c>
      <c r="BI1014" s="188"/>
      <c r="BJ1014" s="28" t="str">
        <f t="shared" si="1741"/>
        <v/>
      </c>
      <c r="BK1014" s="78"/>
      <c r="BL1014" s="78" t="str">
        <f t="shared" si="1670"/>
        <v/>
      </c>
      <c r="BM1014" s="78"/>
      <c r="BN1014" s="90"/>
      <c r="BO1014" s="91"/>
      <c r="BP1014" s="28" t="str">
        <f t="shared" si="1673"/>
        <v/>
      </c>
      <c r="BQ1014" s="29" t="str">
        <f t="shared" si="1674"/>
        <v/>
      </c>
      <c r="BR1014" s="7"/>
      <c r="BS1014" s="1"/>
      <c r="BT1014" s="15"/>
      <c r="BU1014" s="9"/>
      <c r="BV1014" s="9" t="str">
        <f t="shared" si="1742"/>
        <v/>
      </c>
      <c r="BW1014" s="9"/>
      <c r="BX1014" s="9" t="str">
        <f t="shared" si="1743"/>
        <v/>
      </c>
      <c r="BY1014" s="9"/>
      <c r="BZ1014" s="9" t="str">
        <f t="shared" si="1744"/>
        <v/>
      </c>
      <c r="CA1014" s="9"/>
      <c r="CB1014" s="9"/>
      <c r="CC1014" s="9"/>
      <c r="CD1014" s="9" t="str">
        <f t="shared" si="1696"/>
        <v/>
      </c>
      <c r="CE1014" s="10" t="str">
        <f t="shared" si="1697"/>
        <v/>
      </c>
      <c r="CF1014" s="7"/>
      <c r="CH1014" s="15"/>
      <c r="CI1014" s="9"/>
      <c r="CJ1014" s="9" t="str">
        <f t="shared" si="1745"/>
        <v/>
      </c>
      <c r="CK1014" s="9"/>
      <c r="CL1014" s="9" t="str">
        <f t="shared" si="1746"/>
        <v/>
      </c>
      <c r="CM1014" s="9"/>
      <c r="CN1014" s="9" t="str">
        <f t="shared" si="1747"/>
        <v/>
      </c>
      <c r="CO1014" s="9"/>
      <c r="CP1014" s="9"/>
      <c r="CQ1014" s="9"/>
      <c r="CR1014" s="9" t="str">
        <f t="shared" si="1701"/>
        <v/>
      </c>
      <c r="CS1014" s="10" t="str">
        <f t="shared" si="1702"/>
        <v/>
      </c>
      <c r="CT1014" s="7"/>
      <c r="CV1014" s="15"/>
      <c r="CW1014" s="9"/>
      <c r="CX1014" s="9" t="str">
        <f t="shared" si="1748"/>
        <v/>
      </c>
      <c r="CY1014" s="9"/>
      <c r="CZ1014" s="9" t="str">
        <f t="shared" si="1749"/>
        <v/>
      </c>
      <c r="DA1014" s="9"/>
      <c r="DB1014" s="9" t="str">
        <f t="shared" si="1750"/>
        <v/>
      </c>
      <c r="DC1014" s="9"/>
      <c r="DD1014" s="9"/>
      <c r="DE1014" s="9"/>
      <c r="DF1014" s="9" t="str">
        <f t="shared" si="1706"/>
        <v/>
      </c>
      <c r="DG1014" s="10" t="str">
        <f t="shared" si="1707"/>
        <v/>
      </c>
      <c r="DH1014" s="7"/>
    </row>
    <row r="1015" spans="1:142" ht="15" customHeight="1">
      <c r="A1015" s="15"/>
      <c r="B1015" s="15"/>
      <c r="C1015" s="9"/>
      <c r="D1015" s="9" t="str">
        <f t="shared" si="1640"/>
        <v/>
      </c>
      <c r="E1015" s="9"/>
      <c r="F1015" s="9" t="str">
        <f t="shared" si="1641"/>
        <v/>
      </c>
      <c r="G1015" s="9"/>
      <c r="H1015" s="9" t="str">
        <f t="shared" si="1642"/>
        <v/>
      </c>
      <c r="I1015" s="9"/>
      <c r="J1015" s="62"/>
      <c r="K1015" s="95"/>
      <c r="L1015" s="9" t="str">
        <f t="shared" si="1710"/>
        <v/>
      </c>
      <c r="M1015" s="10" t="str">
        <f t="shared" si="1711"/>
        <v/>
      </c>
      <c r="N1015" s="7"/>
      <c r="P1015" s="15"/>
      <c r="Q1015" s="9"/>
      <c r="R1015" s="9" t="str">
        <f t="shared" si="1720"/>
        <v/>
      </c>
      <c r="S1015" s="9"/>
      <c r="T1015" s="9" t="str">
        <f t="shared" si="1721"/>
        <v/>
      </c>
      <c r="U1015" s="9"/>
      <c r="V1015" s="9" t="str">
        <f t="shared" si="1722"/>
        <v/>
      </c>
      <c r="W1015" s="9"/>
      <c r="X1015" s="62"/>
      <c r="Y1015" s="95"/>
      <c r="Z1015" s="9" t="str">
        <f t="shared" si="1725"/>
        <v/>
      </c>
      <c r="AA1015" s="10" t="str">
        <f t="shared" si="1726"/>
        <v/>
      </c>
      <c r="AB1015" s="7"/>
      <c r="AD1015" s="15"/>
      <c r="AE1015" s="9"/>
      <c r="AF1015" s="9" t="str">
        <f t="shared" si="1727"/>
        <v/>
      </c>
      <c r="AG1015" s="9"/>
      <c r="AH1015" s="9" t="str">
        <f t="shared" si="1728"/>
        <v/>
      </c>
      <c r="AI1015" s="9"/>
      <c r="AJ1015" s="9" t="str">
        <f t="shared" si="1729"/>
        <v/>
      </c>
      <c r="AK1015" s="9"/>
      <c r="AL1015" s="62"/>
      <c r="AM1015" s="95"/>
      <c r="AN1015" s="9" t="str">
        <f t="shared" si="1732"/>
        <v/>
      </c>
      <c r="AO1015" s="10" t="str">
        <f t="shared" si="1733"/>
        <v/>
      </c>
      <c r="AP1015" s="7"/>
      <c r="AR1015" s="15"/>
      <c r="AS1015" s="9"/>
      <c r="AT1015" s="9" t="str">
        <f t="shared" si="1734"/>
        <v/>
      </c>
      <c r="AU1015" s="9"/>
      <c r="AV1015" s="9" t="str">
        <f t="shared" si="1735"/>
        <v/>
      </c>
      <c r="AW1015" s="9"/>
      <c r="AX1015" s="9" t="str">
        <f t="shared" si="1736"/>
        <v/>
      </c>
      <c r="AY1015" s="9"/>
      <c r="AZ1015" s="62"/>
      <c r="BA1015" s="95"/>
      <c r="BB1015" s="9" t="str">
        <f t="shared" si="1739"/>
        <v/>
      </c>
      <c r="BC1015" s="10" t="str">
        <f t="shared" si="1740"/>
        <v/>
      </c>
      <c r="BD1015" s="7"/>
      <c r="BF1015" s="15"/>
      <c r="BG1015" s="9"/>
      <c r="BH1015" s="9" t="str">
        <f t="shared" si="1668"/>
        <v/>
      </c>
      <c r="BI1015" s="73"/>
      <c r="BJ1015" s="9" t="str">
        <f t="shared" si="1741"/>
        <v/>
      </c>
      <c r="BK1015" s="9"/>
      <c r="BL1015" s="9" t="str">
        <f t="shared" si="1670"/>
        <v/>
      </c>
      <c r="BM1015" s="9"/>
      <c r="BN1015" s="62"/>
      <c r="BO1015" s="95"/>
      <c r="BP1015" s="9" t="str">
        <f t="shared" si="1673"/>
        <v/>
      </c>
      <c r="BQ1015" s="10" t="str">
        <f t="shared" si="1674"/>
        <v/>
      </c>
      <c r="BR1015" s="7"/>
      <c r="BS1015" s="1"/>
      <c r="BT1015" s="15"/>
      <c r="BU1015" s="9"/>
      <c r="BV1015" s="9" t="str">
        <f t="shared" si="1742"/>
        <v/>
      </c>
      <c r="BW1015" s="9"/>
      <c r="BX1015" s="9" t="str">
        <f t="shared" si="1743"/>
        <v/>
      </c>
      <c r="BY1015" s="9"/>
      <c r="BZ1015" s="9" t="str">
        <f t="shared" si="1744"/>
        <v/>
      </c>
      <c r="CA1015" s="9"/>
      <c r="CB1015" s="9"/>
      <c r="CC1015" s="9"/>
      <c r="CD1015" s="9" t="str">
        <f t="shared" si="1696"/>
        <v/>
      </c>
      <c r="CE1015" s="10" t="str">
        <f t="shared" si="1697"/>
        <v/>
      </c>
      <c r="CF1015" s="7"/>
      <c r="CH1015" s="15"/>
      <c r="CI1015" s="9"/>
      <c r="CJ1015" s="9" t="str">
        <f t="shared" si="1745"/>
        <v/>
      </c>
      <c r="CK1015" s="9"/>
      <c r="CL1015" s="9" t="str">
        <f t="shared" si="1746"/>
        <v/>
      </c>
      <c r="CM1015" s="9"/>
      <c r="CN1015" s="9" t="str">
        <f t="shared" si="1747"/>
        <v/>
      </c>
      <c r="CO1015" s="9"/>
      <c r="CP1015" s="9"/>
      <c r="CQ1015" s="9"/>
      <c r="CR1015" s="9" t="str">
        <f t="shared" si="1701"/>
        <v/>
      </c>
      <c r="CS1015" s="10" t="str">
        <f t="shared" si="1702"/>
        <v/>
      </c>
      <c r="CT1015" s="7"/>
      <c r="CV1015" s="15"/>
      <c r="CW1015" s="9"/>
      <c r="CX1015" s="9" t="str">
        <f t="shared" si="1748"/>
        <v/>
      </c>
      <c r="CY1015" s="9"/>
      <c r="CZ1015" s="9" t="str">
        <f t="shared" si="1749"/>
        <v/>
      </c>
      <c r="DA1015" s="9"/>
      <c r="DB1015" s="9" t="str">
        <f t="shared" si="1750"/>
        <v/>
      </c>
      <c r="DC1015" s="9"/>
      <c r="DD1015" s="9"/>
      <c r="DE1015" s="9"/>
      <c r="DF1015" s="9" t="str">
        <f t="shared" si="1706"/>
        <v/>
      </c>
      <c r="DG1015" s="10" t="str">
        <f t="shared" si="1707"/>
        <v/>
      </c>
      <c r="DH1015" s="7"/>
    </row>
    <row r="1016" spans="1:142" ht="15" customHeight="1">
      <c r="A1016" s="15"/>
      <c r="B1016" s="15"/>
      <c r="C1016" s="9"/>
      <c r="D1016" s="9" t="str">
        <f t="shared" si="1640"/>
        <v/>
      </c>
      <c r="E1016" s="9"/>
      <c r="F1016" s="9" t="str">
        <f t="shared" si="1641"/>
        <v/>
      </c>
      <c r="G1016" s="9"/>
      <c r="H1016" s="9" t="str">
        <f t="shared" si="1642"/>
        <v/>
      </c>
      <c r="I1016" s="9"/>
      <c r="J1016" s="62"/>
      <c r="K1016" s="95"/>
      <c r="L1016" s="9" t="str">
        <f t="shared" si="1710"/>
        <v/>
      </c>
      <c r="M1016" s="10" t="str">
        <f t="shared" si="1711"/>
        <v/>
      </c>
      <c r="N1016" s="7"/>
      <c r="P1016" s="15"/>
      <c r="Q1016" s="9"/>
      <c r="R1016" s="9" t="str">
        <f t="shared" si="1720"/>
        <v/>
      </c>
      <c r="S1016" s="9"/>
      <c r="T1016" s="9" t="str">
        <f t="shared" si="1721"/>
        <v/>
      </c>
      <c r="U1016" s="9"/>
      <c r="V1016" s="9" t="str">
        <f t="shared" si="1722"/>
        <v/>
      </c>
      <c r="W1016" s="9"/>
      <c r="X1016" s="62"/>
      <c r="Y1016" s="95"/>
      <c r="Z1016" s="9" t="str">
        <f t="shared" si="1725"/>
        <v/>
      </c>
      <c r="AA1016" s="10" t="str">
        <f t="shared" si="1726"/>
        <v/>
      </c>
      <c r="AB1016" s="7"/>
      <c r="AD1016" s="15"/>
      <c r="AE1016" s="9"/>
      <c r="AF1016" s="9" t="str">
        <f t="shared" si="1727"/>
        <v/>
      </c>
      <c r="AG1016" s="9"/>
      <c r="AH1016" s="9" t="str">
        <f t="shared" si="1728"/>
        <v/>
      </c>
      <c r="AI1016" s="9"/>
      <c r="AJ1016" s="9" t="str">
        <f t="shared" si="1729"/>
        <v/>
      </c>
      <c r="AK1016" s="9"/>
      <c r="AL1016" s="62"/>
      <c r="AM1016" s="95"/>
      <c r="AN1016" s="9" t="str">
        <f t="shared" si="1732"/>
        <v/>
      </c>
      <c r="AO1016" s="10" t="str">
        <f t="shared" si="1733"/>
        <v/>
      </c>
      <c r="AP1016" s="7"/>
      <c r="AR1016" s="17"/>
      <c r="AS1016" s="9"/>
      <c r="AT1016" s="9" t="str">
        <f t="shared" si="1734"/>
        <v/>
      </c>
      <c r="AU1016" s="9"/>
      <c r="AV1016" s="9" t="str">
        <f t="shared" si="1735"/>
        <v/>
      </c>
      <c r="AW1016" s="9"/>
      <c r="AX1016" s="9" t="str">
        <f t="shared" si="1736"/>
        <v/>
      </c>
      <c r="AY1016" s="9"/>
      <c r="AZ1016" s="62"/>
      <c r="BA1016" s="95"/>
      <c r="BB1016" s="9" t="str">
        <f t="shared" si="1739"/>
        <v/>
      </c>
      <c r="BC1016" s="10" t="str">
        <f t="shared" si="1740"/>
        <v/>
      </c>
      <c r="BD1016" s="7"/>
      <c r="BF1016" s="15"/>
      <c r="BG1016" s="9"/>
      <c r="BH1016" s="9" t="str">
        <f t="shared" si="1668"/>
        <v/>
      </c>
      <c r="BI1016" s="73"/>
      <c r="BJ1016" s="9" t="str">
        <f t="shared" si="1741"/>
        <v/>
      </c>
      <c r="BK1016" s="9"/>
      <c r="BL1016" s="9" t="str">
        <f t="shared" si="1670"/>
        <v/>
      </c>
      <c r="BM1016" s="9"/>
      <c r="BN1016" s="62"/>
      <c r="BO1016" s="95"/>
      <c r="BP1016" s="9" t="str">
        <f t="shared" si="1673"/>
        <v/>
      </c>
      <c r="BQ1016" s="10" t="str">
        <f t="shared" si="1674"/>
        <v/>
      </c>
      <c r="BR1016" s="7"/>
      <c r="BS1016" s="1"/>
      <c r="BT1016" s="15"/>
      <c r="BU1016" s="9"/>
      <c r="BV1016" s="9" t="str">
        <f t="shared" si="1742"/>
        <v/>
      </c>
      <c r="BW1016" s="9"/>
      <c r="BX1016" s="9" t="str">
        <f t="shared" si="1743"/>
        <v/>
      </c>
      <c r="BY1016" s="9"/>
      <c r="BZ1016" s="9" t="str">
        <f t="shared" si="1744"/>
        <v/>
      </c>
      <c r="CA1016" s="9"/>
      <c r="CB1016" s="9"/>
      <c r="CC1016" s="9"/>
      <c r="CD1016" s="9" t="str">
        <f t="shared" si="1696"/>
        <v/>
      </c>
      <c r="CE1016" s="10" t="str">
        <f t="shared" si="1697"/>
        <v/>
      </c>
      <c r="CF1016" s="7"/>
      <c r="CH1016" s="15"/>
      <c r="CI1016" s="9"/>
      <c r="CJ1016" s="9" t="str">
        <f t="shared" si="1745"/>
        <v/>
      </c>
      <c r="CK1016" s="9"/>
      <c r="CL1016" s="9" t="str">
        <f t="shared" si="1746"/>
        <v/>
      </c>
      <c r="CM1016" s="9"/>
      <c r="CN1016" s="9" t="str">
        <f t="shared" si="1747"/>
        <v/>
      </c>
      <c r="CO1016" s="9"/>
      <c r="CP1016" s="9"/>
      <c r="CQ1016" s="9"/>
      <c r="CR1016" s="9" t="str">
        <f t="shared" si="1701"/>
        <v/>
      </c>
      <c r="CS1016" s="10" t="str">
        <f t="shared" si="1702"/>
        <v/>
      </c>
      <c r="CT1016" s="7"/>
      <c r="CV1016" s="15"/>
      <c r="CW1016" s="9"/>
      <c r="CX1016" s="9" t="str">
        <f t="shared" si="1748"/>
        <v/>
      </c>
      <c r="CY1016" s="9"/>
      <c r="CZ1016" s="9" t="str">
        <f t="shared" si="1749"/>
        <v/>
      </c>
      <c r="DA1016" s="9"/>
      <c r="DB1016" s="9" t="str">
        <f t="shared" si="1750"/>
        <v/>
      </c>
      <c r="DC1016" s="9"/>
      <c r="DD1016" s="9"/>
      <c r="DE1016" s="9"/>
      <c r="DF1016" s="9" t="str">
        <f t="shared" si="1706"/>
        <v/>
      </c>
      <c r="DG1016" s="10" t="str">
        <f t="shared" si="1707"/>
        <v/>
      </c>
      <c r="DH1016" s="7"/>
    </row>
    <row r="1017" spans="1:142" ht="15" customHeight="1" thickBot="1">
      <c r="A1017" s="23"/>
      <c r="B1017" s="23"/>
      <c r="C1017" s="24"/>
      <c r="D1017" s="24" t="str">
        <f t="shared" si="1640"/>
        <v/>
      </c>
      <c r="E1017" s="24"/>
      <c r="F1017" s="24" t="str">
        <f t="shared" si="1641"/>
        <v/>
      </c>
      <c r="G1017" s="24"/>
      <c r="H1017" s="24" t="str">
        <f t="shared" si="1642"/>
        <v/>
      </c>
      <c r="I1017" s="24"/>
      <c r="J1017" s="63"/>
      <c r="K1017" s="24"/>
      <c r="L1017" s="24" t="str">
        <f t="shared" si="1710"/>
        <v/>
      </c>
      <c r="M1017" s="26" t="str">
        <f t="shared" si="1711"/>
        <v/>
      </c>
      <c r="N1017" s="7"/>
      <c r="P1017" s="23"/>
      <c r="Q1017" s="24"/>
      <c r="R1017" s="24" t="str">
        <f t="shared" si="1720"/>
        <v/>
      </c>
      <c r="S1017" s="24"/>
      <c r="T1017" s="24" t="str">
        <f t="shared" si="1721"/>
        <v/>
      </c>
      <c r="U1017" s="24"/>
      <c r="V1017" s="24" t="str">
        <f t="shared" si="1722"/>
        <v/>
      </c>
      <c r="W1017" s="24"/>
      <c r="X1017" s="63"/>
      <c r="Y1017" s="24"/>
      <c r="Z1017" s="24" t="str">
        <f t="shared" si="1725"/>
        <v/>
      </c>
      <c r="AA1017" s="26" t="str">
        <f t="shared" si="1726"/>
        <v/>
      </c>
      <c r="AB1017" s="7"/>
      <c r="AD1017" s="23"/>
      <c r="AE1017" s="24"/>
      <c r="AF1017" s="24" t="str">
        <f t="shared" si="1727"/>
        <v/>
      </c>
      <c r="AG1017" s="24"/>
      <c r="AH1017" s="24" t="str">
        <f t="shared" si="1728"/>
        <v/>
      </c>
      <c r="AI1017" s="24"/>
      <c r="AJ1017" s="24" t="str">
        <f t="shared" si="1729"/>
        <v/>
      </c>
      <c r="AK1017" s="24"/>
      <c r="AL1017" s="63"/>
      <c r="AM1017" s="24"/>
      <c r="AN1017" s="24" t="str">
        <f t="shared" si="1732"/>
        <v/>
      </c>
      <c r="AO1017" s="26" t="str">
        <f t="shared" si="1733"/>
        <v/>
      </c>
      <c r="AP1017" s="7"/>
      <c r="AR1017" s="23"/>
      <c r="AS1017" s="24"/>
      <c r="AT1017" s="24" t="str">
        <f t="shared" si="1734"/>
        <v/>
      </c>
      <c r="AU1017" s="24"/>
      <c r="AV1017" s="24" t="str">
        <f t="shared" si="1735"/>
        <v/>
      </c>
      <c r="AW1017" s="24"/>
      <c r="AX1017" s="24" t="str">
        <f t="shared" si="1736"/>
        <v/>
      </c>
      <c r="AY1017" s="24"/>
      <c r="AZ1017" s="63"/>
      <c r="BA1017" s="24"/>
      <c r="BB1017" s="24" t="str">
        <f t="shared" si="1739"/>
        <v/>
      </c>
      <c r="BC1017" s="26" t="str">
        <f t="shared" si="1740"/>
        <v/>
      </c>
      <c r="BD1017" s="7"/>
      <c r="BF1017" s="23"/>
      <c r="BG1017" s="24"/>
      <c r="BH1017" s="24" t="str">
        <f t="shared" si="1668"/>
        <v/>
      </c>
      <c r="BI1017" s="189"/>
      <c r="BJ1017" s="24" t="str">
        <f t="shared" si="1741"/>
        <v/>
      </c>
      <c r="BK1017" s="24"/>
      <c r="BL1017" s="24" t="str">
        <f t="shared" si="1670"/>
        <v/>
      </c>
      <c r="BM1017" s="24"/>
      <c r="BN1017" s="63"/>
      <c r="BO1017" s="24"/>
      <c r="BP1017" s="24" t="str">
        <f t="shared" si="1673"/>
        <v/>
      </c>
      <c r="BQ1017" s="26" t="str">
        <f t="shared" si="1674"/>
        <v/>
      </c>
      <c r="BR1017" s="7"/>
      <c r="BS1017" s="1"/>
      <c r="BT1017" s="15"/>
      <c r="BU1017" s="9"/>
      <c r="BV1017" s="9" t="str">
        <f t="shared" si="1742"/>
        <v/>
      </c>
      <c r="BW1017" s="9"/>
      <c r="BX1017" s="9" t="str">
        <f t="shared" si="1743"/>
        <v/>
      </c>
      <c r="BY1017" s="9"/>
      <c r="BZ1017" s="9" t="str">
        <f t="shared" si="1744"/>
        <v/>
      </c>
      <c r="CA1017" s="9"/>
      <c r="CB1017" s="9"/>
      <c r="CC1017" s="9"/>
      <c r="CD1017" s="9" t="str">
        <f t="shared" si="1696"/>
        <v/>
      </c>
      <c r="CE1017" s="10" t="str">
        <f t="shared" si="1697"/>
        <v/>
      </c>
      <c r="CF1017" s="7"/>
      <c r="CH1017" s="15"/>
      <c r="CI1017" s="9"/>
      <c r="CJ1017" s="9" t="str">
        <f t="shared" si="1745"/>
        <v/>
      </c>
      <c r="CK1017" s="9"/>
      <c r="CL1017" s="9" t="str">
        <f t="shared" si="1746"/>
        <v/>
      </c>
      <c r="CM1017" s="9"/>
      <c r="CN1017" s="9" t="str">
        <f t="shared" si="1747"/>
        <v/>
      </c>
      <c r="CO1017" s="9"/>
      <c r="CP1017" s="9"/>
      <c r="CQ1017" s="9"/>
      <c r="CR1017" s="9" t="str">
        <f t="shared" si="1701"/>
        <v/>
      </c>
      <c r="CS1017" s="10" t="str">
        <f t="shared" si="1702"/>
        <v/>
      </c>
      <c r="CT1017" s="7"/>
      <c r="CV1017" s="15"/>
      <c r="CW1017" s="9"/>
      <c r="CX1017" s="9" t="str">
        <f t="shared" si="1748"/>
        <v/>
      </c>
      <c r="CY1017" s="9"/>
      <c r="CZ1017" s="9" t="str">
        <f t="shared" si="1749"/>
        <v/>
      </c>
      <c r="DA1017" s="9"/>
      <c r="DB1017" s="9" t="str">
        <f t="shared" si="1750"/>
        <v/>
      </c>
      <c r="DC1017" s="9"/>
      <c r="DD1017" s="9"/>
      <c r="DE1017" s="9"/>
      <c r="DF1017" s="9" t="str">
        <f t="shared" si="1706"/>
        <v/>
      </c>
      <c r="DG1017" s="10" t="str">
        <f t="shared" si="1707"/>
        <v/>
      </c>
      <c r="DH1017" s="7"/>
    </row>
    <row r="1018" spans="1:142" ht="15" customHeight="1" thickTop="1">
      <c r="A1018" s="89"/>
      <c r="B1018" s="89"/>
      <c r="C1018" s="78"/>
      <c r="D1018" s="78" t="str">
        <f t="shared" si="1640"/>
        <v/>
      </c>
      <c r="E1018" s="78"/>
      <c r="F1018" s="28" t="str">
        <f t="shared" si="1641"/>
        <v/>
      </c>
      <c r="G1018" s="78"/>
      <c r="H1018" s="78" t="str">
        <f t="shared" si="1642"/>
        <v/>
      </c>
      <c r="I1018" s="78"/>
      <c r="J1018" s="90"/>
      <c r="K1018" s="91"/>
      <c r="L1018" s="28" t="str">
        <f t="shared" si="1710"/>
        <v/>
      </c>
      <c r="M1018" s="29" t="str">
        <f t="shared" si="1711"/>
        <v/>
      </c>
      <c r="N1018" s="7"/>
      <c r="P1018" s="89" t="str">
        <f>IF(A1018="","",A1018)</f>
        <v/>
      </c>
      <c r="Q1018" s="78"/>
      <c r="R1018" s="78" t="str">
        <f t="shared" si="1720"/>
        <v/>
      </c>
      <c r="S1018" s="78"/>
      <c r="T1018" s="28" t="str">
        <f t="shared" si="1721"/>
        <v/>
      </c>
      <c r="U1018" s="78"/>
      <c r="V1018" s="78" t="str">
        <f t="shared" si="1722"/>
        <v/>
      </c>
      <c r="W1018" s="78"/>
      <c r="X1018" s="90"/>
      <c r="Y1018" s="91"/>
      <c r="Z1018" s="28" t="str">
        <f t="shared" si="1725"/>
        <v/>
      </c>
      <c r="AA1018" s="29" t="str">
        <f t="shared" si="1726"/>
        <v/>
      </c>
      <c r="AB1018" s="7"/>
      <c r="AD1018" s="89" t="str">
        <f>IF(CF1018="","",CF1018)</f>
        <v/>
      </c>
      <c r="AE1018" s="78"/>
      <c r="AF1018" s="78" t="str">
        <f t="shared" si="1727"/>
        <v/>
      </c>
      <c r="AG1018" s="78"/>
      <c r="AH1018" s="28" t="str">
        <f t="shared" si="1728"/>
        <v/>
      </c>
      <c r="AI1018" s="78"/>
      <c r="AJ1018" s="78" t="str">
        <f t="shared" si="1729"/>
        <v/>
      </c>
      <c r="AK1018" s="78"/>
      <c r="AL1018" s="90"/>
      <c r="AM1018" s="91"/>
      <c r="AN1018" s="28" t="str">
        <f t="shared" si="1732"/>
        <v/>
      </c>
      <c r="AO1018" s="29" t="str">
        <f t="shared" si="1733"/>
        <v/>
      </c>
      <c r="AP1018" s="7"/>
      <c r="AR1018" s="89"/>
      <c r="AS1018" s="78"/>
      <c r="AT1018" s="78" t="str">
        <f t="shared" si="1734"/>
        <v/>
      </c>
      <c r="AU1018" s="78"/>
      <c r="AV1018" s="28" t="str">
        <f t="shared" si="1735"/>
        <v/>
      </c>
      <c r="AW1018" s="78"/>
      <c r="AX1018" s="78" t="str">
        <f t="shared" si="1736"/>
        <v/>
      </c>
      <c r="AY1018" s="78"/>
      <c r="AZ1018" s="90"/>
      <c r="BA1018" s="91"/>
      <c r="BB1018" s="28" t="str">
        <f t="shared" si="1739"/>
        <v/>
      </c>
      <c r="BC1018" s="29" t="str">
        <f t="shared" si="1740"/>
        <v/>
      </c>
      <c r="BD1018" s="7"/>
      <c r="BF1018" s="89" t="str">
        <f>IF(EZ1018="","",EZ1018)</f>
        <v/>
      </c>
      <c r="BG1018" s="78"/>
      <c r="BH1018" s="78" t="str">
        <f t="shared" si="1668"/>
        <v/>
      </c>
      <c r="BI1018" s="188"/>
      <c r="BJ1018" s="28" t="str">
        <f t="shared" si="1741"/>
        <v/>
      </c>
      <c r="BK1018" s="78"/>
      <c r="BL1018" s="78" t="str">
        <f t="shared" si="1670"/>
        <v/>
      </c>
      <c r="BM1018" s="78"/>
      <c r="BN1018" s="90"/>
      <c r="BO1018" s="91"/>
      <c r="BP1018" s="28" t="str">
        <f t="shared" si="1673"/>
        <v/>
      </c>
      <c r="BQ1018" s="29" t="str">
        <f t="shared" si="1674"/>
        <v/>
      </c>
      <c r="BR1018" s="7"/>
      <c r="BS1018" s="1"/>
      <c r="BT1018" s="15"/>
      <c r="BU1018" s="9"/>
      <c r="BV1018" s="9" t="str">
        <f t="shared" si="1742"/>
        <v/>
      </c>
      <c r="BW1018" s="9"/>
      <c r="BX1018" s="9" t="str">
        <f t="shared" si="1743"/>
        <v/>
      </c>
      <c r="BY1018" s="9"/>
      <c r="BZ1018" s="9" t="str">
        <f t="shared" si="1744"/>
        <v/>
      </c>
      <c r="CA1018" s="9"/>
      <c r="CB1018" s="9"/>
      <c r="CC1018" s="9"/>
      <c r="CD1018" s="9" t="str">
        <f t="shared" si="1696"/>
        <v/>
      </c>
      <c r="CE1018" s="10" t="str">
        <f t="shared" si="1697"/>
        <v/>
      </c>
      <c r="CF1018" s="7"/>
      <c r="CH1018" s="15"/>
      <c r="CI1018" s="9"/>
      <c r="CJ1018" s="9" t="str">
        <f t="shared" si="1745"/>
        <v/>
      </c>
      <c r="CK1018" s="9"/>
      <c r="CL1018" s="9" t="str">
        <f t="shared" si="1746"/>
        <v/>
      </c>
      <c r="CM1018" s="9"/>
      <c r="CN1018" s="9" t="str">
        <f t="shared" si="1747"/>
        <v/>
      </c>
      <c r="CO1018" s="9"/>
      <c r="CP1018" s="9"/>
      <c r="CQ1018" s="9"/>
      <c r="CR1018" s="9" t="str">
        <f t="shared" si="1701"/>
        <v/>
      </c>
      <c r="CS1018" s="10" t="str">
        <f t="shared" si="1702"/>
        <v/>
      </c>
      <c r="CT1018" s="7"/>
      <c r="CV1018" s="15"/>
      <c r="CW1018" s="9"/>
      <c r="CX1018" s="9" t="str">
        <f t="shared" si="1748"/>
        <v/>
      </c>
      <c r="CY1018" s="9"/>
      <c r="CZ1018" s="9" t="str">
        <f t="shared" si="1749"/>
        <v/>
      </c>
      <c r="DA1018" s="9"/>
      <c r="DB1018" s="9" t="str">
        <f t="shared" si="1750"/>
        <v/>
      </c>
      <c r="DC1018" s="9"/>
      <c r="DD1018" s="9"/>
      <c r="DE1018" s="9"/>
      <c r="DF1018" s="9" t="str">
        <f t="shared" si="1706"/>
        <v/>
      </c>
      <c r="DG1018" s="10" t="str">
        <f t="shared" si="1707"/>
        <v/>
      </c>
      <c r="DH1018" s="7"/>
    </row>
    <row r="1019" spans="1:142" ht="15" customHeight="1">
      <c r="A1019" s="15"/>
      <c r="B1019" s="15"/>
      <c r="C1019" s="9"/>
      <c r="D1019" s="9" t="str">
        <f t="shared" si="1640"/>
        <v/>
      </c>
      <c r="E1019" s="9"/>
      <c r="F1019" s="9" t="str">
        <f t="shared" si="1641"/>
        <v/>
      </c>
      <c r="G1019" s="9"/>
      <c r="H1019" s="9" t="str">
        <f t="shared" si="1642"/>
        <v/>
      </c>
      <c r="I1019" s="9"/>
      <c r="J1019" s="62"/>
      <c r="K1019" s="95"/>
      <c r="L1019" s="9" t="str">
        <f t="shared" si="1710"/>
        <v/>
      </c>
      <c r="M1019" s="10" t="str">
        <f t="shared" si="1711"/>
        <v/>
      </c>
      <c r="N1019" s="7"/>
      <c r="P1019" s="15"/>
      <c r="Q1019" s="9"/>
      <c r="R1019" s="9" t="str">
        <f t="shared" si="1720"/>
        <v/>
      </c>
      <c r="S1019" s="9"/>
      <c r="T1019" s="9" t="str">
        <f t="shared" si="1721"/>
        <v/>
      </c>
      <c r="U1019" s="9"/>
      <c r="V1019" s="9" t="str">
        <f t="shared" si="1722"/>
        <v/>
      </c>
      <c r="W1019" s="9"/>
      <c r="X1019" s="62"/>
      <c r="Y1019" s="95"/>
      <c r="Z1019" s="9" t="str">
        <f t="shared" si="1725"/>
        <v/>
      </c>
      <c r="AA1019" s="10" t="str">
        <f t="shared" si="1726"/>
        <v/>
      </c>
      <c r="AB1019" s="7"/>
      <c r="AD1019" s="15"/>
      <c r="AE1019" s="9"/>
      <c r="AF1019" s="9" t="str">
        <f t="shared" si="1727"/>
        <v/>
      </c>
      <c r="AG1019" s="9"/>
      <c r="AH1019" s="9" t="str">
        <f t="shared" si="1728"/>
        <v/>
      </c>
      <c r="AI1019" s="9"/>
      <c r="AJ1019" s="9" t="str">
        <f t="shared" si="1729"/>
        <v/>
      </c>
      <c r="AK1019" s="9"/>
      <c r="AL1019" s="62"/>
      <c r="AM1019" s="95"/>
      <c r="AN1019" s="9" t="str">
        <f t="shared" si="1732"/>
        <v/>
      </c>
      <c r="AO1019" s="10" t="str">
        <f t="shared" si="1733"/>
        <v/>
      </c>
      <c r="AP1019" s="7"/>
      <c r="AR1019" s="15"/>
      <c r="AS1019" s="9"/>
      <c r="AT1019" s="9" t="str">
        <f t="shared" si="1734"/>
        <v/>
      </c>
      <c r="AU1019" s="9"/>
      <c r="AV1019" s="9" t="str">
        <f t="shared" si="1735"/>
        <v/>
      </c>
      <c r="AW1019" s="9"/>
      <c r="AX1019" s="9" t="str">
        <f t="shared" si="1736"/>
        <v/>
      </c>
      <c r="AY1019" s="9"/>
      <c r="AZ1019" s="62"/>
      <c r="BA1019" s="95"/>
      <c r="BB1019" s="9" t="str">
        <f t="shared" si="1739"/>
        <v/>
      </c>
      <c r="BC1019" s="10" t="str">
        <f t="shared" si="1740"/>
        <v/>
      </c>
      <c r="BD1019" s="7"/>
      <c r="BF1019" s="15"/>
      <c r="BG1019" s="9"/>
      <c r="BH1019" s="9" t="str">
        <f t="shared" si="1668"/>
        <v/>
      </c>
      <c r="BI1019" s="73"/>
      <c r="BJ1019" s="9" t="str">
        <f t="shared" si="1741"/>
        <v/>
      </c>
      <c r="BK1019" s="9"/>
      <c r="BL1019" s="9" t="str">
        <f t="shared" si="1670"/>
        <v/>
      </c>
      <c r="BM1019" s="9"/>
      <c r="BN1019" s="62"/>
      <c r="BO1019" s="95"/>
      <c r="BP1019" s="9" t="str">
        <f t="shared" si="1673"/>
        <v/>
      </c>
      <c r="BQ1019" s="10" t="str">
        <f t="shared" si="1674"/>
        <v/>
      </c>
      <c r="BR1019" s="7"/>
      <c r="BS1019" s="1"/>
      <c r="BT1019" s="15"/>
      <c r="BU1019" s="9"/>
      <c r="BV1019" s="9" t="str">
        <f t="shared" si="1742"/>
        <v/>
      </c>
      <c r="BW1019" s="9"/>
      <c r="BX1019" s="9" t="str">
        <f t="shared" si="1743"/>
        <v/>
      </c>
      <c r="BY1019" s="9"/>
      <c r="BZ1019" s="9" t="str">
        <f t="shared" si="1744"/>
        <v/>
      </c>
      <c r="CA1019" s="9"/>
      <c r="CB1019" s="9"/>
      <c r="CC1019" s="9"/>
      <c r="CD1019" s="9" t="str">
        <f t="shared" si="1696"/>
        <v/>
      </c>
      <c r="CE1019" s="10" t="str">
        <f t="shared" si="1697"/>
        <v/>
      </c>
      <c r="CF1019" s="7"/>
      <c r="CH1019" s="15"/>
      <c r="CI1019" s="9"/>
      <c r="CJ1019" s="9" t="str">
        <f t="shared" si="1745"/>
        <v/>
      </c>
      <c r="CK1019" s="9"/>
      <c r="CL1019" s="9" t="str">
        <f t="shared" si="1746"/>
        <v/>
      </c>
      <c r="CM1019" s="9"/>
      <c r="CN1019" s="9" t="str">
        <f t="shared" si="1747"/>
        <v/>
      </c>
      <c r="CO1019" s="9"/>
      <c r="CP1019" s="9"/>
      <c r="CQ1019" s="9"/>
      <c r="CR1019" s="9" t="str">
        <f t="shared" si="1701"/>
        <v/>
      </c>
      <c r="CS1019" s="10" t="str">
        <f t="shared" si="1702"/>
        <v/>
      </c>
      <c r="CT1019" s="7"/>
      <c r="CV1019" s="15"/>
      <c r="CW1019" s="9"/>
      <c r="CX1019" s="9" t="str">
        <f t="shared" si="1748"/>
        <v/>
      </c>
      <c r="CY1019" s="9"/>
      <c r="CZ1019" s="9" t="str">
        <f t="shared" si="1749"/>
        <v/>
      </c>
      <c r="DA1019" s="9"/>
      <c r="DB1019" s="9" t="str">
        <f t="shared" si="1750"/>
        <v/>
      </c>
      <c r="DC1019" s="9"/>
      <c r="DD1019" s="9"/>
      <c r="DE1019" s="9"/>
      <c r="DF1019" s="9" t="str">
        <f t="shared" si="1706"/>
        <v/>
      </c>
      <c r="DG1019" s="10" t="str">
        <f t="shared" si="1707"/>
        <v/>
      </c>
      <c r="DH1019" s="7"/>
    </row>
    <row r="1020" spans="1:142" ht="15" customHeight="1">
      <c r="A1020" s="15"/>
      <c r="B1020" s="15"/>
      <c r="C1020" s="9"/>
      <c r="D1020" s="9" t="str">
        <f t="shared" si="1640"/>
        <v/>
      </c>
      <c r="E1020" s="9"/>
      <c r="F1020" s="9" t="str">
        <f t="shared" si="1641"/>
        <v/>
      </c>
      <c r="G1020" s="9"/>
      <c r="H1020" s="9" t="str">
        <f t="shared" si="1642"/>
        <v/>
      </c>
      <c r="I1020" s="9"/>
      <c r="J1020" s="62"/>
      <c r="K1020" s="95"/>
      <c r="L1020" s="9" t="str">
        <f t="shared" si="1710"/>
        <v/>
      </c>
      <c r="M1020" s="10" t="str">
        <f t="shared" si="1711"/>
        <v/>
      </c>
      <c r="N1020" s="7"/>
      <c r="P1020" s="15"/>
      <c r="Q1020" s="9"/>
      <c r="R1020" s="9" t="str">
        <f t="shared" si="1720"/>
        <v/>
      </c>
      <c r="S1020" s="9"/>
      <c r="T1020" s="9" t="str">
        <f t="shared" si="1721"/>
        <v/>
      </c>
      <c r="U1020" s="9"/>
      <c r="V1020" s="9" t="str">
        <f t="shared" si="1722"/>
        <v/>
      </c>
      <c r="W1020" s="9"/>
      <c r="X1020" s="62"/>
      <c r="Y1020" s="95"/>
      <c r="Z1020" s="9" t="str">
        <f t="shared" si="1725"/>
        <v/>
      </c>
      <c r="AA1020" s="10" t="str">
        <f t="shared" si="1726"/>
        <v/>
      </c>
      <c r="AB1020" s="7"/>
      <c r="AD1020" s="15"/>
      <c r="AE1020" s="9"/>
      <c r="AF1020" s="9" t="str">
        <f t="shared" si="1727"/>
        <v/>
      </c>
      <c r="AG1020" s="9"/>
      <c r="AH1020" s="9" t="str">
        <f t="shared" si="1728"/>
        <v/>
      </c>
      <c r="AI1020" s="9"/>
      <c r="AJ1020" s="9" t="str">
        <f t="shared" si="1729"/>
        <v/>
      </c>
      <c r="AK1020" s="9"/>
      <c r="AL1020" s="62"/>
      <c r="AM1020" s="95"/>
      <c r="AN1020" s="9" t="str">
        <f t="shared" si="1732"/>
        <v/>
      </c>
      <c r="AO1020" s="10" t="str">
        <f t="shared" si="1733"/>
        <v/>
      </c>
      <c r="AP1020" s="7"/>
      <c r="AR1020" s="17"/>
      <c r="AS1020" s="9"/>
      <c r="AT1020" s="9" t="str">
        <f t="shared" si="1734"/>
        <v/>
      </c>
      <c r="AU1020" s="9"/>
      <c r="AV1020" s="9" t="str">
        <f t="shared" si="1735"/>
        <v/>
      </c>
      <c r="AW1020" s="9"/>
      <c r="AX1020" s="9" t="str">
        <f t="shared" si="1736"/>
        <v/>
      </c>
      <c r="AY1020" s="9"/>
      <c r="AZ1020" s="62"/>
      <c r="BA1020" s="95"/>
      <c r="BB1020" s="9" t="str">
        <f t="shared" si="1739"/>
        <v/>
      </c>
      <c r="BC1020" s="10" t="str">
        <f t="shared" si="1740"/>
        <v/>
      </c>
      <c r="BD1020" s="7"/>
      <c r="BF1020" s="15"/>
      <c r="BG1020" s="9"/>
      <c r="BH1020" s="9" t="str">
        <f t="shared" si="1668"/>
        <v/>
      </c>
      <c r="BI1020" s="73"/>
      <c r="BJ1020" s="9" t="str">
        <f t="shared" si="1741"/>
        <v/>
      </c>
      <c r="BK1020" s="9"/>
      <c r="BL1020" s="9" t="str">
        <f t="shared" si="1670"/>
        <v/>
      </c>
      <c r="BM1020" s="9"/>
      <c r="BN1020" s="62"/>
      <c r="BO1020" s="95"/>
      <c r="BP1020" s="9" t="str">
        <f t="shared" si="1673"/>
        <v/>
      </c>
      <c r="BQ1020" s="10" t="str">
        <f t="shared" si="1674"/>
        <v/>
      </c>
      <c r="BR1020" s="7"/>
      <c r="BS1020" s="1"/>
      <c r="BT1020" s="15"/>
      <c r="BU1020" s="9"/>
      <c r="BV1020" s="9" t="str">
        <f t="shared" si="1742"/>
        <v/>
      </c>
      <c r="BW1020" s="9"/>
      <c r="BX1020" s="9" t="str">
        <f t="shared" si="1743"/>
        <v/>
      </c>
      <c r="BY1020" s="9"/>
      <c r="BZ1020" s="9" t="str">
        <f t="shared" si="1744"/>
        <v/>
      </c>
      <c r="CA1020" s="9"/>
      <c r="CB1020" s="9"/>
      <c r="CC1020" s="9"/>
      <c r="CD1020" s="9" t="str">
        <f t="shared" si="1696"/>
        <v/>
      </c>
      <c r="CE1020" s="10" t="str">
        <f t="shared" si="1697"/>
        <v/>
      </c>
      <c r="CF1020" s="7"/>
      <c r="CH1020" s="15"/>
      <c r="CI1020" s="9"/>
      <c r="CJ1020" s="9" t="str">
        <f t="shared" si="1745"/>
        <v/>
      </c>
      <c r="CK1020" s="9"/>
      <c r="CL1020" s="9" t="str">
        <f t="shared" si="1746"/>
        <v/>
      </c>
      <c r="CM1020" s="9"/>
      <c r="CN1020" s="9" t="str">
        <f t="shared" si="1747"/>
        <v/>
      </c>
      <c r="CO1020" s="9"/>
      <c r="CP1020" s="9"/>
      <c r="CQ1020" s="9"/>
      <c r="CR1020" s="9" t="str">
        <f t="shared" si="1701"/>
        <v/>
      </c>
      <c r="CS1020" s="10" t="str">
        <f t="shared" si="1702"/>
        <v/>
      </c>
      <c r="CT1020" s="7"/>
      <c r="CV1020" s="15"/>
      <c r="CW1020" s="9"/>
      <c r="CX1020" s="9" t="str">
        <f t="shared" si="1748"/>
        <v/>
      </c>
      <c r="CY1020" s="9"/>
      <c r="CZ1020" s="9" t="str">
        <f t="shared" si="1749"/>
        <v/>
      </c>
      <c r="DA1020" s="9"/>
      <c r="DB1020" s="9" t="str">
        <f t="shared" si="1750"/>
        <v/>
      </c>
      <c r="DC1020" s="9"/>
      <c r="DD1020" s="9"/>
      <c r="DE1020" s="9"/>
      <c r="DF1020" s="9" t="str">
        <f t="shared" si="1706"/>
        <v/>
      </c>
      <c r="DG1020" s="10" t="str">
        <f t="shared" si="1707"/>
        <v/>
      </c>
      <c r="DH1020" s="7"/>
    </row>
    <row r="1021" spans="1:142" ht="15" customHeight="1" thickBot="1">
      <c r="A1021" s="23"/>
      <c r="B1021" s="23"/>
      <c r="C1021" s="24"/>
      <c r="D1021" s="24" t="str">
        <f t="shared" si="1640"/>
        <v/>
      </c>
      <c r="E1021" s="24"/>
      <c r="F1021" s="24" t="str">
        <f t="shared" si="1641"/>
        <v/>
      </c>
      <c r="G1021" s="24"/>
      <c r="H1021" s="24" t="str">
        <f t="shared" si="1642"/>
        <v/>
      </c>
      <c r="I1021" s="24"/>
      <c r="J1021" s="63"/>
      <c r="K1021" s="24"/>
      <c r="L1021" s="24" t="str">
        <f t="shared" si="1710"/>
        <v/>
      </c>
      <c r="M1021" s="26" t="str">
        <f t="shared" si="1711"/>
        <v/>
      </c>
      <c r="N1021" s="7"/>
      <c r="P1021" s="23"/>
      <c r="Q1021" s="24"/>
      <c r="R1021" s="24" t="str">
        <f t="shared" si="1720"/>
        <v/>
      </c>
      <c r="S1021" s="24"/>
      <c r="T1021" s="24" t="str">
        <f t="shared" si="1721"/>
        <v/>
      </c>
      <c r="U1021" s="24"/>
      <c r="V1021" s="24" t="str">
        <f t="shared" si="1722"/>
        <v/>
      </c>
      <c r="W1021" s="24"/>
      <c r="X1021" s="63"/>
      <c r="Y1021" s="24"/>
      <c r="Z1021" s="24" t="str">
        <f t="shared" si="1725"/>
        <v/>
      </c>
      <c r="AA1021" s="26" t="str">
        <f t="shared" si="1726"/>
        <v/>
      </c>
      <c r="AB1021" s="7"/>
      <c r="AD1021" s="23"/>
      <c r="AE1021" s="24"/>
      <c r="AF1021" s="24" t="str">
        <f t="shared" si="1727"/>
        <v/>
      </c>
      <c r="AG1021" s="24"/>
      <c r="AH1021" s="24" t="str">
        <f t="shared" si="1728"/>
        <v/>
      </c>
      <c r="AI1021" s="24"/>
      <c r="AJ1021" s="24" t="str">
        <f t="shared" si="1729"/>
        <v/>
      </c>
      <c r="AK1021" s="24"/>
      <c r="AL1021" s="63"/>
      <c r="AM1021" s="24"/>
      <c r="AN1021" s="24" t="str">
        <f t="shared" si="1732"/>
        <v/>
      </c>
      <c r="AO1021" s="26" t="str">
        <f t="shared" si="1733"/>
        <v/>
      </c>
      <c r="AP1021" s="7"/>
      <c r="AR1021" s="23"/>
      <c r="AS1021" s="24"/>
      <c r="AT1021" s="24" t="str">
        <f t="shared" si="1734"/>
        <v/>
      </c>
      <c r="AU1021" s="24"/>
      <c r="AV1021" s="24" t="str">
        <f t="shared" si="1735"/>
        <v/>
      </c>
      <c r="AW1021" s="24"/>
      <c r="AX1021" s="24" t="str">
        <f t="shared" si="1736"/>
        <v/>
      </c>
      <c r="AY1021" s="24"/>
      <c r="AZ1021" s="63"/>
      <c r="BA1021" s="24"/>
      <c r="BB1021" s="24" t="str">
        <f t="shared" si="1739"/>
        <v/>
      </c>
      <c r="BC1021" s="26" t="str">
        <f t="shared" si="1740"/>
        <v/>
      </c>
      <c r="BD1021" s="7"/>
      <c r="BF1021" s="23"/>
      <c r="BG1021" s="24"/>
      <c r="BH1021" s="24" t="str">
        <f t="shared" si="1668"/>
        <v/>
      </c>
      <c r="BI1021" s="189"/>
      <c r="BJ1021" s="24" t="str">
        <f t="shared" si="1741"/>
        <v/>
      </c>
      <c r="BK1021" s="24"/>
      <c r="BL1021" s="24" t="str">
        <f t="shared" si="1670"/>
        <v/>
      </c>
      <c r="BM1021" s="24"/>
      <c r="BN1021" s="63"/>
      <c r="BO1021" s="24"/>
      <c r="BP1021" s="24" t="str">
        <f t="shared" si="1673"/>
        <v/>
      </c>
      <c r="BQ1021" s="26" t="str">
        <f t="shared" si="1674"/>
        <v/>
      </c>
      <c r="BR1021" s="7"/>
      <c r="BS1021" s="1"/>
      <c r="BT1021" s="15"/>
      <c r="BU1021" s="9"/>
      <c r="BV1021" s="9" t="str">
        <f t="shared" si="1742"/>
        <v/>
      </c>
      <c r="BW1021" s="9"/>
      <c r="BX1021" s="9" t="str">
        <f t="shared" si="1743"/>
        <v/>
      </c>
      <c r="BY1021" s="9"/>
      <c r="BZ1021" s="9" t="str">
        <f t="shared" si="1744"/>
        <v/>
      </c>
      <c r="CA1021" s="9"/>
      <c r="CB1021" s="9"/>
      <c r="CC1021" s="9"/>
      <c r="CD1021" s="9" t="str">
        <f t="shared" si="1696"/>
        <v/>
      </c>
      <c r="CE1021" s="10" t="str">
        <f t="shared" si="1697"/>
        <v/>
      </c>
      <c r="CF1021" s="7"/>
      <c r="CH1021" s="15"/>
      <c r="CI1021" s="9"/>
      <c r="CJ1021" s="9" t="str">
        <f t="shared" si="1745"/>
        <v/>
      </c>
      <c r="CK1021" s="9"/>
      <c r="CL1021" s="9" t="str">
        <f t="shared" si="1746"/>
        <v/>
      </c>
      <c r="CM1021" s="9"/>
      <c r="CN1021" s="9" t="str">
        <f t="shared" si="1747"/>
        <v/>
      </c>
      <c r="CO1021" s="9"/>
      <c r="CP1021" s="9"/>
      <c r="CQ1021" s="9"/>
      <c r="CR1021" s="9" t="str">
        <f t="shared" si="1701"/>
        <v/>
      </c>
      <c r="CS1021" s="10" t="str">
        <f t="shared" si="1702"/>
        <v/>
      </c>
      <c r="CT1021" s="7"/>
      <c r="CV1021" s="15"/>
      <c r="CW1021" s="9"/>
      <c r="CX1021" s="9" t="str">
        <f t="shared" si="1748"/>
        <v/>
      </c>
      <c r="CY1021" s="9"/>
      <c r="CZ1021" s="9" t="str">
        <f t="shared" si="1749"/>
        <v/>
      </c>
      <c r="DA1021" s="9"/>
      <c r="DB1021" s="9" t="str">
        <f t="shared" si="1750"/>
        <v/>
      </c>
      <c r="DC1021" s="9"/>
      <c r="DD1021" s="9"/>
      <c r="DE1021" s="9"/>
      <c r="DF1021" s="9" t="str">
        <f t="shared" si="1706"/>
        <v/>
      </c>
      <c r="DG1021" s="10" t="str">
        <f t="shared" si="1707"/>
        <v/>
      </c>
      <c r="DH1021" s="7"/>
    </row>
    <row r="1022" spans="1:142" ht="15" customHeight="1" thickTop="1">
      <c r="A1022" s="89"/>
      <c r="B1022" s="89"/>
      <c r="C1022" s="78"/>
      <c r="D1022" s="78" t="str">
        <f t="shared" si="1640"/>
        <v/>
      </c>
      <c r="E1022" s="78"/>
      <c r="F1022" s="28" t="str">
        <f t="shared" si="1641"/>
        <v/>
      </c>
      <c r="G1022" s="78"/>
      <c r="H1022" s="78" t="str">
        <f t="shared" si="1642"/>
        <v/>
      </c>
      <c r="I1022" s="78"/>
      <c r="J1022" s="90"/>
      <c r="K1022" s="91"/>
      <c r="L1022" s="28" t="str">
        <f t="shared" si="1710"/>
        <v/>
      </c>
      <c r="M1022" s="29" t="str">
        <f t="shared" si="1711"/>
        <v/>
      </c>
      <c r="N1022" s="7"/>
      <c r="P1022" s="89"/>
      <c r="Q1022" s="78"/>
      <c r="R1022" s="78" t="str">
        <f t="shared" si="1720"/>
        <v/>
      </c>
      <c r="S1022" s="78"/>
      <c r="T1022" s="28" t="str">
        <f t="shared" si="1721"/>
        <v/>
      </c>
      <c r="U1022" s="78"/>
      <c r="V1022" s="78" t="str">
        <f t="shared" si="1722"/>
        <v/>
      </c>
      <c r="W1022" s="78"/>
      <c r="X1022" s="90"/>
      <c r="Y1022" s="91"/>
      <c r="Z1022" s="28" t="str">
        <f t="shared" si="1725"/>
        <v/>
      </c>
      <c r="AA1022" s="29" t="str">
        <f t="shared" si="1726"/>
        <v/>
      </c>
      <c r="AB1022" s="7"/>
      <c r="AD1022" s="89"/>
      <c r="AE1022" s="78"/>
      <c r="AF1022" s="78" t="str">
        <f t="shared" si="1727"/>
        <v/>
      </c>
      <c r="AG1022" s="78"/>
      <c r="AH1022" s="28" t="str">
        <f t="shared" si="1728"/>
        <v/>
      </c>
      <c r="AI1022" s="78"/>
      <c r="AJ1022" s="78" t="str">
        <f t="shared" si="1729"/>
        <v/>
      </c>
      <c r="AK1022" s="78"/>
      <c r="AL1022" s="90"/>
      <c r="AM1022" s="91"/>
      <c r="AN1022" s="28" t="str">
        <f t="shared" si="1732"/>
        <v/>
      </c>
      <c r="AO1022" s="29" t="str">
        <f t="shared" si="1733"/>
        <v/>
      </c>
      <c r="AP1022" s="7"/>
      <c r="AR1022" s="89"/>
      <c r="AS1022" s="78"/>
      <c r="AT1022" s="78" t="str">
        <f t="shared" si="1734"/>
        <v/>
      </c>
      <c r="AU1022" s="78"/>
      <c r="AV1022" s="28" t="str">
        <f t="shared" si="1735"/>
        <v/>
      </c>
      <c r="AW1022" s="78"/>
      <c r="AX1022" s="78" t="str">
        <f t="shared" si="1736"/>
        <v/>
      </c>
      <c r="AY1022" s="78"/>
      <c r="AZ1022" s="90"/>
      <c r="BA1022" s="91"/>
      <c r="BB1022" s="28" t="str">
        <f t="shared" si="1739"/>
        <v/>
      </c>
      <c r="BC1022" s="29" t="str">
        <f t="shared" si="1740"/>
        <v/>
      </c>
      <c r="BD1022" s="7"/>
      <c r="BF1022" s="89"/>
      <c r="BG1022" s="78"/>
      <c r="BH1022" s="78" t="str">
        <f t="shared" si="1668"/>
        <v/>
      </c>
      <c r="BI1022" s="188"/>
      <c r="BJ1022" s="28" t="str">
        <f t="shared" si="1741"/>
        <v/>
      </c>
      <c r="BK1022" s="78"/>
      <c r="BL1022" s="78" t="str">
        <f t="shared" si="1670"/>
        <v/>
      </c>
      <c r="BM1022" s="78"/>
      <c r="BN1022" s="90"/>
      <c r="BO1022" s="91"/>
      <c r="BP1022" s="28" t="str">
        <f t="shared" si="1673"/>
        <v/>
      </c>
      <c r="BQ1022" s="29" t="str">
        <f t="shared" si="1674"/>
        <v/>
      </c>
      <c r="BR1022" s="7"/>
      <c r="BS1022" s="1"/>
      <c r="BT1022" s="15"/>
      <c r="BU1022" s="9"/>
      <c r="BV1022" s="9" t="str">
        <f t="shared" si="1742"/>
        <v/>
      </c>
      <c r="BW1022" s="9"/>
      <c r="BX1022" s="9" t="str">
        <f t="shared" si="1743"/>
        <v/>
      </c>
      <c r="BY1022" s="9"/>
      <c r="BZ1022" s="9" t="str">
        <f t="shared" si="1744"/>
        <v/>
      </c>
      <c r="CA1022" s="9"/>
      <c r="CB1022" s="9"/>
      <c r="CC1022" s="9"/>
      <c r="CD1022" s="9" t="str">
        <f t="shared" si="1696"/>
        <v/>
      </c>
      <c r="CE1022" s="10" t="str">
        <f t="shared" si="1697"/>
        <v/>
      </c>
      <c r="CF1022" s="7"/>
      <c r="CH1022" s="15"/>
      <c r="CI1022" s="9"/>
      <c r="CJ1022" s="9" t="str">
        <f t="shared" si="1745"/>
        <v/>
      </c>
      <c r="CK1022" s="9"/>
      <c r="CL1022" s="9" t="str">
        <f t="shared" si="1746"/>
        <v/>
      </c>
      <c r="CM1022" s="9"/>
      <c r="CN1022" s="9" t="str">
        <f t="shared" si="1747"/>
        <v/>
      </c>
      <c r="CO1022" s="9"/>
      <c r="CP1022" s="9"/>
      <c r="CQ1022" s="9"/>
      <c r="CR1022" s="9" t="str">
        <f t="shared" si="1701"/>
        <v/>
      </c>
      <c r="CS1022" s="10" t="str">
        <f t="shared" si="1702"/>
        <v/>
      </c>
      <c r="CT1022" s="7"/>
      <c r="CV1022" s="15"/>
      <c r="CW1022" s="9"/>
      <c r="CX1022" s="9" t="str">
        <f t="shared" si="1748"/>
        <v/>
      </c>
      <c r="CY1022" s="9"/>
      <c r="CZ1022" s="9" t="str">
        <f t="shared" si="1749"/>
        <v/>
      </c>
      <c r="DA1022" s="9"/>
      <c r="DB1022" s="9" t="str">
        <f t="shared" si="1750"/>
        <v/>
      </c>
      <c r="DC1022" s="9"/>
      <c r="DD1022" s="9"/>
      <c r="DE1022" s="9"/>
      <c r="DF1022" s="9" t="str">
        <f t="shared" si="1706"/>
        <v/>
      </c>
      <c r="DG1022" s="10" t="str">
        <f t="shared" si="1707"/>
        <v/>
      </c>
      <c r="DH1022" s="7"/>
    </row>
    <row r="1023" spans="1:142" ht="15" customHeight="1">
      <c r="A1023" s="15"/>
      <c r="B1023" s="15"/>
      <c r="C1023" s="9"/>
      <c r="D1023" s="9" t="str">
        <f t="shared" si="1640"/>
        <v/>
      </c>
      <c r="E1023" s="9"/>
      <c r="F1023" s="9" t="str">
        <f t="shared" si="1641"/>
        <v/>
      </c>
      <c r="G1023" s="9"/>
      <c r="H1023" s="9" t="str">
        <f t="shared" si="1642"/>
        <v/>
      </c>
      <c r="I1023" s="9"/>
      <c r="J1023" s="62"/>
      <c r="K1023" s="95"/>
      <c r="L1023" s="9" t="str">
        <f t="shared" si="1710"/>
        <v/>
      </c>
      <c r="M1023" s="10" t="str">
        <f t="shared" si="1711"/>
        <v/>
      </c>
      <c r="N1023" s="7"/>
      <c r="P1023" s="15"/>
      <c r="Q1023" s="9"/>
      <c r="R1023" s="9" t="str">
        <f t="shared" si="1720"/>
        <v/>
      </c>
      <c r="S1023" s="9"/>
      <c r="T1023" s="9" t="str">
        <f t="shared" si="1721"/>
        <v/>
      </c>
      <c r="U1023" s="9"/>
      <c r="V1023" s="9" t="str">
        <f t="shared" si="1722"/>
        <v/>
      </c>
      <c r="W1023" s="9"/>
      <c r="X1023" s="62"/>
      <c r="Y1023" s="95"/>
      <c r="Z1023" s="9" t="str">
        <f t="shared" si="1725"/>
        <v/>
      </c>
      <c r="AA1023" s="10" t="str">
        <f t="shared" si="1726"/>
        <v/>
      </c>
      <c r="AB1023" s="7"/>
      <c r="AD1023" s="15"/>
      <c r="AE1023" s="9"/>
      <c r="AF1023" s="9" t="str">
        <f t="shared" si="1727"/>
        <v/>
      </c>
      <c r="AG1023" s="9"/>
      <c r="AH1023" s="9" t="str">
        <f t="shared" si="1728"/>
        <v/>
      </c>
      <c r="AI1023" s="9"/>
      <c r="AJ1023" s="9" t="str">
        <f t="shared" si="1729"/>
        <v/>
      </c>
      <c r="AK1023" s="9"/>
      <c r="AL1023" s="62"/>
      <c r="AM1023" s="95"/>
      <c r="AN1023" s="9" t="str">
        <f t="shared" si="1732"/>
        <v/>
      </c>
      <c r="AO1023" s="10" t="str">
        <f t="shared" si="1733"/>
        <v/>
      </c>
      <c r="AP1023" s="7"/>
      <c r="AR1023" s="15"/>
      <c r="AS1023" s="9"/>
      <c r="AT1023" s="9" t="str">
        <f t="shared" si="1734"/>
        <v/>
      </c>
      <c r="AU1023" s="9"/>
      <c r="AV1023" s="9" t="str">
        <f t="shared" si="1735"/>
        <v/>
      </c>
      <c r="AW1023" s="9"/>
      <c r="AX1023" s="9" t="str">
        <f t="shared" si="1736"/>
        <v/>
      </c>
      <c r="AY1023" s="9"/>
      <c r="AZ1023" s="62"/>
      <c r="BA1023" s="95"/>
      <c r="BB1023" s="9" t="str">
        <f t="shared" si="1739"/>
        <v/>
      </c>
      <c r="BC1023" s="10" t="str">
        <f t="shared" si="1740"/>
        <v/>
      </c>
      <c r="BD1023" s="7"/>
      <c r="BF1023" s="15"/>
      <c r="BG1023" s="9"/>
      <c r="BH1023" s="9" t="str">
        <f t="shared" si="1668"/>
        <v/>
      </c>
      <c r="BI1023" s="73"/>
      <c r="BJ1023" s="9" t="str">
        <f t="shared" si="1741"/>
        <v/>
      </c>
      <c r="BK1023" s="9"/>
      <c r="BL1023" s="9" t="str">
        <f t="shared" si="1670"/>
        <v/>
      </c>
      <c r="BM1023" s="9"/>
      <c r="BN1023" s="62"/>
      <c r="BO1023" s="95"/>
      <c r="BP1023" s="9" t="str">
        <f t="shared" si="1673"/>
        <v/>
      </c>
      <c r="BQ1023" s="10" t="str">
        <f t="shared" si="1674"/>
        <v/>
      </c>
      <c r="BR1023" s="7"/>
      <c r="BS1023" s="1"/>
      <c r="BT1023" s="15"/>
      <c r="BU1023" s="9"/>
      <c r="BV1023" s="9" t="str">
        <f t="shared" si="1742"/>
        <v/>
      </c>
      <c r="BW1023" s="9"/>
      <c r="BX1023" s="9" t="str">
        <f t="shared" si="1743"/>
        <v/>
      </c>
      <c r="BY1023" s="9"/>
      <c r="BZ1023" s="9" t="str">
        <f t="shared" si="1744"/>
        <v/>
      </c>
      <c r="CA1023" s="9"/>
      <c r="CB1023" s="9"/>
      <c r="CC1023" s="9"/>
      <c r="CD1023" s="9" t="str">
        <f t="shared" si="1696"/>
        <v/>
      </c>
      <c r="CE1023" s="10" t="str">
        <f t="shared" si="1697"/>
        <v/>
      </c>
      <c r="CF1023" s="7"/>
      <c r="CH1023" s="15"/>
      <c r="CI1023" s="9"/>
      <c r="CJ1023" s="9" t="str">
        <f t="shared" si="1745"/>
        <v/>
      </c>
      <c r="CK1023" s="9"/>
      <c r="CL1023" s="9" t="str">
        <f t="shared" si="1746"/>
        <v/>
      </c>
      <c r="CM1023" s="9"/>
      <c r="CN1023" s="9" t="str">
        <f t="shared" si="1747"/>
        <v/>
      </c>
      <c r="CO1023" s="9"/>
      <c r="CP1023" s="9"/>
      <c r="CQ1023" s="9"/>
      <c r="CR1023" s="9" t="str">
        <f t="shared" si="1701"/>
        <v/>
      </c>
      <c r="CS1023" s="10" t="str">
        <f t="shared" si="1702"/>
        <v/>
      </c>
      <c r="CT1023" s="7"/>
      <c r="CV1023" s="15"/>
      <c r="CW1023" s="9"/>
      <c r="CX1023" s="9" t="str">
        <f t="shared" si="1748"/>
        <v/>
      </c>
      <c r="CY1023" s="9"/>
      <c r="CZ1023" s="9" t="str">
        <f t="shared" si="1749"/>
        <v/>
      </c>
      <c r="DA1023" s="9"/>
      <c r="DB1023" s="9" t="str">
        <f t="shared" si="1750"/>
        <v/>
      </c>
      <c r="DC1023" s="9"/>
      <c r="DD1023" s="9"/>
      <c r="DE1023" s="9"/>
      <c r="DF1023" s="9" t="str">
        <f t="shared" si="1706"/>
        <v/>
      </c>
      <c r="DG1023" s="10" t="str">
        <f t="shared" si="1707"/>
        <v/>
      </c>
      <c r="DH1023" s="7"/>
    </row>
    <row r="1024" spans="1:142" ht="15" customHeight="1">
      <c r="A1024" s="15"/>
      <c r="B1024" s="15"/>
      <c r="C1024" s="9"/>
      <c r="D1024" s="9" t="str">
        <f t="shared" si="1640"/>
        <v/>
      </c>
      <c r="E1024" s="9"/>
      <c r="F1024" s="9" t="str">
        <f t="shared" si="1641"/>
        <v/>
      </c>
      <c r="G1024" s="9"/>
      <c r="H1024" s="9" t="str">
        <f t="shared" si="1642"/>
        <v/>
      </c>
      <c r="I1024" s="9"/>
      <c r="J1024" s="62"/>
      <c r="K1024" s="95"/>
      <c r="L1024" s="9" t="str">
        <f t="shared" si="1710"/>
        <v/>
      </c>
      <c r="M1024" s="10" t="str">
        <f t="shared" si="1711"/>
        <v/>
      </c>
      <c r="N1024" s="7"/>
      <c r="P1024" s="15"/>
      <c r="Q1024" s="9"/>
      <c r="R1024" s="9" t="str">
        <f t="shared" si="1720"/>
        <v/>
      </c>
      <c r="S1024" s="9"/>
      <c r="T1024" s="9" t="str">
        <f t="shared" si="1721"/>
        <v/>
      </c>
      <c r="U1024" s="9"/>
      <c r="V1024" s="9" t="str">
        <f t="shared" si="1722"/>
        <v/>
      </c>
      <c r="W1024" s="9"/>
      <c r="X1024" s="62"/>
      <c r="Y1024" s="95"/>
      <c r="Z1024" s="9" t="str">
        <f t="shared" si="1725"/>
        <v/>
      </c>
      <c r="AA1024" s="10" t="str">
        <f t="shared" si="1726"/>
        <v/>
      </c>
      <c r="AB1024" s="7"/>
      <c r="AD1024" s="15"/>
      <c r="AE1024" s="9"/>
      <c r="AF1024" s="9" t="str">
        <f t="shared" si="1727"/>
        <v/>
      </c>
      <c r="AG1024" s="9"/>
      <c r="AH1024" s="9" t="str">
        <f t="shared" si="1728"/>
        <v/>
      </c>
      <c r="AI1024" s="9"/>
      <c r="AJ1024" s="9" t="str">
        <f t="shared" si="1729"/>
        <v/>
      </c>
      <c r="AK1024" s="9"/>
      <c r="AL1024" s="62"/>
      <c r="AM1024" s="95"/>
      <c r="AN1024" s="9" t="str">
        <f t="shared" si="1732"/>
        <v/>
      </c>
      <c r="AO1024" s="10" t="str">
        <f t="shared" si="1733"/>
        <v/>
      </c>
      <c r="AP1024" s="7"/>
      <c r="AR1024" s="17"/>
      <c r="AS1024" s="9"/>
      <c r="AT1024" s="9" t="str">
        <f t="shared" si="1734"/>
        <v/>
      </c>
      <c r="AU1024" s="9"/>
      <c r="AV1024" s="9" t="str">
        <f t="shared" si="1735"/>
        <v/>
      </c>
      <c r="AW1024" s="9"/>
      <c r="AX1024" s="9" t="str">
        <f t="shared" si="1736"/>
        <v/>
      </c>
      <c r="AY1024" s="9"/>
      <c r="AZ1024" s="62"/>
      <c r="BA1024" s="95"/>
      <c r="BB1024" s="9" t="str">
        <f t="shared" si="1739"/>
        <v/>
      </c>
      <c r="BC1024" s="10" t="str">
        <f t="shared" si="1740"/>
        <v/>
      </c>
      <c r="BD1024" s="7"/>
      <c r="BF1024" s="15"/>
      <c r="BG1024" s="9"/>
      <c r="BH1024" s="9" t="str">
        <f t="shared" si="1668"/>
        <v/>
      </c>
      <c r="BI1024" s="73"/>
      <c r="BJ1024" s="9" t="str">
        <f t="shared" si="1741"/>
        <v/>
      </c>
      <c r="BK1024" s="9"/>
      <c r="BL1024" s="9" t="str">
        <f t="shared" si="1670"/>
        <v/>
      </c>
      <c r="BM1024" s="9"/>
      <c r="BN1024" s="62"/>
      <c r="BO1024" s="95"/>
      <c r="BP1024" s="9" t="str">
        <f t="shared" si="1673"/>
        <v/>
      </c>
      <c r="BQ1024" s="10" t="str">
        <f t="shared" si="1674"/>
        <v/>
      </c>
      <c r="BR1024" s="7"/>
      <c r="BS1024" s="1"/>
      <c r="BT1024" s="15"/>
      <c r="BU1024" s="9"/>
      <c r="BV1024" s="9" t="str">
        <f t="shared" si="1742"/>
        <v/>
      </c>
      <c r="BW1024" s="9"/>
      <c r="BX1024" s="9" t="str">
        <f t="shared" si="1743"/>
        <v/>
      </c>
      <c r="BY1024" s="9"/>
      <c r="BZ1024" s="9" t="str">
        <f t="shared" si="1744"/>
        <v/>
      </c>
      <c r="CA1024" s="9"/>
      <c r="CB1024" s="9"/>
      <c r="CC1024" s="9"/>
      <c r="CD1024" s="9" t="str">
        <f t="shared" si="1696"/>
        <v/>
      </c>
      <c r="CE1024" s="10" t="str">
        <f t="shared" si="1697"/>
        <v/>
      </c>
      <c r="CF1024" s="7"/>
      <c r="CH1024" s="15"/>
      <c r="CI1024" s="9"/>
      <c r="CJ1024" s="9" t="str">
        <f t="shared" si="1745"/>
        <v/>
      </c>
      <c r="CK1024" s="9"/>
      <c r="CL1024" s="9" t="str">
        <f t="shared" si="1746"/>
        <v/>
      </c>
      <c r="CM1024" s="9"/>
      <c r="CN1024" s="9" t="str">
        <f t="shared" si="1747"/>
        <v/>
      </c>
      <c r="CO1024" s="9"/>
      <c r="CP1024" s="9"/>
      <c r="CQ1024" s="9"/>
      <c r="CR1024" s="9" t="str">
        <f t="shared" si="1701"/>
        <v/>
      </c>
      <c r="CS1024" s="10" t="str">
        <f t="shared" si="1702"/>
        <v/>
      </c>
      <c r="CT1024" s="7"/>
      <c r="CV1024" s="15"/>
      <c r="CW1024" s="9"/>
      <c r="CX1024" s="9" t="str">
        <f t="shared" si="1748"/>
        <v/>
      </c>
      <c r="CY1024" s="9"/>
      <c r="CZ1024" s="9" t="str">
        <f t="shared" si="1749"/>
        <v/>
      </c>
      <c r="DA1024" s="9"/>
      <c r="DB1024" s="9" t="str">
        <f t="shared" si="1750"/>
        <v/>
      </c>
      <c r="DC1024" s="9"/>
      <c r="DD1024" s="9"/>
      <c r="DE1024" s="9"/>
      <c r="DF1024" s="9" t="str">
        <f t="shared" si="1706"/>
        <v/>
      </c>
      <c r="DG1024" s="10" t="str">
        <f t="shared" si="1707"/>
        <v/>
      </c>
      <c r="DH1024" s="7"/>
      <c r="EL1024" s="244"/>
    </row>
    <row r="1025" spans="1:142" ht="15" customHeight="1" thickBot="1">
      <c r="A1025" s="23"/>
      <c r="B1025" s="23"/>
      <c r="C1025" s="24"/>
      <c r="D1025" s="24" t="str">
        <f t="shared" si="1640"/>
        <v/>
      </c>
      <c r="E1025" s="24"/>
      <c r="F1025" s="24" t="str">
        <f t="shared" si="1641"/>
        <v/>
      </c>
      <c r="G1025" s="24"/>
      <c r="H1025" s="24" t="str">
        <f t="shared" si="1642"/>
        <v/>
      </c>
      <c r="I1025" s="24"/>
      <c r="J1025" s="63"/>
      <c r="K1025" s="24"/>
      <c r="L1025" s="24" t="str">
        <f t="shared" si="1710"/>
        <v/>
      </c>
      <c r="M1025" s="26" t="str">
        <f t="shared" si="1711"/>
        <v/>
      </c>
      <c r="N1025" s="7"/>
      <c r="P1025" s="23"/>
      <c r="Q1025" s="24"/>
      <c r="R1025" s="24" t="str">
        <f t="shared" si="1720"/>
        <v/>
      </c>
      <c r="S1025" s="24"/>
      <c r="T1025" s="24" t="str">
        <f t="shared" si="1721"/>
        <v/>
      </c>
      <c r="U1025" s="24"/>
      <c r="V1025" s="24" t="str">
        <f t="shared" si="1722"/>
        <v/>
      </c>
      <c r="W1025" s="24"/>
      <c r="X1025" s="63"/>
      <c r="Y1025" s="24"/>
      <c r="Z1025" s="24" t="str">
        <f t="shared" si="1725"/>
        <v/>
      </c>
      <c r="AA1025" s="26" t="str">
        <f t="shared" si="1726"/>
        <v/>
      </c>
      <c r="AB1025" s="7"/>
      <c r="AD1025" s="23"/>
      <c r="AE1025" s="24"/>
      <c r="AF1025" s="24" t="str">
        <f t="shared" si="1727"/>
        <v/>
      </c>
      <c r="AG1025" s="24"/>
      <c r="AH1025" s="24" t="str">
        <f t="shared" si="1728"/>
        <v/>
      </c>
      <c r="AI1025" s="24"/>
      <c r="AJ1025" s="24" t="str">
        <f t="shared" si="1729"/>
        <v/>
      </c>
      <c r="AK1025" s="24"/>
      <c r="AL1025" s="63"/>
      <c r="AM1025" s="24"/>
      <c r="AN1025" s="24" t="str">
        <f t="shared" si="1732"/>
        <v/>
      </c>
      <c r="AO1025" s="26" t="str">
        <f t="shared" si="1733"/>
        <v/>
      </c>
      <c r="AP1025" s="7"/>
      <c r="AR1025" s="23"/>
      <c r="AS1025" s="24"/>
      <c r="AT1025" s="24" t="str">
        <f t="shared" si="1734"/>
        <v/>
      </c>
      <c r="AU1025" s="24"/>
      <c r="AV1025" s="24" t="str">
        <f t="shared" si="1735"/>
        <v/>
      </c>
      <c r="AW1025" s="24"/>
      <c r="AX1025" s="24" t="str">
        <f t="shared" si="1736"/>
        <v/>
      </c>
      <c r="AY1025" s="24"/>
      <c r="AZ1025" s="63"/>
      <c r="BA1025" s="24"/>
      <c r="BB1025" s="24" t="str">
        <f t="shared" si="1739"/>
        <v/>
      </c>
      <c r="BC1025" s="26" t="str">
        <f t="shared" si="1740"/>
        <v/>
      </c>
      <c r="BD1025" s="7"/>
      <c r="BF1025" s="23"/>
      <c r="BG1025" s="24"/>
      <c r="BH1025" s="24" t="str">
        <f t="shared" si="1668"/>
        <v/>
      </c>
      <c r="BI1025" s="189"/>
      <c r="BJ1025" s="24" t="str">
        <f t="shared" si="1741"/>
        <v/>
      </c>
      <c r="BK1025" s="24"/>
      <c r="BL1025" s="24" t="str">
        <f t="shared" si="1670"/>
        <v/>
      </c>
      <c r="BM1025" s="24"/>
      <c r="BN1025" s="63"/>
      <c r="BO1025" s="24"/>
      <c r="BP1025" s="24" t="str">
        <f t="shared" si="1673"/>
        <v/>
      </c>
      <c r="BQ1025" s="26" t="str">
        <f t="shared" si="1674"/>
        <v/>
      </c>
      <c r="BR1025" s="7"/>
      <c r="BS1025" s="1"/>
      <c r="BT1025" s="15"/>
      <c r="BU1025" s="9"/>
      <c r="BV1025" s="9" t="str">
        <f t="shared" si="1742"/>
        <v/>
      </c>
      <c r="BW1025" s="9"/>
      <c r="BX1025" s="9" t="str">
        <f t="shared" si="1743"/>
        <v/>
      </c>
      <c r="BY1025" s="9"/>
      <c r="BZ1025" s="9" t="str">
        <f t="shared" si="1744"/>
        <v/>
      </c>
      <c r="CA1025" s="9"/>
      <c r="CB1025" s="9"/>
      <c r="CC1025" s="9"/>
      <c r="CD1025" s="9" t="str">
        <f t="shared" si="1696"/>
        <v/>
      </c>
      <c r="CE1025" s="10" t="str">
        <f t="shared" si="1697"/>
        <v/>
      </c>
      <c r="CF1025" s="7"/>
      <c r="CH1025" s="15"/>
      <c r="CI1025" s="9"/>
      <c r="CJ1025" s="9" t="str">
        <f t="shared" si="1745"/>
        <v/>
      </c>
      <c r="CK1025" s="9"/>
      <c r="CL1025" s="9" t="str">
        <f t="shared" si="1746"/>
        <v/>
      </c>
      <c r="CM1025" s="9"/>
      <c r="CN1025" s="9" t="str">
        <f t="shared" si="1747"/>
        <v/>
      </c>
      <c r="CO1025" s="9"/>
      <c r="CP1025" s="9"/>
      <c r="CQ1025" s="9"/>
      <c r="CR1025" s="9" t="str">
        <f t="shared" si="1701"/>
        <v/>
      </c>
      <c r="CS1025" s="10" t="str">
        <f t="shared" si="1702"/>
        <v/>
      </c>
      <c r="CT1025" s="7"/>
      <c r="CV1025" s="15"/>
      <c r="CW1025" s="9"/>
      <c r="CX1025" s="9" t="str">
        <f t="shared" si="1748"/>
        <v/>
      </c>
      <c r="CY1025" s="9"/>
      <c r="CZ1025" s="9" t="str">
        <f t="shared" si="1749"/>
        <v/>
      </c>
      <c r="DA1025" s="9"/>
      <c r="DB1025" s="9" t="str">
        <f t="shared" si="1750"/>
        <v/>
      </c>
      <c r="DC1025" s="9"/>
      <c r="DD1025" s="9"/>
      <c r="DE1025" s="9"/>
      <c r="DF1025" s="9" t="str">
        <f t="shared" si="1706"/>
        <v/>
      </c>
      <c r="DG1025" s="10" t="str">
        <f t="shared" si="1707"/>
        <v/>
      </c>
      <c r="DH1025" s="7"/>
      <c r="EL1025" s="244"/>
    </row>
    <row r="1026" spans="1:142" ht="15" customHeight="1" thickTop="1">
      <c r="A1026" s="89"/>
      <c r="B1026" s="89"/>
      <c r="C1026" s="78"/>
      <c r="D1026" s="78" t="str">
        <f>IF(C1026="","",C1026-#REF!)</f>
        <v/>
      </c>
      <c r="E1026" s="78"/>
      <c r="F1026" s="28" t="str">
        <f>IF(E1026="","",E1026-#REF!)</f>
        <v/>
      </c>
      <c r="G1026" s="78"/>
      <c r="H1026" s="78" t="str">
        <f>IF(G1026="","",#REF!+#REF!-G1026)</f>
        <v/>
      </c>
      <c r="I1026" s="78"/>
      <c r="J1026" s="90"/>
      <c r="K1026" s="91"/>
      <c r="L1026" s="78"/>
      <c r="M1026" s="29" t="str">
        <f t="shared" si="1711"/>
        <v/>
      </c>
      <c r="N1026" s="7"/>
      <c r="P1026" s="89"/>
      <c r="Q1026" s="78"/>
      <c r="R1026" s="78" t="str">
        <f>IF(Q1026="","",Q1026-#REF!)</f>
        <v/>
      </c>
      <c r="S1026" s="78"/>
      <c r="T1026" s="28" t="str">
        <f>IF(S1026="","",S1026-#REF!)</f>
        <v/>
      </c>
      <c r="U1026" s="78"/>
      <c r="V1026" s="78" t="str">
        <f>IF(U1026="","",#REF!+#REF!-U1026)</f>
        <v/>
      </c>
      <c r="W1026" s="78"/>
      <c r="X1026" s="90"/>
      <c r="Y1026" s="91"/>
      <c r="Z1026" s="78"/>
      <c r="AA1026" s="29" t="str">
        <f t="shared" si="1726"/>
        <v/>
      </c>
      <c r="AB1026" s="7"/>
      <c r="AD1026" s="89"/>
      <c r="AE1026" s="78"/>
      <c r="AF1026" s="78" t="str">
        <f>IF(AE1026="","",AE1026-#REF!)</f>
        <v/>
      </c>
      <c r="AG1026" s="78"/>
      <c r="AH1026" s="28" t="str">
        <f>IF(AG1026="","",AG1026-#REF!)</f>
        <v/>
      </c>
      <c r="AI1026" s="78"/>
      <c r="AJ1026" s="78" t="str">
        <f>IF(AI1026="","",#REF!+#REF!-AI1026)</f>
        <v/>
      </c>
      <c r="AK1026" s="78"/>
      <c r="AL1026" s="90"/>
      <c r="AM1026" s="91"/>
      <c r="AN1026" s="78"/>
      <c r="AO1026" s="29" t="str">
        <f t="shared" si="1733"/>
        <v/>
      </c>
      <c r="AP1026" s="7"/>
      <c r="AR1026" s="89"/>
      <c r="AS1026" s="78"/>
      <c r="AT1026" s="78" t="str">
        <f>IF(AS1026="","",AS1026-#REF!)</f>
        <v/>
      </c>
      <c r="AU1026" s="78"/>
      <c r="AV1026" s="28" t="str">
        <f>IF(AU1026="","",AU1026-#REF!)</f>
        <v/>
      </c>
      <c r="AW1026" s="78"/>
      <c r="AX1026" s="78" t="str">
        <f>IF(AW1026="","",#REF!+#REF!-AW1026)</f>
        <v/>
      </c>
      <c r="AY1026" s="78"/>
      <c r="AZ1026" s="90"/>
      <c r="BA1026" s="91"/>
      <c r="BB1026" s="78"/>
      <c r="BC1026" s="29" t="str">
        <f t="shared" si="1740"/>
        <v/>
      </c>
      <c r="BD1026" s="7"/>
      <c r="BF1026" s="89"/>
      <c r="BG1026" s="78"/>
      <c r="BH1026" s="78" t="str">
        <f>IF(BG1026="","",BG1026-#REF!)</f>
        <v/>
      </c>
      <c r="BI1026" s="188"/>
      <c r="BJ1026" s="28" t="str">
        <f>IF(BI1026="","",BI1026-#REF!)</f>
        <v/>
      </c>
      <c r="BK1026" s="78"/>
      <c r="BL1026" s="78" t="str">
        <f>IF(BK1026="","",#REF!+#REF!-BK1026)</f>
        <v/>
      </c>
      <c r="BM1026" s="78"/>
      <c r="BN1026" s="90"/>
      <c r="BO1026" s="91"/>
      <c r="BP1026" s="78"/>
      <c r="BQ1026" s="29" t="str">
        <f t="shared" si="1674"/>
        <v/>
      </c>
      <c r="BR1026" s="7"/>
      <c r="BS1026" s="1"/>
      <c r="BT1026" s="15"/>
      <c r="BU1026" s="9"/>
      <c r="BV1026" s="9" t="str">
        <f t="shared" si="1742"/>
        <v/>
      </c>
      <c r="BW1026" s="9"/>
      <c r="BX1026" s="9" t="str">
        <f t="shared" si="1743"/>
        <v/>
      </c>
      <c r="BY1026" s="9"/>
      <c r="BZ1026" s="9" t="str">
        <f t="shared" si="1744"/>
        <v/>
      </c>
      <c r="CA1026" s="9"/>
      <c r="CB1026" s="9"/>
      <c r="CC1026" s="9"/>
      <c r="CD1026" s="9" t="str">
        <f t="shared" si="1696"/>
        <v/>
      </c>
      <c r="CE1026" s="10" t="str">
        <f t="shared" si="1697"/>
        <v/>
      </c>
      <c r="CF1026" s="7"/>
      <c r="CH1026" s="15"/>
      <c r="CI1026" s="9"/>
      <c r="CJ1026" s="9" t="str">
        <f t="shared" si="1745"/>
        <v/>
      </c>
      <c r="CK1026" s="9"/>
      <c r="CL1026" s="9" t="str">
        <f t="shared" si="1746"/>
        <v/>
      </c>
      <c r="CM1026" s="9"/>
      <c r="CN1026" s="9" t="str">
        <f t="shared" si="1747"/>
        <v/>
      </c>
      <c r="CO1026" s="9"/>
      <c r="CP1026" s="9"/>
      <c r="CQ1026" s="9"/>
      <c r="CR1026" s="9" t="str">
        <f t="shared" si="1701"/>
        <v/>
      </c>
      <c r="CS1026" s="10" t="str">
        <f t="shared" si="1702"/>
        <v/>
      </c>
      <c r="CT1026" s="7"/>
      <c r="CV1026" s="15"/>
      <c r="CW1026" s="9"/>
      <c r="CX1026" s="9" t="str">
        <f t="shared" si="1748"/>
        <v/>
      </c>
      <c r="CY1026" s="9"/>
      <c r="CZ1026" s="9" t="str">
        <f t="shared" si="1749"/>
        <v/>
      </c>
      <c r="DA1026" s="9"/>
      <c r="DB1026" s="9" t="str">
        <f t="shared" si="1750"/>
        <v/>
      </c>
      <c r="DC1026" s="9"/>
      <c r="DD1026" s="9"/>
      <c r="DE1026" s="9"/>
      <c r="DF1026" s="9" t="str">
        <f t="shared" si="1706"/>
        <v/>
      </c>
      <c r="DG1026" s="10" t="str">
        <f t="shared" si="1707"/>
        <v/>
      </c>
      <c r="DH1026" s="7"/>
      <c r="EL1026" s="244"/>
    </row>
    <row r="1027" spans="1:142" ht="15" customHeight="1">
      <c r="A1027" s="15"/>
      <c r="B1027" s="15"/>
      <c r="C1027" s="9"/>
      <c r="D1027" s="9" t="str">
        <f>IF(C1027="","",C1027-#REF!)</f>
        <v/>
      </c>
      <c r="E1027" s="9"/>
      <c r="F1027" s="9" t="str">
        <f>IF(E1027="","",E1027-#REF!)</f>
        <v/>
      </c>
      <c r="G1027" s="9"/>
      <c r="H1027" s="9" t="str">
        <f>IF(G1027="","",#REF!+#REF!-G1027)</f>
        <v/>
      </c>
      <c r="I1027" s="9"/>
      <c r="J1027" s="62"/>
      <c r="K1027" s="95"/>
      <c r="L1027" s="9"/>
      <c r="M1027" s="10" t="str">
        <f t="shared" si="1711"/>
        <v/>
      </c>
      <c r="N1027" s="7"/>
      <c r="P1027" s="15"/>
      <c r="Q1027" s="9"/>
      <c r="R1027" s="9" t="str">
        <f>IF(Q1027="","",Q1027-#REF!)</f>
        <v/>
      </c>
      <c r="S1027" s="9"/>
      <c r="T1027" s="9" t="str">
        <f>IF(S1027="","",S1027-#REF!)</f>
        <v/>
      </c>
      <c r="U1027" s="9"/>
      <c r="V1027" s="9" t="str">
        <f>IF(U1027="","",#REF!+#REF!-U1027)</f>
        <v/>
      </c>
      <c r="W1027" s="9"/>
      <c r="X1027" s="62"/>
      <c r="Y1027" s="95"/>
      <c r="Z1027" s="9"/>
      <c r="AA1027" s="10" t="str">
        <f t="shared" si="1726"/>
        <v/>
      </c>
      <c r="AB1027" s="7"/>
      <c r="AD1027" s="15"/>
      <c r="AE1027" s="9"/>
      <c r="AF1027" s="9" t="str">
        <f>IF(AE1027="","",AE1027-#REF!)</f>
        <v/>
      </c>
      <c r="AG1027" s="9"/>
      <c r="AH1027" s="9" t="str">
        <f>IF(AG1027="","",AG1027-#REF!)</f>
        <v/>
      </c>
      <c r="AI1027" s="9"/>
      <c r="AJ1027" s="9" t="str">
        <f>IF(AI1027="","",#REF!+#REF!-AI1027)</f>
        <v/>
      </c>
      <c r="AK1027" s="9"/>
      <c r="AL1027" s="62"/>
      <c r="AM1027" s="95"/>
      <c r="AN1027" s="9"/>
      <c r="AO1027" s="10" t="str">
        <f t="shared" si="1733"/>
        <v/>
      </c>
      <c r="AP1027" s="7"/>
      <c r="AR1027" s="15"/>
      <c r="AS1027" s="9"/>
      <c r="AT1027" s="9" t="str">
        <f>IF(AS1027="","",AS1027-#REF!)</f>
        <v/>
      </c>
      <c r="AU1027" s="9"/>
      <c r="AV1027" s="9" t="str">
        <f>IF(AU1027="","",AU1027-#REF!)</f>
        <v/>
      </c>
      <c r="AW1027" s="9"/>
      <c r="AX1027" s="9" t="str">
        <f>IF(AW1027="","",#REF!+#REF!-AW1027)</f>
        <v/>
      </c>
      <c r="AY1027" s="9"/>
      <c r="AZ1027" s="62"/>
      <c r="BA1027" s="95"/>
      <c r="BB1027" s="9"/>
      <c r="BC1027" s="10" t="str">
        <f t="shared" si="1740"/>
        <v/>
      </c>
      <c r="BD1027" s="7"/>
      <c r="BF1027" s="15"/>
      <c r="BG1027" s="9"/>
      <c r="BH1027" s="9" t="str">
        <f>IF(BG1027="","",BG1027-#REF!)</f>
        <v/>
      </c>
      <c r="BI1027" s="73"/>
      <c r="BJ1027" s="9" t="str">
        <f>IF(BI1027="","",BI1027-#REF!)</f>
        <v/>
      </c>
      <c r="BK1027" s="9"/>
      <c r="BL1027" s="9" t="str">
        <f>IF(BK1027="","",#REF!+#REF!-BK1027)</f>
        <v/>
      </c>
      <c r="BM1027" s="9"/>
      <c r="BN1027" s="62"/>
      <c r="BO1027" s="95"/>
      <c r="BP1027" s="9"/>
      <c r="BQ1027" s="10" t="str">
        <f t="shared" si="1674"/>
        <v/>
      </c>
      <c r="BR1027" s="7"/>
      <c r="BS1027" s="1"/>
      <c r="BT1027" s="15"/>
      <c r="BU1027" s="9"/>
      <c r="BV1027" s="9" t="str">
        <f t="shared" si="1742"/>
        <v/>
      </c>
      <c r="BW1027" s="9"/>
      <c r="BX1027" s="9" t="str">
        <f t="shared" si="1743"/>
        <v/>
      </c>
      <c r="BY1027" s="9"/>
      <c r="BZ1027" s="9" t="str">
        <f t="shared" si="1744"/>
        <v/>
      </c>
      <c r="CA1027" s="9"/>
      <c r="CB1027" s="9"/>
      <c r="CC1027" s="9"/>
      <c r="CD1027" s="9" t="str">
        <f t="shared" si="1696"/>
        <v/>
      </c>
      <c r="CE1027" s="10" t="str">
        <f t="shared" si="1697"/>
        <v/>
      </c>
      <c r="CF1027" s="7"/>
      <c r="CH1027" s="15"/>
      <c r="CI1027" s="9"/>
      <c r="CJ1027" s="9" t="str">
        <f t="shared" si="1745"/>
        <v/>
      </c>
      <c r="CK1027" s="9"/>
      <c r="CL1027" s="9" t="str">
        <f t="shared" si="1746"/>
        <v/>
      </c>
      <c r="CM1027" s="9"/>
      <c r="CN1027" s="9" t="str">
        <f t="shared" si="1747"/>
        <v/>
      </c>
      <c r="CO1027" s="9"/>
      <c r="CP1027" s="9"/>
      <c r="CQ1027" s="9"/>
      <c r="CR1027" s="9" t="str">
        <f t="shared" si="1701"/>
        <v/>
      </c>
      <c r="CS1027" s="10" t="str">
        <f t="shared" si="1702"/>
        <v/>
      </c>
      <c r="CT1027" s="7"/>
      <c r="CV1027" s="15"/>
      <c r="CW1027" s="9"/>
      <c r="CX1027" s="9" t="str">
        <f t="shared" si="1748"/>
        <v/>
      </c>
      <c r="CY1027" s="9"/>
      <c r="CZ1027" s="9" t="str">
        <f t="shared" si="1749"/>
        <v/>
      </c>
      <c r="DA1027" s="9"/>
      <c r="DB1027" s="9" t="str">
        <f t="shared" si="1750"/>
        <v/>
      </c>
      <c r="DC1027" s="9"/>
      <c r="DD1027" s="9"/>
      <c r="DE1027" s="9"/>
      <c r="DF1027" s="9" t="str">
        <f t="shared" si="1706"/>
        <v/>
      </c>
      <c r="DG1027" s="10" t="str">
        <f t="shared" si="1707"/>
        <v/>
      </c>
      <c r="DH1027" s="7"/>
      <c r="EL1027" s="244"/>
    </row>
    <row r="1028" spans="1:142" ht="15" customHeight="1">
      <c r="A1028" s="15"/>
      <c r="B1028" s="15"/>
      <c r="C1028" s="9"/>
      <c r="D1028" s="9" t="str">
        <f>IF(C1028="","",C1028-#REF!)</f>
        <v/>
      </c>
      <c r="E1028" s="9"/>
      <c r="F1028" s="9" t="str">
        <f>IF(E1028="","",E1028-#REF!)</f>
        <v/>
      </c>
      <c r="G1028" s="9"/>
      <c r="H1028" s="9" t="str">
        <f>IF(G1028="","",#REF!+#REF!-G1028)</f>
        <v/>
      </c>
      <c r="I1028" s="9"/>
      <c r="J1028" s="62"/>
      <c r="K1028" s="95"/>
      <c r="L1028" s="9"/>
      <c r="M1028" s="10" t="str">
        <f t="shared" si="1711"/>
        <v/>
      </c>
      <c r="N1028" s="7"/>
      <c r="P1028" s="15"/>
      <c r="Q1028" s="9"/>
      <c r="R1028" s="9" t="str">
        <f>IF(Q1028="","",Q1028-#REF!)</f>
        <v/>
      </c>
      <c r="S1028" s="9"/>
      <c r="T1028" s="9" t="str">
        <f>IF(S1028="","",S1028-#REF!)</f>
        <v/>
      </c>
      <c r="U1028" s="9"/>
      <c r="V1028" s="9" t="str">
        <f>IF(U1028="","",#REF!+#REF!-U1028)</f>
        <v/>
      </c>
      <c r="W1028" s="9"/>
      <c r="X1028" s="62"/>
      <c r="Y1028" s="95"/>
      <c r="Z1028" s="9"/>
      <c r="AA1028" s="10" t="str">
        <f t="shared" si="1726"/>
        <v/>
      </c>
      <c r="AB1028" s="7"/>
      <c r="AD1028" s="15"/>
      <c r="AE1028" s="9"/>
      <c r="AF1028" s="9" t="str">
        <f>IF(AE1028="","",AE1028-#REF!)</f>
        <v/>
      </c>
      <c r="AG1028" s="9"/>
      <c r="AH1028" s="9" t="str">
        <f>IF(AG1028="","",AG1028-#REF!)</f>
        <v/>
      </c>
      <c r="AI1028" s="9"/>
      <c r="AJ1028" s="9" t="str">
        <f>IF(AI1028="","",#REF!+#REF!-AI1028)</f>
        <v/>
      </c>
      <c r="AK1028" s="9"/>
      <c r="AL1028" s="62"/>
      <c r="AM1028" s="95"/>
      <c r="AN1028" s="9"/>
      <c r="AO1028" s="10" t="str">
        <f t="shared" si="1733"/>
        <v/>
      </c>
      <c r="AP1028" s="7"/>
      <c r="AR1028" s="17"/>
      <c r="AS1028" s="9"/>
      <c r="AT1028" s="9" t="str">
        <f>IF(AS1028="","",AS1028-#REF!)</f>
        <v/>
      </c>
      <c r="AU1028" s="9"/>
      <c r="AV1028" s="9" t="str">
        <f>IF(AU1028="","",AU1028-#REF!)</f>
        <v/>
      </c>
      <c r="AW1028" s="9"/>
      <c r="AX1028" s="9" t="str">
        <f>IF(AW1028="","",#REF!+#REF!-AW1028)</f>
        <v/>
      </c>
      <c r="AY1028" s="9"/>
      <c r="AZ1028" s="62"/>
      <c r="BA1028" s="95"/>
      <c r="BB1028" s="9"/>
      <c r="BC1028" s="10" t="str">
        <f t="shared" si="1740"/>
        <v/>
      </c>
      <c r="BD1028" s="7"/>
      <c r="BF1028" s="15"/>
      <c r="BG1028" s="9"/>
      <c r="BH1028" s="9" t="str">
        <f>IF(BG1028="","",BG1028-#REF!)</f>
        <v/>
      </c>
      <c r="BI1028" s="73"/>
      <c r="BJ1028" s="9" t="str">
        <f>IF(BI1028="","",BI1028-#REF!)</f>
        <v/>
      </c>
      <c r="BK1028" s="9"/>
      <c r="BL1028" s="9" t="str">
        <f>IF(BK1028="","",#REF!+#REF!-BK1028)</f>
        <v/>
      </c>
      <c r="BM1028" s="9"/>
      <c r="BN1028" s="62"/>
      <c r="BO1028" s="95"/>
      <c r="BP1028" s="9"/>
      <c r="BQ1028" s="10" t="str">
        <f t="shared" si="1674"/>
        <v/>
      </c>
      <c r="BR1028" s="7"/>
      <c r="BS1028" s="1"/>
      <c r="BT1028" s="15"/>
      <c r="BU1028" s="9"/>
      <c r="BV1028" s="9" t="str">
        <f t="shared" si="1742"/>
        <v/>
      </c>
      <c r="BW1028" s="9"/>
      <c r="BX1028" s="9" t="str">
        <f t="shared" si="1743"/>
        <v/>
      </c>
      <c r="BY1028" s="9"/>
      <c r="BZ1028" s="9" t="str">
        <f t="shared" si="1744"/>
        <v/>
      </c>
      <c r="CA1028" s="9"/>
      <c r="CB1028" s="9"/>
      <c r="CC1028" s="9"/>
      <c r="CD1028" s="9" t="str">
        <f t="shared" si="1696"/>
        <v/>
      </c>
      <c r="CE1028" s="10" t="str">
        <f t="shared" si="1697"/>
        <v/>
      </c>
      <c r="CF1028" s="7"/>
      <c r="CH1028" s="15"/>
      <c r="CI1028" s="9"/>
      <c r="CJ1028" s="9" t="str">
        <f t="shared" si="1745"/>
        <v/>
      </c>
      <c r="CK1028" s="9"/>
      <c r="CL1028" s="9" t="str">
        <f t="shared" si="1746"/>
        <v/>
      </c>
      <c r="CM1028" s="9"/>
      <c r="CN1028" s="9" t="str">
        <f t="shared" si="1747"/>
        <v/>
      </c>
      <c r="CO1028" s="9"/>
      <c r="CP1028" s="9"/>
      <c r="CQ1028" s="9"/>
      <c r="CR1028" s="9" t="str">
        <f t="shared" si="1701"/>
        <v/>
      </c>
      <c r="CS1028" s="10" t="str">
        <f t="shared" si="1702"/>
        <v/>
      </c>
      <c r="CT1028" s="7"/>
      <c r="CV1028" s="15"/>
      <c r="CW1028" s="9"/>
      <c r="CX1028" s="9" t="str">
        <f t="shared" si="1748"/>
        <v/>
      </c>
      <c r="CY1028" s="9"/>
      <c r="CZ1028" s="9" t="str">
        <f t="shared" si="1749"/>
        <v/>
      </c>
      <c r="DA1028" s="9"/>
      <c r="DB1028" s="9" t="str">
        <f t="shared" si="1750"/>
        <v/>
      </c>
      <c r="DC1028" s="9"/>
      <c r="DD1028" s="9"/>
      <c r="DE1028" s="9"/>
      <c r="DF1028" s="9" t="str">
        <f t="shared" si="1706"/>
        <v/>
      </c>
      <c r="DG1028" s="10" t="str">
        <f t="shared" si="1707"/>
        <v/>
      </c>
      <c r="DH1028" s="7"/>
      <c r="EL1028" s="244"/>
    </row>
    <row r="1029" spans="1:142" ht="15" customHeight="1" thickBot="1">
      <c r="A1029" s="23"/>
      <c r="B1029" s="23"/>
      <c r="C1029" s="24"/>
      <c r="D1029" s="24" t="str">
        <f>IF(C1029="","",C1029-#REF!)</f>
        <v/>
      </c>
      <c r="E1029" s="24"/>
      <c r="F1029" s="24" t="str">
        <f>IF(E1029="","",E1029-#REF!)</f>
        <v/>
      </c>
      <c r="G1029" s="24"/>
      <c r="H1029" s="24" t="str">
        <f>IF(G1029="","",#REF!+#REF!-G1029)</f>
        <v/>
      </c>
      <c r="I1029" s="24"/>
      <c r="J1029" s="63"/>
      <c r="K1029" s="96"/>
      <c r="L1029" s="24"/>
      <c r="M1029" s="26" t="str">
        <f t="shared" si="1711"/>
        <v/>
      </c>
      <c r="N1029" s="7"/>
      <c r="P1029" s="23"/>
      <c r="Q1029" s="24"/>
      <c r="R1029" s="24" t="str">
        <f>IF(Q1029="","",Q1029-#REF!)</f>
        <v/>
      </c>
      <c r="S1029" s="24"/>
      <c r="T1029" s="24" t="str">
        <f>IF(S1029="","",S1029-#REF!)</f>
        <v/>
      </c>
      <c r="U1029" s="24"/>
      <c r="V1029" s="24" t="str">
        <f>IF(U1029="","",#REF!+#REF!-U1029)</f>
        <v/>
      </c>
      <c r="W1029" s="24"/>
      <c r="X1029" s="63"/>
      <c r="Y1029" s="96"/>
      <c r="Z1029" s="24"/>
      <c r="AA1029" s="26" t="str">
        <f t="shared" si="1726"/>
        <v/>
      </c>
      <c r="AB1029" s="7"/>
      <c r="AD1029" s="23"/>
      <c r="AE1029" s="24"/>
      <c r="AF1029" s="24" t="str">
        <f>IF(AE1029="","",AE1029-#REF!)</f>
        <v/>
      </c>
      <c r="AG1029" s="24"/>
      <c r="AH1029" s="24" t="str">
        <f>IF(AG1029="","",AG1029-#REF!)</f>
        <v/>
      </c>
      <c r="AI1029" s="24"/>
      <c r="AJ1029" s="24" t="str">
        <f>IF(AI1029="","",#REF!+#REF!-AI1029)</f>
        <v/>
      </c>
      <c r="AK1029" s="24"/>
      <c r="AL1029" s="63"/>
      <c r="AM1029" s="96"/>
      <c r="AN1029" s="24"/>
      <c r="AO1029" s="26" t="str">
        <f t="shared" si="1733"/>
        <v/>
      </c>
      <c r="AP1029" s="7"/>
      <c r="AR1029" s="23"/>
      <c r="AS1029" s="24"/>
      <c r="AT1029" s="24" t="str">
        <f>IF(AS1029="","",AS1029-#REF!)</f>
        <v/>
      </c>
      <c r="AU1029" s="24"/>
      <c r="AV1029" s="24" t="str">
        <f>IF(AU1029="","",AU1029-#REF!)</f>
        <v/>
      </c>
      <c r="AW1029" s="24"/>
      <c r="AX1029" s="24" t="str">
        <f>IF(AW1029="","",#REF!+#REF!-AW1029)</f>
        <v/>
      </c>
      <c r="AY1029" s="24"/>
      <c r="AZ1029" s="63"/>
      <c r="BA1029" s="96"/>
      <c r="BB1029" s="24"/>
      <c r="BC1029" s="26" t="str">
        <f t="shared" si="1740"/>
        <v/>
      </c>
      <c r="BD1029" s="7"/>
      <c r="BF1029" s="23"/>
      <c r="BG1029" s="24"/>
      <c r="BH1029" s="24" t="str">
        <f>IF(BG1029="","",BG1029-#REF!)</f>
        <v/>
      </c>
      <c r="BI1029" s="189"/>
      <c r="BJ1029" s="24" t="str">
        <f>IF(BI1029="","",BI1029-#REF!)</f>
        <v/>
      </c>
      <c r="BK1029" s="24"/>
      <c r="BL1029" s="24" t="str">
        <f>IF(BK1029="","",#REF!+#REF!-BK1029)</f>
        <v/>
      </c>
      <c r="BM1029" s="24"/>
      <c r="BN1029" s="63"/>
      <c r="BO1029" s="96"/>
      <c r="BP1029" s="24"/>
      <c r="BQ1029" s="26" t="str">
        <f t="shared" si="1674"/>
        <v/>
      </c>
      <c r="BR1029" s="7"/>
      <c r="BS1029" s="1"/>
      <c r="BT1029" s="15"/>
      <c r="BU1029" s="9"/>
      <c r="BV1029" s="9" t="str">
        <f t="shared" si="1742"/>
        <v/>
      </c>
      <c r="BW1029" s="9"/>
      <c r="BX1029" s="9" t="str">
        <f t="shared" si="1743"/>
        <v/>
      </c>
      <c r="BY1029" s="9"/>
      <c r="BZ1029" s="9" t="str">
        <f t="shared" si="1744"/>
        <v/>
      </c>
      <c r="CA1029" s="9"/>
      <c r="CB1029" s="9"/>
      <c r="CC1029" s="9"/>
      <c r="CD1029" s="9" t="str">
        <f t="shared" si="1696"/>
        <v/>
      </c>
      <c r="CE1029" s="10" t="str">
        <f t="shared" si="1697"/>
        <v/>
      </c>
      <c r="CF1029" s="7"/>
      <c r="CH1029" s="15"/>
      <c r="CI1029" s="9"/>
      <c r="CJ1029" s="9" t="str">
        <f t="shared" si="1745"/>
        <v/>
      </c>
      <c r="CK1029" s="9"/>
      <c r="CL1029" s="9" t="str">
        <f t="shared" si="1746"/>
        <v/>
      </c>
      <c r="CM1029" s="9"/>
      <c r="CN1029" s="9" t="str">
        <f t="shared" si="1747"/>
        <v/>
      </c>
      <c r="CO1029" s="9"/>
      <c r="CP1029" s="9"/>
      <c r="CQ1029" s="9"/>
      <c r="CR1029" s="9" t="str">
        <f t="shared" si="1701"/>
        <v/>
      </c>
      <c r="CS1029" s="10" t="str">
        <f t="shared" si="1702"/>
        <v/>
      </c>
      <c r="CT1029" s="7"/>
      <c r="CV1029" s="15"/>
      <c r="CW1029" s="9"/>
      <c r="CX1029" s="9" t="str">
        <f t="shared" si="1748"/>
        <v/>
      </c>
      <c r="CY1029" s="9"/>
      <c r="CZ1029" s="9" t="str">
        <f t="shared" si="1749"/>
        <v/>
      </c>
      <c r="DA1029" s="9"/>
      <c r="DB1029" s="9" t="str">
        <f t="shared" si="1750"/>
        <v/>
      </c>
      <c r="DC1029" s="9"/>
      <c r="DD1029" s="9"/>
      <c r="DE1029" s="9"/>
      <c r="DF1029" s="9" t="str">
        <f t="shared" si="1706"/>
        <v/>
      </c>
      <c r="DG1029" s="10" t="str">
        <f t="shared" si="1707"/>
        <v/>
      </c>
      <c r="DH1029" s="7"/>
      <c r="EL1029" s="244"/>
    </row>
    <row r="1030" spans="1:142" ht="15" customHeight="1" thickTop="1">
      <c r="A1030" s="89"/>
      <c r="B1030" s="89"/>
      <c r="C1030" s="78"/>
      <c r="D1030" s="78"/>
      <c r="E1030" s="78"/>
      <c r="F1030" s="78"/>
      <c r="G1030" s="78"/>
      <c r="H1030" s="78"/>
      <c r="I1030" s="78"/>
      <c r="J1030" s="90"/>
      <c r="K1030" s="78"/>
      <c r="L1030" s="78"/>
      <c r="M1030" s="78"/>
      <c r="N1030" s="7"/>
      <c r="P1030" s="89"/>
      <c r="Q1030" s="78"/>
      <c r="R1030" s="78"/>
      <c r="S1030" s="78"/>
      <c r="T1030" s="78"/>
      <c r="U1030" s="78"/>
      <c r="V1030" s="78"/>
      <c r="W1030" s="78"/>
      <c r="X1030" s="90"/>
      <c r="Y1030" s="78"/>
      <c r="Z1030" s="78"/>
      <c r="AA1030" s="78"/>
      <c r="AB1030" s="7"/>
      <c r="AD1030" s="89"/>
      <c r="AE1030" s="78"/>
      <c r="AF1030" s="78"/>
      <c r="AG1030" s="78"/>
      <c r="AH1030" s="78"/>
      <c r="AI1030" s="78"/>
      <c r="AJ1030" s="78"/>
      <c r="AK1030" s="78"/>
      <c r="AL1030" s="90"/>
      <c r="AM1030" s="78"/>
      <c r="AN1030" s="78"/>
      <c r="AO1030" s="78"/>
      <c r="AP1030" s="7"/>
      <c r="AR1030" s="89"/>
      <c r="AS1030" s="78"/>
      <c r="AT1030" s="78"/>
      <c r="AU1030" s="78"/>
      <c r="AV1030" s="78" t="str">
        <f>IF(AU1030="","",AU1030-AU1029)</f>
        <v/>
      </c>
      <c r="AW1030" s="78"/>
      <c r="AX1030" s="78" t="str">
        <f>IF(AW1030="","",AW1029+AY1029-AW1030)</f>
        <v/>
      </c>
      <c r="AY1030" s="78"/>
      <c r="AZ1030" s="90"/>
      <c r="BA1030" s="78"/>
      <c r="BB1030" s="78" t="str">
        <f>IF(BA1030="","",AX1030*BA1030)</f>
        <v/>
      </c>
      <c r="BC1030" s="92" t="str">
        <f>IF(BB1030="","",BB1030/(AT1030*100))</f>
        <v/>
      </c>
      <c r="BD1030" s="22"/>
      <c r="BF1030" s="89"/>
      <c r="BG1030" s="78"/>
      <c r="BH1030" s="78"/>
      <c r="BI1030" s="188"/>
      <c r="BJ1030" s="78"/>
      <c r="BK1030" s="78"/>
      <c r="BL1030" s="78"/>
      <c r="BM1030" s="78"/>
      <c r="BN1030" s="90"/>
      <c r="BO1030" s="78"/>
      <c r="BP1030" s="78"/>
      <c r="BQ1030" s="78"/>
      <c r="BR1030" s="7"/>
      <c r="BS1030" s="1"/>
      <c r="BT1030" s="15"/>
      <c r="BU1030" s="9"/>
      <c r="BV1030" s="9"/>
      <c r="BW1030" s="9"/>
      <c r="BX1030" s="9" t="str">
        <f t="shared" si="1743"/>
        <v/>
      </c>
      <c r="BY1030" s="9"/>
      <c r="BZ1030" s="9" t="str">
        <f t="shared" si="1744"/>
        <v/>
      </c>
      <c r="CA1030" s="9"/>
      <c r="CB1030" s="9"/>
      <c r="CC1030" s="9"/>
      <c r="CD1030" s="9" t="str">
        <f t="shared" si="1696"/>
        <v/>
      </c>
      <c r="CE1030" s="10" t="str">
        <f t="shared" si="1697"/>
        <v/>
      </c>
      <c r="CF1030" s="7"/>
      <c r="CH1030" s="15"/>
      <c r="CI1030" s="9"/>
      <c r="CJ1030" s="9"/>
      <c r="CK1030" s="9"/>
      <c r="CL1030" s="9" t="str">
        <f t="shared" si="1746"/>
        <v/>
      </c>
      <c r="CM1030" s="9"/>
      <c r="CN1030" s="9" t="str">
        <f t="shared" si="1747"/>
        <v/>
      </c>
      <c r="CO1030" s="9"/>
      <c r="CP1030" s="9"/>
      <c r="CQ1030" s="9"/>
      <c r="CR1030" s="9" t="str">
        <f t="shared" si="1701"/>
        <v/>
      </c>
      <c r="CS1030" s="10" t="str">
        <f t="shared" si="1702"/>
        <v/>
      </c>
      <c r="CT1030" s="7"/>
      <c r="CV1030" s="15"/>
      <c r="CW1030" s="9"/>
      <c r="CX1030" s="9"/>
      <c r="CY1030" s="9"/>
      <c r="CZ1030" s="9" t="str">
        <f t="shared" si="1749"/>
        <v/>
      </c>
      <c r="DA1030" s="9"/>
      <c r="DB1030" s="9" t="str">
        <f t="shared" si="1750"/>
        <v/>
      </c>
      <c r="DC1030" s="9"/>
      <c r="DD1030" s="9"/>
      <c r="DE1030" s="9"/>
      <c r="DF1030" s="9" t="str">
        <f t="shared" si="1706"/>
        <v/>
      </c>
      <c r="DG1030" s="10" t="str">
        <f t="shared" si="1707"/>
        <v/>
      </c>
      <c r="DH1030" s="7"/>
      <c r="EL1030" s="244"/>
    </row>
    <row r="1031" spans="1:142" ht="15" customHeight="1">
      <c r="A1031" s="89"/>
      <c r="B1031" s="89"/>
      <c r="C1031" s="78"/>
      <c r="D1031" s="78"/>
      <c r="E1031" s="78"/>
      <c r="F1031" s="78"/>
      <c r="G1031" s="78"/>
      <c r="H1031" s="78"/>
      <c r="I1031" s="78"/>
      <c r="J1031" s="90"/>
      <c r="K1031" s="78"/>
      <c r="L1031" s="78"/>
      <c r="M1031" s="78"/>
      <c r="N1031" s="7"/>
      <c r="P1031" s="89"/>
      <c r="Q1031" s="78"/>
      <c r="R1031" s="78"/>
      <c r="S1031" s="78"/>
      <c r="T1031" s="78"/>
      <c r="U1031" s="78"/>
      <c r="V1031" s="78"/>
      <c r="W1031" s="78"/>
      <c r="X1031" s="90"/>
      <c r="Y1031" s="78"/>
      <c r="Z1031" s="78"/>
      <c r="AA1031" s="78"/>
      <c r="AB1031" s="7"/>
      <c r="AD1031" s="89"/>
      <c r="AE1031" s="78"/>
      <c r="AF1031" s="78"/>
      <c r="AG1031" s="78"/>
      <c r="AH1031" s="78"/>
      <c r="AI1031" s="78"/>
      <c r="AJ1031" s="78"/>
      <c r="AK1031" s="78"/>
      <c r="AL1031" s="90"/>
      <c r="AM1031" s="78"/>
      <c r="AN1031" s="78"/>
      <c r="AO1031" s="78"/>
      <c r="AP1031" s="7"/>
      <c r="AR1031" s="15"/>
      <c r="AS1031" s="9"/>
      <c r="AT1031" s="9"/>
      <c r="AU1031" s="9"/>
      <c r="AV1031" s="9"/>
      <c r="AW1031" s="9"/>
      <c r="AX1031" s="9"/>
      <c r="AY1031" s="9"/>
      <c r="AZ1031" s="62"/>
      <c r="BA1031" s="9"/>
      <c r="BB1031" s="9"/>
      <c r="BC1031" s="10"/>
      <c r="BD1031" s="7"/>
      <c r="BF1031" s="89"/>
      <c r="BG1031" s="78"/>
      <c r="BH1031" s="78"/>
      <c r="BI1031" s="188"/>
      <c r="BJ1031" s="78"/>
      <c r="BK1031" s="78"/>
      <c r="BL1031" s="78"/>
      <c r="BM1031" s="78"/>
      <c r="BN1031" s="90"/>
      <c r="BO1031" s="78"/>
      <c r="BP1031" s="78"/>
      <c r="BQ1031" s="78"/>
      <c r="BR1031" s="7"/>
      <c r="BS1031" s="1"/>
      <c r="BT1031" s="15"/>
      <c r="BU1031" s="9"/>
      <c r="BV1031" s="9"/>
      <c r="BW1031" s="9"/>
      <c r="BX1031" s="9"/>
      <c r="BY1031" s="9"/>
      <c r="BZ1031" s="9"/>
      <c r="CA1031" s="9"/>
      <c r="CB1031" s="9"/>
      <c r="CC1031" s="9"/>
      <c r="CD1031" s="9"/>
      <c r="CE1031" s="10"/>
      <c r="CF1031" s="7"/>
      <c r="CH1031" s="15"/>
      <c r="CI1031" s="9"/>
      <c r="CJ1031" s="9"/>
      <c r="CK1031" s="9"/>
      <c r="CL1031" s="9"/>
      <c r="CM1031" s="9"/>
      <c r="CN1031" s="9"/>
      <c r="CO1031" s="9"/>
      <c r="CP1031" s="9"/>
      <c r="CQ1031" s="9"/>
      <c r="CR1031" s="9"/>
      <c r="CS1031" s="10"/>
      <c r="CT1031" s="7"/>
      <c r="CV1031" s="15"/>
      <c r="CW1031" s="9"/>
      <c r="CX1031" s="9"/>
      <c r="CY1031" s="9"/>
      <c r="CZ1031" s="9"/>
      <c r="DA1031" s="9"/>
      <c r="DB1031" s="9"/>
      <c r="DC1031" s="9"/>
      <c r="DD1031" s="9"/>
      <c r="DE1031" s="9"/>
      <c r="DF1031" s="9"/>
      <c r="DG1031" s="10"/>
      <c r="DH1031" s="7"/>
      <c r="EL1031" s="244"/>
    </row>
    <row r="1032" spans="1:142" ht="15" customHeight="1">
      <c r="A1032" s="89"/>
      <c r="B1032" s="89"/>
      <c r="C1032" s="78"/>
      <c r="D1032" s="78"/>
      <c r="E1032" s="78"/>
      <c r="F1032" s="78"/>
      <c r="G1032" s="78"/>
      <c r="H1032" s="78"/>
      <c r="I1032" s="78"/>
      <c r="J1032" s="90"/>
      <c r="K1032" s="78"/>
      <c r="L1032" s="78"/>
      <c r="M1032" s="78"/>
      <c r="N1032" s="7"/>
      <c r="P1032" s="89"/>
      <c r="Q1032" s="78"/>
      <c r="R1032" s="78"/>
      <c r="S1032" s="78"/>
      <c r="T1032" s="78"/>
      <c r="U1032" s="78"/>
      <c r="V1032" s="78"/>
      <c r="W1032" s="78"/>
      <c r="X1032" s="90"/>
      <c r="Y1032" s="78"/>
      <c r="Z1032" s="78"/>
      <c r="AA1032" s="78"/>
      <c r="AB1032" s="7"/>
      <c r="AD1032" s="89"/>
      <c r="AE1032" s="78"/>
      <c r="AF1032" s="78"/>
      <c r="AG1032" s="78"/>
      <c r="AH1032" s="78"/>
      <c r="AI1032" s="78"/>
      <c r="AJ1032" s="78"/>
      <c r="AK1032" s="78"/>
      <c r="AL1032" s="90"/>
      <c r="AM1032" s="78"/>
      <c r="AN1032" s="78"/>
      <c r="AO1032" s="78"/>
      <c r="AP1032" s="7"/>
      <c r="AR1032" s="15"/>
      <c r="AS1032" s="9"/>
      <c r="AT1032" s="9"/>
      <c r="AU1032" s="9"/>
      <c r="AV1032" s="9"/>
      <c r="AW1032" s="9"/>
      <c r="AX1032" s="9"/>
      <c r="AY1032" s="9"/>
      <c r="AZ1032" s="62"/>
      <c r="BA1032" s="9"/>
      <c r="BB1032" s="9"/>
      <c r="BC1032" s="10"/>
      <c r="BD1032" s="7"/>
      <c r="BF1032" s="89"/>
      <c r="BG1032" s="78"/>
      <c r="BH1032" s="78"/>
      <c r="BI1032" s="188"/>
      <c r="BJ1032" s="78"/>
      <c r="BK1032" s="78"/>
      <c r="BL1032" s="78"/>
      <c r="BM1032" s="78"/>
      <c r="BN1032" s="90"/>
      <c r="BO1032" s="78"/>
      <c r="BP1032" s="78"/>
      <c r="BQ1032" s="78"/>
      <c r="BR1032" s="7"/>
      <c r="BS1032" s="1"/>
      <c r="BT1032" s="15"/>
      <c r="BU1032" s="9"/>
      <c r="BV1032" s="9"/>
      <c r="BW1032" s="9"/>
      <c r="BX1032" s="9"/>
      <c r="BY1032" s="9"/>
      <c r="BZ1032" s="9"/>
      <c r="CA1032" s="9"/>
      <c r="CB1032" s="9"/>
      <c r="CC1032" s="9"/>
      <c r="CD1032" s="9"/>
      <c r="CE1032" s="10"/>
      <c r="CF1032" s="7"/>
      <c r="CH1032" s="15"/>
      <c r="CI1032" s="9"/>
      <c r="CJ1032" s="9"/>
      <c r="CK1032" s="9"/>
      <c r="CL1032" s="9"/>
      <c r="CM1032" s="9"/>
      <c r="CN1032" s="9"/>
      <c r="CO1032" s="9"/>
      <c r="CP1032" s="9"/>
      <c r="CQ1032" s="9"/>
      <c r="CR1032" s="9"/>
      <c r="CS1032" s="10"/>
      <c r="CT1032" s="7"/>
      <c r="CV1032" s="15"/>
      <c r="CW1032" s="9"/>
      <c r="CX1032" s="9"/>
      <c r="CY1032" s="9"/>
      <c r="CZ1032" s="9"/>
      <c r="DA1032" s="9"/>
      <c r="DB1032" s="9"/>
      <c r="DC1032" s="9"/>
      <c r="DD1032" s="9"/>
      <c r="DE1032" s="9"/>
      <c r="DF1032" s="9"/>
      <c r="DG1032" s="10"/>
      <c r="DH1032" s="7"/>
      <c r="EL1032" s="244"/>
    </row>
    <row r="1033" spans="1:142" ht="15" customHeight="1">
      <c r="A1033" s="116">
        <v>31</v>
      </c>
      <c r="B1033" s="89"/>
      <c r="C1033" s="78"/>
      <c r="D1033" s="78"/>
      <c r="E1033" s="78"/>
      <c r="F1033" s="78"/>
      <c r="G1033" s="78"/>
      <c r="H1033" s="78"/>
      <c r="I1033" s="78"/>
      <c r="J1033" s="299" t="s">
        <v>80</v>
      </c>
      <c r="K1033" s="295"/>
      <c r="L1033" s="78">
        <f>(G998+I998)*K998+(G999+I999)*K999+(G1000+I1000)*K1000+(G1001+I1001)*K1001</f>
        <v>30134</v>
      </c>
      <c r="M1033" s="78"/>
      <c r="N1033" s="7"/>
      <c r="P1033" s="89"/>
      <c r="Q1033" s="78"/>
      <c r="R1033" s="78"/>
      <c r="S1033" s="78"/>
      <c r="T1033" s="78"/>
      <c r="U1033" s="78"/>
      <c r="V1033" s="78"/>
      <c r="W1033" s="78"/>
      <c r="X1033" s="299" t="s">
        <v>80</v>
      </c>
      <c r="Y1033" s="295"/>
      <c r="Z1033" s="78">
        <f>(U998+W998)*Y998+(U999+W999)*Y999+(U1000+W1000)*Y1000+(U1001+W1001)*Y1001</f>
        <v>22900</v>
      </c>
      <c r="AA1033" s="78"/>
      <c r="AB1033" s="7"/>
      <c r="AD1033" s="89"/>
      <c r="AE1033" s="78"/>
      <c r="AF1033" s="78"/>
      <c r="AG1033" s="78"/>
      <c r="AH1033" s="78"/>
      <c r="AI1033" s="78"/>
      <c r="AJ1033" s="78"/>
      <c r="AK1033" s="78"/>
      <c r="AL1033" s="299" t="s">
        <v>80</v>
      </c>
      <c r="AM1033" s="295"/>
      <c r="AN1033" s="78">
        <f>(AI998+AK998)*AM998+(AI999+AK999)*AM999+(AI1000+AK1000)*AM1000+(AI1001+AK1001)*AM1001</f>
        <v>54297</v>
      </c>
      <c r="AO1033" s="78"/>
      <c r="AP1033" s="7"/>
      <c r="AR1033" s="15"/>
      <c r="AS1033" s="9"/>
      <c r="AT1033" s="9"/>
      <c r="AU1033" s="9"/>
      <c r="AV1033" s="9"/>
      <c r="AW1033" s="9"/>
      <c r="AX1033" s="9"/>
      <c r="AY1033" s="9"/>
      <c r="AZ1033" s="299" t="s">
        <v>80</v>
      </c>
      <c r="BA1033" s="295"/>
      <c r="BB1033" s="78">
        <f>(AW998+AY998)*BA998+(AW999+AY999)*BA999+(AW1000+AY1000)*BA1000+(AW1001+AY1001)*BA1001</f>
        <v>55490</v>
      </c>
      <c r="BC1033" s="10"/>
      <c r="BD1033" s="7"/>
      <c r="BF1033" s="89"/>
      <c r="BG1033" s="78"/>
      <c r="BH1033" s="78"/>
      <c r="BI1033" s="188"/>
      <c r="BJ1033" s="78"/>
      <c r="BK1033" s="78"/>
      <c r="BL1033" s="78"/>
      <c r="BM1033" s="78"/>
      <c r="BN1033" s="299" t="s">
        <v>80</v>
      </c>
      <c r="BO1033" s="295"/>
      <c r="BP1033" s="78">
        <f>(BK998+BM998)*BO998+(BK999+BM999)*BO999+(BK1000+BM1000)*BO1000+(BK1001+BM1001)*BO1001</f>
        <v>61490</v>
      </c>
      <c r="BQ1033" s="78"/>
      <c r="BR1033" s="7"/>
      <c r="BS1033" s="1"/>
      <c r="BT1033" s="15"/>
      <c r="BU1033" s="9"/>
      <c r="BV1033" s="9"/>
      <c r="BW1033" s="9"/>
      <c r="BX1033" s="9"/>
      <c r="BY1033" s="9"/>
      <c r="BZ1033" s="9"/>
      <c r="CA1033" s="9"/>
      <c r="CB1033" s="9"/>
      <c r="CC1033" s="9"/>
      <c r="CD1033" s="9"/>
      <c r="CE1033" s="10"/>
      <c r="CF1033" s="7"/>
      <c r="CH1033" s="15"/>
      <c r="CI1033" s="9"/>
      <c r="CJ1033" s="9"/>
      <c r="CK1033" s="9"/>
      <c r="CL1033" s="9"/>
      <c r="CM1033" s="9"/>
      <c r="CN1033" s="9"/>
      <c r="CO1033" s="9"/>
      <c r="CP1033" s="9"/>
      <c r="CQ1033" s="9"/>
      <c r="CR1033" s="9"/>
      <c r="CS1033" s="10"/>
      <c r="CT1033" s="7"/>
      <c r="CV1033" s="15"/>
      <c r="CW1033" s="9"/>
      <c r="CX1033" s="9"/>
      <c r="CY1033" s="9"/>
      <c r="CZ1033" s="9"/>
      <c r="DA1033" s="9"/>
      <c r="DB1033" s="9"/>
      <c r="DC1033" s="9"/>
      <c r="DD1033" s="9"/>
      <c r="DE1033" s="9"/>
      <c r="DF1033" s="9"/>
      <c r="DG1033" s="10"/>
      <c r="DH1033" s="7"/>
      <c r="EL1033" s="244"/>
    </row>
    <row r="1034" spans="1:142" ht="15" customHeight="1">
      <c r="A1034" s="15"/>
      <c r="B1034" s="1">
        <f>SUMIF(B978:B1030,"&gt;=0")</f>
        <v>8689</v>
      </c>
      <c r="C1034" s="3" t="s">
        <v>66</v>
      </c>
      <c r="D1034" s="9">
        <f>SUM(D978:D1030)*100</f>
        <v>236900</v>
      </c>
      <c r="E1034" s="9"/>
      <c r="F1034" s="9">
        <f>SUM(F978:F1030)</f>
        <v>117</v>
      </c>
      <c r="G1034" s="3" t="s">
        <v>67</v>
      </c>
      <c r="H1034" s="9">
        <f>SUM(H978:H1030)</f>
        <v>121</v>
      </c>
      <c r="I1034" s="9"/>
      <c r="J1034" s="299" t="s">
        <v>68</v>
      </c>
      <c r="K1034" s="295"/>
      <c r="L1034" s="9">
        <f>SUM(L978:L1030)</f>
        <v>61588</v>
      </c>
      <c r="M1034" s="9"/>
      <c r="N1034" s="7"/>
      <c r="P1034" s="15"/>
      <c r="Q1034" s="3" t="s">
        <v>66</v>
      </c>
      <c r="R1034" s="9">
        <f>SUM(R978:R1030)*100</f>
        <v>177600</v>
      </c>
      <c r="S1034" s="9"/>
      <c r="T1034" s="9">
        <f>SUM(T978:T1030)</f>
        <v>52</v>
      </c>
      <c r="U1034" s="3" t="s">
        <v>67</v>
      </c>
      <c r="V1034" s="9">
        <f>SUM(V978:V1030)</f>
        <v>66</v>
      </c>
      <c r="W1034" s="9"/>
      <c r="X1034" s="299" t="s">
        <v>68</v>
      </c>
      <c r="Y1034" s="295"/>
      <c r="Z1034" s="9">
        <f>SUM(Z978:Z1030)</f>
        <v>32950</v>
      </c>
      <c r="AA1034" s="9"/>
      <c r="AB1034" s="7"/>
      <c r="AD1034" s="15"/>
      <c r="AE1034" s="3" t="s">
        <v>66</v>
      </c>
      <c r="AF1034" s="9">
        <f>SUM(AF978:AF1030)*100</f>
        <v>103100</v>
      </c>
      <c r="AG1034" s="9"/>
      <c r="AH1034" s="9">
        <f>SUM(AH978:AH1030)</f>
        <v>55</v>
      </c>
      <c r="AI1034" s="3" t="s">
        <v>67</v>
      </c>
      <c r="AJ1034" s="9">
        <f>SUM(AJ978:AJ1030)</f>
        <v>52</v>
      </c>
      <c r="AK1034" s="9"/>
      <c r="AL1034" s="299" t="s">
        <v>68</v>
      </c>
      <c r="AM1034" s="295"/>
      <c r="AN1034" s="9">
        <f>SUM(AN978:AN1030)</f>
        <v>23654</v>
      </c>
      <c r="AO1034" s="9"/>
      <c r="AP1034" s="7"/>
      <c r="AR1034" s="15"/>
      <c r="AS1034" s="3" t="s">
        <v>66</v>
      </c>
      <c r="AT1034" s="9">
        <f>SUM(AT978:AT1030)*100</f>
        <v>192900</v>
      </c>
      <c r="AU1034" s="9"/>
      <c r="AV1034" s="9">
        <f>SUM(AV978:AV1009)</f>
        <v>88</v>
      </c>
      <c r="AW1034" s="3" t="s">
        <v>67</v>
      </c>
      <c r="AX1034" s="9">
        <f>SUM(AX978:AX1030)</f>
        <v>92</v>
      </c>
      <c r="AY1034" s="9"/>
      <c r="AZ1034" s="299" t="s">
        <v>68</v>
      </c>
      <c r="BA1034" s="295"/>
      <c r="BB1034" s="9">
        <f>SUM(BB978:BB1030)</f>
        <v>75310</v>
      </c>
      <c r="BC1034" s="9"/>
      <c r="BD1034" s="7"/>
      <c r="BF1034" s="15"/>
      <c r="BG1034" s="3" t="s">
        <v>66</v>
      </c>
      <c r="BH1034" s="9">
        <f>SUM(BH978:BH1030)*100</f>
        <v>12500</v>
      </c>
      <c r="BI1034" s="73"/>
      <c r="BJ1034" s="9">
        <f>SUM(BJ978:BJ1030)</f>
        <v>0</v>
      </c>
      <c r="BK1034" s="3" t="s">
        <v>67</v>
      </c>
      <c r="BL1034" s="9">
        <f>SUM(BL978:BL1030)</f>
        <v>-145</v>
      </c>
      <c r="BM1034" s="9"/>
      <c r="BN1034" s="299" t="s">
        <v>68</v>
      </c>
      <c r="BO1034" s="295"/>
      <c r="BP1034" s="9">
        <f>SUM(BP978:BP1030)</f>
        <v>-61490</v>
      </c>
      <c r="BQ1034" s="9"/>
      <c r="BR1034" s="7"/>
      <c r="BS1034" s="1"/>
      <c r="BT1034" s="15"/>
      <c r="BU1034" s="3" t="s">
        <v>66</v>
      </c>
      <c r="BV1034" s="9">
        <f>SUM(BV978:BV1030)*100</f>
        <v>57900</v>
      </c>
      <c r="BW1034" s="9"/>
      <c r="BX1034" s="9">
        <f>SUM(BX978:BX1009)</f>
        <v>20</v>
      </c>
      <c r="BY1034" s="3" t="s">
        <v>67</v>
      </c>
      <c r="BZ1034" s="9">
        <f>SUM(BZ978:BZ1030)</f>
        <v>20</v>
      </c>
      <c r="CA1034" s="9"/>
      <c r="CB1034" s="247"/>
      <c r="CC1034" s="298" t="s">
        <v>65</v>
      </c>
      <c r="CD1034" s="295"/>
      <c r="CE1034" s="9">
        <f>(BY983+CA983)*CC983</f>
        <v>8000</v>
      </c>
      <c r="CF1034" s="7"/>
      <c r="CH1034" s="15"/>
      <c r="CI1034" s="3" t="s">
        <v>66</v>
      </c>
      <c r="CJ1034" s="9">
        <f>SUM(CJ978:CJ1030)*100</f>
        <v>78600</v>
      </c>
      <c r="CK1034" s="9"/>
      <c r="CL1034" s="9">
        <f>SUM(CL978:CL1009)</f>
        <v>21</v>
      </c>
      <c r="CM1034" s="3" t="s">
        <v>67</v>
      </c>
      <c r="CN1034" s="9">
        <f>SUM(CN978:CN1030)</f>
        <v>21</v>
      </c>
      <c r="CO1034" s="9"/>
      <c r="CP1034" s="247"/>
      <c r="CQ1034" s="298" t="s">
        <v>65</v>
      </c>
      <c r="CR1034" s="295"/>
      <c r="CS1034" s="9">
        <f>(CM983+CO983)*CQ983</f>
        <v>15180</v>
      </c>
      <c r="CT1034" s="7"/>
      <c r="CV1034" s="15"/>
      <c r="CW1034" s="3" t="s">
        <v>66</v>
      </c>
      <c r="CX1034" s="9">
        <f>SUM(CX978:CX1030)*100</f>
        <v>9400</v>
      </c>
      <c r="CY1034" s="9"/>
      <c r="CZ1034" s="9">
        <f>SUM(CZ978:CZ1009)</f>
        <v>1</v>
      </c>
      <c r="DA1034" s="3" t="s">
        <v>67</v>
      </c>
      <c r="DB1034" s="9">
        <f>SUM(DB978:DB1030)</f>
        <v>4</v>
      </c>
      <c r="DC1034" s="9"/>
      <c r="DD1034" s="247"/>
      <c r="DE1034" s="298" t="s">
        <v>65</v>
      </c>
      <c r="DF1034" s="295"/>
      <c r="DG1034" s="9" t="e">
        <f>(DA983+DC983)*DE983</f>
        <v>#VALUE!</v>
      </c>
      <c r="DH1034" s="7"/>
      <c r="EL1034" s="245"/>
    </row>
    <row r="1035" spans="1:142" ht="15" customHeight="1">
      <c r="A1035" s="201">
        <f>DATEDIF(A1069,A$998,"d")</f>
        <v>31</v>
      </c>
      <c r="B1035" s="34">
        <f>B1034/A1035</f>
        <v>280.29032258064518</v>
      </c>
      <c r="C1035" s="3" t="s">
        <v>69</v>
      </c>
      <c r="D1035" s="9">
        <f>D1034/A1035</f>
        <v>7641.9354838709678</v>
      </c>
      <c r="E1035" s="9">
        <f>D1035*30</f>
        <v>229258.06451612903</v>
      </c>
      <c r="F1035" s="9"/>
      <c r="G1035" s="3"/>
      <c r="H1035" s="9"/>
      <c r="I1035" s="9"/>
      <c r="J1035" s="299" t="s">
        <v>70</v>
      </c>
      <c r="K1035" s="295"/>
      <c r="L1035" s="9"/>
      <c r="M1035" s="42">
        <f>L1034/D1034</f>
        <v>0.25997467285774589</v>
      </c>
      <c r="N1035" s="7"/>
      <c r="P1035" s="15"/>
      <c r="Q1035" s="3" t="s">
        <v>69</v>
      </c>
      <c r="R1035" s="9">
        <f>R1034/A1035</f>
        <v>5729.0322580645161</v>
      </c>
      <c r="S1035" s="9">
        <f>R1035*30</f>
        <v>171870.96774193548</v>
      </c>
      <c r="T1035" s="9"/>
      <c r="U1035" s="3"/>
      <c r="V1035" s="9"/>
      <c r="W1035" s="9"/>
      <c r="X1035" s="299" t="s">
        <v>70</v>
      </c>
      <c r="Y1035" s="295"/>
      <c r="Z1035" s="9"/>
      <c r="AA1035" s="42">
        <f>Z1034/R1034</f>
        <v>0.18552927927927929</v>
      </c>
      <c r="AB1035" s="7"/>
      <c r="AD1035" s="15"/>
      <c r="AE1035" s="3" t="s">
        <v>69</v>
      </c>
      <c r="AF1035" s="9">
        <f>AF1034/A1035</f>
        <v>3325.8064516129034</v>
      </c>
      <c r="AG1035" s="9">
        <f>AF1035*30</f>
        <v>99774.193548387106</v>
      </c>
      <c r="AH1035" s="9"/>
      <c r="AI1035" s="3"/>
      <c r="AJ1035" s="9"/>
      <c r="AK1035" s="9"/>
      <c r="AL1035" s="299" t="s">
        <v>70</v>
      </c>
      <c r="AM1035" s="295"/>
      <c r="AN1035" s="9"/>
      <c r="AO1035" s="42">
        <f>AN1034/AF1034</f>
        <v>0.22942774005819594</v>
      </c>
      <c r="AP1035" s="7"/>
      <c r="AR1035" s="15"/>
      <c r="AS1035" s="3" t="s">
        <v>69</v>
      </c>
      <c r="AT1035" s="9">
        <f>AT1034/A1035</f>
        <v>6222.5806451612907</v>
      </c>
      <c r="AU1035" s="9">
        <f>AT1035*30</f>
        <v>186677.41935483873</v>
      </c>
      <c r="AV1035" s="9"/>
      <c r="AW1035" s="3"/>
      <c r="AX1035" s="9"/>
      <c r="AY1035" s="9"/>
      <c r="AZ1035" s="299" t="s">
        <v>70</v>
      </c>
      <c r="BA1035" s="295"/>
      <c r="BB1035" s="9"/>
      <c r="BC1035" s="42">
        <f>BB1034/AT1034</f>
        <v>0.39040953862104716</v>
      </c>
      <c r="BD1035" s="7"/>
      <c r="BF1035" s="15"/>
      <c r="BG1035" s="3" t="s">
        <v>69</v>
      </c>
      <c r="BH1035" s="9">
        <f>BH1034/CE1035</f>
        <v>45234.375</v>
      </c>
      <c r="BI1035" s="73">
        <f>BH1035*30</f>
        <v>1357031.25</v>
      </c>
      <c r="BJ1035" s="9"/>
      <c r="BK1035" s="3"/>
      <c r="BL1035" s="9"/>
      <c r="BM1035" s="9"/>
      <c r="BN1035" s="299" t="s">
        <v>70</v>
      </c>
      <c r="BO1035" s="295"/>
      <c r="BP1035" s="9"/>
      <c r="BQ1035" s="42">
        <f>BP1034/BH1034</f>
        <v>-4.9192</v>
      </c>
      <c r="BR1035" s="7"/>
      <c r="BS1035" s="1"/>
      <c r="BT1035" s="15"/>
      <c r="BU1035" s="3" t="s">
        <v>69</v>
      </c>
      <c r="BV1035" s="9">
        <f>BV1034/A1035</f>
        <v>1867.741935483871</v>
      </c>
      <c r="BW1035" s="9">
        <f>BV1035*30</f>
        <v>56032.258064516129</v>
      </c>
      <c r="BX1035" s="19"/>
      <c r="BY1035" s="43"/>
      <c r="BZ1035" s="19"/>
      <c r="CA1035" s="19"/>
      <c r="CB1035" s="19"/>
      <c r="CC1035" s="3" t="s">
        <v>71</v>
      </c>
      <c r="CD1035" s="9">
        <f>SUM(CD978:CD1030)</f>
        <v>16000</v>
      </c>
      <c r="CE1035" s="10">
        <f>CD1035/BV1034</f>
        <v>0.27633851468048359</v>
      </c>
      <c r="CF1035" s="7"/>
      <c r="CH1035" s="15"/>
      <c r="CI1035" s="3" t="s">
        <v>69</v>
      </c>
      <c r="CJ1035" s="9">
        <f>CJ1034/A1035</f>
        <v>2535.483870967742</v>
      </c>
      <c r="CK1035" s="9">
        <f>CJ1035*30</f>
        <v>76064.516129032258</v>
      </c>
      <c r="CL1035" s="19"/>
      <c r="CM1035" s="43"/>
      <c r="CN1035" s="19"/>
      <c r="CO1035" s="19"/>
      <c r="CP1035" s="19"/>
      <c r="CQ1035" s="3" t="s">
        <v>71</v>
      </c>
      <c r="CR1035" s="9">
        <f>SUM(CR978:CR1030)</f>
        <v>21252</v>
      </c>
      <c r="CS1035" s="10">
        <f>CR1035/CJ1034</f>
        <v>0.27038167938931296</v>
      </c>
      <c r="CT1035" s="7"/>
      <c r="CV1035" s="15"/>
      <c r="CW1035" s="3" t="s">
        <v>69</v>
      </c>
      <c r="CX1035" s="9">
        <f>CX1034/A1035</f>
        <v>303.22580645161293</v>
      </c>
      <c r="CY1035" s="9">
        <f>CX1035*30</f>
        <v>9096.7741935483882</v>
      </c>
      <c r="CZ1035" s="19"/>
      <c r="DA1035" s="43"/>
      <c r="DB1035" s="19"/>
      <c r="DC1035" s="19"/>
      <c r="DD1035" s="19"/>
      <c r="DE1035" s="3" t="s">
        <v>71</v>
      </c>
      <c r="DF1035" s="9">
        <f>SUM(DF978:DF1030)</f>
        <v>1600</v>
      </c>
      <c r="DG1035" s="10">
        <f>DF1035/CX1034</f>
        <v>0.1702127659574468</v>
      </c>
      <c r="DH1035" s="7"/>
      <c r="EL1035" s="245"/>
    </row>
    <row r="1036" spans="1:142" ht="15" customHeight="1">
      <c r="A1036" s="15"/>
      <c r="B1036" s="15"/>
      <c r="C1036" s="3" t="s">
        <v>72</v>
      </c>
      <c r="D1036" s="9">
        <f>D1034*0.75</f>
        <v>177675</v>
      </c>
      <c r="E1036" s="9"/>
      <c r="F1036" s="9"/>
      <c r="G1036" s="3"/>
      <c r="H1036" s="9"/>
      <c r="I1036" s="9"/>
      <c r="J1036" s="299" t="s">
        <v>73</v>
      </c>
      <c r="K1036" s="295"/>
      <c r="L1036" s="9">
        <f>D1036-L1034</f>
        <v>116087</v>
      </c>
      <c r="M1036" s="42">
        <f>L1036/D1034</f>
        <v>0.49002532714225411</v>
      </c>
      <c r="N1036" s="7"/>
      <c r="P1036" s="15"/>
      <c r="Q1036" s="3" t="s">
        <v>72</v>
      </c>
      <c r="R1036" s="9">
        <f>R1034*0.75</f>
        <v>133200</v>
      </c>
      <c r="S1036" s="9"/>
      <c r="T1036" s="9"/>
      <c r="U1036" s="3"/>
      <c r="V1036" s="9"/>
      <c r="W1036" s="9"/>
      <c r="X1036" s="299" t="s">
        <v>73</v>
      </c>
      <c r="Y1036" s="295"/>
      <c r="Z1036" s="9">
        <f>R1036-Z1034</f>
        <v>100250</v>
      </c>
      <c r="AA1036" s="42">
        <f>Z1036/R1034</f>
        <v>0.56447072072072069</v>
      </c>
      <c r="AB1036" s="7"/>
      <c r="AD1036" s="15"/>
      <c r="AE1036" s="3" t="s">
        <v>72</v>
      </c>
      <c r="AF1036" s="9">
        <f>AF1034*0.75</f>
        <v>77325</v>
      </c>
      <c r="AG1036" s="9"/>
      <c r="AH1036" s="9"/>
      <c r="AI1036" s="3"/>
      <c r="AJ1036" s="9"/>
      <c r="AK1036" s="9"/>
      <c r="AL1036" s="299" t="s">
        <v>73</v>
      </c>
      <c r="AM1036" s="295"/>
      <c r="AN1036" s="9">
        <f>AF1036-AN1034</f>
        <v>53671</v>
      </c>
      <c r="AO1036" s="42">
        <f>AN1036/AF1034</f>
        <v>0.52057225994180412</v>
      </c>
      <c r="AP1036" s="7"/>
      <c r="AR1036" s="15"/>
      <c r="AS1036" s="3" t="s">
        <v>72</v>
      </c>
      <c r="AT1036" s="9">
        <f>AT1034*0.75</f>
        <v>144675</v>
      </c>
      <c r="AU1036" s="9"/>
      <c r="AV1036" s="9"/>
      <c r="AW1036" s="3"/>
      <c r="AX1036" s="9"/>
      <c r="AY1036" s="9"/>
      <c r="AZ1036" s="299" t="s">
        <v>73</v>
      </c>
      <c r="BA1036" s="295"/>
      <c r="BB1036" s="9">
        <f>AT1036-BB1034</f>
        <v>69365</v>
      </c>
      <c r="BC1036" s="42">
        <f>BB1036/AT1034</f>
        <v>0.35959046137895284</v>
      </c>
      <c r="BD1036" s="7"/>
      <c r="BF1036" s="15"/>
      <c r="BG1036" s="3" t="s">
        <v>72</v>
      </c>
      <c r="BH1036" s="9">
        <f>BH1034*0.75</f>
        <v>9375</v>
      </c>
      <c r="BI1036" s="73"/>
      <c r="BJ1036" s="9"/>
      <c r="BK1036" s="3"/>
      <c r="BL1036" s="9"/>
      <c r="BM1036" s="9"/>
      <c r="BN1036" s="299" t="s">
        <v>73</v>
      </c>
      <c r="BO1036" s="295"/>
      <c r="BP1036" s="9">
        <f>BH1036-BP1034</f>
        <v>70865</v>
      </c>
      <c r="BQ1036" s="42">
        <f>BP1036/BH1034</f>
        <v>5.6692</v>
      </c>
      <c r="BR1036" s="7"/>
      <c r="BS1036" s="1"/>
      <c r="BT1036" s="15"/>
      <c r="BU1036" s="3" t="s">
        <v>72</v>
      </c>
      <c r="BV1036" s="9">
        <f>BV1034*0.75</f>
        <v>43425</v>
      </c>
      <c r="BW1036" s="247"/>
      <c r="BX1036" s="9"/>
      <c r="BY1036" s="3"/>
      <c r="BZ1036" s="9"/>
      <c r="CA1036" s="9"/>
      <c r="CB1036" s="19"/>
      <c r="CC1036" s="43" t="s">
        <v>73</v>
      </c>
      <c r="CD1036" s="9">
        <f>BV1036-CD1035</f>
        <v>27425</v>
      </c>
      <c r="CE1036" s="10">
        <f>CD1036/BV1034</f>
        <v>0.47366148531951641</v>
      </c>
      <c r="CF1036" s="7"/>
      <c r="CH1036" s="15"/>
      <c r="CI1036" s="3" t="s">
        <v>72</v>
      </c>
      <c r="CJ1036" s="9">
        <f>CJ1034*0.75</f>
        <v>58950</v>
      </c>
      <c r="CK1036" s="247"/>
      <c r="CL1036" s="9"/>
      <c r="CM1036" s="3"/>
      <c r="CN1036" s="9"/>
      <c r="CO1036" s="9"/>
      <c r="CP1036" s="19"/>
      <c r="CQ1036" s="43" t="s">
        <v>73</v>
      </c>
      <c r="CR1036" s="9">
        <f>CJ1036-CR1035</f>
        <v>37698</v>
      </c>
      <c r="CS1036" s="10">
        <f>CR1036/CJ1034</f>
        <v>0.47961832061068704</v>
      </c>
      <c r="CT1036" s="7"/>
      <c r="CV1036" s="15"/>
      <c r="CW1036" s="3" t="s">
        <v>72</v>
      </c>
      <c r="CX1036" s="9">
        <f>CX1034*0.75</f>
        <v>7050</v>
      </c>
      <c r="CY1036" s="247"/>
      <c r="CZ1036" s="9"/>
      <c r="DA1036" s="3"/>
      <c r="DB1036" s="9"/>
      <c r="DC1036" s="9"/>
      <c r="DD1036" s="19"/>
      <c r="DE1036" s="43" t="s">
        <v>73</v>
      </c>
      <c r="DF1036" s="9">
        <f>CX1036-DF1035</f>
        <v>5450</v>
      </c>
      <c r="DG1036" s="10">
        <f>DF1036/CX1034</f>
        <v>0.57978723404255317</v>
      </c>
      <c r="DH1036" s="7"/>
      <c r="EL1036" s="245"/>
    </row>
    <row r="1037" spans="1:142" ht="15" customHeight="1">
      <c r="A1037" s="15"/>
      <c r="B1037" s="15"/>
      <c r="C1037" s="3" t="s">
        <v>74</v>
      </c>
      <c r="D1037" s="9">
        <f>D1109</f>
        <v>206000</v>
      </c>
      <c r="E1037" s="9"/>
      <c r="F1037" s="9"/>
      <c r="G1037" s="3"/>
      <c r="H1037" s="9"/>
      <c r="I1037" s="247"/>
      <c r="J1037" s="62"/>
      <c r="K1037" s="9"/>
      <c r="L1037" s="95"/>
      <c r="M1037" s="10"/>
      <c r="N1037" s="7"/>
      <c r="P1037" s="15"/>
      <c r="Q1037" s="3" t="s">
        <v>74</v>
      </c>
      <c r="R1037" s="9">
        <f>R1109</f>
        <v>101600</v>
      </c>
      <c r="S1037" s="9"/>
      <c r="T1037" s="9"/>
      <c r="U1037" s="3"/>
      <c r="V1037" s="9"/>
      <c r="W1037" s="247"/>
      <c r="X1037" s="62"/>
      <c r="Y1037" s="9"/>
      <c r="Z1037" s="95"/>
      <c r="AA1037" s="10"/>
      <c r="AB1037" s="7"/>
      <c r="AD1037" s="15"/>
      <c r="AE1037" s="3" t="s">
        <v>74</v>
      </c>
      <c r="AF1037" s="9">
        <f>AF1109</f>
        <v>116700</v>
      </c>
      <c r="AG1037" s="9"/>
      <c r="AH1037" s="9"/>
      <c r="AI1037" s="3"/>
      <c r="AJ1037" s="9"/>
      <c r="AK1037" s="247"/>
      <c r="AL1037" s="62"/>
      <c r="AM1037" s="9"/>
      <c r="AN1037" s="95"/>
      <c r="AO1037" s="10"/>
      <c r="AP1037" s="7"/>
      <c r="AR1037" s="15"/>
      <c r="AS1037" s="3" t="s">
        <v>74</v>
      </c>
      <c r="AT1037" s="9">
        <f>AT1107</f>
        <v>0</v>
      </c>
      <c r="AU1037" s="9"/>
      <c r="AV1037" s="9"/>
      <c r="AW1037" s="3" t="s">
        <v>71</v>
      </c>
      <c r="AX1037" s="9">
        <f>SUM(BB978:BB1030)</f>
        <v>75310</v>
      </c>
      <c r="AY1037" s="10">
        <f>AX1037/AT1034</f>
        <v>0.39040953862104716</v>
      </c>
      <c r="AZ1037" s="115"/>
      <c r="BA1037" s="10"/>
      <c r="BB1037" s="10"/>
      <c r="BC1037" s="10"/>
      <c r="BD1037" s="7"/>
      <c r="BF1037" s="15"/>
      <c r="BG1037" s="3" t="s">
        <v>74</v>
      </c>
      <c r="BH1037" s="9">
        <f>CX1109</f>
        <v>0</v>
      </c>
      <c r="BI1037" s="73"/>
      <c r="BJ1037" s="9"/>
      <c r="BK1037" s="3"/>
      <c r="BL1037" s="9"/>
      <c r="BM1037" s="247"/>
      <c r="BN1037" s="62"/>
      <c r="BO1037" s="9"/>
      <c r="BP1037" s="95"/>
      <c r="BQ1037" s="10"/>
      <c r="BR1037" s="7"/>
      <c r="BS1037" s="1"/>
      <c r="BT1037" s="15"/>
      <c r="BU1037" s="3" t="s">
        <v>74</v>
      </c>
      <c r="BV1037" s="9">
        <f>BH1109</f>
        <v>55100</v>
      </c>
      <c r="BW1037" s="247"/>
      <c r="BX1037" s="9"/>
      <c r="BY1037" s="31"/>
      <c r="BZ1037" s="31"/>
      <c r="CA1037" s="31"/>
      <c r="CB1037" s="31"/>
      <c r="CC1037" s="10"/>
      <c r="CD1037" s="97"/>
      <c r="CE1037" s="10"/>
      <c r="CF1037" s="7"/>
      <c r="CH1037" s="15"/>
      <c r="CI1037" s="3" t="s">
        <v>74</v>
      </c>
      <c r="CJ1037" s="9">
        <f>BV1109</f>
        <v>66100</v>
      </c>
      <c r="CK1037" s="247"/>
      <c r="CL1037" s="9"/>
      <c r="CM1037" s="31"/>
      <c r="CN1037" s="31"/>
      <c r="CO1037" s="31"/>
      <c r="CP1037" s="31"/>
      <c r="CQ1037" s="10"/>
      <c r="CR1037" s="97"/>
      <c r="CS1037" s="10"/>
      <c r="CT1037" s="7"/>
      <c r="CV1037" s="15"/>
      <c r="CW1037" s="3" t="s">
        <v>74</v>
      </c>
      <c r="CX1037" s="9">
        <f>CJ1109</f>
        <v>13300</v>
      </c>
      <c r="CY1037" s="247"/>
      <c r="CZ1037" s="9"/>
      <c r="DA1037" s="31"/>
      <c r="DB1037" s="31"/>
      <c r="DC1037" s="31"/>
      <c r="DD1037" s="31"/>
      <c r="DE1037" s="10"/>
      <c r="DF1037" s="97"/>
      <c r="DG1037" s="10"/>
      <c r="DH1037" s="7"/>
      <c r="EL1037" s="245"/>
    </row>
    <row r="1038" spans="1:142" ht="15" customHeight="1">
      <c r="A1038" s="15"/>
      <c r="B1038" s="15"/>
      <c r="C1038" s="9"/>
      <c r="D1038" s="9"/>
      <c r="E1038" s="9"/>
      <c r="F1038" s="9"/>
      <c r="G1038" s="3"/>
      <c r="H1038" s="9"/>
      <c r="I1038" s="247"/>
      <c r="J1038" s="62"/>
      <c r="K1038" s="91"/>
      <c r="L1038" s="95"/>
      <c r="M1038" s="10"/>
      <c r="N1038" s="7"/>
      <c r="P1038" s="15"/>
      <c r="Q1038" s="9"/>
      <c r="R1038" s="9"/>
      <c r="S1038" s="9"/>
      <c r="T1038" s="9"/>
      <c r="U1038" s="3"/>
      <c r="V1038" s="9"/>
      <c r="W1038" s="247"/>
      <c r="X1038" s="68"/>
      <c r="Y1038" s="91"/>
      <c r="Z1038" s="95"/>
      <c r="AA1038" s="10"/>
      <c r="AB1038" s="7"/>
      <c r="AD1038" s="15"/>
      <c r="AE1038" s="9"/>
      <c r="AF1038" s="9"/>
      <c r="AG1038" s="9"/>
      <c r="AH1038" s="9"/>
      <c r="AI1038" s="3"/>
      <c r="AJ1038" s="9"/>
      <c r="AK1038" s="247"/>
      <c r="AL1038" s="68"/>
      <c r="AM1038" s="91"/>
      <c r="AN1038" s="95"/>
      <c r="AO1038" s="10"/>
      <c r="AP1038" s="7"/>
      <c r="AR1038" s="15"/>
      <c r="AS1038" s="9"/>
      <c r="AT1038" s="9"/>
      <c r="AU1038" s="9"/>
      <c r="AV1038" s="9"/>
      <c r="AW1038" s="3"/>
      <c r="AX1038" s="9"/>
      <c r="AY1038" s="10"/>
      <c r="AZ1038" s="115"/>
      <c r="BA1038" s="10"/>
      <c r="BB1038" s="10"/>
      <c r="BC1038" s="10"/>
      <c r="BD1038" s="7"/>
      <c r="BF1038" s="15"/>
      <c r="BG1038" s="9"/>
      <c r="BH1038" s="9"/>
      <c r="BI1038" s="73"/>
      <c r="BJ1038" s="9"/>
      <c r="BK1038" s="3"/>
      <c r="BL1038" s="9"/>
      <c r="BM1038" s="247"/>
      <c r="BN1038" s="68"/>
      <c r="BO1038" s="91"/>
      <c r="BP1038" s="95"/>
      <c r="BQ1038" s="10"/>
      <c r="BR1038" s="7"/>
      <c r="BS1038" s="1"/>
      <c r="BT1038" s="15"/>
      <c r="BU1038" s="9"/>
      <c r="BV1038" s="9"/>
      <c r="BW1038" s="247"/>
      <c r="BX1038" s="9"/>
      <c r="BY1038" s="31"/>
      <c r="BZ1038" s="31"/>
      <c r="CA1038" s="31"/>
      <c r="CB1038" s="31"/>
      <c r="CC1038" s="10"/>
      <c r="CD1038" s="97"/>
      <c r="CE1038" s="10"/>
      <c r="CF1038" s="7"/>
      <c r="CH1038" s="15"/>
      <c r="CI1038" s="9"/>
      <c r="CJ1038" s="9"/>
      <c r="CK1038" s="247"/>
      <c r="CL1038" s="9"/>
      <c r="CM1038" s="31"/>
      <c r="CN1038" s="31"/>
      <c r="CO1038" s="31"/>
      <c r="CP1038" s="31"/>
      <c r="CQ1038" s="10"/>
      <c r="CR1038" s="97"/>
      <c r="CS1038" s="10"/>
      <c r="CT1038" s="7"/>
      <c r="CV1038" s="15"/>
      <c r="CW1038" s="9"/>
      <c r="CX1038" s="9"/>
      <c r="CY1038" s="247"/>
      <c r="CZ1038" s="9"/>
      <c r="DA1038" s="31"/>
      <c r="DB1038" s="31"/>
      <c r="DC1038" s="31"/>
      <c r="DD1038" s="31"/>
      <c r="DE1038" s="10"/>
      <c r="DF1038" s="97"/>
      <c r="DG1038" s="10"/>
      <c r="DH1038" s="7"/>
      <c r="EL1038" s="245"/>
    </row>
    <row r="1039" spans="1:142" ht="15" customHeight="1">
      <c r="A1039" s="15"/>
      <c r="B1039" s="15"/>
      <c r="C1039" s="9"/>
      <c r="D1039" s="9"/>
      <c r="E1039" s="9"/>
      <c r="F1039" s="9"/>
      <c r="G1039" s="3"/>
      <c r="H1039" s="9"/>
      <c r="I1039" s="9"/>
      <c r="J1039" s="98"/>
      <c r="K1039" s="99"/>
      <c r="L1039" s="10"/>
      <c r="M1039" s="10"/>
      <c r="N1039" s="7"/>
      <c r="P1039" s="15"/>
      <c r="Q1039" s="9"/>
      <c r="R1039" s="9"/>
      <c r="S1039" s="9"/>
      <c r="T1039" s="9"/>
      <c r="U1039" s="3"/>
      <c r="V1039" s="9"/>
      <c r="W1039" s="9"/>
      <c r="X1039" s="69"/>
      <c r="Y1039" s="99"/>
      <c r="Z1039" s="10"/>
      <c r="AA1039" s="10"/>
      <c r="AB1039" s="7"/>
      <c r="AD1039" s="15"/>
      <c r="AE1039" s="9"/>
      <c r="AF1039" s="9"/>
      <c r="AG1039" s="9"/>
      <c r="AH1039" s="9"/>
      <c r="AI1039" s="3"/>
      <c r="AJ1039" s="9"/>
      <c r="AK1039" s="9"/>
      <c r="AL1039" s="69"/>
      <c r="AM1039" s="99"/>
      <c r="AN1039" s="10"/>
      <c r="AO1039" s="10"/>
      <c r="AP1039" s="7"/>
      <c r="AR1039" s="15"/>
      <c r="AS1039" s="9"/>
      <c r="AT1039" s="9"/>
      <c r="AU1039" s="9"/>
      <c r="AV1039" s="9"/>
      <c r="AW1039" s="3" t="s">
        <v>73</v>
      </c>
      <c r="AX1039" s="9">
        <f>AT1036-AX1037</f>
        <v>69365</v>
      </c>
      <c r="AY1039" s="10">
        <f>AX1039/AT1034</f>
        <v>0.35959046137895284</v>
      </c>
      <c r="AZ1039" s="115"/>
      <c r="BA1039" s="10"/>
      <c r="BB1039" s="10"/>
      <c r="BC1039" s="10"/>
      <c r="BD1039" s="7"/>
      <c r="BF1039" s="15"/>
      <c r="BG1039" s="9"/>
      <c r="BH1039" s="9"/>
      <c r="BI1039" s="73"/>
      <c r="BJ1039" s="9"/>
      <c r="BK1039" s="3"/>
      <c r="BL1039" s="9"/>
      <c r="BM1039" s="9"/>
      <c r="BN1039" s="69"/>
      <c r="BO1039" s="99"/>
      <c r="BP1039" s="10"/>
      <c r="BQ1039" s="10"/>
      <c r="BR1039" s="7"/>
      <c r="BS1039" s="1"/>
      <c r="BT1039" s="15"/>
      <c r="BU1039" s="9"/>
      <c r="BV1039" s="9"/>
      <c r="BW1039" s="9"/>
      <c r="BX1039" s="78"/>
      <c r="BY1039" s="100"/>
      <c r="BZ1039" s="78"/>
      <c r="CA1039" s="92"/>
      <c r="CB1039" s="92"/>
      <c r="CC1039" s="92"/>
      <c r="CD1039" s="10"/>
      <c r="CE1039" s="10"/>
      <c r="CF1039" s="7"/>
      <c r="CH1039" s="15"/>
      <c r="CI1039" s="9"/>
      <c r="CJ1039" s="9"/>
      <c r="CK1039" s="247"/>
      <c r="CL1039" s="9"/>
      <c r="CM1039" s="3"/>
      <c r="CN1039" s="9"/>
      <c r="CO1039" s="10"/>
      <c r="CP1039" s="10"/>
      <c r="CQ1039" s="10"/>
      <c r="CR1039" s="97"/>
      <c r="CS1039" s="10"/>
      <c r="CT1039" s="7"/>
      <c r="CV1039" s="15"/>
      <c r="CW1039" s="9"/>
      <c r="CX1039" s="9"/>
      <c r="CY1039" s="247"/>
      <c r="CZ1039" s="9"/>
      <c r="DA1039" s="3"/>
      <c r="DB1039" s="9"/>
      <c r="DC1039" s="10"/>
      <c r="DD1039" s="10"/>
      <c r="DE1039" s="10"/>
      <c r="DF1039" s="97"/>
      <c r="DG1039" s="10"/>
      <c r="DH1039" s="7"/>
      <c r="EL1039" s="245"/>
    </row>
    <row r="1040" spans="1:142" ht="15" customHeight="1">
      <c r="A1040" s="300" t="s">
        <v>75</v>
      </c>
      <c r="B1040" s="301"/>
      <c r="C1040" s="295"/>
      <c r="D1040" s="44">
        <f>SUM(D978,D982,D986,D990,D994,D998,D1001,D1006,D1010,D1014,D1018,D1022,D1026)*100</f>
        <v>70800</v>
      </c>
      <c r="E1040" s="95">
        <f>D1040/A1035</f>
        <v>2283.8709677419356</v>
      </c>
      <c r="F1040" s="9"/>
      <c r="G1040" s="3">
        <f>D1040/H1040</f>
        <v>2022.8571428571429</v>
      </c>
      <c r="H1040" s="44">
        <f>SUM(H978,H982,H986,H990,H994,H998,H1001,H1006,H1010,H1014,H1018,H1022,H1026)</f>
        <v>35</v>
      </c>
      <c r="I1040" s="9"/>
      <c r="J1040" s="90" t="str">
        <f t="shared" ref="J1040:K1040" si="1751">J978</f>
        <v>NICIマスコット</v>
      </c>
      <c r="K1040" s="91">
        <f t="shared" si="1751"/>
        <v>682</v>
      </c>
      <c r="L1040" s="44">
        <f>SUM(L978,L982,L986,L990,L994,L998,L1001,L1006,L1010,L1014,L1018,L1022,L1026)</f>
        <v>23710</v>
      </c>
      <c r="M1040" s="42">
        <f>L1040/D1040</f>
        <v>0.33488700564971752</v>
      </c>
      <c r="N1040" s="7"/>
      <c r="P1040" s="300" t="s">
        <v>75</v>
      </c>
      <c r="Q1040" s="295"/>
      <c r="R1040" s="44">
        <f>SUM(R978,R982,R986,R990,R994,R998,R1001,R1006,R1010,R1014,R1018,R1022,R1026)*100</f>
        <v>74500</v>
      </c>
      <c r="S1040" s="95">
        <f>R1040/A1035</f>
        <v>2403.2258064516127</v>
      </c>
      <c r="T1040" s="9"/>
      <c r="U1040" s="3">
        <f>R1040/V1040</f>
        <v>4966.666666666667</v>
      </c>
      <c r="V1040" s="44">
        <f>SUM(V978,V982,V986,V990,V994,V998,V1001,V1006,V1010,V1014,V1018,V1022,V1026)</f>
        <v>15</v>
      </c>
      <c r="W1040" s="9"/>
      <c r="X1040" s="90" t="str">
        <f t="shared" ref="X1040:Y1040" si="1752">X978</f>
        <v>ジャグラーサウンドボタン</v>
      </c>
      <c r="Y1040" s="91">
        <f t="shared" si="1752"/>
        <v>748</v>
      </c>
      <c r="Z1040" s="44">
        <f>SUM(Z978,Z982,Z986,Z990,Z994,Z998,Z1001,Z1006,Z1010,Z1014,Z1018,Z1022,Z1026)</f>
        <v>11473</v>
      </c>
      <c r="AA1040" s="42">
        <f>Z1040/R1040</f>
        <v>0.154</v>
      </c>
      <c r="AB1040" s="7"/>
      <c r="AD1040" s="300" t="s">
        <v>75</v>
      </c>
      <c r="AE1040" s="295"/>
      <c r="AF1040" s="44">
        <f>SUM(AF978,AF982,AF986,AF990,AF994,AF998,AF1001,AF1006,AF1010,AF1014,AF1018,AF1022,AF1026)*100</f>
        <v>26900</v>
      </c>
      <c r="AG1040" s="95">
        <f>AF1040/$A1035</f>
        <v>867.74193548387098</v>
      </c>
      <c r="AH1040" s="9"/>
      <c r="AI1040" s="3">
        <f>AF1040/AJ1040</f>
        <v>3842.8571428571427</v>
      </c>
      <c r="AJ1040" s="44">
        <f>SUM(AJ978,AJ982,AJ986,AJ990,AJ994,AJ998,AJ1001,AJ1006,AJ1010,AJ1014,AJ1018,AJ1022,AJ1026)</f>
        <v>7</v>
      </c>
      <c r="AK1040" s="9"/>
      <c r="AL1040" s="90" t="str">
        <f t="shared" ref="AL1040:AM1040" si="1753">AL978</f>
        <v>ミニ香水</v>
      </c>
      <c r="AM1040" s="91">
        <f t="shared" si="1753"/>
        <v>1100</v>
      </c>
      <c r="AN1040" s="44">
        <f>SUM(AN978,AN982,AN986,AN990,AN994,AN998,AN1001,AN1006,AN1010,AN1014,AN1018,AN1022,AN1026)</f>
        <v>7700</v>
      </c>
      <c r="AO1040" s="42">
        <f>AN1040/AF1040</f>
        <v>0.28624535315985128</v>
      </c>
      <c r="AP1040" s="7"/>
      <c r="AR1040" s="300" t="s">
        <v>75</v>
      </c>
      <c r="AS1040" s="295"/>
      <c r="AT1040" s="44">
        <f>SUM(AT978,AT982,AT986,AT990,AT994,AT998,AT1001,AT1006,AT1010,AT1014,AT1018,AT1022,AT1026)*100</f>
        <v>99700</v>
      </c>
      <c r="AU1040" s="95">
        <f>AT1040/$A1035</f>
        <v>3216.1290322580644</v>
      </c>
      <c r="AV1040" s="9"/>
      <c r="AW1040" s="3">
        <f>AT1040/AX1040</f>
        <v>2556.4102564102564</v>
      </c>
      <c r="AX1040" s="44">
        <f>SUM(AX978,AX982,AX986,AX990,AX994,AX998,AX1001,AX1006,AX1010,AX1014,AX1018,AX1022,AX1026)</f>
        <v>39</v>
      </c>
      <c r="AY1040" s="9"/>
      <c r="AZ1040" s="90" t="str">
        <f t="shared" ref="AZ1040:BA1040" si="1754">AZ978</f>
        <v>テラスタルフェス</v>
      </c>
      <c r="BA1040" s="91">
        <f t="shared" si="1754"/>
        <v>900</v>
      </c>
      <c r="BB1040" s="44">
        <f>SUM(BB978,BB982,BB986,BB990,BB994,BB998,BB1001,BB1006,BB1010,BB1014,BB1018,BB1022,BB1026)</f>
        <v>34750</v>
      </c>
      <c r="BC1040" s="42">
        <f>BB1040/AT1040</f>
        <v>0.3485456369107322</v>
      </c>
      <c r="BD1040" s="7"/>
      <c r="BF1040" s="300" t="s">
        <v>75</v>
      </c>
      <c r="BG1040" s="295"/>
      <c r="BH1040" s="44">
        <f>SUM(BH978,BH982,BH986,BH990,BH994,BH998,BH1001,BH1006,BH1010,BH1014,BH1018,BH1022,BH1026)*100</f>
        <v>6700</v>
      </c>
      <c r="BI1040" s="195">
        <f>BH1040/$A1035</f>
        <v>216.12903225806451</v>
      </c>
      <c r="BJ1040" s="9"/>
      <c r="BK1040" s="3">
        <f>BH1040/BL1040</f>
        <v>-231.0344827586207</v>
      </c>
      <c r="BL1040" s="44">
        <f>SUM(BL978,BL982,BL986,BL990,BL994,BL998,BL1001,BL1006,BL1010,BL1014,BL1018,BL1022,BL1026)</f>
        <v>-29</v>
      </c>
      <c r="BM1040" s="9"/>
      <c r="BN1040" s="90">
        <f t="shared" ref="BN1040:BO1043" si="1755">BN978</f>
        <v>0</v>
      </c>
      <c r="BO1040" s="91">
        <f t="shared" si="1755"/>
        <v>0</v>
      </c>
      <c r="BP1040" s="44">
        <f>SUM(BP978,BP982,BP986,BP990,BP994,BP998,BP1001,BP1006,BP1010,BP1014,BP1018,BP1022,BP1026)</f>
        <v>-18876</v>
      </c>
      <c r="BQ1040" s="42">
        <f>BP1040/BH1040</f>
        <v>-2.8173134328358209</v>
      </c>
      <c r="BR1040" s="7"/>
      <c r="BS1040" s="1"/>
      <c r="BT1040" s="15"/>
      <c r="BU1040" s="9"/>
      <c r="BV1040" s="9"/>
      <c r="BW1040" s="9"/>
      <c r="BX1040" s="9"/>
      <c r="BY1040" s="3"/>
      <c r="BZ1040" s="9"/>
      <c r="CA1040" s="9"/>
      <c r="CB1040" s="9"/>
      <c r="CC1040" s="9"/>
      <c r="CD1040" s="9"/>
      <c r="CE1040" s="9"/>
      <c r="CF1040" s="7"/>
      <c r="CH1040" s="15"/>
      <c r="CI1040" s="9"/>
      <c r="CJ1040" s="9"/>
      <c r="CK1040" s="9"/>
      <c r="CL1040" s="78"/>
      <c r="CM1040" s="100"/>
      <c r="CN1040" s="78"/>
      <c r="CO1040" s="78"/>
      <c r="CP1040" s="78"/>
      <c r="CQ1040" s="78"/>
      <c r="CR1040" s="9"/>
      <c r="CS1040" s="9"/>
      <c r="CT1040" s="7"/>
      <c r="CV1040" s="15"/>
      <c r="CW1040" s="9"/>
      <c r="CX1040" s="9"/>
      <c r="CY1040" s="9"/>
      <c r="CZ1040" s="78"/>
      <c r="DA1040" s="100"/>
      <c r="DB1040" s="78"/>
      <c r="DC1040" s="78"/>
      <c r="DD1040" s="78"/>
      <c r="DE1040" s="78"/>
      <c r="DF1040" s="9"/>
      <c r="DG1040" s="9"/>
      <c r="DH1040" s="7"/>
      <c r="EL1040" s="245"/>
    </row>
    <row r="1041" spans="1:142" ht="15" customHeight="1">
      <c r="A1041" s="300" t="s">
        <v>75</v>
      </c>
      <c r="B1041" s="301"/>
      <c r="C1041" s="295"/>
      <c r="D1041" s="44">
        <f>SUM(D979,D983,D987,D991,D995,D999,D1002,D1007,D1011,D1015,D1019,D1023,D1027)*100</f>
        <v>73800</v>
      </c>
      <c r="E1041" s="95">
        <f>D1041/A1035</f>
        <v>2380.6451612903224</v>
      </c>
      <c r="F1041" s="9"/>
      <c r="G1041" s="3">
        <f>D1041/H1041</f>
        <v>2306.25</v>
      </c>
      <c r="H1041" s="44">
        <f>SUM(H979,H983,H987,H991,H995,H999,H1002,H1007,H1011,H1015,H1019,H1023,H1027)</f>
        <v>32</v>
      </c>
      <c r="I1041" s="9"/>
      <c r="J1041" s="90" t="str">
        <f t="shared" ref="J1041:K1041" si="1756">J979</f>
        <v>ピクミンマスコット</v>
      </c>
      <c r="K1041" s="91">
        <f t="shared" si="1756"/>
        <v>682</v>
      </c>
      <c r="L1041" s="44">
        <f>SUM(L979,L983,L987,L991,L995,L999,L1002,L1007,L1011,L1015,L1019,L1023,L1027)</f>
        <v>21824</v>
      </c>
      <c r="M1041" s="42">
        <f>L1041/D1041</f>
        <v>0.29571815718157179</v>
      </c>
      <c r="N1041" s="7"/>
      <c r="P1041" s="300" t="s">
        <v>75</v>
      </c>
      <c r="Q1041" s="295"/>
      <c r="R1041" s="44">
        <f>SUM(R979,R983,R987,R991,R995,R999,R1002,R1007,R1011,R1015,R1019,R1023,R1027)*100</f>
        <v>41300</v>
      </c>
      <c r="S1041" s="95">
        <f>R1041/A1035</f>
        <v>1332.258064516129</v>
      </c>
      <c r="T1041" s="9"/>
      <c r="U1041" s="3">
        <f>R1041/V1041</f>
        <v>1652</v>
      </c>
      <c r="V1041" s="44">
        <f>SUM(V979,V983,V987,V991,V995,V999,V1002,V1007,V1011,V1015,V1019,V1023,V1027)</f>
        <v>25</v>
      </c>
      <c r="W1041" s="9"/>
      <c r="X1041" s="90" t="str">
        <f t="shared" ref="X1041:Y1041" si="1757">X979</f>
        <v>グミッツェル</v>
      </c>
      <c r="Y1041" s="91">
        <f t="shared" si="1757"/>
        <v>170</v>
      </c>
      <c r="Z1041" s="44">
        <f>SUM(Z979,Z983,Z987,Z991,Z995,Z999,Z1002,Z1007,Z1011,Z1015,Z1019,Z1023,Z1027)</f>
        <v>4250</v>
      </c>
      <c r="AA1041" s="42">
        <f>Z1041/R1041</f>
        <v>0.10290556900726393</v>
      </c>
      <c r="AB1041" s="7"/>
      <c r="AD1041" s="300" t="s">
        <v>75</v>
      </c>
      <c r="AE1041" s="295"/>
      <c r="AF1041" s="44">
        <f>SUM(AF979,AF983,AF987,AF991,AF995,AF999,AF1002,AF1007,AF1011,AF1015,AF1019,AF1023,AF1027)*100</f>
        <v>20400</v>
      </c>
      <c r="AG1041" s="95">
        <f>AF1041/$A1035</f>
        <v>658.06451612903231</v>
      </c>
      <c r="AH1041" s="9"/>
      <c r="AI1041" s="3">
        <f>AF1041/AJ1041</f>
        <v>1200</v>
      </c>
      <c r="AJ1041" s="44">
        <f>SUM(AJ979,AJ983,AJ987,AJ991,AJ995,AJ999,AJ1002,AJ1007,AJ1011,AJ1015,AJ1019,AJ1023,AJ1027)</f>
        <v>17</v>
      </c>
      <c r="AK1041" s="9"/>
      <c r="AL1041" s="90" t="str">
        <f t="shared" ref="AL1041:AM1041" si="1758">AL979</f>
        <v>サンリオがま口</v>
      </c>
      <c r="AM1041" s="91">
        <f t="shared" si="1758"/>
        <v>500</v>
      </c>
      <c r="AN1041" s="44">
        <f>SUM(AN979,AN983,AN987,AN991,AN995,AN999,AN1002,AN1007,AN1011,AN1015,AN1019,AN1023,AN1027)</f>
        <v>8500</v>
      </c>
      <c r="AO1041" s="42">
        <f>AN1041/AF1041</f>
        <v>0.41666666666666669</v>
      </c>
      <c r="AP1041" s="7"/>
      <c r="AR1041" s="300" t="s">
        <v>75</v>
      </c>
      <c r="AS1041" s="295"/>
      <c r="AT1041" s="44">
        <f>SUM(AT979,AT983,AT987,AT991,AT995,AT999,AT1002,AT1007,AT1011,AT1015,AT1019,AT1023,AT1027)*100</f>
        <v>38100</v>
      </c>
      <c r="AU1041" s="95">
        <f>AT1041/$A1035</f>
        <v>1229.0322580645161</v>
      </c>
      <c r="AV1041" s="9"/>
      <c r="AW1041" s="3">
        <f>AT1041/AX1041</f>
        <v>1587.5</v>
      </c>
      <c r="AX1041" s="44">
        <f>SUM(AX979,AX983,AX987,AX991,AX995,AX999,AX1002,AX1007,AX1011,AX1015,AX1019,AX1023,AX1027)</f>
        <v>24</v>
      </c>
      <c r="AY1041" s="9"/>
      <c r="AZ1041" s="90" t="str">
        <f t="shared" ref="AZ1041:BA1041" si="1759">AZ979</f>
        <v>バトルパートナー</v>
      </c>
      <c r="BA1041" s="91">
        <f t="shared" si="1759"/>
        <v>1000</v>
      </c>
      <c r="BB1041" s="44">
        <f>SUM(BB979,BB983,BB987,BB991,BB995,BB999,BB1002,BB1007,BB1011,BB1015,BB1019,BB1023,BB1027)</f>
        <v>24000</v>
      </c>
      <c r="BC1041" s="42">
        <f>BB1041/AT1041</f>
        <v>0.62992125984251968</v>
      </c>
      <c r="BD1041" s="7"/>
      <c r="BF1041" s="300" t="s">
        <v>75</v>
      </c>
      <c r="BG1041" s="295"/>
      <c r="BH1041" s="44">
        <f>SUM(BH979,BH983,BH987,BH991,BH995,BH999,BH1002,BH1007,BH1011,BH1015,BH1019,BH1023,BH1027)*100</f>
        <v>800</v>
      </c>
      <c r="BI1041" s="195">
        <f>BH1041/$A1035</f>
        <v>25.806451612903224</v>
      </c>
      <c r="BJ1041" s="9"/>
      <c r="BK1041" s="3">
        <f>BH1041/BL1041</f>
        <v>-23.529411764705884</v>
      </c>
      <c r="BL1041" s="44">
        <f>SUM(BL979,BL983,BL987,BL991,BL995,BL999,BL1002,BL1007,BL1011,BL1015,BL1019,BL1023,BL1027)</f>
        <v>-34</v>
      </c>
      <c r="BM1041" s="9"/>
      <c r="BN1041" s="90">
        <f t="shared" si="1755"/>
        <v>0</v>
      </c>
      <c r="BO1041" s="91">
        <f t="shared" si="1755"/>
        <v>0</v>
      </c>
      <c r="BP1041" s="44">
        <f>SUM(BP979,BP983,BP987,BP991,BP995,BP999,BP1002,BP1007,BP1011,BP1015,BP1019,BP1023,BP1027)</f>
        <v>-13668</v>
      </c>
      <c r="BQ1041" s="42">
        <f>BP1041/BH1041</f>
        <v>-17.085000000000001</v>
      </c>
      <c r="BR1041" s="7"/>
      <c r="BS1041" s="1"/>
      <c r="BT1041" s="15"/>
      <c r="BU1041" s="9"/>
      <c r="BV1041" s="9"/>
      <c r="BW1041" s="9"/>
      <c r="BX1041" s="9"/>
      <c r="BY1041" s="3"/>
      <c r="BZ1041" s="9"/>
      <c r="CA1041" s="9"/>
      <c r="CB1041" s="9"/>
      <c r="CC1041" s="9"/>
      <c r="CD1041" s="9"/>
      <c r="CE1041" s="9"/>
      <c r="CF1041" s="7"/>
      <c r="CH1041" s="15"/>
      <c r="CI1041" s="9"/>
      <c r="CJ1041" s="9"/>
      <c r="CK1041" s="9"/>
      <c r="CL1041" s="9"/>
      <c r="CM1041" s="3"/>
      <c r="CN1041" s="9"/>
      <c r="CO1041" s="9"/>
      <c r="CP1041" s="9"/>
      <c r="CQ1041" s="9"/>
      <c r="CR1041" s="9"/>
      <c r="CS1041" s="9"/>
      <c r="CT1041" s="7"/>
      <c r="CV1041" s="15"/>
      <c r="CW1041" s="9"/>
      <c r="CX1041" s="9"/>
      <c r="CY1041" s="9"/>
      <c r="CZ1041" s="9"/>
      <c r="DA1041" s="3"/>
      <c r="DB1041" s="9"/>
      <c r="DC1041" s="9"/>
      <c r="DD1041" s="9"/>
      <c r="DE1041" s="9"/>
      <c r="DF1041" s="9"/>
      <c r="DG1041" s="9"/>
      <c r="DH1041" s="7"/>
      <c r="EL1041" s="245"/>
    </row>
    <row r="1042" spans="1:142" ht="15" customHeight="1">
      <c r="A1042" s="300" t="s">
        <v>75</v>
      </c>
      <c r="B1042" s="301"/>
      <c r="C1042" s="295"/>
      <c r="D1042" s="44">
        <f>SUM(D980,D984,D988,D992,D996,D1000,D1003,D1008,D1012,D1016,D1020,D1024,D1028)*100</f>
        <v>58400</v>
      </c>
      <c r="E1042" s="95">
        <f>D1042/A1035</f>
        <v>1883.8709677419354</v>
      </c>
      <c r="F1042" s="9"/>
      <c r="G1042" s="3">
        <f>D1042/H1042</f>
        <v>1769.6969696969697</v>
      </c>
      <c r="H1042" s="44">
        <f>SUM(H980,H984,H988,H992,H996,H1000,H1003,H1008,H1012,H1016,H1020,H1024,H1028)</f>
        <v>33</v>
      </c>
      <c r="I1042" s="9"/>
      <c r="J1042" s="90" t="str">
        <f t="shared" ref="J1042:K1042" si="1760">J980</f>
        <v>グミッツェルプチ</v>
      </c>
      <c r="K1042" s="91">
        <f t="shared" si="1760"/>
        <v>188</v>
      </c>
      <c r="L1042" s="44">
        <f>SUM(L980,L984,L988,L992,L996,L1000,L1003,L1008,L1012,L1016,L1020,L1024,L1028)</f>
        <v>6204</v>
      </c>
      <c r="M1042" s="42">
        <f>L1042/D1042</f>
        <v>0.10623287671232877</v>
      </c>
      <c r="N1042" s="7"/>
      <c r="P1042" s="300" t="s">
        <v>75</v>
      </c>
      <c r="Q1042" s="295"/>
      <c r="R1042" s="44">
        <f>SUM(R980,R984,R988,R992,R996,R1000,R1003,R1008,R1012,R1016,R1020,R1024,R1028)*100</f>
        <v>36600</v>
      </c>
      <c r="S1042" s="95">
        <f>R1042/A1035</f>
        <v>1180.6451612903227</v>
      </c>
      <c r="T1042" s="9"/>
      <c r="U1042" s="3">
        <f>R1042/V1042</f>
        <v>3327.2727272727275</v>
      </c>
      <c r="V1042" s="44">
        <f>SUM(V980,V984,V988,V992,V996,V1000,V1003,V1008,V1012,V1016,V1020,V1024,V1028)</f>
        <v>11</v>
      </c>
      <c r="W1042" s="9"/>
      <c r="X1042" s="90" t="str">
        <f t="shared" ref="X1042:Y1042" si="1761">X980</f>
        <v>サンリオキーケース</v>
      </c>
      <c r="Y1042" s="91">
        <f t="shared" si="1761"/>
        <v>640</v>
      </c>
      <c r="Z1042" s="44">
        <f>SUM(Z980,Z984,Z988,Z992,Z996,Z1000,Z1003,Z1008,Z1012,Z1016,Z1020,Z1024,Z1028)</f>
        <v>7040</v>
      </c>
      <c r="AA1042" s="42">
        <f>Z1042/R1042</f>
        <v>0.1923497267759563</v>
      </c>
      <c r="AB1042" s="7"/>
      <c r="AD1042" s="300" t="s">
        <v>75</v>
      </c>
      <c r="AE1042" s="295"/>
      <c r="AF1042" s="44">
        <f>SUM(AF980,AF984,AF988,AF992,AF996,AF1000,AF1003,AF1008,AF1012,AF1016,AF1020,AF1024,AF1028)*100</f>
        <v>37100</v>
      </c>
      <c r="AG1042" s="95">
        <f>AF1042/$A1035</f>
        <v>1196.7741935483871</v>
      </c>
      <c r="AH1042" s="9"/>
      <c r="AI1042" s="3">
        <f>AF1042/AJ1042</f>
        <v>9275</v>
      </c>
      <c r="AJ1042" s="44">
        <f>SUM(AJ980,AJ984,AJ988,AJ992,AJ996,AJ1000,AJ1003,AJ1008,AJ1012,AJ1016,AJ1020,AJ1024,AJ1028)</f>
        <v>4</v>
      </c>
      <c r="AK1042" s="9"/>
      <c r="AL1042" s="90" t="str">
        <f t="shared" ref="AL1042:AM1042" si="1762">AL980</f>
        <v>ゲームアーク</v>
      </c>
      <c r="AM1042" s="91">
        <f t="shared" si="1762"/>
        <v>670</v>
      </c>
      <c r="AN1042" s="44">
        <f>SUM(AN980,AN984,AN988,AN992,AN996,AN1000,AN1003,AN1008,AN1012,AN1016,AN1020,AN1024,AN1028)</f>
        <v>2680</v>
      </c>
      <c r="AO1042" s="42">
        <f>AN1042/AF1042</f>
        <v>7.2237196765498654E-2</v>
      </c>
      <c r="AP1042" s="7"/>
      <c r="AR1042" s="300" t="s">
        <v>75</v>
      </c>
      <c r="AS1042" s="295"/>
      <c r="AT1042" s="44">
        <f>SUM(AT980,AT984,AT988,AT992,AT996,AT1000,AT1003,AT1008,AT1012,AT1016,AT1020,AT1024,AT1028)*100</f>
        <v>43100</v>
      </c>
      <c r="AU1042" s="95">
        <f>AT1042/$A1035</f>
        <v>1390.3225806451612</v>
      </c>
      <c r="AV1042" s="9"/>
      <c r="AW1042" s="3">
        <f>AT1042/AX1042</f>
        <v>2268.4210526315787</v>
      </c>
      <c r="AX1042" s="44">
        <f>SUM(AX980,AX984,AX988,AX992,AX996,AX1000,AX1003,AX1008,AX1012,AX1016,AX1020,AX1024,AX1028)</f>
        <v>19</v>
      </c>
      <c r="AY1042" s="9"/>
      <c r="AZ1042" s="90" t="str">
        <f t="shared" ref="AZ1042:BA1042" si="1763">AZ980</f>
        <v>サンリオハートもふもふ</v>
      </c>
      <c r="BA1042" s="91">
        <f t="shared" si="1763"/>
        <v>680</v>
      </c>
      <c r="BB1042" s="44">
        <f>SUM(BB980,BB984,BB988,BB992,BB996,BB1000,BB1003,BB1008,BB1012,BB1016,BB1020,BB1024,BB1028)</f>
        <v>12920</v>
      </c>
      <c r="BC1042" s="42">
        <f>BB1042/AT1042</f>
        <v>0.29976798143851507</v>
      </c>
      <c r="BD1042" s="7"/>
      <c r="BF1042" s="300" t="s">
        <v>75</v>
      </c>
      <c r="BG1042" s="295"/>
      <c r="BH1042" s="44">
        <f>SUM(BH980,BH984,BH988,BH992,BH996,BH1000,BH1003,BH1008,BH1012,BH1016,BH1020,BH1024,BH1028)*100</f>
        <v>5000</v>
      </c>
      <c r="BI1042" s="195">
        <f>BH1042/$A1035</f>
        <v>161.29032258064515</v>
      </c>
      <c r="BJ1042" s="9"/>
      <c r="BK1042" s="3">
        <f>BH1042/BL1042</f>
        <v>-60.975609756097562</v>
      </c>
      <c r="BL1042" s="44">
        <f>SUM(BL980,BL984,BL988,BL992,BL996,BL1000,BL1003,BL1008,BL1012,BL1016,BL1020,BL1024,BL1028)</f>
        <v>-82</v>
      </c>
      <c r="BM1042" s="9"/>
      <c r="BN1042" s="90">
        <f t="shared" si="1755"/>
        <v>0</v>
      </c>
      <c r="BO1042" s="91">
        <f t="shared" si="1755"/>
        <v>0</v>
      </c>
      <c r="BP1042" s="44">
        <f>SUM(BP980,BP984,BP988,BP992,BP996,BP1000,BP1003,BP1008,BP1012,BP1016,BP1020,BP1024,BP1028)</f>
        <v>-28946</v>
      </c>
      <c r="BQ1042" s="42">
        <f>BP1042/BH1042</f>
        <v>-5.7892000000000001</v>
      </c>
      <c r="BR1042" s="7"/>
      <c r="BS1042" s="1"/>
      <c r="BT1042" s="15"/>
      <c r="BU1042" s="9"/>
      <c r="BV1042" s="9"/>
      <c r="BW1042" s="9"/>
      <c r="BX1042" s="9"/>
      <c r="BY1042" s="3"/>
      <c r="BZ1042" s="9"/>
      <c r="CA1042" s="9"/>
      <c r="CB1042" s="9"/>
      <c r="CC1042" s="9"/>
      <c r="CD1042" s="9"/>
      <c r="CE1042" s="9"/>
      <c r="CF1042" s="7"/>
      <c r="CH1042" s="15"/>
      <c r="CI1042" s="9"/>
      <c r="CJ1042" s="9"/>
      <c r="CK1042" s="9"/>
      <c r="CL1042" s="9"/>
      <c r="CM1042" s="3"/>
      <c r="CN1042" s="9"/>
      <c r="CO1042" s="9"/>
      <c r="CP1042" s="9"/>
      <c r="CQ1042" s="9"/>
      <c r="CR1042" s="9"/>
      <c r="CS1042" s="9"/>
      <c r="CT1042" s="7"/>
      <c r="CV1042" s="15"/>
      <c r="CW1042" s="9"/>
      <c r="CX1042" s="9"/>
      <c r="CY1042" s="9"/>
      <c r="CZ1042" s="9"/>
      <c r="DA1042" s="3"/>
      <c r="DB1042" s="9"/>
      <c r="DC1042" s="9"/>
      <c r="DD1042" s="9"/>
      <c r="DE1042" s="9"/>
      <c r="DF1042" s="9"/>
      <c r="DG1042" s="9"/>
      <c r="DH1042" s="7"/>
      <c r="EL1042" s="245"/>
    </row>
    <row r="1043" spans="1:142" ht="15" customHeight="1">
      <c r="A1043" s="300" t="s">
        <v>75</v>
      </c>
      <c r="B1043" s="301"/>
      <c r="C1043" s="295"/>
      <c r="D1043" s="44">
        <f>SUM(D981,D985,D989,D993,D997,D1005,D1004,D1009,D1013,D1017,D1021,D1025,D1029)*100</f>
        <v>33900</v>
      </c>
      <c r="E1043" s="95">
        <f>D1043/A1035</f>
        <v>1093.5483870967741</v>
      </c>
      <c r="F1043" s="9"/>
      <c r="G1043" s="3">
        <f>D1043/H1043</f>
        <v>1614.2857142857142</v>
      </c>
      <c r="H1043" s="44">
        <f>SUM(H981,H985,H989,H993,H997,H1005,H1004,H1009,H1013,H1017,H1021,H1025,H1029)</f>
        <v>21</v>
      </c>
      <c r="I1043" s="9"/>
      <c r="J1043" s="90" t="str">
        <f t="shared" ref="J1043:K1043" si="1764">J981</f>
        <v>ピクミンチョコエッグ</v>
      </c>
      <c r="K1043" s="91">
        <f t="shared" si="1764"/>
        <v>450</v>
      </c>
      <c r="L1043" s="44">
        <f>SUM(L981,L985,L989,L993,L997,L1005,L1004,L1009,L1013,L1017,L1021,L1025,L1029)</f>
        <v>9850</v>
      </c>
      <c r="M1043" s="42">
        <f>L1043/D1043</f>
        <v>0.29056047197640117</v>
      </c>
      <c r="N1043" s="7"/>
      <c r="P1043" s="300" t="s">
        <v>75</v>
      </c>
      <c r="Q1043" s="295"/>
      <c r="R1043" s="44">
        <f>SUM(R981,R985,R989,R993,R997,R1005,R1004,R1009,R1013,R1017,R1021,R1025,R1029)*100</f>
        <v>25200</v>
      </c>
      <c r="S1043" s="95">
        <f>R1043/A1035</f>
        <v>812.90322580645159</v>
      </c>
      <c r="T1043" s="9"/>
      <c r="U1043" s="3">
        <f>R1043/V1043</f>
        <v>1680</v>
      </c>
      <c r="V1043" s="44">
        <f>SUM(V981,V985,V989,V993,V997,V1005,V1004,V1009,V1013,V1017,V1021,V1025,V1029)</f>
        <v>15</v>
      </c>
      <c r="W1043" s="9"/>
      <c r="X1043" s="90" t="str">
        <f t="shared" ref="X1043:Y1043" si="1765">X981</f>
        <v>ジョージウォレット</v>
      </c>
      <c r="Y1043" s="91">
        <f t="shared" si="1765"/>
        <v>965</v>
      </c>
      <c r="Z1043" s="44">
        <f>SUM(Z981,Z985,Z989,Z993,Z997,Z1005,Z1004,Z1009,Z1013,Z1017,Z1021,Z1025,Z1029)</f>
        <v>10187</v>
      </c>
      <c r="AA1043" s="42">
        <f>Z1043/R1043</f>
        <v>0.40424603174603174</v>
      </c>
      <c r="AB1043" s="7"/>
      <c r="AD1043" s="300" t="s">
        <v>75</v>
      </c>
      <c r="AE1043" s="295"/>
      <c r="AF1043" s="44">
        <f>SUM(AF981,AF985,AF989,AF993,AF997,AF1005,AF1004,AF1009,AF1013,AF1017,AF1021,AF1025,AF1029)*100</f>
        <v>18700</v>
      </c>
      <c r="AG1043" s="95">
        <f>AF1043/$A1035</f>
        <v>603.22580645161293</v>
      </c>
      <c r="AH1043" s="9"/>
      <c r="AI1043" s="3">
        <f>AF1043/AJ1043</f>
        <v>779.16666666666663</v>
      </c>
      <c r="AJ1043" s="44">
        <f>SUM(AJ981,AJ985,AJ989,AJ993,AJ997,AJ1005,AJ1004,AJ1009,AJ1013,AJ1017,AJ1021,AJ1025,AJ1029)</f>
        <v>24</v>
      </c>
      <c r="AK1043" s="9"/>
      <c r="AL1043" s="90" t="str">
        <f t="shared" ref="AL1043:AM1043" si="1766">AL981</f>
        <v>パシャピカカメラ</v>
      </c>
      <c r="AM1043" s="91">
        <f t="shared" si="1766"/>
        <v>217</v>
      </c>
      <c r="AN1043" s="44">
        <f>SUM(AN981,AN985,AN989,AN993,AN997,AN1005,AN1004,AN1009,AN1013,AN1017,AN1021,AN1025,AN1029)</f>
        <v>4774</v>
      </c>
      <c r="AO1043" s="42">
        <f>AN1043/AF1043</f>
        <v>0.25529411764705884</v>
      </c>
      <c r="AP1043" s="7"/>
      <c r="AR1043" s="300" t="s">
        <v>75</v>
      </c>
      <c r="AS1043" s="295"/>
      <c r="AT1043" s="44">
        <f>SUM(AT981,AT985,AT989,AT993,AT997,AT1005,AT1004,AT1009,AT1013,AT1017,AT1021,AT1025,AT1029)*100</f>
        <v>12000</v>
      </c>
      <c r="AU1043" s="95">
        <f>AT1043/$A1035</f>
        <v>387.09677419354841</v>
      </c>
      <c r="AV1043" s="9"/>
      <c r="AW1043" s="3">
        <f>AT1043/AX1043</f>
        <v>1200</v>
      </c>
      <c r="AX1043" s="44">
        <f>SUM(AX981,AX985,AX989,AX993,AX997,AX1005,AX1004,AX1009,AX1013,AX1017,AX1021,AX1025,AX1029)</f>
        <v>10</v>
      </c>
      <c r="AY1043" s="9"/>
      <c r="AZ1043" s="90" t="str">
        <f t="shared" ref="AZ1043:BA1043" si="1767">AZ981</f>
        <v>うとうとあくりうむ</v>
      </c>
      <c r="BA1043" s="91">
        <f t="shared" si="1767"/>
        <v>220</v>
      </c>
      <c r="BB1043" s="44">
        <f>SUM(BB981,BB985,BB989,BB993,BB997,BB1005,BB1004,BB1009,BB1013,BB1017,BB1021,BB1025,BB1029)</f>
        <v>3640</v>
      </c>
      <c r="BC1043" s="42">
        <f>BB1043/AT1043</f>
        <v>0.30333333333333334</v>
      </c>
      <c r="BD1043" s="7"/>
      <c r="BF1043" s="300" t="s">
        <v>75</v>
      </c>
      <c r="BG1043" s="295"/>
      <c r="BH1043" s="44">
        <f>SUM(BH981,BH985,BH989,BH993,BH997,BH1005,BH1004,BH1009,BH1013,BH1017,BH1021,BH1025,BH1029)*100</f>
        <v>0</v>
      </c>
      <c r="BI1043" s="195">
        <f>BH1043/$A1035</f>
        <v>0</v>
      </c>
      <c r="BJ1043" s="9"/>
      <c r="BK1043" s="3" t="e">
        <f>BH1043/BL1043</f>
        <v>#DIV/0!</v>
      </c>
      <c r="BL1043" s="44">
        <f>SUM(BL981,BL985,BL989,BL993,BL997,BL1005,BL1004,BL1009,BL1013,BL1017,BL1021,BL1025,BL1029)</f>
        <v>0</v>
      </c>
      <c r="BM1043" s="9"/>
      <c r="BN1043" s="90">
        <f t="shared" si="1755"/>
        <v>0</v>
      </c>
      <c r="BO1043" s="91">
        <f t="shared" si="1755"/>
        <v>0</v>
      </c>
      <c r="BP1043" s="44">
        <f>SUM(BP981,BP985,BP989,BP993,BP997,BP1005,BP1004,BP1009,BP1013,BP1017,BP1021,BP1025,BP1029)</f>
        <v>0</v>
      </c>
      <c r="BQ1043" s="42"/>
      <c r="BR1043" s="7"/>
      <c r="BS1043" s="1"/>
      <c r="BT1043" s="15"/>
      <c r="BU1043" s="9"/>
      <c r="BV1043" s="9"/>
      <c r="BW1043" s="9"/>
      <c r="BX1043" s="9"/>
      <c r="BY1043" s="3"/>
      <c r="BZ1043" s="9"/>
      <c r="CA1043" s="9"/>
      <c r="CB1043" s="9"/>
      <c r="CC1043" s="9"/>
      <c r="CD1043" s="9"/>
      <c r="CE1043" s="9"/>
      <c r="CF1043" s="7"/>
      <c r="CH1043" s="15"/>
      <c r="CI1043" s="9"/>
      <c r="CJ1043" s="9"/>
      <c r="CK1043" s="9"/>
      <c r="CL1043" s="9"/>
      <c r="CM1043" s="3"/>
      <c r="CN1043" s="9"/>
      <c r="CO1043" s="9"/>
      <c r="CP1043" s="9"/>
      <c r="CQ1043" s="9"/>
      <c r="CR1043" s="9"/>
      <c r="CS1043" s="9"/>
      <c r="CT1043" s="7"/>
      <c r="CV1043" s="15"/>
      <c r="CW1043" s="9"/>
      <c r="CX1043" s="9"/>
      <c r="CY1043" s="9"/>
      <c r="CZ1043" s="9"/>
      <c r="DA1043" s="3"/>
      <c r="DB1043" s="9"/>
      <c r="DC1043" s="9"/>
      <c r="DD1043" s="9"/>
      <c r="DE1043" s="9"/>
      <c r="DF1043" s="9"/>
      <c r="DG1043" s="9"/>
      <c r="DH1043" s="7"/>
      <c r="EL1043" s="245"/>
    </row>
    <row r="1044" spans="1:142" ht="15" customHeight="1">
      <c r="A1044" s="15"/>
      <c r="B1044" s="15"/>
      <c r="C1044" s="3" t="s">
        <v>66</v>
      </c>
      <c r="D1044" s="9">
        <f>SUM(D1040:D1043)</f>
        <v>236900</v>
      </c>
      <c r="E1044" s="9"/>
      <c r="F1044" s="9"/>
      <c r="G1044" s="9"/>
      <c r="H1044" s="9">
        <f>SUM(H1040:H1043)</f>
        <v>121</v>
      </c>
      <c r="I1044" s="9"/>
      <c r="J1044" s="294" t="s">
        <v>76</v>
      </c>
      <c r="K1044" s="295"/>
      <c r="L1044" s="78">
        <f>SUM(L1040:L1043)</f>
        <v>61588</v>
      </c>
      <c r="M1044" s="101">
        <f>L1044/D1044</f>
        <v>0.25997467285774589</v>
      </c>
      <c r="N1044" s="93"/>
      <c r="P1044" s="15"/>
      <c r="Q1044" s="3" t="s">
        <v>66</v>
      </c>
      <c r="R1044" s="9">
        <f>SUM(R1040:R1043)</f>
        <v>177600</v>
      </c>
      <c r="S1044" s="9"/>
      <c r="T1044" s="9"/>
      <c r="U1044" s="9"/>
      <c r="V1044" s="9">
        <f>SUM(V1040:V1043)</f>
        <v>66</v>
      </c>
      <c r="W1044" s="9"/>
      <c r="X1044" s="294" t="s">
        <v>76</v>
      </c>
      <c r="Y1044" s="295"/>
      <c r="Z1044" s="78">
        <f>SUM(Z1040:Z1043)</f>
        <v>32950</v>
      </c>
      <c r="AA1044" s="101">
        <f>Z1044/R1044</f>
        <v>0.18552927927927929</v>
      </c>
      <c r="AB1044" s="93"/>
      <c r="AD1044" s="15"/>
      <c r="AE1044" s="3" t="s">
        <v>66</v>
      </c>
      <c r="AF1044" s="9">
        <f>SUM(AF1040:AF1043)</f>
        <v>103100</v>
      </c>
      <c r="AG1044" s="9"/>
      <c r="AH1044" s="9"/>
      <c r="AI1044" s="9"/>
      <c r="AJ1044" s="9">
        <f>SUM(AJ1040:AJ1043)</f>
        <v>52</v>
      </c>
      <c r="AK1044" s="9"/>
      <c r="AL1044" s="294" t="s">
        <v>76</v>
      </c>
      <c r="AM1044" s="295"/>
      <c r="AN1044" s="78">
        <f>SUM(AN1040:AN1043)</f>
        <v>23654</v>
      </c>
      <c r="AO1044" s="101">
        <f>AN1044/AF1044</f>
        <v>0.22942774005819594</v>
      </c>
      <c r="AP1044" s="93"/>
      <c r="AR1044" s="15"/>
      <c r="AS1044" s="3" t="s">
        <v>66</v>
      </c>
      <c r="AT1044" s="9">
        <f>SUM(AT1040:AT1043)</f>
        <v>192900</v>
      </c>
      <c r="AU1044" s="9"/>
      <c r="AV1044" s="9"/>
      <c r="AW1044" s="9"/>
      <c r="AX1044" s="9">
        <f>SUM(AX1040:AX1043)</f>
        <v>92</v>
      </c>
      <c r="AY1044" s="9"/>
      <c r="AZ1044" s="294" t="s">
        <v>76</v>
      </c>
      <c r="BA1044" s="295"/>
      <c r="BB1044" s="78">
        <f>SUM(BB1040:BB1043)</f>
        <v>75310</v>
      </c>
      <c r="BC1044" s="101">
        <f>BB1044/AT1044</f>
        <v>0.39040953862104716</v>
      </c>
      <c r="BD1044" s="7"/>
      <c r="BF1044" s="15"/>
      <c r="BG1044" s="3" t="s">
        <v>66</v>
      </c>
      <c r="BH1044" s="9">
        <f>SUM(BH1040:BH1043)</f>
        <v>12500</v>
      </c>
      <c r="BI1044" s="73"/>
      <c r="BJ1044" s="9"/>
      <c r="BK1044" s="9"/>
      <c r="BL1044" s="9">
        <f>SUM(BL1040:BL1043)</f>
        <v>-145</v>
      </c>
      <c r="BM1044" s="9"/>
      <c r="BN1044" s="294" t="s">
        <v>76</v>
      </c>
      <c r="BO1044" s="295"/>
      <c r="BP1044" s="78">
        <f>SUM(BP1040:BP1043)</f>
        <v>-61490</v>
      </c>
      <c r="BQ1044" s="101">
        <f>BP1044/BH1044</f>
        <v>-4.9192</v>
      </c>
      <c r="BR1044" s="93"/>
      <c r="BS1044" s="1"/>
      <c r="BT1044" s="15"/>
      <c r="BU1044" s="9"/>
      <c r="BV1044" s="9"/>
      <c r="BW1044" s="9"/>
      <c r="BX1044" s="9"/>
      <c r="BY1044" s="9"/>
      <c r="BZ1044" s="9"/>
      <c r="CA1044" s="9"/>
      <c r="CB1044" s="9"/>
      <c r="CC1044" s="9"/>
      <c r="CD1044" s="9"/>
      <c r="CE1044" s="9"/>
      <c r="CF1044" s="7"/>
      <c r="CH1044" s="15"/>
      <c r="CI1044" s="9"/>
      <c r="CJ1044" s="9"/>
      <c r="CK1044" s="9"/>
      <c r="CL1044" s="9"/>
      <c r="CM1044" s="9"/>
      <c r="CN1044" s="9"/>
      <c r="CO1044" s="9"/>
      <c r="CP1044" s="9"/>
      <c r="CQ1044" s="9"/>
      <c r="CR1044" s="9"/>
      <c r="CS1044" s="9"/>
      <c r="CT1044" s="7"/>
      <c r="CV1044" s="15"/>
      <c r="CW1044" s="9"/>
      <c r="CX1044" s="9"/>
      <c r="CY1044" s="9"/>
      <c r="CZ1044" s="9"/>
      <c r="DA1044" s="9"/>
      <c r="DB1044" s="9"/>
      <c r="DC1044" s="9"/>
      <c r="DD1044" s="9"/>
      <c r="DE1044" s="9"/>
      <c r="DF1044" s="9"/>
      <c r="DG1044" s="9"/>
      <c r="DH1044" s="7"/>
      <c r="EL1044" s="244"/>
    </row>
    <row r="1045" spans="1:142" ht="15" customHeight="1">
      <c r="A1045" s="45"/>
      <c r="B1045" s="45"/>
      <c r="C1045" s="248"/>
      <c r="D1045" s="250"/>
      <c r="E1045" s="250"/>
      <c r="F1045" s="250"/>
      <c r="G1045" s="250"/>
      <c r="H1045" s="250"/>
      <c r="I1045" s="250"/>
      <c r="J1045" s="66"/>
      <c r="L1045" s="250"/>
      <c r="M1045" s="46"/>
      <c r="N1045" s="47"/>
      <c r="P1045" s="45"/>
      <c r="Q1045" s="248"/>
      <c r="R1045" s="250"/>
      <c r="S1045" s="250"/>
      <c r="T1045" s="250"/>
      <c r="U1045" s="250"/>
      <c r="V1045" s="250"/>
      <c r="W1045" s="250"/>
      <c r="X1045" s="66"/>
      <c r="Z1045" s="250"/>
      <c r="AA1045" s="46"/>
      <c r="AB1045" s="47"/>
      <c r="AD1045" s="45"/>
      <c r="AE1045" s="248"/>
      <c r="AF1045" s="250"/>
      <c r="AG1045" s="250"/>
      <c r="AH1045" s="250"/>
      <c r="AI1045" s="250"/>
      <c r="AJ1045" s="250"/>
      <c r="AK1045" s="250"/>
      <c r="AL1045" s="66"/>
      <c r="AN1045" s="250"/>
      <c r="AO1045" s="46"/>
      <c r="AP1045" s="47"/>
      <c r="AR1045" s="45"/>
      <c r="AS1045" s="250"/>
      <c r="AT1045" s="250"/>
      <c r="AU1045" s="250"/>
      <c r="AV1045" s="250"/>
      <c r="AW1045" s="250"/>
      <c r="AX1045" s="250"/>
      <c r="AY1045" s="250"/>
      <c r="AZ1045" s="33"/>
      <c r="BA1045" s="250"/>
      <c r="BB1045" s="250"/>
      <c r="BC1045" s="250"/>
      <c r="BD1045" s="47"/>
      <c r="BF1045" s="45"/>
      <c r="BG1045" s="250"/>
      <c r="BH1045" s="250"/>
      <c r="BJ1045" s="250"/>
      <c r="BK1045" s="250"/>
      <c r="BL1045" s="250"/>
      <c r="BM1045" s="250"/>
      <c r="BN1045" s="250"/>
      <c r="BO1045" s="250"/>
      <c r="BP1045" s="250"/>
      <c r="BQ1045" s="47"/>
      <c r="BS1045" s="1"/>
      <c r="BT1045" s="45"/>
      <c r="BU1045" s="250"/>
      <c r="BV1045" s="250"/>
      <c r="BW1045" s="250"/>
      <c r="BX1045" s="250"/>
      <c r="BY1045" s="250"/>
      <c r="BZ1045" s="250"/>
      <c r="CA1045" s="250"/>
      <c r="CB1045" s="250"/>
      <c r="CC1045" s="250"/>
      <c r="CD1045" s="250"/>
      <c r="CE1045" s="250"/>
      <c r="CF1045" s="47"/>
      <c r="CH1045" s="45"/>
      <c r="CI1045" s="250"/>
      <c r="CJ1045" s="250"/>
      <c r="CK1045" s="250"/>
      <c r="CL1045" s="250"/>
      <c r="CM1045" s="250"/>
      <c r="CN1045" s="250"/>
      <c r="CO1045" s="250"/>
      <c r="CP1045" s="250"/>
      <c r="CQ1045" s="250"/>
      <c r="CR1045" s="250"/>
      <c r="CS1045" s="250"/>
      <c r="CT1045" s="47"/>
    </row>
    <row r="1046" spans="1:142" ht="15" customHeight="1">
      <c r="A1046" s="45"/>
      <c r="B1046" s="45"/>
      <c r="C1046" s="48" t="s">
        <v>77</v>
      </c>
      <c r="D1046" s="9">
        <f>D1034+R1034+BV1034+CJ1034+AF1034+AT1034</f>
        <v>847000</v>
      </c>
      <c r="E1046" s="9">
        <f>D1046/A1035</f>
        <v>27322.580645161292</v>
      </c>
      <c r="F1046" s="250" t="s">
        <v>69</v>
      </c>
      <c r="G1046" s="296" t="s">
        <v>78</v>
      </c>
      <c r="H1046" s="295"/>
      <c r="I1046" s="250"/>
      <c r="J1046" s="66"/>
      <c r="L1046" s="250"/>
      <c r="M1046" s="46"/>
      <c r="N1046" s="47"/>
      <c r="P1046" s="45"/>
      <c r="Q1046" s="248"/>
      <c r="R1046" s="250"/>
      <c r="S1046" s="250"/>
      <c r="T1046" s="250"/>
      <c r="U1046" s="250"/>
      <c r="V1046" s="250"/>
      <c r="W1046" s="250"/>
      <c r="X1046" s="66"/>
      <c r="Z1046" s="250"/>
      <c r="AA1046" s="46"/>
      <c r="AB1046" s="47"/>
      <c r="AD1046" s="45"/>
      <c r="AE1046" s="248"/>
      <c r="AF1046" s="250"/>
      <c r="AG1046" s="250"/>
      <c r="AH1046" s="250"/>
      <c r="AI1046" s="250"/>
      <c r="AJ1046" s="250"/>
      <c r="AK1046" s="250"/>
      <c r="AL1046" s="66"/>
      <c r="AN1046" s="250"/>
      <c r="AO1046" s="46"/>
      <c r="AP1046" s="47"/>
      <c r="AR1046" s="45"/>
      <c r="AS1046" s="250"/>
      <c r="AT1046" s="250"/>
      <c r="AU1046" s="250"/>
      <c r="AV1046" s="250"/>
      <c r="AW1046" s="250"/>
      <c r="AX1046" s="250"/>
      <c r="AY1046" s="250"/>
      <c r="AZ1046" s="33"/>
      <c r="BA1046" s="250"/>
      <c r="BB1046" s="250"/>
      <c r="BC1046" s="250"/>
      <c r="BD1046" s="47"/>
      <c r="BF1046" s="45"/>
      <c r="BG1046" s="250"/>
      <c r="BH1046" s="250"/>
      <c r="BJ1046" s="250"/>
      <c r="BK1046" s="250"/>
      <c r="BL1046" s="250"/>
      <c r="BM1046" s="250"/>
      <c r="BN1046" s="250"/>
      <c r="BO1046" s="250"/>
      <c r="BP1046" s="250"/>
      <c r="BQ1046" s="47"/>
      <c r="BS1046" s="1"/>
      <c r="BT1046" s="45"/>
      <c r="BU1046" s="250"/>
      <c r="BV1046" s="250"/>
      <c r="BW1046" s="250"/>
      <c r="BX1046" s="250"/>
      <c r="BY1046" s="250"/>
      <c r="BZ1046" s="250"/>
      <c r="CA1046" s="250"/>
      <c r="CB1046" s="250"/>
      <c r="CC1046" s="250"/>
      <c r="CD1046" s="250"/>
      <c r="CE1046" s="250"/>
      <c r="CF1046" s="47"/>
      <c r="CH1046" s="45"/>
      <c r="CI1046" s="250"/>
      <c r="CJ1046" s="250"/>
      <c r="CK1046" s="250"/>
      <c r="CL1046" s="250"/>
      <c r="CM1046" s="250"/>
      <c r="CN1046" s="250"/>
      <c r="CO1046" s="250"/>
      <c r="CP1046" s="250"/>
      <c r="CQ1046" s="250"/>
      <c r="CR1046" s="250"/>
      <c r="CS1046" s="250"/>
      <c r="CT1046" s="47"/>
    </row>
    <row r="1047" spans="1:142" ht="15" customHeight="1">
      <c r="A1047" s="45"/>
      <c r="B1047" s="45"/>
      <c r="C1047" s="48" t="s">
        <v>79</v>
      </c>
      <c r="D1047" s="9">
        <f>D1046*0.75</f>
        <v>635250</v>
      </c>
      <c r="E1047" s="42">
        <f>D1047/D1046</f>
        <v>0.75</v>
      </c>
      <c r="F1047" s="250"/>
      <c r="G1047" s="298">
        <f>E1046*A1033</f>
        <v>847000</v>
      </c>
      <c r="H1047" s="295"/>
      <c r="I1047" s="250"/>
      <c r="J1047" s="66"/>
      <c r="L1047" s="250"/>
      <c r="M1047" s="46"/>
      <c r="N1047" s="47"/>
      <c r="P1047" s="45"/>
      <c r="Q1047" s="248"/>
      <c r="R1047" s="250"/>
      <c r="S1047" s="250"/>
      <c r="T1047" s="250"/>
      <c r="U1047" s="250"/>
      <c r="V1047" s="250"/>
      <c r="W1047" s="250"/>
      <c r="X1047" s="66"/>
      <c r="Z1047" s="250"/>
      <c r="AA1047" s="46"/>
      <c r="AB1047" s="47"/>
      <c r="AD1047" s="45"/>
      <c r="AE1047" s="248"/>
      <c r="AF1047" s="250"/>
      <c r="AG1047" s="250"/>
      <c r="AH1047" s="250"/>
      <c r="AI1047" s="250"/>
      <c r="AJ1047" s="250"/>
      <c r="AK1047" s="250"/>
      <c r="AL1047" s="66"/>
      <c r="AN1047" s="250"/>
      <c r="AO1047" s="46"/>
      <c r="AP1047" s="47"/>
      <c r="AR1047" s="45"/>
      <c r="AS1047" s="250"/>
      <c r="AT1047" s="250"/>
      <c r="AU1047" s="250"/>
      <c r="AV1047" s="250"/>
      <c r="AW1047" s="250"/>
      <c r="AX1047" s="250"/>
      <c r="AY1047" s="250"/>
      <c r="AZ1047" s="33"/>
      <c r="BA1047" s="250"/>
      <c r="BB1047" s="250"/>
      <c r="BC1047" s="250"/>
      <c r="BD1047" s="47"/>
      <c r="BF1047" s="45"/>
      <c r="BG1047" s="250"/>
      <c r="BH1047" s="250"/>
      <c r="BJ1047" s="250"/>
      <c r="BK1047" s="250"/>
      <c r="BL1047" s="250"/>
      <c r="BM1047" s="250"/>
      <c r="BN1047" s="250"/>
      <c r="BO1047" s="250"/>
      <c r="BP1047" s="250"/>
      <c r="BQ1047" s="47"/>
      <c r="BS1047" s="1"/>
      <c r="BT1047" s="45"/>
      <c r="BU1047" s="250"/>
      <c r="BV1047" s="250"/>
      <c r="BW1047" s="250"/>
      <c r="BX1047" s="250"/>
      <c r="BY1047" s="250"/>
      <c r="BZ1047" s="250"/>
      <c r="CA1047" s="250"/>
      <c r="CB1047" s="250"/>
      <c r="CC1047" s="250"/>
      <c r="CD1047" s="250"/>
      <c r="CE1047" s="250"/>
      <c r="CF1047" s="47"/>
      <c r="CH1047" s="45"/>
      <c r="CI1047" s="250"/>
      <c r="CJ1047" s="250"/>
      <c r="CK1047" s="250"/>
      <c r="CL1047" s="250"/>
      <c r="CM1047" s="250"/>
      <c r="CN1047" s="250"/>
      <c r="CO1047" s="250"/>
      <c r="CP1047" s="250"/>
      <c r="CQ1047" s="250"/>
      <c r="CR1047" s="250"/>
      <c r="CS1047" s="250"/>
      <c r="CT1047" s="47"/>
    </row>
    <row r="1048" spans="1:142" ht="15" customHeight="1">
      <c r="A1048" s="45"/>
      <c r="B1048" s="45"/>
      <c r="C1048" s="48" t="s">
        <v>71</v>
      </c>
      <c r="D1048" s="9">
        <f>L1034+Z1034+CD1035+AN1034+BB1034+CR1035</f>
        <v>230754</v>
      </c>
      <c r="E1048" s="42">
        <f>D1048/D1046</f>
        <v>0.27243683589138135</v>
      </c>
      <c r="F1048" s="250"/>
      <c r="G1048" s="299" t="s">
        <v>80</v>
      </c>
      <c r="H1048" s="295"/>
      <c r="I1048" s="250"/>
      <c r="J1048" s="66"/>
      <c r="L1048" s="250"/>
      <c r="M1048" s="46"/>
      <c r="N1048" s="47"/>
      <c r="P1048" s="45"/>
      <c r="Q1048" s="248"/>
      <c r="R1048" s="250"/>
      <c r="S1048" s="250"/>
      <c r="T1048" s="250"/>
      <c r="U1048" s="250"/>
      <c r="V1048" s="250"/>
      <c r="W1048" s="250"/>
      <c r="X1048" s="66"/>
      <c r="Z1048" s="250"/>
      <c r="AA1048" s="46"/>
      <c r="AB1048" s="47"/>
      <c r="AD1048" s="45"/>
      <c r="AE1048" s="248"/>
      <c r="AF1048" s="250"/>
      <c r="AG1048" s="250"/>
      <c r="AH1048" s="250"/>
      <c r="AI1048" s="250"/>
      <c r="AJ1048" s="250"/>
      <c r="AK1048" s="250"/>
      <c r="AL1048" s="66"/>
      <c r="AN1048" s="250"/>
      <c r="AO1048" s="46"/>
      <c r="AP1048" s="47"/>
      <c r="AR1048" s="45"/>
      <c r="AS1048" s="250"/>
      <c r="AT1048" s="250"/>
      <c r="AU1048" s="250"/>
      <c r="AV1048" s="250"/>
      <c r="AW1048" s="250"/>
      <c r="AX1048" s="250"/>
      <c r="AY1048" s="250"/>
      <c r="AZ1048" s="33"/>
      <c r="BA1048" s="250"/>
      <c r="BB1048" s="250"/>
      <c r="BC1048" s="250"/>
      <c r="BD1048" s="47"/>
      <c r="BF1048" s="45"/>
      <c r="BG1048" s="250"/>
      <c r="BH1048" s="250"/>
      <c r="BJ1048" s="250"/>
      <c r="BK1048" s="250"/>
      <c r="BL1048" s="250"/>
      <c r="BM1048" s="250"/>
      <c r="BN1048" s="250"/>
      <c r="BO1048" s="250"/>
      <c r="BP1048" s="250"/>
      <c r="BQ1048" s="47"/>
      <c r="BS1048" s="1"/>
      <c r="BT1048" s="45"/>
      <c r="BU1048" s="250"/>
      <c r="BV1048" s="250"/>
      <c r="BW1048" s="250"/>
      <c r="BX1048" s="250"/>
      <c r="BY1048" s="250"/>
      <c r="BZ1048" s="250"/>
      <c r="CA1048" s="250"/>
      <c r="CB1048" s="250"/>
      <c r="CC1048" s="250"/>
      <c r="CD1048" s="250"/>
      <c r="CE1048" s="250"/>
      <c r="CF1048" s="47"/>
      <c r="CH1048" s="45"/>
      <c r="CI1048" s="250"/>
      <c r="CJ1048" s="250"/>
      <c r="CK1048" s="250"/>
      <c r="CL1048" s="250"/>
      <c r="CM1048" s="250"/>
      <c r="CN1048" s="250"/>
      <c r="CO1048" s="250"/>
      <c r="CP1048" s="250"/>
      <c r="CQ1048" s="250"/>
      <c r="CR1048" s="250"/>
      <c r="CS1048" s="250"/>
      <c r="CT1048" s="47"/>
    </row>
    <row r="1049" spans="1:142" ht="15" customHeight="1">
      <c r="A1049" s="45"/>
      <c r="B1049" s="45"/>
      <c r="C1049" s="48" t="s">
        <v>73</v>
      </c>
      <c r="D1049" s="9">
        <f>D1047-D1048</f>
        <v>404496</v>
      </c>
      <c r="E1049" s="42">
        <f>D1049/D1046</f>
        <v>0.47756316410861865</v>
      </c>
      <c r="F1049" s="250"/>
      <c r="G1049" s="298">
        <f>L1033+Z1033+AN1033+BB1033+CE1034+CS1034</f>
        <v>186001</v>
      </c>
      <c r="H1049" s="295"/>
      <c r="I1049" s="250"/>
      <c r="J1049" s="66"/>
      <c r="L1049" s="250"/>
      <c r="M1049" s="46"/>
      <c r="N1049" s="47"/>
      <c r="P1049" s="45"/>
      <c r="Q1049" s="248"/>
      <c r="R1049" s="250"/>
      <c r="S1049" s="250"/>
      <c r="T1049" s="250"/>
      <c r="U1049" s="250"/>
      <c r="V1049" s="250"/>
      <c r="W1049" s="250"/>
      <c r="X1049" s="66"/>
      <c r="Z1049" s="250"/>
      <c r="AA1049" s="46"/>
      <c r="AB1049" s="47"/>
      <c r="AD1049" s="45"/>
      <c r="AE1049" s="248"/>
      <c r="AF1049" s="250"/>
      <c r="AG1049" s="250"/>
      <c r="AH1049" s="250"/>
      <c r="AI1049" s="250"/>
      <c r="AJ1049" s="250"/>
      <c r="AK1049" s="250"/>
      <c r="AL1049" s="66"/>
      <c r="AN1049" s="250"/>
      <c r="AO1049" s="46"/>
      <c r="AP1049" s="47"/>
      <c r="AR1049" s="45"/>
      <c r="AS1049" s="250"/>
      <c r="AT1049" s="250"/>
      <c r="AU1049" s="250"/>
      <c r="AV1049" s="250"/>
      <c r="AW1049" s="250"/>
      <c r="AX1049" s="250"/>
      <c r="AY1049" s="250"/>
      <c r="AZ1049" s="33"/>
      <c r="BA1049" s="250"/>
      <c r="BB1049" s="250"/>
      <c r="BC1049" s="250"/>
      <c r="BD1049" s="47"/>
      <c r="BF1049" s="45"/>
      <c r="BG1049" s="250"/>
      <c r="BH1049" s="250"/>
      <c r="BJ1049" s="250"/>
      <c r="BK1049" s="250"/>
      <c r="BL1049" s="250"/>
      <c r="BM1049" s="250"/>
      <c r="BN1049" s="250"/>
      <c r="BO1049" s="250"/>
      <c r="BP1049" s="250"/>
      <c r="BQ1049" s="47"/>
      <c r="BS1049" s="1"/>
      <c r="BT1049" s="45"/>
      <c r="BU1049" s="250"/>
      <c r="BV1049" s="250"/>
      <c r="BW1049" s="250"/>
      <c r="BX1049" s="250"/>
      <c r="BY1049" s="250"/>
      <c r="BZ1049" s="250"/>
      <c r="CA1049" s="250"/>
      <c r="CB1049" s="250"/>
      <c r="CC1049" s="250"/>
      <c r="CD1049" s="250"/>
      <c r="CE1049" s="250"/>
      <c r="CF1049" s="47"/>
      <c r="CH1049" s="45"/>
      <c r="CI1049" s="250"/>
      <c r="CJ1049" s="250"/>
      <c r="CK1049" s="250"/>
      <c r="CL1049" s="250"/>
      <c r="CM1049" s="250"/>
      <c r="CN1049" s="250"/>
      <c r="CO1049" s="250"/>
      <c r="CP1049" s="250"/>
      <c r="CQ1049" s="250"/>
      <c r="CR1049" s="250"/>
      <c r="CS1049" s="250"/>
      <c r="CT1049" s="47"/>
    </row>
    <row r="1050" spans="1:142" ht="15" customHeight="1">
      <c r="A1050" s="45"/>
      <c r="B1050" s="45"/>
      <c r="C1050" s="105"/>
      <c r="D1050" s="106"/>
      <c r="E1050" s="46"/>
      <c r="F1050" s="250"/>
      <c r="G1050" s="250"/>
      <c r="H1050" s="250"/>
      <c r="I1050" s="250"/>
      <c r="J1050" s="66"/>
      <c r="L1050" s="250"/>
      <c r="M1050" s="46"/>
      <c r="N1050" s="47"/>
      <c r="P1050" s="45"/>
      <c r="Q1050" s="248"/>
      <c r="R1050" s="250"/>
      <c r="S1050" s="250"/>
      <c r="T1050" s="250"/>
      <c r="U1050" s="250"/>
      <c r="V1050" s="250"/>
      <c r="W1050" s="250"/>
      <c r="X1050" s="66"/>
      <c r="Z1050" s="250"/>
      <c r="AA1050" s="46"/>
      <c r="AB1050" s="47"/>
      <c r="AD1050" s="45"/>
      <c r="AE1050" s="248"/>
      <c r="AF1050" s="250"/>
      <c r="AG1050" s="250"/>
      <c r="AH1050" s="250"/>
      <c r="AI1050" s="250"/>
      <c r="AJ1050" s="250"/>
      <c r="AK1050" s="250"/>
      <c r="AL1050" s="66"/>
      <c r="AN1050" s="250"/>
      <c r="AO1050" s="46"/>
      <c r="AP1050" s="47"/>
      <c r="AR1050" s="45"/>
      <c r="AS1050" s="250"/>
      <c r="AT1050" s="250"/>
      <c r="AU1050" s="250"/>
      <c r="AV1050" s="250"/>
      <c r="AW1050" s="250"/>
      <c r="AX1050" s="250"/>
      <c r="AY1050" s="250"/>
      <c r="AZ1050" s="33"/>
      <c r="BA1050" s="250"/>
      <c r="BB1050" s="250"/>
      <c r="BC1050" s="250"/>
      <c r="BD1050" s="47"/>
      <c r="BF1050" s="45"/>
      <c r="BG1050" s="250"/>
      <c r="BH1050" s="250"/>
      <c r="BJ1050" s="250"/>
      <c r="BK1050" s="250"/>
      <c r="BL1050" s="250"/>
      <c r="BM1050" s="250"/>
      <c r="BN1050" s="250"/>
      <c r="BO1050" s="250"/>
      <c r="BP1050" s="250"/>
      <c r="BQ1050" s="47"/>
      <c r="BS1050" s="1"/>
      <c r="BT1050" s="45"/>
      <c r="BU1050" s="250"/>
      <c r="BV1050" s="250"/>
      <c r="BW1050" s="250"/>
      <c r="BX1050" s="250"/>
      <c r="BY1050" s="250"/>
      <c r="BZ1050" s="250"/>
      <c r="CA1050" s="250"/>
      <c r="CB1050" s="250"/>
      <c r="CC1050" s="250"/>
      <c r="CD1050" s="250"/>
      <c r="CE1050" s="250"/>
      <c r="CF1050" s="47"/>
      <c r="CH1050" s="45"/>
      <c r="CI1050" s="250"/>
      <c r="CJ1050" s="250"/>
      <c r="CK1050" s="250"/>
      <c r="CL1050" s="250"/>
      <c r="CM1050" s="250"/>
      <c r="CN1050" s="250"/>
      <c r="CO1050" s="250"/>
      <c r="CP1050" s="250"/>
      <c r="CQ1050" s="250"/>
      <c r="CR1050" s="250"/>
      <c r="CS1050" s="250"/>
      <c r="CT1050" s="47"/>
      <c r="DJ1050" s="311"/>
      <c r="DK1050" s="312"/>
      <c r="DL1050" s="250"/>
      <c r="DM1050" s="250"/>
      <c r="DN1050" s="250"/>
    </row>
    <row r="1051" spans="1:142" ht="15" customHeight="1">
      <c r="A1051" s="302" t="s">
        <v>0</v>
      </c>
      <c r="B1051" s="303"/>
      <c r="C1051" s="303"/>
      <c r="D1051" s="303"/>
      <c r="E1051" s="154" t="s">
        <v>199</v>
      </c>
      <c r="F1051" s="148"/>
      <c r="G1051" s="148"/>
      <c r="H1051" s="148"/>
      <c r="I1051" s="148"/>
      <c r="J1051" s="155"/>
      <c r="K1051" s="148"/>
      <c r="L1051" s="148"/>
      <c r="M1051" s="148"/>
      <c r="N1051" s="156"/>
      <c r="O1051" s="148"/>
      <c r="P1051" s="302" t="s">
        <v>0</v>
      </c>
      <c r="Q1051" s="303"/>
      <c r="R1051" s="303"/>
      <c r="S1051" s="154" t="s">
        <v>200</v>
      </c>
      <c r="T1051" s="148"/>
      <c r="U1051" s="148"/>
      <c r="V1051" s="148"/>
      <c r="W1051" s="148"/>
      <c r="X1051" s="155"/>
      <c r="Y1051" s="148"/>
      <c r="Z1051" s="148"/>
      <c r="AA1051" s="148"/>
      <c r="AB1051" s="156"/>
      <c r="AC1051" s="182"/>
      <c r="AD1051" s="302" t="s">
        <v>0</v>
      </c>
      <c r="AE1051" s="303"/>
      <c r="AF1051" s="303"/>
      <c r="AG1051" s="154" t="s">
        <v>201</v>
      </c>
      <c r="AH1051" s="148"/>
      <c r="AI1051" s="148"/>
      <c r="AJ1051" s="148"/>
      <c r="AK1051" s="148"/>
      <c r="AL1051" s="155"/>
      <c r="AM1051" s="148"/>
      <c r="AN1051" s="148"/>
      <c r="AO1051" s="148"/>
      <c r="AP1051" s="156"/>
      <c r="AQ1051" s="148"/>
      <c r="AR1051" s="302" t="s">
        <v>0</v>
      </c>
      <c r="AS1051" s="303"/>
      <c r="AT1051" s="303"/>
      <c r="AU1051" s="304" t="s">
        <v>202</v>
      </c>
      <c r="AV1051" s="303"/>
      <c r="AW1051" s="303"/>
      <c r="AX1051" s="149"/>
      <c r="AY1051" s="149"/>
      <c r="AZ1051" s="157"/>
      <c r="BA1051" s="149"/>
      <c r="BB1051" s="149"/>
      <c r="BC1051" s="149"/>
      <c r="BD1051" s="158"/>
      <c r="BE1051" s="148"/>
      <c r="BF1051" s="302" t="s">
        <v>0</v>
      </c>
      <c r="BG1051" s="303"/>
      <c r="BH1051" s="303"/>
      <c r="BI1051" s="304" t="s">
        <v>204</v>
      </c>
      <c r="BJ1051" s="303"/>
      <c r="BK1051" s="303"/>
      <c r="BL1051" s="149"/>
      <c r="BM1051" s="149"/>
      <c r="BN1051" s="149"/>
      <c r="BO1051" s="149"/>
      <c r="BP1051" s="149"/>
      <c r="BQ1051" s="158"/>
      <c r="BR1051" s="148"/>
      <c r="BS1051" s="148"/>
      <c r="BT1051" s="302" t="s">
        <v>0</v>
      </c>
      <c r="BU1051" s="303"/>
      <c r="BV1051" s="303"/>
      <c r="BW1051" s="304" t="s">
        <v>205</v>
      </c>
      <c r="BX1051" s="303"/>
      <c r="BY1051" s="303"/>
      <c r="BZ1051" s="149"/>
      <c r="CA1051" s="149"/>
      <c r="CB1051" s="149"/>
      <c r="CC1051" s="149"/>
      <c r="CD1051" s="149"/>
      <c r="CE1051" s="149"/>
      <c r="CF1051" s="158"/>
      <c r="CG1051" s="148"/>
      <c r="CH1051" s="302" t="s">
        <v>0</v>
      </c>
      <c r="CI1051" s="303"/>
      <c r="CJ1051" s="303"/>
      <c r="CK1051" s="304" t="s">
        <v>325</v>
      </c>
      <c r="CL1051" s="303"/>
      <c r="CM1051" s="303"/>
      <c r="CN1051" s="149"/>
      <c r="CO1051" s="149"/>
      <c r="CP1051" s="149"/>
      <c r="CQ1051" s="149"/>
      <c r="CR1051" s="149"/>
      <c r="CS1051" s="149"/>
      <c r="CT1051" s="149"/>
      <c r="CV1051" s="250"/>
      <c r="CW1051" s="250"/>
      <c r="CX1051" s="250"/>
      <c r="CY1051" s="250"/>
      <c r="CZ1051" s="250"/>
      <c r="DA1051" s="250"/>
      <c r="DJ1051" s="311"/>
      <c r="DK1051" s="312"/>
      <c r="DL1051" s="250"/>
      <c r="DM1051" s="46"/>
      <c r="DN1051" s="250"/>
    </row>
    <row r="1052" spans="1:142" ht="15" customHeight="1">
      <c r="A1052" s="2" t="s">
        <v>11</v>
      </c>
      <c r="B1052" s="2"/>
      <c r="C1052" s="3" t="s">
        <v>12</v>
      </c>
      <c r="D1052" s="3" t="s">
        <v>13</v>
      </c>
      <c r="E1052" s="4" t="s">
        <v>14</v>
      </c>
      <c r="F1052" s="3" t="s">
        <v>13</v>
      </c>
      <c r="G1052" s="3" t="s">
        <v>15</v>
      </c>
      <c r="H1052" s="3" t="s">
        <v>16</v>
      </c>
      <c r="I1052" s="3" t="s">
        <v>17</v>
      </c>
      <c r="J1052" s="4" t="s">
        <v>18</v>
      </c>
      <c r="K1052" s="3" t="s">
        <v>19</v>
      </c>
      <c r="L1052" s="3" t="s">
        <v>16</v>
      </c>
      <c r="M1052" s="3" t="s">
        <v>20</v>
      </c>
      <c r="N1052" s="3" t="s">
        <v>21</v>
      </c>
      <c r="P1052" s="2" t="s">
        <v>11</v>
      </c>
      <c r="Q1052" s="3" t="s">
        <v>12</v>
      </c>
      <c r="R1052" s="3" t="s">
        <v>13</v>
      </c>
      <c r="S1052" s="4" t="s">
        <v>14</v>
      </c>
      <c r="T1052" s="3" t="s">
        <v>13</v>
      </c>
      <c r="U1052" s="3" t="s">
        <v>15</v>
      </c>
      <c r="V1052" s="3" t="s">
        <v>16</v>
      </c>
      <c r="W1052" s="3" t="s">
        <v>17</v>
      </c>
      <c r="X1052" s="4" t="s">
        <v>18</v>
      </c>
      <c r="Y1052" s="3" t="s">
        <v>19</v>
      </c>
      <c r="Z1052" s="3" t="s">
        <v>16</v>
      </c>
      <c r="AA1052" s="3" t="s">
        <v>20</v>
      </c>
      <c r="AB1052" s="3" t="s">
        <v>21</v>
      </c>
      <c r="AD1052" s="2" t="s">
        <v>11</v>
      </c>
      <c r="AE1052" s="3" t="s">
        <v>12</v>
      </c>
      <c r="AF1052" s="3" t="s">
        <v>13</v>
      </c>
      <c r="AG1052" s="4" t="s">
        <v>14</v>
      </c>
      <c r="AH1052" s="3" t="s">
        <v>13</v>
      </c>
      <c r="AI1052" s="3" t="s">
        <v>15</v>
      </c>
      <c r="AJ1052" s="3" t="s">
        <v>16</v>
      </c>
      <c r="AK1052" s="3" t="s">
        <v>17</v>
      </c>
      <c r="AL1052" s="4" t="s">
        <v>18</v>
      </c>
      <c r="AM1052" s="3" t="s">
        <v>19</v>
      </c>
      <c r="AN1052" s="3" t="s">
        <v>16</v>
      </c>
      <c r="AO1052" s="3" t="s">
        <v>20</v>
      </c>
      <c r="AP1052" s="3" t="s">
        <v>21</v>
      </c>
      <c r="AR1052" s="2" t="s">
        <v>11</v>
      </c>
      <c r="AS1052" s="3" t="s">
        <v>12</v>
      </c>
      <c r="AT1052" s="3" t="s">
        <v>13</v>
      </c>
      <c r="AU1052" s="3" t="s">
        <v>14</v>
      </c>
      <c r="AV1052" s="3" t="s">
        <v>13</v>
      </c>
      <c r="AW1052" s="3" t="s">
        <v>15</v>
      </c>
      <c r="AX1052" s="3" t="s">
        <v>16</v>
      </c>
      <c r="AY1052" s="3" t="s">
        <v>17</v>
      </c>
      <c r="AZ1052" s="4" t="s">
        <v>22</v>
      </c>
      <c r="BA1052" s="3" t="s">
        <v>19</v>
      </c>
      <c r="BB1052" s="3" t="s">
        <v>23</v>
      </c>
      <c r="BC1052" s="3" t="s">
        <v>24</v>
      </c>
      <c r="BD1052" s="3" t="s">
        <v>21</v>
      </c>
      <c r="BF1052" s="2" t="s">
        <v>11</v>
      </c>
      <c r="BG1052" s="3" t="s">
        <v>12</v>
      </c>
      <c r="BH1052" s="3" t="s">
        <v>13</v>
      </c>
      <c r="BI1052" s="197" t="s">
        <v>14</v>
      </c>
      <c r="BJ1052" s="3" t="s">
        <v>13</v>
      </c>
      <c r="BK1052" s="3" t="s">
        <v>15</v>
      </c>
      <c r="BL1052" s="3" t="s">
        <v>16</v>
      </c>
      <c r="BM1052" s="3" t="s">
        <v>17</v>
      </c>
      <c r="BN1052" s="3" t="s">
        <v>19</v>
      </c>
      <c r="BO1052" s="3" t="s">
        <v>25</v>
      </c>
      <c r="BP1052" s="3" t="s">
        <v>26</v>
      </c>
      <c r="BQ1052" s="3" t="s">
        <v>21</v>
      </c>
      <c r="BS1052" s="1"/>
      <c r="BT1052" s="2" t="s">
        <v>11</v>
      </c>
      <c r="BU1052" s="3" t="s">
        <v>12</v>
      </c>
      <c r="BV1052" s="3" t="s">
        <v>13</v>
      </c>
      <c r="BW1052" s="3" t="s">
        <v>14</v>
      </c>
      <c r="BX1052" s="3" t="s">
        <v>13</v>
      </c>
      <c r="BY1052" s="3" t="s">
        <v>15</v>
      </c>
      <c r="BZ1052" s="3" t="s">
        <v>16</v>
      </c>
      <c r="CA1052" s="3" t="s">
        <v>17</v>
      </c>
      <c r="CB1052" s="3"/>
      <c r="CC1052" s="3" t="s">
        <v>19</v>
      </c>
      <c r="CD1052" s="3" t="s">
        <v>25</v>
      </c>
      <c r="CE1052" s="3" t="s">
        <v>26</v>
      </c>
      <c r="CF1052" s="3" t="s">
        <v>21</v>
      </c>
      <c r="CH1052" s="2" t="s">
        <v>11</v>
      </c>
      <c r="CI1052" s="3" t="s">
        <v>12</v>
      </c>
      <c r="CJ1052" s="3" t="s">
        <v>13</v>
      </c>
      <c r="CK1052" s="3" t="s">
        <v>14</v>
      </c>
      <c r="CL1052" s="3" t="s">
        <v>13</v>
      </c>
      <c r="CM1052" s="3" t="s">
        <v>15</v>
      </c>
      <c r="CN1052" s="3" t="s">
        <v>16</v>
      </c>
      <c r="CO1052" s="3" t="s">
        <v>17</v>
      </c>
      <c r="CP1052" s="3"/>
      <c r="CQ1052" s="3" t="s">
        <v>19</v>
      </c>
      <c r="CR1052" s="3" t="s">
        <v>25</v>
      </c>
      <c r="CS1052" s="3" t="s">
        <v>26</v>
      </c>
      <c r="CT1052" s="3" t="s">
        <v>21</v>
      </c>
      <c r="CU1052" s="248"/>
      <c r="CV1052" s="248"/>
      <c r="CW1052" s="248"/>
      <c r="CX1052" s="248"/>
      <c r="CY1052" s="248"/>
      <c r="CZ1052" s="248"/>
      <c r="DA1052" s="248"/>
      <c r="DI1052" s="248"/>
      <c r="DJ1052" s="311"/>
      <c r="DK1052" s="312"/>
      <c r="DL1052" s="250"/>
      <c r="DM1052" s="46"/>
      <c r="DN1052" s="250"/>
    </row>
    <row r="1053" spans="1:142" ht="15" customHeight="1">
      <c r="A1053" s="89">
        <v>45694</v>
      </c>
      <c r="B1053" s="6">
        <v>1300</v>
      </c>
      <c r="C1053" s="78">
        <v>4727</v>
      </c>
      <c r="D1053" s="78">
        <v>205</v>
      </c>
      <c r="E1053" s="78">
        <v>170</v>
      </c>
      <c r="F1053" s="78">
        <v>5</v>
      </c>
      <c r="G1053" s="78">
        <v>18</v>
      </c>
      <c r="H1053" s="78">
        <v>6</v>
      </c>
      <c r="I1053" s="78">
        <v>5</v>
      </c>
      <c r="J1053" s="90" t="s">
        <v>27</v>
      </c>
      <c r="K1053" s="91">
        <v>682</v>
      </c>
      <c r="L1053" s="78">
        <v>4092</v>
      </c>
      <c r="M1053" s="92">
        <v>0.19960975609756099</v>
      </c>
      <c r="N1053" s="12"/>
      <c r="P1053" s="89">
        <v>45694</v>
      </c>
      <c r="Q1053" s="78">
        <v>3464</v>
      </c>
      <c r="R1053" s="78">
        <v>26</v>
      </c>
      <c r="S1053" s="78">
        <v>69</v>
      </c>
      <c r="T1053" s="78">
        <v>0</v>
      </c>
      <c r="U1053" s="78">
        <v>15</v>
      </c>
      <c r="V1053" s="78">
        <v>0</v>
      </c>
      <c r="W1053" s="78">
        <v>-2</v>
      </c>
      <c r="X1053" s="90" t="s">
        <v>353</v>
      </c>
      <c r="Y1053" s="91">
        <v>1034</v>
      </c>
      <c r="Z1053" s="78">
        <v>0</v>
      </c>
      <c r="AA1053" s="92">
        <v>0</v>
      </c>
      <c r="AB1053" s="93" t="s">
        <v>354</v>
      </c>
      <c r="AD1053" s="89">
        <v>45694</v>
      </c>
      <c r="AE1053" s="78">
        <v>2360</v>
      </c>
      <c r="AF1053" s="78">
        <v>66</v>
      </c>
      <c r="AG1053" s="78">
        <v>72</v>
      </c>
      <c r="AH1053" s="78">
        <v>1</v>
      </c>
      <c r="AI1053" s="78">
        <v>38</v>
      </c>
      <c r="AJ1053" s="78">
        <v>2</v>
      </c>
      <c r="AK1053" s="78">
        <v>2</v>
      </c>
      <c r="AL1053" s="90" t="s">
        <v>210</v>
      </c>
      <c r="AM1053" s="91">
        <v>1100</v>
      </c>
      <c r="AN1053" s="78">
        <v>2200</v>
      </c>
      <c r="AO1053" s="92">
        <v>0.33333333333333331</v>
      </c>
      <c r="AP1053" s="93"/>
      <c r="AR1053" s="89">
        <v>45694</v>
      </c>
      <c r="AS1053" s="8">
        <v>1915</v>
      </c>
      <c r="AT1053" s="9">
        <v>127</v>
      </c>
      <c r="AU1053" s="9">
        <v>115</v>
      </c>
      <c r="AV1053" s="9">
        <v>4</v>
      </c>
      <c r="AW1053" s="9">
        <v>14</v>
      </c>
      <c r="AX1053" s="9">
        <v>4</v>
      </c>
      <c r="AY1053" s="9">
        <v>5</v>
      </c>
      <c r="AZ1053" s="90" t="s">
        <v>279</v>
      </c>
      <c r="BA1053" s="78">
        <v>800</v>
      </c>
      <c r="BB1053" s="9">
        <v>3200</v>
      </c>
      <c r="BC1053" s="10">
        <v>0.25196850393700787</v>
      </c>
      <c r="BD1053" s="7"/>
      <c r="BF1053" s="89">
        <v>45694</v>
      </c>
      <c r="BG1053" s="8">
        <v>5190</v>
      </c>
      <c r="BH1053" s="9">
        <v>111</v>
      </c>
      <c r="BI1053" s="73">
        <v>126</v>
      </c>
      <c r="BJ1053" s="9">
        <v>2</v>
      </c>
      <c r="BK1053" s="9">
        <v>15</v>
      </c>
      <c r="BL1053" s="9">
        <v>2</v>
      </c>
      <c r="BM1053" s="9">
        <v>0</v>
      </c>
      <c r="BN1053" s="78">
        <v>800</v>
      </c>
      <c r="BO1053" s="9">
        <v>1600</v>
      </c>
      <c r="BP1053" s="10">
        <v>0.14414414414414414</v>
      </c>
      <c r="BQ1053" s="7" t="s">
        <v>326</v>
      </c>
      <c r="BS1053" s="1"/>
      <c r="BT1053" s="89">
        <v>45694</v>
      </c>
      <c r="BU1053" s="8">
        <v>5291</v>
      </c>
      <c r="BV1053" s="9">
        <v>152</v>
      </c>
      <c r="BW1053" s="9">
        <v>147</v>
      </c>
      <c r="BX1053" s="9">
        <v>4</v>
      </c>
      <c r="BY1053" s="9">
        <v>12</v>
      </c>
      <c r="BZ1053" s="9">
        <v>4</v>
      </c>
      <c r="CA1053" s="9">
        <v>4</v>
      </c>
      <c r="CB1053" s="78"/>
      <c r="CC1053" s="78">
        <v>1012</v>
      </c>
      <c r="CD1053" s="9">
        <v>4048</v>
      </c>
      <c r="CE1053" s="10">
        <v>0.26631578947368423</v>
      </c>
      <c r="CF1053" s="7"/>
      <c r="CH1053" s="89">
        <v>45694</v>
      </c>
      <c r="CI1053" s="8">
        <v>42949</v>
      </c>
      <c r="CJ1053" s="9">
        <v>27</v>
      </c>
      <c r="CK1053" s="9">
        <v>216</v>
      </c>
      <c r="CL1053" s="9">
        <v>0</v>
      </c>
      <c r="CM1053" s="9">
        <v>19</v>
      </c>
      <c r="CN1053" s="9">
        <v>0</v>
      </c>
      <c r="CO1053" s="9">
        <v>0</v>
      </c>
      <c r="CP1053" s="78"/>
      <c r="CQ1053" s="78">
        <v>400</v>
      </c>
      <c r="CR1053" s="9">
        <v>0</v>
      </c>
      <c r="CS1053" s="10">
        <v>0</v>
      </c>
      <c r="CT1053" s="7" t="s">
        <v>355</v>
      </c>
      <c r="CU1053" s="250"/>
      <c r="CV1053" s="250"/>
      <c r="CW1053" s="250"/>
      <c r="CX1053" s="250"/>
      <c r="CY1053" s="250"/>
      <c r="CZ1053" s="13"/>
      <c r="DA1053" s="250"/>
      <c r="DI1053" s="250"/>
      <c r="DJ1053" s="250"/>
      <c r="DK1053" s="250"/>
      <c r="DL1053" s="250"/>
      <c r="DM1053" s="13"/>
      <c r="DN1053" s="250"/>
    </row>
    <row r="1054" spans="1:142" ht="15" customHeight="1">
      <c r="A1054" s="15"/>
      <c r="B1054" s="15"/>
      <c r="C1054" s="9">
        <v>6043</v>
      </c>
      <c r="D1054" s="9">
        <v>92</v>
      </c>
      <c r="E1054" s="9">
        <v>166</v>
      </c>
      <c r="F1054" s="9">
        <v>7</v>
      </c>
      <c r="G1054" s="9">
        <v>2</v>
      </c>
      <c r="H1054" s="9">
        <v>7</v>
      </c>
      <c r="I1054" s="9">
        <v>11</v>
      </c>
      <c r="J1054" s="90" t="s">
        <v>33</v>
      </c>
      <c r="K1054" s="78">
        <v>682</v>
      </c>
      <c r="L1054" s="9">
        <v>4774</v>
      </c>
      <c r="M1054" s="10">
        <v>0.51891304347826084</v>
      </c>
      <c r="N1054" s="7" t="s">
        <v>356</v>
      </c>
      <c r="P1054" s="15"/>
      <c r="Q1054" s="9">
        <v>4368</v>
      </c>
      <c r="R1054" s="9">
        <v>29</v>
      </c>
      <c r="S1054" s="9">
        <v>201</v>
      </c>
      <c r="T1054" s="9">
        <v>2</v>
      </c>
      <c r="U1054" s="9">
        <v>26</v>
      </c>
      <c r="V1054" s="9">
        <v>2</v>
      </c>
      <c r="W1054" s="9">
        <v>-2</v>
      </c>
      <c r="X1054" s="90" t="s">
        <v>357</v>
      </c>
      <c r="Y1054" s="78">
        <v>1001</v>
      </c>
      <c r="Z1054" s="9">
        <v>2002</v>
      </c>
      <c r="AA1054" s="10">
        <v>0.69034482758620686</v>
      </c>
      <c r="AB1054" s="7" t="s">
        <v>358</v>
      </c>
      <c r="AD1054" s="15"/>
      <c r="AE1054" s="9">
        <v>2733</v>
      </c>
      <c r="AF1054" s="9">
        <v>22</v>
      </c>
      <c r="AG1054" s="9">
        <v>130</v>
      </c>
      <c r="AH1054" s="9">
        <v>2</v>
      </c>
      <c r="AI1054" s="9">
        <v>5</v>
      </c>
      <c r="AJ1054" s="9">
        <v>2</v>
      </c>
      <c r="AK1054" s="9">
        <v>23</v>
      </c>
      <c r="AL1054" s="90" t="s">
        <v>282</v>
      </c>
      <c r="AM1054" s="78">
        <v>500</v>
      </c>
      <c r="AN1054" s="9">
        <v>1000</v>
      </c>
      <c r="AO1054" s="10">
        <v>0.45454545454545453</v>
      </c>
      <c r="AP1054" s="7"/>
      <c r="AR1054" s="89"/>
      <c r="AS1054" s="8">
        <v>1406</v>
      </c>
      <c r="AT1054" s="9">
        <v>13</v>
      </c>
      <c r="AU1054" s="9">
        <v>174</v>
      </c>
      <c r="AV1054" s="9">
        <v>7</v>
      </c>
      <c r="AW1054" s="9">
        <v>170</v>
      </c>
      <c r="AX1054" s="9">
        <v>10</v>
      </c>
      <c r="AY1054" s="9">
        <v>-148</v>
      </c>
      <c r="AZ1054" s="90" t="s">
        <v>359</v>
      </c>
      <c r="BA1054" s="78">
        <v>12</v>
      </c>
      <c r="BB1054" s="9">
        <v>120</v>
      </c>
      <c r="BC1054" s="10">
        <v>9.2307692307692313E-2</v>
      </c>
      <c r="BD1054" s="7" t="s">
        <v>360</v>
      </c>
      <c r="BF1054" s="15">
        <f>IF(A1057="","",A1057)</f>
        <v>45701</v>
      </c>
      <c r="BG1054" s="9">
        <v>5329</v>
      </c>
      <c r="BH1054" s="9">
        <f t="shared" ref="BH1054:BH1061" si="1768">IF(BG1054="","",BG1054-BG1053)</f>
        <v>139</v>
      </c>
      <c r="BI1054" s="73">
        <v>131</v>
      </c>
      <c r="BJ1054" s="9">
        <f t="shared" ref="BJ1054:BJ1061" si="1769">IF(BI1054="","",BI1054-BI1053)</f>
        <v>5</v>
      </c>
      <c r="BK1054" s="9">
        <v>10</v>
      </c>
      <c r="BL1054" s="9">
        <f t="shared" ref="BL1054:BL1061" si="1770">IF(BK1054="","",BK1053+BM1053-BK1054)</f>
        <v>5</v>
      </c>
      <c r="BM1054" s="9">
        <v>0</v>
      </c>
      <c r="BN1054" s="78">
        <f t="shared" ref="BN1054:BN1069" si="1771">IF(BG1054="","",BN1053)</f>
        <v>800</v>
      </c>
      <c r="BO1054" s="9">
        <f t="shared" ref="BO1054:BO1061" si="1772">IF(BN1054="","",BL1054*BN1054)</f>
        <v>4000</v>
      </c>
      <c r="BP1054" s="10">
        <f t="shared" ref="BP1054:BP1061" si="1773">IF(BO1054="","",BO1054/(BH1054*100))</f>
        <v>0.28776978417266186</v>
      </c>
      <c r="BQ1054" s="7"/>
      <c r="BS1054" s="1"/>
      <c r="BT1054" s="89">
        <f>IF(A1057="","",A1057)</f>
        <v>45701</v>
      </c>
      <c r="BU1054" s="9">
        <v>5448</v>
      </c>
      <c r="BV1054" s="9">
        <f t="shared" ref="BV1054:BV1060" si="1774">IF(BU1054="","",BU1054-BU1053)</f>
        <v>157</v>
      </c>
      <c r="BW1054" s="9">
        <v>150</v>
      </c>
      <c r="BX1054" s="9">
        <f t="shared" ref="BX1054:BX1060" si="1775">IF(BW1054="","",BW1054-BW1053)</f>
        <v>3</v>
      </c>
      <c r="BY1054" s="9">
        <v>13</v>
      </c>
      <c r="BZ1054" s="9">
        <f t="shared" ref="BZ1054:BZ1060" si="1776">IF(BY1054="","",BY1053+CA1053-BY1054)</f>
        <v>3</v>
      </c>
      <c r="CA1054" s="9">
        <v>6</v>
      </c>
      <c r="CB1054" s="78"/>
      <c r="CC1054" s="78">
        <f t="shared" ref="CC1054:CC1060" si="1777">IF(BU1054="","",CC1053)</f>
        <v>1012</v>
      </c>
      <c r="CD1054" s="9">
        <f t="shared" ref="CD1054:CD1060" si="1778">IF(CC1054="","",BZ1054*CC1054)</f>
        <v>3036</v>
      </c>
      <c r="CE1054" s="10">
        <f t="shared" ref="CE1054:CE1060" si="1779">IF(CD1054="","",CD1054/(BV1054*100))</f>
        <v>0.19337579617834394</v>
      </c>
      <c r="CF1054" s="7" t="s">
        <v>361</v>
      </c>
      <c r="CH1054" s="89">
        <f>IF(A1057="","",A1057)</f>
        <v>45701</v>
      </c>
      <c r="CI1054" s="9">
        <v>42989</v>
      </c>
      <c r="CJ1054" s="9">
        <f t="shared" ref="CJ1054:CJ1060" si="1780">IF(CI1054="","",CI1054-CI1053)</f>
        <v>40</v>
      </c>
      <c r="CK1054" s="9">
        <v>218</v>
      </c>
      <c r="CL1054" s="9">
        <f t="shared" ref="CL1054:CL1060" si="1781">IF(CK1054="","",CK1054-CK1053)</f>
        <v>2</v>
      </c>
      <c r="CM1054" s="9">
        <v>12</v>
      </c>
      <c r="CN1054" s="9">
        <f t="shared" ref="CN1054:CN1060" si="1782">IF(CM1054="","",CM1053+CO1053-CM1054)</f>
        <v>7</v>
      </c>
      <c r="CO1054" s="9">
        <v>0</v>
      </c>
      <c r="CP1054" s="78"/>
      <c r="CQ1054" s="78">
        <f t="shared" ref="CQ1054:CQ1060" si="1783">IF(CI1054="","",CQ1053)</f>
        <v>400</v>
      </c>
      <c r="CR1054" s="9">
        <f t="shared" ref="CR1054:CR1060" si="1784">IF(CQ1054="","",CN1054*CQ1054)</f>
        <v>2800</v>
      </c>
      <c r="CS1054" s="10">
        <f t="shared" ref="CS1054:CS1060" si="1785">IF(CR1054="","",CR1054/(CJ1054*100))</f>
        <v>0.7</v>
      </c>
      <c r="CT1054" s="7"/>
      <c r="CU1054" s="250"/>
      <c r="CV1054" s="250"/>
      <c r="CW1054" s="250"/>
      <c r="CX1054" s="250"/>
      <c r="CY1054" s="250"/>
      <c r="CZ1054" s="13"/>
      <c r="DA1054" s="250"/>
      <c r="DI1054" s="250"/>
      <c r="DJ1054" s="250"/>
      <c r="DK1054" s="250"/>
      <c r="DL1054" s="250"/>
      <c r="DM1054" s="13"/>
      <c r="DN1054" s="250"/>
    </row>
    <row r="1055" spans="1:142" ht="15" customHeight="1">
      <c r="A1055" s="15"/>
      <c r="B1055" s="15"/>
      <c r="C1055" s="9">
        <v>4273</v>
      </c>
      <c r="D1055" s="9">
        <v>67</v>
      </c>
      <c r="E1055" s="9">
        <v>305</v>
      </c>
      <c r="F1055" s="9">
        <v>6</v>
      </c>
      <c r="G1055" s="9">
        <v>12</v>
      </c>
      <c r="H1055" s="9">
        <v>6</v>
      </c>
      <c r="I1055" s="9">
        <v>0</v>
      </c>
      <c r="J1055" s="62" t="s">
        <v>244</v>
      </c>
      <c r="K1055" s="95">
        <v>188</v>
      </c>
      <c r="L1055" s="9">
        <v>1128</v>
      </c>
      <c r="M1055" s="10">
        <v>0.16835820895522388</v>
      </c>
      <c r="N1055" s="7"/>
      <c r="P1055" s="15"/>
      <c r="Q1055" s="9">
        <v>3656</v>
      </c>
      <c r="R1055" s="9">
        <v>77</v>
      </c>
      <c r="S1055" s="9">
        <v>90</v>
      </c>
      <c r="T1055" s="9">
        <v>2</v>
      </c>
      <c r="U1055" s="9">
        <v>16</v>
      </c>
      <c r="V1055" s="9">
        <v>4</v>
      </c>
      <c r="W1055" s="9">
        <v>2</v>
      </c>
      <c r="X1055" s="62" t="s">
        <v>108</v>
      </c>
      <c r="Y1055" s="95">
        <v>640</v>
      </c>
      <c r="Z1055" s="9">
        <v>2560</v>
      </c>
      <c r="AA1055" s="10">
        <v>0.33246753246753247</v>
      </c>
      <c r="AB1055" s="7"/>
      <c r="AD1055" s="15"/>
      <c r="AE1055" s="9">
        <v>2038</v>
      </c>
      <c r="AF1055" s="9">
        <v>122</v>
      </c>
      <c r="AG1055" s="9">
        <v>107</v>
      </c>
      <c r="AH1055" s="9">
        <v>0</v>
      </c>
      <c r="AI1055" s="9">
        <v>15</v>
      </c>
      <c r="AJ1055" s="9">
        <v>1</v>
      </c>
      <c r="AK1055" s="9">
        <v>2</v>
      </c>
      <c r="AL1055" s="62" t="s">
        <v>44</v>
      </c>
      <c r="AM1055" s="95">
        <v>670</v>
      </c>
      <c r="AN1055" s="9">
        <v>670</v>
      </c>
      <c r="AO1055" s="10">
        <v>5.4918032786885243E-2</v>
      </c>
      <c r="AP1055" s="7"/>
      <c r="AR1055" s="17"/>
      <c r="AS1055" s="18">
        <v>1681</v>
      </c>
      <c r="AT1055" s="19">
        <v>26</v>
      </c>
      <c r="AU1055" s="19">
        <v>83</v>
      </c>
      <c r="AV1055" s="19">
        <v>3</v>
      </c>
      <c r="AW1055" s="19">
        <v>12</v>
      </c>
      <c r="AX1055" s="19">
        <v>1</v>
      </c>
      <c r="AY1055" s="19">
        <v>8</v>
      </c>
      <c r="AZ1055" s="113" t="s">
        <v>362</v>
      </c>
      <c r="BA1055" s="20">
        <v>334</v>
      </c>
      <c r="BB1055" s="19">
        <v>334</v>
      </c>
      <c r="BC1055" s="21">
        <v>0.12846153846153846</v>
      </c>
      <c r="BD1055" s="22" t="s">
        <v>363</v>
      </c>
      <c r="BF1055" s="15">
        <f>IF(A1061="","",A1061)</f>
        <v>45705</v>
      </c>
      <c r="BG1055" s="8">
        <v>5413</v>
      </c>
      <c r="BH1055" s="9">
        <f t="shared" si="1768"/>
        <v>84</v>
      </c>
      <c r="BI1055" s="73">
        <v>134</v>
      </c>
      <c r="BJ1055" s="9">
        <f t="shared" si="1769"/>
        <v>3</v>
      </c>
      <c r="BK1055" s="9">
        <v>7</v>
      </c>
      <c r="BL1055" s="9">
        <f t="shared" si="1770"/>
        <v>3</v>
      </c>
      <c r="BM1055" s="9">
        <v>0</v>
      </c>
      <c r="BN1055" s="78">
        <f t="shared" si="1771"/>
        <v>800</v>
      </c>
      <c r="BO1055" s="9">
        <f t="shared" si="1772"/>
        <v>2400</v>
      </c>
      <c r="BP1055" s="10">
        <f t="shared" si="1773"/>
        <v>0.2857142857142857</v>
      </c>
      <c r="BQ1055" s="7"/>
      <c r="BS1055" s="1"/>
      <c r="BT1055" s="89">
        <f>IF(A1061="","",A1061)</f>
        <v>45705</v>
      </c>
      <c r="BU1055" s="8">
        <v>5532</v>
      </c>
      <c r="BV1055" s="9">
        <f t="shared" si="1774"/>
        <v>84</v>
      </c>
      <c r="BW1055" s="9">
        <v>153</v>
      </c>
      <c r="BX1055" s="9">
        <f t="shared" si="1775"/>
        <v>3</v>
      </c>
      <c r="BY1055" s="9">
        <v>16</v>
      </c>
      <c r="BZ1055" s="9">
        <f t="shared" si="1776"/>
        <v>3</v>
      </c>
      <c r="CA1055" s="9">
        <v>0</v>
      </c>
      <c r="CB1055" s="78"/>
      <c r="CC1055" s="78">
        <f t="shared" si="1777"/>
        <v>1012</v>
      </c>
      <c r="CD1055" s="9">
        <f t="shared" si="1778"/>
        <v>3036</v>
      </c>
      <c r="CE1055" s="10">
        <f t="shared" si="1779"/>
        <v>0.36142857142857143</v>
      </c>
      <c r="CF1055" s="7"/>
      <c r="CH1055" s="89">
        <f>IF(A1061="","",A1061)</f>
        <v>45705</v>
      </c>
      <c r="CI1055" s="8">
        <v>43021</v>
      </c>
      <c r="CJ1055" s="9">
        <f t="shared" si="1780"/>
        <v>32</v>
      </c>
      <c r="CK1055" s="9">
        <v>220</v>
      </c>
      <c r="CL1055" s="9">
        <f t="shared" si="1781"/>
        <v>2</v>
      </c>
      <c r="CM1055" s="9">
        <v>7</v>
      </c>
      <c r="CN1055" s="9">
        <f t="shared" si="1782"/>
        <v>5</v>
      </c>
      <c r="CO1055" s="9">
        <v>14</v>
      </c>
      <c r="CP1055" s="78"/>
      <c r="CQ1055" s="78">
        <f t="shared" si="1783"/>
        <v>400</v>
      </c>
      <c r="CR1055" s="9">
        <f t="shared" si="1784"/>
        <v>2000</v>
      </c>
      <c r="CS1055" s="10">
        <f t="shared" si="1785"/>
        <v>0.625</v>
      </c>
      <c r="CT1055" s="7"/>
      <c r="CU1055" s="250"/>
      <c r="CV1055" s="250"/>
      <c r="CW1055" s="250"/>
      <c r="CX1055" s="250"/>
      <c r="CY1055" s="250"/>
      <c r="CZ1055" s="13"/>
      <c r="DA1055" s="250"/>
      <c r="DI1055" s="250"/>
      <c r="DJ1055" s="248"/>
      <c r="DL1055" s="13"/>
      <c r="DM1055" s="13"/>
      <c r="DN1055" s="250"/>
    </row>
    <row r="1056" spans="1:142" ht="15" customHeight="1" thickBot="1">
      <c r="A1056" s="23"/>
      <c r="B1056" s="23"/>
      <c r="C1056" s="24">
        <v>4231</v>
      </c>
      <c r="D1056" s="24">
        <v>52</v>
      </c>
      <c r="E1056" s="24">
        <v>219</v>
      </c>
      <c r="F1056" s="24">
        <v>3</v>
      </c>
      <c r="G1056" s="24">
        <v>10</v>
      </c>
      <c r="H1056" s="24">
        <v>5</v>
      </c>
      <c r="I1056" s="24">
        <v>20</v>
      </c>
      <c r="J1056" s="63" t="s">
        <v>364</v>
      </c>
      <c r="K1056" s="24">
        <v>180</v>
      </c>
      <c r="L1056" s="24">
        <v>900</v>
      </c>
      <c r="M1056" s="26">
        <v>0.17307692307692307</v>
      </c>
      <c r="N1056" s="7" t="s">
        <v>365</v>
      </c>
      <c r="P1056" s="23"/>
      <c r="Q1056" s="24">
        <v>2942</v>
      </c>
      <c r="R1056" s="24">
        <v>25</v>
      </c>
      <c r="S1056" s="24">
        <v>199</v>
      </c>
      <c r="T1056" s="24">
        <v>0</v>
      </c>
      <c r="U1056" s="24">
        <v>67</v>
      </c>
      <c r="V1056" s="24">
        <v>0</v>
      </c>
      <c r="W1056" s="24">
        <v>0</v>
      </c>
      <c r="X1056" s="63" t="s">
        <v>366</v>
      </c>
      <c r="Y1056" s="24"/>
      <c r="Z1056" s="24">
        <v>0</v>
      </c>
      <c r="AA1056" s="26">
        <v>0</v>
      </c>
      <c r="AB1056" s="7" t="s">
        <v>367</v>
      </c>
      <c r="AD1056" s="23"/>
      <c r="AE1056" s="24">
        <v>2546</v>
      </c>
      <c r="AF1056" s="24">
        <v>38</v>
      </c>
      <c r="AG1056" s="24">
        <v>303</v>
      </c>
      <c r="AH1056" s="24">
        <v>2</v>
      </c>
      <c r="AI1056" s="24">
        <v>48</v>
      </c>
      <c r="AJ1056" s="24">
        <v>2</v>
      </c>
      <c r="AK1056" s="24">
        <v>0</v>
      </c>
      <c r="AL1056" s="63" t="s">
        <v>332</v>
      </c>
      <c r="AM1056" s="24"/>
      <c r="AN1056" s="24">
        <v>0</v>
      </c>
      <c r="AO1056" s="26">
        <v>0</v>
      </c>
      <c r="AP1056" s="7" t="s">
        <v>368</v>
      </c>
      <c r="AR1056" s="23"/>
      <c r="AS1056" s="27">
        <v>1429</v>
      </c>
      <c r="AT1056" s="24">
        <v>23</v>
      </c>
      <c r="AU1056" s="24">
        <v>75</v>
      </c>
      <c r="AV1056" s="24">
        <v>8</v>
      </c>
      <c r="AW1056" s="24">
        <v>50</v>
      </c>
      <c r="AX1056" s="24">
        <v>9</v>
      </c>
      <c r="AY1056" s="24">
        <v>-38</v>
      </c>
      <c r="AZ1056" s="63" t="s">
        <v>369</v>
      </c>
      <c r="BA1056" s="24">
        <v>250</v>
      </c>
      <c r="BB1056" s="24">
        <v>2250</v>
      </c>
      <c r="BC1056" s="26">
        <v>0.97826086956521741</v>
      </c>
      <c r="BD1056" s="22" t="s">
        <v>370</v>
      </c>
      <c r="BF1056" s="15">
        <f>IF(A1065="","",A1065)</f>
        <v>45711</v>
      </c>
      <c r="BG1056" s="8">
        <v>5474</v>
      </c>
      <c r="BH1056" s="9">
        <f t="shared" si="1768"/>
        <v>61</v>
      </c>
      <c r="BI1056" s="73">
        <v>136</v>
      </c>
      <c r="BJ1056" s="9">
        <f t="shared" si="1769"/>
        <v>2</v>
      </c>
      <c r="BK1056" s="9">
        <v>5</v>
      </c>
      <c r="BL1056" s="9">
        <f t="shared" si="1770"/>
        <v>2</v>
      </c>
      <c r="BM1056" s="9">
        <v>9</v>
      </c>
      <c r="BN1056" s="78">
        <f t="shared" si="1771"/>
        <v>800</v>
      </c>
      <c r="BO1056" s="9">
        <f t="shared" si="1772"/>
        <v>1600</v>
      </c>
      <c r="BP1056" s="10">
        <f t="shared" si="1773"/>
        <v>0.26229508196721313</v>
      </c>
      <c r="BQ1056" s="173"/>
      <c r="BS1056" s="1"/>
      <c r="BT1056" s="89">
        <f>IF(A1065="","",A1065)</f>
        <v>45711</v>
      </c>
      <c r="BU1056" s="8">
        <v>5643</v>
      </c>
      <c r="BV1056" s="9">
        <f t="shared" si="1774"/>
        <v>111</v>
      </c>
      <c r="BW1056" s="9">
        <v>154</v>
      </c>
      <c r="BX1056" s="9">
        <f t="shared" si="1775"/>
        <v>1</v>
      </c>
      <c r="BY1056" s="9">
        <v>15</v>
      </c>
      <c r="BZ1056" s="9">
        <f t="shared" si="1776"/>
        <v>1</v>
      </c>
      <c r="CA1056" s="9">
        <v>0</v>
      </c>
      <c r="CB1056" s="78"/>
      <c r="CC1056" s="78">
        <f t="shared" si="1777"/>
        <v>1012</v>
      </c>
      <c r="CD1056" s="9">
        <f t="shared" si="1778"/>
        <v>1012</v>
      </c>
      <c r="CE1056" s="10">
        <f t="shared" si="1779"/>
        <v>9.117117117117117E-2</v>
      </c>
      <c r="CF1056" s="7"/>
      <c r="CH1056" s="89">
        <f>IF(A1065="","",A1065)</f>
        <v>45711</v>
      </c>
      <c r="CI1056" s="8">
        <v>43041</v>
      </c>
      <c r="CJ1056" s="9">
        <f t="shared" si="1780"/>
        <v>20</v>
      </c>
      <c r="CK1056" s="9">
        <v>220</v>
      </c>
      <c r="CL1056" s="9">
        <f t="shared" si="1781"/>
        <v>0</v>
      </c>
      <c r="CM1056" s="9">
        <v>21</v>
      </c>
      <c r="CN1056" s="9">
        <f t="shared" si="1782"/>
        <v>0</v>
      </c>
      <c r="CO1056" s="9">
        <v>0</v>
      </c>
      <c r="CP1056" s="78"/>
      <c r="CQ1056" s="78">
        <f t="shared" si="1783"/>
        <v>400</v>
      </c>
      <c r="CR1056" s="9">
        <f t="shared" si="1784"/>
        <v>0</v>
      </c>
      <c r="CS1056" s="10">
        <f t="shared" si="1785"/>
        <v>0</v>
      </c>
      <c r="CT1056" s="7"/>
      <c r="CU1056" s="250"/>
      <c r="CV1056" s="250"/>
      <c r="CW1056" s="250"/>
      <c r="CX1056" s="250"/>
      <c r="CY1056" s="250"/>
      <c r="CZ1056" s="13"/>
      <c r="DA1056" s="250"/>
      <c r="DI1056" s="250"/>
      <c r="DJ1056" s="250"/>
      <c r="DK1056" s="250"/>
      <c r="DL1056" s="55"/>
      <c r="DM1056" s="46"/>
      <c r="DN1056" s="250"/>
    </row>
    <row r="1057" spans="1:118" ht="15" customHeight="1" thickTop="1">
      <c r="A1057" s="89">
        <v>45701</v>
      </c>
      <c r="B1057" s="6">
        <f>IF(A1057="","",SUM(D1057:D1060)+SUM(R1057:R1060)+SUM(BH1054)+SUM(BV1054)+SUM(AF1057:AF1060)+SUM(AT1057:AT1060,CJ1054))</f>
        <v>1722</v>
      </c>
      <c r="C1057" s="119">
        <v>4851</v>
      </c>
      <c r="D1057" s="78">
        <f t="shared" ref="D1057:D1100" si="1786">IF(C1057="","",C1057-C1053)</f>
        <v>124</v>
      </c>
      <c r="E1057" s="120">
        <v>174</v>
      </c>
      <c r="F1057" s="78">
        <f t="shared" ref="F1057:F1100" si="1787">IF(E1057="","",E1057-E1053)</f>
        <v>4</v>
      </c>
      <c r="G1057" s="120">
        <v>19</v>
      </c>
      <c r="H1057" s="78">
        <f t="shared" ref="H1057:H1100" si="1788">IF(G1057="","",G1053+I1053-G1057)</f>
        <v>4</v>
      </c>
      <c r="I1057" s="78">
        <v>6</v>
      </c>
      <c r="J1057" s="90" t="str">
        <f t="shared" ref="J1057:J1088" si="1789">IF(C1057="","",J1053)</f>
        <v>NICIマスコット</v>
      </c>
      <c r="K1057" s="91">
        <f t="shared" ref="K1057:K1088" si="1790">IF(D1057="","",K1053)</f>
        <v>682</v>
      </c>
      <c r="L1057" s="28">
        <f t="shared" ref="L1057:L1100" si="1791">IF(G1057="","",H1057*K1057)</f>
        <v>2728</v>
      </c>
      <c r="M1057" s="29">
        <f t="shared" ref="M1057:M1104" si="1792">IF(H1057="","",L1057/(D1057*100))</f>
        <v>0.22</v>
      </c>
      <c r="N1057" s="7"/>
      <c r="O1057" s="168"/>
      <c r="P1057" s="89">
        <f>IF(A1057="","",A1057)</f>
        <v>45701</v>
      </c>
      <c r="Q1057" s="119">
        <v>3516</v>
      </c>
      <c r="R1057" s="78">
        <f t="shared" ref="R1057:R1100" si="1793">IF(Q1057="","",Q1057-Q1053)</f>
        <v>52</v>
      </c>
      <c r="S1057" s="120">
        <v>71</v>
      </c>
      <c r="T1057" s="78">
        <f t="shared" ref="T1057:T1100" si="1794">IF(S1057="","",S1057-S1053)</f>
        <v>2</v>
      </c>
      <c r="U1057" s="120">
        <v>10</v>
      </c>
      <c r="V1057" s="78">
        <f t="shared" ref="V1057:V1100" si="1795">IF(U1057="","",U1053+W1053-U1057)</f>
        <v>3</v>
      </c>
      <c r="W1057" s="78"/>
      <c r="X1057" s="90" t="s">
        <v>240</v>
      </c>
      <c r="Y1057" s="91">
        <f t="shared" ref="Y1057:Y1088" si="1796">IF(R1057="","",Y1053)</f>
        <v>1034</v>
      </c>
      <c r="Z1057" s="28">
        <f t="shared" ref="Z1057:Z1100" si="1797">IF(U1057="","",V1057*Y1057)</f>
        <v>3102</v>
      </c>
      <c r="AA1057" s="29">
        <f t="shared" ref="AA1057:AA1104" si="1798">IF(V1057="","",Z1057/(R1057*100))</f>
        <v>0.59653846153846157</v>
      </c>
      <c r="AB1057" s="7"/>
      <c r="AC1057" s="168"/>
      <c r="AD1057" s="89">
        <f>IF(A1057="","",A1057)</f>
        <v>45701</v>
      </c>
      <c r="AE1057" s="119">
        <v>2418</v>
      </c>
      <c r="AF1057" s="78">
        <f t="shared" ref="AF1057:AF1100" si="1799">IF(AE1057="","",AE1057-AE1053)</f>
        <v>58</v>
      </c>
      <c r="AG1057" s="120">
        <v>74</v>
      </c>
      <c r="AH1057" s="78">
        <f t="shared" ref="AH1057:AH1100" si="1800">IF(AG1057="","",AG1057-AG1053)</f>
        <v>2</v>
      </c>
      <c r="AI1057" s="120">
        <v>38</v>
      </c>
      <c r="AJ1057" s="78">
        <f t="shared" ref="AJ1057:AJ1100" si="1801">IF(AI1057="","",AI1053+AK1053-AI1057)</f>
        <v>2</v>
      </c>
      <c r="AK1057" s="78">
        <v>3</v>
      </c>
      <c r="AL1057" s="90" t="str">
        <f t="shared" ref="AL1057:AL1088" si="1802">IF(AE1057="","",AL1053)</f>
        <v>ミニ香水</v>
      </c>
      <c r="AM1057" s="91">
        <f t="shared" ref="AM1057:AM1088" si="1803">IF(AF1057="","",AM1053)</f>
        <v>1100</v>
      </c>
      <c r="AN1057" s="28">
        <f t="shared" ref="AN1057:AN1100" si="1804">IF(AI1057="","",AJ1057*AM1057)</f>
        <v>2200</v>
      </c>
      <c r="AO1057" s="29">
        <f t="shared" ref="AO1057:AO1104" si="1805">IF(AJ1057="","",AN1057/(AF1057*100))</f>
        <v>0.37931034482758619</v>
      </c>
      <c r="AP1057" s="7"/>
      <c r="AQ1057" s="168"/>
      <c r="AR1057" s="89">
        <f>IF(A1057="","",A1057)</f>
        <v>45701</v>
      </c>
      <c r="AS1057" s="119">
        <v>2221</v>
      </c>
      <c r="AT1057" s="78">
        <f t="shared" ref="AT1057:AT1100" si="1806">IF(AS1057="","",AS1057-AS1053)</f>
        <v>306</v>
      </c>
      <c r="AU1057" s="120">
        <v>123</v>
      </c>
      <c r="AV1057" s="78">
        <f t="shared" ref="AV1057:AV1100" si="1807">IF(AU1057="","",AU1057-AU1053)</f>
        <v>8</v>
      </c>
      <c r="AW1057" s="120">
        <v>10</v>
      </c>
      <c r="AX1057" s="78">
        <f t="shared" ref="AX1057:AX1100" si="1808">IF(AW1057="","",AW1053+AY1053-AW1057)</f>
        <v>9</v>
      </c>
      <c r="AY1057" s="78"/>
      <c r="AZ1057" s="90" t="str">
        <f t="shared" ref="AZ1057:AZ1088" si="1809">IF(AS1057="","",AZ1053)</f>
        <v>テラスタルフェス</v>
      </c>
      <c r="BA1057" s="91">
        <v>900</v>
      </c>
      <c r="BB1057" s="28">
        <f t="shared" ref="BB1057:BB1100" si="1810">IF(AW1057="","",AX1057*BA1057)</f>
        <v>8100</v>
      </c>
      <c r="BC1057" s="29">
        <f t="shared" ref="BC1057:BC1104" si="1811">IF(AX1057="","",BB1057/(AT1057*100))</f>
        <v>0.26470588235294118</v>
      </c>
      <c r="BD1057" s="7"/>
      <c r="BE1057" s="168"/>
      <c r="BF1057" s="169">
        <f>IF(A1069="","",A1069)</f>
        <v>45715</v>
      </c>
      <c r="BG1057" s="8">
        <v>5630</v>
      </c>
      <c r="BH1057" s="9">
        <f t="shared" si="1768"/>
        <v>156</v>
      </c>
      <c r="BI1057" s="73">
        <v>142</v>
      </c>
      <c r="BJ1057" s="9">
        <f t="shared" si="1769"/>
        <v>6</v>
      </c>
      <c r="BK1057" s="9">
        <v>8</v>
      </c>
      <c r="BL1057" s="9">
        <f t="shared" si="1770"/>
        <v>6</v>
      </c>
      <c r="BM1057" s="9">
        <v>0</v>
      </c>
      <c r="BN1057" s="78">
        <f t="shared" si="1771"/>
        <v>800</v>
      </c>
      <c r="BO1057" s="9">
        <f t="shared" si="1772"/>
        <v>4800</v>
      </c>
      <c r="BP1057" s="10">
        <f t="shared" si="1773"/>
        <v>0.30769230769230771</v>
      </c>
      <c r="BQ1057" s="7"/>
      <c r="BS1057" s="168"/>
      <c r="BT1057" s="89">
        <f>IF(A1069="","",A1069)</f>
        <v>45715</v>
      </c>
      <c r="BU1057" s="8">
        <v>5800</v>
      </c>
      <c r="BV1057" s="9">
        <f t="shared" si="1774"/>
        <v>157</v>
      </c>
      <c r="BW1057" s="9">
        <v>157</v>
      </c>
      <c r="BX1057" s="9">
        <f t="shared" si="1775"/>
        <v>3</v>
      </c>
      <c r="BY1057" s="9">
        <v>12</v>
      </c>
      <c r="BZ1057" s="9">
        <f t="shared" si="1776"/>
        <v>3</v>
      </c>
      <c r="CA1057" s="9">
        <v>4</v>
      </c>
      <c r="CB1057" s="78"/>
      <c r="CC1057" s="78">
        <f t="shared" si="1777"/>
        <v>1012</v>
      </c>
      <c r="CD1057" s="9">
        <f t="shared" si="1778"/>
        <v>3036</v>
      </c>
      <c r="CE1057" s="10">
        <f t="shared" si="1779"/>
        <v>0.19337579617834394</v>
      </c>
      <c r="CF1057" s="7"/>
      <c r="CH1057" s="89">
        <f>IF(A1069="","",A1069)</f>
        <v>45715</v>
      </c>
      <c r="CI1057" s="8">
        <v>43055</v>
      </c>
      <c r="CJ1057" s="9">
        <f t="shared" si="1780"/>
        <v>14</v>
      </c>
      <c r="CK1057" s="9">
        <v>220</v>
      </c>
      <c r="CL1057" s="9">
        <f t="shared" si="1781"/>
        <v>0</v>
      </c>
      <c r="CM1057" s="9">
        <v>21</v>
      </c>
      <c r="CN1057" s="9">
        <f t="shared" si="1782"/>
        <v>0</v>
      </c>
      <c r="CO1057" s="9">
        <v>0</v>
      </c>
      <c r="CP1057" s="78"/>
      <c r="CQ1057" s="78">
        <f t="shared" si="1783"/>
        <v>400</v>
      </c>
      <c r="CR1057" s="9">
        <f t="shared" si="1784"/>
        <v>0</v>
      </c>
      <c r="CS1057" s="10">
        <f t="shared" si="1785"/>
        <v>0</v>
      </c>
      <c r="CT1057" s="7"/>
      <c r="CU1057" s="250"/>
      <c r="CV1057" s="250"/>
      <c r="CW1057" s="250"/>
      <c r="CX1057" s="250"/>
      <c r="CY1057" s="250"/>
      <c r="CZ1057" s="13"/>
      <c r="DA1057" s="250"/>
      <c r="DI1057" s="250"/>
      <c r="DJ1057" s="250"/>
      <c r="DK1057" s="250"/>
      <c r="DL1057" s="55"/>
      <c r="DM1057" s="46"/>
      <c r="DN1057" s="250"/>
    </row>
    <row r="1058" spans="1:118" ht="15" customHeight="1">
      <c r="A1058" s="153" t="s">
        <v>337</v>
      </c>
      <c r="B1058" s="15"/>
      <c r="C1058" s="74">
        <v>6208</v>
      </c>
      <c r="D1058" s="78">
        <f t="shared" si="1786"/>
        <v>165</v>
      </c>
      <c r="E1058" s="75">
        <v>169</v>
      </c>
      <c r="F1058" s="9">
        <f t="shared" si="1787"/>
        <v>3</v>
      </c>
      <c r="G1058" s="102">
        <v>10</v>
      </c>
      <c r="H1058" s="9">
        <f t="shared" si="1788"/>
        <v>3</v>
      </c>
      <c r="I1058" s="1">
        <v>3</v>
      </c>
      <c r="J1058" s="62" t="str">
        <f t="shared" si="1789"/>
        <v>ピクミンマスコット</v>
      </c>
      <c r="K1058" s="95">
        <f t="shared" si="1790"/>
        <v>682</v>
      </c>
      <c r="L1058" s="19">
        <f t="shared" si="1791"/>
        <v>2046</v>
      </c>
      <c r="M1058" s="21">
        <f t="shared" si="1792"/>
        <v>0.124</v>
      </c>
      <c r="N1058" s="7"/>
      <c r="O1058" s="168"/>
      <c r="P1058" s="15"/>
      <c r="Q1058" s="74">
        <v>4455</v>
      </c>
      <c r="R1058" s="78">
        <f t="shared" si="1793"/>
        <v>87</v>
      </c>
      <c r="S1058" s="75">
        <v>207</v>
      </c>
      <c r="T1058" s="9">
        <f t="shared" si="1794"/>
        <v>6</v>
      </c>
      <c r="U1058" s="102">
        <v>18</v>
      </c>
      <c r="V1058" s="9">
        <f t="shared" si="1795"/>
        <v>6</v>
      </c>
      <c r="X1058" s="62" t="s">
        <v>219</v>
      </c>
      <c r="Y1058" s="95">
        <v>170</v>
      </c>
      <c r="Z1058" s="19">
        <f t="shared" si="1797"/>
        <v>1020</v>
      </c>
      <c r="AA1058" s="21">
        <f t="shared" si="1798"/>
        <v>0.11724137931034483</v>
      </c>
      <c r="AB1058" s="7"/>
      <c r="AC1058" s="168"/>
      <c r="AD1058" s="15"/>
      <c r="AE1058" s="74">
        <v>2785</v>
      </c>
      <c r="AF1058" s="78">
        <f t="shared" si="1799"/>
        <v>52</v>
      </c>
      <c r="AG1058" s="75">
        <v>133</v>
      </c>
      <c r="AH1058" s="9">
        <f t="shared" si="1800"/>
        <v>3</v>
      </c>
      <c r="AI1058" s="102">
        <v>25</v>
      </c>
      <c r="AJ1058" s="9">
        <f t="shared" si="1801"/>
        <v>3</v>
      </c>
      <c r="AK1058" s="1">
        <v>0</v>
      </c>
      <c r="AL1058" s="62" t="str">
        <f t="shared" si="1802"/>
        <v>サンリオがま口</v>
      </c>
      <c r="AM1058" s="95">
        <f t="shared" si="1803"/>
        <v>500</v>
      </c>
      <c r="AN1058" s="19">
        <f t="shared" si="1804"/>
        <v>1500</v>
      </c>
      <c r="AO1058" s="21">
        <f t="shared" si="1805"/>
        <v>0.28846153846153844</v>
      </c>
      <c r="AP1058" s="7"/>
      <c r="AQ1058" s="168"/>
      <c r="AR1058" s="15"/>
      <c r="AS1058" s="74">
        <v>1535</v>
      </c>
      <c r="AT1058" s="78">
        <f t="shared" si="1806"/>
        <v>129</v>
      </c>
      <c r="AU1058" s="75">
        <v>183</v>
      </c>
      <c r="AV1058" s="9">
        <f t="shared" si="1807"/>
        <v>9</v>
      </c>
      <c r="AW1058" s="102">
        <v>13</v>
      </c>
      <c r="AX1058" s="9">
        <f t="shared" si="1808"/>
        <v>9</v>
      </c>
      <c r="AY1058" s="1">
        <v>8</v>
      </c>
      <c r="AZ1058" s="62" t="s">
        <v>243</v>
      </c>
      <c r="BA1058" s="95">
        <v>1000</v>
      </c>
      <c r="BB1058" s="19">
        <f t="shared" si="1810"/>
        <v>9000</v>
      </c>
      <c r="BC1058" s="21">
        <f t="shared" si="1811"/>
        <v>0.69767441860465118</v>
      </c>
      <c r="BD1058" s="7" t="s">
        <v>371</v>
      </c>
      <c r="BE1058" s="168"/>
      <c r="BF1058" s="169" t="str">
        <f>IF(A1073="","",A1073)</f>
        <v/>
      </c>
      <c r="BG1058" s="8"/>
      <c r="BH1058" s="9"/>
      <c r="BI1058" s="73"/>
      <c r="BJ1058" s="9"/>
      <c r="BK1058" s="9"/>
      <c r="BL1058" s="9"/>
      <c r="BM1058" s="9"/>
      <c r="BN1058" s="78"/>
      <c r="BO1058" s="9"/>
      <c r="BP1058" s="10"/>
      <c r="BQ1058" s="7"/>
      <c r="BS1058" s="168"/>
      <c r="BT1058" s="89"/>
      <c r="BU1058" s="8"/>
      <c r="BV1058" s="9"/>
      <c r="BW1058" s="9"/>
      <c r="BX1058" s="9"/>
      <c r="BY1058" s="9"/>
      <c r="BZ1058" s="9"/>
      <c r="CA1058" s="9"/>
      <c r="CB1058" s="78"/>
      <c r="CC1058" s="78"/>
      <c r="CD1058" s="9"/>
      <c r="CE1058" s="10"/>
      <c r="CF1058" s="7"/>
      <c r="CH1058" s="89"/>
      <c r="CI1058" s="8"/>
      <c r="CJ1058" s="9"/>
      <c r="CK1058" s="9"/>
      <c r="CL1058" s="9"/>
      <c r="CM1058" s="9"/>
      <c r="CN1058" s="9"/>
      <c r="CO1058" s="9"/>
      <c r="CP1058" s="78"/>
      <c r="CQ1058" s="78"/>
      <c r="CR1058" s="9"/>
      <c r="CS1058" s="10"/>
      <c r="CT1058" s="7"/>
      <c r="CU1058" s="250"/>
      <c r="CV1058" s="250"/>
      <c r="CW1058" s="250"/>
      <c r="CX1058" s="250"/>
      <c r="CY1058" s="250"/>
      <c r="CZ1058" s="13"/>
      <c r="DA1058" s="250"/>
      <c r="DI1058" s="250"/>
      <c r="DJ1058" s="250"/>
      <c r="DK1058" s="250"/>
      <c r="DL1058" s="55"/>
      <c r="DM1058" s="46"/>
      <c r="DN1058" s="250"/>
    </row>
    <row r="1059" spans="1:118" ht="15" customHeight="1">
      <c r="A1059" s="73">
        <v>302900</v>
      </c>
      <c r="B1059" s="15"/>
      <c r="C1059" s="122">
        <v>4374</v>
      </c>
      <c r="D1059" s="78">
        <f t="shared" si="1786"/>
        <v>101</v>
      </c>
      <c r="E1059" s="123">
        <v>315</v>
      </c>
      <c r="F1059" s="9">
        <f t="shared" si="1787"/>
        <v>10</v>
      </c>
      <c r="G1059" s="136">
        <v>2</v>
      </c>
      <c r="H1059" s="9">
        <f t="shared" si="1788"/>
        <v>10</v>
      </c>
      <c r="I1059" s="118">
        <v>23</v>
      </c>
      <c r="J1059" s="62" t="str">
        <f t="shared" si="1789"/>
        <v>グミッツェルプチ</v>
      </c>
      <c r="K1059" s="247">
        <f t="shared" si="1790"/>
        <v>188</v>
      </c>
      <c r="L1059" s="118">
        <f t="shared" si="1791"/>
        <v>1880</v>
      </c>
      <c r="M1059" s="137">
        <f t="shared" si="1792"/>
        <v>0.18613861386138614</v>
      </c>
      <c r="N1059" s="7"/>
      <c r="O1059" s="168"/>
      <c r="P1059" s="15"/>
      <c r="Q1059" s="122">
        <v>3718</v>
      </c>
      <c r="R1059" s="78">
        <f t="shared" si="1793"/>
        <v>62</v>
      </c>
      <c r="S1059" s="123">
        <v>92</v>
      </c>
      <c r="T1059" s="9">
        <f t="shared" si="1794"/>
        <v>2</v>
      </c>
      <c r="U1059" s="136">
        <v>16</v>
      </c>
      <c r="V1059" s="9">
        <f t="shared" si="1795"/>
        <v>2</v>
      </c>
      <c r="W1059" s="118"/>
      <c r="X1059" s="62" t="str">
        <f t="shared" ref="X1059:X1088" si="1812">IF(Q1059="","",X1055)</f>
        <v>サンリオキーケース</v>
      </c>
      <c r="Y1059" s="247">
        <f t="shared" si="1796"/>
        <v>640</v>
      </c>
      <c r="Z1059" s="118">
        <f t="shared" si="1797"/>
        <v>1280</v>
      </c>
      <c r="AA1059" s="137">
        <f t="shared" si="1798"/>
        <v>0.20645161290322581</v>
      </c>
      <c r="AB1059" s="7"/>
      <c r="AC1059" s="168"/>
      <c r="AD1059" s="15"/>
      <c r="AE1059" s="122">
        <v>2082</v>
      </c>
      <c r="AF1059" s="78">
        <f t="shared" si="1799"/>
        <v>44</v>
      </c>
      <c r="AG1059" s="123">
        <v>108</v>
      </c>
      <c r="AH1059" s="9">
        <f t="shared" si="1800"/>
        <v>1</v>
      </c>
      <c r="AI1059" s="136">
        <v>17</v>
      </c>
      <c r="AJ1059" s="9">
        <f t="shared" si="1801"/>
        <v>0</v>
      </c>
      <c r="AK1059" s="118">
        <v>0</v>
      </c>
      <c r="AL1059" s="62" t="str">
        <f t="shared" si="1802"/>
        <v>ゲームアーク</v>
      </c>
      <c r="AM1059" s="247">
        <f t="shared" si="1803"/>
        <v>670</v>
      </c>
      <c r="AN1059" s="118">
        <f t="shared" si="1804"/>
        <v>0</v>
      </c>
      <c r="AO1059" s="137">
        <f t="shared" si="1805"/>
        <v>0</v>
      </c>
      <c r="AP1059" s="7"/>
      <c r="AQ1059" s="168"/>
      <c r="AR1059" s="17"/>
      <c r="AS1059" s="122">
        <v>1727</v>
      </c>
      <c r="AT1059" s="78">
        <f t="shared" si="1806"/>
        <v>46</v>
      </c>
      <c r="AU1059" s="123">
        <v>84</v>
      </c>
      <c r="AV1059" s="9">
        <f t="shared" si="1807"/>
        <v>1</v>
      </c>
      <c r="AW1059" s="136">
        <v>18</v>
      </c>
      <c r="AX1059" s="9">
        <f t="shared" si="1808"/>
        <v>2</v>
      </c>
      <c r="AY1059" s="118"/>
      <c r="AZ1059" s="62" t="s">
        <v>285</v>
      </c>
      <c r="BA1059" s="247">
        <v>680</v>
      </c>
      <c r="BB1059" s="118">
        <f t="shared" si="1810"/>
        <v>1360</v>
      </c>
      <c r="BC1059" s="137">
        <f t="shared" si="1811"/>
        <v>0.29565217391304349</v>
      </c>
      <c r="BD1059" s="7"/>
      <c r="BE1059" s="168"/>
      <c r="BF1059" s="169" t="str">
        <f>IF(A1077="","",A1077)</f>
        <v/>
      </c>
      <c r="BG1059" s="8"/>
      <c r="BH1059" s="9"/>
      <c r="BI1059" s="73"/>
      <c r="BJ1059" s="9"/>
      <c r="BK1059" s="9"/>
      <c r="BL1059" s="9"/>
      <c r="BM1059" s="9"/>
      <c r="BN1059" s="78"/>
      <c r="BO1059" s="9"/>
      <c r="BP1059" s="10"/>
      <c r="BQ1059" s="7"/>
      <c r="BS1059" s="168"/>
      <c r="BT1059" s="89"/>
      <c r="BU1059" s="8"/>
      <c r="BV1059" s="9"/>
      <c r="BW1059" s="9"/>
      <c r="BX1059" s="9"/>
      <c r="BY1059" s="9"/>
      <c r="BZ1059" s="9"/>
      <c r="CA1059" s="9"/>
      <c r="CB1059" s="78"/>
      <c r="CC1059" s="78"/>
      <c r="CD1059" s="9"/>
      <c r="CE1059" s="10"/>
      <c r="CF1059" s="7"/>
      <c r="CH1059" s="89"/>
      <c r="CI1059" s="8"/>
      <c r="CJ1059" s="9"/>
      <c r="CK1059" s="9"/>
      <c r="CL1059" s="9"/>
      <c r="CM1059" s="9"/>
      <c r="CN1059" s="9"/>
      <c r="CO1059" s="9"/>
      <c r="CP1059" s="78"/>
      <c r="CQ1059" s="78"/>
      <c r="CR1059" s="9"/>
      <c r="CS1059" s="10"/>
      <c r="CT1059" s="7"/>
      <c r="CU1059" s="250"/>
      <c r="CV1059" s="250"/>
      <c r="CW1059" s="250"/>
      <c r="CX1059" s="250"/>
      <c r="CY1059" s="250"/>
      <c r="CZ1059" s="13"/>
      <c r="DA1059" s="250"/>
      <c r="DI1059" s="250"/>
      <c r="DJ1059" s="250"/>
      <c r="DK1059" s="250"/>
      <c r="DL1059" s="55"/>
      <c r="DM1059" s="46"/>
      <c r="DN1059" s="250"/>
    </row>
    <row r="1060" spans="1:118" ht="15" customHeight="1" thickBot="1">
      <c r="A1060" s="23"/>
      <c r="B1060" s="23"/>
      <c r="C1060" s="61">
        <v>4274</v>
      </c>
      <c r="D1060" s="142">
        <f t="shared" si="1786"/>
        <v>43</v>
      </c>
      <c r="E1060" s="61">
        <v>227</v>
      </c>
      <c r="F1060" s="128">
        <f t="shared" si="1787"/>
        <v>8</v>
      </c>
      <c r="G1060" s="61">
        <v>22</v>
      </c>
      <c r="H1060" s="128">
        <f t="shared" si="1788"/>
        <v>8</v>
      </c>
      <c r="I1060" s="61"/>
      <c r="J1060" s="131" t="s">
        <v>372</v>
      </c>
      <c r="K1060" s="132">
        <f t="shared" si="1790"/>
        <v>180</v>
      </c>
      <c r="L1060" s="130">
        <f t="shared" si="1791"/>
        <v>1440</v>
      </c>
      <c r="M1060" s="138">
        <f t="shared" si="1792"/>
        <v>0.33488372093023255</v>
      </c>
      <c r="N1060" s="7"/>
      <c r="O1060" s="168"/>
      <c r="P1060" s="23"/>
      <c r="Q1060" s="61">
        <v>2974</v>
      </c>
      <c r="R1060" s="142">
        <f t="shared" si="1793"/>
        <v>32</v>
      </c>
      <c r="S1060" s="61">
        <v>208</v>
      </c>
      <c r="T1060" s="128">
        <f t="shared" si="1794"/>
        <v>9</v>
      </c>
      <c r="U1060" s="61">
        <v>58</v>
      </c>
      <c r="V1060" s="128">
        <f t="shared" si="1795"/>
        <v>9</v>
      </c>
      <c r="W1060" s="61"/>
      <c r="X1060" s="131" t="str">
        <f t="shared" si="1812"/>
        <v>アニマルツムツム</v>
      </c>
      <c r="Y1060" s="132">
        <f t="shared" si="1796"/>
        <v>0</v>
      </c>
      <c r="Z1060" s="130">
        <f t="shared" si="1797"/>
        <v>0</v>
      </c>
      <c r="AA1060" s="138">
        <f t="shared" si="1798"/>
        <v>0</v>
      </c>
      <c r="AB1060" s="7"/>
      <c r="AC1060" s="168"/>
      <c r="AD1060" s="23"/>
      <c r="AE1060" s="61">
        <v>2590</v>
      </c>
      <c r="AF1060" s="142">
        <f t="shared" si="1799"/>
        <v>44</v>
      </c>
      <c r="AG1060" s="61">
        <v>304</v>
      </c>
      <c r="AH1060" s="128">
        <f t="shared" si="1800"/>
        <v>1</v>
      </c>
      <c r="AI1060" s="61">
        <v>46</v>
      </c>
      <c r="AJ1060" s="128">
        <f t="shared" si="1801"/>
        <v>2</v>
      </c>
      <c r="AK1060" s="61">
        <v>0</v>
      </c>
      <c r="AL1060" s="131" t="str">
        <f t="shared" si="1802"/>
        <v>パシャピカカメラ</v>
      </c>
      <c r="AM1060" s="132">
        <f t="shared" si="1803"/>
        <v>0</v>
      </c>
      <c r="AN1060" s="130">
        <f t="shared" si="1804"/>
        <v>0</v>
      </c>
      <c r="AO1060" s="138">
        <f t="shared" si="1805"/>
        <v>0</v>
      </c>
      <c r="AP1060" s="7"/>
      <c r="AQ1060" s="168"/>
      <c r="AR1060" s="23"/>
      <c r="AS1060" s="61">
        <v>1470</v>
      </c>
      <c r="AT1060" s="142">
        <f t="shared" si="1806"/>
        <v>41</v>
      </c>
      <c r="AU1060" s="61">
        <v>78</v>
      </c>
      <c r="AV1060" s="128">
        <f t="shared" si="1807"/>
        <v>3</v>
      </c>
      <c r="AW1060" s="61">
        <v>9</v>
      </c>
      <c r="AX1060" s="128">
        <f t="shared" si="1808"/>
        <v>3</v>
      </c>
      <c r="AY1060" s="61"/>
      <c r="AZ1060" s="131" t="s">
        <v>373</v>
      </c>
      <c r="BA1060" s="132">
        <v>680</v>
      </c>
      <c r="BB1060" s="130">
        <f t="shared" si="1810"/>
        <v>2040</v>
      </c>
      <c r="BC1060" s="138">
        <f t="shared" si="1811"/>
        <v>0.4975609756097561</v>
      </c>
      <c r="BD1060" s="7"/>
      <c r="BE1060" s="168"/>
      <c r="BF1060" s="170" t="str">
        <f>IF(A1081="","",A1081)</f>
        <v/>
      </c>
      <c r="BG1060" s="9"/>
      <c r="BH1060" s="9" t="str">
        <f t="shared" si="1768"/>
        <v/>
      </c>
      <c r="BI1060" s="73"/>
      <c r="BJ1060" s="9" t="str">
        <f t="shared" si="1769"/>
        <v/>
      </c>
      <c r="BK1060" s="9"/>
      <c r="BL1060" s="9" t="str">
        <f t="shared" si="1770"/>
        <v/>
      </c>
      <c r="BM1060" s="9"/>
      <c r="BN1060" s="78" t="str">
        <f t="shared" si="1771"/>
        <v/>
      </c>
      <c r="BO1060" s="9" t="str">
        <f t="shared" si="1772"/>
        <v/>
      </c>
      <c r="BP1060" s="10" t="str">
        <f t="shared" si="1773"/>
        <v/>
      </c>
      <c r="BQ1060" s="7"/>
      <c r="BS1060" s="168"/>
      <c r="BT1060" s="89" t="str">
        <f>IF(A1081="","",A1081)</f>
        <v/>
      </c>
      <c r="BU1060" s="9"/>
      <c r="BV1060" s="9" t="str">
        <f t="shared" si="1774"/>
        <v/>
      </c>
      <c r="BW1060" s="9"/>
      <c r="BX1060" s="9" t="str">
        <f t="shared" si="1775"/>
        <v/>
      </c>
      <c r="BY1060" s="9"/>
      <c r="BZ1060" s="9" t="str">
        <f t="shared" si="1776"/>
        <v/>
      </c>
      <c r="CA1060" s="9"/>
      <c r="CB1060" s="78"/>
      <c r="CC1060" s="78" t="str">
        <f t="shared" si="1777"/>
        <v/>
      </c>
      <c r="CD1060" s="9" t="str">
        <f t="shared" si="1778"/>
        <v/>
      </c>
      <c r="CE1060" s="10" t="str">
        <f t="shared" si="1779"/>
        <v/>
      </c>
      <c r="CF1060" s="7"/>
      <c r="CH1060" s="89" t="str">
        <f>IF(A1081="","",A1081)</f>
        <v/>
      </c>
      <c r="CI1060" s="9"/>
      <c r="CJ1060" s="9" t="str">
        <f t="shared" si="1780"/>
        <v/>
      </c>
      <c r="CK1060" s="9"/>
      <c r="CL1060" s="9" t="str">
        <f t="shared" si="1781"/>
        <v/>
      </c>
      <c r="CM1060" s="9"/>
      <c r="CN1060" s="9" t="str">
        <f t="shared" si="1782"/>
        <v/>
      </c>
      <c r="CO1060" s="9"/>
      <c r="CP1060" s="78"/>
      <c r="CQ1060" s="78" t="str">
        <f t="shared" si="1783"/>
        <v/>
      </c>
      <c r="CR1060" s="9" t="str">
        <f t="shared" si="1784"/>
        <v/>
      </c>
      <c r="CS1060" s="10" t="str">
        <f t="shared" si="1785"/>
        <v/>
      </c>
      <c r="CT1060" s="7"/>
      <c r="CU1060" s="250"/>
      <c r="CV1060" s="250"/>
      <c r="CW1060" s="250"/>
      <c r="CX1060" s="250"/>
      <c r="CY1060" s="250"/>
      <c r="CZ1060" s="13"/>
      <c r="DA1060" s="250"/>
      <c r="DI1060" s="250"/>
      <c r="DJ1060" s="318"/>
      <c r="DK1060" s="312"/>
      <c r="DL1060" s="250"/>
      <c r="DM1060" s="46"/>
      <c r="DN1060" s="250"/>
    </row>
    <row r="1061" spans="1:118" ht="15" customHeight="1" thickTop="1">
      <c r="A1061" s="89">
        <v>45705</v>
      </c>
      <c r="B1061" s="6">
        <f>IF(A1061="","",SUM(D1061:D1064)+SUM(R1061:R1064)+SUM(BH1055:BH1055)+SUM(BV1055:BV1055)+SUM(AF1061:AF1064)+SUM(AT1061:AT1064,CJ1055))</f>
        <v>1473</v>
      </c>
      <c r="C1061" s="78">
        <v>4935</v>
      </c>
      <c r="D1061" s="78">
        <f t="shared" si="1786"/>
        <v>84</v>
      </c>
      <c r="E1061" s="78">
        <v>177</v>
      </c>
      <c r="F1061" s="78">
        <f t="shared" si="1787"/>
        <v>3</v>
      </c>
      <c r="G1061" s="78">
        <v>21</v>
      </c>
      <c r="H1061" s="78">
        <f t="shared" si="1788"/>
        <v>4</v>
      </c>
      <c r="I1061" s="78">
        <v>0</v>
      </c>
      <c r="J1061" s="90" t="str">
        <f t="shared" si="1789"/>
        <v>NICIマスコット</v>
      </c>
      <c r="K1061" s="91">
        <f t="shared" si="1790"/>
        <v>682</v>
      </c>
      <c r="L1061" s="28">
        <f t="shared" si="1791"/>
        <v>2728</v>
      </c>
      <c r="M1061" s="29">
        <f t="shared" si="1792"/>
        <v>0.32476190476190475</v>
      </c>
      <c r="N1061" s="7"/>
      <c r="O1061" s="168"/>
      <c r="P1061" s="89">
        <f>IF(A1061="","",A1061)</f>
        <v>45705</v>
      </c>
      <c r="Q1061" s="78">
        <v>3565</v>
      </c>
      <c r="R1061" s="78">
        <f t="shared" si="1793"/>
        <v>49</v>
      </c>
      <c r="S1061" s="78">
        <v>73</v>
      </c>
      <c r="T1061" s="78">
        <f t="shared" si="1794"/>
        <v>2</v>
      </c>
      <c r="U1061" s="78">
        <v>8</v>
      </c>
      <c r="V1061" s="78">
        <f t="shared" si="1795"/>
        <v>2</v>
      </c>
      <c r="W1061" s="78">
        <v>0</v>
      </c>
      <c r="X1061" s="90" t="str">
        <f t="shared" si="1812"/>
        <v>ジャグラーサウンドボタン</v>
      </c>
      <c r="Y1061" s="91">
        <f t="shared" si="1796"/>
        <v>1034</v>
      </c>
      <c r="Z1061" s="28">
        <f t="shared" si="1797"/>
        <v>2068</v>
      </c>
      <c r="AA1061" s="29">
        <f t="shared" si="1798"/>
        <v>0.42204081632653062</v>
      </c>
      <c r="AB1061" s="7"/>
      <c r="AC1061" s="168"/>
      <c r="AD1061" s="89">
        <f>IF(A1061="","",A1061)</f>
        <v>45705</v>
      </c>
      <c r="AE1061" s="78">
        <v>2463</v>
      </c>
      <c r="AF1061" s="78">
        <f t="shared" si="1799"/>
        <v>45</v>
      </c>
      <c r="AG1061" s="78">
        <v>75</v>
      </c>
      <c r="AH1061" s="78">
        <f t="shared" si="1800"/>
        <v>1</v>
      </c>
      <c r="AI1061" s="78">
        <v>40</v>
      </c>
      <c r="AJ1061" s="78">
        <f t="shared" si="1801"/>
        <v>1</v>
      </c>
      <c r="AK1061" s="78">
        <v>0</v>
      </c>
      <c r="AL1061" s="90" t="str">
        <f t="shared" si="1802"/>
        <v>ミニ香水</v>
      </c>
      <c r="AM1061" s="91">
        <f t="shared" si="1803"/>
        <v>1100</v>
      </c>
      <c r="AN1061" s="28">
        <f t="shared" si="1804"/>
        <v>1100</v>
      </c>
      <c r="AO1061" s="29">
        <f t="shared" si="1805"/>
        <v>0.24444444444444444</v>
      </c>
      <c r="AP1061" s="7"/>
      <c r="AQ1061" s="168"/>
      <c r="AR1061" s="89">
        <f>IF(A1061="","",A1061)</f>
        <v>45705</v>
      </c>
      <c r="AS1061" s="78">
        <v>2450</v>
      </c>
      <c r="AT1061" s="78">
        <f t="shared" si="1806"/>
        <v>229</v>
      </c>
      <c r="AU1061" s="78">
        <v>131</v>
      </c>
      <c r="AV1061" s="78">
        <f t="shared" si="1807"/>
        <v>8</v>
      </c>
      <c r="AW1061" s="78">
        <v>2</v>
      </c>
      <c r="AX1061" s="78">
        <f t="shared" si="1808"/>
        <v>8</v>
      </c>
      <c r="AY1061" s="78">
        <v>11</v>
      </c>
      <c r="AZ1061" s="90" t="str">
        <f t="shared" si="1809"/>
        <v>テラスタルフェス</v>
      </c>
      <c r="BA1061" s="91">
        <f t="shared" ref="BA1061:BA1088" si="1813">IF(AT1061="","",BA1057)</f>
        <v>900</v>
      </c>
      <c r="BB1061" s="28">
        <f t="shared" si="1810"/>
        <v>7200</v>
      </c>
      <c r="BC1061" s="29">
        <f t="shared" si="1811"/>
        <v>0.31441048034934499</v>
      </c>
      <c r="BD1061" s="7"/>
      <c r="BE1061" s="168"/>
      <c r="BF1061" s="169"/>
      <c r="BG1061" s="9"/>
      <c r="BH1061" s="9" t="str">
        <f t="shared" si="1768"/>
        <v/>
      </c>
      <c r="BI1061" s="73"/>
      <c r="BJ1061" s="9" t="str">
        <f t="shared" si="1769"/>
        <v/>
      </c>
      <c r="BK1061" s="9"/>
      <c r="BL1061" s="9" t="str">
        <f t="shared" si="1770"/>
        <v/>
      </c>
      <c r="BM1061" s="9"/>
      <c r="BN1061" s="78" t="str">
        <f t="shared" si="1771"/>
        <v/>
      </c>
      <c r="BO1061" s="9" t="str">
        <f t="shared" si="1772"/>
        <v/>
      </c>
      <c r="BP1061" s="10" t="str">
        <f t="shared" si="1773"/>
        <v/>
      </c>
      <c r="BQ1061" s="7"/>
      <c r="BS1061" s="168"/>
      <c r="BT1061" s="15"/>
      <c r="BU1061" s="9"/>
      <c r="BV1061" s="9" t="str">
        <f t="shared" ref="BV1061" si="1814">IF(BU1061="","",BU1061-BU1060)</f>
        <v/>
      </c>
      <c r="BW1061" s="9"/>
      <c r="BX1061" s="9" t="str">
        <f t="shared" ref="BX1061" si="1815">IF(BW1061="","",BW1061-BW1060)</f>
        <v/>
      </c>
      <c r="BY1061" s="9"/>
      <c r="BZ1061" s="9" t="str">
        <f t="shared" ref="BZ1061" si="1816">IF(BY1061="","",BY1060+CA1060-BY1061)</f>
        <v/>
      </c>
      <c r="CA1061" s="9"/>
      <c r="CB1061" s="78"/>
      <c r="CC1061" s="78" t="str">
        <f t="shared" ref="CC1061:CC1069" si="1817">IF(BU1061="","",CC1060)</f>
        <v/>
      </c>
      <c r="CD1061" s="9" t="str">
        <f t="shared" ref="CD1061" si="1818">IF(CC1061="","",BZ1061*CC1061)</f>
        <v/>
      </c>
      <c r="CE1061" s="10" t="str">
        <f t="shared" ref="CE1061" si="1819">IF(CD1061="","",CD1061/(BV1061*100))</f>
        <v/>
      </c>
      <c r="CF1061" s="7"/>
      <c r="CH1061" s="89" t="str">
        <f>IF(A1085="","",A1085)</f>
        <v/>
      </c>
      <c r="CI1061" s="9"/>
      <c r="CJ1061" s="9" t="str">
        <f t="shared" ref="CJ1061" si="1820">IF(CI1061="","",CI1061-CI1060)</f>
        <v/>
      </c>
      <c r="CK1061" s="9"/>
      <c r="CL1061" s="9" t="str">
        <f t="shared" ref="CL1061" si="1821">IF(CK1061="","",CK1061-CK1060)</f>
        <v/>
      </c>
      <c r="CM1061" s="9"/>
      <c r="CN1061" s="9" t="str">
        <f t="shared" ref="CN1061" si="1822">IF(CM1061="","",CM1060+CO1060-CM1061)</f>
        <v/>
      </c>
      <c r="CO1061" s="9"/>
      <c r="CP1061" s="78"/>
      <c r="CQ1061" s="78" t="str">
        <f t="shared" ref="CQ1061:CQ1069" si="1823">IF(CI1061="","",CQ1060)</f>
        <v/>
      </c>
      <c r="CR1061" s="9" t="str">
        <f t="shared" ref="CR1061" si="1824">IF(CQ1061="","",CN1061*CQ1061)</f>
        <v/>
      </c>
      <c r="CS1061" s="10" t="str">
        <f t="shared" ref="CS1061" si="1825">IF(CR1061="","",CR1061/(CJ1061*100))</f>
        <v/>
      </c>
      <c r="CT1061" s="7"/>
      <c r="CU1061" s="250"/>
      <c r="CV1061" s="250"/>
      <c r="CW1061" s="250"/>
      <c r="CX1061" s="250"/>
      <c r="CY1061" s="250"/>
      <c r="CZ1061" s="13"/>
      <c r="DA1061" s="250"/>
      <c r="DI1061" s="250"/>
    </row>
    <row r="1062" spans="1:118" ht="15" customHeight="1">
      <c r="A1062" s="30"/>
      <c r="B1062" s="15"/>
      <c r="C1062" s="9">
        <v>6412</v>
      </c>
      <c r="D1062" s="9">
        <f t="shared" si="1786"/>
        <v>204</v>
      </c>
      <c r="E1062" s="9">
        <v>174</v>
      </c>
      <c r="F1062" s="9">
        <f t="shared" si="1787"/>
        <v>5</v>
      </c>
      <c r="G1062" s="9">
        <v>6</v>
      </c>
      <c r="H1062" s="9">
        <f t="shared" si="1788"/>
        <v>7</v>
      </c>
      <c r="I1062" s="9">
        <v>0</v>
      </c>
      <c r="J1062" s="62" t="str">
        <f t="shared" si="1789"/>
        <v>ピクミンマスコット</v>
      </c>
      <c r="K1062" s="95">
        <f t="shared" si="1790"/>
        <v>682</v>
      </c>
      <c r="L1062" s="9">
        <f t="shared" si="1791"/>
        <v>4774</v>
      </c>
      <c r="M1062" s="10">
        <f t="shared" si="1792"/>
        <v>0.23401960784313725</v>
      </c>
      <c r="N1062" s="7"/>
      <c r="O1062" s="168"/>
      <c r="P1062" s="15"/>
      <c r="Q1062" s="9">
        <v>4531</v>
      </c>
      <c r="R1062" s="9">
        <f t="shared" si="1793"/>
        <v>76</v>
      </c>
      <c r="S1062" s="9">
        <v>217</v>
      </c>
      <c r="T1062" s="9">
        <f t="shared" si="1794"/>
        <v>10</v>
      </c>
      <c r="U1062" s="9">
        <v>8</v>
      </c>
      <c r="V1062" s="9">
        <f t="shared" si="1795"/>
        <v>10</v>
      </c>
      <c r="W1062" s="9">
        <v>12</v>
      </c>
      <c r="X1062" s="62" t="str">
        <f t="shared" si="1812"/>
        <v>グミッツェル</v>
      </c>
      <c r="Y1062" s="95">
        <f t="shared" si="1796"/>
        <v>170</v>
      </c>
      <c r="Z1062" s="9">
        <f t="shared" si="1797"/>
        <v>1700</v>
      </c>
      <c r="AA1062" s="10">
        <f t="shared" si="1798"/>
        <v>0.22368421052631579</v>
      </c>
      <c r="AB1062" s="7" t="s">
        <v>374</v>
      </c>
      <c r="AC1062" s="168"/>
      <c r="AD1062" s="15"/>
      <c r="AE1062" s="9">
        <v>2819</v>
      </c>
      <c r="AF1062" s="9">
        <f t="shared" si="1799"/>
        <v>34</v>
      </c>
      <c r="AG1062" s="9">
        <v>136</v>
      </c>
      <c r="AH1062" s="9">
        <f t="shared" si="1800"/>
        <v>3</v>
      </c>
      <c r="AI1062" s="9">
        <v>21</v>
      </c>
      <c r="AJ1062" s="9">
        <f t="shared" si="1801"/>
        <v>4</v>
      </c>
      <c r="AK1062" s="1">
        <v>0</v>
      </c>
      <c r="AL1062" s="62" t="str">
        <f t="shared" si="1802"/>
        <v>サンリオがま口</v>
      </c>
      <c r="AM1062" s="95">
        <f t="shared" si="1803"/>
        <v>500</v>
      </c>
      <c r="AN1062" s="9">
        <f t="shared" si="1804"/>
        <v>2000</v>
      </c>
      <c r="AO1062" s="10">
        <f t="shared" si="1805"/>
        <v>0.58823529411764708</v>
      </c>
      <c r="AP1062" s="7"/>
      <c r="AQ1062" s="168"/>
      <c r="AR1062" s="15"/>
      <c r="AS1062" s="9">
        <v>1633</v>
      </c>
      <c r="AT1062" s="9">
        <f t="shared" si="1806"/>
        <v>98</v>
      </c>
      <c r="AU1062" s="9">
        <v>187</v>
      </c>
      <c r="AV1062" s="9">
        <f t="shared" si="1807"/>
        <v>4</v>
      </c>
      <c r="AW1062" s="9">
        <v>15</v>
      </c>
      <c r="AX1062" s="9">
        <f t="shared" si="1808"/>
        <v>6</v>
      </c>
      <c r="AY1062" s="9">
        <v>5</v>
      </c>
      <c r="AZ1062" s="62" t="str">
        <f t="shared" si="1809"/>
        <v>バトルパートナー</v>
      </c>
      <c r="BA1062" s="95">
        <f t="shared" si="1813"/>
        <v>1000</v>
      </c>
      <c r="BB1062" s="9">
        <f t="shared" si="1810"/>
        <v>6000</v>
      </c>
      <c r="BC1062" s="10">
        <f t="shared" si="1811"/>
        <v>0.61224489795918369</v>
      </c>
      <c r="BD1062" s="7"/>
      <c r="BE1062" s="168"/>
      <c r="BF1062" s="169"/>
      <c r="BG1062" s="9"/>
      <c r="BH1062" s="9"/>
      <c r="BI1062" s="73"/>
      <c r="BJ1062" s="9"/>
      <c r="BK1062" s="9"/>
      <c r="BL1062" s="9"/>
      <c r="BM1062" s="9"/>
      <c r="BN1062" s="78" t="str">
        <f t="shared" si="1771"/>
        <v/>
      </c>
      <c r="BO1062" s="9"/>
      <c r="BP1062" s="10"/>
      <c r="BQ1062" s="7"/>
      <c r="BS1062" s="168"/>
      <c r="BT1062" s="15"/>
      <c r="BU1062" s="9"/>
      <c r="BV1062" s="9"/>
      <c r="BW1062" s="9"/>
      <c r="BX1062" s="9"/>
      <c r="BY1062" s="9"/>
      <c r="BZ1062" s="9"/>
      <c r="CA1062" s="9"/>
      <c r="CB1062" s="78"/>
      <c r="CC1062" s="78" t="str">
        <f t="shared" si="1817"/>
        <v/>
      </c>
      <c r="CD1062" s="9"/>
      <c r="CE1062" s="10"/>
      <c r="CF1062" s="7"/>
      <c r="CH1062" s="89" t="str">
        <f>IF(A1080="","",A1080)</f>
        <v/>
      </c>
      <c r="CI1062" s="9"/>
      <c r="CJ1062" s="9"/>
      <c r="CK1062" s="9"/>
      <c r="CL1062" s="9"/>
      <c r="CM1062" s="9"/>
      <c r="CN1062" s="9"/>
      <c r="CO1062" s="9"/>
      <c r="CP1062" s="78"/>
      <c r="CQ1062" s="78" t="str">
        <f t="shared" si="1823"/>
        <v/>
      </c>
      <c r="CR1062" s="9"/>
      <c r="CS1062" s="10"/>
      <c r="CT1062" s="7"/>
      <c r="CU1062" s="250"/>
      <c r="CV1062" s="250"/>
      <c r="CW1062" s="250"/>
      <c r="CX1062" s="250"/>
      <c r="CY1062" s="250"/>
      <c r="CZ1062" s="13"/>
      <c r="DA1062" s="250"/>
      <c r="DI1062" s="250"/>
    </row>
    <row r="1063" spans="1:118" ht="15" customHeight="1">
      <c r="A1063" s="73"/>
      <c r="B1063" s="15"/>
      <c r="C1063" s="9">
        <v>4476</v>
      </c>
      <c r="D1063" s="9">
        <f t="shared" si="1786"/>
        <v>102</v>
      </c>
      <c r="E1063" s="9">
        <v>330</v>
      </c>
      <c r="F1063" s="9">
        <f t="shared" si="1787"/>
        <v>15</v>
      </c>
      <c r="G1063" s="9">
        <v>9</v>
      </c>
      <c r="H1063" s="9">
        <f t="shared" si="1788"/>
        <v>16</v>
      </c>
      <c r="I1063" s="9">
        <v>11</v>
      </c>
      <c r="J1063" s="62" t="str">
        <f t="shared" si="1789"/>
        <v>グミッツェルプチ</v>
      </c>
      <c r="K1063" s="9">
        <f t="shared" si="1790"/>
        <v>188</v>
      </c>
      <c r="L1063" s="9">
        <f t="shared" si="1791"/>
        <v>3008</v>
      </c>
      <c r="M1063" s="10">
        <f t="shared" si="1792"/>
        <v>0.29490196078431374</v>
      </c>
      <c r="N1063" s="7"/>
      <c r="O1063" s="168"/>
      <c r="P1063" s="15"/>
      <c r="Q1063" s="9">
        <v>3743</v>
      </c>
      <c r="R1063" s="9">
        <f t="shared" si="1793"/>
        <v>25</v>
      </c>
      <c r="S1063" s="9">
        <v>95</v>
      </c>
      <c r="T1063" s="9">
        <f t="shared" si="1794"/>
        <v>3</v>
      </c>
      <c r="U1063" s="9">
        <v>15</v>
      </c>
      <c r="V1063" s="9">
        <f t="shared" si="1795"/>
        <v>1</v>
      </c>
      <c r="W1063" s="9">
        <v>0</v>
      </c>
      <c r="X1063" s="62" t="str">
        <f t="shared" si="1812"/>
        <v>サンリオキーケース</v>
      </c>
      <c r="Y1063" s="9">
        <f t="shared" si="1796"/>
        <v>640</v>
      </c>
      <c r="Z1063" s="9">
        <f t="shared" si="1797"/>
        <v>640</v>
      </c>
      <c r="AA1063" s="10">
        <f t="shared" si="1798"/>
        <v>0.25600000000000001</v>
      </c>
      <c r="AB1063" s="7"/>
      <c r="AC1063" s="168"/>
      <c r="AD1063" s="15"/>
      <c r="AE1063" s="9">
        <v>2223</v>
      </c>
      <c r="AF1063" s="9">
        <f t="shared" si="1799"/>
        <v>141</v>
      </c>
      <c r="AG1063" s="9">
        <v>110</v>
      </c>
      <c r="AH1063" s="9">
        <f t="shared" si="1800"/>
        <v>2</v>
      </c>
      <c r="AI1063" s="9">
        <v>15</v>
      </c>
      <c r="AJ1063" s="9">
        <f t="shared" si="1801"/>
        <v>2</v>
      </c>
      <c r="AK1063" s="118">
        <v>0</v>
      </c>
      <c r="AL1063" s="62" t="str">
        <f t="shared" si="1802"/>
        <v>ゲームアーク</v>
      </c>
      <c r="AM1063" s="9">
        <f t="shared" si="1803"/>
        <v>670</v>
      </c>
      <c r="AN1063" s="9">
        <f t="shared" si="1804"/>
        <v>1340</v>
      </c>
      <c r="AO1063" s="10">
        <f t="shared" si="1805"/>
        <v>9.50354609929078E-2</v>
      </c>
      <c r="AP1063" s="7"/>
      <c r="AQ1063" s="168"/>
      <c r="AR1063" s="17"/>
      <c r="AS1063" s="9">
        <v>1766</v>
      </c>
      <c r="AT1063" s="9">
        <f t="shared" si="1806"/>
        <v>39</v>
      </c>
      <c r="AU1063" s="9">
        <v>86</v>
      </c>
      <c r="AV1063" s="9">
        <f t="shared" si="1807"/>
        <v>2</v>
      </c>
      <c r="AW1063" s="9">
        <v>16</v>
      </c>
      <c r="AX1063" s="9">
        <f t="shared" si="1808"/>
        <v>2</v>
      </c>
      <c r="AY1063" s="9"/>
      <c r="AZ1063" s="62" t="str">
        <f t="shared" si="1809"/>
        <v>サンリオハートもふもふ</v>
      </c>
      <c r="BA1063" s="9">
        <f t="shared" si="1813"/>
        <v>680</v>
      </c>
      <c r="BB1063" s="9">
        <f t="shared" si="1810"/>
        <v>1360</v>
      </c>
      <c r="BC1063" s="10">
        <f t="shared" si="1811"/>
        <v>0.3487179487179487</v>
      </c>
      <c r="BD1063" s="7"/>
      <c r="BE1063" s="168"/>
      <c r="BF1063" s="170"/>
      <c r="BG1063" s="9"/>
      <c r="BH1063" s="9" t="str">
        <f t="shared" ref="BH1063:BH1083" si="1826">IF(BG1063="","",BG1063-BG1062)</f>
        <v/>
      </c>
      <c r="BI1063" s="73"/>
      <c r="BJ1063" s="9" t="str">
        <f t="shared" ref="BJ1063:BJ1083" si="1827">IF(BI1063="","",BI1063-BI1062)</f>
        <v/>
      </c>
      <c r="BK1063" s="9"/>
      <c r="BL1063" s="9" t="str">
        <f t="shared" ref="BL1063:BL1083" si="1828">IF(BK1063="","",BK1062+BM1062-BK1063)</f>
        <v/>
      </c>
      <c r="BM1063" s="9"/>
      <c r="BN1063" s="78" t="str">
        <f t="shared" si="1771"/>
        <v/>
      </c>
      <c r="BO1063" s="9" t="str">
        <f t="shared" ref="BO1063:BO1105" si="1829">IF(BN1063="","",BL1063*BN1063)</f>
        <v/>
      </c>
      <c r="BP1063" s="10" t="str">
        <f t="shared" ref="BP1063:BP1105" si="1830">IF(BO1063="","",BO1063/(BH1063*100))</f>
        <v/>
      </c>
      <c r="BQ1063" s="7"/>
      <c r="BS1063" s="168"/>
      <c r="BT1063" s="89"/>
      <c r="BU1063" s="9"/>
      <c r="BV1063" s="9" t="str">
        <f t="shared" ref="BV1063:BV1083" si="1831">IF(BU1063="","",BU1063-BU1062)</f>
        <v/>
      </c>
      <c r="BW1063" s="9"/>
      <c r="BX1063" s="9" t="str">
        <f t="shared" ref="BX1063:BX1083" si="1832">IF(BW1063="","",BW1063-BW1062)</f>
        <v/>
      </c>
      <c r="BY1063" s="9"/>
      <c r="BZ1063" s="9" t="str">
        <f t="shared" ref="BZ1063:BZ1083" si="1833">IF(BY1063="","",BY1062+CA1062-BY1063)</f>
        <v/>
      </c>
      <c r="CA1063" s="9"/>
      <c r="CB1063" s="78"/>
      <c r="CC1063" s="78" t="str">
        <f t="shared" si="1817"/>
        <v/>
      </c>
      <c r="CD1063" s="9" t="str">
        <f t="shared" ref="CD1063:CD1105" si="1834">IF(CC1063="","",BZ1063*CC1063)</f>
        <v/>
      </c>
      <c r="CE1063" s="10" t="str">
        <f t="shared" ref="CE1063:CE1105" si="1835">IF(CD1063="","",CD1063/(BV1063*100))</f>
        <v/>
      </c>
      <c r="CF1063" s="7"/>
      <c r="CH1063" s="89"/>
      <c r="CI1063" s="9"/>
      <c r="CJ1063" s="9" t="str">
        <f t="shared" ref="CJ1063:CJ1083" si="1836">IF(CI1063="","",CI1063-CI1062)</f>
        <v/>
      </c>
      <c r="CK1063" s="9"/>
      <c r="CL1063" s="9" t="str">
        <f t="shared" ref="CL1063:CL1083" si="1837">IF(CK1063="","",CK1063-CK1062)</f>
        <v/>
      </c>
      <c r="CM1063" s="9"/>
      <c r="CN1063" s="9" t="str">
        <f t="shared" ref="CN1063:CN1083" si="1838">IF(CM1063="","",CM1062+CO1062-CM1063)</f>
        <v/>
      </c>
      <c r="CO1063" s="9"/>
      <c r="CP1063" s="78"/>
      <c r="CQ1063" s="78" t="str">
        <f t="shared" si="1823"/>
        <v/>
      </c>
      <c r="CR1063" s="9" t="str">
        <f t="shared" ref="CR1063:CR1105" si="1839">IF(CQ1063="","",CN1063*CQ1063)</f>
        <v/>
      </c>
      <c r="CS1063" s="10" t="str">
        <f t="shared" ref="CS1063:CS1105" si="1840">IF(CR1063="","",CR1063/(CJ1063*100))</f>
        <v/>
      </c>
      <c r="CT1063" s="7"/>
      <c r="CU1063" s="250"/>
      <c r="CV1063" s="250"/>
      <c r="CW1063" s="250"/>
      <c r="CX1063" s="250"/>
      <c r="CY1063" s="250"/>
      <c r="CZ1063" s="13"/>
      <c r="DA1063" s="250"/>
      <c r="DI1063" s="250"/>
    </row>
    <row r="1064" spans="1:118" ht="15" customHeight="1" thickBot="1">
      <c r="A1064" s="23"/>
      <c r="B1064" s="23"/>
      <c r="C1064" s="24">
        <v>4314</v>
      </c>
      <c r="D1064" s="24">
        <f t="shared" si="1786"/>
        <v>40</v>
      </c>
      <c r="E1064" s="24">
        <v>242</v>
      </c>
      <c r="F1064" s="24">
        <f t="shared" si="1787"/>
        <v>15</v>
      </c>
      <c r="G1064" s="24">
        <v>14</v>
      </c>
      <c r="H1064" s="24">
        <f t="shared" si="1788"/>
        <v>8</v>
      </c>
      <c r="I1064" s="24">
        <v>0</v>
      </c>
      <c r="J1064" s="63" t="str">
        <f t="shared" si="1789"/>
        <v>ハート チョコマシュマロ</v>
      </c>
      <c r="K1064" s="96">
        <f t="shared" si="1790"/>
        <v>180</v>
      </c>
      <c r="L1064" s="24">
        <f t="shared" si="1791"/>
        <v>1440</v>
      </c>
      <c r="M1064" s="26">
        <f t="shared" si="1792"/>
        <v>0.36</v>
      </c>
      <c r="N1064" s="7"/>
      <c r="O1064" s="168"/>
      <c r="P1064" s="23"/>
      <c r="Q1064" s="24">
        <v>3009</v>
      </c>
      <c r="R1064" s="24">
        <f t="shared" si="1793"/>
        <v>35</v>
      </c>
      <c r="S1064" s="24">
        <v>217</v>
      </c>
      <c r="T1064" s="24">
        <f t="shared" si="1794"/>
        <v>9</v>
      </c>
      <c r="U1064" s="24">
        <v>49</v>
      </c>
      <c r="V1064" s="24">
        <f t="shared" si="1795"/>
        <v>9</v>
      </c>
      <c r="W1064" s="24">
        <v>0</v>
      </c>
      <c r="X1064" s="63" t="str">
        <f t="shared" si="1812"/>
        <v>アニマルツムツム</v>
      </c>
      <c r="Y1064" s="96">
        <f t="shared" si="1796"/>
        <v>0</v>
      </c>
      <c r="Z1064" s="24">
        <f t="shared" si="1797"/>
        <v>0</v>
      </c>
      <c r="AA1064" s="26">
        <f t="shared" si="1798"/>
        <v>0</v>
      </c>
      <c r="AB1064" s="7" t="s">
        <v>375</v>
      </c>
      <c r="AC1064" s="168"/>
      <c r="AD1064" s="23"/>
      <c r="AE1064" s="24">
        <v>2647</v>
      </c>
      <c r="AF1064" s="24">
        <f t="shared" si="1799"/>
        <v>57</v>
      </c>
      <c r="AG1064" s="24">
        <v>305</v>
      </c>
      <c r="AH1064" s="24">
        <f t="shared" si="1800"/>
        <v>1</v>
      </c>
      <c r="AI1064" s="24">
        <v>44</v>
      </c>
      <c r="AJ1064" s="24">
        <f t="shared" si="1801"/>
        <v>2</v>
      </c>
      <c r="AK1064" s="61">
        <v>0</v>
      </c>
      <c r="AL1064" s="63" t="str">
        <f t="shared" si="1802"/>
        <v>パシャピカカメラ</v>
      </c>
      <c r="AM1064" s="96">
        <f t="shared" si="1803"/>
        <v>0</v>
      </c>
      <c r="AN1064" s="24">
        <f t="shared" si="1804"/>
        <v>0</v>
      </c>
      <c r="AO1064" s="26">
        <f t="shared" si="1805"/>
        <v>0</v>
      </c>
      <c r="AP1064" s="7"/>
      <c r="AQ1064" s="168"/>
      <c r="AR1064" s="23"/>
      <c r="AS1064" s="24">
        <v>1485</v>
      </c>
      <c r="AT1064" s="24">
        <f t="shared" si="1806"/>
        <v>15</v>
      </c>
      <c r="AU1064" s="24">
        <v>79</v>
      </c>
      <c r="AV1064" s="24">
        <f t="shared" si="1807"/>
        <v>1</v>
      </c>
      <c r="AW1064" s="24">
        <v>7</v>
      </c>
      <c r="AX1064" s="24">
        <f t="shared" si="1808"/>
        <v>2</v>
      </c>
      <c r="AY1064" s="24"/>
      <c r="AZ1064" s="63" t="str">
        <f t="shared" si="1809"/>
        <v>モジョジョ</v>
      </c>
      <c r="BA1064" s="96">
        <f t="shared" si="1813"/>
        <v>680</v>
      </c>
      <c r="BB1064" s="24">
        <f t="shared" si="1810"/>
        <v>1360</v>
      </c>
      <c r="BC1064" s="26">
        <f t="shared" si="1811"/>
        <v>0.90666666666666662</v>
      </c>
      <c r="BD1064" s="7"/>
      <c r="BE1064" s="168"/>
      <c r="BF1064" s="169"/>
      <c r="BG1064" s="9"/>
      <c r="BH1064" s="9" t="str">
        <f t="shared" si="1826"/>
        <v/>
      </c>
      <c r="BI1064" s="73"/>
      <c r="BJ1064" s="9" t="str">
        <f t="shared" si="1827"/>
        <v/>
      </c>
      <c r="BK1064" s="9"/>
      <c r="BL1064" s="9" t="str">
        <f t="shared" si="1828"/>
        <v/>
      </c>
      <c r="BM1064" s="9"/>
      <c r="BN1064" s="78" t="str">
        <f t="shared" si="1771"/>
        <v/>
      </c>
      <c r="BO1064" s="9" t="str">
        <f t="shared" si="1829"/>
        <v/>
      </c>
      <c r="BP1064" s="10" t="str">
        <f t="shared" si="1830"/>
        <v/>
      </c>
      <c r="BQ1064" s="7"/>
      <c r="BS1064" s="168"/>
      <c r="BT1064" s="15"/>
      <c r="BU1064" s="9"/>
      <c r="BV1064" s="9" t="str">
        <f t="shared" si="1831"/>
        <v/>
      </c>
      <c r="BW1064" s="9"/>
      <c r="BX1064" s="9" t="str">
        <f t="shared" si="1832"/>
        <v/>
      </c>
      <c r="BY1064" s="9"/>
      <c r="BZ1064" s="9" t="str">
        <f t="shared" si="1833"/>
        <v/>
      </c>
      <c r="CA1064" s="9"/>
      <c r="CB1064" s="78"/>
      <c r="CC1064" s="78" t="str">
        <f t="shared" si="1817"/>
        <v/>
      </c>
      <c r="CD1064" s="9" t="str">
        <f t="shared" si="1834"/>
        <v/>
      </c>
      <c r="CE1064" s="10" t="str">
        <f t="shared" si="1835"/>
        <v/>
      </c>
      <c r="CF1064" s="7"/>
      <c r="CH1064" s="15"/>
      <c r="CI1064" s="9"/>
      <c r="CJ1064" s="9" t="str">
        <f t="shared" si="1836"/>
        <v/>
      </c>
      <c r="CK1064" s="9"/>
      <c r="CL1064" s="9" t="str">
        <f t="shared" si="1837"/>
        <v/>
      </c>
      <c r="CM1064" s="9"/>
      <c r="CN1064" s="9" t="str">
        <f t="shared" si="1838"/>
        <v/>
      </c>
      <c r="CO1064" s="9"/>
      <c r="CP1064" s="78"/>
      <c r="CQ1064" s="78" t="str">
        <f t="shared" si="1823"/>
        <v/>
      </c>
      <c r="CR1064" s="9" t="str">
        <f t="shared" si="1839"/>
        <v/>
      </c>
      <c r="CS1064" s="10" t="str">
        <f t="shared" si="1840"/>
        <v/>
      </c>
      <c r="CT1064" s="7"/>
      <c r="CU1064" s="250"/>
      <c r="CV1064" s="250"/>
      <c r="CW1064" s="250"/>
      <c r="CX1064" s="250"/>
      <c r="CY1064" s="250"/>
      <c r="CZ1064" s="13"/>
      <c r="DA1064" s="250"/>
      <c r="DI1064" s="250"/>
    </row>
    <row r="1065" spans="1:118" ht="15" customHeight="1" thickTop="1">
      <c r="A1065" s="89">
        <v>45711</v>
      </c>
      <c r="B1065" s="6">
        <f>IF(A1065="","",SUM(D1065:D1068)+SUM(R1065:R1068)+SUM(AF1065:AF1068)+SUM(AT1065:AT1068)+SUM(BH1056,BV1056,CJ1056))</f>
        <v>1020</v>
      </c>
      <c r="C1065" s="78">
        <v>4989</v>
      </c>
      <c r="D1065" s="78">
        <f t="shared" si="1786"/>
        <v>54</v>
      </c>
      <c r="E1065" s="78">
        <v>180</v>
      </c>
      <c r="F1065" s="78">
        <f t="shared" si="1787"/>
        <v>3</v>
      </c>
      <c r="G1065" s="78">
        <v>18</v>
      </c>
      <c r="H1065" s="78">
        <f t="shared" si="1788"/>
        <v>3</v>
      </c>
      <c r="I1065" s="78">
        <v>6</v>
      </c>
      <c r="J1065" s="90" t="str">
        <f t="shared" si="1789"/>
        <v>NICIマスコット</v>
      </c>
      <c r="K1065" s="91">
        <f t="shared" si="1790"/>
        <v>682</v>
      </c>
      <c r="L1065" s="28">
        <f t="shared" si="1791"/>
        <v>2046</v>
      </c>
      <c r="M1065" s="29">
        <f t="shared" si="1792"/>
        <v>0.37888888888888889</v>
      </c>
      <c r="N1065" s="7"/>
      <c r="O1065" s="168"/>
      <c r="P1065" s="89">
        <f>IF(A1065="","",A1065)</f>
        <v>45711</v>
      </c>
      <c r="Q1065" s="78">
        <v>3647</v>
      </c>
      <c r="R1065" s="78">
        <f t="shared" si="1793"/>
        <v>82</v>
      </c>
      <c r="S1065" s="78">
        <v>73</v>
      </c>
      <c r="T1065" s="78">
        <f t="shared" si="1794"/>
        <v>0</v>
      </c>
      <c r="U1065" s="78">
        <v>8</v>
      </c>
      <c r="V1065" s="78">
        <f t="shared" si="1795"/>
        <v>0</v>
      </c>
      <c r="W1065" s="78">
        <v>4</v>
      </c>
      <c r="X1065" s="90" t="str">
        <f t="shared" si="1812"/>
        <v>ジャグラーサウンドボタン</v>
      </c>
      <c r="Y1065" s="91">
        <f t="shared" si="1796"/>
        <v>1034</v>
      </c>
      <c r="Z1065" s="28">
        <f t="shared" si="1797"/>
        <v>0</v>
      </c>
      <c r="AA1065" s="29">
        <f t="shared" si="1798"/>
        <v>0</v>
      </c>
      <c r="AB1065" s="7"/>
      <c r="AC1065" s="168"/>
      <c r="AD1065" s="89">
        <f>IF(A1065="","",A1065)</f>
        <v>45711</v>
      </c>
      <c r="AE1065" s="78">
        <v>2499</v>
      </c>
      <c r="AF1065" s="78">
        <f t="shared" si="1799"/>
        <v>36</v>
      </c>
      <c r="AG1065" s="78">
        <v>75</v>
      </c>
      <c r="AH1065" s="78">
        <f t="shared" si="1800"/>
        <v>0</v>
      </c>
      <c r="AI1065" s="78">
        <v>40</v>
      </c>
      <c r="AJ1065" s="78">
        <f t="shared" si="1801"/>
        <v>0</v>
      </c>
      <c r="AK1065" s="78">
        <v>0</v>
      </c>
      <c r="AL1065" s="171" t="str">
        <f t="shared" si="1802"/>
        <v>ミニ香水</v>
      </c>
      <c r="AM1065" s="91">
        <f t="shared" si="1803"/>
        <v>1100</v>
      </c>
      <c r="AN1065" s="28">
        <f t="shared" si="1804"/>
        <v>0</v>
      </c>
      <c r="AO1065" s="29">
        <f t="shared" si="1805"/>
        <v>0</v>
      </c>
      <c r="AP1065" s="7" t="s">
        <v>376</v>
      </c>
      <c r="AQ1065" s="168"/>
      <c r="AR1065" s="89">
        <f>IF(A1065="","",A1065)</f>
        <v>45711</v>
      </c>
      <c r="AS1065" s="78">
        <v>2543</v>
      </c>
      <c r="AT1065" s="78">
        <f t="shared" si="1806"/>
        <v>93</v>
      </c>
      <c r="AU1065" s="78">
        <v>137</v>
      </c>
      <c r="AV1065" s="78">
        <f t="shared" si="1807"/>
        <v>6</v>
      </c>
      <c r="AW1065" s="78">
        <v>7</v>
      </c>
      <c r="AX1065" s="78">
        <f t="shared" si="1808"/>
        <v>6</v>
      </c>
      <c r="AY1065" s="78">
        <v>5</v>
      </c>
      <c r="AZ1065" s="90" t="str">
        <f t="shared" si="1809"/>
        <v>テラスタルフェス</v>
      </c>
      <c r="BA1065" s="91">
        <f t="shared" si="1813"/>
        <v>900</v>
      </c>
      <c r="BB1065" s="28">
        <f t="shared" si="1810"/>
        <v>5400</v>
      </c>
      <c r="BC1065" s="29">
        <f t="shared" si="1811"/>
        <v>0.58064516129032262</v>
      </c>
      <c r="BD1065" s="7" t="s">
        <v>377</v>
      </c>
      <c r="BE1065" s="168"/>
      <c r="BF1065" s="169"/>
      <c r="BG1065" s="9"/>
      <c r="BH1065" s="9" t="str">
        <f t="shared" si="1826"/>
        <v/>
      </c>
      <c r="BI1065" s="73"/>
      <c r="BJ1065" s="9" t="str">
        <f t="shared" si="1827"/>
        <v/>
      </c>
      <c r="BK1065" s="9"/>
      <c r="BL1065" s="9" t="str">
        <f t="shared" si="1828"/>
        <v/>
      </c>
      <c r="BM1065" s="9"/>
      <c r="BN1065" s="78" t="str">
        <f t="shared" si="1771"/>
        <v/>
      </c>
      <c r="BO1065" s="9" t="str">
        <f t="shared" si="1829"/>
        <v/>
      </c>
      <c r="BP1065" s="10" t="str">
        <f t="shared" si="1830"/>
        <v/>
      </c>
      <c r="BQ1065" s="7"/>
      <c r="BS1065" s="168"/>
      <c r="BT1065" s="15"/>
      <c r="BU1065" s="9"/>
      <c r="BV1065" s="9" t="str">
        <f t="shared" si="1831"/>
        <v/>
      </c>
      <c r="BW1065" s="9"/>
      <c r="BX1065" s="9" t="str">
        <f t="shared" si="1832"/>
        <v/>
      </c>
      <c r="BY1065" s="9"/>
      <c r="BZ1065" s="9" t="str">
        <f t="shared" si="1833"/>
        <v/>
      </c>
      <c r="CA1065" s="9"/>
      <c r="CB1065" s="78"/>
      <c r="CC1065" s="78" t="str">
        <f t="shared" si="1817"/>
        <v/>
      </c>
      <c r="CD1065" s="9" t="str">
        <f t="shared" si="1834"/>
        <v/>
      </c>
      <c r="CE1065" s="10" t="str">
        <f t="shared" si="1835"/>
        <v/>
      </c>
      <c r="CF1065" s="7"/>
      <c r="CH1065" s="15"/>
      <c r="CI1065" s="9"/>
      <c r="CJ1065" s="9" t="str">
        <f t="shared" si="1836"/>
        <v/>
      </c>
      <c r="CK1065" s="9"/>
      <c r="CL1065" s="9" t="str">
        <f t="shared" si="1837"/>
        <v/>
      </c>
      <c r="CM1065" s="9"/>
      <c r="CN1065" s="9" t="str">
        <f t="shared" si="1838"/>
        <v/>
      </c>
      <c r="CO1065" s="9"/>
      <c r="CP1065" s="78"/>
      <c r="CQ1065" s="78" t="str">
        <f t="shared" si="1823"/>
        <v/>
      </c>
      <c r="CR1065" s="9" t="str">
        <f t="shared" si="1839"/>
        <v/>
      </c>
      <c r="CS1065" s="10" t="str">
        <f t="shared" si="1840"/>
        <v/>
      </c>
      <c r="CT1065" s="7"/>
      <c r="CU1065" s="250"/>
      <c r="CV1065" s="250"/>
      <c r="CW1065" s="250"/>
      <c r="CX1065" s="250"/>
      <c r="CY1065" s="250"/>
      <c r="CZ1065" s="13"/>
      <c r="DA1065" s="250"/>
      <c r="DI1065" s="250"/>
    </row>
    <row r="1066" spans="1:118" ht="15" customHeight="1">
      <c r="A1066" s="30"/>
      <c r="B1066" s="6" t="str">
        <f>IF(A1066="","",SUM(D1066:D1069)+SUM(R1066:R1069)+SUM(AF1066:AF1069)+SUM(AT1066:AT1069)+SUM(BH1057,BV1057,CJ1057))</f>
        <v/>
      </c>
      <c r="C1066" s="9">
        <v>6544</v>
      </c>
      <c r="D1066" s="9">
        <f t="shared" si="1786"/>
        <v>132</v>
      </c>
      <c r="E1066" s="9">
        <v>179</v>
      </c>
      <c r="F1066" s="9">
        <f t="shared" si="1787"/>
        <v>5</v>
      </c>
      <c r="G1066" s="9">
        <v>1</v>
      </c>
      <c r="H1066" s="9">
        <f t="shared" si="1788"/>
        <v>5</v>
      </c>
      <c r="I1066" s="9">
        <v>12</v>
      </c>
      <c r="J1066" s="62" t="str">
        <f t="shared" si="1789"/>
        <v>ピクミンマスコット</v>
      </c>
      <c r="K1066" s="95">
        <f t="shared" si="1790"/>
        <v>682</v>
      </c>
      <c r="L1066" s="9">
        <f t="shared" si="1791"/>
        <v>3410</v>
      </c>
      <c r="M1066" s="10">
        <f t="shared" si="1792"/>
        <v>0.25833333333333336</v>
      </c>
      <c r="N1066" s="7"/>
      <c r="O1066" s="168"/>
      <c r="P1066" s="15"/>
      <c r="Q1066" s="9">
        <v>4558</v>
      </c>
      <c r="R1066" s="9">
        <f t="shared" si="1793"/>
        <v>27</v>
      </c>
      <c r="S1066" s="9">
        <v>219</v>
      </c>
      <c r="T1066" s="9">
        <f t="shared" si="1794"/>
        <v>2</v>
      </c>
      <c r="U1066" s="9">
        <v>18</v>
      </c>
      <c r="V1066" s="9">
        <f t="shared" si="1795"/>
        <v>2</v>
      </c>
      <c r="W1066" s="9">
        <v>0</v>
      </c>
      <c r="X1066" s="62" t="str">
        <f t="shared" si="1812"/>
        <v>グミッツェル</v>
      </c>
      <c r="Y1066" s="95">
        <f t="shared" si="1796"/>
        <v>170</v>
      </c>
      <c r="Z1066" s="9">
        <f t="shared" si="1797"/>
        <v>340</v>
      </c>
      <c r="AA1066" s="10">
        <f t="shared" si="1798"/>
        <v>0.12592592592592591</v>
      </c>
      <c r="AB1066" s="7"/>
      <c r="AC1066" s="168"/>
      <c r="AD1066" s="15"/>
      <c r="AE1066" s="9">
        <v>2847</v>
      </c>
      <c r="AF1066" s="9">
        <f t="shared" si="1799"/>
        <v>28</v>
      </c>
      <c r="AG1066" s="9">
        <v>138</v>
      </c>
      <c r="AH1066" s="9">
        <f t="shared" si="1800"/>
        <v>2</v>
      </c>
      <c r="AI1066" s="9">
        <v>18</v>
      </c>
      <c r="AJ1066" s="9">
        <f t="shared" si="1801"/>
        <v>3</v>
      </c>
      <c r="AK1066" s="9">
        <v>0</v>
      </c>
      <c r="AL1066" s="108" t="str">
        <f t="shared" si="1802"/>
        <v>サンリオがま口</v>
      </c>
      <c r="AM1066" s="95">
        <f t="shared" si="1803"/>
        <v>500</v>
      </c>
      <c r="AN1066" s="9">
        <f t="shared" si="1804"/>
        <v>1500</v>
      </c>
      <c r="AO1066" s="10">
        <f t="shared" si="1805"/>
        <v>0.5357142857142857</v>
      </c>
      <c r="AP1066" s="7"/>
      <c r="AQ1066" s="168"/>
      <c r="AR1066" s="15"/>
      <c r="AS1066" s="9">
        <v>1666</v>
      </c>
      <c r="AT1066" s="9">
        <f t="shared" si="1806"/>
        <v>33</v>
      </c>
      <c r="AU1066" s="9">
        <v>187</v>
      </c>
      <c r="AV1066" s="9">
        <f t="shared" si="1807"/>
        <v>0</v>
      </c>
      <c r="AW1066" s="9">
        <v>20</v>
      </c>
      <c r="AX1066" s="9">
        <f t="shared" si="1808"/>
        <v>0</v>
      </c>
      <c r="AY1066" s="9">
        <v>0</v>
      </c>
      <c r="AZ1066" s="62" t="str">
        <f t="shared" si="1809"/>
        <v>バトルパートナー</v>
      </c>
      <c r="BA1066" s="95">
        <f t="shared" si="1813"/>
        <v>1000</v>
      </c>
      <c r="BB1066" s="9">
        <f t="shared" si="1810"/>
        <v>0</v>
      </c>
      <c r="BC1066" s="10">
        <f t="shared" si="1811"/>
        <v>0</v>
      </c>
      <c r="BD1066" s="7"/>
      <c r="BE1066" s="168"/>
      <c r="BF1066" s="169"/>
      <c r="BG1066" s="9"/>
      <c r="BH1066" s="9" t="str">
        <f t="shared" si="1826"/>
        <v/>
      </c>
      <c r="BI1066" s="73"/>
      <c r="BJ1066" s="9" t="str">
        <f t="shared" si="1827"/>
        <v/>
      </c>
      <c r="BK1066" s="9"/>
      <c r="BL1066" s="9" t="str">
        <f t="shared" si="1828"/>
        <v/>
      </c>
      <c r="BM1066" s="9"/>
      <c r="BN1066" s="78" t="str">
        <f t="shared" si="1771"/>
        <v/>
      </c>
      <c r="BO1066" s="9" t="str">
        <f t="shared" si="1829"/>
        <v/>
      </c>
      <c r="BP1066" s="10" t="str">
        <f t="shared" si="1830"/>
        <v/>
      </c>
      <c r="BQ1066" s="7"/>
      <c r="BS1066" s="168"/>
      <c r="BT1066" s="15"/>
      <c r="BU1066" s="9"/>
      <c r="BV1066" s="9" t="str">
        <f t="shared" si="1831"/>
        <v/>
      </c>
      <c r="BW1066" s="9"/>
      <c r="BX1066" s="9" t="str">
        <f t="shared" si="1832"/>
        <v/>
      </c>
      <c r="BY1066" s="9"/>
      <c r="BZ1066" s="9" t="str">
        <f t="shared" si="1833"/>
        <v/>
      </c>
      <c r="CA1066" s="9"/>
      <c r="CB1066" s="78"/>
      <c r="CC1066" s="78" t="str">
        <f t="shared" si="1817"/>
        <v/>
      </c>
      <c r="CD1066" s="9" t="str">
        <f t="shared" si="1834"/>
        <v/>
      </c>
      <c r="CE1066" s="10" t="str">
        <f t="shared" si="1835"/>
        <v/>
      </c>
      <c r="CF1066" s="7"/>
      <c r="CH1066" s="15"/>
      <c r="CI1066" s="9"/>
      <c r="CJ1066" s="9" t="str">
        <f t="shared" si="1836"/>
        <v/>
      </c>
      <c r="CK1066" s="9"/>
      <c r="CL1066" s="9" t="str">
        <f t="shared" si="1837"/>
        <v/>
      </c>
      <c r="CM1066" s="9"/>
      <c r="CN1066" s="9" t="str">
        <f t="shared" si="1838"/>
        <v/>
      </c>
      <c r="CO1066" s="9"/>
      <c r="CP1066" s="78"/>
      <c r="CQ1066" s="78" t="str">
        <f t="shared" si="1823"/>
        <v/>
      </c>
      <c r="CR1066" s="9" t="str">
        <f t="shared" si="1839"/>
        <v/>
      </c>
      <c r="CS1066" s="10" t="str">
        <f t="shared" si="1840"/>
        <v/>
      </c>
      <c r="CT1066" s="7"/>
      <c r="CU1066" s="250"/>
      <c r="CV1066" s="250"/>
      <c r="CW1066" s="250"/>
      <c r="CX1066" s="250"/>
      <c r="CY1066" s="250"/>
      <c r="CZ1066" s="13"/>
      <c r="DA1066" s="250"/>
      <c r="DI1066" s="250"/>
    </row>
    <row r="1067" spans="1:118">
      <c r="A1067" s="34"/>
      <c r="B1067" s="6" t="str">
        <f>IF(A1067="","",SUM(D1067:D1070)+SUM(R1067:R1070)+SUM(AF1067:AF1070)+SUM(AT1067:AT1070)+SUM(BH1058,BV1058,CJ1058))</f>
        <v/>
      </c>
      <c r="C1067" s="9">
        <v>4513</v>
      </c>
      <c r="D1067" s="9">
        <f t="shared" si="1786"/>
        <v>37</v>
      </c>
      <c r="E1067" s="9">
        <v>337</v>
      </c>
      <c r="F1067" s="9">
        <f t="shared" si="1787"/>
        <v>7</v>
      </c>
      <c r="G1067" s="9">
        <v>13</v>
      </c>
      <c r="H1067" s="9">
        <f t="shared" si="1788"/>
        <v>7</v>
      </c>
      <c r="I1067" s="9">
        <v>4</v>
      </c>
      <c r="J1067" s="62" t="str">
        <f t="shared" si="1789"/>
        <v>グミッツェルプチ</v>
      </c>
      <c r="K1067" s="9">
        <f t="shared" si="1790"/>
        <v>188</v>
      </c>
      <c r="L1067" s="9">
        <f t="shared" si="1791"/>
        <v>1316</v>
      </c>
      <c r="M1067" s="10">
        <f t="shared" si="1792"/>
        <v>0.35567567567567565</v>
      </c>
      <c r="N1067" s="7" t="s">
        <v>378</v>
      </c>
      <c r="O1067" s="168"/>
      <c r="P1067" s="15"/>
      <c r="Q1067" s="9">
        <v>3797</v>
      </c>
      <c r="R1067" s="9">
        <f t="shared" si="1793"/>
        <v>54</v>
      </c>
      <c r="S1067" s="9">
        <v>96</v>
      </c>
      <c r="T1067" s="9">
        <f t="shared" si="1794"/>
        <v>1</v>
      </c>
      <c r="U1067" s="9">
        <v>14</v>
      </c>
      <c r="V1067" s="9">
        <f t="shared" si="1795"/>
        <v>1</v>
      </c>
      <c r="W1067" s="9">
        <v>0</v>
      </c>
      <c r="X1067" s="62" t="str">
        <f t="shared" si="1812"/>
        <v>サンリオキーケース</v>
      </c>
      <c r="Y1067" s="9">
        <f t="shared" si="1796"/>
        <v>640</v>
      </c>
      <c r="Z1067" s="9">
        <f t="shared" si="1797"/>
        <v>640</v>
      </c>
      <c r="AA1067" s="10">
        <f t="shared" si="1798"/>
        <v>0.11851851851851852</v>
      </c>
      <c r="AB1067" s="7"/>
      <c r="AC1067" s="168"/>
      <c r="AD1067" s="15"/>
      <c r="AE1067" s="9">
        <v>2312</v>
      </c>
      <c r="AF1067" s="9">
        <f t="shared" si="1799"/>
        <v>89</v>
      </c>
      <c r="AG1067" s="9">
        <v>111</v>
      </c>
      <c r="AH1067" s="9">
        <f t="shared" si="1800"/>
        <v>1</v>
      </c>
      <c r="AI1067" s="9">
        <v>13</v>
      </c>
      <c r="AJ1067" s="9">
        <f t="shared" si="1801"/>
        <v>2</v>
      </c>
      <c r="AK1067" s="9">
        <v>0</v>
      </c>
      <c r="AL1067" s="62" t="str">
        <f t="shared" si="1802"/>
        <v>ゲームアーク</v>
      </c>
      <c r="AM1067" s="9">
        <f t="shared" si="1803"/>
        <v>670</v>
      </c>
      <c r="AN1067" s="9">
        <f t="shared" si="1804"/>
        <v>1340</v>
      </c>
      <c r="AO1067" s="10">
        <f t="shared" si="1805"/>
        <v>0.15056179775280898</v>
      </c>
      <c r="AP1067" s="7"/>
      <c r="AQ1067" s="168"/>
      <c r="AR1067" s="17"/>
      <c r="AS1067" s="9">
        <v>1836</v>
      </c>
      <c r="AT1067" s="9">
        <f t="shared" si="1806"/>
        <v>70</v>
      </c>
      <c r="AU1067" s="9">
        <v>88</v>
      </c>
      <c r="AV1067" s="9">
        <f t="shared" si="1807"/>
        <v>2</v>
      </c>
      <c r="AW1067" s="9">
        <v>14</v>
      </c>
      <c r="AX1067" s="9">
        <f t="shared" si="1808"/>
        <v>2</v>
      </c>
      <c r="AY1067" s="9">
        <v>0</v>
      </c>
      <c r="AZ1067" s="62" t="str">
        <f t="shared" si="1809"/>
        <v>サンリオハートもふもふ</v>
      </c>
      <c r="BA1067" s="9">
        <f t="shared" si="1813"/>
        <v>680</v>
      </c>
      <c r="BB1067" s="9">
        <f t="shared" si="1810"/>
        <v>1360</v>
      </c>
      <c r="BC1067" s="10">
        <f t="shared" si="1811"/>
        <v>0.19428571428571428</v>
      </c>
      <c r="BD1067" s="7"/>
      <c r="BE1067" s="168"/>
      <c r="BF1067" s="169"/>
      <c r="BG1067" s="9"/>
      <c r="BH1067" s="9" t="str">
        <f t="shared" si="1826"/>
        <v/>
      </c>
      <c r="BI1067" s="73"/>
      <c r="BJ1067" s="9" t="str">
        <f t="shared" si="1827"/>
        <v/>
      </c>
      <c r="BK1067" s="9"/>
      <c r="BL1067" s="9" t="str">
        <f t="shared" si="1828"/>
        <v/>
      </c>
      <c r="BM1067" s="9"/>
      <c r="BN1067" s="78" t="str">
        <f t="shared" si="1771"/>
        <v/>
      </c>
      <c r="BO1067" s="9" t="str">
        <f t="shared" si="1829"/>
        <v/>
      </c>
      <c r="BP1067" s="10" t="str">
        <f t="shared" si="1830"/>
        <v/>
      </c>
      <c r="BQ1067" s="7"/>
      <c r="BS1067" s="168"/>
      <c r="BT1067" s="15"/>
      <c r="BU1067" s="9"/>
      <c r="BV1067" s="9" t="str">
        <f t="shared" si="1831"/>
        <v/>
      </c>
      <c r="BW1067" s="109"/>
      <c r="BX1067" s="9" t="str">
        <f t="shared" si="1832"/>
        <v/>
      </c>
      <c r="BY1067" s="9"/>
      <c r="BZ1067" s="9" t="str">
        <f t="shared" si="1833"/>
        <v/>
      </c>
      <c r="CA1067" s="9"/>
      <c r="CB1067" s="78"/>
      <c r="CC1067" s="78" t="str">
        <f t="shared" si="1817"/>
        <v/>
      </c>
      <c r="CD1067" s="9" t="str">
        <f t="shared" si="1834"/>
        <v/>
      </c>
      <c r="CE1067" s="10" t="str">
        <f t="shared" si="1835"/>
        <v/>
      </c>
      <c r="CF1067" s="7"/>
      <c r="CH1067" s="15"/>
      <c r="CI1067" s="9"/>
      <c r="CJ1067" s="9" t="str">
        <f t="shared" si="1836"/>
        <v/>
      </c>
      <c r="CK1067" s="109"/>
      <c r="CL1067" s="9" t="str">
        <f t="shared" si="1837"/>
        <v/>
      </c>
      <c r="CM1067" s="9"/>
      <c r="CN1067" s="9" t="str">
        <f t="shared" si="1838"/>
        <v/>
      </c>
      <c r="CO1067" s="9"/>
      <c r="CP1067" s="78"/>
      <c r="CQ1067" s="78" t="str">
        <f t="shared" si="1823"/>
        <v/>
      </c>
      <c r="CR1067" s="9" t="str">
        <f t="shared" si="1839"/>
        <v/>
      </c>
      <c r="CS1067" s="10" t="str">
        <f t="shared" si="1840"/>
        <v/>
      </c>
      <c r="CT1067" s="7"/>
    </row>
    <row r="1068" spans="1:118" ht="15" customHeight="1" thickBot="1">
      <c r="A1068" s="23"/>
      <c r="B1068" s="126" t="str">
        <f>IF(A1068="","",SUM(D1068:D1071)+SUM(R1068:R1071)+SUM(AF1068:AF1071)+SUM(AT1068:AT1071)+SUM(BH1059,BV1059,CJ1059))</f>
        <v/>
      </c>
      <c r="C1068" s="24">
        <v>4322</v>
      </c>
      <c r="D1068" s="24">
        <f t="shared" si="1786"/>
        <v>8</v>
      </c>
      <c r="E1068" s="24">
        <v>243</v>
      </c>
      <c r="F1068" s="24">
        <f t="shared" si="1787"/>
        <v>1</v>
      </c>
      <c r="G1068" s="24">
        <v>12</v>
      </c>
      <c r="H1068" s="24">
        <f t="shared" si="1788"/>
        <v>2</v>
      </c>
      <c r="I1068" s="24">
        <v>8</v>
      </c>
      <c r="J1068" s="63" t="str">
        <f t="shared" si="1789"/>
        <v>ハート チョコマシュマロ</v>
      </c>
      <c r="K1068" s="96">
        <f t="shared" si="1790"/>
        <v>180</v>
      </c>
      <c r="L1068" s="24">
        <f t="shared" si="1791"/>
        <v>360</v>
      </c>
      <c r="M1068" s="26">
        <f t="shared" si="1792"/>
        <v>0.45</v>
      </c>
      <c r="N1068" s="7" t="s">
        <v>379</v>
      </c>
      <c r="O1068" s="168"/>
      <c r="P1068" s="23"/>
      <c r="Q1068" s="24">
        <v>3028</v>
      </c>
      <c r="R1068" s="24">
        <f t="shared" si="1793"/>
        <v>19</v>
      </c>
      <c r="S1068" s="24">
        <v>220</v>
      </c>
      <c r="T1068" s="24">
        <f t="shared" si="1794"/>
        <v>3</v>
      </c>
      <c r="U1068" s="24">
        <v>46</v>
      </c>
      <c r="V1068" s="24">
        <f t="shared" si="1795"/>
        <v>3</v>
      </c>
      <c r="W1068" s="24">
        <v>0</v>
      </c>
      <c r="X1068" s="79" t="str">
        <f t="shared" si="1812"/>
        <v>アニマルツムツム</v>
      </c>
      <c r="Y1068" s="96">
        <f t="shared" si="1796"/>
        <v>0</v>
      </c>
      <c r="Z1068" s="24">
        <f t="shared" si="1797"/>
        <v>0</v>
      </c>
      <c r="AA1068" s="26">
        <f t="shared" si="1798"/>
        <v>0</v>
      </c>
      <c r="AB1068" s="7" t="s">
        <v>380</v>
      </c>
      <c r="AC1068" s="168"/>
      <c r="AD1068" s="23"/>
      <c r="AE1068" s="24">
        <v>2680</v>
      </c>
      <c r="AF1068" s="24">
        <f t="shared" si="1799"/>
        <v>33</v>
      </c>
      <c r="AG1068" s="24">
        <v>307</v>
      </c>
      <c r="AH1068" s="24">
        <f t="shared" si="1800"/>
        <v>2</v>
      </c>
      <c r="AI1068" s="24">
        <v>42</v>
      </c>
      <c r="AJ1068" s="24">
        <f t="shared" si="1801"/>
        <v>2</v>
      </c>
      <c r="AK1068" s="24">
        <v>0</v>
      </c>
      <c r="AL1068" s="79" t="str">
        <f t="shared" si="1802"/>
        <v>パシャピカカメラ</v>
      </c>
      <c r="AM1068" s="96">
        <f t="shared" si="1803"/>
        <v>0</v>
      </c>
      <c r="AN1068" s="24">
        <f t="shared" si="1804"/>
        <v>0</v>
      </c>
      <c r="AO1068" s="26">
        <f t="shared" si="1805"/>
        <v>0</v>
      </c>
      <c r="AP1068" s="7" t="s">
        <v>381</v>
      </c>
      <c r="AQ1068" s="168"/>
      <c r="AR1068" s="23"/>
      <c r="AS1068" s="24">
        <v>1518</v>
      </c>
      <c r="AT1068" s="24">
        <f t="shared" si="1806"/>
        <v>33</v>
      </c>
      <c r="AU1068" s="24">
        <v>80</v>
      </c>
      <c r="AV1068" s="24">
        <f t="shared" si="1807"/>
        <v>1</v>
      </c>
      <c r="AW1068" s="24">
        <v>5</v>
      </c>
      <c r="AX1068" s="24">
        <f t="shared" si="1808"/>
        <v>2</v>
      </c>
      <c r="AY1068" s="24">
        <v>0</v>
      </c>
      <c r="AZ1068" s="79" t="str">
        <f t="shared" si="1809"/>
        <v>モジョジョ</v>
      </c>
      <c r="BA1068" s="96">
        <f t="shared" si="1813"/>
        <v>680</v>
      </c>
      <c r="BB1068" s="24">
        <f t="shared" si="1810"/>
        <v>1360</v>
      </c>
      <c r="BC1068" s="26">
        <f t="shared" si="1811"/>
        <v>0.41212121212121211</v>
      </c>
      <c r="BD1068" s="7" t="s">
        <v>382</v>
      </c>
      <c r="BE1068" s="168"/>
      <c r="BF1068" s="169"/>
      <c r="BG1068" s="9"/>
      <c r="BH1068" s="9" t="str">
        <f t="shared" si="1826"/>
        <v/>
      </c>
      <c r="BI1068" s="73"/>
      <c r="BJ1068" s="9" t="str">
        <f t="shared" si="1827"/>
        <v/>
      </c>
      <c r="BK1068" s="9"/>
      <c r="BL1068" s="9" t="str">
        <f t="shared" si="1828"/>
        <v/>
      </c>
      <c r="BM1068" s="9"/>
      <c r="BN1068" s="78" t="str">
        <f t="shared" si="1771"/>
        <v/>
      </c>
      <c r="BO1068" s="9" t="str">
        <f t="shared" si="1829"/>
        <v/>
      </c>
      <c r="BP1068" s="10" t="str">
        <f t="shared" si="1830"/>
        <v/>
      </c>
      <c r="BQ1068" s="7"/>
      <c r="BS1068" s="168"/>
      <c r="BT1068" s="15"/>
      <c r="BU1068" s="9"/>
      <c r="BV1068" s="9" t="str">
        <f t="shared" si="1831"/>
        <v/>
      </c>
      <c r="BW1068" s="9"/>
      <c r="BX1068" s="9" t="str">
        <f t="shared" si="1832"/>
        <v/>
      </c>
      <c r="BY1068" s="9"/>
      <c r="BZ1068" s="9" t="str">
        <f t="shared" si="1833"/>
        <v/>
      </c>
      <c r="CA1068" s="9"/>
      <c r="CB1068" s="78"/>
      <c r="CC1068" s="78" t="str">
        <f t="shared" si="1817"/>
        <v/>
      </c>
      <c r="CD1068" s="9" t="str">
        <f t="shared" si="1834"/>
        <v/>
      </c>
      <c r="CE1068" s="10" t="str">
        <f t="shared" si="1835"/>
        <v/>
      </c>
      <c r="CF1068" s="7"/>
      <c r="CH1068" s="15"/>
      <c r="CI1068" s="9"/>
      <c r="CJ1068" s="9" t="str">
        <f t="shared" si="1836"/>
        <v/>
      </c>
      <c r="CK1068" s="9"/>
      <c r="CL1068" s="9" t="str">
        <f t="shared" si="1837"/>
        <v/>
      </c>
      <c r="CM1068" s="9"/>
      <c r="CN1068" s="9" t="str">
        <f t="shared" si="1838"/>
        <v/>
      </c>
      <c r="CO1068" s="9"/>
      <c r="CP1068" s="78"/>
      <c r="CQ1068" s="78" t="str">
        <f t="shared" si="1823"/>
        <v/>
      </c>
      <c r="CR1068" s="9" t="str">
        <f t="shared" si="1839"/>
        <v/>
      </c>
      <c r="CS1068" s="10" t="str">
        <f t="shared" si="1840"/>
        <v/>
      </c>
      <c r="CT1068" s="7"/>
      <c r="DJ1068" s="248"/>
      <c r="DK1068" s="248"/>
      <c r="DL1068" s="248"/>
      <c r="DM1068" s="248"/>
      <c r="DN1068" s="248"/>
    </row>
    <row r="1069" spans="1:118" ht="15" customHeight="1" thickTop="1">
      <c r="A1069" s="89">
        <v>45715</v>
      </c>
      <c r="B1069" s="116">
        <f>IF(A1069="","",SUM(D1069:D1072)+SUM(R1069:R1072)+SUM(AF1069:AF1072)+SUM(AT1069:AT1072)+SUM(BH1057,BV1057,CJ1057))</f>
        <v>1644</v>
      </c>
      <c r="C1069" s="78">
        <v>5236</v>
      </c>
      <c r="D1069" s="78">
        <f t="shared" si="1786"/>
        <v>247</v>
      </c>
      <c r="E1069" s="78">
        <v>188</v>
      </c>
      <c r="F1069" s="28">
        <f t="shared" si="1787"/>
        <v>8</v>
      </c>
      <c r="G1069" s="78">
        <v>15</v>
      </c>
      <c r="H1069" s="78">
        <f t="shared" si="1788"/>
        <v>9</v>
      </c>
      <c r="I1069" s="78">
        <v>11</v>
      </c>
      <c r="J1069" s="90" t="str">
        <f t="shared" si="1789"/>
        <v>NICIマスコット</v>
      </c>
      <c r="K1069" s="91">
        <f t="shared" si="1790"/>
        <v>682</v>
      </c>
      <c r="L1069" s="28">
        <f t="shared" si="1791"/>
        <v>6138</v>
      </c>
      <c r="M1069" s="29">
        <f t="shared" si="1792"/>
        <v>0.24850202429149798</v>
      </c>
      <c r="N1069" s="7"/>
      <c r="O1069" s="168"/>
      <c r="P1069" s="89">
        <f>IF(A1069="","",A1069)</f>
        <v>45715</v>
      </c>
      <c r="Q1069" s="78">
        <v>3689</v>
      </c>
      <c r="R1069" s="166">
        <f t="shared" si="1793"/>
        <v>42</v>
      </c>
      <c r="S1069" s="78">
        <v>74</v>
      </c>
      <c r="T1069" s="28">
        <f t="shared" si="1794"/>
        <v>1</v>
      </c>
      <c r="U1069" s="78">
        <v>11</v>
      </c>
      <c r="V1069" s="78">
        <f t="shared" si="1795"/>
        <v>1</v>
      </c>
      <c r="W1069" s="78">
        <v>0</v>
      </c>
      <c r="X1069" s="90" t="str">
        <f t="shared" si="1812"/>
        <v>ジャグラーサウンドボタン</v>
      </c>
      <c r="Y1069" s="91">
        <f t="shared" si="1796"/>
        <v>1034</v>
      </c>
      <c r="Z1069" s="28">
        <f t="shared" si="1797"/>
        <v>1034</v>
      </c>
      <c r="AA1069" s="29">
        <f t="shared" si="1798"/>
        <v>0.24619047619047618</v>
      </c>
      <c r="AB1069" s="7"/>
      <c r="AC1069" s="168"/>
      <c r="AD1069" s="89">
        <f>IF(A1069="","",A1069)</f>
        <v>45715</v>
      </c>
      <c r="AE1069" s="78">
        <v>2531</v>
      </c>
      <c r="AF1069" s="166">
        <f t="shared" si="1799"/>
        <v>32</v>
      </c>
      <c r="AG1069" s="78">
        <v>76</v>
      </c>
      <c r="AH1069" s="28">
        <f t="shared" si="1800"/>
        <v>1</v>
      </c>
      <c r="AI1069" s="78">
        <v>39</v>
      </c>
      <c r="AJ1069" s="78">
        <f t="shared" si="1801"/>
        <v>1</v>
      </c>
      <c r="AK1069" s="78">
        <v>0</v>
      </c>
      <c r="AL1069" s="90" t="str">
        <f t="shared" si="1802"/>
        <v>ミニ香水</v>
      </c>
      <c r="AM1069" s="91">
        <f t="shared" si="1803"/>
        <v>1100</v>
      </c>
      <c r="AN1069" s="28">
        <f t="shared" si="1804"/>
        <v>1100</v>
      </c>
      <c r="AO1069" s="29">
        <f t="shared" si="1805"/>
        <v>0.34375</v>
      </c>
      <c r="AP1069" s="7" t="s">
        <v>383</v>
      </c>
      <c r="AQ1069" s="168"/>
      <c r="AR1069" s="89">
        <f>IF(A1069="","",A1069)</f>
        <v>45715</v>
      </c>
      <c r="AS1069" s="78">
        <v>2618</v>
      </c>
      <c r="AT1069" s="78">
        <f t="shared" si="1806"/>
        <v>75</v>
      </c>
      <c r="AU1069" s="78">
        <v>139</v>
      </c>
      <c r="AV1069" s="28">
        <f t="shared" si="1807"/>
        <v>2</v>
      </c>
      <c r="AW1069" s="78">
        <v>10</v>
      </c>
      <c r="AX1069" s="78">
        <f t="shared" si="1808"/>
        <v>2</v>
      </c>
      <c r="AY1069" s="78">
        <v>5</v>
      </c>
      <c r="AZ1069" s="90" t="str">
        <f t="shared" si="1809"/>
        <v>テラスタルフェス</v>
      </c>
      <c r="BA1069" s="91">
        <f t="shared" si="1813"/>
        <v>900</v>
      </c>
      <c r="BB1069" s="28">
        <f t="shared" si="1810"/>
        <v>1800</v>
      </c>
      <c r="BC1069" s="29">
        <f t="shared" si="1811"/>
        <v>0.24</v>
      </c>
      <c r="BD1069" s="7"/>
      <c r="BE1069" s="168"/>
      <c r="BF1069" s="169"/>
      <c r="BG1069" s="9"/>
      <c r="BH1069" s="9" t="str">
        <f t="shared" si="1826"/>
        <v/>
      </c>
      <c r="BI1069" s="73"/>
      <c r="BJ1069" s="9" t="str">
        <f t="shared" si="1827"/>
        <v/>
      </c>
      <c r="BK1069" s="9"/>
      <c r="BL1069" s="9" t="str">
        <f t="shared" si="1828"/>
        <v/>
      </c>
      <c r="BM1069" s="9"/>
      <c r="BN1069" s="78" t="str">
        <f t="shared" si="1771"/>
        <v/>
      </c>
      <c r="BO1069" s="9" t="str">
        <f t="shared" si="1829"/>
        <v/>
      </c>
      <c r="BP1069" s="10" t="str">
        <f t="shared" si="1830"/>
        <v/>
      </c>
      <c r="BQ1069" s="7"/>
      <c r="BS1069" s="168"/>
      <c r="BT1069" s="15"/>
      <c r="BU1069" s="9"/>
      <c r="BV1069" s="9" t="str">
        <f t="shared" si="1831"/>
        <v/>
      </c>
      <c r="BW1069" s="9"/>
      <c r="BX1069" s="9" t="str">
        <f t="shared" si="1832"/>
        <v/>
      </c>
      <c r="BY1069" s="9"/>
      <c r="BZ1069" s="9" t="str">
        <f t="shared" si="1833"/>
        <v/>
      </c>
      <c r="CA1069" s="9"/>
      <c r="CB1069" s="78"/>
      <c r="CC1069" s="78" t="str">
        <f t="shared" si="1817"/>
        <v/>
      </c>
      <c r="CD1069" s="9" t="str">
        <f t="shared" si="1834"/>
        <v/>
      </c>
      <c r="CE1069" s="10" t="str">
        <f t="shared" si="1835"/>
        <v/>
      </c>
      <c r="CF1069" s="7"/>
      <c r="CH1069" s="15"/>
      <c r="CI1069" s="9"/>
      <c r="CJ1069" s="9" t="str">
        <f t="shared" si="1836"/>
        <v/>
      </c>
      <c r="CK1069" s="9"/>
      <c r="CL1069" s="9" t="str">
        <f t="shared" si="1837"/>
        <v/>
      </c>
      <c r="CM1069" s="9"/>
      <c r="CN1069" s="9" t="str">
        <f t="shared" si="1838"/>
        <v/>
      </c>
      <c r="CO1069" s="9"/>
      <c r="CP1069" s="78"/>
      <c r="CQ1069" s="78" t="str">
        <f t="shared" si="1823"/>
        <v/>
      </c>
      <c r="CR1069" s="9" t="str">
        <f t="shared" si="1839"/>
        <v/>
      </c>
      <c r="CS1069" s="10" t="str">
        <f t="shared" si="1840"/>
        <v/>
      </c>
      <c r="CT1069" s="7"/>
      <c r="DJ1069" s="250"/>
      <c r="DK1069" s="250"/>
      <c r="DL1069" s="250"/>
      <c r="DM1069" s="13"/>
      <c r="DN1069" s="250"/>
    </row>
    <row r="1070" spans="1:118" ht="15" customHeight="1">
      <c r="A1070" s="153" t="s">
        <v>337</v>
      </c>
      <c r="B1070" s="15"/>
      <c r="C1070" s="9">
        <v>6667</v>
      </c>
      <c r="D1070" s="9">
        <f t="shared" si="1786"/>
        <v>123</v>
      </c>
      <c r="E1070" s="9">
        <v>183</v>
      </c>
      <c r="F1070" s="9">
        <f t="shared" si="1787"/>
        <v>4</v>
      </c>
      <c r="G1070" s="9">
        <v>6</v>
      </c>
      <c r="H1070" s="9">
        <f t="shared" si="1788"/>
        <v>7</v>
      </c>
      <c r="I1070" s="9">
        <v>0</v>
      </c>
      <c r="J1070" s="62" t="str">
        <f t="shared" si="1789"/>
        <v>ピクミンマスコット</v>
      </c>
      <c r="K1070" s="95">
        <f t="shared" si="1790"/>
        <v>682</v>
      </c>
      <c r="L1070" s="9">
        <f t="shared" si="1791"/>
        <v>4774</v>
      </c>
      <c r="M1070" s="10">
        <f t="shared" si="1792"/>
        <v>0.388130081300813</v>
      </c>
      <c r="N1070" s="7"/>
      <c r="O1070" s="168"/>
      <c r="P1070" s="15"/>
      <c r="Q1070" s="9">
        <v>4645</v>
      </c>
      <c r="R1070" s="9">
        <f t="shared" si="1793"/>
        <v>87</v>
      </c>
      <c r="S1070" s="9">
        <v>229</v>
      </c>
      <c r="T1070" s="9">
        <f t="shared" si="1794"/>
        <v>10</v>
      </c>
      <c r="U1070" s="9">
        <v>5</v>
      </c>
      <c r="V1070" s="9">
        <f t="shared" si="1795"/>
        <v>13</v>
      </c>
      <c r="W1070" s="9">
        <v>6</v>
      </c>
      <c r="X1070" s="62" t="str">
        <f t="shared" si="1812"/>
        <v>グミッツェル</v>
      </c>
      <c r="Y1070" s="95">
        <f t="shared" si="1796"/>
        <v>170</v>
      </c>
      <c r="Z1070" s="9">
        <f t="shared" si="1797"/>
        <v>2210</v>
      </c>
      <c r="AA1070" s="10">
        <f t="shared" si="1798"/>
        <v>0.25402298850574712</v>
      </c>
      <c r="AB1070" s="7"/>
      <c r="AC1070" s="168"/>
      <c r="AD1070" s="15"/>
      <c r="AE1070" s="9">
        <v>2914</v>
      </c>
      <c r="AF1070" s="9">
        <f t="shared" si="1799"/>
        <v>67</v>
      </c>
      <c r="AG1070" s="9">
        <v>145</v>
      </c>
      <c r="AH1070" s="9">
        <f t="shared" si="1800"/>
        <v>7</v>
      </c>
      <c r="AI1070" s="9">
        <v>11</v>
      </c>
      <c r="AJ1070" s="9">
        <f t="shared" si="1801"/>
        <v>7</v>
      </c>
      <c r="AK1070" s="9">
        <v>0</v>
      </c>
      <c r="AL1070" s="62" t="str">
        <f t="shared" si="1802"/>
        <v>サンリオがま口</v>
      </c>
      <c r="AM1070" s="95">
        <f t="shared" si="1803"/>
        <v>500</v>
      </c>
      <c r="AN1070" s="9">
        <f t="shared" si="1804"/>
        <v>3500</v>
      </c>
      <c r="AO1070" s="10">
        <f t="shared" si="1805"/>
        <v>0.52238805970149249</v>
      </c>
      <c r="AP1070" s="7" t="s">
        <v>384</v>
      </c>
      <c r="AQ1070" s="168"/>
      <c r="AR1070" s="15"/>
      <c r="AS1070" s="9">
        <v>1696</v>
      </c>
      <c r="AT1070" s="110">
        <f t="shared" si="1806"/>
        <v>30</v>
      </c>
      <c r="AU1070" s="9">
        <v>190</v>
      </c>
      <c r="AV1070" s="9">
        <f t="shared" si="1807"/>
        <v>3</v>
      </c>
      <c r="AW1070" s="9">
        <v>17</v>
      </c>
      <c r="AX1070" s="9">
        <f t="shared" si="1808"/>
        <v>3</v>
      </c>
      <c r="AY1070" s="9">
        <v>0</v>
      </c>
      <c r="AZ1070" s="62" t="str">
        <f t="shared" si="1809"/>
        <v>バトルパートナー</v>
      </c>
      <c r="BA1070" s="95">
        <f t="shared" si="1813"/>
        <v>1000</v>
      </c>
      <c r="BB1070" s="9">
        <f t="shared" si="1810"/>
        <v>3000</v>
      </c>
      <c r="BC1070" s="10">
        <f t="shared" si="1811"/>
        <v>1</v>
      </c>
      <c r="BD1070" s="7" t="s">
        <v>385</v>
      </c>
      <c r="BE1070" s="168"/>
      <c r="BF1070" s="169"/>
      <c r="BG1070" s="9"/>
      <c r="BH1070" s="9" t="str">
        <f t="shared" si="1826"/>
        <v/>
      </c>
      <c r="BI1070" s="73"/>
      <c r="BJ1070" s="9" t="str">
        <f t="shared" si="1827"/>
        <v/>
      </c>
      <c r="BK1070" s="9"/>
      <c r="BL1070" s="9" t="str">
        <f t="shared" si="1828"/>
        <v/>
      </c>
      <c r="BM1070" s="9"/>
      <c r="BN1070" s="9"/>
      <c r="BO1070" s="9" t="str">
        <f t="shared" si="1829"/>
        <v/>
      </c>
      <c r="BP1070" s="10" t="str">
        <f t="shared" si="1830"/>
        <v/>
      </c>
      <c r="BQ1070" s="7"/>
      <c r="BS1070" s="168"/>
      <c r="BT1070" s="15"/>
      <c r="BU1070" s="9"/>
      <c r="BV1070" s="9" t="str">
        <f t="shared" si="1831"/>
        <v/>
      </c>
      <c r="BW1070" s="9"/>
      <c r="BX1070" s="9" t="str">
        <f t="shared" si="1832"/>
        <v/>
      </c>
      <c r="BY1070" s="9"/>
      <c r="BZ1070" s="9" t="str">
        <f t="shared" si="1833"/>
        <v/>
      </c>
      <c r="CA1070" s="9"/>
      <c r="CB1070" s="9"/>
      <c r="CC1070" s="9"/>
      <c r="CD1070" s="9" t="str">
        <f t="shared" si="1834"/>
        <v/>
      </c>
      <c r="CE1070" s="10" t="str">
        <f t="shared" si="1835"/>
        <v/>
      </c>
      <c r="CF1070" s="7"/>
      <c r="CH1070" s="15"/>
      <c r="CI1070" s="9"/>
      <c r="CJ1070" s="9" t="str">
        <f t="shared" si="1836"/>
        <v/>
      </c>
      <c r="CK1070" s="9"/>
      <c r="CL1070" s="9" t="str">
        <f t="shared" si="1837"/>
        <v/>
      </c>
      <c r="CM1070" s="9"/>
      <c r="CN1070" s="9" t="str">
        <f t="shared" si="1838"/>
        <v/>
      </c>
      <c r="CO1070" s="9"/>
      <c r="CP1070" s="9"/>
      <c r="CQ1070" s="9"/>
      <c r="CR1070" s="9" t="str">
        <f t="shared" si="1839"/>
        <v/>
      </c>
      <c r="CS1070" s="10" t="str">
        <f t="shared" si="1840"/>
        <v/>
      </c>
      <c r="CT1070" s="7"/>
      <c r="DJ1070" s="250"/>
      <c r="DK1070" s="250"/>
      <c r="DL1070" s="250"/>
      <c r="DM1070" s="13"/>
      <c r="DN1070" s="250"/>
    </row>
    <row r="1071" spans="1:118" ht="15" customHeight="1">
      <c r="A1071" s="73">
        <v>302900</v>
      </c>
      <c r="B1071" s="15"/>
      <c r="C1071" s="9">
        <v>4587</v>
      </c>
      <c r="D1071" s="9">
        <f t="shared" si="1786"/>
        <v>74</v>
      </c>
      <c r="E1071" s="9">
        <v>341</v>
      </c>
      <c r="F1071" s="9">
        <f t="shared" si="1787"/>
        <v>4</v>
      </c>
      <c r="G1071" s="9">
        <v>12</v>
      </c>
      <c r="H1071" s="9">
        <f t="shared" si="1788"/>
        <v>5</v>
      </c>
      <c r="I1071" s="9">
        <v>8</v>
      </c>
      <c r="J1071" s="62" t="str">
        <f t="shared" si="1789"/>
        <v>グミッツェルプチ</v>
      </c>
      <c r="K1071" s="9">
        <f t="shared" si="1790"/>
        <v>188</v>
      </c>
      <c r="L1071" s="9">
        <f t="shared" si="1791"/>
        <v>940</v>
      </c>
      <c r="M1071" s="10">
        <f t="shared" si="1792"/>
        <v>0.12702702702702703</v>
      </c>
      <c r="N1071" s="7"/>
      <c r="O1071" s="168"/>
      <c r="P1071" s="15"/>
      <c r="Q1071" s="9">
        <v>3887</v>
      </c>
      <c r="R1071" s="9">
        <f t="shared" si="1793"/>
        <v>90</v>
      </c>
      <c r="S1071" s="9">
        <v>96</v>
      </c>
      <c r="T1071" s="9">
        <f t="shared" si="1794"/>
        <v>0</v>
      </c>
      <c r="U1071" s="9">
        <v>14</v>
      </c>
      <c r="V1071" s="9">
        <f t="shared" si="1795"/>
        <v>0</v>
      </c>
      <c r="W1071" s="9">
        <v>0</v>
      </c>
      <c r="X1071" s="62" t="str">
        <f t="shared" si="1812"/>
        <v>サンリオキーケース</v>
      </c>
      <c r="Y1071" s="9">
        <f t="shared" si="1796"/>
        <v>640</v>
      </c>
      <c r="Z1071" s="9">
        <f t="shared" si="1797"/>
        <v>0</v>
      </c>
      <c r="AA1071" s="10">
        <f t="shared" si="1798"/>
        <v>0</v>
      </c>
      <c r="AB1071" s="7"/>
      <c r="AC1071" s="168"/>
      <c r="AD1071" s="15"/>
      <c r="AE1071" s="9">
        <v>2428</v>
      </c>
      <c r="AF1071" s="9">
        <f t="shared" si="1799"/>
        <v>116</v>
      </c>
      <c r="AG1071" s="9">
        <v>111</v>
      </c>
      <c r="AH1071" s="9">
        <f t="shared" si="1800"/>
        <v>0</v>
      </c>
      <c r="AI1071" s="9">
        <v>13</v>
      </c>
      <c r="AJ1071" s="9">
        <f t="shared" si="1801"/>
        <v>0</v>
      </c>
      <c r="AK1071" s="9">
        <v>3</v>
      </c>
      <c r="AL1071" s="62" t="str">
        <f t="shared" si="1802"/>
        <v>ゲームアーク</v>
      </c>
      <c r="AM1071" s="9">
        <f t="shared" si="1803"/>
        <v>670</v>
      </c>
      <c r="AN1071" s="9">
        <f t="shared" si="1804"/>
        <v>0</v>
      </c>
      <c r="AO1071" s="10">
        <f t="shared" si="1805"/>
        <v>0</v>
      </c>
      <c r="AP1071" s="7"/>
      <c r="AQ1071" s="168"/>
      <c r="AR1071" s="17"/>
      <c r="AS1071" s="9">
        <v>1932</v>
      </c>
      <c r="AT1071" s="9">
        <f t="shared" si="1806"/>
        <v>96</v>
      </c>
      <c r="AU1071" s="9">
        <v>91</v>
      </c>
      <c r="AV1071" s="9">
        <f t="shared" si="1807"/>
        <v>3</v>
      </c>
      <c r="AW1071" s="9">
        <v>12</v>
      </c>
      <c r="AX1071" s="9">
        <f t="shared" si="1808"/>
        <v>2</v>
      </c>
      <c r="AY1071" s="9">
        <v>0</v>
      </c>
      <c r="AZ1071" s="62" t="str">
        <f t="shared" si="1809"/>
        <v>サンリオハートもふもふ</v>
      </c>
      <c r="BA1071" s="9">
        <f t="shared" si="1813"/>
        <v>680</v>
      </c>
      <c r="BB1071" s="9">
        <f t="shared" si="1810"/>
        <v>1360</v>
      </c>
      <c r="BC1071" s="10">
        <f t="shared" si="1811"/>
        <v>0.14166666666666666</v>
      </c>
      <c r="BD1071" s="7"/>
      <c r="BE1071" s="168"/>
      <c r="BF1071" s="169"/>
      <c r="BG1071" s="9"/>
      <c r="BH1071" s="9" t="str">
        <f t="shared" si="1826"/>
        <v/>
      </c>
      <c r="BI1071" s="73"/>
      <c r="BJ1071" s="9" t="str">
        <f t="shared" si="1827"/>
        <v/>
      </c>
      <c r="BK1071" s="9"/>
      <c r="BL1071" s="9" t="str">
        <f t="shared" si="1828"/>
        <v/>
      </c>
      <c r="BM1071" s="9"/>
      <c r="BN1071" s="9"/>
      <c r="BO1071" s="9" t="str">
        <f t="shared" si="1829"/>
        <v/>
      </c>
      <c r="BP1071" s="10" t="str">
        <f t="shared" si="1830"/>
        <v/>
      </c>
      <c r="BQ1071" s="7"/>
      <c r="BS1071" s="168"/>
      <c r="BT1071" s="15"/>
      <c r="BU1071" s="9"/>
      <c r="BV1071" s="9" t="str">
        <f t="shared" si="1831"/>
        <v/>
      </c>
      <c r="BW1071" s="9"/>
      <c r="BX1071" s="9" t="str">
        <f t="shared" si="1832"/>
        <v/>
      </c>
      <c r="BY1071" s="9"/>
      <c r="BZ1071" s="9" t="str">
        <f t="shared" si="1833"/>
        <v/>
      </c>
      <c r="CA1071" s="9"/>
      <c r="CB1071" s="9"/>
      <c r="CC1071" s="9"/>
      <c r="CD1071" s="9" t="str">
        <f t="shared" si="1834"/>
        <v/>
      </c>
      <c r="CE1071" s="10" t="str">
        <f t="shared" si="1835"/>
        <v/>
      </c>
      <c r="CF1071" s="7"/>
      <c r="CH1071" s="15"/>
      <c r="CI1071" s="9"/>
      <c r="CJ1071" s="9" t="str">
        <f t="shared" si="1836"/>
        <v/>
      </c>
      <c r="CK1071" s="9"/>
      <c r="CL1071" s="9" t="str">
        <f t="shared" si="1837"/>
        <v/>
      </c>
      <c r="CM1071" s="9"/>
      <c r="CN1071" s="9" t="str">
        <f t="shared" si="1838"/>
        <v/>
      </c>
      <c r="CO1071" s="9"/>
      <c r="CP1071" s="9"/>
      <c r="CQ1071" s="9"/>
      <c r="CR1071" s="9" t="str">
        <f t="shared" si="1839"/>
        <v/>
      </c>
      <c r="CS1071" s="10" t="str">
        <f t="shared" si="1840"/>
        <v/>
      </c>
      <c r="CT1071" s="7"/>
      <c r="DJ1071" s="250"/>
      <c r="DK1071" s="250"/>
      <c r="DL1071" s="250"/>
      <c r="DM1071" s="13"/>
      <c r="DN1071" s="250"/>
    </row>
    <row r="1072" spans="1:118" ht="15" customHeight="1" thickBot="1">
      <c r="A1072" s="23"/>
      <c r="B1072" s="23"/>
      <c r="C1072" s="24">
        <v>4428</v>
      </c>
      <c r="D1072" s="24">
        <f t="shared" si="1786"/>
        <v>106</v>
      </c>
      <c r="E1072" s="24">
        <v>249</v>
      </c>
      <c r="F1072" s="24">
        <f t="shared" si="1787"/>
        <v>6</v>
      </c>
      <c r="G1072" s="24">
        <v>15</v>
      </c>
      <c r="H1072" s="24">
        <f t="shared" si="1788"/>
        <v>5</v>
      </c>
      <c r="I1072" s="24">
        <v>6</v>
      </c>
      <c r="J1072" s="63" t="s">
        <v>330</v>
      </c>
      <c r="K1072" s="96">
        <v>450</v>
      </c>
      <c r="L1072" s="24">
        <f t="shared" si="1791"/>
        <v>2250</v>
      </c>
      <c r="M1072" s="26">
        <f t="shared" si="1792"/>
        <v>0.21226415094339623</v>
      </c>
      <c r="N1072" s="7"/>
      <c r="O1072" s="168"/>
      <c r="P1072" s="23"/>
      <c r="Q1072" s="24">
        <v>3068</v>
      </c>
      <c r="R1072" s="159">
        <f t="shared" si="1793"/>
        <v>40</v>
      </c>
      <c r="S1072" s="24">
        <v>226</v>
      </c>
      <c r="T1072" s="24">
        <f t="shared" si="1794"/>
        <v>6</v>
      </c>
      <c r="U1072" s="24">
        <v>40</v>
      </c>
      <c r="V1072" s="24">
        <f t="shared" si="1795"/>
        <v>6</v>
      </c>
      <c r="W1072" s="24">
        <v>-31</v>
      </c>
      <c r="X1072" s="63" t="str">
        <f t="shared" si="1812"/>
        <v>アニマルツムツム</v>
      </c>
      <c r="Y1072" s="96">
        <f t="shared" si="1796"/>
        <v>0</v>
      </c>
      <c r="Z1072" s="24">
        <f t="shared" si="1797"/>
        <v>0</v>
      </c>
      <c r="AA1072" s="26">
        <f t="shared" si="1798"/>
        <v>0</v>
      </c>
      <c r="AB1072" s="7" t="s">
        <v>386</v>
      </c>
      <c r="AC1072" s="168"/>
      <c r="AD1072" s="23"/>
      <c r="AE1072" s="24">
        <v>2723</v>
      </c>
      <c r="AF1072" s="159">
        <f t="shared" si="1799"/>
        <v>43</v>
      </c>
      <c r="AG1072" s="24">
        <v>309</v>
      </c>
      <c r="AH1072" s="24">
        <f t="shared" si="1800"/>
        <v>2</v>
      </c>
      <c r="AI1072" s="24">
        <v>40</v>
      </c>
      <c r="AJ1072" s="24">
        <f t="shared" si="1801"/>
        <v>2</v>
      </c>
      <c r="AK1072" s="24">
        <v>0</v>
      </c>
      <c r="AL1072" s="63" t="str">
        <f t="shared" si="1802"/>
        <v>パシャピカカメラ</v>
      </c>
      <c r="AM1072" s="96">
        <f t="shared" si="1803"/>
        <v>0</v>
      </c>
      <c r="AN1072" s="24">
        <f t="shared" si="1804"/>
        <v>0</v>
      </c>
      <c r="AO1072" s="26">
        <f t="shared" si="1805"/>
        <v>0</v>
      </c>
      <c r="AP1072" s="7"/>
      <c r="AQ1072" s="168"/>
      <c r="AR1072" s="23"/>
      <c r="AS1072" s="24">
        <v>1567</v>
      </c>
      <c r="AT1072" s="24">
        <f t="shared" si="1806"/>
        <v>49</v>
      </c>
      <c r="AU1072" s="24">
        <v>81</v>
      </c>
      <c r="AV1072" s="24">
        <f t="shared" si="1807"/>
        <v>1</v>
      </c>
      <c r="AW1072" s="24">
        <v>2</v>
      </c>
      <c r="AX1072" s="24">
        <f t="shared" si="1808"/>
        <v>3</v>
      </c>
      <c r="AY1072" s="24">
        <v>33</v>
      </c>
      <c r="AZ1072" s="63" t="str">
        <f t="shared" si="1809"/>
        <v>モジョジョ</v>
      </c>
      <c r="BA1072" s="96">
        <f t="shared" si="1813"/>
        <v>680</v>
      </c>
      <c r="BB1072" s="24">
        <f t="shared" si="1810"/>
        <v>2040</v>
      </c>
      <c r="BC1072" s="26">
        <f t="shared" si="1811"/>
        <v>0.41632653061224489</v>
      </c>
      <c r="BD1072" s="7" t="s">
        <v>387</v>
      </c>
      <c r="BE1072" s="168"/>
      <c r="BF1072" s="169"/>
      <c r="BG1072" s="9"/>
      <c r="BH1072" s="9" t="str">
        <f t="shared" si="1826"/>
        <v/>
      </c>
      <c r="BI1072" s="73"/>
      <c r="BJ1072" s="9" t="str">
        <f t="shared" si="1827"/>
        <v/>
      </c>
      <c r="BK1072" s="9"/>
      <c r="BL1072" s="9" t="str">
        <f t="shared" si="1828"/>
        <v/>
      </c>
      <c r="BM1072" s="9"/>
      <c r="BN1072" s="9"/>
      <c r="BO1072" s="9" t="str">
        <f t="shared" si="1829"/>
        <v/>
      </c>
      <c r="BP1072" s="10" t="str">
        <f t="shared" si="1830"/>
        <v/>
      </c>
      <c r="BQ1072" s="7"/>
      <c r="BS1072" s="168"/>
      <c r="BT1072" s="15"/>
      <c r="BU1072" s="9"/>
      <c r="BV1072" s="9" t="str">
        <f t="shared" si="1831"/>
        <v/>
      </c>
      <c r="BW1072" s="9"/>
      <c r="BX1072" s="9" t="str">
        <f t="shared" si="1832"/>
        <v/>
      </c>
      <c r="BY1072" s="9"/>
      <c r="BZ1072" s="9" t="str">
        <f t="shared" si="1833"/>
        <v/>
      </c>
      <c r="CA1072" s="9"/>
      <c r="CB1072" s="9"/>
      <c r="CC1072" s="9"/>
      <c r="CD1072" s="9" t="str">
        <f t="shared" si="1834"/>
        <v/>
      </c>
      <c r="CE1072" s="10" t="str">
        <f t="shared" si="1835"/>
        <v/>
      </c>
      <c r="CF1072" s="7"/>
      <c r="CH1072" s="15"/>
      <c r="CI1072" s="9"/>
      <c r="CJ1072" s="9" t="str">
        <f t="shared" si="1836"/>
        <v/>
      </c>
      <c r="CK1072" s="9"/>
      <c r="CL1072" s="9" t="str">
        <f t="shared" si="1837"/>
        <v/>
      </c>
      <c r="CM1072" s="9"/>
      <c r="CN1072" s="9" t="str">
        <f t="shared" si="1838"/>
        <v/>
      </c>
      <c r="CO1072" s="9"/>
      <c r="CP1072" s="9"/>
      <c r="CQ1072" s="9"/>
      <c r="CR1072" s="9" t="str">
        <f t="shared" si="1839"/>
        <v/>
      </c>
      <c r="CS1072" s="10" t="str">
        <f t="shared" si="1840"/>
        <v/>
      </c>
      <c r="CT1072" s="7"/>
      <c r="DJ1072" s="250"/>
      <c r="DK1072" s="250"/>
      <c r="DL1072" s="250"/>
      <c r="DM1072" s="13"/>
      <c r="DN1072" s="250"/>
    </row>
    <row r="1073" spans="1:118" ht="15" customHeight="1" thickTop="1">
      <c r="A1073" s="89"/>
      <c r="B1073" s="6"/>
      <c r="C1073" s="78"/>
      <c r="D1073" s="78"/>
      <c r="E1073" s="78"/>
      <c r="F1073" s="78"/>
      <c r="G1073" s="78"/>
      <c r="H1073" s="78"/>
      <c r="I1073" s="78"/>
      <c r="J1073" s="90"/>
      <c r="K1073" s="91"/>
      <c r="L1073" s="28"/>
      <c r="M1073" s="29"/>
      <c r="N1073" s="7"/>
      <c r="O1073" s="168"/>
      <c r="P1073" s="89"/>
      <c r="Q1073" s="78"/>
      <c r="R1073" s="78"/>
      <c r="S1073" s="78"/>
      <c r="T1073" s="78"/>
      <c r="U1073" s="78"/>
      <c r="V1073" s="78"/>
      <c r="W1073" s="78"/>
      <c r="X1073" s="90"/>
      <c r="Y1073" s="91"/>
      <c r="Z1073" s="28"/>
      <c r="AA1073" s="29"/>
      <c r="AB1073" s="7"/>
      <c r="AC1073" s="168"/>
      <c r="AD1073" s="89"/>
      <c r="AE1073" s="78"/>
      <c r="AF1073" s="78"/>
      <c r="AG1073" s="78"/>
      <c r="AH1073" s="78"/>
      <c r="AI1073" s="78"/>
      <c r="AJ1073" s="78"/>
      <c r="AK1073" s="78"/>
      <c r="AL1073" s="90"/>
      <c r="AM1073" s="91"/>
      <c r="AN1073" s="28"/>
      <c r="AO1073" s="29"/>
      <c r="AP1073" s="7"/>
      <c r="AQ1073" s="168"/>
      <c r="AR1073" s="89"/>
      <c r="AS1073" s="78"/>
      <c r="AT1073" s="78"/>
      <c r="AU1073" s="78"/>
      <c r="AV1073" s="78"/>
      <c r="AW1073" s="78"/>
      <c r="AX1073" s="78"/>
      <c r="AY1073" s="78"/>
      <c r="AZ1073" s="90"/>
      <c r="BA1073" s="91"/>
      <c r="BB1073" s="28"/>
      <c r="BC1073" s="29"/>
      <c r="BD1073" s="7"/>
      <c r="BE1073" s="168"/>
      <c r="BF1073" s="169"/>
      <c r="BG1073" s="9"/>
      <c r="BH1073" s="9" t="str">
        <f t="shared" si="1826"/>
        <v/>
      </c>
      <c r="BI1073" s="73"/>
      <c r="BJ1073" s="9" t="str">
        <f t="shared" si="1827"/>
        <v/>
      </c>
      <c r="BK1073" s="9"/>
      <c r="BL1073" s="9" t="str">
        <f t="shared" si="1828"/>
        <v/>
      </c>
      <c r="BM1073" s="9"/>
      <c r="BN1073" s="9"/>
      <c r="BO1073" s="9" t="str">
        <f t="shared" si="1829"/>
        <v/>
      </c>
      <c r="BP1073" s="10" t="str">
        <f t="shared" si="1830"/>
        <v/>
      </c>
      <c r="BQ1073" s="7"/>
      <c r="BS1073" s="168"/>
      <c r="BT1073" s="15"/>
      <c r="BU1073" s="9"/>
      <c r="BV1073" s="9" t="str">
        <f t="shared" si="1831"/>
        <v/>
      </c>
      <c r="BW1073" s="9"/>
      <c r="BX1073" s="9" t="str">
        <f t="shared" si="1832"/>
        <v/>
      </c>
      <c r="BY1073" s="9"/>
      <c r="BZ1073" s="9" t="str">
        <f t="shared" si="1833"/>
        <v/>
      </c>
      <c r="CA1073" s="9"/>
      <c r="CB1073" s="9"/>
      <c r="CC1073" s="9"/>
      <c r="CD1073" s="9" t="str">
        <f t="shared" si="1834"/>
        <v/>
      </c>
      <c r="CE1073" s="10" t="str">
        <f t="shared" si="1835"/>
        <v/>
      </c>
      <c r="CF1073" s="7"/>
      <c r="CH1073" s="15"/>
      <c r="CI1073" s="9"/>
      <c r="CJ1073" s="9" t="str">
        <f t="shared" si="1836"/>
        <v/>
      </c>
      <c r="CK1073" s="9"/>
      <c r="CL1073" s="9" t="str">
        <f t="shared" si="1837"/>
        <v/>
      </c>
      <c r="CM1073" s="9"/>
      <c r="CN1073" s="9" t="str">
        <f t="shared" si="1838"/>
        <v/>
      </c>
      <c r="CO1073" s="9"/>
      <c r="CP1073" s="9"/>
      <c r="CQ1073" s="9"/>
      <c r="CR1073" s="9" t="str">
        <f t="shared" si="1839"/>
        <v/>
      </c>
      <c r="CS1073" s="10" t="str">
        <f t="shared" si="1840"/>
        <v/>
      </c>
      <c r="CT1073" s="7"/>
      <c r="DJ1073" s="250"/>
      <c r="DK1073" s="250"/>
      <c r="DL1073" s="250"/>
      <c r="DM1073" s="13"/>
      <c r="DN1073" s="250"/>
    </row>
    <row r="1074" spans="1:118" ht="15" customHeight="1">
      <c r="A1074" s="30"/>
      <c r="B1074" s="15"/>
      <c r="C1074" s="9"/>
      <c r="D1074" s="78"/>
      <c r="E1074" s="9"/>
      <c r="F1074" s="9"/>
      <c r="G1074" s="9"/>
      <c r="H1074" s="9"/>
      <c r="I1074" s="9"/>
      <c r="J1074" s="62"/>
      <c r="K1074" s="95"/>
      <c r="L1074" s="9"/>
      <c r="M1074" s="10"/>
      <c r="N1074" s="7"/>
      <c r="O1074" s="168"/>
      <c r="P1074" s="15"/>
      <c r="Q1074" s="9"/>
      <c r="R1074" s="78"/>
      <c r="S1074" s="9"/>
      <c r="T1074" s="9"/>
      <c r="U1074" s="9"/>
      <c r="V1074" s="9"/>
      <c r="W1074" s="9"/>
      <c r="X1074" s="62"/>
      <c r="Y1074" s="95"/>
      <c r="Z1074" s="9"/>
      <c r="AA1074" s="10"/>
      <c r="AB1074" s="7"/>
      <c r="AC1074" s="168"/>
      <c r="AD1074" s="15"/>
      <c r="AE1074" s="9"/>
      <c r="AF1074" s="78"/>
      <c r="AG1074" s="9"/>
      <c r="AH1074" s="9"/>
      <c r="AI1074" s="9"/>
      <c r="AJ1074" s="9"/>
      <c r="AK1074" s="9"/>
      <c r="AL1074" s="62"/>
      <c r="AM1074" s="95"/>
      <c r="AN1074" s="9"/>
      <c r="AO1074" s="10"/>
      <c r="AP1074" s="7"/>
      <c r="AQ1074" s="168"/>
      <c r="AR1074" s="17"/>
      <c r="AS1074" s="9"/>
      <c r="AT1074" s="78"/>
      <c r="AU1074" s="9"/>
      <c r="AV1074" s="9"/>
      <c r="AW1074" s="9"/>
      <c r="AX1074" s="9"/>
      <c r="AY1074" s="9"/>
      <c r="AZ1074" s="62"/>
      <c r="BA1074" s="95"/>
      <c r="BB1074" s="9"/>
      <c r="BC1074" s="10"/>
      <c r="BD1074" s="7"/>
      <c r="BE1074" s="168"/>
      <c r="BF1074" s="169"/>
      <c r="BG1074" s="9"/>
      <c r="BH1074" s="9" t="str">
        <f t="shared" si="1826"/>
        <v/>
      </c>
      <c r="BI1074" s="73"/>
      <c r="BJ1074" s="9" t="str">
        <f t="shared" si="1827"/>
        <v/>
      </c>
      <c r="BK1074" s="9"/>
      <c r="BL1074" s="9" t="str">
        <f t="shared" si="1828"/>
        <v/>
      </c>
      <c r="BM1074" s="9"/>
      <c r="BN1074" s="9"/>
      <c r="BO1074" s="9" t="str">
        <f t="shared" si="1829"/>
        <v/>
      </c>
      <c r="BP1074" s="10" t="str">
        <f t="shared" si="1830"/>
        <v/>
      </c>
      <c r="BQ1074" s="7"/>
      <c r="BS1074" s="168"/>
      <c r="BT1074" s="15"/>
      <c r="BU1074" s="9"/>
      <c r="BV1074" s="9" t="str">
        <f t="shared" si="1831"/>
        <v/>
      </c>
      <c r="BW1074" s="9"/>
      <c r="BX1074" s="9" t="str">
        <f t="shared" si="1832"/>
        <v/>
      </c>
      <c r="BY1074" s="9"/>
      <c r="BZ1074" s="9" t="str">
        <f t="shared" si="1833"/>
        <v/>
      </c>
      <c r="CA1074" s="9"/>
      <c r="CB1074" s="9"/>
      <c r="CC1074" s="9"/>
      <c r="CD1074" s="9" t="str">
        <f t="shared" si="1834"/>
        <v/>
      </c>
      <c r="CE1074" s="10" t="str">
        <f t="shared" si="1835"/>
        <v/>
      </c>
      <c r="CF1074" s="7"/>
      <c r="CH1074" s="15"/>
      <c r="CI1074" s="9"/>
      <c r="CJ1074" s="9" t="str">
        <f t="shared" si="1836"/>
        <v/>
      </c>
      <c r="CK1074" s="9"/>
      <c r="CL1074" s="9" t="str">
        <f t="shared" si="1837"/>
        <v/>
      </c>
      <c r="CM1074" s="9"/>
      <c r="CN1074" s="9" t="str">
        <f t="shared" si="1838"/>
        <v/>
      </c>
      <c r="CO1074" s="9"/>
      <c r="CP1074" s="9"/>
      <c r="CQ1074" s="9"/>
      <c r="CR1074" s="9" t="str">
        <f t="shared" si="1839"/>
        <v/>
      </c>
      <c r="CS1074" s="10" t="str">
        <f t="shared" si="1840"/>
        <v/>
      </c>
      <c r="CT1074" s="7"/>
      <c r="DJ1074" s="250"/>
      <c r="DK1074" s="250"/>
      <c r="DL1074" s="250"/>
      <c r="DM1074" s="13"/>
      <c r="DN1074" s="250"/>
    </row>
    <row r="1075" spans="1:118" ht="15" customHeight="1">
      <c r="A1075" s="73"/>
      <c r="B1075" s="15"/>
      <c r="C1075" s="9"/>
      <c r="D1075" s="78"/>
      <c r="E1075" s="9"/>
      <c r="F1075" s="9"/>
      <c r="G1075" s="9"/>
      <c r="H1075" s="9"/>
      <c r="I1075" s="9"/>
      <c r="J1075" s="62"/>
      <c r="K1075" s="9"/>
      <c r="L1075" s="118"/>
      <c r="M1075" s="137"/>
      <c r="N1075" s="22"/>
      <c r="O1075" s="168"/>
      <c r="P1075" s="15"/>
      <c r="Q1075" s="9"/>
      <c r="R1075" s="78"/>
      <c r="S1075" s="9"/>
      <c r="T1075" s="9"/>
      <c r="U1075" s="9"/>
      <c r="V1075" s="9"/>
      <c r="W1075" s="9"/>
      <c r="X1075" s="62"/>
      <c r="Y1075" s="9"/>
      <c r="Z1075" s="118"/>
      <c r="AA1075" s="137"/>
      <c r="AB1075" s="22"/>
      <c r="AC1075" s="168"/>
      <c r="AD1075" s="15"/>
      <c r="AE1075" s="9"/>
      <c r="AF1075" s="78"/>
      <c r="AG1075" s="9"/>
      <c r="AH1075" s="9"/>
      <c r="AI1075" s="9"/>
      <c r="AJ1075" s="9"/>
      <c r="AK1075" s="9"/>
      <c r="AL1075" s="62"/>
      <c r="AM1075" s="9"/>
      <c r="AN1075" s="118"/>
      <c r="AO1075" s="137"/>
      <c r="AP1075" s="22"/>
      <c r="AQ1075" s="168"/>
      <c r="AR1075" s="140"/>
      <c r="AS1075" s="9"/>
      <c r="AT1075" s="78"/>
      <c r="AU1075" s="9"/>
      <c r="AV1075" s="9"/>
      <c r="AW1075" s="9"/>
      <c r="AX1075" s="9"/>
      <c r="AY1075" s="9"/>
      <c r="AZ1075" s="62"/>
      <c r="BA1075" s="9"/>
      <c r="BB1075" s="118"/>
      <c r="BC1075" s="137"/>
      <c r="BD1075" s="22"/>
      <c r="BE1075" s="168"/>
      <c r="BF1075" s="169"/>
      <c r="BG1075" s="9"/>
      <c r="BH1075" s="9" t="str">
        <f t="shared" si="1826"/>
        <v/>
      </c>
      <c r="BI1075" s="73"/>
      <c r="BJ1075" s="9" t="str">
        <f t="shared" si="1827"/>
        <v/>
      </c>
      <c r="BK1075" s="9"/>
      <c r="BL1075" s="9" t="str">
        <f t="shared" si="1828"/>
        <v/>
      </c>
      <c r="BM1075" s="9"/>
      <c r="BN1075" s="9"/>
      <c r="BO1075" s="9" t="str">
        <f t="shared" si="1829"/>
        <v/>
      </c>
      <c r="BP1075" s="10" t="str">
        <f t="shared" si="1830"/>
        <v/>
      </c>
      <c r="BQ1075" s="7"/>
      <c r="BS1075" s="168"/>
      <c r="BT1075" s="15"/>
      <c r="BU1075" s="9"/>
      <c r="BV1075" s="9" t="str">
        <f t="shared" si="1831"/>
        <v/>
      </c>
      <c r="BW1075" s="9"/>
      <c r="BX1075" s="9" t="str">
        <f t="shared" si="1832"/>
        <v/>
      </c>
      <c r="BY1075" s="9"/>
      <c r="BZ1075" s="9" t="str">
        <f t="shared" si="1833"/>
        <v/>
      </c>
      <c r="CA1075" s="9"/>
      <c r="CB1075" s="9"/>
      <c r="CC1075" s="9"/>
      <c r="CD1075" s="9" t="str">
        <f t="shared" si="1834"/>
        <v/>
      </c>
      <c r="CE1075" s="10" t="str">
        <f t="shared" si="1835"/>
        <v/>
      </c>
      <c r="CF1075" s="7"/>
      <c r="CH1075" s="15"/>
      <c r="CI1075" s="9"/>
      <c r="CJ1075" s="9" t="str">
        <f t="shared" si="1836"/>
        <v/>
      </c>
      <c r="CK1075" s="9"/>
      <c r="CL1075" s="9" t="str">
        <f t="shared" si="1837"/>
        <v/>
      </c>
      <c r="CM1075" s="9"/>
      <c r="CN1075" s="9" t="str">
        <f t="shared" si="1838"/>
        <v/>
      </c>
      <c r="CO1075" s="9"/>
      <c r="CP1075" s="9"/>
      <c r="CQ1075" s="9"/>
      <c r="CR1075" s="9" t="str">
        <f t="shared" si="1839"/>
        <v/>
      </c>
      <c r="CS1075" s="10" t="str">
        <f t="shared" si="1840"/>
        <v/>
      </c>
      <c r="CT1075" s="7"/>
      <c r="DJ1075" s="250"/>
      <c r="DK1075" s="250"/>
      <c r="DL1075" s="250"/>
      <c r="DM1075" s="13"/>
      <c r="DN1075" s="250"/>
    </row>
    <row r="1076" spans="1:118" ht="15" customHeight="1" thickBot="1">
      <c r="A1076" s="125"/>
      <c r="B1076" s="23"/>
      <c r="C1076" s="127"/>
      <c r="D1076" s="141"/>
      <c r="E1076" s="129"/>
      <c r="F1076" s="128"/>
      <c r="G1076" s="129"/>
      <c r="H1076" s="128"/>
      <c r="I1076" s="130"/>
      <c r="J1076" s="131"/>
      <c r="K1076" s="132"/>
      <c r="L1076" s="130"/>
      <c r="M1076" s="139"/>
      <c r="N1076" s="203"/>
      <c r="P1076" s="165"/>
      <c r="Q1076" s="127"/>
      <c r="R1076" s="141"/>
      <c r="S1076" s="129"/>
      <c r="T1076" s="128"/>
      <c r="U1076" s="129"/>
      <c r="V1076" s="128"/>
      <c r="W1076" s="130"/>
      <c r="X1076" s="131"/>
      <c r="Y1076" s="132"/>
      <c r="Z1076" s="130"/>
      <c r="AA1076" s="139"/>
      <c r="AB1076" s="203"/>
      <c r="AD1076" s="125"/>
      <c r="AE1076" s="127"/>
      <c r="AF1076" s="141"/>
      <c r="AG1076" s="129"/>
      <c r="AH1076" s="128"/>
      <c r="AI1076" s="129"/>
      <c r="AJ1076" s="128"/>
      <c r="AK1076" s="130"/>
      <c r="AL1076" s="131"/>
      <c r="AM1076" s="132"/>
      <c r="AN1076" s="130"/>
      <c r="AO1076" s="139"/>
      <c r="AP1076" s="174"/>
      <c r="AR1076" s="165"/>
      <c r="AS1076" s="127"/>
      <c r="AT1076" s="141"/>
      <c r="AU1076" s="129"/>
      <c r="AV1076" s="128"/>
      <c r="AW1076" s="129"/>
      <c r="AX1076" s="128"/>
      <c r="AY1076" s="130"/>
      <c r="AZ1076" s="131"/>
      <c r="BA1076" s="132"/>
      <c r="BB1076" s="130"/>
      <c r="BC1076" s="139"/>
      <c r="BD1076" s="174"/>
      <c r="BF1076" s="169"/>
      <c r="BG1076" s="9"/>
      <c r="BH1076" s="9" t="str">
        <f t="shared" si="1826"/>
        <v/>
      </c>
      <c r="BI1076" s="73"/>
      <c r="BJ1076" s="9" t="str">
        <f t="shared" si="1827"/>
        <v/>
      </c>
      <c r="BK1076" s="9"/>
      <c r="BL1076" s="9" t="str">
        <f t="shared" si="1828"/>
        <v/>
      </c>
      <c r="BM1076" s="9"/>
      <c r="BN1076" s="9"/>
      <c r="BO1076" s="9" t="str">
        <f t="shared" si="1829"/>
        <v/>
      </c>
      <c r="BP1076" s="10" t="str">
        <f t="shared" si="1830"/>
        <v/>
      </c>
      <c r="BQ1076" s="7"/>
      <c r="BS1076" s="1"/>
      <c r="BT1076" s="15"/>
      <c r="BU1076" s="9"/>
      <c r="BV1076" s="9" t="str">
        <f t="shared" si="1831"/>
        <v/>
      </c>
      <c r="BW1076" s="9"/>
      <c r="BX1076" s="9" t="str">
        <f t="shared" si="1832"/>
        <v/>
      </c>
      <c r="BY1076" s="9"/>
      <c r="BZ1076" s="9" t="str">
        <f t="shared" si="1833"/>
        <v/>
      </c>
      <c r="CA1076" s="9"/>
      <c r="CB1076" s="9"/>
      <c r="CC1076" s="9"/>
      <c r="CD1076" s="9" t="str">
        <f t="shared" si="1834"/>
        <v/>
      </c>
      <c r="CE1076" s="10" t="str">
        <f t="shared" si="1835"/>
        <v/>
      </c>
      <c r="CF1076" s="7"/>
      <c r="CH1076" s="15"/>
      <c r="CI1076" s="9"/>
      <c r="CJ1076" s="9" t="str">
        <f t="shared" si="1836"/>
        <v/>
      </c>
      <c r="CK1076" s="9"/>
      <c r="CL1076" s="9" t="str">
        <f t="shared" si="1837"/>
        <v/>
      </c>
      <c r="CM1076" s="9"/>
      <c r="CN1076" s="9" t="str">
        <f t="shared" si="1838"/>
        <v/>
      </c>
      <c r="CO1076" s="9"/>
      <c r="CP1076" s="9"/>
      <c r="CQ1076" s="9"/>
      <c r="CR1076" s="9" t="str">
        <f t="shared" si="1839"/>
        <v/>
      </c>
      <c r="CS1076" s="10" t="str">
        <f t="shared" si="1840"/>
        <v/>
      </c>
      <c r="CT1076" s="7"/>
      <c r="DJ1076" s="250"/>
      <c r="DK1076" s="250"/>
      <c r="DL1076" s="250"/>
      <c r="DM1076" s="13"/>
      <c r="DN1076" s="250"/>
    </row>
    <row r="1077" spans="1:118" ht="15" customHeight="1" thickTop="1">
      <c r="A1077" s="89"/>
      <c r="B1077" s="6" t="str">
        <f>IF(A1077="","",SUM(D1077:D1080)+SUM(R1077:R1080)+SUM(AF1077:AF1080)+SUM(AT1077:AT1080)+SUM(BH1059,BV1059,CJ1059))</f>
        <v/>
      </c>
      <c r="C1077" s="119"/>
      <c r="D1077" s="78" t="str">
        <f t="shared" si="1786"/>
        <v/>
      </c>
      <c r="E1077" s="120"/>
      <c r="F1077" s="78" t="str">
        <f t="shared" si="1787"/>
        <v/>
      </c>
      <c r="G1077" s="120"/>
      <c r="H1077" s="78" t="str">
        <f t="shared" si="1788"/>
        <v/>
      </c>
      <c r="I1077" s="78"/>
      <c r="J1077" s="90" t="str">
        <f t="shared" si="1789"/>
        <v/>
      </c>
      <c r="K1077" s="91" t="str">
        <f t="shared" si="1790"/>
        <v/>
      </c>
      <c r="L1077" s="28" t="str">
        <f t="shared" si="1791"/>
        <v/>
      </c>
      <c r="M1077" s="29" t="str">
        <f t="shared" si="1792"/>
        <v/>
      </c>
      <c r="N1077" s="167"/>
      <c r="O1077" s="168"/>
      <c r="P1077" s="89" t="str">
        <f>IF(A1077="","",A1077)</f>
        <v/>
      </c>
      <c r="Q1077" s="119"/>
      <c r="R1077" s="78" t="str">
        <f t="shared" si="1793"/>
        <v/>
      </c>
      <c r="S1077" s="120"/>
      <c r="T1077" s="78" t="str">
        <f t="shared" si="1794"/>
        <v/>
      </c>
      <c r="U1077" s="120"/>
      <c r="V1077" s="78" t="str">
        <f t="shared" si="1795"/>
        <v/>
      </c>
      <c r="W1077" s="78"/>
      <c r="X1077" s="90" t="str">
        <f t="shared" si="1812"/>
        <v/>
      </c>
      <c r="Y1077" s="91" t="str">
        <f t="shared" si="1796"/>
        <v/>
      </c>
      <c r="Z1077" s="28" t="str">
        <f t="shared" si="1797"/>
        <v/>
      </c>
      <c r="AA1077" s="29" t="str">
        <f t="shared" si="1798"/>
        <v/>
      </c>
      <c r="AB1077" s="167"/>
      <c r="AC1077" s="168"/>
      <c r="AD1077" s="89" t="str">
        <f>IF(A1077="","",A1077)</f>
        <v/>
      </c>
      <c r="AE1077" s="119"/>
      <c r="AF1077" s="78" t="str">
        <f t="shared" si="1799"/>
        <v/>
      </c>
      <c r="AG1077" s="120"/>
      <c r="AH1077" s="78" t="str">
        <f t="shared" si="1800"/>
        <v/>
      </c>
      <c r="AI1077" s="120"/>
      <c r="AJ1077" s="78" t="str">
        <f t="shared" si="1801"/>
        <v/>
      </c>
      <c r="AK1077" s="78"/>
      <c r="AL1077" s="90" t="str">
        <f t="shared" si="1802"/>
        <v/>
      </c>
      <c r="AM1077" s="91" t="str">
        <f t="shared" si="1803"/>
        <v/>
      </c>
      <c r="AN1077" s="28" t="str">
        <f t="shared" si="1804"/>
        <v/>
      </c>
      <c r="AO1077" s="29" t="str">
        <f t="shared" si="1805"/>
        <v/>
      </c>
      <c r="AP1077" s="167"/>
      <c r="AQ1077" s="168"/>
      <c r="AR1077" s="89" t="str">
        <f>IF(A1077="","",A1077)</f>
        <v/>
      </c>
      <c r="AS1077" s="119"/>
      <c r="AT1077" s="78" t="str">
        <f t="shared" si="1806"/>
        <v/>
      </c>
      <c r="AU1077" s="120"/>
      <c r="AV1077" s="78" t="str">
        <f t="shared" si="1807"/>
        <v/>
      </c>
      <c r="AW1077" s="120"/>
      <c r="AX1077" s="78" t="str">
        <f t="shared" si="1808"/>
        <v/>
      </c>
      <c r="AY1077" s="78"/>
      <c r="AZ1077" s="90" t="str">
        <f t="shared" si="1809"/>
        <v/>
      </c>
      <c r="BA1077" s="91" t="str">
        <f t="shared" si="1813"/>
        <v/>
      </c>
      <c r="BB1077" s="28" t="str">
        <f t="shared" si="1810"/>
        <v/>
      </c>
      <c r="BC1077" s="29" t="str">
        <f t="shared" si="1811"/>
        <v/>
      </c>
      <c r="BD1077" s="167"/>
      <c r="BE1077" s="168"/>
      <c r="BF1077" s="169"/>
      <c r="BG1077" s="9"/>
      <c r="BH1077" s="9" t="str">
        <f t="shared" si="1826"/>
        <v/>
      </c>
      <c r="BI1077" s="73"/>
      <c r="BJ1077" s="9" t="str">
        <f t="shared" si="1827"/>
        <v/>
      </c>
      <c r="BK1077" s="9"/>
      <c r="BL1077" s="9" t="str">
        <f t="shared" si="1828"/>
        <v/>
      </c>
      <c r="BM1077" s="9"/>
      <c r="BN1077" s="9"/>
      <c r="BO1077" s="9" t="str">
        <f t="shared" si="1829"/>
        <v/>
      </c>
      <c r="BP1077" s="10" t="str">
        <f t="shared" si="1830"/>
        <v/>
      </c>
      <c r="BQ1077" s="7"/>
      <c r="BS1077" s="168"/>
      <c r="BT1077" s="15"/>
      <c r="BU1077" s="9"/>
      <c r="BV1077" s="9" t="str">
        <f t="shared" si="1831"/>
        <v/>
      </c>
      <c r="BW1077" s="9"/>
      <c r="BX1077" s="9" t="str">
        <f t="shared" si="1832"/>
        <v/>
      </c>
      <c r="BY1077" s="9"/>
      <c r="BZ1077" s="9" t="str">
        <f t="shared" si="1833"/>
        <v/>
      </c>
      <c r="CA1077" s="9"/>
      <c r="CB1077" s="9"/>
      <c r="CC1077" s="9"/>
      <c r="CD1077" s="9" t="str">
        <f t="shared" si="1834"/>
        <v/>
      </c>
      <c r="CE1077" s="10" t="str">
        <f t="shared" si="1835"/>
        <v/>
      </c>
      <c r="CF1077" s="7"/>
      <c r="CH1077" s="15"/>
      <c r="CI1077" s="9"/>
      <c r="CJ1077" s="9" t="str">
        <f t="shared" si="1836"/>
        <v/>
      </c>
      <c r="CK1077" s="9"/>
      <c r="CL1077" s="9" t="str">
        <f t="shared" si="1837"/>
        <v/>
      </c>
      <c r="CM1077" s="9"/>
      <c r="CN1077" s="9" t="str">
        <f t="shared" si="1838"/>
        <v/>
      </c>
      <c r="CO1077" s="9"/>
      <c r="CP1077" s="9"/>
      <c r="CQ1077" s="9"/>
      <c r="CR1077" s="9" t="str">
        <f t="shared" si="1839"/>
        <v/>
      </c>
      <c r="CS1077" s="10" t="str">
        <f t="shared" si="1840"/>
        <v/>
      </c>
      <c r="CT1077" s="7"/>
      <c r="DJ1077" s="250"/>
      <c r="DK1077" s="250"/>
      <c r="DL1077" s="250"/>
      <c r="DM1077" s="13"/>
      <c r="DN1077" s="250"/>
    </row>
    <row r="1078" spans="1:118" ht="15" customHeight="1">
      <c r="A1078" s="30"/>
      <c r="B1078" s="15"/>
      <c r="C1078" s="74"/>
      <c r="D1078" s="78" t="str">
        <f t="shared" si="1786"/>
        <v/>
      </c>
      <c r="E1078" s="75"/>
      <c r="F1078" s="9" t="str">
        <f t="shared" si="1787"/>
        <v/>
      </c>
      <c r="G1078" s="102"/>
      <c r="H1078" s="9" t="str">
        <f t="shared" si="1788"/>
        <v/>
      </c>
      <c r="J1078" s="62" t="str">
        <f t="shared" si="1789"/>
        <v/>
      </c>
      <c r="K1078" s="95" t="str">
        <f t="shared" si="1790"/>
        <v/>
      </c>
      <c r="L1078" s="19" t="str">
        <f t="shared" si="1791"/>
        <v/>
      </c>
      <c r="M1078" s="21" t="str">
        <f t="shared" si="1792"/>
        <v/>
      </c>
      <c r="N1078" s="7"/>
      <c r="O1078" s="168"/>
      <c r="P1078" s="15"/>
      <c r="Q1078" s="74"/>
      <c r="R1078" s="78" t="str">
        <f t="shared" si="1793"/>
        <v/>
      </c>
      <c r="S1078" s="75"/>
      <c r="T1078" s="9" t="str">
        <f t="shared" si="1794"/>
        <v/>
      </c>
      <c r="U1078" s="102"/>
      <c r="V1078" s="9" t="str">
        <f t="shared" si="1795"/>
        <v/>
      </c>
      <c r="X1078" s="62" t="str">
        <f t="shared" si="1812"/>
        <v/>
      </c>
      <c r="Y1078" s="95" t="str">
        <f t="shared" si="1796"/>
        <v/>
      </c>
      <c r="Z1078" s="19" t="str">
        <f t="shared" si="1797"/>
        <v/>
      </c>
      <c r="AA1078" s="21" t="str">
        <f t="shared" si="1798"/>
        <v/>
      </c>
      <c r="AB1078" s="7"/>
      <c r="AC1078" s="168"/>
      <c r="AD1078" s="15"/>
      <c r="AE1078" s="74"/>
      <c r="AF1078" s="78" t="str">
        <f t="shared" si="1799"/>
        <v/>
      </c>
      <c r="AG1078" s="75"/>
      <c r="AH1078" s="9" t="str">
        <f t="shared" si="1800"/>
        <v/>
      </c>
      <c r="AI1078" s="102"/>
      <c r="AJ1078" s="9" t="str">
        <f t="shared" si="1801"/>
        <v/>
      </c>
      <c r="AL1078" s="62" t="str">
        <f t="shared" si="1802"/>
        <v/>
      </c>
      <c r="AM1078" s="95" t="str">
        <f t="shared" si="1803"/>
        <v/>
      </c>
      <c r="AN1078" s="19" t="str">
        <f t="shared" si="1804"/>
        <v/>
      </c>
      <c r="AO1078" s="21" t="str">
        <f t="shared" si="1805"/>
        <v/>
      </c>
      <c r="AP1078" s="7"/>
      <c r="AQ1078" s="168"/>
      <c r="AR1078" s="17"/>
      <c r="AS1078" s="74"/>
      <c r="AT1078" s="78" t="str">
        <f t="shared" si="1806"/>
        <v/>
      </c>
      <c r="AU1078" s="75"/>
      <c r="AV1078" s="9" t="str">
        <f t="shared" si="1807"/>
        <v/>
      </c>
      <c r="AW1078" s="102"/>
      <c r="AX1078" s="9" t="str">
        <f t="shared" si="1808"/>
        <v/>
      </c>
      <c r="AZ1078" s="62" t="str">
        <f t="shared" si="1809"/>
        <v/>
      </c>
      <c r="BA1078" s="95" t="str">
        <f t="shared" si="1813"/>
        <v/>
      </c>
      <c r="BB1078" s="19" t="str">
        <f t="shared" si="1810"/>
        <v/>
      </c>
      <c r="BC1078" s="21" t="str">
        <f t="shared" si="1811"/>
        <v/>
      </c>
      <c r="BD1078" s="7"/>
      <c r="BE1078" s="168"/>
      <c r="BF1078" s="169"/>
      <c r="BG1078" s="9"/>
      <c r="BH1078" s="9" t="str">
        <f t="shared" si="1826"/>
        <v/>
      </c>
      <c r="BI1078" s="73"/>
      <c r="BJ1078" s="9" t="str">
        <f t="shared" si="1827"/>
        <v/>
      </c>
      <c r="BK1078" s="9"/>
      <c r="BL1078" s="9" t="str">
        <f t="shared" si="1828"/>
        <v/>
      </c>
      <c r="BM1078" s="9"/>
      <c r="BN1078" s="9"/>
      <c r="BO1078" s="9" t="str">
        <f t="shared" si="1829"/>
        <v/>
      </c>
      <c r="BP1078" s="10" t="str">
        <f t="shared" si="1830"/>
        <v/>
      </c>
      <c r="BQ1078" s="7"/>
      <c r="BS1078" s="168"/>
      <c r="BT1078" s="15"/>
      <c r="BU1078" s="9"/>
      <c r="BV1078" s="9" t="str">
        <f t="shared" si="1831"/>
        <v/>
      </c>
      <c r="BW1078" s="9"/>
      <c r="BX1078" s="9" t="str">
        <f t="shared" si="1832"/>
        <v/>
      </c>
      <c r="BY1078" s="9"/>
      <c r="BZ1078" s="9" t="str">
        <f t="shared" si="1833"/>
        <v/>
      </c>
      <c r="CA1078" s="9"/>
      <c r="CB1078" s="9"/>
      <c r="CC1078" s="9"/>
      <c r="CD1078" s="9" t="str">
        <f t="shared" si="1834"/>
        <v/>
      </c>
      <c r="CE1078" s="10" t="str">
        <f t="shared" si="1835"/>
        <v/>
      </c>
      <c r="CF1078" s="7"/>
      <c r="CH1078" s="15"/>
      <c r="CI1078" s="9"/>
      <c r="CJ1078" s="9" t="str">
        <f t="shared" si="1836"/>
        <v/>
      </c>
      <c r="CK1078" s="9"/>
      <c r="CL1078" s="9" t="str">
        <f t="shared" si="1837"/>
        <v/>
      </c>
      <c r="CM1078" s="9"/>
      <c r="CN1078" s="9" t="str">
        <f t="shared" si="1838"/>
        <v/>
      </c>
      <c r="CO1078" s="9"/>
      <c r="CP1078" s="9"/>
      <c r="CQ1078" s="9"/>
      <c r="CR1078" s="9" t="str">
        <f t="shared" si="1839"/>
        <v/>
      </c>
      <c r="CS1078" s="10" t="str">
        <f t="shared" si="1840"/>
        <v/>
      </c>
      <c r="CT1078" s="7"/>
      <c r="DJ1078" s="250"/>
      <c r="DK1078" s="250"/>
      <c r="DL1078" s="250"/>
      <c r="DM1078" s="13"/>
      <c r="DN1078" s="250"/>
    </row>
    <row r="1079" spans="1:118" ht="15" customHeight="1">
      <c r="A1079" s="73"/>
      <c r="B1079" s="15"/>
      <c r="C1079" s="122"/>
      <c r="D1079" s="78" t="str">
        <f t="shared" si="1786"/>
        <v/>
      </c>
      <c r="E1079" s="123"/>
      <c r="F1079" s="9" t="str">
        <f t="shared" si="1787"/>
        <v/>
      </c>
      <c r="G1079" s="136"/>
      <c r="H1079" s="9" t="str">
        <f t="shared" si="1788"/>
        <v/>
      </c>
      <c r="I1079" s="118"/>
      <c r="J1079" s="62" t="str">
        <f t="shared" si="1789"/>
        <v/>
      </c>
      <c r="K1079" s="247" t="str">
        <f t="shared" si="1790"/>
        <v/>
      </c>
      <c r="L1079" s="118" t="str">
        <f t="shared" si="1791"/>
        <v/>
      </c>
      <c r="M1079" s="137" t="str">
        <f t="shared" si="1792"/>
        <v/>
      </c>
      <c r="N1079" s="124"/>
      <c r="O1079" s="168"/>
      <c r="P1079" s="117"/>
      <c r="Q1079" s="122"/>
      <c r="R1079" s="78" t="str">
        <f t="shared" si="1793"/>
        <v/>
      </c>
      <c r="S1079" s="123"/>
      <c r="T1079" s="9" t="str">
        <f t="shared" si="1794"/>
        <v/>
      </c>
      <c r="U1079" s="136"/>
      <c r="V1079" s="9" t="str">
        <f t="shared" si="1795"/>
        <v/>
      </c>
      <c r="W1079" s="118"/>
      <c r="X1079" s="62" t="str">
        <f t="shared" si="1812"/>
        <v/>
      </c>
      <c r="Y1079" s="247" t="str">
        <f t="shared" si="1796"/>
        <v/>
      </c>
      <c r="Z1079" s="118" t="str">
        <f t="shared" si="1797"/>
        <v/>
      </c>
      <c r="AA1079" s="137" t="str">
        <f t="shared" si="1798"/>
        <v/>
      </c>
      <c r="AB1079" s="124"/>
      <c r="AC1079" s="168"/>
      <c r="AD1079" s="117"/>
      <c r="AE1079" s="122"/>
      <c r="AF1079" s="78" t="str">
        <f t="shared" si="1799"/>
        <v/>
      </c>
      <c r="AG1079" s="123"/>
      <c r="AH1079" s="9" t="str">
        <f t="shared" si="1800"/>
        <v/>
      </c>
      <c r="AI1079" s="136"/>
      <c r="AJ1079" s="9" t="str">
        <f t="shared" si="1801"/>
        <v/>
      </c>
      <c r="AK1079" s="118"/>
      <c r="AL1079" s="62" t="str">
        <f t="shared" si="1802"/>
        <v/>
      </c>
      <c r="AM1079" s="247" t="str">
        <f t="shared" si="1803"/>
        <v/>
      </c>
      <c r="AN1079" s="118" t="str">
        <f t="shared" si="1804"/>
        <v/>
      </c>
      <c r="AO1079" s="137" t="str">
        <f t="shared" si="1805"/>
        <v/>
      </c>
      <c r="AP1079" s="124"/>
      <c r="AQ1079" s="168"/>
      <c r="AR1079" s="117"/>
      <c r="AS1079" s="122"/>
      <c r="AT1079" s="78" t="str">
        <f t="shared" si="1806"/>
        <v/>
      </c>
      <c r="AU1079" s="123"/>
      <c r="AV1079" s="9" t="str">
        <f t="shared" si="1807"/>
        <v/>
      </c>
      <c r="AW1079" s="136"/>
      <c r="AX1079" s="9" t="str">
        <f t="shared" si="1808"/>
        <v/>
      </c>
      <c r="AY1079" s="118"/>
      <c r="AZ1079" s="62" t="str">
        <f t="shared" si="1809"/>
        <v/>
      </c>
      <c r="BA1079" s="247" t="str">
        <f t="shared" si="1813"/>
        <v/>
      </c>
      <c r="BB1079" s="118" t="str">
        <f t="shared" si="1810"/>
        <v/>
      </c>
      <c r="BC1079" s="137" t="str">
        <f t="shared" si="1811"/>
        <v/>
      </c>
      <c r="BD1079" s="124"/>
      <c r="BE1079" s="168"/>
      <c r="BF1079" s="169"/>
      <c r="BG1079" s="9"/>
      <c r="BH1079" s="9" t="str">
        <f t="shared" si="1826"/>
        <v/>
      </c>
      <c r="BI1079" s="73"/>
      <c r="BJ1079" s="9" t="str">
        <f t="shared" si="1827"/>
        <v/>
      </c>
      <c r="BK1079" s="9"/>
      <c r="BL1079" s="9" t="str">
        <f t="shared" si="1828"/>
        <v/>
      </c>
      <c r="BM1079" s="9"/>
      <c r="BN1079" s="9"/>
      <c r="BO1079" s="9" t="str">
        <f t="shared" si="1829"/>
        <v/>
      </c>
      <c r="BP1079" s="10" t="str">
        <f t="shared" si="1830"/>
        <v/>
      </c>
      <c r="BQ1079" s="7"/>
      <c r="BS1079" s="168"/>
      <c r="BT1079" s="15"/>
      <c r="BU1079" s="9"/>
      <c r="BV1079" s="9" t="str">
        <f t="shared" si="1831"/>
        <v/>
      </c>
      <c r="BW1079" s="9"/>
      <c r="BX1079" s="9" t="str">
        <f t="shared" si="1832"/>
        <v/>
      </c>
      <c r="BY1079" s="9"/>
      <c r="BZ1079" s="9" t="str">
        <f t="shared" si="1833"/>
        <v/>
      </c>
      <c r="CA1079" s="9"/>
      <c r="CB1079" s="9"/>
      <c r="CC1079" s="9"/>
      <c r="CD1079" s="9" t="str">
        <f t="shared" si="1834"/>
        <v/>
      </c>
      <c r="CE1079" s="10" t="str">
        <f t="shared" si="1835"/>
        <v/>
      </c>
      <c r="CF1079" s="7"/>
      <c r="CH1079" s="15"/>
      <c r="CI1079" s="9"/>
      <c r="CJ1079" s="9" t="str">
        <f t="shared" si="1836"/>
        <v/>
      </c>
      <c r="CK1079" s="9"/>
      <c r="CL1079" s="9" t="str">
        <f t="shared" si="1837"/>
        <v/>
      </c>
      <c r="CM1079" s="9"/>
      <c r="CN1079" s="9" t="str">
        <f t="shared" si="1838"/>
        <v/>
      </c>
      <c r="CO1079" s="9"/>
      <c r="CP1079" s="9"/>
      <c r="CQ1079" s="9"/>
      <c r="CR1079" s="9" t="str">
        <f t="shared" si="1839"/>
        <v/>
      </c>
      <c r="CS1079" s="10" t="str">
        <f t="shared" si="1840"/>
        <v/>
      </c>
      <c r="CT1079" s="7"/>
      <c r="DJ1079" s="250"/>
      <c r="DK1079" s="250"/>
      <c r="DL1079" s="250"/>
      <c r="DM1079" s="13"/>
      <c r="DN1079" s="250"/>
    </row>
    <row r="1080" spans="1:118" ht="15" customHeight="1" thickBot="1">
      <c r="A1080" s="134"/>
      <c r="B1080" s="23"/>
      <c r="C1080" s="61"/>
      <c r="D1080" s="142" t="str">
        <f t="shared" si="1786"/>
        <v/>
      </c>
      <c r="E1080" s="61"/>
      <c r="F1080" s="128" t="str">
        <f t="shared" si="1787"/>
        <v/>
      </c>
      <c r="G1080" s="61"/>
      <c r="H1080" s="128" t="str">
        <f t="shared" si="1788"/>
        <v/>
      </c>
      <c r="I1080" s="61"/>
      <c r="J1080" s="131" t="str">
        <f t="shared" si="1789"/>
        <v/>
      </c>
      <c r="K1080" s="132" t="str">
        <f t="shared" si="1790"/>
        <v/>
      </c>
      <c r="L1080" s="130" t="str">
        <f t="shared" si="1791"/>
        <v/>
      </c>
      <c r="M1080" s="138" t="str">
        <f t="shared" si="1792"/>
        <v/>
      </c>
      <c r="N1080" s="93"/>
      <c r="O1080" s="168"/>
      <c r="P1080" s="134"/>
      <c r="Q1080" s="61"/>
      <c r="R1080" s="142" t="str">
        <f t="shared" si="1793"/>
        <v/>
      </c>
      <c r="S1080" s="61"/>
      <c r="T1080" s="128" t="str">
        <f t="shared" si="1794"/>
        <v/>
      </c>
      <c r="U1080" s="61"/>
      <c r="V1080" s="128" t="str">
        <f t="shared" si="1795"/>
        <v/>
      </c>
      <c r="W1080" s="61"/>
      <c r="X1080" s="131" t="str">
        <f t="shared" si="1812"/>
        <v/>
      </c>
      <c r="Y1080" s="132" t="str">
        <f t="shared" si="1796"/>
        <v/>
      </c>
      <c r="Z1080" s="130" t="str">
        <f t="shared" si="1797"/>
        <v/>
      </c>
      <c r="AA1080" s="138" t="str">
        <f t="shared" si="1798"/>
        <v/>
      </c>
      <c r="AB1080" s="93"/>
      <c r="AC1080" s="168"/>
      <c r="AD1080" s="134"/>
      <c r="AE1080" s="61"/>
      <c r="AF1080" s="142" t="str">
        <f t="shared" si="1799"/>
        <v/>
      </c>
      <c r="AG1080" s="61"/>
      <c r="AH1080" s="128" t="str">
        <f t="shared" si="1800"/>
        <v/>
      </c>
      <c r="AI1080" s="61"/>
      <c r="AJ1080" s="128" t="str">
        <f t="shared" si="1801"/>
        <v/>
      </c>
      <c r="AK1080" s="61"/>
      <c r="AL1080" s="131" t="str">
        <f t="shared" si="1802"/>
        <v/>
      </c>
      <c r="AM1080" s="132" t="str">
        <f t="shared" si="1803"/>
        <v/>
      </c>
      <c r="AN1080" s="130" t="str">
        <f t="shared" si="1804"/>
        <v/>
      </c>
      <c r="AO1080" s="138" t="str">
        <f t="shared" si="1805"/>
        <v/>
      </c>
      <c r="AP1080" s="93"/>
      <c r="AQ1080" s="168"/>
      <c r="AR1080" s="134"/>
      <c r="AS1080" s="61"/>
      <c r="AT1080" s="142" t="str">
        <f t="shared" si="1806"/>
        <v/>
      </c>
      <c r="AU1080" s="61"/>
      <c r="AV1080" s="128" t="str">
        <f t="shared" si="1807"/>
        <v/>
      </c>
      <c r="AW1080" s="61"/>
      <c r="AX1080" s="128" t="str">
        <f t="shared" si="1808"/>
        <v/>
      </c>
      <c r="AY1080" s="61"/>
      <c r="AZ1080" s="131" t="str">
        <f t="shared" si="1809"/>
        <v/>
      </c>
      <c r="BA1080" s="132" t="str">
        <f t="shared" si="1813"/>
        <v/>
      </c>
      <c r="BB1080" s="130" t="str">
        <f t="shared" si="1810"/>
        <v/>
      </c>
      <c r="BC1080" s="138" t="str">
        <f t="shared" si="1811"/>
        <v/>
      </c>
      <c r="BD1080" s="93"/>
      <c r="BE1080" s="168"/>
      <c r="BF1080" s="169"/>
      <c r="BG1080" s="9"/>
      <c r="BH1080" s="9" t="str">
        <f t="shared" si="1826"/>
        <v/>
      </c>
      <c r="BI1080" s="73"/>
      <c r="BJ1080" s="9" t="str">
        <f t="shared" si="1827"/>
        <v/>
      </c>
      <c r="BK1080" s="9"/>
      <c r="BL1080" s="9" t="str">
        <f t="shared" si="1828"/>
        <v/>
      </c>
      <c r="BM1080" s="9"/>
      <c r="BN1080" s="9"/>
      <c r="BO1080" s="9" t="str">
        <f t="shared" si="1829"/>
        <v/>
      </c>
      <c r="BP1080" s="10" t="str">
        <f t="shared" si="1830"/>
        <v/>
      </c>
      <c r="BQ1080" s="7"/>
      <c r="BS1080" s="168"/>
      <c r="BT1080" s="15"/>
      <c r="BU1080" s="9"/>
      <c r="BV1080" s="9" t="str">
        <f t="shared" si="1831"/>
        <v/>
      </c>
      <c r="BW1080" s="9"/>
      <c r="BX1080" s="9" t="str">
        <f t="shared" si="1832"/>
        <v/>
      </c>
      <c r="BY1080" s="9"/>
      <c r="BZ1080" s="9" t="str">
        <f t="shared" si="1833"/>
        <v/>
      </c>
      <c r="CA1080" s="9"/>
      <c r="CB1080" s="9"/>
      <c r="CC1080" s="9"/>
      <c r="CD1080" s="9" t="str">
        <f t="shared" si="1834"/>
        <v/>
      </c>
      <c r="CE1080" s="10" t="str">
        <f t="shared" si="1835"/>
        <v/>
      </c>
      <c r="CF1080" s="7"/>
      <c r="CH1080" s="15"/>
      <c r="CI1080" s="9"/>
      <c r="CJ1080" s="9" t="str">
        <f t="shared" si="1836"/>
        <v/>
      </c>
      <c r="CK1080" s="9"/>
      <c r="CL1080" s="9" t="str">
        <f t="shared" si="1837"/>
        <v/>
      </c>
      <c r="CM1080" s="9"/>
      <c r="CN1080" s="9" t="str">
        <f t="shared" si="1838"/>
        <v/>
      </c>
      <c r="CO1080" s="9"/>
      <c r="CP1080" s="9"/>
      <c r="CQ1080" s="9"/>
      <c r="CR1080" s="9" t="str">
        <f t="shared" si="1839"/>
        <v/>
      </c>
      <c r="CS1080" s="10" t="str">
        <f t="shared" si="1840"/>
        <v/>
      </c>
      <c r="CT1080" s="7"/>
      <c r="DJ1080" s="250"/>
      <c r="DK1080" s="250"/>
      <c r="DL1080" s="250"/>
      <c r="DM1080" s="13"/>
      <c r="DN1080" s="250"/>
    </row>
    <row r="1081" spans="1:118" ht="15" customHeight="1" thickTop="1">
      <c r="A1081" s="89"/>
      <c r="B1081" s="6" t="str">
        <f>IF(A1081="","",SUM(D1081:D1084)+SUM(R1081:R1084)+SUM(AF1081:AF1084)+SUM(AT1081:AT1084)+SUM(BH1060,BV1060,CJ1060))</f>
        <v/>
      </c>
      <c r="C1081" s="119"/>
      <c r="D1081" s="78" t="str">
        <f t="shared" si="1786"/>
        <v/>
      </c>
      <c r="E1081" s="120"/>
      <c r="F1081" s="78" t="str">
        <f t="shared" si="1787"/>
        <v/>
      </c>
      <c r="G1081" s="120"/>
      <c r="H1081" s="78" t="str">
        <f t="shared" si="1788"/>
        <v/>
      </c>
      <c r="I1081" s="78"/>
      <c r="J1081" s="90" t="str">
        <f t="shared" si="1789"/>
        <v/>
      </c>
      <c r="K1081" s="91" t="str">
        <f t="shared" si="1790"/>
        <v/>
      </c>
      <c r="L1081" s="28" t="str">
        <f t="shared" si="1791"/>
        <v/>
      </c>
      <c r="M1081" s="29" t="str">
        <f t="shared" si="1792"/>
        <v/>
      </c>
      <c r="N1081" s="7"/>
      <c r="O1081" s="168"/>
      <c r="P1081" s="89" t="str">
        <f>IF(A1081="","",A1081)</f>
        <v/>
      </c>
      <c r="Q1081" s="119"/>
      <c r="R1081" s="78" t="str">
        <f t="shared" si="1793"/>
        <v/>
      </c>
      <c r="S1081" s="120"/>
      <c r="T1081" s="78" t="str">
        <f t="shared" si="1794"/>
        <v/>
      </c>
      <c r="U1081" s="120"/>
      <c r="V1081" s="78" t="str">
        <f t="shared" si="1795"/>
        <v/>
      </c>
      <c r="W1081" s="78"/>
      <c r="X1081" s="90" t="str">
        <f t="shared" si="1812"/>
        <v/>
      </c>
      <c r="Y1081" s="91" t="str">
        <f t="shared" si="1796"/>
        <v/>
      </c>
      <c r="Z1081" s="28" t="str">
        <f t="shared" si="1797"/>
        <v/>
      </c>
      <c r="AA1081" s="29" t="str">
        <f t="shared" si="1798"/>
        <v/>
      </c>
      <c r="AB1081" s="7"/>
      <c r="AC1081" s="168"/>
      <c r="AD1081" s="89" t="str">
        <f>IF(A1081="","",A1081)</f>
        <v/>
      </c>
      <c r="AE1081" s="119"/>
      <c r="AF1081" s="78" t="str">
        <f t="shared" si="1799"/>
        <v/>
      </c>
      <c r="AG1081" s="120"/>
      <c r="AH1081" s="78" t="str">
        <f t="shared" si="1800"/>
        <v/>
      </c>
      <c r="AI1081" s="120"/>
      <c r="AJ1081" s="78" t="str">
        <f t="shared" si="1801"/>
        <v/>
      </c>
      <c r="AK1081" s="78"/>
      <c r="AL1081" s="90" t="str">
        <f t="shared" si="1802"/>
        <v/>
      </c>
      <c r="AM1081" s="91" t="str">
        <f t="shared" si="1803"/>
        <v/>
      </c>
      <c r="AN1081" s="28" t="str">
        <f t="shared" si="1804"/>
        <v/>
      </c>
      <c r="AO1081" s="29" t="str">
        <f t="shared" si="1805"/>
        <v/>
      </c>
      <c r="AP1081" s="7"/>
      <c r="AQ1081" s="168"/>
      <c r="AR1081" s="89" t="str">
        <f>IF(A1081="","",A1081)</f>
        <v/>
      </c>
      <c r="AS1081" s="119"/>
      <c r="AT1081" s="78" t="str">
        <f t="shared" si="1806"/>
        <v/>
      </c>
      <c r="AU1081" s="120"/>
      <c r="AV1081" s="78" t="str">
        <f t="shared" si="1807"/>
        <v/>
      </c>
      <c r="AW1081" s="120"/>
      <c r="AX1081" s="78" t="str">
        <f t="shared" si="1808"/>
        <v/>
      </c>
      <c r="AY1081" s="78"/>
      <c r="AZ1081" s="90" t="str">
        <f t="shared" si="1809"/>
        <v/>
      </c>
      <c r="BA1081" s="91" t="str">
        <f t="shared" si="1813"/>
        <v/>
      </c>
      <c r="BB1081" s="28" t="str">
        <f t="shared" si="1810"/>
        <v/>
      </c>
      <c r="BC1081" s="29" t="str">
        <f t="shared" si="1811"/>
        <v/>
      </c>
      <c r="BD1081" s="7"/>
      <c r="BE1081" s="168"/>
      <c r="BF1081" s="169"/>
      <c r="BG1081" s="9"/>
      <c r="BH1081" s="9" t="str">
        <f t="shared" si="1826"/>
        <v/>
      </c>
      <c r="BI1081" s="73"/>
      <c r="BJ1081" s="9" t="str">
        <f t="shared" si="1827"/>
        <v/>
      </c>
      <c r="BK1081" s="9"/>
      <c r="BL1081" s="9" t="str">
        <f t="shared" si="1828"/>
        <v/>
      </c>
      <c r="BM1081" s="9"/>
      <c r="BN1081" s="9"/>
      <c r="BO1081" s="9" t="str">
        <f t="shared" si="1829"/>
        <v/>
      </c>
      <c r="BP1081" s="10" t="str">
        <f t="shared" si="1830"/>
        <v/>
      </c>
      <c r="BQ1081" s="7"/>
      <c r="BS1081" s="168"/>
      <c r="BT1081" s="15"/>
      <c r="BU1081" s="9"/>
      <c r="BV1081" s="9" t="str">
        <f t="shared" si="1831"/>
        <v/>
      </c>
      <c r="BW1081" s="9"/>
      <c r="BX1081" s="9" t="str">
        <f t="shared" si="1832"/>
        <v/>
      </c>
      <c r="BY1081" s="9"/>
      <c r="BZ1081" s="9" t="str">
        <f t="shared" si="1833"/>
        <v/>
      </c>
      <c r="CA1081" s="9"/>
      <c r="CB1081" s="9"/>
      <c r="CC1081" s="9"/>
      <c r="CD1081" s="9" t="str">
        <f t="shared" si="1834"/>
        <v/>
      </c>
      <c r="CE1081" s="10" t="str">
        <f t="shared" si="1835"/>
        <v/>
      </c>
      <c r="CF1081" s="7"/>
      <c r="CH1081" s="15"/>
      <c r="CI1081" s="9"/>
      <c r="CJ1081" s="9" t="str">
        <f t="shared" si="1836"/>
        <v/>
      </c>
      <c r="CK1081" s="9"/>
      <c r="CL1081" s="9" t="str">
        <f t="shared" si="1837"/>
        <v/>
      </c>
      <c r="CM1081" s="9"/>
      <c r="CN1081" s="9" t="str">
        <f t="shared" si="1838"/>
        <v/>
      </c>
      <c r="CO1081" s="9"/>
      <c r="CP1081" s="9"/>
      <c r="CQ1081" s="9"/>
      <c r="CR1081" s="9" t="str">
        <f t="shared" si="1839"/>
        <v/>
      </c>
      <c r="CS1081" s="10" t="str">
        <f t="shared" si="1840"/>
        <v/>
      </c>
      <c r="CT1081" s="7"/>
    </row>
    <row r="1082" spans="1:118" ht="15" customHeight="1">
      <c r="A1082" s="15"/>
      <c r="B1082" s="15"/>
      <c r="C1082" s="74"/>
      <c r="D1082" s="78" t="str">
        <f t="shared" si="1786"/>
        <v/>
      </c>
      <c r="E1082" s="75"/>
      <c r="F1082" s="9" t="str">
        <f t="shared" si="1787"/>
        <v/>
      </c>
      <c r="G1082" s="102"/>
      <c r="H1082" s="9" t="str">
        <f t="shared" si="1788"/>
        <v/>
      </c>
      <c r="J1082" s="62" t="str">
        <f t="shared" si="1789"/>
        <v/>
      </c>
      <c r="K1082" s="95" t="str">
        <f t="shared" si="1790"/>
        <v/>
      </c>
      <c r="L1082" s="19" t="str">
        <f t="shared" si="1791"/>
        <v/>
      </c>
      <c r="M1082" s="21" t="str">
        <f t="shared" si="1792"/>
        <v/>
      </c>
      <c r="N1082" s="7"/>
      <c r="O1082" s="168"/>
      <c r="P1082" s="15"/>
      <c r="Q1082" s="74"/>
      <c r="R1082" s="78" t="str">
        <f t="shared" si="1793"/>
        <v/>
      </c>
      <c r="S1082" s="75"/>
      <c r="T1082" s="9" t="str">
        <f t="shared" si="1794"/>
        <v/>
      </c>
      <c r="U1082" s="102"/>
      <c r="V1082" s="9" t="str">
        <f t="shared" si="1795"/>
        <v/>
      </c>
      <c r="X1082" s="62" t="str">
        <f t="shared" si="1812"/>
        <v/>
      </c>
      <c r="Y1082" s="95" t="str">
        <f t="shared" si="1796"/>
        <v/>
      </c>
      <c r="Z1082" s="19" t="str">
        <f t="shared" si="1797"/>
        <v/>
      </c>
      <c r="AA1082" s="21" t="str">
        <f t="shared" si="1798"/>
        <v/>
      </c>
      <c r="AB1082" s="7"/>
      <c r="AC1082" s="168"/>
      <c r="AD1082" s="15"/>
      <c r="AE1082" s="74"/>
      <c r="AF1082" s="78" t="str">
        <f t="shared" si="1799"/>
        <v/>
      </c>
      <c r="AG1082" s="75"/>
      <c r="AH1082" s="9" t="str">
        <f t="shared" si="1800"/>
        <v/>
      </c>
      <c r="AI1082" s="102"/>
      <c r="AJ1082" s="9" t="str">
        <f t="shared" si="1801"/>
        <v/>
      </c>
      <c r="AL1082" s="62" t="str">
        <f t="shared" si="1802"/>
        <v/>
      </c>
      <c r="AM1082" s="95" t="str">
        <f t="shared" si="1803"/>
        <v/>
      </c>
      <c r="AN1082" s="19" t="str">
        <f t="shared" si="1804"/>
        <v/>
      </c>
      <c r="AO1082" s="21" t="str">
        <f t="shared" si="1805"/>
        <v/>
      </c>
      <c r="AP1082" s="7"/>
      <c r="AQ1082" s="168"/>
      <c r="AR1082" s="15"/>
      <c r="AS1082" s="74"/>
      <c r="AT1082" s="78" t="str">
        <f t="shared" si="1806"/>
        <v/>
      </c>
      <c r="AU1082" s="75"/>
      <c r="AV1082" s="9" t="str">
        <f t="shared" si="1807"/>
        <v/>
      </c>
      <c r="AW1082" s="102"/>
      <c r="AX1082" s="9" t="str">
        <f t="shared" si="1808"/>
        <v/>
      </c>
      <c r="AZ1082" s="62" t="str">
        <f t="shared" si="1809"/>
        <v/>
      </c>
      <c r="BA1082" s="95" t="str">
        <f t="shared" si="1813"/>
        <v/>
      </c>
      <c r="BB1082" s="19" t="str">
        <f t="shared" si="1810"/>
        <v/>
      </c>
      <c r="BC1082" s="21" t="str">
        <f t="shared" si="1811"/>
        <v/>
      </c>
      <c r="BD1082" s="7"/>
      <c r="BE1082" s="168"/>
      <c r="BF1082" s="169"/>
      <c r="BG1082" s="9"/>
      <c r="BH1082" s="9" t="str">
        <f t="shared" si="1826"/>
        <v/>
      </c>
      <c r="BI1082" s="73"/>
      <c r="BJ1082" s="9" t="str">
        <f t="shared" si="1827"/>
        <v/>
      </c>
      <c r="BK1082" s="9"/>
      <c r="BL1082" s="9" t="str">
        <f t="shared" si="1828"/>
        <v/>
      </c>
      <c r="BM1082" s="9"/>
      <c r="BN1082" s="9"/>
      <c r="BO1082" s="9" t="str">
        <f t="shared" si="1829"/>
        <v/>
      </c>
      <c r="BP1082" s="10" t="str">
        <f t="shared" si="1830"/>
        <v/>
      </c>
      <c r="BQ1082" s="7"/>
      <c r="BS1082" s="168"/>
      <c r="BT1082" s="15"/>
      <c r="BU1082" s="9"/>
      <c r="BV1082" s="9" t="str">
        <f t="shared" si="1831"/>
        <v/>
      </c>
      <c r="BW1082" s="9"/>
      <c r="BX1082" s="9" t="str">
        <f t="shared" si="1832"/>
        <v/>
      </c>
      <c r="BY1082" s="9"/>
      <c r="BZ1082" s="9" t="str">
        <f t="shared" si="1833"/>
        <v/>
      </c>
      <c r="CA1082" s="9"/>
      <c r="CB1082" s="9"/>
      <c r="CC1082" s="9"/>
      <c r="CD1082" s="9" t="str">
        <f t="shared" si="1834"/>
        <v/>
      </c>
      <c r="CE1082" s="10" t="str">
        <f t="shared" si="1835"/>
        <v/>
      </c>
      <c r="CF1082" s="7"/>
      <c r="CH1082" s="15"/>
      <c r="CI1082" s="9"/>
      <c r="CJ1082" s="9" t="str">
        <f t="shared" si="1836"/>
        <v/>
      </c>
      <c r="CK1082" s="9"/>
      <c r="CL1082" s="9" t="str">
        <f t="shared" si="1837"/>
        <v/>
      </c>
      <c r="CM1082" s="9"/>
      <c r="CN1082" s="9" t="str">
        <f t="shared" si="1838"/>
        <v/>
      </c>
      <c r="CO1082" s="9"/>
      <c r="CP1082" s="9"/>
      <c r="CQ1082" s="9"/>
      <c r="CR1082" s="9" t="str">
        <f t="shared" si="1839"/>
        <v/>
      </c>
      <c r="CS1082" s="10" t="str">
        <f t="shared" si="1840"/>
        <v/>
      </c>
      <c r="CT1082" s="7"/>
    </row>
    <row r="1083" spans="1:118" ht="15" customHeight="1">
      <c r="A1083" s="15"/>
      <c r="B1083" s="15"/>
      <c r="C1083" s="122"/>
      <c r="D1083" s="78" t="str">
        <f t="shared" si="1786"/>
        <v/>
      </c>
      <c r="E1083" s="123"/>
      <c r="F1083" s="9" t="str">
        <f t="shared" si="1787"/>
        <v/>
      </c>
      <c r="G1083" s="136"/>
      <c r="H1083" s="9" t="str">
        <f t="shared" si="1788"/>
        <v/>
      </c>
      <c r="I1083" s="118"/>
      <c r="J1083" s="62" t="str">
        <f t="shared" si="1789"/>
        <v/>
      </c>
      <c r="K1083" s="247" t="str">
        <f t="shared" si="1790"/>
        <v/>
      </c>
      <c r="L1083" s="118" t="str">
        <f t="shared" si="1791"/>
        <v/>
      </c>
      <c r="M1083" s="137" t="str">
        <f t="shared" si="1792"/>
        <v/>
      </c>
      <c r="N1083" s="7"/>
      <c r="O1083" s="168"/>
      <c r="P1083" s="15"/>
      <c r="Q1083" s="122"/>
      <c r="R1083" s="78" t="str">
        <f t="shared" si="1793"/>
        <v/>
      </c>
      <c r="S1083" s="123"/>
      <c r="T1083" s="9" t="str">
        <f t="shared" si="1794"/>
        <v/>
      </c>
      <c r="U1083" s="136"/>
      <c r="V1083" s="9" t="str">
        <f t="shared" si="1795"/>
        <v/>
      </c>
      <c r="W1083" s="118"/>
      <c r="X1083" s="62" t="str">
        <f t="shared" si="1812"/>
        <v/>
      </c>
      <c r="Y1083" s="247" t="str">
        <f t="shared" si="1796"/>
        <v/>
      </c>
      <c r="Z1083" s="118" t="str">
        <f t="shared" si="1797"/>
        <v/>
      </c>
      <c r="AA1083" s="137" t="str">
        <f t="shared" si="1798"/>
        <v/>
      </c>
      <c r="AB1083" s="7"/>
      <c r="AC1083" s="168"/>
      <c r="AD1083" s="15"/>
      <c r="AE1083" s="122"/>
      <c r="AF1083" s="78" t="str">
        <f t="shared" si="1799"/>
        <v/>
      </c>
      <c r="AG1083" s="123"/>
      <c r="AH1083" s="9" t="str">
        <f t="shared" si="1800"/>
        <v/>
      </c>
      <c r="AI1083" s="136"/>
      <c r="AJ1083" s="9" t="str">
        <f t="shared" si="1801"/>
        <v/>
      </c>
      <c r="AK1083" s="118"/>
      <c r="AL1083" s="62" t="str">
        <f t="shared" si="1802"/>
        <v/>
      </c>
      <c r="AM1083" s="247" t="str">
        <f t="shared" si="1803"/>
        <v/>
      </c>
      <c r="AN1083" s="118" t="str">
        <f t="shared" si="1804"/>
        <v/>
      </c>
      <c r="AO1083" s="137" t="str">
        <f t="shared" si="1805"/>
        <v/>
      </c>
      <c r="AP1083" s="7"/>
      <c r="AQ1083" s="168"/>
      <c r="AR1083" s="17"/>
      <c r="AS1083" s="122"/>
      <c r="AT1083" s="78" t="str">
        <f t="shared" si="1806"/>
        <v/>
      </c>
      <c r="AU1083" s="123"/>
      <c r="AV1083" s="9" t="str">
        <f t="shared" si="1807"/>
        <v/>
      </c>
      <c r="AW1083" s="136"/>
      <c r="AX1083" s="9" t="str">
        <f t="shared" si="1808"/>
        <v/>
      </c>
      <c r="AY1083" s="118"/>
      <c r="AZ1083" s="62" t="str">
        <f t="shared" si="1809"/>
        <v/>
      </c>
      <c r="BA1083" s="247" t="str">
        <f t="shared" si="1813"/>
        <v/>
      </c>
      <c r="BB1083" s="118" t="str">
        <f t="shared" si="1810"/>
        <v/>
      </c>
      <c r="BC1083" s="137" t="str">
        <f t="shared" si="1811"/>
        <v/>
      </c>
      <c r="BD1083" s="7"/>
      <c r="BE1083" s="168"/>
      <c r="BF1083" s="169"/>
      <c r="BG1083" s="9"/>
      <c r="BH1083" s="9" t="str">
        <f t="shared" si="1826"/>
        <v/>
      </c>
      <c r="BI1083" s="73"/>
      <c r="BJ1083" s="9" t="str">
        <f t="shared" si="1827"/>
        <v/>
      </c>
      <c r="BK1083" s="9"/>
      <c r="BL1083" s="9" t="str">
        <f t="shared" si="1828"/>
        <v/>
      </c>
      <c r="BM1083" s="9"/>
      <c r="BN1083" s="9"/>
      <c r="BO1083" s="9" t="str">
        <f t="shared" si="1829"/>
        <v/>
      </c>
      <c r="BP1083" s="10" t="str">
        <f t="shared" si="1830"/>
        <v/>
      </c>
      <c r="BQ1083" s="7"/>
      <c r="BS1083" s="168"/>
      <c r="BT1083" s="15"/>
      <c r="BU1083" s="9"/>
      <c r="BV1083" s="9" t="str">
        <f t="shared" si="1831"/>
        <v/>
      </c>
      <c r="BW1083" s="9"/>
      <c r="BX1083" s="9" t="str">
        <f t="shared" si="1832"/>
        <v/>
      </c>
      <c r="BY1083" s="9"/>
      <c r="BZ1083" s="9" t="str">
        <f t="shared" si="1833"/>
        <v/>
      </c>
      <c r="CA1083" s="9"/>
      <c r="CB1083" s="9"/>
      <c r="CC1083" s="9"/>
      <c r="CD1083" s="9" t="str">
        <f t="shared" si="1834"/>
        <v/>
      </c>
      <c r="CE1083" s="10" t="str">
        <f t="shared" si="1835"/>
        <v/>
      </c>
      <c r="CF1083" s="7"/>
      <c r="CH1083" s="15"/>
      <c r="CI1083" s="9"/>
      <c r="CJ1083" s="9" t="str">
        <f t="shared" si="1836"/>
        <v/>
      </c>
      <c r="CK1083" s="9"/>
      <c r="CL1083" s="9" t="str">
        <f t="shared" si="1837"/>
        <v/>
      </c>
      <c r="CM1083" s="9"/>
      <c r="CN1083" s="9" t="str">
        <f t="shared" si="1838"/>
        <v/>
      </c>
      <c r="CO1083" s="9"/>
      <c r="CP1083" s="9"/>
      <c r="CQ1083" s="9"/>
      <c r="CR1083" s="9" t="str">
        <f t="shared" si="1839"/>
        <v/>
      </c>
      <c r="CS1083" s="10" t="str">
        <f t="shared" si="1840"/>
        <v/>
      </c>
      <c r="CT1083" s="7"/>
    </row>
    <row r="1084" spans="1:118" ht="15" customHeight="1" thickBot="1">
      <c r="A1084" s="23"/>
      <c r="B1084" s="23"/>
      <c r="C1084" s="61"/>
      <c r="D1084" s="142" t="str">
        <f t="shared" si="1786"/>
        <v/>
      </c>
      <c r="E1084" s="61"/>
      <c r="F1084" s="128" t="str">
        <f t="shared" si="1787"/>
        <v/>
      </c>
      <c r="G1084" s="61"/>
      <c r="H1084" s="128" t="str">
        <f t="shared" si="1788"/>
        <v/>
      </c>
      <c r="I1084" s="61"/>
      <c r="J1084" s="131" t="str">
        <f t="shared" si="1789"/>
        <v/>
      </c>
      <c r="K1084" s="132" t="str">
        <f t="shared" si="1790"/>
        <v/>
      </c>
      <c r="L1084" s="130" t="str">
        <f t="shared" si="1791"/>
        <v/>
      </c>
      <c r="M1084" s="138" t="str">
        <f t="shared" si="1792"/>
        <v/>
      </c>
      <c r="N1084" s="7"/>
      <c r="O1084" s="168"/>
      <c r="P1084" s="23"/>
      <c r="Q1084" s="61"/>
      <c r="R1084" s="142" t="str">
        <f t="shared" si="1793"/>
        <v/>
      </c>
      <c r="S1084" s="61"/>
      <c r="T1084" s="128" t="str">
        <f t="shared" si="1794"/>
        <v/>
      </c>
      <c r="U1084" s="61"/>
      <c r="V1084" s="128" t="str">
        <f t="shared" si="1795"/>
        <v/>
      </c>
      <c r="W1084" s="61"/>
      <c r="X1084" s="131" t="str">
        <f t="shared" si="1812"/>
        <v/>
      </c>
      <c r="Y1084" s="132" t="str">
        <f t="shared" si="1796"/>
        <v/>
      </c>
      <c r="Z1084" s="130" t="str">
        <f t="shared" si="1797"/>
        <v/>
      </c>
      <c r="AA1084" s="138" t="str">
        <f t="shared" si="1798"/>
        <v/>
      </c>
      <c r="AB1084" s="7"/>
      <c r="AC1084" s="168"/>
      <c r="AD1084" s="23"/>
      <c r="AE1084" s="61"/>
      <c r="AF1084" s="142" t="str">
        <f t="shared" si="1799"/>
        <v/>
      </c>
      <c r="AG1084" s="61"/>
      <c r="AH1084" s="128" t="str">
        <f t="shared" si="1800"/>
        <v/>
      </c>
      <c r="AI1084" s="61"/>
      <c r="AJ1084" s="128" t="str">
        <f t="shared" si="1801"/>
        <v/>
      </c>
      <c r="AK1084" s="61"/>
      <c r="AL1084" s="131" t="str">
        <f t="shared" si="1802"/>
        <v/>
      </c>
      <c r="AM1084" s="132" t="str">
        <f t="shared" si="1803"/>
        <v/>
      </c>
      <c r="AN1084" s="130" t="str">
        <f t="shared" si="1804"/>
        <v/>
      </c>
      <c r="AO1084" s="138" t="str">
        <f t="shared" si="1805"/>
        <v/>
      </c>
      <c r="AP1084" s="7"/>
      <c r="AQ1084" s="168"/>
      <c r="AR1084" s="23"/>
      <c r="AS1084" s="61"/>
      <c r="AT1084" s="142" t="str">
        <f t="shared" si="1806"/>
        <v/>
      </c>
      <c r="AU1084" s="61"/>
      <c r="AV1084" s="128" t="str">
        <f t="shared" si="1807"/>
        <v/>
      </c>
      <c r="AW1084" s="61"/>
      <c r="AX1084" s="128" t="str">
        <f t="shared" si="1808"/>
        <v/>
      </c>
      <c r="AY1084" s="61"/>
      <c r="AZ1084" s="131" t="str">
        <f t="shared" si="1809"/>
        <v/>
      </c>
      <c r="BA1084" s="132" t="str">
        <f t="shared" si="1813"/>
        <v/>
      </c>
      <c r="BB1084" s="130" t="str">
        <f t="shared" si="1810"/>
        <v/>
      </c>
      <c r="BC1084" s="138" t="str">
        <f t="shared" si="1811"/>
        <v/>
      </c>
      <c r="BD1084" s="7"/>
      <c r="BE1084" s="168"/>
      <c r="BF1084" s="169"/>
      <c r="BG1084" s="9"/>
      <c r="BH1084" s="9" t="str">
        <f>IF(BG1084="","",BG1084-BG1075)</f>
        <v/>
      </c>
      <c r="BI1084" s="73"/>
      <c r="BJ1084" s="9" t="str">
        <f>IF(BI1084="","",BI1084-BI1075)</f>
        <v/>
      </c>
      <c r="BK1084" s="9"/>
      <c r="BL1084" s="9" t="str">
        <f>IF(BK1084="","",BK1075+BM1075-BK1084)</f>
        <v/>
      </c>
      <c r="BM1084" s="9"/>
      <c r="BN1084" s="9"/>
      <c r="BO1084" s="9" t="str">
        <f t="shared" si="1829"/>
        <v/>
      </c>
      <c r="BP1084" s="10" t="str">
        <f t="shared" si="1830"/>
        <v/>
      </c>
      <c r="BQ1084" s="7"/>
      <c r="BS1084" s="168"/>
      <c r="BT1084" s="15"/>
      <c r="BU1084" s="9"/>
      <c r="BV1084" s="9" t="str">
        <f>IF(BU1084="","",BU1084-BU1075)</f>
        <v/>
      </c>
      <c r="BW1084" s="9"/>
      <c r="BX1084" s="9" t="str">
        <f>IF(BW1084="","",BW1084-BW1075)</f>
        <v/>
      </c>
      <c r="BY1084" s="9"/>
      <c r="BZ1084" s="9" t="str">
        <f>IF(BY1084="","",BY1075+CA1075-BY1084)</f>
        <v/>
      </c>
      <c r="CA1084" s="9"/>
      <c r="CB1084" s="9"/>
      <c r="CC1084" s="9"/>
      <c r="CD1084" s="9" t="str">
        <f t="shared" si="1834"/>
        <v/>
      </c>
      <c r="CE1084" s="10" t="str">
        <f t="shared" si="1835"/>
        <v/>
      </c>
      <c r="CF1084" s="7"/>
      <c r="CH1084" s="15"/>
      <c r="CI1084" s="9"/>
      <c r="CJ1084" s="9" t="str">
        <f>IF(CI1084="","",CI1084-CI1075)</f>
        <v/>
      </c>
      <c r="CK1084" s="9"/>
      <c r="CL1084" s="9" t="str">
        <f>IF(CK1084="","",CK1084-CK1075)</f>
        <v/>
      </c>
      <c r="CM1084" s="9"/>
      <c r="CN1084" s="9" t="str">
        <f>IF(CM1084="","",CM1075+CO1075-CM1084)</f>
        <v/>
      </c>
      <c r="CO1084" s="9"/>
      <c r="CP1084" s="9"/>
      <c r="CQ1084" s="9"/>
      <c r="CR1084" s="9" t="str">
        <f t="shared" si="1839"/>
        <v/>
      </c>
      <c r="CS1084" s="10" t="str">
        <f t="shared" si="1840"/>
        <v/>
      </c>
      <c r="CT1084" s="7"/>
    </row>
    <row r="1085" spans="1:118" ht="15" customHeight="1" thickTop="1">
      <c r="A1085" s="89"/>
      <c r="B1085" s="89"/>
      <c r="C1085" s="78"/>
      <c r="D1085" s="78" t="str">
        <f t="shared" si="1786"/>
        <v/>
      </c>
      <c r="E1085" s="78"/>
      <c r="F1085" s="28" t="str">
        <f t="shared" si="1787"/>
        <v/>
      </c>
      <c r="G1085" s="78"/>
      <c r="H1085" s="78" t="str">
        <f t="shared" si="1788"/>
        <v/>
      </c>
      <c r="I1085" s="78"/>
      <c r="J1085" s="90" t="str">
        <f t="shared" si="1789"/>
        <v/>
      </c>
      <c r="K1085" s="91" t="str">
        <f t="shared" si="1790"/>
        <v/>
      </c>
      <c r="L1085" s="28" t="str">
        <f t="shared" si="1791"/>
        <v/>
      </c>
      <c r="M1085" s="29" t="str">
        <f t="shared" si="1792"/>
        <v/>
      </c>
      <c r="N1085" s="7"/>
      <c r="P1085" s="89" t="str">
        <f>IF(A1085="","",A1085)</f>
        <v/>
      </c>
      <c r="Q1085" s="78"/>
      <c r="R1085" s="78" t="str">
        <f t="shared" si="1793"/>
        <v/>
      </c>
      <c r="S1085" s="78"/>
      <c r="T1085" s="28" t="str">
        <f t="shared" si="1794"/>
        <v/>
      </c>
      <c r="U1085" s="78"/>
      <c r="V1085" s="78" t="str">
        <f t="shared" si="1795"/>
        <v/>
      </c>
      <c r="W1085" s="78"/>
      <c r="X1085" s="90" t="str">
        <f t="shared" si="1812"/>
        <v/>
      </c>
      <c r="Y1085" s="91" t="str">
        <f t="shared" si="1796"/>
        <v/>
      </c>
      <c r="Z1085" s="28" t="str">
        <f t="shared" si="1797"/>
        <v/>
      </c>
      <c r="AA1085" s="29" t="str">
        <f t="shared" si="1798"/>
        <v/>
      </c>
      <c r="AB1085" s="7"/>
      <c r="AD1085" s="89" t="str">
        <f>IF(BQ1085="","",BQ1085)</f>
        <v/>
      </c>
      <c r="AE1085" s="78"/>
      <c r="AF1085" s="78" t="str">
        <f t="shared" si="1799"/>
        <v/>
      </c>
      <c r="AG1085" s="78"/>
      <c r="AH1085" s="28" t="str">
        <f t="shared" si="1800"/>
        <v/>
      </c>
      <c r="AI1085" s="78"/>
      <c r="AJ1085" s="78" t="str">
        <f t="shared" si="1801"/>
        <v/>
      </c>
      <c r="AK1085" s="78"/>
      <c r="AL1085" s="90" t="str">
        <f t="shared" si="1802"/>
        <v/>
      </c>
      <c r="AM1085" s="91" t="str">
        <f t="shared" si="1803"/>
        <v/>
      </c>
      <c r="AN1085" s="28" t="str">
        <f t="shared" si="1804"/>
        <v/>
      </c>
      <c r="AO1085" s="29" t="str">
        <f t="shared" si="1805"/>
        <v/>
      </c>
      <c r="AP1085" s="7"/>
      <c r="AR1085" s="89"/>
      <c r="AS1085" s="78"/>
      <c r="AT1085" s="78" t="str">
        <f t="shared" si="1806"/>
        <v/>
      </c>
      <c r="AU1085" s="78"/>
      <c r="AV1085" s="28" t="str">
        <f t="shared" si="1807"/>
        <v/>
      </c>
      <c r="AW1085" s="78"/>
      <c r="AX1085" s="78" t="str">
        <f t="shared" si="1808"/>
        <v/>
      </c>
      <c r="AY1085" s="78"/>
      <c r="AZ1085" s="90" t="str">
        <f t="shared" si="1809"/>
        <v/>
      </c>
      <c r="BA1085" s="91" t="str">
        <f t="shared" si="1813"/>
        <v/>
      </c>
      <c r="BB1085" s="28" t="str">
        <f t="shared" si="1810"/>
        <v/>
      </c>
      <c r="BC1085" s="29" t="str">
        <f t="shared" si="1811"/>
        <v/>
      </c>
      <c r="BD1085" s="7"/>
      <c r="BF1085" s="15"/>
      <c r="BG1085" s="9"/>
      <c r="BH1085" s="9" t="str">
        <f>IF(BG1085="","",BG1085-BG1083)</f>
        <v/>
      </c>
      <c r="BI1085" s="73"/>
      <c r="BJ1085" s="9" t="str">
        <f>IF(BI1085="","",BI1085-BI1083)</f>
        <v/>
      </c>
      <c r="BK1085" s="9"/>
      <c r="BL1085" s="9" t="str">
        <f>IF(BK1085="","",BK1083+BM1083-BK1085)</f>
        <v/>
      </c>
      <c r="BM1085" s="9"/>
      <c r="BN1085" s="9"/>
      <c r="BO1085" s="9" t="str">
        <f t="shared" si="1829"/>
        <v/>
      </c>
      <c r="BP1085" s="10" t="str">
        <f t="shared" si="1830"/>
        <v/>
      </c>
      <c r="BQ1085" s="7"/>
      <c r="BS1085" s="1"/>
      <c r="BT1085" s="15"/>
      <c r="BU1085" s="9"/>
      <c r="BV1085" s="9" t="str">
        <f>IF(BU1085="","",BU1085-BU1083)</f>
        <v/>
      </c>
      <c r="BW1085" s="9"/>
      <c r="BX1085" s="9" t="str">
        <f>IF(BW1085="","",BW1085-BW1083)</f>
        <v/>
      </c>
      <c r="BY1085" s="9"/>
      <c r="BZ1085" s="9" t="str">
        <f>IF(BY1085="","",BY1083+CA1083-BY1085)</f>
        <v/>
      </c>
      <c r="CA1085" s="9"/>
      <c r="CB1085" s="9"/>
      <c r="CC1085" s="9"/>
      <c r="CD1085" s="9" t="str">
        <f t="shared" si="1834"/>
        <v/>
      </c>
      <c r="CE1085" s="10" t="str">
        <f t="shared" si="1835"/>
        <v/>
      </c>
      <c r="CF1085" s="7"/>
      <c r="CH1085" s="15"/>
      <c r="CI1085" s="9"/>
      <c r="CJ1085" s="9" t="str">
        <f>IF(CI1085="","",CI1085-CI1083)</f>
        <v/>
      </c>
      <c r="CK1085" s="9"/>
      <c r="CL1085" s="9" t="str">
        <f>IF(CK1085="","",CK1085-CK1083)</f>
        <v/>
      </c>
      <c r="CM1085" s="9"/>
      <c r="CN1085" s="9" t="str">
        <f>IF(CM1085="","",CM1083+CO1083-CM1085)</f>
        <v/>
      </c>
      <c r="CO1085" s="9"/>
      <c r="CP1085" s="9"/>
      <c r="CQ1085" s="9"/>
      <c r="CR1085" s="9" t="str">
        <f t="shared" si="1839"/>
        <v/>
      </c>
      <c r="CS1085" s="10" t="str">
        <f t="shared" si="1840"/>
        <v/>
      </c>
      <c r="CT1085" s="7"/>
    </row>
    <row r="1086" spans="1:118" ht="15" customHeight="1">
      <c r="A1086" s="15"/>
      <c r="B1086" s="15"/>
      <c r="C1086" s="9"/>
      <c r="D1086" s="9" t="str">
        <f t="shared" si="1786"/>
        <v/>
      </c>
      <c r="E1086" s="9"/>
      <c r="F1086" s="9" t="str">
        <f t="shared" si="1787"/>
        <v/>
      </c>
      <c r="G1086" s="9"/>
      <c r="H1086" s="9" t="str">
        <f t="shared" si="1788"/>
        <v/>
      </c>
      <c r="I1086" s="9"/>
      <c r="J1086" s="62" t="str">
        <f t="shared" si="1789"/>
        <v/>
      </c>
      <c r="K1086" s="95" t="str">
        <f t="shared" si="1790"/>
        <v/>
      </c>
      <c r="L1086" s="9" t="str">
        <f t="shared" si="1791"/>
        <v/>
      </c>
      <c r="M1086" s="10" t="str">
        <f t="shared" si="1792"/>
        <v/>
      </c>
      <c r="N1086" s="7"/>
      <c r="P1086" s="15"/>
      <c r="Q1086" s="9"/>
      <c r="R1086" s="9" t="str">
        <f t="shared" si="1793"/>
        <v/>
      </c>
      <c r="S1086" s="9"/>
      <c r="T1086" s="9" t="str">
        <f t="shared" si="1794"/>
        <v/>
      </c>
      <c r="U1086" s="9"/>
      <c r="V1086" s="9" t="str">
        <f t="shared" si="1795"/>
        <v/>
      </c>
      <c r="W1086" s="9"/>
      <c r="X1086" s="62" t="str">
        <f t="shared" si="1812"/>
        <v/>
      </c>
      <c r="Y1086" s="95" t="str">
        <f t="shared" si="1796"/>
        <v/>
      </c>
      <c r="Z1086" s="9" t="str">
        <f t="shared" si="1797"/>
        <v/>
      </c>
      <c r="AA1086" s="10" t="str">
        <f t="shared" si="1798"/>
        <v/>
      </c>
      <c r="AB1086" s="7"/>
      <c r="AD1086" s="15"/>
      <c r="AE1086" s="9"/>
      <c r="AF1086" s="9" t="str">
        <f t="shared" si="1799"/>
        <v/>
      </c>
      <c r="AG1086" s="9"/>
      <c r="AH1086" s="9" t="str">
        <f t="shared" si="1800"/>
        <v/>
      </c>
      <c r="AI1086" s="9"/>
      <c r="AJ1086" s="9" t="str">
        <f t="shared" si="1801"/>
        <v/>
      </c>
      <c r="AK1086" s="9"/>
      <c r="AL1086" s="62" t="str">
        <f t="shared" si="1802"/>
        <v/>
      </c>
      <c r="AM1086" s="95" t="str">
        <f t="shared" si="1803"/>
        <v/>
      </c>
      <c r="AN1086" s="9" t="str">
        <f t="shared" si="1804"/>
        <v/>
      </c>
      <c r="AO1086" s="10" t="str">
        <f t="shared" si="1805"/>
        <v/>
      </c>
      <c r="AP1086" s="7"/>
      <c r="AR1086" s="15"/>
      <c r="AS1086" s="9"/>
      <c r="AT1086" s="9" t="str">
        <f t="shared" si="1806"/>
        <v/>
      </c>
      <c r="AU1086" s="9"/>
      <c r="AV1086" s="9" t="str">
        <f t="shared" si="1807"/>
        <v/>
      </c>
      <c r="AW1086" s="9"/>
      <c r="AX1086" s="9" t="str">
        <f t="shared" si="1808"/>
        <v/>
      </c>
      <c r="AY1086" s="9"/>
      <c r="AZ1086" s="62" t="str">
        <f t="shared" si="1809"/>
        <v/>
      </c>
      <c r="BA1086" s="95" t="str">
        <f t="shared" si="1813"/>
        <v/>
      </c>
      <c r="BB1086" s="9" t="str">
        <f t="shared" si="1810"/>
        <v/>
      </c>
      <c r="BC1086" s="10" t="str">
        <f t="shared" si="1811"/>
        <v/>
      </c>
      <c r="BD1086" s="7"/>
      <c r="BF1086" s="15"/>
      <c r="BG1086" s="9"/>
      <c r="BH1086" s="9" t="str">
        <f t="shared" ref="BH1086:BH1104" si="1841">IF(BG1086="","",BG1086-BG1085)</f>
        <v/>
      </c>
      <c r="BI1086" s="73"/>
      <c r="BJ1086" s="9" t="str">
        <f t="shared" ref="BJ1086:BJ1105" si="1842">IF(BI1086="","",BI1086-BI1085)</f>
        <v/>
      </c>
      <c r="BK1086" s="9"/>
      <c r="BL1086" s="9" t="str">
        <f t="shared" ref="BL1086:BL1105" si="1843">IF(BK1086="","",BK1085+BM1085-BK1086)</f>
        <v/>
      </c>
      <c r="BM1086" s="9"/>
      <c r="BN1086" s="9"/>
      <c r="BO1086" s="9" t="str">
        <f t="shared" si="1829"/>
        <v/>
      </c>
      <c r="BP1086" s="10" t="str">
        <f t="shared" si="1830"/>
        <v/>
      </c>
      <c r="BQ1086" s="7"/>
      <c r="BS1086" s="1"/>
      <c r="BT1086" s="15"/>
      <c r="BU1086" s="9"/>
      <c r="BV1086" s="9" t="str">
        <f t="shared" ref="BV1086:BV1104" si="1844">IF(BU1086="","",BU1086-BU1085)</f>
        <v/>
      </c>
      <c r="BW1086" s="9"/>
      <c r="BX1086" s="9" t="str">
        <f t="shared" ref="BX1086:BX1105" si="1845">IF(BW1086="","",BW1086-BW1085)</f>
        <v/>
      </c>
      <c r="BY1086" s="9"/>
      <c r="BZ1086" s="9" t="str">
        <f t="shared" ref="BZ1086:BZ1105" si="1846">IF(BY1086="","",BY1085+CA1085-BY1086)</f>
        <v/>
      </c>
      <c r="CA1086" s="9"/>
      <c r="CB1086" s="9"/>
      <c r="CC1086" s="9"/>
      <c r="CD1086" s="9" t="str">
        <f t="shared" si="1834"/>
        <v/>
      </c>
      <c r="CE1086" s="10" t="str">
        <f t="shared" si="1835"/>
        <v/>
      </c>
      <c r="CF1086" s="7"/>
      <c r="CH1086" s="15"/>
      <c r="CI1086" s="9"/>
      <c r="CJ1086" s="9" t="str">
        <f t="shared" ref="CJ1086:CJ1104" si="1847">IF(CI1086="","",CI1086-CI1085)</f>
        <v/>
      </c>
      <c r="CK1086" s="9"/>
      <c r="CL1086" s="9" t="str">
        <f t="shared" ref="CL1086:CL1105" si="1848">IF(CK1086="","",CK1086-CK1085)</f>
        <v/>
      </c>
      <c r="CM1086" s="9"/>
      <c r="CN1086" s="9" t="str">
        <f t="shared" ref="CN1086:CN1105" si="1849">IF(CM1086="","",CM1085+CO1085-CM1086)</f>
        <v/>
      </c>
      <c r="CO1086" s="9"/>
      <c r="CP1086" s="9"/>
      <c r="CQ1086" s="9"/>
      <c r="CR1086" s="9" t="str">
        <f t="shared" si="1839"/>
        <v/>
      </c>
      <c r="CS1086" s="10" t="str">
        <f t="shared" si="1840"/>
        <v/>
      </c>
      <c r="CT1086" s="7"/>
    </row>
    <row r="1087" spans="1:118" ht="15" customHeight="1">
      <c r="A1087" s="15"/>
      <c r="B1087" s="15"/>
      <c r="C1087" s="9"/>
      <c r="D1087" s="9" t="str">
        <f t="shared" si="1786"/>
        <v/>
      </c>
      <c r="E1087" s="9"/>
      <c r="F1087" s="9" t="str">
        <f t="shared" si="1787"/>
        <v/>
      </c>
      <c r="G1087" s="9"/>
      <c r="H1087" s="9" t="str">
        <f t="shared" si="1788"/>
        <v/>
      </c>
      <c r="I1087" s="9"/>
      <c r="J1087" s="62" t="str">
        <f t="shared" si="1789"/>
        <v/>
      </c>
      <c r="K1087" s="9" t="str">
        <f t="shared" si="1790"/>
        <v/>
      </c>
      <c r="L1087" s="9" t="str">
        <f t="shared" si="1791"/>
        <v/>
      </c>
      <c r="M1087" s="10" t="str">
        <f t="shared" si="1792"/>
        <v/>
      </c>
      <c r="N1087" s="7"/>
      <c r="P1087" s="15"/>
      <c r="Q1087" s="9"/>
      <c r="R1087" s="9" t="str">
        <f t="shared" si="1793"/>
        <v/>
      </c>
      <c r="S1087" s="9"/>
      <c r="T1087" s="9" t="str">
        <f t="shared" si="1794"/>
        <v/>
      </c>
      <c r="U1087" s="9"/>
      <c r="V1087" s="9" t="str">
        <f t="shared" si="1795"/>
        <v/>
      </c>
      <c r="W1087" s="9"/>
      <c r="X1087" s="62" t="str">
        <f t="shared" si="1812"/>
        <v/>
      </c>
      <c r="Y1087" s="9" t="str">
        <f t="shared" si="1796"/>
        <v/>
      </c>
      <c r="Z1087" s="9" t="str">
        <f t="shared" si="1797"/>
        <v/>
      </c>
      <c r="AA1087" s="10" t="str">
        <f t="shared" si="1798"/>
        <v/>
      </c>
      <c r="AB1087" s="7"/>
      <c r="AD1087" s="15"/>
      <c r="AE1087" s="9"/>
      <c r="AF1087" s="9" t="str">
        <f t="shared" si="1799"/>
        <v/>
      </c>
      <c r="AG1087" s="9"/>
      <c r="AH1087" s="9" t="str">
        <f t="shared" si="1800"/>
        <v/>
      </c>
      <c r="AI1087" s="9"/>
      <c r="AJ1087" s="9" t="str">
        <f t="shared" si="1801"/>
        <v/>
      </c>
      <c r="AK1087" s="9"/>
      <c r="AL1087" s="62" t="str">
        <f t="shared" si="1802"/>
        <v/>
      </c>
      <c r="AM1087" s="9" t="str">
        <f t="shared" si="1803"/>
        <v/>
      </c>
      <c r="AN1087" s="9" t="str">
        <f t="shared" si="1804"/>
        <v/>
      </c>
      <c r="AO1087" s="10" t="str">
        <f t="shared" si="1805"/>
        <v/>
      </c>
      <c r="AP1087" s="7"/>
      <c r="AR1087" s="17"/>
      <c r="AS1087" s="9"/>
      <c r="AT1087" s="9" t="str">
        <f t="shared" si="1806"/>
        <v/>
      </c>
      <c r="AU1087" s="9"/>
      <c r="AV1087" s="9" t="str">
        <f t="shared" si="1807"/>
        <v/>
      </c>
      <c r="AW1087" s="9"/>
      <c r="AX1087" s="9" t="str">
        <f t="shared" si="1808"/>
        <v/>
      </c>
      <c r="AY1087" s="9"/>
      <c r="AZ1087" s="62" t="str">
        <f t="shared" si="1809"/>
        <v/>
      </c>
      <c r="BA1087" s="9" t="str">
        <f t="shared" si="1813"/>
        <v/>
      </c>
      <c r="BB1087" s="9" t="str">
        <f t="shared" si="1810"/>
        <v/>
      </c>
      <c r="BC1087" s="10" t="str">
        <f t="shared" si="1811"/>
        <v/>
      </c>
      <c r="BD1087" s="7"/>
      <c r="BF1087" s="15"/>
      <c r="BG1087" s="9"/>
      <c r="BH1087" s="9" t="str">
        <f t="shared" si="1841"/>
        <v/>
      </c>
      <c r="BI1087" s="73"/>
      <c r="BJ1087" s="9" t="str">
        <f t="shared" si="1842"/>
        <v/>
      </c>
      <c r="BK1087" s="9"/>
      <c r="BL1087" s="9" t="str">
        <f t="shared" si="1843"/>
        <v/>
      </c>
      <c r="BM1087" s="9"/>
      <c r="BN1087" s="9"/>
      <c r="BO1087" s="9" t="str">
        <f t="shared" si="1829"/>
        <v/>
      </c>
      <c r="BP1087" s="10" t="str">
        <f t="shared" si="1830"/>
        <v/>
      </c>
      <c r="BQ1087" s="7"/>
      <c r="BS1087" s="1"/>
      <c r="BT1087" s="15"/>
      <c r="BU1087" s="9"/>
      <c r="BV1087" s="9" t="str">
        <f t="shared" si="1844"/>
        <v/>
      </c>
      <c r="BW1087" s="9"/>
      <c r="BX1087" s="9" t="str">
        <f t="shared" si="1845"/>
        <v/>
      </c>
      <c r="BY1087" s="9"/>
      <c r="BZ1087" s="9" t="str">
        <f t="shared" si="1846"/>
        <v/>
      </c>
      <c r="CA1087" s="9"/>
      <c r="CB1087" s="9"/>
      <c r="CC1087" s="9"/>
      <c r="CD1087" s="9" t="str">
        <f t="shared" si="1834"/>
        <v/>
      </c>
      <c r="CE1087" s="10" t="str">
        <f t="shared" si="1835"/>
        <v/>
      </c>
      <c r="CF1087" s="7"/>
      <c r="CH1087" s="15"/>
      <c r="CI1087" s="9"/>
      <c r="CJ1087" s="9" t="str">
        <f t="shared" si="1847"/>
        <v/>
      </c>
      <c r="CK1087" s="9"/>
      <c r="CL1087" s="9" t="str">
        <f t="shared" si="1848"/>
        <v/>
      </c>
      <c r="CM1087" s="9"/>
      <c r="CN1087" s="9" t="str">
        <f t="shared" si="1849"/>
        <v/>
      </c>
      <c r="CO1087" s="9"/>
      <c r="CP1087" s="9"/>
      <c r="CQ1087" s="9"/>
      <c r="CR1087" s="9" t="str">
        <f t="shared" si="1839"/>
        <v/>
      </c>
      <c r="CS1087" s="10" t="str">
        <f t="shared" si="1840"/>
        <v/>
      </c>
      <c r="CT1087" s="7"/>
    </row>
    <row r="1088" spans="1:118" ht="15" customHeight="1" thickBot="1">
      <c r="A1088" s="23"/>
      <c r="B1088" s="23"/>
      <c r="C1088" s="24"/>
      <c r="D1088" s="24" t="str">
        <f t="shared" si="1786"/>
        <v/>
      </c>
      <c r="E1088" s="24"/>
      <c r="F1088" s="24" t="str">
        <f t="shared" si="1787"/>
        <v/>
      </c>
      <c r="G1088" s="24"/>
      <c r="H1088" s="24" t="str">
        <f t="shared" si="1788"/>
        <v/>
      </c>
      <c r="I1088" s="24"/>
      <c r="J1088" s="63" t="str">
        <f t="shared" si="1789"/>
        <v/>
      </c>
      <c r="K1088" s="96" t="str">
        <f t="shared" si="1790"/>
        <v/>
      </c>
      <c r="L1088" s="24" t="str">
        <f t="shared" si="1791"/>
        <v/>
      </c>
      <c r="M1088" s="26" t="str">
        <f t="shared" si="1792"/>
        <v/>
      </c>
      <c r="N1088" s="7"/>
      <c r="P1088" s="23"/>
      <c r="Q1088" s="24"/>
      <c r="R1088" s="24" t="str">
        <f t="shared" si="1793"/>
        <v/>
      </c>
      <c r="S1088" s="24"/>
      <c r="T1088" s="24" t="str">
        <f t="shared" si="1794"/>
        <v/>
      </c>
      <c r="U1088" s="24"/>
      <c r="V1088" s="24" t="str">
        <f t="shared" si="1795"/>
        <v/>
      </c>
      <c r="W1088" s="24"/>
      <c r="X1088" s="63" t="str">
        <f t="shared" si="1812"/>
        <v/>
      </c>
      <c r="Y1088" s="96" t="str">
        <f t="shared" si="1796"/>
        <v/>
      </c>
      <c r="Z1088" s="24" t="str">
        <f t="shared" si="1797"/>
        <v/>
      </c>
      <c r="AA1088" s="26" t="str">
        <f t="shared" si="1798"/>
        <v/>
      </c>
      <c r="AB1088" s="7"/>
      <c r="AD1088" s="23"/>
      <c r="AE1088" s="24"/>
      <c r="AF1088" s="24" t="str">
        <f t="shared" si="1799"/>
        <v/>
      </c>
      <c r="AG1088" s="24"/>
      <c r="AH1088" s="24" t="str">
        <f t="shared" si="1800"/>
        <v/>
      </c>
      <c r="AI1088" s="24"/>
      <c r="AJ1088" s="24" t="str">
        <f t="shared" si="1801"/>
        <v/>
      </c>
      <c r="AK1088" s="24"/>
      <c r="AL1088" s="63" t="str">
        <f t="shared" si="1802"/>
        <v/>
      </c>
      <c r="AM1088" s="96" t="str">
        <f t="shared" si="1803"/>
        <v/>
      </c>
      <c r="AN1088" s="24" t="str">
        <f t="shared" si="1804"/>
        <v/>
      </c>
      <c r="AO1088" s="26" t="str">
        <f t="shared" si="1805"/>
        <v/>
      </c>
      <c r="AP1088" s="7"/>
      <c r="AR1088" s="23"/>
      <c r="AS1088" s="24"/>
      <c r="AT1088" s="24" t="str">
        <f t="shared" si="1806"/>
        <v/>
      </c>
      <c r="AU1088" s="24"/>
      <c r="AV1088" s="24" t="str">
        <f t="shared" si="1807"/>
        <v/>
      </c>
      <c r="AW1088" s="24"/>
      <c r="AX1088" s="24" t="str">
        <f t="shared" si="1808"/>
        <v/>
      </c>
      <c r="AY1088" s="24"/>
      <c r="AZ1088" s="63" t="str">
        <f t="shared" si="1809"/>
        <v/>
      </c>
      <c r="BA1088" s="96" t="str">
        <f t="shared" si="1813"/>
        <v/>
      </c>
      <c r="BB1088" s="24" t="str">
        <f t="shared" si="1810"/>
        <v/>
      </c>
      <c r="BC1088" s="26" t="str">
        <f t="shared" si="1811"/>
        <v/>
      </c>
      <c r="BD1088" s="7"/>
      <c r="BF1088" s="15"/>
      <c r="BG1088" s="9"/>
      <c r="BH1088" s="9" t="str">
        <f t="shared" si="1841"/>
        <v/>
      </c>
      <c r="BI1088" s="73"/>
      <c r="BJ1088" s="9" t="str">
        <f t="shared" si="1842"/>
        <v/>
      </c>
      <c r="BK1088" s="9"/>
      <c r="BL1088" s="9" t="str">
        <f t="shared" si="1843"/>
        <v/>
      </c>
      <c r="BM1088" s="9"/>
      <c r="BN1088" s="9"/>
      <c r="BO1088" s="9" t="str">
        <f t="shared" si="1829"/>
        <v/>
      </c>
      <c r="BP1088" s="10" t="str">
        <f t="shared" si="1830"/>
        <v/>
      </c>
      <c r="BQ1088" s="7"/>
      <c r="BS1088" s="1"/>
      <c r="BT1088" s="15"/>
      <c r="BU1088" s="9"/>
      <c r="BV1088" s="9" t="str">
        <f t="shared" si="1844"/>
        <v/>
      </c>
      <c r="BW1088" s="9"/>
      <c r="BX1088" s="9" t="str">
        <f t="shared" si="1845"/>
        <v/>
      </c>
      <c r="BY1088" s="9"/>
      <c r="BZ1088" s="9" t="str">
        <f t="shared" si="1846"/>
        <v/>
      </c>
      <c r="CA1088" s="9"/>
      <c r="CB1088" s="9"/>
      <c r="CC1088" s="9"/>
      <c r="CD1088" s="9" t="str">
        <f t="shared" si="1834"/>
        <v/>
      </c>
      <c r="CE1088" s="10" t="str">
        <f t="shared" si="1835"/>
        <v/>
      </c>
      <c r="CF1088" s="7"/>
      <c r="CH1088" s="15"/>
      <c r="CI1088" s="9"/>
      <c r="CJ1088" s="9" t="str">
        <f t="shared" si="1847"/>
        <v/>
      </c>
      <c r="CK1088" s="9"/>
      <c r="CL1088" s="9" t="str">
        <f t="shared" si="1848"/>
        <v/>
      </c>
      <c r="CM1088" s="9"/>
      <c r="CN1088" s="9" t="str">
        <f t="shared" si="1849"/>
        <v/>
      </c>
      <c r="CO1088" s="9"/>
      <c r="CP1088" s="9"/>
      <c r="CQ1088" s="9"/>
      <c r="CR1088" s="9" t="str">
        <f t="shared" si="1839"/>
        <v/>
      </c>
      <c r="CS1088" s="10" t="str">
        <f t="shared" si="1840"/>
        <v/>
      </c>
      <c r="CT1088" s="7"/>
    </row>
    <row r="1089" spans="1:113" ht="15" customHeight="1" thickTop="1">
      <c r="A1089" s="15"/>
      <c r="B1089" s="6" t="str">
        <f>IF(A1089="","",SUM(D1089:D1092)+SUM(R1089:R1092)+BH1062+SUM(BV1089:BV1092))</f>
        <v/>
      </c>
      <c r="C1089" s="78"/>
      <c r="D1089" s="78" t="str">
        <f t="shared" si="1786"/>
        <v/>
      </c>
      <c r="E1089" s="78"/>
      <c r="F1089" s="28" t="str">
        <f t="shared" si="1787"/>
        <v/>
      </c>
      <c r="G1089" s="78"/>
      <c r="H1089" s="78" t="str">
        <f t="shared" si="1788"/>
        <v/>
      </c>
      <c r="I1089" s="78"/>
      <c r="J1089" s="90"/>
      <c r="K1089" s="91"/>
      <c r="L1089" s="28" t="str">
        <f t="shared" si="1791"/>
        <v/>
      </c>
      <c r="M1089" s="29" t="str">
        <f t="shared" si="1792"/>
        <v/>
      </c>
      <c r="N1089" s="7"/>
      <c r="P1089" s="89" t="str">
        <f>IF(A1089="","",A1089)</f>
        <v/>
      </c>
      <c r="Q1089" s="78"/>
      <c r="R1089" s="78" t="str">
        <f t="shared" si="1793"/>
        <v/>
      </c>
      <c r="S1089" s="78"/>
      <c r="T1089" s="28" t="str">
        <f t="shared" si="1794"/>
        <v/>
      </c>
      <c r="U1089" s="78"/>
      <c r="V1089" s="78" t="str">
        <f t="shared" si="1795"/>
        <v/>
      </c>
      <c r="W1089" s="78"/>
      <c r="X1089" s="90"/>
      <c r="Y1089" s="91"/>
      <c r="Z1089" s="28" t="str">
        <f t="shared" si="1797"/>
        <v/>
      </c>
      <c r="AA1089" s="29" t="str">
        <f t="shared" si="1798"/>
        <v/>
      </c>
      <c r="AB1089" s="7"/>
      <c r="AD1089" s="89" t="str">
        <f>IF(BQ1089="","",BQ1089)</f>
        <v/>
      </c>
      <c r="AE1089" s="78"/>
      <c r="AF1089" s="78" t="str">
        <f t="shared" si="1799"/>
        <v/>
      </c>
      <c r="AG1089" s="78"/>
      <c r="AH1089" s="28" t="str">
        <f t="shared" si="1800"/>
        <v/>
      </c>
      <c r="AI1089" s="78"/>
      <c r="AJ1089" s="78" t="str">
        <f t="shared" si="1801"/>
        <v/>
      </c>
      <c r="AK1089" s="78"/>
      <c r="AL1089" s="90"/>
      <c r="AM1089" s="91"/>
      <c r="AN1089" s="28" t="str">
        <f t="shared" si="1804"/>
        <v/>
      </c>
      <c r="AO1089" s="29" t="str">
        <f t="shared" si="1805"/>
        <v/>
      </c>
      <c r="AP1089" s="7"/>
      <c r="AR1089" s="89"/>
      <c r="AS1089" s="78"/>
      <c r="AT1089" s="78" t="str">
        <f t="shared" si="1806"/>
        <v/>
      </c>
      <c r="AU1089" s="78"/>
      <c r="AV1089" s="28" t="str">
        <f t="shared" si="1807"/>
        <v/>
      </c>
      <c r="AW1089" s="78"/>
      <c r="AX1089" s="78" t="str">
        <f t="shared" si="1808"/>
        <v/>
      </c>
      <c r="AY1089" s="78"/>
      <c r="AZ1089" s="90"/>
      <c r="BA1089" s="91"/>
      <c r="BB1089" s="28" t="str">
        <f t="shared" si="1810"/>
        <v/>
      </c>
      <c r="BC1089" s="29" t="str">
        <f t="shared" si="1811"/>
        <v/>
      </c>
      <c r="BD1089" s="7"/>
      <c r="BF1089" s="15"/>
      <c r="BG1089" s="9"/>
      <c r="BH1089" s="9" t="str">
        <f t="shared" si="1841"/>
        <v/>
      </c>
      <c r="BI1089" s="73"/>
      <c r="BJ1089" s="9" t="str">
        <f t="shared" si="1842"/>
        <v/>
      </c>
      <c r="BK1089" s="9"/>
      <c r="BL1089" s="9" t="str">
        <f t="shared" si="1843"/>
        <v/>
      </c>
      <c r="BM1089" s="9"/>
      <c r="BN1089" s="9"/>
      <c r="BO1089" s="9" t="str">
        <f t="shared" si="1829"/>
        <v/>
      </c>
      <c r="BP1089" s="10" t="str">
        <f t="shared" si="1830"/>
        <v/>
      </c>
      <c r="BQ1089" s="7"/>
      <c r="BS1089" s="1"/>
      <c r="BT1089" s="15"/>
      <c r="BU1089" s="9"/>
      <c r="BV1089" s="9" t="str">
        <f t="shared" si="1844"/>
        <v/>
      </c>
      <c r="BW1089" s="9"/>
      <c r="BX1089" s="9" t="str">
        <f t="shared" si="1845"/>
        <v/>
      </c>
      <c r="BY1089" s="9"/>
      <c r="BZ1089" s="9" t="str">
        <f t="shared" si="1846"/>
        <v/>
      </c>
      <c r="CA1089" s="9"/>
      <c r="CB1089" s="9"/>
      <c r="CC1089" s="9"/>
      <c r="CD1089" s="9" t="str">
        <f t="shared" si="1834"/>
        <v/>
      </c>
      <c r="CE1089" s="10" t="str">
        <f t="shared" si="1835"/>
        <v/>
      </c>
      <c r="CF1089" s="7"/>
      <c r="CH1089" s="15"/>
      <c r="CI1089" s="9"/>
      <c r="CJ1089" s="9" t="str">
        <f t="shared" si="1847"/>
        <v/>
      </c>
      <c r="CK1089" s="9"/>
      <c r="CL1089" s="9" t="str">
        <f t="shared" si="1848"/>
        <v/>
      </c>
      <c r="CM1089" s="9"/>
      <c r="CN1089" s="9" t="str">
        <f t="shared" si="1849"/>
        <v/>
      </c>
      <c r="CO1089" s="9"/>
      <c r="CP1089" s="9"/>
      <c r="CQ1089" s="9"/>
      <c r="CR1089" s="9" t="str">
        <f t="shared" si="1839"/>
        <v/>
      </c>
      <c r="CS1089" s="10" t="str">
        <f t="shared" si="1840"/>
        <v/>
      </c>
      <c r="CT1089" s="7"/>
    </row>
    <row r="1090" spans="1:113" ht="15" customHeight="1">
      <c r="A1090" s="15"/>
      <c r="B1090" s="15"/>
      <c r="C1090" s="9"/>
      <c r="D1090" s="9" t="str">
        <f t="shared" si="1786"/>
        <v/>
      </c>
      <c r="E1090" s="9"/>
      <c r="F1090" s="9" t="str">
        <f t="shared" si="1787"/>
        <v/>
      </c>
      <c r="G1090" s="9"/>
      <c r="H1090" s="9" t="str">
        <f t="shared" si="1788"/>
        <v/>
      </c>
      <c r="I1090" s="9"/>
      <c r="J1090" s="62"/>
      <c r="K1090" s="95"/>
      <c r="L1090" s="9" t="str">
        <f t="shared" si="1791"/>
        <v/>
      </c>
      <c r="M1090" s="10" t="str">
        <f t="shared" si="1792"/>
        <v/>
      </c>
      <c r="N1090" s="7"/>
      <c r="P1090" s="15"/>
      <c r="Q1090" s="9"/>
      <c r="R1090" s="9" t="str">
        <f t="shared" si="1793"/>
        <v/>
      </c>
      <c r="S1090" s="9"/>
      <c r="T1090" s="9" t="str">
        <f t="shared" si="1794"/>
        <v/>
      </c>
      <c r="U1090" s="9"/>
      <c r="V1090" s="9" t="str">
        <f t="shared" si="1795"/>
        <v/>
      </c>
      <c r="W1090" s="9"/>
      <c r="X1090" s="62"/>
      <c r="Y1090" s="95"/>
      <c r="Z1090" s="9" t="str">
        <f t="shared" si="1797"/>
        <v/>
      </c>
      <c r="AA1090" s="10" t="str">
        <f t="shared" si="1798"/>
        <v/>
      </c>
      <c r="AB1090" s="7"/>
      <c r="AD1090" s="15"/>
      <c r="AE1090" s="9"/>
      <c r="AF1090" s="9" t="str">
        <f t="shared" si="1799"/>
        <v/>
      </c>
      <c r="AG1090" s="9"/>
      <c r="AH1090" s="9" t="str">
        <f t="shared" si="1800"/>
        <v/>
      </c>
      <c r="AI1090" s="9"/>
      <c r="AJ1090" s="9" t="str">
        <f t="shared" si="1801"/>
        <v/>
      </c>
      <c r="AK1090" s="9"/>
      <c r="AL1090" s="62"/>
      <c r="AM1090" s="95"/>
      <c r="AN1090" s="9" t="str">
        <f t="shared" si="1804"/>
        <v/>
      </c>
      <c r="AO1090" s="10" t="str">
        <f t="shared" si="1805"/>
        <v/>
      </c>
      <c r="AP1090" s="7"/>
      <c r="AR1090" s="15"/>
      <c r="AS1090" s="9"/>
      <c r="AT1090" s="9" t="str">
        <f t="shared" si="1806"/>
        <v/>
      </c>
      <c r="AU1090" s="9"/>
      <c r="AV1090" s="9" t="str">
        <f t="shared" si="1807"/>
        <v/>
      </c>
      <c r="AW1090" s="9"/>
      <c r="AX1090" s="9" t="str">
        <f t="shared" si="1808"/>
        <v/>
      </c>
      <c r="AY1090" s="9"/>
      <c r="AZ1090" s="62"/>
      <c r="BA1090" s="95"/>
      <c r="BB1090" s="9" t="str">
        <f t="shared" si="1810"/>
        <v/>
      </c>
      <c r="BC1090" s="10" t="str">
        <f t="shared" si="1811"/>
        <v/>
      </c>
      <c r="BD1090" s="7"/>
      <c r="BF1090" s="15"/>
      <c r="BG1090" s="9"/>
      <c r="BH1090" s="9" t="str">
        <f t="shared" si="1841"/>
        <v/>
      </c>
      <c r="BI1090" s="73"/>
      <c r="BJ1090" s="9" t="str">
        <f t="shared" si="1842"/>
        <v/>
      </c>
      <c r="BK1090" s="9"/>
      <c r="BL1090" s="9" t="str">
        <f t="shared" si="1843"/>
        <v/>
      </c>
      <c r="BM1090" s="9"/>
      <c r="BN1090" s="9"/>
      <c r="BO1090" s="9" t="str">
        <f t="shared" si="1829"/>
        <v/>
      </c>
      <c r="BP1090" s="10" t="str">
        <f t="shared" si="1830"/>
        <v/>
      </c>
      <c r="BQ1090" s="7"/>
      <c r="BS1090" s="1"/>
      <c r="BT1090" s="15"/>
      <c r="BU1090" s="9"/>
      <c r="BV1090" s="9" t="str">
        <f t="shared" si="1844"/>
        <v/>
      </c>
      <c r="BW1090" s="9"/>
      <c r="BX1090" s="9" t="str">
        <f t="shared" si="1845"/>
        <v/>
      </c>
      <c r="BY1090" s="9"/>
      <c r="BZ1090" s="9" t="str">
        <f t="shared" si="1846"/>
        <v/>
      </c>
      <c r="CA1090" s="9"/>
      <c r="CB1090" s="9"/>
      <c r="CC1090" s="9"/>
      <c r="CD1090" s="9" t="str">
        <f t="shared" si="1834"/>
        <v/>
      </c>
      <c r="CE1090" s="10" t="str">
        <f t="shared" si="1835"/>
        <v/>
      </c>
      <c r="CF1090" s="7"/>
      <c r="CH1090" s="15"/>
      <c r="CI1090" s="9"/>
      <c r="CJ1090" s="9" t="str">
        <f t="shared" si="1847"/>
        <v/>
      </c>
      <c r="CK1090" s="9"/>
      <c r="CL1090" s="9" t="str">
        <f t="shared" si="1848"/>
        <v/>
      </c>
      <c r="CM1090" s="9"/>
      <c r="CN1090" s="9" t="str">
        <f t="shared" si="1849"/>
        <v/>
      </c>
      <c r="CO1090" s="9"/>
      <c r="CP1090" s="9"/>
      <c r="CQ1090" s="9"/>
      <c r="CR1090" s="9" t="str">
        <f t="shared" si="1839"/>
        <v/>
      </c>
      <c r="CS1090" s="10" t="str">
        <f t="shared" si="1840"/>
        <v/>
      </c>
      <c r="CT1090" s="7"/>
    </row>
    <row r="1091" spans="1:113" ht="15" customHeight="1">
      <c r="A1091" s="15"/>
      <c r="B1091" s="15"/>
      <c r="C1091" s="9"/>
      <c r="D1091" s="9" t="str">
        <f t="shared" si="1786"/>
        <v/>
      </c>
      <c r="E1091" s="9"/>
      <c r="F1091" s="9" t="str">
        <f t="shared" si="1787"/>
        <v/>
      </c>
      <c r="G1091" s="9"/>
      <c r="H1091" s="9" t="str">
        <f t="shared" si="1788"/>
        <v/>
      </c>
      <c r="I1091" s="9"/>
      <c r="J1091" s="62"/>
      <c r="K1091" s="95"/>
      <c r="L1091" s="9" t="str">
        <f t="shared" si="1791"/>
        <v/>
      </c>
      <c r="M1091" s="10" t="str">
        <f t="shared" si="1792"/>
        <v/>
      </c>
      <c r="N1091" s="7"/>
      <c r="P1091" s="15"/>
      <c r="Q1091" s="9"/>
      <c r="R1091" s="9" t="str">
        <f t="shared" si="1793"/>
        <v/>
      </c>
      <c r="S1091" s="9"/>
      <c r="T1091" s="9" t="str">
        <f t="shared" si="1794"/>
        <v/>
      </c>
      <c r="U1091" s="9"/>
      <c r="V1091" s="9" t="str">
        <f t="shared" si="1795"/>
        <v/>
      </c>
      <c r="W1091" s="9"/>
      <c r="X1091" s="62"/>
      <c r="Y1091" s="95"/>
      <c r="Z1091" s="9" t="str">
        <f t="shared" si="1797"/>
        <v/>
      </c>
      <c r="AA1091" s="10" t="str">
        <f t="shared" si="1798"/>
        <v/>
      </c>
      <c r="AB1091" s="7"/>
      <c r="AD1091" s="15"/>
      <c r="AE1091" s="9"/>
      <c r="AF1091" s="9" t="str">
        <f t="shared" si="1799"/>
        <v/>
      </c>
      <c r="AG1091" s="9"/>
      <c r="AH1091" s="9" t="str">
        <f t="shared" si="1800"/>
        <v/>
      </c>
      <c r="AI1091" s="9"/>
      <c r="AJ1091" s="9" t="str">
        <f t="shared" si="1801"/>
        <v/>
      </c>
      <c r="AK1091" s="9"/>
      <c r="AL1091" s="62"/>
      <c r="AM1091" s="95"/>
      <c r="AN1091" s="9" t="str">
        <f t="shared" si="1804"/>
        <v/>
      </c>
      <c r="AO1091" s="10" t="str">
        <f t="shared" si="1805"/>
        <v/>
      </c>
      <c r="AP1091" s="7"/>
      <c r="AR1091" s="17"/>
      <c r="AS1091" s="9"/>
      <c r="AT1091" s="9" t="str">
        <f t="shared" si="1806"/>
        <v/>
      </c>
      <c r="AU1091" s="9"/>
      <c r="AV1091" s="9" t="str">
        <f t="shared" si="1807"/>
        <v/>
      </c>
      <c r="AW1091" s="9"/>
      <c r="AX1091" s="9" t="str">
        <f t="shared" si="1808"/>
        <v/>
      </c>
      <c r="AY1091" s="9"/>
      <c r="AZ1091" s="62"/>
      <c r="BA1091" s="95"/>
      <c r="BB1091" s="9" t="str">
        <f t="shared" si="1810"/>
        <v/>
      </c>
      <c r="BC1091" s="10" t="str">
        <f t="shared" si="1811"/>
        <v/>
      </c>
      <c r="BD1091" s="7"/>
      <c r="BF1091" s="15"/>
      <c r="BG1091" s="9"/>
      <c r="BH1091" s="9" t="str">
        <f t="shared" si="1841"/>
        <v/>
      </c>
      <c r="BI1091" s="73"/>
      <c r="BJ1091" s="9" t="str">
        <f t="shared" si="1842"/>
        <v/>
      </c>
      <c r="BK1091" s="9"/>
      <c r="BL1091" s="9" t="str">
        <f t="shared" si="1843"/>
        <v/>
      </c>
      <c r="BM1091" s="9"/>
      <c r="BN1091" s="9"/>
      <c r="BO1091" s="9" t="str">
        <f t="shared" si="1829"/>
        <v/>
      </c>
      <c r="BP1091" s="10" t="str">
        <f t="shared" si="1830"/>
        <v/>
      </c>
      <c r="BQ1091" s="7"/>
      <c r="BS1091" s="1"/>
      <c r="BT1091" s="15"/>
      <c r="BU1091" s="9"/>
      <c r="BV1091" s="9" t="str">
        <f t="shared" si="1844"/>
        <v/>
      </c>
      <c r="BW1091" s="9"/>
      <c r="BX1091" s="9" t="str">
        <f t="shared" si="1845"/>
        <v/>
      </c>
      <c r="BY1091" s="9"/>
      <c r="BZ1091" s="9" t="str">
        <f t="shared" si="1846"/>
        <v/>
      </c>
      <c r="CA1091" s="9"/>
      <c r="CB1091" s="9"/>
      <c r="CC1091" s="9"/>
      <c r="CD1091" s="9" t="str">
        <f t="shared" si="1834"/>
        <v/>
      </c>
      <c r="CE1091" s="10" t="str">
        <f t="shared" si="1835"/>
        <v/>
      </c>
      <c r="CF1091" s="7"/>
      <c r="CH1091" s="15"/>
      <c r="CI1091" s="9"/>
      <c r="CJ1091" s="9" t="str">
        <f t="shared" si="1847"/>
        <v/>
      </c>
      <c r="CK1091" s="9"/>
      <c r="CL1091" s="9" t="str">
        <f t="shared" si="1848"/>
        <v/>
      </c>
      <c r="CM1091" s="9"/>
      <c r="CN1091" s="9" t="str">
        <f t="shared" si="1849"/>
        <v/>
      </c>
      <c r="CO1091" s="9"/>
      <c r="CP1091" s="9"/>
      <c r="CQ1091" s="9"/>
      <c r="CR1091" s="9" t="str">
        <f t="shared" si="1839"/>
        <v/>
      </c>
      <c r="CS1091" s="10" t="str">
        <f t="shared" si="1840"/>
        <v/>
      </c>
      <c r="CT1091" s="7"/>
    </row>
    <row r="1092" spans="1:113" ht="15" customHeight="1" thickBot="1">
      <c r="A1092" s="23"/>
      <c r="B1092" s="23"/>
      <c r="C1092" s="24"/>
      <c r="D1092" s="24" t="str">
        <f t="shared" si="1786"/>
        <v/>
      </c>
      <c r="E1092" s="24"/>
      <c r="F1092" s="24" t="str">
        <f t="shared" si="1787"/>
        <v/>
      </c>
      <c r="G1092" s="24"/>
      <c r="H1092" s="24" t="str">
        <f t="shared" si="1788"/>
        <v/>
      </c>
      <c r="I1092" s="24"/>
      <c r="J1092" s="63"/>
      <c r="K1092" s="24"/>
      <c r="L1092" s="24" t="str">
        <f t="shared" si="1791"/>
        <v/>
      </c>
      <c r="M1092" s="26" t="str">
        <f t="shared" si="1792"/>
        <v/>
      </c>
      <c r="N1092" s="7"/>
      <c r="P1092" s="23"/>
      <c r="Q1092" s="24"/>
      <c r="R1092" s="24" t="str">
        <f t="shared" si="1793"/>
        <v/>
      </c>
      <c r="S1092" s="24"/>
      <c r="T1092" s="24" t="str">
        <f t="shared" si="1794"/>
        <v/>
      </c>
      <c r="U1092" s="24"/>
      <c r="V1092" s="24" t="str">
        <f t="shared" si="1795"/>
        <v/>
      </c>
      <c r="W1092" s="24"/>
      <c r="X1092" s="63"/>
      <c r="Y1092" s="24"/>
      <c r="Z1092" s="24" t="str">
        <f t="shared" si="1797"/>
        <v/>
      </c>
      <c r="AA1092" s="26" t="str">
        <f t="shared" si="1798"/>
        <v/>
      </c>
      <c r="AB1092" s="7"/>
      <c r="AD1092" s="23"/>
      <c r="AE1092" s="24"/>
      <c r="AF1092" s="24" t="str">
        <f t="shared" si="1799"/>
        <v/>
      </c>
      <c r="AG1092" s="24"/>
      <c r="AH1092" s="24" t="str">
        <f t="shared" si="1800"/>
        <v/>
      </c>
      <c r="AI1092" s="24"/>
      <c r="AJ1092" s="24" t="str">
        <f t="shared" si="1801"/>
        <v/>
      </c>
      <c r="AK1092" s="24"/>
      <c r="AL1092" s="63"/>
      <c r="AM1092" s="24"/>
      <c r="AN1092" s="24" t="str">
        <f t="shared" si="1804"/>
        <v/>
      </c>
      <c r="AO1092" s="26" t="str">
        <f t="shared" si="1805"/>
        <v/>
      </c>
      <c r="AP1092" s="7"/>
      <c r="AR1092" s="23"/>
      <c r="AS1092" s="24"/>
      <c r="AT1092" s="24" t="str">
        <f t="shared" si="1806"/>
        <v/>
      </c>
      <c r="AU1092" s="24"/>
      <c r="AV1092" s="24" t="str">
        <f t="shared" si="1807"/>
        <v/>
      </c>
      <c r="AW1092" s="24"/>
      <c r="AX1092" s="24" t="str">
        <f t="shared" si="1808"/>
        <v/>
      </c>
      <c r="AY1092" s="24"/>
      <c r="AZ1092" s="63"/>
      <c r="BA1092" s="24"/>
      <c r="BB1092" s="24" t="str">
        <f t="shared" si="1810"/>
        <v/>
      </c>
      <c r="BC1092" s="26" t="str">
        <f t="shared" si="1811"/>
        <v/>
      </c>
      <c r="BD1092" s="7"/>
      <c r="BF1092" s="15"/>
      <c r="BG1092" s="9"/>
      <c r="BH1092" s="9" t="str">
        <f t="shared" si="1841"/>
        <v/>
      </c>
      <c r="BI1092" s="73"/>
      <c r="BJ1092" s="9" t="str">
        <f t="shared" si="1842"/>
        <v/>
      </c>
      <c r="BK1092" s="9"/>
      <c r="BL1092" s="9" t="str">
        <f t="shared" si="1843"/>
        <v/>
      </c>
      <c r="BM1092" s="9"/>
      <c r="BN1092" s="9"/>
      <c r="BO1092" s="9" t="str">
        <f t="shared" si="1829"/>
        <v/>
      </c>
      <c r="BP1092" s="10" t="str">
        <f t="shared" si="1830"/>
        <v/>
      </c>
      <c r="BQ1092" s="7"/>
      <c r="BS1092" s="1"/>
      <c r="BT1092" s="15"/>
      <c r="BU1092" s="9"/>
      <c r="BV1092" s="9" t="str">
        <f t="shared" si="1844"/>
        <v/>
      </c>
      <c r="BW1092" s="9"/>
      <c r="BX1092" s="9" t="str">
        <f t="shared" si="1845"/>
        <v/>
      </c>
      <c r="BY1092" s="9"/>
      <c r="BZ1092" s="9" t="str">
        <f t="shared" si="1846"/>
        <v/>
      </c>
      <c r="CA1092" s="9"/>
      <c r="CB1092" s="9"/>
      <c r="CC1092" s="9"/>
      <c r="CD1092" s="9" t="str">
        <f t="shared" si="1834"/>
        <v/>
      </c>
      <c r="CE1092" s="10" t="str">
        <f t="shared" si="1835"/>
        <v/>
      </c>
      <c r="CF1092" s="7"/>
      <c r="CH1092" s="15"/>
      <c r="CI1092" s="9"/>
      <c r="CJ1092" s="9" t="str">
        <f t="shared" si="1847"/>
        <v/>
      </c>
      <c r="CK1092" s="9"/>
      <c r="CL1092" s="9" t="str">
        <f t="shared" si="1848"/>
        <v/>
      </c>
      <c r="CM1092" s="9"/>
      <c r="CN1092" s="9" t="str">
        <f t="shared" si="1849"/>
        <v/>
      </c>
      <c r="CO1092" s="9"/>
      <c r="CP1092" s="9"/>
      <c r="CQ1092" s="9"/>
      <c r="CR1092" s="9" t="str">
        <f t="shared" si="1839"/>
        <v/>
      </c>
      <c r="CS1092" s="10" t="str">
        <f t="shared" si="1840"/>
        <v/>
      </c>
      <c r="CT1092" s="7"/>
    </row>
    <row r="1093" spans="1:113" ht="15" customHeight="1" thickTop="1">
      <c r="A1093" s="89"/>
      <c r="B1093" s="89"/>
      <c r="C1093" s="78"/>
      <c r="D1093" s="78" t="str">
        <f t="shared" si="1786"/>
        <v/>
      </c>
      <c r="E1093" s="78"/>
      <c r="F1093" s="28" t="str">
        <f t="shared" si="1787"/>
        <v/>
      </c>
      <c r="G1093" s="78"/>
      <c r="H1093" s="78" t="str">
        <f t="shared" si="1788"/>
        <v/>
      </c>
      <c r="I1093" s="78"/>
      <c r="J1093" s="90"/>
      <c r="K1093" s="91"/>
      <c r="L1093" s="28" t="str">
        <f t="shared" si="1791"/>
        <v/>
      </c>
      <c r="M1093" s="29" t="str">
        <f t="shared" si="1792"/>
        <v/>
      </c>
      <c r="N1093" s="7"/>
      <c r="P1093" s="89" t="str">
        <f>IF(A1093="","",A1093)</f>
        <v/>
      </c>
      <c r="Q1093" s="78"/>
      <c r="R1093" s="78" t="str">
        <f t="shared" si="1793"/>
        <v/>
      </c>
      <c r="S1093" s="78"/>
      <c r="T1093" s="28" t="str">
        <f t="shared" si="1794"/>
        <v/>
      </c>
      <c r="U1093" s="78"/>
      <c r="V1093" s="78" t="str">
        <f t="shared" si="1795"/>
        <v/>
      </c>
      <c r="W1093" s="78"/>
      <c r="X1093" s="90"/>
      <c r="Y1093" s="91"/>
      <c r="Z1093" s="28" t="str">
        <f t="shared" si="1797"/>
        <v/>
      </c>
      <c r="AA1093" s="29" t="str">
        <f t="shared" si="1798"/>
        <v/>
      </c>
      <c r="AB1093" s="7"/>
      <c r="AD1093" s="89" t="str">
        <f>IF(BQ1093="","",BQ1093)</f>
        <v/>
      </c>
      <c r="AE1093" s="78"/>
      <c r="AF1093" s="78" t="str">
        <f t="shared" si="1799"/>
        <v/>
      </c>
      <c r="AG1093" s="78"/>
      <c r="AH1093" s="28" t="str">
        <f t="shared" si="1800"/>
        <v/>
      </c>
      <c r="AI1093" s="78"/>
      <c r="AJ1093" s="78" t="str">
        <f t="shared" si="1801"/>
        <v/>
      </c>
      <c r="AK1093" s="78"/>
      <c r="AL1093" s="90"/>
      <c r="AM1093" s="91"/>
      <c r="AN1093" s="28" t="str">
        <f t="shared" si="1804"/>
        <v/>
      </c>
      <c r="AO1093" s="29" t="str">
        <f t="shared" si="1805"/>
        <v/>
      </c>
      <c r="AP1093" s="7"/>
      <c r="AR1093" s="89"/>
      <c r="AS1093" s="78"/>
      <c r="AT1093" s="78" t="str">
        <f t="shared" si="1806"/>
        <v/>
      </c>
      <c r="AU1093" s="78"/>
      <c r="AV1093" s="28" t="str">
        <f t="shared" si="1807"/>
        <v/>
      </c>
      <c r="AW1093" s="78"/>
      <c r="AX1093" s="78" t="str">
        <f t="shared" si="1808"/>
        <v/>
      </c>
      <c r="AY1093" s="78"/>
      <c r="AZ1093" s="90"/>
      <c r="BA1093" s="91"/>
      <c r="BB1093" s="28" t="str">
        <f t="shared" si="1810"/>
        <v/>
      </c>
      <c r="BC1093" s="29" t="str">
        <f t="shared" si="1811"/>
        <v/>
      </c>
      <c r="BD1093" s="7"/>
      <c r="BF1093" s="15"/>
      <c r="BG1093" s="9"/>
      <c r="BH1093" s="9" t="str">
        <f t="shared" si="1841"/>
        <v/>
      </c>
      <c r="BI1093" s="73"/>
      <c r="BJ1093" s="9" t="str">
        <f t="shared" si="1842"/>
        <v/>
      </c>
      <c r="BK1093" s="9"/>
      <c r="BL1093" s="9" t="str">
        <f t="shared" si="1843"/>
        <v/>
      </c>
      <c r="BM1093" s="9"/>
      <c r="BN1093" s="9"/>
      <c r="BO1093" s="9" t="str">
        <f t="shared" si="1829"/>
        <v/>
      </c>
      <c r="BP1093" s="10" t="str">
        <f t="shared" si="1830"/>
        <v/>
      </c>
      <c r="BQ1093" s="7"/>
      <c r="BS1093" s="1"/>
      <c r="BT1093" s="15"/>
      <c r="BU1093" s="9"/>
      <c r="BV1093" s="9" t="str">
        <f t="shared" si="1844"/>
        <v/>
      </c>
      <c r="BW1093" s="9"/>
      <c r="BX1093" s="9" t="str">
        <f t="shared" si="1845"/>
        <v/>
      </c>
      <c r="BY1093" s="9"/>
      <c r="BZ1093" s="9" t="str">
        <f t="shared" si="1846"/>
        <v/>
      </c>
      <c r="CA1093" s="9"/>
      <c r="CB1093" s="9"/>
      <c r="CC1093" s="9"/>
      <c r="CD1093" s="9" t="str">
        <f t="shared" si="1834"/>
        <v/>
      </c>
      <c r="CE1093" s="10" t="str">
        <f t="shared" si="1835"/>
        <v/>
      </c>
      <c r="CF1093" s="7"/>
      <c r="CH1093" s="15"/>
      <c r="CI1093" s="9"/>
      <c r="CJ1093" s="9" t="str">
        <f t="shared" si="1847"/>
        <v/>
      </c>
      <c r="CK1093" s="9"/>
      <c r="CL1093" s="9" t="str">
        <f t="shared" si="1848"/>
        <v/>
      </c>
      <c r="CM1093" s="9"/>
      <c r="CN1093" s="9" t="str">
        <f t="shared" si="1849"/>
        <v/>
      </c>
      <c r="CO1093" s="9"/>
      <c r="CP1093" s="9"/>
      <c r="CQ1093" s="9"/>
      <c r="CR1093" s="9" t="str">
        <f t="shared" si="1839"/>
        <v/>
      </c>
      <c r="CS1093" s="10" t="str">
        <f t="shared" si="1840"/>
        <v/>
      </c>
      <c r="CT1093" s="7"/>
    </row>
    <row r="1094" spans="1:113" ht="15" customHeight="1">
      <c r="A1094" s="15"/>
      <c r="B1094" s="15"/>
      <c r="C1094" s="9"/>
      <c r="D1094" s="9" t="str">
        <f t="shared" si="1786"/>
        <v/>
      </c>
      <c r="E1094" s="9"/>
      <c r="F1094" s="9" t="str">
        <f t="shared" si="1787"/>
        <v/>
      </c>
      <c r="G1094" s="9"/>
      <c r="H1094" s="9" t="str">
        <f t="shared" si="1788"/>
        <v/>
      </c>
      <c r="I1094" s="9"/>
      <c r="J1094" s="62"/>
      <c r="K1094" s="95"/>
      <c r="L1094" s="9" t="str">
        <f t="shared" si="1791"/>
        <v/>
      </c>
      <c r="M1094" s="10" t="str">
        <f t="shared" si="1792"/>
        <v/>
      </c>
      <c r="N1094" s="7"/>
      <c r="P1094" s="15"/>
      <c r="Q1094" s="9"/>
      <c r="R1094" s="9" t="str">
        <f t="shared" si="1793"/>
        <v/>
      </c>
      <c r="S1094" s="9"/>
      <c r="T1094" s="9" t="str">
        <f t="shared" si="1794"/>
        <v/>
      </c>
      <c r="U1094" s="9"/>
      <c r="V1094" s="9" t="str">
        <f t="shared" si="1795"/>
        <v/>
      </c>
      <c r="W1094" s="9"/>
      <c r="X1094" s="62"/>
      <c r="Y1094" s="95"/>
      <c r="Z1094" s="9" t="str">
        <f t="shared" si="1797"/>
        <v/>
      </c>
      <c r="AA1094" s="10" t="str">
        <f t="shared" si="1798"/>
        <v/>
      </c>
      <c r="AB1094" s="7"/>
      <c r="AD1094" s="15"/>
      <c r="AE1094" s="9"/>
      <c r="AF1094" s="9" t="str">
        <f t="shared" si="1799"/>
        <v/>
      </c>
      <c r="AG1094" s="9"/>
      <c r="AH1094" s="9" t="str">
        <f t="shared" si="1800"/>
        <v/>
      </c>
      <c r="AI1094" s="9"/>
      <c r="AJ1094" s="9" t="str">
        <f t="shared" si="1801"/>
        <v/>
      </c>
      <c r="AK1094" s="9"/>
      <c r="AL1094" s="62"/>
      <c r="AM1094" s="95"/>
      <c r="AN1094" s="9" t="str">
        <f t="shared" si="1804"/>
        <v/>
      </c>
      <c r="AO1094" s="10" t="str">
        <f t="shared" si="1805"/>
        <v/>
      </c>
      <c r="AP1094" s="7"/>
      <c r="AR1094" s="15"/>
      <c r="AS1094" s="9"/>
      <c r="AT1094" s="9" t="str">
        <f t="shared" si="1806"/>
        <v/>
      </c>
      <c r="AU1094" s="9"/>
      <c r="AV1094" s="9" t="str">
        <f t="shared" si="1807"/>
        <v/>
      </c>
      <c r="AW1094" s="9"/>
      <c r="AX1094" s="9" t="str">
        <f t="shared" si="1808"/>
        <v/>
      </c>
      <c r="AY1094" s="9"/>
      <c r="AZ1094" s="62"/>
      <c r="BA1094" s="95"/>
      <c r="BB1094" s="9" t="str">
        <f t="shared" si="1810"/>
        <v/>
      </c>
      <c r="BC1094" s="10" t="str">
        <f t="shared" si="1811"/>
        <v/>
      </c>
      <c r="BD1094" s="7"/>
      <c r="BF1094" s="15"/>
      <c r="BG1094" s="9"/>
      <c r="BH1094" s="9" t="str">
        <f t="shared" si="1841"/>
        <v/>
      </c>
      <c r="BI1094" s="73"/>
      <c r="BJ1094" s="9" t="str">
        <f t="shared" si="1842"/>
        <v/>
      </c>
      <c r="BK1094" s="9"/>
      <c r="BL1094" s="9" t="str">
        <f t="shared" si="1843"/>
        <v/>
      </c>
      <c r="BM1094" s="9"/>
      <c r="BN1094" s="9"/>
      <c r="BO1094" s="9" t="str">
        <f t="shared" si="1829"/>
        <v/>
      </c>
      <c r="BP1094" s="10" t="str">
        <f t="shared" si="1830"/>
        <v/>
      </c>
      <c r="BQ1094" s="7"/>
      <c r="BS1094" s="1"/>
      <c r="BT1094" s="15"/>
      <c r="BU1094" s="9"/>
      <c r="BV1094" s="9" t="str">
        <f t="shared" si="1844"/>
        <v/>
      </c>
      <c r="BW1094" s="9"/>
      <c r="BX1094" s="9" t="str">
        <f t="shared" si="1845"/>
        <v/>
      </c>
      <c r="BY1094" s="9"/>
      <c r="BZ1094" s="9" t="str">
        <f t="shared" si="1846"/>
        <v/>
      </c>
      <c r="CA1094" s="9"/>
      <c r="CB1094" s="9"/>
      <c r="CC1094" s="9"/>
      <c r="CD1094" s="9" t="str">
        <f t="shared" si="1834"/>
        <v/>
      </c>
      <c r="CE1094" s="10" t="str">
        <f t="shared" si="1835"/>
        <v/>
      </c>
      <c r="CF1094" s="7"/>
      <c r="CH1094" s="15"/>
      <c r="CI1094" s="9"/>
      <c r="CJ1094" s="9" t="str">
        <f t="shared" si="1847"/>
        <v/>
      </c>
      <c r="CK1094" s="9"/>
      <c r="CL1094" s="9" t="str">
        <f t="shared" si="1848"/>
        <v/>
      </c>
      <c r="CM1094" s="9"/>
      <c r="CN1094" s="9" t="str">
        <f t="shared" si="1849"/>
        <v/>
      </c>
      <c r="CO1094" s="9"/>
      <c r="CP1094" s="9"/>
      <c r="CQ1094" s="9"/>
      <c r="CR1094" s="9" t="str">
        <f t="shared" si="1839"/>
        <v/>
      </c>
      <c r="CS1094" s="10" t="str">
        <f t="shared" si="1840"/>
        <v/>
      </c>
      <c r="CT1094" s="7"/>
    </row>
    <row r="1095" spans="1:113" ht="15" customHeight="1">
      <c r="A1095" s="15"/>
      <c r="B1095" s="15"/>
      <c r="C1095" s="9"/>
      <c r="D1095" s="9" t="str">
        <f t="shared" si="1786"/>
        <v/>
      </c>
      <c r="E1095" s="9"/>
      <c r="F1095" s="9" t="str">
        <f t="shared" si="1787"/>
        <v/>
      </c>
      <c r="G1095" s="9"/>
      <c r="H1095" s="9" t="str">
        <f t="shared" si="1788"/>
        <v/>
      </c>
      <c r="I1095" s="9"/>
      <c r="J1095" s="62"/>
      <c r="K1095" s="95"/>
      <c r="L1095" s="9" t="str">
        <f t="shared" si="1791"/>
        <v/>
      </c>
      <c r="M1095" s="10" t="str">
        <f t="shared" si="1792"/>
        <v/>
      </c>
      <c r="N1095" s="7"/>
      <c r="P1095" s="15"/>
      <c r="Q1095" s="9"/>
      <c r="R1095" s="9" t="str">
        <f t="shared" si="1793"/>
        <v/>
      </c>
      <c r="S1095" s="9"/>
      <c r="T1095" s="9" t="str">
        <f t="shared" si="1794"/>
        <v/>
      </c>
      <c r="U1095" s="9"/>
      <c r="V1095" s="9" t="str">
        <f t="shared" si="1795"/>
        <v/>
      </c>
      <c r="W1095" s="9"/>
      <c r="X1095" s="62"/>
      <c r="Y1095" s="95"/>
      <c r="Z1095" s="9" t="str">
        <f t="shared" si="1797"/>
        <v/>
      </c>
      <c r="AA1095" s="10" t="str">
        <f t="shared" si="1798"/>
        <v/>
      </c>
      <c r="AB1095" s="7"/>
      <c r="AD1095" s="15"/>
      <c r="AE1095" s="9"/>
      <c r="AF1095" s="9" t="str">
        <f t="shared" si="1799"/>
        <v/>
      </c>
      <c r="AG1095" s="9"/>
      <c r="AH1095" s="9" t="str">
        <f t="shared" si="1800"/>
        <v/>
      </c>
      <c r="AI1095" s="9"/>
      <c r="AJ1095" s="9" t="str">
        <f t="shared" si="1801"/>
        <v/>
      </c>
      <c r="AK1095" s="9"/>
      <c r="AL1095" s="62"/>
      <c r="AM1095" s="95"/>
      <c r="AN1095" s="9" t="str">
        <f t="shared" si="1804"/>
        <v/>
      </c>
      <c r="AO1095" s="10" t="str">
        <f t="shared" si="1805"/>
        <v/>
      </c>
      <c r="AP1095" s="7"/>
      <c r="AR1095" s="17"/>
      <c r="AS1095" s="9"/>
      <c r="AT1095" s="9" t="str">
        <f t="shared" si="1806"/>
        <v/>
      </c>
      <c r="AU1095" s="9"/>
      <c r="AV1095" s="9" t="str">
        <f t="shared" si="1807"/>
        <v/>
      </c>
      <c r="AW1095" s="9"/>
      <c r="AX1095" s="9" t="str">
        <f t="shared" si="1808"/>
        <v/>
      </c>
      <c r="AY1095" s="9"/>
      <c r="AZ1095" s="62"/>
      <c r="BA1095" s="95"/>
      <c r="BB1095" s="9" t="str">
        <f t="shared" si="1810"/>
        <v/>
      </c>
      <c r="BC1095" s="10" t="str">
        <f t="shared" si="1811"/>
        <v/>
      </c>
      <c r="BD1095" s="7"/>
      <c r="BF1095" s="15"/>
      <c r="BG1095" s="9"/>
      <c r="BH1095" s="9" t="str">
        <f t="shared" si="1841"/>
        <v/>
      </c>
      <c r="BI1095" s="73"/>
      <c r="BJ1095" s="9" t="str">
        <f t="shared" si="1842"/>
        <v/>
      </c>
      <c r="BK1095" s="9"/>
      <c r="BL1095" s="9" t="str">
        <f t="shared" si="1843"/>
        <v/>
      </c>
      <c r="BM1095" s="9"/>
      <c r="BN1095" s="9"/>
      <c r="BO1095" s="9" t="str">
        <f t="shared" si="1829"/>
        <v/>
      </c>
      <c r="BP1095" s="10" t="str">
        <f t="shared" si="1830"/>
        <v/>
      </c>
      <c r="BQ1095" s="7"/>
      <c r="BS1095" s="1"/>
      <c r="BT1095" s="15"/>
      <c r="BU1095" s="9"/>
      <c r="BV1095" s="9" t="str">
        <f t="shared" si="1844"/>
        <v/>
      </c>
      <c r="BW1095" s="9"/>
      <c r="BX1095" s="9" t="str">
        <f t="shared" si="1845"/>
        <v/>
      </c>
      <c r="BY1095" s="9"/>
      <c r="BZ1095" s="9" t="str">
        <f t="shared" si="1846"/>
        <v/>
      </c>
      <c r="CA1095" s="9"/>
      <c r="CB1095" s="9"/>
      <c r="CC1095" s="9"/>
      <c r="CD1095" s="9" t="str">
        <f t="shared" si="1834"/>
        <v/>
      </c>
      <c r="CE1095" s="10" t="str">
        <f t="shared" si="1835"/>
        <v/>
      </c>
      <c r="CF1095" s="7"/>
      <c r="CH1095" s="15"/>
      <c r="CI1095" s="9"/>
      <c r="CJ1095" s="9" t="str">
        <f t="shared" si="1847"/>
        <v/>
      </c>
      <c r="CK1095" s="9"/>
      <c r="CL1095" s="9" t="str">
        <f t="shared" si="1848"/>
        <v/>
      </c>
      <c r="CM1095" s="9"/>
      <c r="CN1095" s="9" t="str">
        <f t="shared" si="1849"/>
        <v/>
      </c>
      <c r="CO1095" s="9"/>
      <c r="CP1095" s="9"/>
      <c r="CQ1095" s="9"/>
      <c r="CR1095" s="9" t="str">
        <f t="shared" si="1839"/>
        <v/>
      </c>
      <c r="CS1095" s="10" t="str">
        <f t="shared" si="1840"/>
        <v/>
      </c>
      <c r="CT1095" s="7"/>
    </row>
    <row r="1096" spans="1:113" ht="15" customHeight="1" thickBot="1">
      <c r="A1096" s="23"/>
      <c r="B1096" s="23"/>
      <c r="C1096" s="24"/>
      <c r="D1096" s="24" t="str">
        <f t="shared" si="1786"/>
        <v/>
      </c>
      <c r="E1096" s="24"/>
      <c r="F1096" s="24" t="str">
        <f t="shared" si="1787"/>
        <v/>
      </c>
      <c r="G1096" s="24"/>
      <c r="H1096" s="24" t="str">
        <f t="shared" si="1788"/>
        <v/>
      </c>
      <c r="I1096" s="24"/>
      <c r="J1096" s="63"/>
      <c r="K1096" s="24"/>
      <c r="L1096" s="24" t="str">
        <f t="shared" si="1791"/>
        <v/>
      </c>
      <c r="M1096" s="26" t="str">
        <f t="shared" si="1792"/>
        <v/>
      </c>
      <c r="N1096" s="7"/>
      <c r="P1096" s="23"/>
      <c r="Q1096" s="24"/>
      <c r="R1096" s="24" t="str">
        <f t="shared" si="1793"/>
        <v/>
      </c>
      <c r="S1096" s="24"/>
      <c r="T1096" s="24" t="str">
        <f t="shared" si="1794"/>
        <v/>
      </c>
      <c r="U1096" s="24"/>
      <c r="V1096" s="24" t="str">
        <f t="shared" si="1795"/>
        <v/>
      </c>
      <c r="W1096" s="24"/>
      <c r="X1096" s="63"/>
      <c r="Y1096" s="24"/>
      <c r="Z1096" s="24" t="str">
        <f t="shared" si="1797"/>
        <v/>
      </c>
      <c r="AA1096" s="26" t="str">
        <f t="shared" si="1798"/>
        <v/>
      </c>
      <c r="AB1096" s="7"/>
      <c r="AD1096" s="23"/>
      <c r="AE1096" s="24"/>
      <c r="AF1096" s="24" t="str">
        <f t="shared" si="1799"/>
        <v/>
      </c>
      <c r="AG1096" s="24"/>
      <c r="AH1096" s="24" t="str">
        <f t="shared" si="1800"/>
        <v/>
      </c>
      <c r="AI1096" s="24"/>
      <c r="AJ1096" s="24" t="str">
        <f t="shared" si="1801"/>
        <v/>
      </c>
      <c r="AK1096" s="24"/>
      <c r="AL1096" s="63"/>
      <c r="AM1096" s="24"/>
      <c r="AN1096" s="24" t="str">
        <f t="shared" si="1804"/>
        <v/>
      </c>
      <c r="AO1096" s="26" t="str">
        <f t="shared" si="1805"/>
        <v/>
      </c>
      <c r="AP1096" s="7"/>
      <c r="AR1096" s="23"/>
      <c r="AS1096" s="24"/>
      <c r="AT1096" s="24" t="str">
        <f t="shared" si="1806"/>
        <v/>
      </c>
      <c r="AU1096" s="24"/>
      <c r="AV1096" s="24" t="str">
        <f t="shared" si="1807"/>
        <v/>
      </c>
      <c r="AW1096" s="24"/>
      <c r="AX1096" s="24" t="str">
        <f t="shared" si="1808"/>
        <v/>
      </c>
      <c r="AY1096" s="24"/>
      <c r="AZ1096" s="63"/>
      <c r="BA1096" s="24"/>
      <c r="BB1096" s="24" t="str">
        <f t="shared" si="1810"/>
        <v/>
      </c>
      <c r="BC1096" s="26" t="str">
        <f t="shared" si="1811"/>
        <v/>
      </c>
      <c r="BD1096" s="7"/>
      <c r="BF1096" s="15"/>
      <c r="BG1096" s="9"/>
      <c r="BH1096" s="9" t="str">
        <f t="shared" si="1841"/>
        <v/>
      </c>
      <c r="BI1096" s="73"/>
      <c r="BJ1096" s="9" t="str">
        <f t="shared" si="1842"/>
        <v/>
      </c>
      <c r="BK1096" s="9"/>
      <c r="BL1096" s="9" t="str">
        <f t="shared" si="1843"/>
        <v/>
      </c>
      <c r="BM1096" s="9"/>
      <c r="BN1096" s="9"/>
      <c r="BO1096" s="9" t="str">
        <f t="shared" si="1829"/>
        <v/>
      </c>
      <c r="BP1096" s="10" t="str">
        <f t="shared" si="1830"/>
        <v/>
      </c>
      <c r="BQ1096" s="7"/>
      <c r="BS1096" s="1"/>
      <c r="BT1096" s="15"/>
      <c r="BU1096" s="9"/>
      <c r="BV1096" s="9" t="str">
        <f t="shared" si="1844"/>
        <v/>
      </c>
      <c r="BW1096" s="9"/>
      <c r="BX1096" s="9" t="str">
        <f t="shared" si="1845"/>
        <v/>
      </c>
      <c r="BY1096" s="9"/>
      <c r="BZ1096" s="9" t="str">
        <f t="shared" si="1846"/>
        <v/>
      </c>
      <c r="CA1096" s="9"/>
      <c r="CB1096" s="9"/>
      <c r="CC1096" s="9"/>
      <c r="CD1096" s="9" t="str">
        <f t="shared" si="1834"/>
        <v/>
      </c>
      <c r="CE1096" s="10" t="str">
        <f t="shared" si="1835"/>
        <v/>
      </c>
      <c r="CF1096" s="7"/>
      <c r="CH1096" s="15"/>
      <c r="CI1096" s="9"/>
      <c r="CJ1096" s="9" t="str">
        <f t="shared" si="1847"/>
        <v/>
      </c>
      <c r="CK1096" s="9"/>
      <c r="CL1096" s="9" t="str">
        <f t="shared" si="1848"/>
        <v/>
      </c>
      <c r="CM1096" s="9"/>
      <c r="CN1096" s="9" t="str">
        <f t="shared" si="1849"/>
        <v/>
      </c>
      <c r="CO1096" s="9"/>
      <c r="CP1096" s="9"/>
      <c r="CQ1096" s="9"/>
      <c r="CR1096" s="9" t="str">
        <f t="shared" si="1839"/>
        <v/>
      </c>
      <c r="CS1096" s="10" t="str">
        <f t="shared" si="1840"/>
        <v/>
      </c>
      <c r="CT1096" s="7"/>
    </row>
    <row r="1097" spans="1:113" ht="15" customHeight="1" thickTop="1">
      <c r="A1097" s="89"/>
      <c r="B1097" s="89"/>
      <c r="C1097" s="78"/>
      <c r="D1097" s="78" t="str">
        <f t="shared" si="1786"/>
        <v/>
      </c>
      <c r="E1097" s="78"/>
      <c r="F1097" s="28" t="str">
        <f t="shared" si="1787"/>
        <v/>
      </c>
      <c r="G1097" s="78"/>
      <c r="H1097" s="78" t="str">
        <f t="shared" si="1788"/>
        <v/>
      </c>
      <c r="I1097" s="78"/>
      <c r="J1097" s="90"/>
      <c r="K1097" s="91"/>
      <c r="L1097" s="28" t="str">
        <f t="shared" si="1791"/>
        <v/>
      </c>
      <c r="M1097" s="29" t="str">
        <f t="shared" si="1792"/>
        <v/>
      </c>
      <c r="N1097" s="7"/>
      <c r="P1097" s="89"/>
      <c r="Q1097" s="78"/>
      <c r="R1097" s="78" t="str">
        <f t="shared" si="1793"/>
        <v/>
      </c>
      <c r="S1097" s="78"/>
      <c r="T1097" s="28" t="str">
        <f t="shared" si="1794"/>
        <v/>
      </c>
      <c r="U1097" s="78"/>
      <c r="V1097" s="78" t="str">
        <f t="shared" si="1795"/>
        <v/>
      </c>
      <c r="W1097" s="78"/>
      <c r="X1097" s="90"/>
      <c r="Y1097" s="91"/>
      <c r="Z1097" s="28" t="str">
        <f t="shared" si="1797"/>
        <v/>
      </c>
      <c r="AA1097" s="29" t="str">
        <f t="shared" si="1798"/>
        <v/>
      </c>
      <c r="AB1097" s="7"/>
      <c r="AD1097" s="89"/>
      <c r="AE1097" s="78"/>
      <c r="AF1097" s="78" t="str">
        <f t="shared" si="1799"/>
        <v/>
      </c>
      <c r="AG1097" s="78"/>
      <c r="AH1097" s="28" t="str">
        <f t="shared" si="1800"/>
        <v/>
      </c>
      <c r="AI1097" s="78"/>
      <c r="AJ1097" s="78" t="str">
        <f t="shared" si="1801"/>
        <v/>
      </c>
      <c r="AK1097" s="78"/>
      <c r="AL1097" s="90"/>
      <c r="AM1097" s="91"/>
      <c r="AN1097" s="28" t="str">
        <f t="shared" si="1804"/>
        <v/>
      </c>
      <c r="AO1097" s="29" t="str">
        <f t="shared" si="1805"/>
        <v/>
      </c>
      <c r="AP1097" s="7"/>
      <c r="AR1097" s="89"/>
      <c r="AS1097" s="78"/>
      <c r="AT1097" s="78" t="str">
        <f t="shared" si="1806"/>
        <v/>
      </c>
      <c r="AU1097" s="78"/>
      <c r="AV1097" s="28" t="str">
        <f t="shared" si="1807"/>
        <v/>
      </c>
      <c r="AW1097" s="78"/>
      <c r="AX1097" s="78" t="str">
        <f t="shared" si="1808"/>
        <v/>
      </c>
      <c r="AY1097" s="78"/>
      <c r="AZ1097" s="90"/>
      <c r="BA1097" s="91"/>
      <c r="BB1097" s="28" t="str">
        <f t="shared" si="1810"/>
        <v/>
      </c>
      <c r="BC1097" s="29" t="str">
        <f t="shared" si="1811"/>
        <v/>
      </c>
      <c r="BD1097" s="7"/>
      <c r="BF1097" s="15"/>
      <c r="BG1097" s="9"/>
      <c r="BH1097" s="9" t="str">
        <f t="shared" si="1841"/>
        <v/>
      </c>
      <c r="BI1097" s="73"/>
      <c r="BJ1097" s="9" t="str">
        <f t="shared" si="1842"/>
        <v/>
      </c>
      <c r="BK1097" s="9"/>
      <c r="BL1097" s="9" t="str">
        <f t="shared" si="1843"/>
        <v/>
      </c>
      <c r="BM1097" s="9"/>
      <c r="BN1097" s="9"/>
      <c r="BO1097" s="9" t="str">
        <f t="shared" si="1829"/>
        <v/>
      </c>
      <c r="BP1097" s="10" t="str">
        <f t="shared" si="1830"/>
        <v/>
      </c>
      <c r="BQ1097" s="7"/>
      <c r="BS1097" s="1"/>
      <c r="BT1097" s="15"/>
      <c r="BU1097" s="9"/>
      <c r="BV1097" s="9" t="str">
        <f t="shared" si="1844"/>
        <v/>
      </c>
      <c r="BW1097" s="9"/>
      <c r="BX1097" s="9" t="str">
        <f t="shared" si="1845"/>
        <v/>
      </c>
      <c r="BY1097" s="9"/>
      <c r="BZ1097" s="9" t="str">
        <f t="shared" si="1846"/>
        <v/>
      </c>
      <c r="CA1097" s="9"/>
      <c r="CB1097" s="9"/>
      <c r="CC1097" s="9"/>
      <c r="CD1097" s="9" t="str">
        <f t="shared" si="1834"/>
        <v/>
      </c>
      <c r="CE1097" s="10" t="str">
        <f t="shared" si="1835"/>
        <v/>
      </c>
      <c r="CF1097" s="7"/>
      <c r="CH1097" s="15"/>
      <c r="CI1097" s="9"/>
      <c r="CJ1097" s="9" t="str">
        <f t="shared" si="1847"/>
        <v/>
      </c>
      <c r="CK1097" s="9"/>
      <c r="CL1097" s="9" t="str">
        <f t="shared" si="1848"/>
        <v/>
      </c>
      <c r="CM1097" s="9"/>
      <c r="CN1097" s="9" t="str">
        <f t="shared" si="1849"/>
        <v/>
      </c>
      <c r="CO1097" s="9"/>
      <c r="CP1097" s="9"/>
      <c r="CQ1097" s="9"/>
      <c r="CR1097" s="9" t="str">
        <f t="shared" si="1839"/>
        <v/>
      </c>
      <c r="CS1097" s="10" t="str">
        <f t="shared" si="1840"/>
        <v/>
      </c>
      <c r="CT1097" s="7"/>
    </row>
    <row r="1098" spans="1:113" ht="15" customHeight="1">
      <c r="A1098" s="15"/>
      <c r="B1098" s="15"/>
      <c r="C1098" s="9"/>
      <c r="D1098" s="9" t="str">
        <f t="shared" si="1786"/>
        <v/>
      </c>
      <c r="E1098" s="9"/>
      <c r="F1098" s="9" t="str">
        <f t="shared" si="1787"/>
        <v/>
      </c>
      <c r="G1098" s="9"/>
      <c r="H1098" s="9" t="str">
        <f t="shared" si="1788"/>
        <v/>
      </c>
      <c r="I1098" s="9"/>
      <c r="J1098" s="62"/>
      <c r="K1098" s="95"/>
      <c r="L1098" s="9" t="str">
        <f t="shared" si="1791"/>
        <v/>
      </c>
      <c r="M1098" s="10" t="str">
        <f t="shared" si="1792"/>
        <v/>
      </c>
      <c r="N1098" s="7"/>
      <c r="P1098" s="15"/>
      <c r="Q1098" s="9"/>
      <c r="R1098" s="9" t="str">
        <f t="shared" si="1793"/>
        <v/>
      </c>
      <c r="S1098" s="9"/>
      <c r="T1098" s="9" t="str">
        <f t="shared" si="1794"/>
        <v/>
      </c>
      <c r="U1098" s="9"/>
      <c r="V1098" s="9" t="str">
        <f t="shared" si="1795"/>
        <v/>
      </c>
      <c r="W1098" s="9"/>
      <c r="X1098" s="62"/>
      <c r="Y1098" s="95"/>
      <c r="Z1098" s="9" t="str">
        <f t="shared" si="1797"/>
        <v/>
      </c>
      <c r="AA1098" s="10" t="str">
        <f t="shared" si="1798"/>
        <v/>
      </c>
      <c r="AB1098" s="7"/>
      <c r="AD1098" s="15"/>
      <c r="AE1098" s="9"/>
      <c r="AF1098" s="9" t="str">
        <f t="shared" si="1799"/>
        <v/>
      </c>
      <c r="AG1098" s="9"/>
      <c r="AH1098" s="9" t="str">
        <f t="shared" si="1800"/>
        <v/>
      </c>
      <c r="AI1098" s="9"/>
      <c r="AJ1098" s="9" t="str">
        <f t="shared" si="1801"/>
        <v/>
      </c>
      <c r="AK1098" s="9"/>
      <c r="AL1098" s="62"/>
      <c r="AM1098" s="95"/>
      <c r="AN1098" s="9" t="str">
        <f t="shared" si="1804"/>
        <v/>
      </c>
      <c r="AO1098" s="10" t="str">
        <f t="shared" si="1805"/>
        <v/>
      </c>
      <c r="AP1098" s="7"/>
      <c r="AR1098" s="15"/>
      <c r="AS1098" s="9"/>
      <c r="AT1098" s="9" t="str">
        <f t="shared" si="1806"/>
        <v/>
      </c>
      <c r="AU1098" s="9"/>
      <c r="AV1098" s="9" t="str">
        <f t="shared" si="1807"/>
        <v/>
      </c>
      <c r="AW1098" s="9"/>
      <c r="AX1098" s="9" t="str">
        <f t="shared" si="1808"/>
        <v/>
      </c>
      <c r="AY1098" s="9"/>
      <c r="AZ1098" s="62"/>
      <c r="BA1098" s="95"/>
      <c r="BB1098" s="9" t="str">
        <f t="shared" si="1810"/>
        <v/>
      </c>
      <c r="BC1098" s="10" t="str">
        <f t="shared" si="1811"/>
        <v/>
      </c>
      <c r="BD1098" s="7"/>
      <c r="BF1098" s="15"/>
      <c r="BG1098" s="9"/>
      <c r="BH1098" s="9" t="str">
        <f t="shared" si="1841"/>
        <v/>
      </c>
      <c r="BI1098" s="73"/>
      <c r="BJ1098" s="9" t="str">
        <f t="shared" si="1842"/>
        <v/>
      </c>
      <c r="BK1098" s="9"/>
      <c r="BL1098" s="9" t="str">
        <f t="shared" si="1843"/>
        <v/>
      </c>
      <c r="BM1098" s="9"/>
      <c r="BN1098" s="9"/>
      <c r="BO1098" s="9" t="str">
        <f t="shared" si="1829"/>
        <v/>
      </c>
      <c r="BP1098" s="10" t="str">
        <f t="shared" si="1830"/>
        <v/>
      </c>
      <c r="BQ1098" s="7"/>
      <c r="BS1098" s="1"/>
      <c r="BT1098" s="15"/>
      <c r="BU1098" s="9"/>
      <c r="BV1098" s="9" t="str">
        <f t="shared" si="1844"/>
        <v/>
      </c>
      <c r="BW1098" s="9"/>
      <c r="BX1098" s="9" t="str">
        <f t="shared" si="1845"/>
        <v/>
      </c>
      <c r="BY1098" s="9"/>
      <c r="BZ1098" s="9" t="str">
        <f t="shared" si="1846"/>
        <v/>
      </c>
      <c r="CA1098" s="9"/>
      <c r="CB1098" s="9"/>
      <c r="CC1098" s="9"/>
      <c r="CD1098" s="9" t="str">
        <f t="shared" si="1834"/>
        <v/>
      </c>
      <c r="CE1098" s="10" t="str">
        <f t="shared" si="1835"/>
        <v/>
      </c>
      <c r="CF1098" s="7"/>
      <c r="CH1098" s="15"/>
      <c r="CI1098" s="9"/>
      <c r="CJ1098" s="9" t="str">
        <f t="shared" si="1847"/>
        <v/>
      </c>
      <c r="CK1098" s="9"/>
      <c r="CL1098" s="9" t="str">
        <f t="shared" si="1848"/>
        <v/>
      </c>
      <c r="CM1098" s="9"/>
      <c r="CN1098" s="9" t="str">
        <f t="shared" si="1849"/>
        <v/>
      </c>
      <c r="CO1098" s="9"/>
      <c r="CP1098" s="9"/>
      <c r="CQ1098" s="9"/>
      <c r="CR1098" s="9" t="str">
        <f t="shared" si="1839"/>
        <v/>
      </c>
      <c r="CS1098" s="10" t="str">
        <f t="shared" si="1840"/>
        <v/>
      </c>
      <c r="CT1098" s="7"/>
    </row>
    <row r="1099" spans="1:113" ht="15" customHeight="1">
      <c r="A1099" s="15"/>
      <c r="B1099" s="15"/>
      <c r="C1099" s="9"/>
      <c r="D1099" s="9" t="str">
        <f t="shared" si="1786"/>
        <v/>
      </c>
      <c r="E1099" s="9"/>
      <c r="F1099" s="9" t="str">
        <f t="shared" si="1787"/>
        <v/>
      </c>
      <c r="G1099" s="9"/>
      <c r="H1099" s="9" t="str">
        <f t="shared" si="1788"/>
        <v/>
      </c>
      <c r="I1099" s="9"/>
      <c r="J1099" s="62"/>
      <c r="K1099" s="95"/>
      <c r="L1099" s="9" t="str">
        <f t="shared" si="1791"/>
        <v/>
      </c>
      <c r="M1099" s="10" t="str">
        <f t="shared" si="1792"/>
        <v/>
      </c>
      <c r="N1099" s="7"/>
      <c r="P1099" s="15"/>
      <c r="Q1099" s="9"/>
      <c r="R1099" s="9" t="str">
        <f t="shared" si="1793"/>
        <v/>
      </c>
      <c r="S1099" s="9"/>
      <c r="T1099" s="9" t="str">
        <f t="shared" si="1794"/>
        <v/>
      </c>
      <c r="U1099" s="9"/>
      <c r="V1099" s="9" t="str">
        <f t="shared" si="1795"/>
        <v/>
      </c>
      <c r="W1099" s="9"/>
      <c r="X1099" s="62"/>
      <c r="Y1099" s="95"/>
      <c r="Z1099" s="9" t="str">
        <f t="shared" si="1797"/>
        <v/>
      </c>
      <c r="AA1099" s="10" t="str">
        <f t="shared" si="1798"/>
        <v/>
      </c>
      <c r="AB1099" s="7"/>
      <c r="AD1099" s="15"/>
      <c r="AE1099" s="9"/>
      <c r="AF1099" s="9" t="str">
        <f t="shared" si="1799"/>
        <v/>
      </c>
      <c r="AG1099" s="9"/>
      <c r="AH1099" s="9" t="str">
        <f t="shared" si="1800"/>
        <v/>
      </c>
      <c r="AI1099" s="9"/>
      <c r="AJ1099" s="9" t="str">
        <f t="shared" si="1801"/>
        <v/>
      </c>
      <c r="AK1099" s="9"/>
      <c r="AL1099" s="62"/>
      <c r="AM1099" s="95"/>
      <c r="AN1099" s="9" t="str">
        <f t="shared" si="1804"/>
        <v/>
      </c>
      <c r="AO1099" s="10" t="str">
        <f t="shared" si="1805"/>
        <v/>
      </c>
      <c r="AP1099" s="7"/>
      <c r="AR1099" s="17"/>
      <c r="AS1099" s="9"/>
      <c r="AT1099" s="9" t="str">
        <f t="shared" si="1806"/>
        <v/>
      </c>
      <c r="AU1099" s="9"/>
      <c r="AV1099" s="9" t="str">
        <f t="shared" si="1807"/>
        <v/>
      </c>
      <c r="AW1099" s="9"/>
      <c r="AX1099" s="9" t="str">
        <f t="shared" si="1808"/>
        <v/>
      </c>
      <c r="AY1099" s="9"/>
      <c r="AZ1099" s="62"/>
      <c r="BA1099" s="95"/>
      <c r="BB1099" s="9" t="str">
        <f t="shared" si="1810"/>
        <v/>
      </c>
      <c r="BC1099" s="10" t="str">
        <f t="shared" si="1811"/>
        <v/>
      </c>
      <c r="BD1099" s="7"/>
      <c r="BF1099" s="15"/>
      <c r="BG1099" s="9"/>
      <c r="BH1099" s="9" t="str">
        <f t="shared" si="1841"/>
        <v/>
      </c>
      <c r="BI1099" s="73"/>
      <c r="BJ1099" s="9" t="str">
        <f t="shared" si="1842"/>
        <v/>
      </c>
      <c r="BK1099" s="9"/>
      <c r="BL1099" s="9" t="str">
        <f t="shared" si="1843"/>
        <v/>
      </c>
      <c r="BM1099" s="9"/>
      <c r="BN1099" s="9"/>
      <c r="BO1099" s="9" t="str">
        <f t="shared" si="1829"/>
        <v/>
      </c>
      <c r="BP1099" s="10" t="str">
        <f t="shared" si="1830"/>
        <v/>
      </c>
      <c r="BQ1099" s="7"/>
      <c r="BS1099" s="1"/>
      <c r="BT1099" s="15"/>
      <c r="BU1099" s="9"/>
      <c r="BV1099" s="9" t="str">
        <f t="shared" si="1844"/>
        <v/>
      </c>
      <c r="BW1099" s="9"/>
      <c r="BX1099" s="9" t="str">
        <f t="shared" si="1845"/>
        <v/>
      </c>
      <c r="BY1099" s="9"/>
      <c r="BZ1099" s="9" t="str">
        <f t="shared" si="1846"/>
        <v/>
      </c>
      <c r="CA1099" s="9"/>
      <c r="CB1099" s="9"/>
      <c r="CC1099" s="9"/>
      <c r="CD1099" s="9" t="str">
        <f t="shared" si="1834"/>
        <v/>
      </c>
      <c r="CE1099" s="10" t="str">
        <f t="shared" si="1835"/>
        <v/>
      </c>
      <c r="CF1099" s="7"/>
      <c r="CH1099" s="15"/>
      <c r="CI1099" s="9"/>
      <c r="CJ1099" s="9" t="str">
        <f t="shared" si="1847"/>
        <v/>
      </c>
      <c r="CK1099" s="9"/>
      <c r="CL1099" s="9" t="str">
        <f t="shared" si="1848"/>
        <v/>
      </c>
      <c r="CM1099" s="9"/>
      <c r="CN1099" s="9" t="str">
        <f t="shared" si="1849"/>
        <v/>
      </c>
      <c r="CO1099" s="9"/>
      <c r="CP1099" s="9"/>
      <c r="CQ1099" s="9"/>
      <c r="CR1099" s="9" t="str">
        <f t="shared" si="1839"/>
        <v/>
      </c>
      <c r="CS1099" s="10" t="str">
        <f t="shared" si="1840"/>
        <v/>
      </c>
      <c r="CT1099" s="7"/>
      <c r="CU1099" s="250"/>
      <c r="CV1099" s="250"/>
      <c r="CW1099" s="250"/>
      <c r="CX1099" s="250"/>
      <c r="CY1099" s="250"/>
      <c r="CZ1099" s="13"/>
      <c r="DA1099" s="250"/>
      <c r="DI1099" s="250"/>
    </row>
    <row r="1100" spans="1:113" ht="15" customHeight="1" thickBot="1">
      <c r="A1100" s="23"/>
      <c r="B1100" s="23"/>
      <c r="C1100" s="24"/>
      <c r="D1100" s="24" t="str">
        <f t="shared" si="1786"/>
        <v/>
      </c>
      <c r="E1100" s="24"/>
      <c r="F1100" s="24" t="str">
        <f t="shared" si="1787"/>
        <v/>
      </c>
      <c r="G1100" s="24"/>
      <c r="H1100" s="24" t="str">
        <f t="shared" si="1788"/>
        <v/>
      </c>
      <c r="I1100" s="24"/>
      <c r="J1100" s="63"/>
      <c r="K1100" s="24"/>
      <c r="L1100" s="24" t="str">
        <f t="shared" si="1791"/>
        <v/>
      </c>
      <c r="M1100" s="26" t="str">
        <f t="shared" si="1792"/>
        <v/>
      </c>
      <c r="N1100" s="7"/>
      <c r="P1100" s="23"/>
      <c r="Q1100" s="24"/>
      <c r="R1100" s="24" t="str">
        <f t="shared" si="1793"/>
        <v/>
      </c>
      <c r="S1100" s="24"/>
      <c r="T1100" s="24" t="str">
        <f t="shared" si="1794"/>
        <v/>
      </c>
      <c r="U1100" s="24"/>
      <c r="V1100" s="24" t="str">
        <f t="shared" si="1795"/>
        <v/>
      </c>
      <c r="W1100" s="24"/>
      <c r="X1100" s="63"/>
      <c r="Y1100" s="24"/>
      <c r="Z1100" s="24" t="str">
        <f t="shared" si="1797"/>
        <v/>
      </c>
      <c r="AA1100" s="26" t="str">
        <f t="shared" si="1798"/>
        <v/>
      </c>
      <c r="AB1100" s="7"/>
      <c r="AD1100" s="23"/>
      <c r="AE1100" s="24"/>
      <c r="AF1100" s="24" t="str">
        <f t="shared" si="1799"/>
        <v/>
      </c>
      <c r="AG1100" s="24"/>
      <c r="AH1100" s="24" t="str">
        <f t="shared" si="1800"/>
        <v/>
      </c>
      <c r="AI1100" s="24"/>
      <c r="AJ1100" s="24" t="str">
        <f t="shared" si="1801"/>
        <v/>
      </c>
      <c r="AK1100" s="24"/>
      <c r="AL1100" s="63"/>
      <c r="AM1100" s="24"/>
      <c r="AN1100" s="24" t="str">
        <f t="shared" si="1804"/>
        <v/>
      </c>
      <c r="AO1100" s="26" t="str">
        <f t="shared" si="1805"/>
        <v/>
      </c>
      <c r="AP1100" s="7"/>
      <c r="AR1100" s="23"/>
      <c r="AS1100" s="24"/>
      <c r="AT1100" s="24" t="str">
        <f t="shared" si="1806"/>
        <v/>
      </c>
      <c r="AU1100" s="24"/>
      <c r="AV1100" s="24" t="str">
        <f t="shared" si="1807"/>
        <v/>
      </c>
      <c r="AW1100" s="24"/>
      <c r="AX1100" s="24" t="str">
        <f t="shared" si="1808"/>
        <v/>
      </c>
      <c r="AY1100" s="24"/>
      <c r="AZ1100" s="63"/>
      <c r="BA1100" s="24"/>
      <c r="BB1100" s="24" t="str">
        <f t="shared" si="1810"/>
        <v/>
      </c>
      <c r="BC1100" s="26" t="str">
        <f t="shared" si="1811"/>
        <v/>
      </c>
      <c r="BD1100" s="7"/>
      <c r="BF1100" s="15"/>
      <c r="BG1100" s="9"/>
      <c r="BH1100" s="9" t="str">
        <f t="shared" si="1841"/>
        <v/>
      </c>
      <c r="BI1100" s="73"/>
      <c r="BJ1100" s="9" t="str">
        <f t="shared" si="1842"/>
        <v/>
      </c>
      <c r="BK1100" s="9"/>
      <c r="BL1100" s="9" t="str">
        <f t="shared" si="1843"/>
        <v/>
      </c>
      <c r="BM1100" s="9"/>
      <c r="BN1100" s="9"/>
      <c r="BO1100" s="9" t="str">
        <f t="shared" si="1829"/>
        <v/>
      </c>
      <c r="BP1100" s="10" t="str">
        <f t="shared" si="1830"/>
        <v/>
      </c>
      <c r="BQ1100" s="7"/>
      <c r="BS1100" s="1"/>
      <c r="BT1100" s="15"/>
      <c r="BU1100" s="9"/>
      <c r="BV1100" s="9" t="str">
        <f t="shared" si="1844"/>
        <v/>
      </c>
      <c r="BW1100" s="9"/>
      <c r="BX1100" s="9" t="str">
        <f t="shared" si="1845"/>
        <v/>
      </c>
      <c r="BY1100" s="9"/>
      <c r="BZ1100" s="9" t="str">
        <f t="shared" si="1846"/>
        <v/>
      </c>
      <c r="CA1100" s="9"/>
      <c r="CB1100" s="9"/>
      <c r="CC1100" s="9"/>
      <c r="CD1100" s="9" t="str">
        <f t="shared" si="1834"/>
        <v/>
      </c>
      <c r="CE1100" s="10" t="str">
        <f t="shared" si="1835"/>
        <v/>
      </c>
      <c r="CF1100" s="7"/>
      <c r="CH1100" s="15"/>
      <c r="CI1100" s="9"/>
      <c r="CJ1100" s="9" t="str">
        <f t="shared" si="1847"/>
        <v/>
      </c>
      <c r="CK1100" s="9"/>
      <c r="CL1100" s="9" t="str">
        <f t="shared" si="1848"/>
        <v/>
      </c>
      <c r="CM1100" s="9"/>
      <c r="CN1100" s="9" t="str">
        <f t="shared" si="1849"/>
        <v/>
      </c>
      <c r="CO1100" s="9"/>
      <c r="CP1100" s="9"/>
      <c r="CQ1100" s="9"/>
      <c r="CR1100" s="9" t="str">
        <f t="shared" si="1839"/>
        <v/>
      </c>
      <c r="CS1100" s="10" t="str">
        <f t="shared" si="1840"/>
        <v/>
      </c>
      <c r="CT1100" s="7"/>
      <c r="CU1100" s="250"/>
      <c r="CV1100" s="250"/>
      <c r="CW1100" s="250"/>
      <c r="CX1100" s="250"/>
      <c r="CY1100" s="250"/>
      <c r="CZ1100" s="13"/>
      <c r="DA1100" s="250"/>
      <c r="DI1100" s="250"/>
    </row>
    <row r="1101" spans="1:113" ht="15" customHeight="1" thickTop="1">
      <c r="A1101" s="89"/>
      <c r="B1101" s="89"/>
      <c r="C1101" s="78"/>
      <c r="D1101" s="78" t="str">
        <f>IF(C1101="","",C1101-#REF!)</f>
        <v/>
      </c>
      <c r="E1101" s="78"/>
      <c r="F1101" s="28" t="str">
        <f>IF(E1101="","",E1101-#REF!)</f>
        <v/>
      </c>
      <c r="G1101" s="78"/>
      <c r="H1101" s="78" t="str">
        <f>IF(G1101="","",#REF!+#REF!-G1101)</f>
        <v/>
      </c>
      <c r="I1101" s="78"/>
      <c r="J1101" s="90"/>
      <c r="K1101" s="91"/>
      <c r="L1101" s="78"/>
      <c r="M1101" s="29" t="str">
        <f t="shared" si="1792"/>
        <v/>
      </c>
      <c r="N1101" s="7"/>
      <c r="P1101" s="89"/>
      <c r="Q1101" s="78"/>
      <c r="R1101" s="78" t="str">
        <f>IF(Q1101="","",Q1101-#REF!)</f>
        <v/>
      </c>
      <c r="S1101" s="78"/>
      <c r="T1101" s="28" t="str">
        <f>IF(S1101="","",S1101-#REF!)</f>
        <v/>
      </c>
      <c r="U1101" s="78"/>
      <c r="V1101" s="78" t="str">
        <f>IF(U1101="","",#REF!+#REF!-U1101)</f>
        <v/>
      </c>
      <c r="W1101" s="78"/>
      <c r="X1101" s="90"/>
      <c r="Y1101" s="91"/>
      <c r="Z1101" s="78"/>
      <c r="AA1101" s="29" t="str">
        <f t="shared" si="1798"/>
        <v/>
      </c>
      <c r="AB1101" s="7"/>
      <c r="AD1101" s="89"/>
      <c r="AE1101" s="78"/>
      <c r="AF1101" s="78" t="str">
        <f>IF(AE1101="","",AE1101-#REF!)</f>
        <v/>
      </c>
      <c r="AG1101" s="78"/>
      <c r="AH1101" s="28" t="str">
        <f>IF(AG1101="","",AG1101-#REF!)</f>
        <v/>
      </c>
      <c r="AI1101" s="78"/>
      <c r="AJ1101" s="78" t="str">
        <f>IF(AI1101="","",#REF!+#REF!-AI1101)</f>
        <v/>
      </c>
      <c r="AK1101" s="78"/>
      <c r="AL1101" s="90"/>
      <c r="AM1101" s="91"/>
      <c r="AN1101" s="78"/>
      <c r="AO1101" s="29" t="str">
        <f t="shared" si="1805"/>
        <v/>
      </c>
      <c r="AP1101" s="7"/>
      <c r="AR1101" s="89"/>
      <c r="AS1101" s="78"/>
      <c r="AT1101" s="78" t="str">
        <f>IF(AS1101="","",AS1101-#REF!)</f>
        <v/>
      </c>
      <c r="AU1101" s="78"/>
      <c r="AV1101" s="28" t="str">
        <f>IF(AU1101="","",AU1101-#REF!)</f>
        <v/>
      </c>
      <c r="AW1101" s="78"/>
      <c r="AX1101" s="78" t="str">
        <f>IF(AW1101="","",#REF!+#REF!-AW1101)</f>
        <v/>
      </c>
      <c r="AY1101" s="78"/>
      <c r="AZ1101" s="90"/>
      <c r="BA1101" s="91"/>
      <c r="BB1101" s="78"/>
      <c r="BC1101" s="29" t="str">
        <f t="shared" si="1811"/>
        <v/>
      </c>
      <c r="BD1101" s="7"/>
      <c r="BF1101" s="15"/>
      <c r="BG1101" s="9"/>
      <c r="BH1101" s="9" t="str">
        <f t="shared" si="1841"/>
        <v/>
      </c>
      <c r="BI1101" s="73"/>
      <c r="BJ1101" s="9" t="str">
        <f t="shared" si="1842"/>
        <v/>
      </c>
      <c r="BK1101" s="9"/>
      <c r="BL1101" s="9" t="str">
        <f t="shared" si="1843"/>
        <v/>
      </c>
      <c r="BM1101" s="9"/>
      <c r="BN1101" s="9"/>
      <c r="BO1101" s="9" t="str">
        <f t="shared" si="1829"/>
        <v/>
      </c>
      <c r="BP1101" s="10" t="str">
        <f t="shared" si="1830"/>
        <v/>
      </c>
      <c r="BQ1101" s="7"/>
      <c r="BS1101" s="1"/>
      <c r="BT1101" s="15"/>
      <c r="BU1101" s="9"/>
      <c r="BV1101" s="9" t="str">
        <f t="shared" si="1844"/>
        <v/>
      </c>
      <c r="BW1101" s="9"/>
      <c r="BX1101" s="9" t="str">
        <f t="shared" si="1845"/>
        <v/>
      </c>
      <c r="BY1101" s="9"/>
      <c r="BZ1101" s="9" t="str">
        <f t="shared" si="1846"/>
        <v/>
      </c>
      <c r="CA1101" s="9"/>
      <c r="CB1101" s="9"/>
      <c r="CC1101" s="9"/>
      <c r="CD1101" s="9" t="str">
        <f t="shared" si="1834"/>
        <v/>
      </c>
      <c r="CE1101" s="10" t="str">
        <f t="shared" si="1835"/>
        <v/>
      </c>
      <c r="CF1101" s="7"/>
      <c r="CH1101" s="15"/>
      <c r="CI1101" s="9"/>
      <c r="CJ1101" s="9" t="str">
        <f t="shared" si="1847"/>
        <v/>
      </c>
      <c r="CK1101" s="9"/>
      <c r="CL1101" s="9" t="str">
        <f t="shared" si="1848"/>
        <v/>
      </c>
      <c r="CM1101" s="9"/>
      <c r="CN1101" s="9" t="str">
        <f t="shared" si="1849"/>
        <v/>
      </c>
      <c r="CO1101" s="9"/>
      <c r="CP1101" s="9"/>
      <c r="CQ1101" s="9"/>
      <c r="CR1101" s="9" t="str">
        <f t="shared" si="1839"/>
        <v/>
      </c>
      <c r="CS1101" s="10" t="str">
        <f t="shared" si="1840"/>
        <v/>
      </c>
      <c r="CT1101" s="7"/>
      <c r="CU1101" s="250"/>
      <c r="CV1101" s="250"/>
      <c r="CW1101" s="250"/>
      <c r="CX1101" s="250"/>
      <c r="CY1101" s="250"/>
      <c r="CZ1101" s="13"/>
      <c r="DA1101" s="250"/>
      <c r="DI1101" s="250"/>
    </row>
    <row r="1102" spans="1:113" ht="15" customHeight="1">
      <c r="A1102" s="15"/>
      <c r="B1102" s="15"/>
      <c r="C1102" s="9"/>
      <c r="D1102" s="9" t="str">
        <f>IF(C1102="","",C1102-#REF!)</f>
        <v/>
      </c>
      <c r="E1102" s="9"/>
      <c r="F1102" s="9" t="str">
        <f>IF(E1102="","",E1102-#REF!)</f>
        <v/>
      </c>
      <c r="G1102" s="9"/>
      <c r="H1102" s="9" t="str">
        <f>IF(G1102="","",#REF!+#REF!-G1102)</f>
        <v/>
      </c>
      <c r="I1102" s="9"/>
      <c r="J1102" s="62"/>
      <c r="K1102" s="95"/>
      <c r="L1102" s="9"/>
      <c r="M1102" s="10" t="str">
        <f t="shared" si="1792"/>
        <v/>
      </c>
      <c r="N1102" s="7"/>
      <c r="P1102" s="15"/>
      <c r="Q1102" s="9"/>
      <c r="R1102" s="9" t="str">
        <f>IF(Q1102="","",Q1102-#REF!)</f>
        <v/>
      </c>
      <c r="S1102" s="9"/>
      <c r="T1102" s="9" t="str">
        <f>IF(S1102="","",S1102-#REF!)</f>
        <v/>
      </c>
      <c r="U1102" s="9"/>
      <c r="V1102" s="9" t="str">
        <f>IF(U1102="","",#REF!+#REF!-U1102)</f>
        <v/>
      </c>
      <c r="W1102" s="9"/>
      <c r="X1102" s="62"/>
      <c r="Y1102" s="95"/>
      <c r="Z1102" s="9"/>
      <c r="AA1102" s="10" t="str">
        <f t="shared" si="1798"/>
        <v/>
      </c>
      <c r="AB1102" s="7"/>
      <c r="AD1102" s="15"/>
      <c r="AE1102" s="9"/>
      <c r="AF1102" s="9" t="str">
        <f>IF(AE1102="","",AE1102-#REF!)</f>
        <v/>
      </c>
      <c r="AG1102" s="9"/>
      <c r="AH1102" s="9" t="str">
        <f>IF(AG1102="","",AG1102-#REF!)</f>
        <v/>
      </c>
      <c r="AI1102" s="9"/>
      <c r="AJ1102" s="9" t="str">
        <f>IF(AI1102="","",#REF!+#REF!-AI1102)</f>
        <v/>
      </c>
      <c r="AK1102" s="9"/>
      <c r="AL1102" s="62"/>
      <c r="AM1102" s="95"/>
      <c r="AN1102" s="9"/>
      <c r="AO1102" s="10" t="str">
        <f t="shared" si="1805"/>
        <v/>
      </c>
      <c r="AP1102" s="7"/>
      <c r="AR1102" s="15"/>
      <c r="AS1102" s="9"/>
      <c r="AT1102" s="9" t="str">
        <f>IF(AS1102="","",AS1102-#REF!)</f>
        <v/>
      </c>
      <c r="AU1102" s="9"/>
      <c r="AV1102" s="9" t="str">
        <f>IF(AU1102="","",AU1102-#REF!)</f>
        <v/>
      </c>
      <c r="AW1102" s="9"/>
      <c r="AX1102" s="9" t="str">
        <f>IF(AW1102="","",#REF!+#REF!-AW1102)</f>
        <v/>
      </c>
      <c r="AY1102" s="9"/>
      <c r="AZ1102" s="62"/>
      <c r="BA1102" s="95"/>
      <c r="BB1102" s="9"/>
      <c r="BC1102" s="10" t="str">
        <f t="shared" si="1811"/>
        <v/>
      </c>
      <c r="BD1102" s="7"/>
      <c r="BF1102" s="15"/>
      <c r="BG1102" s="9"/>
      <c r="BH1102" s="9" t="str">
        <f t="shared" si="1841"/>
        <v/>
      </c>
      <c r="BI1102" s="73"/>
      <c r="BJ1102" s="9" t="str">
        <f t="shared" si="1842"/>
        <v/>
      </c>
      <c r="BK1102" s="9"/>
      <c r="BL1102" s="9" t="str">
        <f t="shared" si="1843"/>
        <v/>
      </c>
      <c r="BM1102" s="9"/>
      <c r="BN1102" s="9"/>
      <c r="BO1102" s="9" t="str">
        <f t="shared" si="1829"/>
        <v/>
      </c>
      <c r="BP1102" s="10" t="str">
        <f t="shared" si="1830"/>
        <v/>
      </c>
      <c r="BQ1102" s="7"/>
      <c r="BS1102" s="1"/>
      <c r="BT1102" s="15"/>
      <c r="BU1102" s="9"/>
      <c r="BV1102" s="9" t="str">
        <f t="shared" si="1844"/>
        <v/>
      </c>
      <c r="BW1102" s="9"/>
      <c r="BX1102" s="9" t="str">
        <f t="shared" si="1845"/>
        <v/>
      </c>
      <c r="BY1102" s="9"/>
      <c r="BZ1102" s="9" t="str">
        <f t="shared" si="1846"/>
        <v/>
      </c>
      <c r="CA1102" s="9"/>
      <c r="CB1102" s="9"/>
      <c r="CC1102" s="9"/>
      <c r="CD1102" s="9" t="str">
        <f t="shared" si="1834"/>
        <v/>
      </c>
      <c r="CE1102" s="10" t="str">
        <f t="shared" si="1835"/>
        <v/>
      </c>
      <c r="CF1102" s="7"/>
      <c r="CH1102" s="15"/>
      <c r="CI1102" s="9"/>
      <c r="CJ1102" s="9" t="str">
        <f t="shared" si="1847"/>
        <v/>
      </c>
      <c r="CK1102" s="9"/>
      <c r="CL1102" s="9" t="str">
        <f t="shared" si="1848"/>
        <v/>
      </c>
      <c r="CM1102" s="9"/>
      <c r="CN1102" s="9" t="str">
        <f t="shared" si="1849"/>
        <v/>
      </c>
      <c r="CO1102" s="9"/>
      <c r="CP1102" s="9"/>
      <c r="CQ1102" s="9"/>
      <c r="CR1102" s="9" t="str">
        <f t="shared" si="1839"/>
        <v/>
      </c>
      <c r="CS1102" s="10" t="str">
        <f t="shared" si="1840"/>
        <v/>
      </c>
      <c r="CT1102" s="7"/>
      <c r="CU1102" s="250"/>
      <c r="CV1102" s="250"/>
      <c r="CW1102" s="250"/>
      <c r="CX1102" s="250"/>
      <c r="CY1102" s="250"/>
      <c r="CZ1102" s="13"/>
      <c r="DA1102" s="250"/>
      <c r="DI1102" s="250"/>
    </row>
    <row r="1103" spans="1:113" ht="15" customHeight="1">
      <c r="A1103" s="15"/>
      <c r="B1103" s="15"/>
      <c r="C1103" s="9"/>
      <c r="D1103" s="9" t="str">
        <f>IF(C1103="","",C1103-#REF!)</f>
        <v/>
      </c>
      <c r="E1103" s="9"/>
      <c r="F1103" s="9" t="str">
        <f>IF(E1103="","",E1103-#REF!)</f>
        <v/>
      </c>
      <c r="G1103" s="9"/>
      <c r="H1103" s="9" t="str">
        <f>IF(G1103="","",#REF!+#REF!-G1103)</f>
        <v/>
      </c>
      <c r="I1103" s="9"/>
      <c r="J1103" s="62"/>
      <c r="K1103" s="95"/>
      <c r="L1103" s="9"/>
      <c r="M1103" s="10" t="str">
        <f t="shared" si="1792"/>
        <v/>
      </c>
      <c r="N1103" s="7"/>
      <c r="P1103" s="15"/>
      <c r="Q1103" s="9"/>
      <c r="R1103" s="9" t="str">
        <f>IF(Q1103="","",Q1103-#REF!)</f>
        <v/>
      </c>
      <c r="S1103" s="9"/>
      <c r="T1103" s="9" t="str">
        <f>IF(S1103="","",S1103-#REF!)</f>
        <v/>
      </c>
      <c r="U1103" s="9"/>
      <c r="V1103" s="9" t="str">
        <f>IF(U1103="","",#REF!+#REF!-U1103)</f>
        <v/>
      </c>
      <c r="W1103" s="9"/>
      <c r="X1103" s="62"/>
      <c r="Y1103" s="95"/>
      <c r="Z1103" s="9"/>
      <c r="AA1103" s="10" t="str">
        <f t="shared" si="1798"/>
        <v/>
      </c>
      <c r="AB1103" s="7"/>
      <c r="AD1103" s="15"/>
      <c r="AE1103" s="9"/>
      <c r="AF1103" s="9" t="str">
        <f>IF(AE1103="","",AE1103-#REF!)</f>
        <v/>
      </c>
      <c r="AG1103" s="9"/>
      <c r="AH1103" s="9" t="str">
        <f>IF(AG1103="","",AG1103-#REF!)</f>
        <v/>
      </c>
      <c r="AI1103" s="9"/>
      <c r="AJ1103" s="9" t="str">
        <f>IF(AI1103="","",#REF!+#REF!-AI1103)</f>
        <v/>
      </c>
      <c r="AK1103" s="9"/>
      <c r="AL1103" s="62"/>
      <c r="AM1103" s="95"/>
      <c r="AN1103" s="9"/>
      <c r="AO1103" s="10" t="str">
        <f t="shared" si="1805"/>
        <v/>
      </c>
      <c r="AP1103" s="7"/>
      <c r="AR1103" s="17"/>
      <c r="AS1103" s="9"/>
      <c r="AT1103" s="9" t="str">
        <f>IF(AS1103="","",AS1103-#REF!)</f>
        <v/>
      </c>
      <c r="AU1103" s="9"/>
      <c r="AV1103" s="9" t="str">
        <f>IF(AU1103="","",AU1103-#REF!)</f>
        <v/>
      </c>
      <c r="AW1103" s="9"/>
      <c r="AX1103" s="9" t="str">
        <f>IF(AW1103="","",#REF!+#REF!-AW1103)</f>
        <v/>
      </c>
      <c r="AY1103" s="9"/>
      <c r="AZ1103" s="62"/>
      <c r="BA1103" s="95"/>
      <c r="BB1103" s="9"/>
      <c r="BC1103" s="10" t="str">
        <f t="shared" si="1811"/>
        <v/>
      </c>
      <c r="BD1103" s="7"/>
      <c r="BF1103" s="15"/>
      <c r="BG1103" s="9"/>
      <c r="BH1103" s="9" t="str">
        <f t="shared" si="1841"/>
        <v/>
      </c>
      <c r="BI1103" s="73"/>
      <c r="BJ1103" s="9" t="str">
        <f t="shared" si="1842"/>
        <v/>
      </c>
      <c r="BK1103" s="9"/>
      <c r="BL1103" s="9" t="str">
        <f t="shared" si="1843"/>
        <v/>
      </c>
      <c r="BM1103" s="9"/>
      <c r="BN1103" s="9"/>
      <c r="BO1103" s="9" t="str">
        <f t="shared" si="1829"/>
        <v/>
      </c>
      <c r="BP1103" s="10" t="str">
        <f t="shared" si="1830"/>
        <v/>
      </c>
      <c r="BQ1103" s="7"/>
      <c r="BS1103" s="1"/>
      <c r="BT1103" s="15"/>
      <c r="BU1103" s="9"/>
      <c r="BV1103" s="9" t="str">
        <f t="shared" si="1844"/>
        <v/>
      </c>
      <c r="BW1103" s="9"/>
      <c r="BX1103" s="9" t="str">
        <f t="shared" si="1845"/>
        <v/>
      </c>
      <c r="BY1103" s="9"/>
      <c r="BZ1103" s="9" t="str">
        <f t="shared" si="1846"/>
        <v/>
      </c>
      <c r="CA1103" s="9"/>
      <c r="CB1103" s="9"/>
      <c r="CC1103" s="9"/>
      <c r="CD1103" s="9" t="str">
        <f t="shared" si="1834"/>
        <v/>
      </c>
      <c r="CE1103" s="10" t="str">
        <f t="shared" si="1835"/>
        <v/>
      </c>
      <c r="CF1103" s="7"/>
      <c r="CH1103" s="15"/>
      <c r="CI1103" s="9"/>
      <c r="CJ1103" s="9" t="str">
        <f t="shared" si="1847"/>
        <v/>
      </c>
      <c r="CK1103" s="9"/>
      <c r="CL1103" s="9" t="str">
        <f t="shared" si="1848"/>
        <v/>
      </c>
      <c r="CM1103" s="9"/>
      <c r="CN1103" s="9" t="str">
        <f t="shared" si="1849"/>
        <v/>
      </c>
      <c r="CO1103" s="9"/>
      <c r="CP1103" s="9"/>
      <c r="CQ1103" s="9"/>
      <c r="CR1103" s="9" t="str">
        <f t="shared" si="1839"/>
        <v/>
      </c>
      <c r="CS1103" s="10" t="str">
        <f t="shared" si="1840"/>
        <v/>
      </c>
      <c r="CT1103" s="7"/>
      <c r="CU1103" s="250"/>
      <c r="CV1103" s="250"/>
      <c r="CW1103" s="250"/>
      <c r="CX1103" s="250"/>
      <c r="CY1103" s="250"/>
      <c r="CZ1103" s="13"/>
      <c r="DA1103" s="250"/>
      <c r="DI1103" s="250"/>
    </row>
    <row r="1104" spans="1:113" ht="15" customHeight="1" thickBot="1">
      <c r="A1104" s="23"/>
      <c r="B1104" s="23"/>
      <c r="C1104" s="24"/>
      <c r="D1104" s="24" t="str">
        <f>IF(C1104="","",C1104-#REF!)</f>
        <v/>
      </c>
      <c r="E1104" s="24"/>
      <c r="F1104" s="24" t="str">
        <f>IF(E1104="","",E1104-#REF!)</f>
        <v/>
      </c>
      <c r="G1104" s="24"/>
      <c r="H1104" s="24" t="str">
        <f>IF(G1104="","",#REF!+#REF!-G1104)</f>
        <v/>
      </c>
      <c r="I1104" s="24"/>
      <c r="J1104" s="63"/>
      <c r="K1104" s="96"/>
      <c r="L1104" s="24"/>
      <c r="M1104" s="26" t="str">
        <f t="shared" si="1792"/>
        <v/>
      </c>
      <c r="N1104" s="7"/>
      <c r="P1104" s="23"/>
      <c r="Q1104" s="24"/>
      <c r="R1104" s="24" t="str">
        <f>IF(Q1104="","",Q1104-#REF!)</f>
        <v/>
      </c>
      <c r="S1104" s="24"/>
      <c r="T1104" s="24" t="str">
        <f>IF(S1104="","",S1104-#REF!)</f>
        <v/>
      </c>
      <c r="U1104" s="24"/>
      <c r="V1104" s="24" t="str">
        <f>IF(U1104="","",#REF!+#REF!-U1104)</f>
        <v/>
      </c>
      <c r="W1104" s="24"/>
      <c r="X1104" s="63"/>
      <c r="Y1104" s="96"/>
      <c r="Z1104" s="24"/>
      <c r="AA1104" s="26" t="str">
        <f t="shared" si="1798"/>
        <v/>
      </c>
      <c r="AB1104" s="7"/>
      <c r="AD1104" s="23"/>
      <c r="AE1104" s="24"/>
      <c r="AF1104" s="24" t="str">
        <f>IF(AE1104="","",AE1104-#REF!)</f>
        <v/>
      </c>
      <c r="AG1104" s="24"/>
      <c r="AH1104" s="24" t="str">
        <f>IF(AG1104="","",AG1104-#REF!)</f>
        <v/>
      </c>
      <c r="AI1104" s="24"/>
      <c r="AJ1104" s="24" t="str">
        <f>IF(AI1104="","",#REF!+#REF!-AI1104)</f>
        <v/>
      </c>
      <c r="AK1104" s="24"/>
      <c r="AL1104" s="63"/>
      <c r="AM1104" s="96"/>
      <c r="AN1104" s="24"/>
      <c r="AO1104" s="26" t="str">
        <f t="shared" si="1805"/>
        <v/>
      </c>
      <c r="AP1104" s="7"/>
      <c r="AR1104" s="23"/>
      <c r="AS1104" s="24"/>
      <c r="AT1104" s="24" t="str">
        <f>IF(AS1104="","",AS1104-#REF!)</f>
        <v/>
      </c>
      <c r="AU1104" s="24"/>
      <c r="AV1104" s="24" t="str">
        <f>IF(AU1104="","",AU1104-#REF!)</f>
        <v/>
      </c>
      <c r="AW1104" s="24"/>
      <c r="AX1104" s="24" t="str">
        <f>IF(AW1104="","",#REF!+#REF!-AW1104)</f>
        <v/>
      </c>
      <c r="AY1104" s="24"/>
      <c r="AZ1104" s="63"/>
      <c r="BA1104" s="96"/>
      <c r="BB1104" s="24"/>
      <c r="BC1104" s="26" t="str">
        <f t="shared" si="1811"/>
        <v/>
      </c>
      <c r="BD1104" s="7"/>
      <c r="BF1104" s="15"/>
      <c r="BG1104" s="9"/>
      <c r="BH1104" s="9" t="str">
        <f t="shared" si="1841"/>
        <v/>
      </c>
      <c r="BI1104" s="73"/>
      <c r="BJ1104" s="9" t="str">
        <f t="shared" si="1842"/>
        <v/>
      </c>
      <c r="BK1104" s="9"/>
      <c r="BL1104" s="9" t="str">
        <f t="shared" si="1843"/>
        <v/>
      </c>
      <c r="BM1104" s="9"/>
      <c r="BN1104" s="9"/>
      <c r="BO1104" s="9" t="str">
        <f t="shared" si="1829"/>
        <v/>
      </c>
      <c r="BP1104" s="10" t="str">
        <f t="shared" si="1830"/>
        <v/>
      </c>
      <c r="BQ1104" s="7"/>
      <c r="BS1104" s="1"/>
      <c r="BT1104" s="15"/>
      <c r="BU1104" s="9"/>
      <c r="BV1104" s="9" t="str">
        <f t="shared" si="1844"/>
        <v/>
      </c>
      <c r="BW1104" s="9"/>
      <c r="BX1104" s="9" t="str">
        <f t="shared" si="1845"/>
        <v/>
      </c>
      <c r="BY1104" s="9"/>
      <c r="BZ1104" s="9" t="str">
        <f t="shared" si="1846"/>
        <v/>
      </c>
      <c r="CA1104" s="9"/>
      <c r="CB1104" s="9"/>
      <c r="CC1104" s="9"/>
      <c r="CD1104" s="9" t="str">
        <f t="shared" si="1834"/>
        <v/>
      </c>
      <c r="CE1104" s="10" t="str">
        <f t="shared" si="1835"/>
        <v/>
      </c>
      <c r="CF1104" s="7"/>
      <c r="CH1104" s="15"/>
      <c r="CI1104" s="9"/>
      <c r="CJ1104" s="9" t="str">
        <f t="shared" si="1847"/>
        <v/>
      </c>
      <c r="CK1104" s="9"/>
      <c r="CL1104" s="9" t="str">
        <f t="shared" si="1848"/>
        <v/>
      </c>
      <c r="CM1104" s="9"/>
      <c r="CN1104" s="9" t="str">
        <f t="shared" si="1849"/>
        <v/>
      </c>
      <c r="CO1104" s="9"/>
      <c r="CP1104" s="9"/>
      <c r="CQ1104" s="9"/>
      <c r="CR1104" s="9" t="str">
        <f t="shared" si="1839"/>
        <v/>
      </c>
      <c r="CS1104" s="10" t="str">
        <f t="shared" si="1840"/>
        <v/>
      </c>
      <c r="CT1104" s="7"/>
      <c r="CU1104" s="250"/>
      <c r="CV1104" s="250"/>
      <c r="CW1104" s="250"/>
      <c r="CX1104" s="250"/>
      <c r="CY1104" s="250"/>
      <c r="CZ1104" s="13"/>
      <c r="DA1104" s="250"/>
      <c r="DI1104" s="250"/>
    </row>
    <row r="1105" spans="1:118" ht="15" customHeight="1" thickTop="1">
      <c r="A1105" s="89"/>
      <c r="B1105" s="89"/>
      <c r="C1105" s="78"/>
      <c r="D1105" s="78"/>
      <c r="E1105" s="78"/>
      <c r="F1105" s="78"/>
      <c r="G1105" s="78"/>
      <c r="H1105" s="78"/>
      <c r="I1105" s="78"/>
      <c r="J1105" s="90"/>
      <c r="K1105" s="78"/>
      <c r="L1105" s="78"/>
      <c r="M1105" s="78"/>
      <c r="N1105" s="7"/>
      <c r="P1105" s="89"/>
      <c r="Q1105" s="78"/>
      <c r="R1105" s="78"/>
      <c r="S1105" s="78"/>
      <c r="T1105" s="78"/>
      <c r="U1105" s="78"/>
      <c r="V1105" s="78"/>
      <c r="W1105" s="78"/>
      <c r="X1105" s="90"/>
      <c r="Y1105" s="78"/>
      <c r="Z1105" s="78"/>
      <c r="AA1105" s="78"/>
      <c r="AB1105" s="7"/>
      <c r="AD1105" s="89"/>
      <c r="AE1105" s="78"/>
      <c r="AF1105" s="78"/>
      <c r="AG1105" s="78"/>
      <c r="AH1105" s="78"/>
      <c r="AI1105" s="78"/>
      <c r="AJ1105" s="78"/>
      <c r="AK1105" s="78"/>
      <c r="AL1105" s="90"/>
      <c r="AM1105" s="78"/>
      <c r="AN1105" s="78"/>
      <c r="AO1105" s="78"/>
      <c r="AP1105" s="7"/>
      <c r="AR1105" s="89"/>
      <c r="AS1105" s="78"/>
      <c r="AT1105" s="78"/>
      <c r="AU1105" s="78"/>
      <c r="AV1105" s="78" t="str">
        <f>IF(AU1105="","",AU1105-AU1104)</f>
        <v/>
      </c>
      <c r="AW1105" s="78"/>
      <c r="AX1105" s="78" t="str">
        <f>IF(AW1105="","",AW1104+AY1104-AW1105)</f>
        <v/>
      </c>
      <c r="AY1105" s="78"/>
      <c r="AZ1105" s="90"/>
      <c r="BA1105" s="78"/>
      <c r="BB1105" s="78" t="str">
        <f>IF(BA1105="","",AX1105*BA1105)</f>
        <v/>
      </c>
      <c r="BC1105" s="92" t="str">
        <f>IF(BB1105="","",BB1105/(AT1105*100))</f>
        <v/>
      </c>
      <c r="BD1105" s="22"/>
      <c r="BF1105" s="15"/>
      <c r="BG1105" s="9"/>
      <c r="BH1105" s="9"/>
      <c r="BI1105" s="73"/>
      <c r="BJ1105" s="9" t="str">
        <f t="shared" si="1842"/>
        <v/>
      </c>
      <c r="BK1105" s="9"/>
      <c r="BL1105" s="9" t="str">
        <f t="shared" si="1843"/>
        <v/>
      </c>
      <c r="BM1105" s="9"/>
      <c r="BN1105" s="9"/>
      <c r="BO1105" s="9" t="str">
        <f t="shared" si="1829"/>
        <v/>
      </c>
      <c r="BP1105" s="10" t="str">
        <f t="shared" si="1830"/>
        <v/>
      </c>
      <c r="BQ1105" s="7"/>
      <c r="BS1105" s="1"/>
      <c r="BT1105" s="15"/>
      <c r="BU1105" s="9"/>
      <c r="BV1105" s="9"/>
      <c r="BW1105" s="9"/>
      <c r="BX1105" s="9" t="str">
        <f t="shared" si="1845"/>
        <v/>
      </c>
      <c r="BY1105" s="9"/>
      <c r="BZ1105" s="9" t="str">
        <f t="shared" si="1846"/>
        <v/>
      </c>
      <c r="CA1105" s="9"/>
      <c r="CB1105" s="9"/>
      <c r="CC1105" s="9"/>
      <c r="CD1105" s="9" t="str">
        <f t="shared" si="1834"/>
        <v/>
      </c>
      <c r="CE1105" s="10" t="str">
        <f t="shared" si="1835"/>
        <v/>
      </c>
      <c r="CF1105" s="7"/>
      <c r="CH1105" s="15"/>
      <c r="CI1105" s="9"/>
      <c r="CJ1105" s="9"/>
      <c r="CK1105" s="9"/>
      <c r="CL1105" s="9" t="str">
        <f t="shared" si="1848"/>
        <v/>
      </c>
      <c r="CM1105" s="9"/>
      <c r="CN1105" s="9" t="str">
        <f t="shared" si="1849"/>
        <v/>
      </c>
      <c r="CO1105" s="9"/>
      <c r="CP1105" s="9"/>
      <c r="CQ1105" s="9"/>
      <c r="CR1105" s="9" t="str">
        <f t="shared" si="1839"/>
        <v/>
      </c>
      <c r="CS1105" s="10" t="str">
        <f t="shared" si="1840"/>
        <v/>
      </c>
      <c r="CT1105" s="7"/>
      <c r="CU1105" s="250"/>
      <c r="CV1105" s="250"/>
      <c r="CW1105" s="250"/>
      <c r="CX1105" s="250"/>
      <c r="CY1105" s="250"/>
      <c r="CZ1105" s="13"/>
      <c r="DA1105" s="250"/>
      <c r="DI1105" s="250"/>
    </row>
    <row r="1106" spans="1:118" ht="15" customHeight="1">
      <c r="A1106" s="89"/>
      <c r="B1106" s="89"/>
      <c r="C1106" s="78"/>
      <c r="D1106" s="78"/>
      <c r="E1106" s="78"/>
      <c r="F1106" s="78"/>
      <c r="G1106" s="78"/>
      <c r="H1106" s="78"/>
      <c r="I1106" s="78"/>
      <c r="J1106" s="90"/>
      <c r="K1106" s="78"/>
      <c r="L1106" s="78"/>
      <c r="M1106" s="78"/>
      <c r="N1106" s="7"/>
      <c r="P1106" s="89"/>
      <c r="Q1106" s="78"/>
      <c r="R1106" s="78"/>
      <c r="S1106" s="78"/>
      <c r="T1106" s="78"/>
      <c r="U1106" s="78"/>
      <c r="V1106" s="78"/>
      <c r="W1106" s="78"/>
      <c r="X1106" s="90"/>
      <c r="Y1106" s="78"/>
      <c r="Z1106" s="78"/>
      <c r="AA1106" s="78"/>
      <c r="AB1106" s="7"/>
      <c r="AD1106" s="89"/>
      <c r="AE1106" s="78"/>
      <c r="AF1106" s="78"/>
      <c r="AG1106" s="78"/>
      <c r="AH1106" s="78"/>
      <c r="AI1106" s="78"/>
      <c r="AJ1106" s="78"/>
      <c r="AK1106" s="78"/>
      <c r="AL1106" s="90"/>
      <c r="AM1106" s="78"/>
      <c r="AN1106" s="78"/>
      <c r="AO1106" s="78"/>
      <c r="AP1106" s="7"/>
      <c r="AR1106" s="15"/>
      <c r="AS1106" s="9"/>
      <c r="AT1106" s="9"/>
      <c r="AU1106" s="9"/>
      <c r="AV1106" s="9"/>
      <c r="AW1106" s="9"/>
      <c r="AX1106" s="9"/>
      <c r="AY1106" s="9"/>
      <c r="AZ1106" s="62"/>
      <c r="BA1106" s="9"/>
      <c r="BB1106" s="9"/>
      <c r="BC1106" s="10"/>
      <c r="BD1106" s="7"/>
      <c r="BF1106" s="15"/>
      <c r="BG1106" s="9"/>
      <c r="BH1106" s="9"/>
      <c r="BI1106" s="73"/>
      <c r="BJ1106" s="9"/>
      <c r="BK1106" s="9"/>
      <c r="BL1106" s="9"/>
      <c r="BM1106" s="9"/>
      <c r="BN1106" s="9"/>
      <c r="BO1106" s="9"/>
      <c r="BP1106" s="10"/>
      <c r="BQ1106" s="7"/>
      <c r="BS1106" s="1"/>
      <c r="BT1106" s="15"/>
      <c r="BU1106" s="9"/>
      <c r="BV1106" s="9"/>
      <c r="BW1106" s="9"/>
      <c r="BX1106" s="9"/>
      <c r="BY1106" s="9"/>
      <c r="BZ1106" s="9"/>
      <c r="CA1106" s="9"/>
      <c r="CB1106" s="9"/>
      <c r="CC1106" s="9"/>
      <c r="CD1106" s="9"/>
      <c r="CE1106" s="10"/>
      <c r="CF1106" s="7"/>
      <c r="CH1106" s="15"/>
      <c r="CI1106" s="9"/>
      <c r="CJ1106" s="9"/>
      <c r="CK1106" s="9"/>
      <c r="CL1106" s="9"/>
      <c r="CM1106" s="9"/>
      <c r="CN1106" s="9"/>
      <c r="CO1106" s="9"/>
      <c r="CP1106" s="9"/>
      <c r="CQ1106" s="9"/>
      <c r="CR1106" s="9"/>
      <c r="CS1106" s="10"/>
      <c r="CT1106" s="7"/>
      <c r="CU1106" s="250"/>
      <c r="CV1106" s="250"/>
      <c r="CW1106" s="250"/>
      <c r="CX1106" s="250"/>
      <c r="CY1106" s="250"/>
      <c r="CZ1106" s="13"/>
      <c r="DA1106" s="250"/>
      <c r="DI1106" s="250"/>
    </row>
    <row r="1107" spans="1:118" ht="15" customHeight="1">
      <c r="A1107" s="89"/>
      <c r="B1107" s="89"/>
      <c r="C1107" s="78"/>
      <c r="D1107" s="78"/>
      <c r="E1107" s="78"/>
      <c r="F1107" s="78"/>
      <c r="G1107" s="78"/>
      <c r="H1107" s="78"/>
      <c r="I1107" s="78"/>
      <c r="J1107" s="90"/>
      <c r="K1107" s="78"/>
      <c r="L1107" s="78"/>
      <c r="M1107" s="78"/>
      <c r="N1107" s="7"/>
      <c r="P1107" s="89"/>
      <c r="Q1107" s="78"/>
      <c r="R1107" s="78"/>
      <c r="S1107" s="78"/>
      <c r="T1107" s="78"/>
      <c r="U1107" s="78"/>
      <c r="V1107" s="78"/>
      <c r="W1107" s="78"/>
      <c r="X1107" s="90"/>
      <c r="Y1107" s="78"/>
      <c r="Z1107" s="78"/>
      <c r="AA1107" s="78"/>
      <c r="AB1107" s="7"/>
      <c r="AD1107" s="89"/>
      <c r="AE1107" s="78"/>
      <c r="AF1107" s="78"/>
      <c r="AG1107" s="78"/>
      <c r="AH1107" s="78"/>
      <c r="AI1107" s="78"/>
      <c r="AJ1107" s="78"/>
      <c r="AK1107" s="78"/>
      <c r="AL1107" s="90"/>
      <c r="AM1107" s="78"/>
      <c r="AN1107" s="78"/>
      <c r="AO1107" s="78"/>
      <c r="AP1107" s="7"/>
      <c r="AR1107" s="15"/>
      <c r="AS1107" s="9"/>
      <c r="AT1107" s="9"/>
      <c r="AU1107" s="9"/>
      <c r="AV1107" s="9"/>
      <c r="AW1107" s="9"/>
      <c r="AX1107" s="9"/>
      <c r="AY1107" s="9"/>
      <c r="AZ1107" s="62"/>
      <c r="BA1107" s="9"/>
      <c r="BB1107" s="9"/>
      <c r="BC1107" s="10"/>
      <c r="BD1107" s="7"/>
      <c r="BF1107" s="15"/>
      <c r="BG1107" s="9"/>
      <c r="BH1107" s="9"/>
      <c r="BI1107" s="73"/>
      <c r="BJ1107" s="9"/>
      <c r="BK1107" s="9"/>
      <c r="BL1107" s="9"/>
      <c r="BM1107" s="9"/>
      <c r="BN1107" s="9"/>
      <c r="BO1107" s="9"/>
      <c r="BP1107" s="10"/>
      <c r="BQ1107" s="7"/>
      <c r="BS1107" s="1"/>
      <c r="BT1107" s="15"/>
      <c r="BU1107" s="9"/>
      <c r="BV1107" s="9"/>
      <c r="BW1107" s="9"/>
      <c r="BX1107" s="9"/>
      <c r="BY1107" s="9"/>
      <c r="BZ1107" s="9"/>
      <c r="CA1107" s="9"/>
      <c r="CB1107" s="9"/>
      <c r="CC1107" s="9"/>
      <c r="CD1107" s="9"/>
      <c r="CE1107" s="10"/>
      <c r="CF1107" s="7"/>
      <c r="CH1107" s="15"/>
      <c r="CI1107" s="9"/>
      <c r="CJ1107" s="9"/>
      <c r="CK1107" s="9"/>
      <c r="CL1107" s="9"/>
      <c r="CM1107" s="9"/>
      <c r="CN1107" s="9"/>
      <c r="CO1107" s="9"/>
      <c r="CP1107" s="9"/>
      <c r="CQ1107" s="9"/>
      <c r="CR1107" s="9"/>
      <c r="CS1107" s="10"/>
      <c r="CT1107" s="7"/>
      <c r="CU1107" s="250"/>
      <c r="CV1107" s="250"/>
      <c r="CW1107" s="250"/>
      <c r="CX1107" s="250"/>
      <c r="CY1107" s="250"/>
      <c r="CZ1107" s="13"/>
      <c r="DA1107" s="250"/>
      <c r="DI1107" s="250"/>
    </row>
    <row r="1108" spans="1:118" ht="15" customHeight="1">
      <c r="A1108" s="89"/>
      <c r="B1108" s="89"/>
      <c r="C1108" s="78"/>
      <c r="D1108" s="78"/>
      <c r="E1108" s="78"/>
      <c r="F1108" s="78"/>
      <c r="G1108" s="78"/>
      <c r="H1108" s="78"/>
      <c r="I1108" s="78"/>
      <c r="J1108" s="299" t="s">
        <v>80</v>
      </c>
      <c r="K1108" s="295"/>
      <c r="L1108" s="78">
        <f>(G1069+I1069)*K1069+(G1070+I1070)*K1070+(G1071+I1071)*K1071+(G1072+I1072)*K1072</f>
        <v>35034</v>
      </c>
      <c r="M1108" s="78"/>
      <c r="N1108" s="7"/>
      <c r="P1108" s="89"/>
      <c r="Q1108" s="78"/>
      <c r="R1108" s="78"/>
      <c r="S1108" s="78"/>
      <c r="T1108" s="78"/>
      <c r="U1108" s="78"/>
      <c r="V1108" s="78"/>
      <c r="W1108" s="78"/>
      <c r="X1108" s="299" t="s">
        <v>80</v>
      </c>
      <c r="Y1108" s="295"/>
      <c r="Z1108" s="78">
        <f>(U1069+W1069)*Y1069+(U1070+W1070)*Y1070+(U1071+W1071)*Y1071+(U1072+W1072)*Y1072</f>
        <v>22204</v>
      </c>
      <c r="AA1108" s="78"/>
      <c r="AB1108" s="7"/>
      <c r="AD1108" s="89"/>
      <c r="AE1108" s="78"/>
      <c r="AF1108" s="78"/>
      <c r="AG1108" s="78"/>
      <c r="AH1108" s="78"/>
      <c r="AI1108" s="78"/>
      <c r="AJ1108" s="78"/>
      <c r="AK1108" s="78"/>
      <c r="AL1108" s="299" t="s">
        <v>80</v>
      </c>
      <c r="AM1108" s="295"/>
      <c r="AN1108" s="78">
        <f>(AI1069+AK1069)*AM1069+(AI1070+AK1070)*AM1070+(AI1071+AK1071)*AM1071+(AI1072+AK1072)*AM1072</f>
        <v>59120</v>
      </c>
      <c r="AO1108" s="78"/>
      <c r="AP1108" s="7"/>
      <c r="AR1108" s="15"/>
      <c r="AS1108" s="9"/>
      <c r="AT1108" s="9"/>
      <c r="AU1108" s="9"/>
      <c r="AV1108" s="9"/>
      <c r="AW1108" s="9"/>
      <c r="AX1108" s="9"/>
      <c r="AY1108" s="9"/>
      <c r="AZ1108" s="299" t="s">
        <v>80</v>
      </c>
      <c r="BA1108" s="295"/>
      <c r="BB1108" s="78">
        <f>(AW1069+AY1069)*BA1069+(AW1070+AY1070)*BA1070+(AW1071+AY1071)*BA1071+(AW1072+AY1072)*BA1072</f>
        <v>62460</v>
      </c>
      <c r="BC1108" s="10"/>
      <c r="BD1108" s="7"/>
      <c r="BF1108" s="15"/>
      <c r="BG1108" s="9"/>
      <c r="BH1108" s="9"/>
      <c r="BI1108" s="73"/>
      <c r="BJ1108" s="9"/>
      <c r="BK1108" s="9"/>
      <c r="BL1108" s="9"/>
      <c r="BM1108" s="9"/>
      <c r="BN1108" s="9"/>
      <c r="BO1108" s="9"/>
      <c r="BP1108" s="10"/>
      <c r="BQ1108" s="7"/>
      <c r="BS1108" s="1"/>
      <c r="BT1108" s="15"/>
      <c r="BU1108" s="9"/>
      <c r="BV1108" s="9"/>
      <c r="BW1108" s="9"/>
      <c r="BX1108" s="9"/>
      <c r="BY1108" s="9"/>
      <c r="BZ1108" s="9"/>
      <c r="CA1108" s="9"/>
      <c r="CB1108" s="9"/>
      <c r="CC1108" s="9"/>
      <c r="CD1108" s="9"/>
      <c r="CE1108" s="10"/>
      <c r="CF1108" s="7"/>
      <c r="CH1108" s="15"/>
      <c r="CI1108" s="9"/>
      <c r="CJ1108" s="9"/>
      <c r="CK1108" s="9"/>
      <c r="CL1108" s="9"/>
      <c r="CM1108" s="9"/>
      <c r="CN1108" s="9"/>
      <c r="CO1108" s="9"/>
      <c r="CP1108" s="9"/>
      <c r="CQ1108" s="9"/>
      <c r="CR1108" s="9"/>
      <c r="CS1108" s="10"/>
      <c r="CT1108" s="7"/>
      <c r="CU1108" s="250"/>
      <c r="CV1108" s="250"/>
      <c r="CW1108" s="250"/>
      <c r="CX1108" s="250"/>
      <c r="CY1108" s="250"/>
      <c r="CZ1108" s="13"/>
      <c r="DA1108" s="250"/>
      <c r="DI1108" s="250"/>
    </row>
    <row r="1109" spans="1:118" ht="15" customHeight="1">
      <c r="A1109" s="15"/>
      <c r="B1109" s="1">
        <f>SUMIF(B1053:B1105,"&gt;=0")</f>
        <v>7159</v>
      </c>
      <c r="C1109" s="3" t="s">
        <v>66</v>
      </c>
      <c r="D1109" s="9">
        <f>SUM(D1053:D1105)*100</f>
        <v>206000</v>
      </c>
      <c r="E1109" s="9"/>
      <c r="F1109" s="9">
        <f>SUM(F1053:F1105)</f>
        <v>122</v>
      </c>
      <c r="G1109" s="3" t="s">
        <v>67</v>
      </c>
      <c r="H1109" s="9">
        <f>SUM(H1053:H1105)</f>
        <v>127</v>
      </c>
      <c r="I1109" s="9"/>
      <c r="J1109" s="299" t="s">
        <v>68</v>
      </c>
      <c r="K1109" s="295"/>
      <c r="L1109" s="9">
        <f>SUM(L1053:L1105)</f>
        <v>52172</v>
      </c>
      <c r="M1109" s="9"/>
      <c r="N1109" s="7"/>
      <c r="P1109" s="15"/>
      <c r="Q1109" s="3" t="s">
        <v>66</v>
      </c>
      <c r="R1109" s="9">
        <f>SUM(R1053:R1105)*100</f>
        <v>101600</v>
      </c>
      <c r="S1109" s="9"/>
      <c r="T1109" s="9">
        <f>SUM(T1053:T1105)</f>
        <v>70</v>
      </c>
      <c r="U1109" s="3" t="s">
        <v>67</v>
      </c>
      <c r="V1109" s="9">
        <f>SUM(V1053:V1105)</f>
        <v>74</v>
      </c>
      <c r="W1109" s="9"/>
      <c r="X1109" s="299" t="s">
        <v>68</v>
      </c>
      <c r="Y1109" s="295"/>
      <c r="Z1109" s="9">
        <f>SUM(Z1053:Z1105)</f>
        <v>18596</v>
      </c>
      <c r="AA1109" s="9"/>
      <c r="AB1109" s="7"/>
      <c r="AD1109" s="15"/>
      <c r="AE1109" s="3" t="s">
        <v>66</v>
      </c>
      <c r="AF1109" s="9">
        <f>SUM(AF1053:AF1105)*100</f>
        <v>116700</v>
      </c>
      <c r="AG1109" s="9"/>
      <c r="AH1109" s="9">
        <f>SUM(AH1053:AH1105)</f>
        <v>34</v>
      </c>
      <c r="AI1109" s="3" t="s">
        <v>67</v>
      </c>
      <c r="AJ1109" s="9">
        <f>SUM(AJ1053:AJ1105)</f>
        <v>40</v>
      </c>
      <c r="AK1109" s="9"/>
      <c r="AL1109" s="299" t="s">
        <v>68</v>
      </c>
      <c r="AM1109" s="295"/>
      <c r="AN1109" s="9">
        <f>SUM(AN1053:AN1105)</f>
        <v>19450</v>
      </c>
      <c r="AO1109" s="9"/>
      <c r="AP1109" s="7"/>
      <c r="AR1109" s="15"/>
      <c r="AS1109" s="3" t="s">
        <v>66</v>
      </c>
      <c r="AT1109" s="9">
        <f>SUM(AT1053:AT1105)*100</f>
        <v>157100</v>
      </c>
      <c r="AU1109" s="9"/>
      <c r="AV1109" s="9">
        <f>SUM(AV1053:AV1084)</f>
        <v>76</v>
      </c>
      <c r="AW1109" s="3" t="s">
        <v>67</v>
      </c>
      <c r="AX1109" s="9">
        <f>SUM(AX1053:AX1105)</f>
        <v>85</v>
      </c>
      <c r="AY1109" s="9"/>
      <c r="AZ1109" s="299" t="s">
        <v>68</v>
      </c>
      <c r="BA1109" s="295"/>
      <c r="BB1109" s="9">
        <f>SUM(BB1053:BB1105)</f>
        <v>58644</v>
      </c>
      <c r="BC1109" s="9"/>
      <c r="BD1109" s="7"/>
      <c r="BF1109" s="15"/>
      <c r="BG1109" s="3" t="s">
        <v>66</v>
      </c>
      <c r="BH1109" s="9">
        <f>SUM(BH1053:BH1105)*100</f>
        <v>55100</v>
      </c>
      <c r="BI1109" s="73"/>
      <c r="BJ1109" s="9">
        <f>SUM(BJ1053:BJ1084)</f>
        <v>18</v>
      </c>
      <c r="BK1109" s="3" t="s">
        <v>67</v>
      </c>
      <c r="BL1109" s="9">
        <f>SUM(BL1053:BL1105)</f>
        <v>18</v>
      </c>
      <c r="BM1109" s="9"/>
      <c r="BN1109" s="298" t="s">
        <v>65</v>
      </c>
      <c r="BO1109" s="295"/>
      <c r="BP1109" s="9">
        <f>(BK1057+BM1057)*BN1057</f>
        <v>6400</v>
      </c>
      <c r="BQ1109" s="7"/>
      <c r="BS1109" s="1"/>
      <c r="BT1109" s="15"/>
      <c r="BU1109" s="3" t="s">
        <v>66</v>
      </c>
      <c r="BV1109" s="9">
        <f>SUM(BV1053:BV1105)*100</f>
        <v>66100</v>
      </c>
      <c r="BW1109" s="9"/>
      <c r="BX1109" s="9">
        <f>SUM(BX1053:BX1084)</f>
        <v>14</v>
      </c>
      <c r="BY1109" s="3" t="s">
        <v>67</v>
      </c>
      <c r="BZ1109" s="9">
        <f>SUM(BZ1053:BZ1105)</f>
        <v>14</v>
      </c>
      <c r="CA1109" s="9"/>
      <c r="CB1109" s="247"/>
      <c r="CC1109" s="298" t="s">
        <v>65</v>
      </c>
      <c r="CD1109" s="295"/>
      <c r="CE1109" s="9">
        <f>(BY1057+CA1057)*CC1057</f>
        <v>16192</v>
      </c>
      <c r="CF1109" s="7"/>
      <c r="CH1109" s="15"/>
      <c r="CI1109" s="3" t="s">
        <v>66</v>
      </c>
      <c r="CJ1109" s="9">
        <f>SUM(CJ1053:CJ1105)*100</f>
        <v>13300</v>
      </c>
      <c r="CK1109" s="9"/>
      <c r="CL1109" s="9">
        <f>SUM(CL1053:CL1084)</f>
        <v>4</v>
      </c>
      <c r="CM1109" s="3" t="s">
        <v>67</v>
      </c>
      <c r="CN1109" s="9">
        <f>SUM(CN1053:CN1105)</f>
        <v>12</v>
      </c>
      <c r="CO1109" s="9"/>
      <c r="CP1109" s="247"/>
      <c r="CQ1109" s="298" t="s">
        <v>65</v>
      </c>
      <c r="CR1109" s="295"/>
      <c r="CS1109" s="9">
        <f>(CM1057+CO1057)*CQ1057</f>
        <v>8400</v>
      </c>
      <c r="CT1109" s="7"/>
      <c r="CU1109" s="248"/>
      <c r="CV1109" s="250"/>
      <c r="CW1109" s="250"/>
      <c r="CX1109" s="250"/>
      <c r="CY1109" s="250"/>
      <c r="CZ1109" s="250"/>
      <c r="DA1109" s="250"/>
      <c r="DI1109" s="248"/>
    </row>
    <row r="1110" spans="1:118" ht="15" customHeight="1">
      <c r="A1110" s="34">
        <f>DATEDIF(A1152,A$1069,"d")</f>
        <v>28</v>
      </c>
      <c r="B1110" s="34">
        <f>B1109/A1110</f>
        <v>255.67857142857142</v>
      </c>
      <c r="C1110" s="3" t="s">
        <v>69</v>
      </c>
      <c r="D1110" s="9">
        <f>D1109/A1110</f>
        <v>7357.1428571428569</v>
      </c>
      <c r="E1110" s="9">
        <f>D1110*30</f>
        <v>220714.28571428571</v>
      </c>
      <c r="F1110" s="9"/>
      <c r="G1110" s="3"/>
      <c r="H1110" s="9"/>
      <c r="I1110" s="9"/>
      <c r="J1110" s="299" t="s">
        <v>70</v>
      </c>
      <c r="K1110" s="295"/>
      <c r="L1110" s="9"/>
      <c r="M1110" s="42">
        <f>L1109/D1109</f>
        <v>0.2532621359223301</v>
      </c>
      <c r="N1110" s="7"/>
      <c r="P1110" s="15"/>
      <c r="Q1110" s="3" t="s">
        <v>69</v>
      </c>
      <c r="R1110" s="9">
        <f>R1109/A1110</f>
        <v>3628.5714285714284</v>
      </c>
      <c r="S1110" s="9">
        <f>R1110*30</f>
        <v>108857.14285714286</v>
      </c>
      <c r="T1110" s="9"/>
      <c r="U1110" s="3"/>
      <c r="V1110" s="9"/>
      <c r="W1110" s="9"/>
      <c r="X1110" s="299" t="s">
        <v>70</v>
      </c>
      <c r="Y1110" s="295"/>
      <c r="Z1110" s="9"/>
      <c r="AA1110" s="42">
        <f>Z1109/R1109</f>
        <v>0.18303149606299213</v>
      </c>
      <c r="AB1110" s="7"/>
      <c r="AD1110" s="15"/>
      <c r="AE1110" s="3" t="s">
        <v>69</v>
      </c>
      <c r="AF1110" s="9">
        <f>AF1109/A1110</f>
        <v>4167.8571428571431</v>
      </c>
      <c r="AG1110" s="9">
        <f>AF1110*30</f>
        <v>125035.71428571429</v>
      </c>
      <c r="AH1110" s="9"/>
      <c r="AI1110" s="3"/>
      <c r="AJ1110" s="9"/>
      <c r="AK1110" s="9"/>
      <c r="AL1110" s="299" t="s">
        <v>70</v>
      </c>
      <c r="AM1110" s="295"/>
      <c r="AN1110" s="9"/>
      <c r="AO1110" s="42">
        <f>AN1109/AF1109</f>
        <v>0.16666666666666666</v>
      </c>
      <c r="AP1110" s="7"/>
      <c r="AR1110" s="15"/>
      <c r="AS1110" s="3" t="s">
        <v>69</v>
      </c>
      <c r="AT1110" s="9">
        <f>AT1109/A1110</f>
        <v>5610.7142857142853</v>
      </c>
      <c r="AU1110" s="9">
        <f>AT1110*30</f>
        <v>168321.42857142855</v>
      </c>
      <c r="AV1110" s="9"/>
      <c r="AW1110" s="3"/>
      <c r="AX1110" s="9"/>
      <c r="AY1110" s="9"/>
      <c r="AZ1110" s="299" t="s">
        <v>70</v>
      </c>
      <c r="BA1110" s="295"/>
      <c r="BB1110" s="9"/>
      <c r="BC1110" s="42">
        <f>BB1109/AT1109</f>
        <v>0.37329089751750477</v>
      </c>
      <c r="BD1110" s="7"/>
      <c r="BF1110" s="15"/>
      <c r="BG1110" s="3" t="s">
        <v>69</v>
      </c>
      <c r="BH1110" s="9">
        <f>BH1109/A1110</f>
        <v>1967.8571428571429</v>
      </c>
      <c r="BI1110" s="73">
        <f>BH1110*30</f>
        <v>59035.71428571429</v>
      </c>
      <c r="BJ1110" s="19"/>
      <c r="BK1110" s="43"/>
      <c r="BL1110" s="19"/>
      <c r="BM1110" s="19"/>
      <c r="BN1110" s="3" t="s">
        <v>71</v>
      </c>
      <c r="BO1110" s="9">
        <f>SUM(BO1053:BO1105)</f>
        <v>14400</v>
      </c>
      <c r="BP1110" s="10">
        <f>BO1110/BH1109</f>
        <v>0.2613430127041742</v>
      </c>
      <c r="BQ1110" s="7"/>
      <c r="BS1110" s="1"/>
      <c r="BT1110" s="15"/>
      <c r="BU1110" s="3" t="s">
        <v>69</v>
      </c>
      <c r="BV1110" s="9">
        <f>BV1109/A1110</f>
        <v>2360.7142857142858</v>
      </c>
      <c r="BW1110" s="9">
        <f>BV1110*30</f>
        <v>70821.42857142858</v>
      </c>
      <c r="BX1110" s="19"/>
      <c r="BY1110" s="43"/>
      <c r="BZ1110" s="19"/>
      <c r="CA1110" s="19"/>
      <c r="CB1110" s="19"/>
      <c r="CC1110" s="3" t="s">
        <v>71</v>
      </c>
      <c r="CD1110" s="9">
        <f>SUM(CD1053:CD1105)</f>
        <v>14168</v>
      </c>
      <c r="CE1110" s="10">
        <f>CD1110/BV1109</f>
        <v>0.21434190620272314</v>
      </c>
      <c r="CF1110" s="7"/>
      <c r="CH1110" s="15"/>
      <c r="CI1110" s="3" t="s">
        <v>69</v>
      </c>
      <c r="CJ1110" s="9">
        <f>CJ1109/A1110</f>
        <v>475</v>
      </c>
      <c r="CK1110" s="9">
        <f>CJ1110*30</f>
        <v>14250</v>
      </c>
      <c r="CL1110" s="19"/>
      <c r="CM1110" s="43"/>
      <c r="CN1110" s="19"/>
      <c r="CO1110" s="19"/>
      <c r="CP1110" s="19"/>
      <c r="CQ1110" s="3" t="s">
        <v>71</v>
      </c>
      <c r="CR1110" s="9">
        <f>SUM(CR1053:CR1105)</f>
        <v>4800</v>
      </c>
      <c r="CS1110" s="10">
        <f>CR1110/CJ1109</f>
        <v>0.36090225563909772</v>
      </c>
      <c r="CT1110" s="7"/>
      <c r="CU1110" s="248"/>
      <c r="CV1110" s="250"/>
      <c r="CW1110" s="250"/>
      <c r="CX1110" s="250"/>
      <c r="CY1110" s="250"/>
      <c r="CZ1110" s="250"/>
      <c r="DA1110" s="250"/>
      <c r="DI1110" s="248"/>
    </row>
    <row r="1111" spans="1:118" ht="15" customHeight="1">
      <c r="A1111" s="15"/>
      <c r="B1111" s="15"/>
      <c r="C1111" s="3" t="s">
        <v>72</v>
      </c>
      <c r="D1111" s="9">
        <f>D1109*0.75</f>
        <v>154500</v>
      </c>
      <c r="E1111" s="9"/>
      <c r="F1111" s="9"/>
      <c r="G1111" s="3"/>
      <c r="H1111" s="9"/>
      <c r="I1111" s="9"/>
      <c r="J1111" s="299" t="s">
        <v>73</v>
      </c>
      <c r="K1111" s="295"/>
      <c r="L1111" s="9">
        <f>D1111-L1109</f>
        <v>102328</v>
      </c>
      <c r="M1111" s="42">
        <f>L1111/D1109</f>
        <v>0.4967378640776699</v>
      </c>
      <c r="N1111" s="7"/>
      <c r="P1111" s="15"/>
      <c r="Q1111" s="3" t="s">
        <v>72</v>
      </c>
      <c r="R1111" s="9">
        <f>R1109*0.75</f>
        <v>76200</v>
      </c>
      <c r="S1111" s="9"/>
      <c r="T1111" s="9"/>
      <c r="U1111" s="3"/>
      <c r="V1111" s="9"/>
      <c r="W1111" s="9"/>
      <c r="X1111" s="299" t="s">
        <v>73</v>
      </c>
      <c r="Y1111" s="295"/>
      <c r="Z1111" s="9">
        <f>R1111-Z1109</f>
        <v>57604</v>
      </c>
      <c r="AA1111" s="42">
        <f>Z1111/R1109</f>
        <v>0.56696850393700793</v>
      </c>
      <c r="AB1111" s="7"/>
      <c r="AD1111" s="15"/>
      <c r="AE1111" s="3" t="s">
        <v>72</v>
      </c>
      <c r="AF1111" s="9">
        <f>AF1109*0.75</f>
        <v>87525</v>
      </c>
      <c r="AG1111" s="9"/>
      <c r="AH1111" s="9"/>
      <c r="AI1111" s="3"/>
      <c r="AJ1111" s="9"/>
      <c r="AK1111" s="9"/>
      <c r="AL1111" s="299" t="s">
        <v>73</v>
      </c>
      <c r="AM1111" s="295"/>
      <c r="AN1111" s="9">
        <f>AF1111-AN1109</f>
        <v>68075</v>
      </c>
      <c r="AO1111" s="42">
        <f>AN1111/AF1109</f>
        <v>0.58333333333333337</v>
      </c>
      <c r="AP1111" s="7"/>
      <c r="AR1111" s="15"/>
      <c r="AS1111" s="3" t="s">
        <v>72</v>
      </c>
      <c r="AT1111" s="9">
        <f>AT1109*0.75</f>
        <v>117825</v>
      </c>
      <c r="AU1111" s="9"/>
      <c r="AV1111" s="9"/>
      <c r="AW1111" s="3"/>
      <c r="AX1111" s="9"/>
      <c r="AY1111" s="9"/>
      <c r="AZ1111" s="299" t="s">
        <v>73</v>
      </c>
      <c r="BA1111" s="295"/>
      <c r="BB1111" s="9">
        <f>AT1111-BB1109</f>
        <v>59181</v>
      </c>
      <c r="BC1111" s="42">
        <f>BB1111/AT1109</f>
        <v>0.37670910248249523</v>
      </c>
      <c r="BD1111" s="7"/>
      <c r="BF1111" s="15"/>
      <c r="BG1111" s="3" t="s">
        <v>72</v>
      </c>
      <c r="BH1111" s="9">
        <f>BH1109*0.75</f>
        <v>41325</v>
      </c>
      <c r="BI1111" s="198"/>
      <c r="BJ1111" s="9"/>
      <c r="BK1111" s="3"/>
      <c r="BL1111" s="9"/>
      <c r="BM1111" s="9"/>
      <c r="BN1111" s="43" t="s">
        <v>73</v>
      </c>
      <c r="BO1111" s="9">
        <f>BH1111-BO1110</f>
        <v>26925</v>
      </c>
      <c r="BP1111" s="10">
        <f>BO1111/BH1109</f>
        <v>0.4886569872958258</v>
      </c>
      <c r="BQ1111" s="7"/>
      <c r="BS1111" s="1"/>
      <c r="BT1111" s="15"/>
      <c r="BU1111" s="3" t="s">
        <v>72</v>
      </c>
      <c r="BV1111" s="9">
        <f>BV1109*0.75</f>
        <v>49575</v>
      </c>
      <c r="BW1111" s="247"/>
      <c r="BX1111" s="9"/>
      <c r="BY1111" s="3"/>
      <c r="BZ1111" s="9"/>
      <c r="CA1111" s="9"/>
      <c r="CB1111" s="19"/>
      <c r="CC1111" s="43" t="s">
        <v>73</v>
      </c>
      <c r="CD1111" s="9">
        <f>BV1111-CD1110</f>
        <v>35407</v>
      </c>
      <c r="CE1111" s="10">
        <f>CD1111/BV1109</f>
        <v>0.5356580937972768</v>
      </c>
      <c r="CF1111" s="7"/>
      <c r="CH1111" s="15"/>
      <c r="CI1111" s="3" t="s">
        <v>72</v>
      </c>
      <c r="CJ1111" s="9">
        <f>CJ1109*0.75</f>
        <v>9975</v>
      </c>
      <c r="CK1111" s="247"/>
      <c r="CL1111" s="9"/>
      <c r="CM1111" s="3"/>
      <c r="CN1111" s="9"/>
      <c r="CO1111" s="9"/>
      <c r="CP1111" s="19"/>
      <c r="CQ1111" s="43" t="s">
        <v>73</v>
      </c>
      <c r="CR1111" s="9">
        <f>CJ1111-CR1110</f>
        <v>5175</v>
      </c>
      <c r="CS1111" s="10">
        <f>CR1111/CJ1109</f>
        <v>0.38909774436090228</v>
      </c>
      <c r="CT1111" s="7"/>
      <c r="CU1111" s="248"/>
      <c r="CV1111" s="250"/>
      <c r="CW1111" s="250"/>
      <c r="CX1111" s="250"/>
      <c r="CY1111" s="250"/>
      <c r="CZ1111" s="250"/>
      <c r="DA1111" s="250"/>
      <c r="DI1111" s="248"/>
    </row>
    <row r="1112" spans="1:118" ht="15" customHeight="1">
      <c r="A1112" s="15"/>
      <c r="B1112" s="15"/>
      <c r="C1112" s="3" t="s">
        <v>74</v>
      </c>
      <c r="D1112" s="9">
        <f>D1184</f>
        <v>265500</v>
      </c>
      <c r="E1112" s="9"/>
      <c r="F1112" s="9"/>
      <c r="G1112" s="3"/>
      <c r="H1112" s="9"/>
      <c r="I1112" s="247"/>
      <c r="J1112" s="62"/>
      <c r="K1112" s="9"/>
      <c r="L1112" s="95"/>
      <c r="M1112" s="10"/>
      <c r="N1112" s="7"/>
      <c r="P1112" s="15"/>
      <c r="Q1112" s="3" t="s">
        <v>74</v>
      </c>
      <c r="R1112" s="9">
        <f>R1184</f>
        <v>152500</v>
      </c>
      <c r="S1112" s="9"/>
      <c r="T1112" s="9"/>
      <c r="U1112" s="3"/>
      <c r="V1112" s="9"/>
      <c r="W1112" s="247"/>
      <c r="X1112" s="62"/>
      <c r="Y1112" s="9"/>
      <c r="Z1112" s="95"/>
      <c r="AA1112" s="10"/>
      <c r="AB1112" s="7"/>
      <c r="AD1112" s="15"/>
      <c r="AE1112" s="3" t="s">
        <v>74</v>
      </c>
      <c r="AF1112" s="9">
        <f>AF1184</f>
        <v>173800</v>
      </c>
      <c r="AG1112" s="9"/>
      <c r="AH1112" s="9"/>
      <c r="AI1112" s="3"/>
      <c r="AJ1112" s="9"/>
      <c r="AK1112" s="247"/>
      <c r="AL1112" s="62"/>
      <c r="AM1112" s="9"/>
      <c r="AN1112" s="95"/>
      <c r="AO1112" s="10"/>
      <c r="AP1112" s="7"/>
      <c r="AR1112" s="15"/>
      <c r="AS1112" s="3" t="s">
        <v>74</v>
      </c>
      <c r="AT1112" s="9">
        <f>AT1182</f>
        <v>0</v>
      </c>
      <c r="AU1112" s="9"/>
      <c r="AV1112" s="9"/>
      <c r="AW1112" s="3" t="s">
        <v>71</v>
      </c>
      <c r="AX1112" s="9">
        <f>SUM(BB1053:BB1105)</f>
        <v>58644</v>
      </c>
      <c r="AY1112" s="10">
        <f>AX1112/AT1109</f>
        <v>0.37329089751750477</v>
      </c>
      <c r="AZ1112" s="115"/>
      <c r="BA1112" s="10"/>
      <c r="BB1112" s="10"/>
      <c r="BC1112" s="10"/>
      <c r="BD1112" s="7"/>
      <c r="BF1112" s="15"/>
      <c r="BG1112" s="3" t="s">
        <v>74</v>
      </c>
      <c r="BH1112" s="9">
        <f>BH1184</f>
        <v>63700</v>
      </c>
      <c r="BI1112" s="198"/>
      <c r="BJ1112" s="9"/>
      <c r="BK1112" s="31"/>
      <c r="BL1112" s="31"/>
      <c r="BM1112" s="31"/>
      <c r="BN1112" s="10"/>
      <c r="BO1112" s="97"/>
      <c r="BP1112" s="10"/>
      <c r="BQ1112" s="7"/>
      <c r="BS1112" s="1"/>
      <c r="BT1112" s="15"/>
      <c r="BU1112" s="3" t="s">
        <v>74</v>
      </c>
      <c r="BV1112" s="9">
        <f>BV1184</f>
        <v>88400</v>
      </c>
      <c r="BW1112" s="247"/>
      <c r="BX1112" s="9"/>
      <c r="BY1112" s="31"/>
      <c r="BZ1112" s="31"/>
      <c r="CA1112" s="31"/>
      <c r="CB1112" s="31"/>
      <c r="CC1112" s="10"/>
      <c r="CD1112" s="97"/>
      <c r="CE1112" s="10"/>
      <c r="CF1112" s="7"/>
      <c r="CH1112" s="15"/>
      <c r="CI1112" s="3" t="s">
        <v>74</v>
      </c>
      <c r="CJ1112" s="9">
        <f>CJ1184</f>
        <v>18900</v>
      </c>
      <c r="CK1112" s="247"/>
      <c r="CL1112" s="9"/>
      <c r="CM1112" s="31"/>
      <c r="CN1112" s="31"/>
      <c r="CO1112" s="31"/>
      <c r="CP1112" s="31"/>
      <c r="CQ1112" s="10"/>
      <c r="CR1112" s="97"/>
      <c r="CS1112" s="10"/>
      <c r="CT1112" s="7"/>
      <c r="CU1112" s="248"/>
      <c r="CV1112" s="250"/>
      <c r="CW1112" s="13"/>
      <c r="CX1112" s="13"/>
      <c r="CY1112" s="13"/>
      <c r="CZ1112" s="13"/>
      <c r="DA1112" s="250"/>
      <c r="DI1112" s="248"/>
    </row>
    <row r="1113" spans="1:118" ht="15" customHeight="1">
      <c r="A1113" s="15"/>
      <c r="B1113" s="15"/>
      <c r="C1113" s="9"/>
      <c r="D1113" s="9"/>
      <c r="E1113" s="9"/>
      <c r="F1113" s="9"/>
      <c r="G1113" s="3"/>
      <c r="H1113" s="9"/>
      <c r="I1113" s="247"/>
      <c r="J1113" s="62"/>
      <c r="K1113" s="91"/>
      <c r="L1113" s="95"/>
      <c r="M1113" s="10"/>
      <c r="N1113" s="7"/>
      <c r="P1113" s="15"/>
      <c r="Q1113" s="9"/>
      <c r="R1113" s="9"/>
      <c r="S1113" s="9"/>
      <c r="T1113" s="9"/>
      <c r="U1113" s="3"/>
      <c r="V1113" s="9"/>
      <c r="W1113" s="247"/>
      <c r="X1113" s="68"/>
      <c r="Y1113" s="91"/>
      <c r="Z1113" s="95"/>
      <c r="AA1113" s="10"/>
      <c r="AB1113" s="7"/>
      <c r="AD1113" s="15"/>
      <c r="AE1113" s="9"/>
      <c r="AF1113" s="9"/>
      <c r="AG1113" s="9"/>
      <c r="AH1113" s="9"/>
      <c r="AI1113" s="3"/>
      <c r="AJ1113" s="9"/>
      <c r="AK1113" s="247"/>
      <c r="AL1113" s="68"/>
      <c r="AM1113" s="91"/>
      <c r="AN1113" s="95"/>
      <c r="AO1113" s="10"/>
      <c r="AP1113" s="7"/>
      <c r="AR1113" s="15"/>
      <c r="AS1113" s="9"/>
      <c r="AT1113" s="9"/>
      <c r="AU1113" s="9"/>
      <c r="AV1113" s="9"/>
      <c r="AW1113" s="3"/>
      <c r="AX1113" s="9"/>
      <c r="AY1113" s="10"/>
      <c r="AZ1113" s="115"/>
      <c r="BA1113" s="10"/>
      <c r="BB1113" s="10"/>
      <c r="BC1113" s="10"/>
      <c r="BD1113" s="7"/>
      <c r="BF1113" s="15"/>
      <c r="BG1113" s="9"/>
      <c r="BH1113" s="9"/>
      <c r="BI1113" s="198"/>
      <c r="BJ1113" s="9"/>
      <c r="BK1113" s="31"/>
      <c r="BL1113" s="31"/>
      <c r="BM1113" s="31"/>
      <c r="BN1113" s="10"/>
      <c r="BO1113" s="97"/>
      <c r="BP1113" s="10"/>
      <c r="BQ1113" s="7"/>
      <c r="BS1113" s="1"/>
      <c r="BT1113" s="15"/>
      <c r="BU1113" s="9"/>
      <c r="BV1113" s="9"/>
      <c r="BW1113" s="247"/>
      <c r="BX1113" s="9"/>
      <c r="BY1113" s="31"/>
      <c r="BZ1113" s="31"/>
      <c r="CA1113" s="31"/>
      <c r="CB1113" s="31"/>
      <c r="CC1113" s="10"/>
      <c r="CD1113" s="97"/>
      <c r="CE1113" s="10"/>
      <c r="CF1113" s="7"/>
      <c r="CH1113" s="15"/>
      <c r="CI1113" s="9"/>
      <c r="CJ1113" s="9"/>
      <c r="CK1113" s="247"/>
      <c r="CL1113" s="9"/>
      <c r="CM1113" s="31"/>
      <c r="CN1113" s="31"/>
      <c r="CO1113" s="31"/>
      <c r="CP1113" s="31"/>
      <c r="CQ1113" s="10"/>
      <c r="CR1113" s="97"/>
      <c r="CS1113" s="10"/>
      <c r="CT1113" s="7"/>
      <c r="CU1113" s="248"/>
      <c r="CV1113" s="250"/>
      <c r="CW1113" s="13"/>
      <c r="CX1113" s="13"/>
      <c r="CY1113" s="13"/>
      <c r="CZ1113" s="13"/>
      <c r="DA1113" s="250"/>
      <c r="DI1113" s="248"/>
      <c r="DJ1113" s="250"/>
      <c r="DK1113" s="250"/>
      <c r="DL1113" s="250"/>
      <c r="DM1113" s="13"/>
      <c r="DN1113" s="250"/>
    </row>
    <row r="1114" spans="1:118" ht="15" customHeight="1">
      <c r="A1114" s="15"/>
      <c r="B1114" s="15"/>
      <c r="C1114" s="9"/>
      <c r="D1114" s="9"/>
      <c r="E1114" s="9"/>
      <c r="F1114" s="9"/>
      <c r="G1114" s="3"/>
      <c r="H1114" s="9"/>
      <c r="I1114" s="9"/>
      <c r="J1114" s="98"/>
      <c r="K1114" s="99"/>
      <c r="L1114" s="10"/>
      <c r="M1114" s="10"/>
      <c r="N1114" s="7"/>
      <c r="P1114" s="15"/>
      <c r="Q1114" s="9"/>
      <c r="R1114" s="9"/>
      <c r="S1114" s="9"/>
      <c r="T1114" s="9"/>
      <c r="U1114" s="3"/>
      <c r="V1114" s="9"/>
      <c r="W1114" s="9"/>
      <c r="X1114" s="69"/>
      <c r="Y1114" s="99"/>
      <c r="Z1114" s="10"/>
      <c r="AA1114" s="10"/>
      <c r="AB1114" s="7"/>
      <c r="AD1114" s="15"/>
      <c r="AE1114" s="9"/>
      <c r="AF1114" s="9"/>
      <c r="AG1114" s="9"/>
      <c r="AH1114" s="9"/>
      <c r="AI1114" s="3"/>
      <c r="AJ1114" s="9"/>
      <c r="AK1114" s="9"/>
      <c r="AL1114" s="69"/>
      <c r="AM1114" s="99"/>
      <c r="AN1114" s="10"/>
      <c r="AO1114" s="10"/>
      <c r="AP1114" s="7"/>
      <c r="AR1114" s="15"/>
      <c r="AS1114" s="9"/>
      <c r="AT1114" s="9"/>
      <c r="AU1114" s="9"/>
      <c r="AV1114" s="9"/>
      <c r="AW1114" s="3" t="s">
        <v>73</v>
      </c>
      <c r="AX1114" s="9">
        <f>AT1111-AX1112</f>
        <v>59181</v>
      </c>
      <c r="AY1114" s="10">
        <f>AX1114/AT1109</f>
        <v>0.37670910248249523</v>
      </c>
      <c r="AZ1114" s="115"/>
      <c r="BA1114" s="10"/>
      <c r="BB1114" s="10"/>
      <c r="BC1114" s="10"/>
      <c r="BD1114" s="7"/>
      <c r="BF1114" s="15"/>
      <c r="BG1114" s="9"/>
      <c r="BH1114" s="9"/>
      <c r="BI1114" s="73"/>
      <c r="BJ1114" s="78"/>
      <c r="BK1114" s="100"/>
      <c r="BL1114" s="78"/>
      <c r="BM1114" s="92"/>
      <c r="BN1114" s="92"/>
      <c r="BO1114" s="10"/>
      <c r="BP1114" s="10"/>
      <c r="BQ1114" s="7"/>
      <c r="BS1114" s="1"/>
      <c r="BT1114" s="15"/>
      <c r="BU1114" s="9"/>
      <c r="BV1114" s="9"/>
      <c r="BW1114" s="247"/>
      <c r="BX1114" s="9"/>
      <c r="BY1114" s="3"/>
      <c r="BZ1114" s="9"/>
      <c r="CA1114" s="10"/>
      <c r="CB1114" s="10"/>
      <c r="CC1114" s="10"/>
      <c r="CD1114" s="97"/>
      <c r="CE1114" s="10"/>
      <c r="CF1114" s="7"/>
      <c r="CH1114" s="15"/>
      <c r="CI1114" s="9"/>
      <c r="CJ1114" s="9"/>
      <c r="CK1114" s="247"/>
      <c r="CL1114" s="9"/>
      <c r="CM1114" s="3"/>
      <c r="CN1114" s="9"/>
      <c r="CO1114" s="10"/>
      <c r="CP1114" s="10"/>
      <c r="CQ1114" s="10"/>
      <c r="CR1114" s="97"/>
      <c r="CS1114" s="10"/>
      <c r="CT1114" s="7"/>
      <c r="CU1114" s="248"/>
      <c r="CV1114" s="250"/>
      <c r="CW1114" s="13"/>
      <c r="CX1114" s="13"/>
      <c r="CY1114" s="13"/>
      <c r="CZ1114" s="13"/>
      <c r="DA1114" s="250"/>
      <c r="DI1114" s="248"/>
      <c r="DJ1114" s="250"/>
      <c r="DK1114" s="250"/>
      <c r="DL1114" s="250"/>
      <c r="DM1114" s="13"/>
      <c r="DN1114" s="250"/>
    </row>
    <row r="1115" spans="1:118" ht="15" customHeight="1">
      <c r="A1115" s="300" t="s">
        <v>75</v>
      </c>
      <c r="B1115" s="301"/>
      <c r="C1115" s="295"/>
      <c r="D1115" s="44">
        <f>SUM(D1053,D1057,D1061,D1065,D1069,D1073,D1076,D1081,D1085,D1089,D1093,D1097,D1101)*100</f>
        <v>71400</v>
      </c>
      <c r="E1115" s="95">
        <f>D1115/A1110</f>
        <v>2550</v>
      </c>
      <c r="F1115" s="9"/>
      <c r="G1115" s="3">
        <f>D1115/H1115</f>
        <v>2746.1538461538462</v>
      </c>
      <c r="H1115" s="44">
        <f>SUM(H1053,H1057,H1061,H1065,H1069,H1073,H1076,H1081,H1085,H1089,H1093,H1097,H1101)</f>
        <v>26</v>
      </c>
      <c r="I1115" s="9"/>
      <c r="J1115" s="90" t="str">
        <f t="shared" ref="J1115:K1115" si="1850">J1053</f>
        <v>NICIマスコット</v>
      </c>
      <c r="K1115" s="91">
        <f t="shared" si="1850"/>
        <v>682</v>
      </c>
      <c r="L1115" s="44">
        <f>SUM(L1053,L1057,L1061,L1065,L1069,L1073,L1076,L1081,L1085,L1089,L1093,L1097,L1101)</f>
        <v>17732</v>
      </c>
      <c r="M1115" s="42">
        <f>L1115/D1115</f>
        <v>0.24834733893557423</v>
      </c>
      <c r="N1115" s="7"/>
      <c r="P1115" s="300" t="s">
        <v>75</v>
      </c>
      <c r="Q1115" s="295"/>
      <c r="R1115" s="44">
        <f>SUM(R1053,R1057,R1061,R1065,R1069,R1073,R1076,R1081,R1085,R1089,R1093,R1097,R1101)*100</f>
        <v>25100</v>
      </c>
      <c r="S1115" s="95">
        <f>R1115/A1110</f>
        <v>896.42857142857144</v>
      </c>
      <c r="T1115" s="9"/>
      <c r="U1115" s="3">
        <f>R1115/V1115</f>
        <v>4183.333333333333</v>
      </c>
      <c r="V1115" s="44">
        <f>SUM(V1053,V1057,V1061,V1065,V1069,V1073,V1076,V1081,V1085,V1089,V1093,V1097,V1101)</f>
        <v>6</v>
      </c>
      <c r="W1115" s="9"/>
      <c r="X1115" s="90" t="str">
        <f t="shared" ref="X1115:Y1115" si="1851">X1053</f>
        <v>猫アイシャドウ</v>
      </c>
      <c r="Y1115" s="91">
        <f t="shared" si="1851"/>
        <v>1034</v>
      </c>
      <c r="Z1115" s="44">
        <f>SUM(Z1053,Z1057,Z1061,Z1065,Z1069,Z1073,Z1076,Z1081,Z1085,Z1089,Z1093,Z1097,Z1101)</f>
        <v>6204</v>
      </c>
      <c r="AA1115" s="42">
        <f>Z1115/R1115</f>
        <v>0.24717131474103585</v>
      </c>
      <c r="AB1115" s="7"/>
      <c r="AD1115" s="300" t="s">
        <v>75</v>
      </c>
      <c r="AE1115" s="295"/>
      <c r="AF1115" s="44">
        <f>SUM(AF1053,AF1057,AF1061,AF1065,AF1069,AF1073,AF1076,AF1081,AF1085,AF1089,AF1093,AF1097,AF1101)*100</f>
        <v>23700</v>
      </c>
      <c r="AG1115" s="95">
        <f>AF1115/$A1110</f>
        <v>846.42857142857144</v>
      </c>
      <c r="AH1115" s="9"/>
      <c r="AI1115" s="3">
        <f>AF1115/AJ1115</f>
        <v>3950</v>
      </c>
      <c r="AJ1115" s="44">
        <f>SUM(AJ1053,AJ1057,AJ1061,AJ1065,AJ1069,AJ1073,AJ1076,AJ1081,AJ1085,AJ1089,AJ1093,AJ1097,AJ1101)</f>
        <v>6</v>
      </c>
      <c r="AK1115" s="9"/>
      <c r="AL1115" s="90" t="str">
        <f t="shared" ref="AL1115:AM1115" si="1852">AL1053</f>
        <v>ミニ香水</v>
      </c>
      <c r="AM1115" s="91">
        <f t="shared" si="1852"/>
        <v>1100</v>
      </c>
      <c r="AN1115" s="44">
        <f>SUM(AN1053,AN1057,AN1061,AN1065,AN1069,AN1073,AN1076,AN1081,AN1085,AN1089,AN1093,AN1097,AN1101)</f>
        <v>6600</v>
      </c>
      <c r="AO1115" s="42">
        <f>AN1115/AF1115</f>
        <v>0.27848101265822783</v>
      </c>
      <c r="AP1115" s="7"/>
      <c r="AR1115" s="300" t="s">
        <v>75</v>
      </c>
      <c r="AS1115" s="295"/>
      <c r="AT1115" s="44">
        <f>SUM(AT1053,AT1057,AT1061,AT1065,AT1069,AT1073,AT1076,AT1081,AT1085,AT1089,AT1093,AT1097,AT1101)*100</f>
        <v>83000</v>
      </c>
      <c r="AU1115" s="95">
        <f>AT1115/$A1110</f>
        <v>2964.2857142857142</v>
      </c>
      <c r="AV1115" s="9"/>
      <c r="AW1115" s="3">
        <f>AT1115/AX1115</f>
        <v>2862.0689655172414</v>
      </c>
      <c r="AX1115" s="44">
        <f>SUM(AX1053,AX1057,AX1061,AX1065,AX1069,AX1073,AX1076,AX1081,AX1085,AX1089,AX1093,AX1097,AX1101)</f>
        <v>29</v>
      </c>
      <c r="AY1115" s="9"/>
      <c r="AZ1115" s="90" t="str">
        <f t="shared" ref="AZ1115:BA1115" si="1853">AZ1053</f>
        <v>テラスタルフェス</v>
      </c>
      <c r="BA1115" s="91">
        <f t="shared" si="1853"/>
        <v>800</v>
      </c>
      <c r="BB1115" s="44">
        <f>SUM(BB1053,BB1057,BB1061,BB1065,BB1069,BB1073,BB1076,BB1081,BB1085,BB1089,BB1093,BB1097,BB1101)</f>
        <v>25700</v>
      </c>
      <c r="BC1115" s="42">
        <f>BB1115/AT1115</f>
        <v>0.30963855421686748</v>
      </c>
      <c r="BD1115" s="7"/>
      <c r="BF1115" s="15"/>
      <c r="BG1115" s="9"/>
      <c r="BH1115" s="9"/>
      <c r="BI1115" s="73"/>
      <c r="BJ1115" s="9"/>
      <c r="BK1115" s="3"/>
      <c r="BL1115" s="9"/>
      <c r="BM1115" s="9"/>
      <c r="BN1115" s="9"/>
      <c r="BO1115" s="9"/>
      <c r="BP1115" s="9"/>
      <c r="BQ1115" s="7"/>
      <c r="BS1115" s="1"/>
      <c r="BT1115" s="15"/>
      <c r="BU1115" s="9"/>
      <c r="BV1115" s="9"/>
      <c r="BW1115" s="9"/>
      <c r="BX1115" s="78"/>
      <c r="BY1115" s="100"/>
      <c r="BZ1115" s="78"/>
      <c r="CA1115" s="78"/>
      <c r="CB1115" s="78"/>
      <c r="CC1115" s="78"/>
      <c r="CD1115" s="9"/>
      <c r="CE1115" s="9"/>
      <c r="CF1115" s="7"/>
      <c r="CH1115" s="15"/>
      <c r="CI1115" s="9"/>
      <c r="CJ1115" s="9"/>
      <c r="CK1115" s="9"/>
      <c r="CL1115" s="78"/>
      <c r="CM1115" s="100"/>
      <c r="CN1115" s="78"/>
      <c r="CO1115" s="78"/>
      <c r="CP1115" s="78"/>
      <c r="CQ1115" s="78"/>
      <c r="CR1115" s="9"/>
      <c r="CS1115" s="9"/>
      <c r="CT1115" s="7"/>
      <c r="CU1115" s="248"/>
      <c r="CV1115" s="250"/>
      <c r="CW1115" s="250"/>
      <c r="CX1115" s="250"/>
      <c r="CY1115" s="250"/>
      <c r="CZ1115" s="250"/>
      <c r="DA1115" s="250"/>
      <c r="DI1115" s="248"/>
      <c r="DJ1115" s="250"/>
      <c r="DK1115" s="250"/>
      <c r="DL1115" s="250"/>
      <c r="DM1115" s="13"/>
      <c r="DN1115" s="250"/>
    </row>
    <row r="1116" spans="1:118" ht="15" customHeight="1">
      <c r="A1116" s="300" t="s">
        <v>75</v>
      </c>
      <c r="B1116" s="301"/>
      <c r="C1116" s="295"/>
      <c r="D1116" s="44">
        <f>SUM(D1054,D1058,D1062,D1066,D1070,D1074,D1077,D1082,D1086,D1090,D1094,D1098,D1102)*100</f>
        <v>71600</v>
      </c>
      <c r="E1116" s="95">
        <f>D1116/A1110</f>
        <v>2557.1428571428573</v>
      </c>
      <c r="F1116" s="9"/>
      <c r="G1116" s="3">
        <f>D1116/H1116</f>
        <v>2468.9655172413795</v>
      </c>
      <c r="H1116" s="44">
        <f>SUM(H1054,H1058,H1062,H1066,H1070,H1074,H1077,H1082,H1086,H1090,H1094,H1098,H1102)</f>
        <v>29</v>
      </c>
      <c r="I1116" s="9"/>
      <c r="J1116" s="90" t="str">
        <f t="shared" ref="J1116:K1116" si="1854">J1054</f>
        <v>ピクミンマスコット</v>
      </c>
      <c r="K1116" s="91">
        <f t="shared" si="1854"/>
        <v>682</v>
      </c>
      <c r="L1116" s="44">
        <f>SUM(L1054,L1058,L1062,L1066,L1070,L1074,L1077,L1082,L1086,L1090,L1094,L1098,L1102)</f>
        <v>19778</v>
      </c>
      <c r="M1116" s="42">
        <f>L1116/D1116</f>
        <v>0.27622905027932959</v>
      </c>
      <c r="N1116" s="7"/>
      <c r="P1116" s="300" t="s">
        <v>75</v>
      </c>
      <c r="Q1116" s="295"/>
      <c r="R1116" s="44">
        <f>SUM(R1054,R1058,R1062,R1066,R1070,R1074,R1077,R1082,R1086,R1090,R1094,R1098,R1102)*100</f>
        <v>30600</v>
      </c>
      <c r="S1116" s="95">
        <f>R1116/A1110</f>
        <v>1092.8571428571429</v>
      </c>
      <c r="T1116" s="9"/>
      <c r="U1116" s="3">
        <f>R1116/V1116</f>
        <v>927.27272727272725</v>
      </c>
      <c r="V1116" s="44">
        <f>SUM(V1054,V1058,V1062,V1066,V1070,V1074,V1077,V1082,V1086,V1090,V1094,V1098,V1102)</f>
        <v>33</v>
      </c>
      <c r="W1116" s="9"/>
      <c r="X1116" s="90" t="str">
        <f t="shared" ref="X1116:Y1116" si="1855">X1054</f>
        <v>ロムアンド</v>
      </c>
      <c r="Y1116" s="91">
        <f t="shared" si="1855"/>
        <v>1001</v>
      </c>
      <c r="Z1116" s="44">
        <f>SUM(Z1054,Z1058,Z1062,Z1066,Z1070,Z1074,Z1077,Z1082,Z1086,Z1090,Z1094,Z1098,Z1102)</f>
        <v>7272</v>
      </c>
      <c r="AA1116" s="42">
        <f>Z1116/R1116</f>
        <v>0.23764705882352941</v>
      </c>
      <c r="AB1116" s="7"/>
      <c r="AD1116" s="300" t="s">
        <v>75</v>
      </c>
      <c r="AE1116" s="295"/>
      <c r="AF1116" s="44">
        <f>SUM(AF1054,AF1058,AF1062,AF1066,AF1070,AF1074,AF1077,AF1082,AF1086,AF1090,AF1094,AF1098,AF1102)*100</f>
        <v>20300</v>
      </c>
      <c r="AG1116" s="95">
        <f>AF1116/$A1110</f>
        <v>725</v>
      </c>
      <c r="AH1116" s="9"/>
      <c r="AI1116" s="3">
        <f>AF1116/AJ1116</f>
        <v>1068.421052631579</v>
      </c>
      <c r="AJ1116" s="44">
        <f>SUM(AJ1054,AJ1058,AJ1062,AJ1066,AJ1070,AJ1074,AJ1077,AJ1082,AJ1086,AJ1090,AJ1094,AJ1098,AJ1102)</f>
        <v>19</v>
      </c>
      <c r="AK1116" s="9"/>
      <c r="AL1116" s="90" t="str">
        <f t="shared" ref="AL1116:AM1116" si="1856">AL1054</f>
        <v>サンリオがま口</v>
      </c>
      <c r="AM1116" s="91">
        <f t="shared" si="1856"/>
        <v>500</v>
      </c>
      <c r="AN1116" s="44">
        <f>SUM(AN1054,AN1058,AN1062,AN1066,AN1070,AN1074,AN1077,AN1082,AN1086,AN1090,AN1094,AN1098,AN1102)</f>
        <v>9500</v>
      </c>
      <c r="AO1116" s="42">
        <f>AN1116/AF1116</f>
        <v>0.46798029556650245</v>
      </c>
      <c r="AP1116" s="7"/>
      <c r="AR1116" s="300" t="s">
        <v>75</v>
      </c>
      <c r="AS1116" s="295"/>
      <c r="AT1116" s="44">
        <f>SUM(AT1054,AT1058,AT1062,AT1066,AT1070,AT1074,AT1077,AT1082,AT1086,AT1090,AT1094,AT1098,AT1102)*100</f>
        <v>30300</v>
      </c>
      <c r="AU1116" s="95">
        <f>AT1116/$A1110</f>
        <v>1082.1428571428571</v>
      </c>
      <c r="AV1116" s="9"/>
      <c r="AW1116" s="3">
        <f>AT1116/AX1116</f>
        <v>1082.1428571428571</v>
      </c>
      <c r="AX1116" s="44">
        <f>SUM(AX1054,AX1058,AX1062,AX1066,AX1070,AX1074,AX1077,AX1082,AX1086,AX1090,AX1094,AX1098,AX1102)</f>
        <v>28</v>
      </c>
      <c r="AY1116" s="9"/>
      <c r="AZ1116" s="90" t="str">
        <f t="shared" ref="AZ1116:BA1116" si="1857">AZ1054</f>
        <v>ほしうめ</v>
      </c>
      <c r="BA1116" s="91">
        <f t="shared" si="1857"/>
        <v>12</v>
      </c>
      <c r="BB1116" s="44">
        <f>SUM(BB1054,BB1058,BB1062,BB1066,BB1070,BB1074,BB1077,BB1082,BB1086,BB1090,BB1094,BB1098,BB1102)</f>
        <v>18120</v>
      </c>
      <c r="BC1116" s="42">
        <f>BB1116/AT1116</f>
        <v>0.598019801980198</v>
      </c>
      <c r="BD1116" s="7"/>
      <c r="BF1116" s="15"/>
      <c r="BG1116" s="9"/>
      <c r="BH1116" s="9"/>
      <c r="BI1116" s="73"/>
      <c r="BJ1116" s="9"/>
      <c r="BK1116" s="3"/>
      <c r="BL1116" s="9"/>
      <c r="BM1116" s="9"/>
      <c r="BN1116" s="9"/>
      <c r="BO1116" s="9"/>
      <c r="BP1116" s="9"/>
      <c r="BQ1116" s="7"/>
      <c r="BS1116" s="1"/>
      <c r="BT1116" s="15"/>
      <c r="BU1116" s="9"/>
      <c r="BV1116" s="9"/>
      <c r="BW1116" s="9"/>
      <c r="BX1116" s="9"/>
      <c r="BY1116" s="3"/>
      <c r="BZ1116" s="9"/>
      <c r="CA1116" s="9"/>
      <c r="CB1116" s="9"/>
      <c r="CC1116" s="9"/>
      <c r="CD1116" s="9"/>
      <c r="CE1116" s="9"/>
      <c r="CF1116" s="7"/>
      <c r="CH1116" s="15"/>
      <c r="CI1116" s="9"/>
      <c r="CJ1116" s="9"/>
      <c r="CK1116" s="9"/>
      <c r="CL1116" s="9"/>
      <c r="CM1116" s="3"/>
      <c r="CN1116" s="9"/>
      <c r="CO1116" s="9"/>
      <c r="CP1116" s="9"/>
      <c r="CQ1116" s="9"/>
      <c r="CR1116" s="9"/>
      <c r="CS1116" s="9"/>
      <c r="CT1116" s="7"/>
      <c r="CU1116" s="248"/>
      <c r="CV1116" s="250"/>
      <c r="CW1116" s="250"/>
      <c r="CX1116" s="250"/>
      <c r="CY1116" s="250"/>
      <c r="CZ1116" s="250"/>
      <c r="DA1116" s="250"/>
      <c r="DI1116" s="248"/>
      <c r="DJ1116" s="250"/>
      <c r="DK1116" s="250"/>
      <c r="DL1116" s="250"/>
      <c r="DM1116" s="13"/>
      <c r="DN1116" s="250"/>
    </row>
    <row r="1117" spans="1:118" ht="15" customHeight="1">
      <c r="A1117" s="300" t="s">
        <v>75</v>
      </c>
      <c r="B1117" s="301"/>
      <c r="C1117" s="295"/>
      <c r="D1117" s="44">
        <f>SUM(D1055,D1059,D1063,D1067,D1071,D1075,D1078,D1083,D1087,D1091,D1095,D1099,D1103)*100</f>
        <v>38100</v>
      </c>
      <c r="E1117" s="95">
        <f>D1117/A1110</f>
        <v>1360.7142857142858</v>
      </c>
      <c r="F1117" s="9"/>
      <c r="G1117" s="3">
        <f>D1117/H1117</f>
        <v>865.90909090909088</v>
      </c>
      <c r="H1117" s="44">
        <f>SUM(H1055,H1059,H1063,H1067,H1071,H1075,H1078,H1083,H1087,H1091,H1095,H1099,H1103)</f>
        <v>44</v>
      </c>
      <c r="I1117" s="9"/>
      <c r="J1117" s="90" t="str">
        <f t="shared" ref="J1117:K1117" si="1858">J1055</f>
        <v>グミッツェルプチ</v>
      </c>
      <c r="K1117" s="91">
        <f t="shared" si="1858"/>
        <v>188</v>
      </c>
      <c r="L1117" s="44">
        <f>SUM(L1055,L1059,L1063,L1067,L1071,L1075,L1078,L1083,L1087,L1091,L1095,L1099,L1103)</f>
        <v>8272</v>
      </c>
      <c r="M1117" s="42">
        <f>L1117/D1117</f>
        <v>0.21711286089238846</v>
      </c>
      <c r="N1117" s="7"/>
      <c r="P1117" s="300" t="s">
        <v>75</v>
      </c>
      <c r="Q1117" s="295"/>
      <c r="R1117" s="44">
        <f>SUM(R1055,R1059,R1063,R1067,R1071,R1075,R1078,R1083,R1087,R1091,R1095,R1099,R1103)*100</f>
        <v>30800</v>
      </c>
      <c r="S1117" s="95">
        <f>R1117/A1110</f>
        <v>1100</v>
      </c>
      <c r="T1117" s="9"/>
      <c r="U1117" s="3">
        <f>R1117/V1117</f>
        <v>3850</v>
      </c>
      <c r="V1117" s="44">
        <f>SUM(V1055,V1059,V1063,V1067,V1071,V1075,V1078,V1083,V1087,V1091,V1095,V1099,V1103)</f>
        <v>8</v>
      </c>
      <c r="W1117" s="9"/>
      <c r="X1117" s="90" t="str">
        <f t="shared" ref="X1117:Y1117" si="1859">X1055</f>
        <v>サンリオキーケース</v>
      </c>
      <c r="Y1117" s="91">
        <f t="shared" si="1859"/>
        <v>640</v>
      </c>
      <c r="Z1117" s="44">
        <f>SUM(Z1055,Z1059,Z1063,Z1067,Z1071,Z1075,Z1078,Z1083,Z1087,Z1091,Z1095,Z1099,Z1103)</f>
        <v>5120</v>
      </c>
      <c r="AA1117" s="42">
        <f>Z1117/R1117</f>
        <v>0.16623376623376623</v>
      </c>
      <c r="AB1117" s="7"/>
      <c r="AD1117" s="300" t="s">
        <v>75</v>
      </c>
      <c r="AE1117" s="295"/>
      <c r="AF1117" s="44">
        <f>SUM(AF1055,AF1059,AF1063,AF1067,AF1071,AF1075,AF1078,AF1083,AF1087,AF1091,AF1095,AF1099,AF1103)*100</f>
        <v>51200</v>
      </c>
      <c r="AG1117" s="95">
        <f>AF1117/$A1110</f>
        <v>1828.5714285714287</v>
      </c>
      <c r="AH1117" s="9"/>
      <c r="AI1117" s="3">
        <f>AF1117/AJ1117</f>
        <v>10240</v>
      </c>
      <c r="AJ1117" s="44">
        <f>SUM(AJ1055,AJ1059,AJ1063,AJ1067,AJ1071,AJ1075,AJ1078,AJ1083,AJ1087,AJ1091,AJ1095,AJ1099,AJ1103)</f>
        <v>5</v>
      </c>
      <c r="AK1117" s="9"/>
      <c r="AL1117" s="90" t="str">
        <f t="shared" ref="AL1117:AM1117" si="1860">AL1055</f>
        <v>ゲームアーク</v>
      </c>
      <c r="AM1117" s="91">
        <f t="shared" si="1860"/>
        <v>670</v>
      </c>
      <c r="AN1117" s="44">
        <f>SUM(AN1055,AN1059,AN1063,AN1067,AN1071,AN1075,AN1078,AN1083,AN1087,AN1091,AN1095,AN1099,AN1103)</f>
        <v>3350</v>
      </c>
      <c r="AO1117" s="42">
        <f>AN1117/AF1117</f>
        <v>6.54296875E-2</v>
      </c>
      <c r="AP1117" s="7"/>
      <c r="AR1117" s="300" t="s">
        <v>75</v>
      </c>
      <c r="AS1117" s="295"/>
      <c r="AT1117" s="44">
        <f>SUM(AT1055,AT1059,AT1063,AT1067,AT1071,AT1075,AT1078,AT1083,AT1087,AT1091,AT1095,AT1099,AT1103)*100</f>
        <v>27700</v>
      </c>
      <c r="AU1117" s="95">
        <f>AT1117/$A1110</f>
        <v>989.28571428571433</v>
      </c>
      <c r="AV1117" s="9"/>
      <c r="AW1117" s="3">
        <f>AT1117/AX1117</f>
        <v>3077.7777777777778</v>
      </c>
      <c r="AX1117" s="44">
        <f>SUM(AX1055,AX1059,AX1063,AX1067,AX1071,AX1075,AX1078,AX1083,AX1087,AX1091,AX1095,AX1099,AX1103)</f>
        <v>9</v>
      </c>
      <c r="AY1117" s="9"/>
      <c r="AZ1117" s="90" t="str">
        <f t="shared" ref="AZ1117:BA1117" si="1861">AZ1055</f>
        <v>アクリルスライム</v>
      </c>
      <c r="BA1117" s="91">
        <f t="shared" si="1861"/>
        <v>334</v>
      </c>
      <c r="BB1117" s="44">
        <f>SUM(BB1055,BB1059,BB1063,BB1067,BB1071,BB1075,BB1078,BB1083,BB1087,BB1091,BB1095,BB1099,BB1103)</f>
        <v>5774</v>
      </c>
      <c r="BC1117" s="42">
        <f>BB1117/AT1117</f>
        <v>0.20844765342960289</v>
      </c>
      <c r="BD1117" s="7"/>
      <c r="BF1117" s="15"/>
      <c r="BG1117" s="9"/>
      <c r="BH1117" s="9"/>
      <c r="BI1117" s="73"/>
      <c r="BJ1117" s="9"/>
      <c r="BK1117" s="3"/>
      <c r="BL1117" s="9"/>
      <c r="BM1117" s="9"/>
      <c r="BN1117" s="9"/>
      <c r="BO1117" s="9"/>
      <c r="BP1117" s="9"/>
      <c r="BQ1117" s="7"/>
      <c r="BS1117" s="1"/>
      <c r="BT1117" s="15"/>
      <c r="BU1117" s="9"/>
      <c r="BV1117" s="9"/>
      <c r="BW1117" s="9"/>
      <c r="BX1117" s="9"/>
      <c r="BY1117" s="3"/>
      <c r="BZ1117" s="9"/>
      <c r="CA1117" s="9"/>
      <c r="CB1117" s="9"/>
      <c r="CC1117" s="9"/>
      <c r="CD1117" s="9"/>
      <c r="CE1117" s="9"/>
      <c r="CF1117" s="7"/>
      <c r="CH1117" s="15"/>
      <c r="CI1117" s="9"/>
      <c r="CJ1117" s="9"/>
      <c r="CK1117" s="9"/>
      <c r="CL1117" s="9"/>
      <c r="CM1117" s="3"/>
      <c r="CN1117" s="9"/>
      <c r="CO1117" s="9"/>
      <c r="CP1117" s="9"/>
      <c r="CQ1117" s="9"/>
      <c r="CR1117" s="9"/>
      <c r="CS1117" s="9"/>
      <c r="CT1117" s="7"/>
      <c r="CU1117" s="248"/>
      <c r="CV1117" s="250"/>
      <c r="CW1117" s="250"/>
      <c r="CX1117" s="250"/>
      <c r="CY1117" s="250"/>
      <c r="CZ1117" s="250"/>
      <c r="DA1117" s="250"/>
      <c r="DI1117" s="248"/>
      <c r="DJ1117" s="250"/>
      <c r="DK1117" s="250"/>
      <c r="DL1117" s="250"/>
      <c r="DM1117" s="13"/>
      <c r="DN1117" s="250"/>
    </row>
    <row r="1118" spans="1:118" ht="15" customHeight="1">
      <c r="A1118" s="300" t="s">
        <v>75</v>
      </c>
      <c r="B1118" s="301"/>
      <c r="C1118" s="295"/>
      <c r="D1118" s="44">
        <f>SUM(D1056,D1060,D1064,D1068,D1072,D1080,D1079,D1084,D1088,D1092,D1096,D1100,D1104)*100</f>
        <v>24900</v>
      </c>
      <c r="E1118" s="95">
        <f>D1118/A1110</f>
        <v>889.28571428571433</v>
      </c>
      <c r="F1118" s="9"/>
      <c r="G1118" s="3">
        <f>D1118/H1118</f>
        <v>889.28571428571433</v>
      </c>
      <c r="H1118" s="44">
        <f>SUM(H1056,H1060,H1064,H1068,H1072,H1080,H1079,H1084,H1088,H1092,H1096,H1100,H1104)</f>
        <v>28</v>
      </c>
      <c r="I1118" s="9"/>
      <c r="J1118" s="90" t="str">
        <f t="shared" ref="J1118:K1118" si="1862">J1056</f>
        <v>プロペラアヒル</v>
      </c>
      <c r="K1118" s="91">
        <f t="shared" si="1862"/>
        <v>180</v>
      </c>
      <c r="L1118" s="44">
        <f>SUM(L1056,L1060,L1064,L1068,L1072,L1080,L1079,L1084,L1088,L1092,L1096,L1100,L1104)</f>
        <v>6390</v>
      </c>
      <c r="M1118" s="42">
        <f>L1118/D1118</f>
        <v>0.25662650602409637</v>
      </c>
      <c r="N1118" s="7"/>
      <c r="P1118" s="300" t="s">
        <v>75</v>
      </c>
      <c r="Q1118" s="295"/>
      <c r="R1118" s="44">
        <f>SUM(R1056,R1060,R1064,R1068,R1072,R1080,R1079,R1084,R1088,R1092,R1096,R1100,R1104)*100</f>
        <v>15100</v>
      </c>
      <c r="S1118" s="95">
        <f>R1118/A1110</f>
        <v>539.28571428571433</v>
      </c>
      <c r="T1118" s="9"/>
      <c r="U1118" s="3">
        <f>R1118/V1118</f>
        <v>559.25925925925924</v>
      </c>
      <c r="V1118" s="44">
        <f>SUM(V1056,V1060,V1064,V1068,V1072,V1080,V1079,V1084,V1088,V1092,V1096,V1100,V1104)</f>
        <v>27</v>
      </c>
      <c r="W1118" s="9"/>
      <c r="X1118" s="90" t="str">
        <f t="shared" ref="X1118:Y1118" si="1863">X1056</f>
        <v>アニマルツムツム</v>
      </c>
      <c r="Y1118" s="91">
        <f t="shared" si="1863"/>
        <v>0</v>
      </c>
      <c r="Z1118" s="44">
        <f>SUM(Z1056,Z1060,Z1064,Z1068,Z1072,Z1080,Z1079,Z1084,Z1088,Z1092,Z1096,Z1100,Z1104)</f>
        <v>0</v>
      </c>
      <c r="AA1118" s="42">
        <f>Z1118/R1118</f>
        <v>0</v>
      </c>
      <c r="AB1118" s="7"/>
      <c r="AD1118" s="300" t="s">
        <v>75</v>
      </c>
      <c r="AE1118" s="295"/>
      <c r="AF1118" s="44">
        <f>SUM(AF1056,AF1060,AF1064,AF1068,AF1072,AF1080,AF1079,AF1084,AF1088,AF1092,AF1096,AF1100,AF1104)*100</f>
        <v>21500</v>
      </c>
      <c r="AG1118" s="95">
        <f>AF1118/$A1110</f>
        <v>767.85714285714289</v>
      </c>
      <c r="AH1118" s="9"/>
      <c r="AI1118" s="3">
        <f>AF1118/AJ1118</f>
        <v>2150</v>
      </c>
      <c r="AJ1118" s="44">
        <f>SUM(AJ1056,AJ1060,AJ1064,AJ1068,AJ1072,AJ1080,AJ1079,AJ1084,AJ1088,AJ1092,AJ1096,AJ1100,AJ1104)</f>
        <v>10</v>
      </c>
      <c r="AK1118" s="9"/>
      <c r="AL1118" s="90" t="str">
        <f t="shared" ref="AL1118:AM1118" si="1864">AL1056</f>
        <v>パシャピカカメラ</v>
      </c>
      <c r="AM1118" s="91">
        <f t="shared" si="1864"/>
        <v>0</v>
      </c>
      <c r="AN1118" s="44">
        <f>SUM(AN1056,AN1060,AN1064,AN1068,AN1072,AN1080,AN1079,AN1084,AN1088,AN1092,AN1096,AN1100,AN1104)</f>
        <v>0</v>
      </c>
      <c r="AO1118" s="42">
        <f>AN1118/AF1118</f>
        <v>0</v>
      </c>
      <c r="AP1118" s="7"/>
      <c r="AR1118" s="300" t="s">
        <v>75</v>
      </c>
      <c r="AS1118" s="295"/>
      <c r="AT1118" s="44">
        <f>SUM(AT1056,AT1060,AT1064,AT1068,AT1072,AT1080,AT1079,AT1084,AT1088,AT1092,AT1096,AT1100,AT1104)*100</f>
        <v>16100</v>
      </c>
      <c r="AU1118" s="95">
        <f>AT1118/$A1110</f>
        <v>575</v>
      </c>
      <c r="AV1118" s="9"/>
      <c r="AW1118" s="3">
        <f>AT1118/AX1118</f>
        <v>847.36842105263156</v>
      </c>
      <c r="AX1118" s="44">
        <f>SUM(AX1056,AX1060,AX1064,AX1068,AX1072,AX1080,AX1079,AX1084,AX1088,AX1092,AX1096,AX1100,AX1104)</f>
        <v>19</v>
      </c>
      <c r="AY1118" s="9"/>
      <c r="AZ1118" s="90" t="str">
        <f t="shared" ref="AZ1118:BA1118" si="1865">AZ1056</f>
        <v>ドラえもんプランプラン</v>
      </c>
      <c r="BA1118" s="91">
        <f t="shared" si="1865"/>
        <v>250</v>
      </c>
      <c r="BB1118" s="44">
        <f>SUM(BB1056,BB1060,BB1064,BB1068,BB1072,BB1080,BB1079,BB1084,BB1088,BB1092,BB1096,BB1100,BB1104)</f>
        <v>9050</v>
      </c>
      <c r="BC1118" s="42">
        <f>BB1118/AT1118</f>
        <v>0.56211180124223603</v>
      </c>
      <c r="BD1118" s="7"/>
      <c r="BF1118" s="15"/>
      <c r="BG1118" s="9"/>
      <c r="BH1118" s="9"/>
      <c r="BI1118" s="73"/>
      <c r="BJ1118" s="9"/>
      <c r="BK1118" s="3"/>
      <c r="BL1118" s="9"/>
      <c r="BM1118" s="9"/>
      <c r="BN1118" s="9"/>
      <c r="BO1118" s="9"/>
      <c r="BP1118" s="9"/>
      <c r="BQ1118" s="7"/>
      <c r="BS1118" s="1"/>
      <c r="BT1118" s="15"/>
      <c r="BU1118" s="9"/>
      <c r="BV1118" s="9"/>
      <c r="BW1118" s="9"/>
      <c r="BX1118" s="9"/>
      <c r="BY1118" s="3"/>
      <c r="BZ1118" s="9"/>
      <c r="CA1118" s="9"/>
      <c r="CB1118" s="9"/>
      <c r="CC1118" s="9"/>
      <c r="CD1118" s="9"/>
      <c r="CE1118" s="9"/>
      <c r="CF1118" s="7"/>
      <c r="CH1118" s="15"/>
      <c r="CI1118" s="9"/>
      <c r="CJ1118" s="9"/>
      <c r="CK1118" s="9"/>
      <c r="CL1118" s="9"/>
      <c r="CM1118" s="3"/>
      <c r="CN1118" s="9"/>
      <c r="CO1118" s="9"/>
      <c r="CP1118" s="9"/>
      <c r="CQ1118" s="9"/>
      <c r="CR1118" s="9"/>
      <c r="CS1118" s="9"/>
      <c r="CT1118" s="7"/>
      <c r="CU1118" s="248"/>
      <c r="CV1118" s="250"/>
      <c r="CW1118" s="250"/>
      <c r="CX1118" s="250"/>
      <c r="CY1118" s="250"/>
      <c r="CZ1118" s="250"/>
      <c r="DA1118" s="250"/>
      <c r="DI1118" s="248"/>
      <c r="DJ1118" s="250"/>
      <c r="DK1118" s="250"/>
      <c r="DL1118" s="250"/>
      <c r="DM1118" s="13"/>
      <c r="DN1118" s="250"/>
    </row>
    <row r="1119" spans="1:118" ht="15" customHeight="1">
      <c r="A1119" s="15"/>
      <c r="B1119" s="15"/>
      <c r="C1119" s="3" t="s">
        <v>66</v>
      </c>
      <c r="D1119" s="9">
        <f>SUM(D1115:D1118)</f>
        <v>206000</v>
      </c>
      <c r="E1119" s="9"/>
      <c r="F1119" s="9"/>
      <c r="G1119" s="9"/>
      <c r="H1119" s="9">
        <f>SUM(H1115:H1118)</f>
        <v>127</v>
      </c>
      <c r="I1119" s="9"/>
      <c r="J1119" s="294" t="s">
        <v>76</v>
      </c>
      <c r="K1119" s="295"/>
      <c r="L1119" s="78">
        <f>SUM(L1115:L1118)</f>
        <v>52172</v>
      </c>
      <c r="M1119" s="101">
        <f>L1119/D1119</f>
        <v>0.2532621359223301</v>
      </c>
      <c r="N1119" s="93"/>
      <c r="P1119" s="15"/>
      <c r="Q1119" s="3" t="s">
        <v>66</v>
      </c>
      <c r="R1119" s="9">
        <f>SUM(R1115:R1118)</f>
        <v>101600</v>
      </c>
      <c r="S1119" s="9"/>
      <c r="T1119" s="9"/>
      <c r="U1119" s="9"/>
      <c r="V1119" s="9">
        <f>SUM(V1115:V1118)</f>
        <v>74</v>
      </c>
      <c r="W1119" s="9"/>
      <c r="X1119" s="294" t="s">
        <v>76</v>
      </c>
      <c r="Y1119" s="295"/>
      <c r="Z1119" s="78">
        <f>SUM(Z1115:Z1118)</f>
        <v>18596</v>
      </c>
      <c r="AA1119" s="101">
        <f>Z1119/R1119</f>
        <v>0.18303149606299213</v>
      </c>
      <c r="AB1119" s="93"/>
      <c r="AD1119" s="15"/>
      <c r="AE1119" s="3" t="s">
        <v>66</v>
      </c>
      <c r="AF1119" s="9">
        <f>SUM(AF1115:AF1118)</f>
        <v>116700</v>
      </c>
      <c r="AG1119" s="9"/>
      <c r="AH1119" s="9"/>
      <c r="AI1119" s="9"/>
      <c r="AJ1119" s="9">
        <f>SUM(AJ1115:AJ1118)</f>
        <v>40</v>
      </c>
      <c r="AK1119" s="9"/>
      <c r="AL1119" s="294" t="s">
        <v>76</v>
      </c>
      <c r="AM1119" s="295"/>
      <c r="AN1119" s="78">
        <f>SUM(AN1115:AN1118)</f>
        <v>19450</v>
      </c>
      <c r="AO1119" s="101">
        <f>AN1119/AF1119</f>
        <v>0.16666666666666666</v>
      </c>
      <c r="AP1119" s="93"/>
      <c r="AR1119" s="15"/>
      <c r="AS1119" s="3" t="s">
        <v>66</v>
      </c>
      <c r="AT1119" s="9">
        <f>SUM(AT1115:AT1118)</f>
        <v>157100</v>
      </c>
      <c r="AU1119" s="9"/>
      <c r="AV1119" s="9"/>
      <c r="AW1119" s="9"/>
      <c r="AX1119" s="9">
        <f>SUM(AX1115:AX1118)</f>
        <v>85</v>
      </c>
      <c r="AY1119" s="9"/>
      <c r="AZ1119" s="294" t="s">
        <v>76</v>
      </c>
      <c r="BA1119" s="295"/>
      <c r="BB1119" s="78">
        <f>SUM(BB1115:BB1118)</f>
        <v>58644</v>
      </c>
      <c r="BC1119" s="101">
        <f>BB1119/AT1119</f>
        <v>0.37329089751750477</v>
      </c>
      <c r="BD1119" s="7"/>
      <c r="BF1119" s="15"/>
      <c r="BG1119" s="9"/>
      <c r="BH1119" s="9"/>
      <c r="BI1119" s="73"/>
      <c r="BJ1119" s="9"/>
      <c r="BK1119" s="9"/>
      <c r="BL1119" s="9"/>
      <c r="BM1119" s="9"/>
      <c r="BN1119" s="9"/>
      <c r="BO1119" s="9"/>
      <c r="BP1119" s="9"/>
      <c r="BQ1119" s="7"/>
      <c r="BS1119" s="1"/>
      <c r="BT1119" s="15"/>
      <c r="BU1119" s="9"/>
      <c r="BV1119" s="9"/>
      <c r="BW1119" s="9"/>
      <c r="BX1119" s="9"/>
      <c r="BY1119" s="9"/>
      <c r="BZ1119" s="9"/>
      <c r="CA1119" s="9"/>
      <c r="CB1119" s="9"/>
      <c r="CC1119" s="9"/>
      <c r="CD1119" s="9"/>
      <c r="CE1119" s="9"/>
      <c r="CF1119" s="7"/>
      <c r="CH1119" s="15"/>
      <c r="CI1119" s="9"/>
      <c r="CJ1119" s="9"/>
      <c r="CK1119" s="9"/>
      <c r="CL1119" s="9"/>
      <c r="CM1119" s="9"/>
      <c r="CN1119" s="9"/>
      <c r="CO1119" s="9"/>
      <c r="CP1119" s="9"/>
      <c r="CQ1119" s="9"/>
      <c r="CR1119" s="9"/>
      <c r="CS1119" s="9"/>
      <c r="CT1119" s="7"/>
      <c r="CU1119" s="250"/>
      <c r="CV1119" s="250"/>
      <c r="CW1119" s="250"/>
      <c r="CX1119" s="250"/>
      <c r="CY1119" s="250"/>
      <c r="CZ1119" s="250"/>
      <c r="DA1119" s="250"/>
      <c r="DI1119" s="250"/>
      <c r="DJ1119" s="250"/>
      <c r="DK1119" s="250"/>
      <c r="DL1119" s="250"/>
      <c r="DM1119" s="13"/>
      <c r="DN1119" s="250"/>
    </row>
    <row r="1120" spans="1:118" ht="15" customHeight="1">
      <c r="A1120" s="45"/>
      <c r="B1120" s="45"/>
      <c r="C1120" s="248"/>
      <c r="D1120" s="250"/>
      <c r="E1120" s="250"/>
      <c r="F1120" s="250"/>
      <c r="G1120" s="250"/>
      <c r="H1120" s="250"/>
      <c r="I1120" s="250"/>
      <c r="J1120" s="66"/>
      <c r="L1120" s="250"/>
      <c r="M1120" s="46"/>
      <c r="N1120" s="47"/>
      <c r="P1120" s="45"/>
      <c r="Q1120" s="248"/>
      <c r="R1120" s="250"/>
      <c r="S1120" s="250"/>
      <c r="T1120" s="250"/>
      <c r="U1120" s="250"/>
      <c r="V1120" s="250"/>
      <c r="W1120" s="250"/>
      <c r="X1120" s="66"/>
      <c r="Z1120" s="250"/>
      <c r="AA1120" s="46"/>
      <c r="AB1120" s="47"/>
      <c r="AD1120" s="45"/>
      <c r="AE1120" s="248"/>
      <c r="AF1120" s="250"/>
      <c r="AG1120" s="250"/>
      <c r="AH1120" s="250"/>
      <c r="AI1120" s="250"/>
      <c r="AJ1120" s="250"/>
      <c r="AK1120" s="250"/>
      <c r="AL1120" s="66"/>
      <c r="AN1120" s="250"/>
      <c r="AO1120" s="46"/>
      <c r="AP1120" s="47"/>
      <c r="AR1120" s="45"/>
      <c r="AS1120" s="250"/>
      <c r="AT1120" s="250"/>
      <c r="AU1120" s="250"/>
      <c r="AV1120" s="250"/>
      <c r="AW1120" s="250"/>
      <c r="AX1120" s="250"/>
      <c r="AY1120" s="250"/>
      <c r="AZ1120" s="33"/>
      <c r="BA1120" s="250"/>
      <c r="BB1120" s="250"/>
      <c r="BC1120" s="250"/>
      <c r="BD1120" s="47"/>
      <c r="BF1120" s="45"/>
      <c r="BG1120" s="250"/>
      <c r="BH1120" s="250"/>
      <c r="BJ1120" s="250"/>
      <c r="BK1120" s="250"/>
      <c r="BL1120" s="250"/>
      <c r="BM1120" s="250"/>
      <c r="BN1120" s="250"/>
      <c r="BO1120" s="250"/>
      <c r="BP1120" s="250"/>
      <c r="BQ1120" s="47"/>
      <c r="BS1120" s="1"/>
      <c r="BT1120" s="45"/>
      <c r="BU1120" s="250"/>
      <c r="BV1120" s="250"/>
      <c r="BW1120" s="250"/>
      <c r="BX1120" s="250"/>
      <c r="BY1120" s="250"/>
      <c r="BZ1120" s="250"/>
      <c r="CA1120" s="250"/>
      <c r="CB1120" s="250"/>
      <c r="CC1120" s="250"/>
      <c r="CD1120" s="250"/>
      <c r="CE1120" s="250"/>
      <c r="CF1120" s="47"/>
      <c r="CH1120" s="45"/>
      <c r="CI1120" s="250"/>
      <c r="CJ1120" s="250"/>
      <c r="CK1120" s="250"/>
      <c r="CL1120" s="250"/>
      <c r="CM1120" s="250"/>
      <c r="CN1120" s="250"/>
      <c r="CO1120" s="250"/>
      <c r="CP1120" s="250"/>
      <c r="CQ1120" s="250"/>
      <c r="CR1120" s="250"/>
      <c r="CS1120" s="250"/>
      <c r="CT1120" s="47"/>
      <c r="DJ1120" s="250"/>
      <c r="DK1120" s="250"/>
      <c r="DL1120" s="250"/>
      <c r="DM1120" s="13"/>
      <c r="DN1120" s="250"/>
    </row>
    <row r="1121" spans="1:118" ht="15" customHeight="1">
      <c r="A1121" s="45"/>
      <c r="B1121" s="45"/>
      <c r="C1121" s="48" t="s">
        <v>77</v>
      </c>
      <c r="D1121" s="9">
        <f>D1109+R1109+BH1109+BV1109+AF1109+AT1109</f>
        <v>702600</v>
      </c>
      <c r="E1121" s="9">
        <f>D1121/A1110</f>
        <v>25092.857142857141</v>
      </c>
      <c r="F1121" s="250" t="s">
        <v>69</v>
      </c>
      <c r="G1121" s="296" t="s">
        <v>78</v>
      </c>
      <c r="H1121" s="295"/>
      <c r="I1121" s="250"/>
      <c r="J1121" s="66"/>
      <c r="L1121" s="250"/>
      <c r="M1121" s="46"/>
      <c r="N1121" s="47"/>
      <c r="P1121" s="45"/>
      <c r="Q1121" s="248"/>
      <c r="R1121" s="250"/>
      <c r="S1121" s="250"/>
      <c r="T1121" s="250"/>
      <c r="U1121" s="250"/>
      <c r="V1121" s="250"/>
      <c r="W1121" s="250"/>
      <c r="X1121" s="66"/>
      <c r="Z1121" s="250"/>
      <c r="AA1121" s="46"/>
      <c r="AB1121" s="47"/>
      <c r="AD1121" s="45"/>
      <c r="AE1121" s="248"/>
      <c r="AF1121" s="250"/>
      <c r="AG1121" s="250"/>
      <c r="AH1121" s="250"/>
      <c r="AI1121" s="250"/>
      <c r="AJ1121" s="250"/>
      <c r="AK1121" s="250"/>
      <c r="AL1121" s="66"/>
      <c r="AN1121" s="250"/>
      <c r="AO1121" s="46"/>
      <c r="AP1121" s="47"/>
      <c r="AR1121" s="45"/>
      <c r="AS1121" s="250"/>
      <c r="AT1121" s="250"/>
      <c r="AU1121" s="250"/>
      <c r="AV1121" s="250"/>
      <c r="AW1121" s="250"/>
      <c r="AX1121" s="250"/>
      <c r="AY1121" s="250"/>
      <c r="AZ1121" s="33"/>
      <c r="BA1121" s="250"/>
      <c r="BB1121" s="250"/>
      <c r="BC1121" s="250"/>
      <c r="BD1121" s="47"/>
      <c r="BF1121" s="45"/>
      <c r="BG1121" s="250"/>
      <c r="BH1121" s="250"/>
      <c r="BJ1121" s="250"/>
      <c r="BK1121" s="250"/>
      <c r="BL1121" s="250"/>
      <c r="BM1121" s="250"/>
      <c r="BN1121" s="250"/>
      <c r="BO1121" s="250"/>
      <c r="BP1121" s="250"/>
      <c r="BQ1121" s="47"/>
      <c r="BS1121" s="1"/>
      <c r="BT1121" s="45"/>
      <c r="BU1121" s="250"/>
      <c r="BV1121" s="250"/>
      <c r="BW1121" s="250"/>
      <c r="BX1121" s="250"/>
      <c r="BY1121" s="250"/>
      <c r="BZ1121" s="250"/>
      <c r="CA1121" s="250"/>
      <c r="CB1121" s="250"/>
      <c r="CC1121" s="250"/>
      <c r="CD1121" s="250"/>
      <c r="CE1121" s="250"/>
      <c r="CF1121" s="47"/>
      <c r="CH1121" s="45"/>
      <c r="CI1121" s="250"/>
      <c r="CJ1121" s="250"/>
      <c r="CK1121" s="250"/>
      <c r="CL1121" s="250"/>
      <c r="CM1121" s="250"/>
      <c r="CN1121" s="250"/>
      <c r="CO1121" s="250"/>
      <c r="CP1121" s="250"/>
      <c r="CQ1121" s="250"/>
      <c r="CR1121" s="250"/>
      <c r="CS1121" s="250"/>
      <c r="CT1121" s="47"/>
      <c r="DJ1121" s="250"/>
      <c r="DK1121" s="250"/>
      <c r="DL1121" s="250"/>
      <c r="DM1121" s="250"/>
      <c r="DN1121" s="250"/>
    </row>
    <row r="1122" spans="1:118" ht="15" customHeight="1">
      <c r="A1122" s="45"/>
      <c r="B1122" s="45"/>
      <c r="C1122" s="48" t="s">
        <v>79</v>
      </c>
      <c r="D1122" s="9">
        <f>D1121*0.75</f>
        <v>526950</v>
      </c>
      <c r="E1122" s="42">
        <f>D1122/D1121</f>
        <v>0.75</v>
      </c>
      <c r="F1122" s="250"/>
      <c r="G1122" s="298">
        <f>E1121*30</f>
        <v>752785.7142857142</v>
      </c>
      <c r="H1122" s="295"/>
      <c r="I1122" s="250"/>
      <c r="J1122" s="66"/>
      <c r="L1122" s="250"/>
      <c r="M1122" s="46"/>
      <c r="N1122" s="47"/>
      <c r="P1122" s="45"/>
      <c r="Q1122" s="248"/>
      <c r="R1122" s="250"/>
      <c r="S1122" s="250"/>
      <c r="T1122" s="250"/>
      <c r="U1122" s="250"/>
      <c r="V1122" s="250"/>
      <c r="W1122" s="250"/>
      <c r="X1122" s="66"/>
      <c r="Z1122" s="250"/>
      <c r="AA1122" s="46"/>
      <c r="AB1122" s="47"/>
      <c r="AD1122" s="45"/>
      <c r="AE1122" s="248"/>
      <c r="AF1122" s="250"/>
      <c r="AG1122" s="250"/>
      <c r="AH1122" s="250"/>
      <c r="AI1122" s="250"/>
      <c r="AJ1122" s="250"/>
      <c r="AK1122" s="250"/>
      <c r="AL1122" s="66"/>
      <c r="AN1122" s="250"/>
      <c r="AO1122" s="46"/>
      <c r="AP1122" s="47"/>
      <c r="AR1122" s="45"/>
      <c r="AS1122" s="250"/>
      <c r="AT1122" s="250"/>
      <c r="AU1122" s="250"/>
      <c r="AV1122" s="250"/>
      <c r="AW1122" s="250"/>
      <c r="AX1122" s="250"/>
      <c r="AY1122" s="250"/>
      <c r="AZ1122" s="33"/>
      <c r="BA1122" s="250"/>
      <c r="BB1122" s="250"/>
      <c r="BC1122" s="250"/>
      <c r="BD1122" s="47"/>
      <c r="BF1122" s="45"/>
      <c r="BG1122" s="250"/>
      <c r="BH1122" s="250"/>
      <c r="BJ1122" s="250"/>
      <c r="BK1122" s="250"/>
      <c r="BL1122" s="250"/>
      <c r="BM1122" s="250"/>
      <c r="BN1122" s="250"/>
      <c r="BO1122" s="250"/>
      <c r="BP1122" s="250"/>
      <c r="BQ1122" s="47"/>
      <c r="BS1122" s="1"/>
      <c r="BT1122" s="45"/>
      <c r="BU1122" s="250"/>
      <c r="BV1122" s="250"/>
      <c r="BW1122" s="250"/>
      <c r="BX1122" s="250"/>
      <c r="BY1122" s="250"/>
      <c r="BZ1122" s="250"/>
      <c r="CA1122" s="250"/>
      <c r="CB1122" s="250"/>
      <c r="CC1122" s="250"/>
      <c r="CD1122" s="250"/>
      <c r="CE1122" s="250"/>
      <c r="CF1122" s="47"/>
      <c r="CH1122" s="45"/>
      <c r="CI1122" s="250"/>
      <c r="CJ1122" s="250"/>
      <c r="CK1122" s="250"/>
      <c r="CL1122" s="250"/>
      <c r="CM1122" s="250"/>
      <c r="CN1122" s="250"/>
      <c r="CO1122" s="250"/>
      <c r="CP1122" s="250"/>
      <c r="CQ1122" s="250"/>
      <c r="CR1122" s="250"/>
      <c r="CS1122" s="250"/>
      <c r="CT1122" s="47"/>
      <c r="DJ1122" s="250"/>
      <c r="DK1122" s="250"/>
      <c r="DL1122" s="250"/>
      <c r="DM1122" s="250"/>
      <c r="DN1122" s="250"/>
    </row>
    <row r="1123" spans="1:118" ht="15" customHeight="1">
      <c r="A1123" s="45"/>
      <c r="B1123" s="45"/>
      <c r="C1123" s="48" t="s">
        <v>71</v>
      </c>
      <c r="D1123" s="9">
        <f>L1109+Z1109+BO1110+AN1109+BB1109+CD1110</f>
        <v>177430</v>
      </c>
      <c r="E1123" s="42">
        <f>D1123/D1121</f>
        <v>0.25253344719612869</v>
      </c>
      <c r="F1123" s="250"/>
      <c r="G1123" s="299" t="s">
        <v>80</v>
      </c>
      <c r="H1123" s="295"/>
      <c r="I1123" s="250"/>
      <c r="J1123" s="66"/>
      <c r="L1123" s="250"/>
      <c r="M1123" s="46"/>
      <c r="N1123" s="47"/>
      <c r="P1123" s="45"/>
      <c r="Q1123" s="248"/>
      <c r="R1123" s="250"/>
      <c r="S1123" s="250"/>
      <c r="T1123" s="250"/>
      <c r="U1123" s="250"/>
      <c r="V1123" s="250"/>
      <c r="W1123" s="250"/>
      <c r="X1123" s="66"/>
      <c r="Z1123" s="250"/>
      <c r="AA1123" s="46"/>
      <c r="AB1123" s="47"/>
      <c r="AD1123" s="45"/>
      <c r="AE1123" s="248"/>
      <c r="AF1123" s="250"/>
      <c r="AG1123" s="250"/>
      <c r="AH1123" s="250"/>
      <c r="AI1123" s="250"/>
      <c r="AJ1123" s="250"/>
      <c r="AK1123" s="250"/>
      <c r="AL1123" s="66"/>
      <c r="AN1123" s="250"/>
      <c r="AO1123" s="46"/>
      <c r="AP1123" s="47"/>
      <c r="AR1123" s="45"/>
      <c r="AS1123" s="250"/>
      <c r="AT1123" s="250"/>
      <c r="AU1123" s="250"/>
      <c r="AV1123" s="250"/>
      <c r="AW1123" s="250"/>
      <c r="AX1123" s="250"/>
      <c r="AY1123" s="250"/>
      <c r="AZ1123" s="33"/>
      <c r="BA1123" s="250"/>
      <c r="BB1123" s="250"/>
      <c r="BC1123" s="250"/>
      <c r="BD1123" s="47"/>
      <c r="BF1123" s="45"/>
      <c r="BG1123" s="250"/>
      <c r="BH1123" s="250"/>
      <c r="BJ1123" s="250"/>
      <c r="BK1123" s="250"/>
      <c r="BL1123" s="250"/>
      <c r="BM1123" s="250"/>
      <c r="BN1123" s="250"/>
      <c r="BO1123" s="250"/>
      <c r="BP1123" s="250"/>
      <c r="BQ1123" s="47"/>
      <c r="BS1123" s="1"/>
      <c r="BT1123" s="45"/>
      <c r="BU1123" s="250"/>
      <c r="BV1123" s="250"/>
      <c r="BW1123" s="250"/>
      <c r="BX1123" s="250"/>
      <c r="BY1123" s="250"/>
      <c r="BZ1123" s="250"/>
      <c r="CA1123" s="250"/>
      <c r="CB1123" s="250"/>
      <c r="CC1123" s="250"/>
      <c r="CD1123" s="250"/>
      <c r="CE1123" s="250"/>
      <c r="CF1123" s="47"/>
      <c r="CH1123" s="45"/>
      <c r="CI1123" s="250"/>
      <c r="CJ1123" s="250"/>
      <c r="CK1123" s="250"/>
      <c r="CL1123" s="250"/>
      <c r="CM1123" s="250"/>
      <c r="CN1123" s="250"/>
      <c r="CO1123" s="250"/>
      <c r="CP1123" s="250"/>
      <c r="CQ1123" s="250"/>
      <c r="CR1123" s="250"/>
      <c r="CS1123" s="250"/>
      <c r="CT1123" s="47"/>
      <c r="DJ1123" s="250"/>
      <c r="DK1123" s="250"/>
      <c r="DL1123" s="250"/>
      <c r="DM1123" s="250"/>
      <c r="DN1123" s="250"/>
    </row>
    <row r="1124" spans="1:118" ht="15" customHeight="1">
      <c r="A1124" s="45"/>
      <c r="B1124" s="45"/>
      <c r="C1124" s="48" t="s">
        <v>73</v>
      </c>
      <c r="D1124" s="9">
        <f>D1122-D1123</f>
        <v>349520</v>
      </c>
      <c r="E1124" s="42">
        <f>D1124/D1121</f>
        <v>0.49746655280387131</v>
      </c>
      <c r="F1124" s="250"/>
      <c r="G1124" s="298">
        <f>L1108+Z1108+AN1108+BB1108+BP1109+CE1109</f>
        <v>201410</v>
      </c>
      <c r="H1124" s="295"/>
      <c r="I1124" s="250"/>
      <c r="J1124" s="66"/>
      <c r="L1124" s="250"/>
      <c r="M1124" s="46"/>
      <c r="N1124" s="47"/>
      <c r="P1124" s="45"/>
      <c r="Q1124" s="248"/>
      <c r="R1124" s="250"/>
      <c r="S1124" s="250"/>
      <c r="T1124" s="250"/>
      <c r="U1124" s="250"/>
      <c r="V1124" s="250"/>
      <c r="W1124" s="250"/>
      <c r="X1124" s="66"/>
      <c r="Z1124" s="250"/>
      <c r="AA1124" s="46"/>
      <c r="AB1124" s="47"/>
      <c r="AD1124" s="45"/>
      <c r="AE1124" s="248"/>
      <c r="AF1124" s="250"/>
      <c r="AG1124" s="250"/>
      <c r="AH1124" s="250"/>
      <c r="AI1124" s="250"/>
      <c r="AJ1124" s="250"/>
      <c r="AK1124" s="250"/>
      <c r="AL1124" s="66"/>
      <c r="AN1124" s="250"/>
      <c r="AO1124" s="46"/>
      <c r="AP1124" s="47"/>
      <c r="AR1124" s="45"/>
      <c r="AS1124" s="250"/>
      <c r="AT1124" s="250"/>
      <c r="AU1124" s="250"/>
      <c r="AV1124" s="250"/>
      <c r="AW1124" s="250"/>
      <c r="AX1124" s="250"/>
      <c r="AY1124" s="250"/>
      <c r="AZ1124" s="33"/>
      <c r="BA1124" s="250"/>
      <c r="BB1124" s="250"/>
      <c r="BC1124" s="250"/>
      <c r="BD1124" s="47"/>
      <c r="BF1124" s="45"/>
      <c r="BG1124" s="250"/>
      <c r="BH1124" s="250"/>
      <c r="BJ1124" s="250"/>
      <c r="BK1124" s="250"/>
      <c r="BL1124" s="250"/>
      <c r="BM1124" s="250"/>
      <c r="BN1124" s="250"/>
      <c r="BO1124" s="250"/>
      <c r="BP1124" s="250"/>
      <c r="BQ1124" s="47"/>
      <c r="BS1124" s="1"/>
      <c r="BT1124" s="45"/>
      <c r="BU1124" s="250"/>
      <c r="BV1124" s="250"/>
      <c r="BW1124" s="250"/>
      <c r="BX1124" s="250"/>
      <c r="BY1124" s="250"/>
      <c r="BZ1124" s="250"/>
      <c r="CA1124" s="250"/>
      <c r="CB1124" s="250"/>
      <c r="CC1124" s="250"/>
      <c r="CD1124" s="250"/>
      <c r="CE1124" s="250"/>
      <c r="CF1124" s="47"/>
      <c r="CH1124" s="45"/>
      <c r="CI1124" s="250"/>
      <c r="CJ1124" s="250"/>
      <c r="CK1124" s="250"/>
      <c r="CL1124" s="250"/>
      <c r="CM1124" s="250"/>
      <c r="CN1124" s="250"/>
      <c r="CO1124" s="250"/>
      <c r="CP1124" s="250"/>
      <c r="CQ1124" s="250"/>
      <c r="CR1124" s="250"/>
      <c r="CS1124" s="250"/>
      <c r="CT1124" s="47"/>
      <c r="DJ1124" s="250"/>
      <c r="DK1124" s="250"/>
      <c r="DL1124" s="250"/>
      <c r="DM1124" s="250"/>
      <c r="DN1124" s="250"/>
    </row>
    <row r="1125" spans="1:118" ht="15" customHeight="1">
      <c r="A1125" s="45"/>
      <c r="B1125" s="45"/>
      <c r="C1125" s="105"/>
      <c r="D1125" s="106"/>
      <c r="E1125" s="46"/>
      <c r="F1125" s="250"/>
      <c r="G1125" s="250"/>
      <c r="H1125" s="250"/>
      <c r="I1125" s="250"/>
      <c r="J1125" s="66"/>
      <c r="L1125" s="250"/>
      <c r="M1125" s="46"/>
      <c r="N1125" s="47"/>
      <c r="P1125" s="45"/>
      <c r="Q1125" s="248"/>
      <c r="R1125" s="250"/>
      <c r="S1125" s="250"/>
      <c r="T1125" s="250"/>
      <c r="U1125" s="250"/>
      <c r="V1125" s="250"/>
      <c r="W1125" s="250"/>
      <c r="X1125" s="66"/>
      <c r="Z1125" s="250"/>
      <c r="AA1125" s="46"/>
      <c r="AB1125" s="47"/>
      <c r="AD1125" s="45"/>
      <c r="AE1125" s="248"/>
      <c r="AF1125" s="250"/>
      <c r="AG1125" s="250"/>
      <c r="AH1125" s="250"/>
      <c r="AI1125" s="250"/>
      <c r="AJ1125" s="250"/>
      <c r="AK1125" s="250"/>
      <c r="AL1125" s="66"/>
      <c r="AN1125" s="250"/>
      <c r="AO1125" s="46"/>
      <c r="AP1125" s="47"/>
      <c r="AR1125" s="45"/>
      <c r="AS1125" s="250"/>
      <c r="AT1125" s="250"/>
      <c r="AU1125" s="250"/>
      <c r="AV1125" s="250"/>
      <c r="AW1125" s="250"/>
      <c r="AX1125" s="250"/>
      <c r="AY1125" s="250"/>
      <c r="AZ1125" s="33"/>
      <c r="BA1125" s="250"/>
      <c r="BB1125" s="250"/>
      <c r="BC1125" s="250"/>
      <c r="BD1125" s="47"/>
      <c r="BF1125" s="45"/>
      <c r="BG1125" s="250"/>
      <c r="BH1125" s="250"/>
      <c r="BJ1125" s="250"/>
      <c r="BK1125" s="250"/>
      <c r="BL1125" s="250"/>
      <c r="BM1125" s="250"/>
      <c r="BN1125" s="250"/>
      <c r="BO1125" s="250"/>
      <c r="BP1125" s="250"/>
      <c r="BQ1125" s="47"/>
      <c r="BS1125" s="1"/>
      <c r="BT1125" s="45"/>
      <c r="BU1125" s="250"/>
      <c r="BV1125" s="250"/>
      <c r="BW1125" s="250"/>
      <c r="BX1125" s="250"/>
      <c r="BY1125" s="250"/>
      <c r="BZ1125" s="250"/>
      <c r="CA1125" s="250"/>
      <c r="CB1125" s="250"/>
      <c r="CC1125" s="250"/>
      <c r="CD1125" s="250"/>
      <c r="CE1125" s="250"/>
      <c r="CF1125" s="47"/>
      <c r="CH1125" s="45"/>
      <c r="CI1125" s="250"/>
      <c r="CJ1125" s="250"/>
      <c r="CK1125" s="250"/>
      <c r="CL1125" s="250"/>
      <c r="CM1125" s="250"/>
      <c r="CN1125" s="250"/>
      <c r="CO1125" s="250"/>
      <c r="CP1125" s="250"/>
      <c r="CQ1125" s="250"/>
      <c r="CR1125" s="250"/>
      <c r="CS1125" s="250"/>
      <c r="CT1125" s="47"/>
      <c r="DJ1125" s="311"/>
      <c r="DK1125" s="312"/>
      <c r="DL1125" s="250"/>
      <c r="DM1125" s="250"/>
      <c r="DN1125" s="250"/>
    </row>
    <row r="1126" spans="1:118" ht="15" customHeight="1">
      <c r="A1126" s="302" t="s">
        <v>0</v>
      </c>
      <c r="B1126" s="303"/>
      <c r="C1126" s="303"/>
      <c r="D1126" s="303"/>
      <c r="E1126" s="154" t="s">
        <v>199</v>
      </c>
      <c r="F1126" s="148"/>
      <c r="G1126" s="148"/>
      <c r="H1126" s="148"/>
      <c r="I1126" s="148"/>
      <c r="J1126" s="155"/>
      <c r="K1126" s="148"/>
      <c r="L1126" s="148"/>
      <c r="M1126" s="148"/>
      <c r="N1126" s="156"/>
      <c r="O1126" s="148"/>
      <c r="P1126" s="302" t="s">
        <v>0</v>
      </c>
      <c r="Q1126" s="303"/>
      <c r="R1126" s="303"/>
      <c r="S1126" s="154" t="s">
        <v>200</v>
      </c>
      <c r="T1126" s="148"/>
      <c r="U1126" s="148"/>
      <c r="V1126" s="148"/>
      <c r="W1126" s="148"/>
      <c r="X1126" s="155"/>
      <c r="Y1126" s="148"/>
      <c r="Z1126" s="148"/>
      <c r="AA1126" s="148"/>
      <c r="AB1126" s="156"/>
      <c r="AC1126" s="182"/>
      <c r="AD1126" s="302" t="s">
        <v>0</v>
      </c>
      <c r="AE1126" s="303"/>
      <c r="AF1126" s="303"/>
      <c r="AG1126" s="154" t="s">
        <v>201</v>
      </c>
      <c r="AH1126" s="148"/>
      <c r="AI1126" s="148"/>
      <c r="AJ1126" s="148"/>
      <c r="AK1126" s="148"/>
      <c r="AL1126" s="155"/>
      <c r="AM1126" s="148"/>
      <c r="AN1126" s="148"/>
      <c r="AO1126" s="148"/>
      <c r="AP1126" s="156"/>
      <c r="AQ1126" s="148"/>
      <c r="AR1126" s="302" t="s">
        <v>0</v>
      </c>
      <c r="AS1126" s="303"/>
      <c r="AT1126" s="303"/>
      <c r="AU1126" s="304" t="s">
        <v>202</v>
      </c>
      <c r="AV1126" s="303"/>
      <c r="AW1126" s="303"/>
      <c r="AX1126" s="149"/>
      <c r="AY1126" s="149"/>
      <c r="AZ1126" s="157"/>
      <c r="BA1126" s="149"/>
      <c r="BB1126" s="149"/>
      <c r="BC1126" s="149"/>
      <c r="BD1126" s="158"/>
      <c r="BE1126" s="148"/>
      <c r="BF1126" s="302" t="s">
        <v>0</v>
      </c>
      <c r="BG1126" s="303"/>
      <c r="BH1126" s="303"/>
      <c r="BI1126" s="304" t="s">
        <v>204</v>
      </c>
      <c r="BJ1126" s="303"/>
      <c r="BK1126" s="303"/>
      <c r="BL1126" s="149"/>
      <c r="BM1126" s="149"/>
      <c r="BN1126" s="149"/>
      <c r="BO1126" s="149"/>
      <c r="BP1126" s="149"/>
      <c r="BQ1126" s="158"/>
      <c r="BR1126" s="148"/>
      <c r="BS1126" s="148"/>
      <c r="BT1126" s="302" t="s">
        <v>0</v>
      </c>
      <c r="BU1126" s="303"/>
      <c r="BV1126" s="303"/>
      <c r="BW1126" s="304" t="s">
        <v>205</v>
      </c>
      <c r="BX1126" s="303"/>
      <c r="BY1126" s="303"/>
      <c r="BZ1126" s="149"/>
      <c r="CA1126" s="149"/>
      <c r="CB1126" s="149"/>
      <c r="CC1126" s="149"/>
      <c r="CD1126" s="149"/>
      <c r="CE1126" s="149"/>
      <c r="CF1126" s="158"/>
      <c r="CG1126" s="148"/>
      <c r="CH1126" s="302" t="s">
        <v>0</v>
      </c>
      <c r="CI1126" s="303"/>
      <c r="CJ1126" s="303"/>
      <c r="CK1126" s="304" t="s">
        <v>325</v>
      </c>
      <c r="CL1126" s="303"/>
      <c r="CM1126" s="303"/>
      <c r="CN1126" s="149"/>
      <c r="CO1126" s="149"/>
      <c r="CP1126" s="149"/>
      <c r="CQ1126" s="149"/>
      <c r="CR1126" s="149"/>
      <c r="CS1126" s="149"/>
      <c r="CT1126" s="149"/>
      <c r="CV1126" s="250"/>
      <c r="CW1126" s="250"/>
      <c r="CX1126" s="250"/>
      <c r="CY1126" s="250"/>
      <c r="CZ1126" s="250"/>
      <c r="DA1126" s="250"/>
      <c r="DJ1126" s="311"/>
      <c r="DK1126" s="312"/>
      <c r="DL1126" s="250"/>
      <c r="DM1126" s="46"/>
      <c r="DN1126" s="250"/>
    </row>
    <row r="1127" spans="1:118" ht="15" customHeight="1">
      <c r="A1127" s="2" t="s">
        <v>11</v>
      </c>
      <c r="B1127" s="2"/>
      <c r="C1127" s="3" t="s">
        <v>12</v>
      </c>
      <c r="D1127" s="3" t="s">
        <v>13</v>
      </c>
      <c r="E1127" s="4" t="s">
        <v>14</v>
      </c>
      <c r="F1127" s="3" t="s">
        <v>13</v>
      </c>
      <c r="G1127" s="3" t="s">
        <v>15</v>
      </c>
      <c r="H1127" s="3" t="s">
        <v>16</v>
      </c>
      <c r="I1127" s="3" t="s">
        <v>17</v>
      </c>
      <c r="J1127" s="4" t="s">
        <v>18</v>
      </c>
      <c r="K1127" s="3" t="s">
        <v>19</v>
      </c>
      <c r="L1127" s="3" t="s">
        <v>16</v>
      </c>
      <c r="M1127" s="3" t="s">
        <v>20</v>
      </c>
      <c r="N1127" s="3" t="s">
        <v>21</v>
      </c>
      <c r="P1127" s="2" t="s">
        <v>11</v>
      </c>
      <c r="Q1127" s="3" t="s">
        <v>12</v>
      </c>
      <c r="R1127" s="3" t="s">
        <v>13</v>
      </c>
      <c r="S1127" s="4" t="s">
        <v>14</v>
      </c>
      <c r="T1127" s="3" t="s">
        <v>13</v>
      </c>
      <c r="U1127" s="3" t="s">
        <v>15</v>
      </c>
      <c r="V1127" s="3" t="s">
        <v>16</v>
      </c>
      <c r="W1127" s="3" t="s">
        <v>17</v>
      </c>
      <c r="X1127" s="4" t="s">
        <v>18</v>
      </c>
      <c r="Y1127" s="3" t="s">
        <v>19</v>
      </c>
      <c r="Z1127" s="3" t="s">
        <v>16</v>
      </c>
      <c r="AA1127" s="3" t="s">
        <v>20</v>
      </c>
      <c r="AB1127" s="3" t="s">
        <v>21</v>
      </c>
      <c r="AD1127" s="2" t="s">
        <v>11</v>
      </c>
      <c r="AE1127" s="3" t="s">
        <v>12</v>
      </c>
      <c r="AF1127" s="3" t="s">
        <v>13</v>
      </c>
      <c r="AG1127" s="4" t="s">
        <v>14</v>
      </c>
      <c r="AH1127" s="3" t="s">
        <v>13</v>
      </c>
      <c r="AI1127" s="3" t="s">
        <v>15</v>
      </c>
      <c r="AJ1127" s="3" t="s">
        <v>16</v>
      </c>
      <c r="AK1127" s="3" t="s">
        <v>17</v>
      </c>
      <c r="AL1127" s="4" t="s">
        <v>18</v>
      </c>
      <c r="AM1127" s="3" t="s">
        <v>19</v>
      </c>
      <c r="AN1127" s="3" t="s">
        <v>16</v>
      </c>
      <c r="AO1127" s="3" t="s">
        <v>20</v>
      </c>
      <c r="AP1127" s="3" t="s">
        <v>21</v>
      </c>
      <c r="AR1127" s="2" t="s">
        <v>11</v>
      </c>
      <c r="AS1127" s="3" t="s">
        <v>12</v>
      </c>
      <c r="AT1127" s="3" t="s">
        <v>13</v>
      </c>
      <c r="AU1127" s="3" t="s">
        <v>14</v>
      </c>
      <c r="AV1127" s="3" t="s">
        <v>13</v>
      </c>
      <c r="AW1127" s="3" t="s">
        <v>15</v>
      </c>
      <c r="AX1127" s="3" t="s">
        <v>16</v>
      </c>
      <c r="AY1127" s="3" t="s">
        <v>17</v>
      </c>
      <c r="AZ1127" s="4" t="s">
        <v>22</v>
      </c>
      <c r="BA1127" s="3" t="s">
        <v>19</v>
      </c>
      <c r="BB1127" s="3" t="s">
        <v>23</v>
      </c>
      <c r="BC1127" s="3" t="s">
        <v>24</v>
      </c>
      <c r="BD1127" s="3" t="s">
        <v>21</v>
      </c>
      <c r="BF1127" s="2" t="s">
        <v>11</v>
      </c>
      <c r="BG1127" s="3" t="s">
        <v>12</v>
      </c>
      <c r="BH1127" s="3" t="s">
        <v>13</v>
      </c>
      <c r="BI1127" s="197" t="s">
        <v>14</v>
      </c>
      <c r="BJ1127" s="3" t="s">
        <v>13</v>
      </c>
      <c r="BK1127" s="3" t="s">
        <v>15</v>
      </c>
      <c r="BL1127" s="3" t="s">
        <v>16</v>
      </c>
      <c r="BM1127" s="3" t="s">
        <v>17</v>
      </c>
      <c r="BN1127" s="3" t="s">
        <v>19</v>
      </c>
      <c r="BO1127" s="3" t="s">
        <v>25</v>
      </c>
      <c r="BP1127" s="3" t="s">
        <v>26</v>
      </c>
      <c r="BQ1127" s="3" t="s">
        <v>21</v>
      </c>
      <c r="BS1127" s="1"/>
      <c r="BT1127" s="2" t="s">
        <v>11</v>
      </c>
      <c r="BU1127" s="3" t="s">
        <v>12</v>
      </c>
      <c r="BV1127" s="3" t="s">
        <v>13</v>
      </c>
      <c r="BW1127" s="3" t="s">
        <v>14</v>
      </c>
      <c r="BX1127" s="3" t="s">
        <v>13</v>
      </c>
      <c r="BY1127" s="3" t="s">
        <v>15</v>
      </c>
      <c r="BZ1127" s="3" t="s">
        <v>16</v>
      </c>
      <c r="CA1127" s="3" t="s">
        <v>17</v>
      </c>
      <c r="CB1127" s="3"/>
      <c r="CC1127" s="3" t="s">
        <v>19</v>
      </c>
      <c r="CD1127" s="3" t="s">
        <v>25</v>
      </c>
      <c r="CE1127" s="3" t="s">
        <v>26</v>
      </c>
      <c r="CF1127" s="3" t="s">
        <v>21</v>
      </c>
      <c r="CH1127" s="2" t="s">
        <v>11</v>
      </c>
      <c r="CI1127" s="3" t="s">
        <v>12</v>
      </c>
      <c r="CJ1127" s="3" t="s">
        <v>13</v>
      </c>
      <c r="CK1127" s="3" t="s">
        <v>14</v>
      </c>
      <c r="CL1127" s="3" t="s">
        <v>13</v>
      </c>
      <c r="CM1127" s="3" t="s">
        <v>15</v>
      </c>
      <c r="CN1127" s="3" t="s">
        <v>16</v>
      </c>
      <c r="CO1127" s="3" t="s">
        <v>17</v>
      </c>
      <c r="CP1127" s="3"/>
      <c r="CQ1127" s="3" t="s">
        <v>19</v>
      </c>
      <c r="CR1127" s="3" t="s">
        <v>25</v>
      </c>
      <c r="CS1127" s="3" t="s">
        <v>26</v>
      </c>
      <c r="CT1127" s="3" t="s">
        <v>21</v>
      </c>
      <c r="CU1127" s="248"/>
      <c r="CV1127" s="248"/>
      <c r="CW1127" s="248"/>
      <c r="CX1127" s="248"/>
      <c r="CY1127" s="248"/>
      <c r="CZ1127" s="248"/>
      <c r="DA1127" s="248"/>
      <c r="DI1127" s="248"/>
      <c r="DJ1127" s="311"/>
      <c r="DK1127" s="312"/>
      <c r="DL1127" s="250"/>
      <c r="DM1127" s="46"/>
      <c r="DN1127" s="250"/>
    </row>
    <row r="1128" spans="1:118" ht="15" customHeight="1">
      <c r="A1128" s="89">
        <v>45659</v>
      </c>
      <c r="B1128" s="6">
        <v>1216</v>
      </c>
      <c r="C1128" s="78">
        <v>3736</v>
      </c>
      <c r="D1128" s="78">
        <v>115</v>
      </c>
      <c r="E1128" s="78">
        <v>142</v>
      </c>
      <c r="F1128" s="78">
        <v>4</v>
      </c>
      <c r="G1128" s="78">
        <v>22</v>
      </c>
      <c r="H1128" s="78">
        <v>4</v>
      </c>
      <c r="I1128" s="78">
        <v>2</v>
      </c>
      <c r="J1128" s="90" t="s">
        <v>27</v>
      </c>
      <c r="K1128" s="91">
        <v>682</v>
      </c>
      <c r="L1128" s="78">
        <v>2728</v>
      </c>
      <c r="M1128" s="92">
        <v>0.23721739130434782</v>
      </c>
      <c r="N1128" s="12"/>
      <c r="P1128" s="89">
        <v>45659</v>
      </c>
      <c r="Q1128" s="78">
        <v>3120</v>
      </c>
      <c r="R1128" s="78">
        <v>25</v>
      </c>
      <c r="S1128" s="78">
        <v>64</v>
      </c>
      <c r="T1128" s="78">
        <v>0</v>
      </c>
      <c r="U1128" s="78">
        <v>20</v>
      </c>
      <c r="V1128" s="78">
        <v>0</v>
      </c>
      <c r="W1128" s="78">
        <v>0</v>
      </c>
      <c r="X1128" s="90" t="s">
        <v>353</v>
      </c>
      <c r="Y1128" s="91">
        <v>1034</v>
      </c>
      <c r="Z1128" s="78">
        <v>0</v>
      </c>
      <c r="AA1128" s="92">
        <v>0</v>
      </c>
      <c r="AB1128" s="93"/>
      <c r="AD1128" s="89">
        <v>45659</v>
      </c>
      <c r="AE1128" s="78">
        <v>1953</v>
      </c>
      <c r="AF1128" s="78">
        <v>13</v>
      </c>
      <c r="AG1128" s="78">
        <v>66</v>
      </c>
      <c r="AH1128" s="78">
        <v>1</v>
      </c>
      <c r="AI1128" s="78">
        <v>20</v>
      </c>
      <c r="AJ1128" s="78">
        <v>1</v>
      </c>
      <c r="AK1128" s="78">
        <v>8</v>
      </c>
      <c r="AL1128" s="90" t="s">
        <v>210</v>
      </c>
      <c r="AM1128" s="91">
        <v>1100</v>
      </c>
      <c r="AN1128" s="78">
        <v>1100</v>
      </c>
      <c r="AO1128" s="92">
        <v>0.84615384615384615</v>
      </c>
      <c r="AP1128" s="93"/>
      <c r="AR1128" s="89">
        <v>45659</v>
      </c>
      <c r="AS1128" s="8">
        <v>1102</v>
      </c>
      <c r="AT1128" s="9">
        <v>15</v>
      </c>
      <c r="AU1128" s="9">
        <v>83</v>
      </c>
      <c r="AV1128" s="9">
        <v>4</v>
      </c>
      <c r="AW1128" s="9">
        <v>28</v>
      </c>
      <c r="AX1128" s="9">
        <v>4</v>
      </c>
      <c r="AY1128" s="9">
        <v>-16</v>
      </c>
      <c r="AZ1128" s="90" t="s">
        <v>388</v>
      </c>
      <c r="BA1128" s="78">
        <v>196</v>
      </c>
      <c r="BB1128" s="9">
        <v>784</v>
      </c>
      <c r="BC1128" s="10">
        <v>0.52266666666666661</v>
      </c>
      <c r="BD1128" s="7" t="s">
        <v>389</v>
      </c>
      <c r="BF1128" s="89">
        <v>45659</v>
      </c>
      <c r="BG1128" s="8">
        <v>4504</v>
      </c>
      <c r="BH1128" s="9">
        <v>62</v>
      </c>
      <c r="BI1128" s="73">
        <v>106</v>
      </c>
      <c r="BJ1128" s="9">
        <v>2</v>
      </c>
      <c r="BK1128" s="9">
        <v>8</v>
      </c>
      <c r="BL1128" s="9">
        <v>2</v>
      </c>
      <c r="BM1128" s="9">
        <v>7</v>
      </c>
      <c r="BN1128" s="78">
        <v>800</v>
      </c>
      <c r="BO1128" s="9">
        <v>1600</v>
      </c>
      <c r="BP1128" s="10">
        <v>0.25806451612903225</v>
      </c>
      <c r="BQ1128" s="7" t="s">
        <v>390</v>
      </c>
      <c r="BS1128" s="1"/>
      <c r="BT1128" s="89">
        <v>45659</v>
      </c>
      <c r="BU1128" s="8">
        <v>4379</v>
      </c>
      <c r="BV1128" s="9">
        <v>124</v>
      </c>
      <c r="BW1128" s="9">
        <v>128</v>
      </c>
      <c r="BX1128" s="9">
        <v>3</v>
      </c>
      <c r="BY1128" s="9">
        <v>10</v>
      </c>
      <c r="BZ1128" s="9">
        <v>3</v>
      </c>
      <c r="CA1128" s="9">
        <v>4</v>
      </c>
      <c r="CB1128" s="78"/>
      <c r="CC1128" s="78">
        <v>1012</v>
      </c>
      <c r="CD1128" s="9">
        <v>3036</v>
      </c>
      <c r="CE1128" s="10">
        <v>0.24483870967741936</v>
      </c>
      <c r="CF1128" s="7" t="s">
        <v>391</v>
      </c>
      <c r="CH1128" s="89">
        <v>45659</v>
      </c>
      <c r="CI1128" s="8">
        <v>42733</v>
      </c>
      <c r="CJ1128" s="9">
        <v>0</v>
      </c>
      <c r="CK1128" s="9">
        <v>211</v>
      </c>
      <c r="CL1128" s="9">
        <v>0</v>
      </c>
      <c r="CM1128" s="9">
        <v>14</v>
      </c>
      <c r="CN1128" s="9">
        <v>0</v>
      </c>
      <c r="CO1128" s="9">
        <v>0</v>
      </c>
      <c r="CP1128" s="78"/>
      <c r="CQ1128" s="78">
        <v>400</v>
      </c>
      <c r="CR1128" s="9">
        <v>0</v>
      </c>
      <c r="CS1128" s="10" t="e">
        <v>#DIV/0!</v>
      </c>
      <c r="CT1128" s="7" t="s">
        <v>355</v>
      </c>
      <c r="CU1128" s="250"/>
      <c r="CV1128" s="250"/>
      <c r="CW1128" s="250"/>
      <c r="CX1128" s="250"/>
      <c r="CY1128" s="250"/>
      <c r="CZ1128" s="13"/>
      <c r="DA1128" s="250"/>
      <c r="DI1128" s="250"/>
      <c r="DJ1128" s="250"/>
      <c r="DK1128" s="250"/>
      <c r="DL1128" s="250"/>
      <c r="DM1128" s="13"/>
      <c r="DN1128" s="250"/>
    </row>
    <row r="1129" spans="1:118" ht="15" customHeight="1">
      <c r="A1129" s="15"/>
      <c r="B1129" s="15"/>
      <c r="C1129" s="9">
        <v>5311</v>
      </c>
      <c r="D1129" s="9">
        <v>76</v>
      </c>
      <c r="E1129" s="9">
        <v>136</v>
      </c>
      <c r="F1129" s="9">
        <v>2</v>
      </c>
      <c r="G1129" s="9">
        <v>9</v>
      </c>
      <c r="H1129" s="9">
        <v>2</v>
      </c>
      <c r="I1129" s="9">
        <v>5</v>
      </c>
      <c r="J1129" s="90" t="s">
        <v>33</v>
      </c>
      <c r="K1129" s="78">
        <v>682</v>
      </c>
      <c r="L1129" s="9">
        <v>1364</v>
      </c>
      <c r="M1129" s="10">
        <v>0.17947368421052631</v>
      </c>
      <c r="N1129" s="7"/>
      <c r="P1129" s="15"/>
      <c r="Q1129" s="9">
        <v>4010</v>
      </c>
      <c r="R1129" s="9">
        <v>43</v>
      </c>
      <c r="S1129" s="9">
        <v>188</v>
      </c>
      <c r="T1129" s="9">
        <v>1</v>
      </c>
      <c r="U1129" s="9">
        <v>20</v>
      </c>
      <c r="V1129" s="9">
        <v>1</v>
      </c>
      <c r="W1129" s="9">
        <v>0</v>
      </c>
      <c r="X1129" s="90" t="s">
        <v>357</v>
      </c>
      <c r="Y1129" s="78">
        <v>1001</v>
      </c>
      <c r="Z1129" s="9">
        <v>1001</v>
      </c>
      <c r="AA1129" s="10">
        <v>0.2327906976744186</v>
      </c>
      <c r="AB1129" s="7"/>
      <c r="AD1129" s="15"/>
      <c r="AE1129" s="9">
        <v>2381</v>
      </c>
      <c r="AF1129" s="9">
        <v>58</v>
      </c>
      <c r="AG1129" s="9">
        <v>106</v>
      </c>
      <c r="AH1129" s="9">
        <v>3</v>
      </c>
      <c r="AI1129" s="9">
        <v>28</v>
      </c>
      <c r="AJ1129" s="9">
        <v>2</v>
      </c>
      <c r="AK1129" s="9">
        <v>0</v>
      </c>
      <c r="AL1129" s="90" t="s">
        <v>282</v>
      </c>
      <c r="AM1129" s="78">
        <v>500</v>
      </c>
      <c r="AN1129" s="9">
        <v>1000</v>
      </c>
      <c r="AO1129" s="10">
        <v>0.17241379310344829</v>
      </c>
      <c r="AP1129" s="7"/>
      <c r="AR1129" s="89"/>
      <c r="AS1129" s="8">
        <v>1150</v>
      </c>
      <c r="AT1129" s="9">
        <v>9</v>
      </c>
      <c r="AU1129" s="9">
        <v>158</v>
      </c>
      <c r="AV1129" s="9">
        <v>1</v>
      </c>
      <c r="AW1129" s="9">
        <v>55</v>
      </c>
      <c r="AX1129" s="9">
        <v>1</v>
      </c>
      <c r="AY1129" s="9">
        <v>-45</v>
      </c>
      <c r="AZ1129" s="90" t="s">
        <v>392</v>
      </c>
      <c r="BA1129" s="78">
        <v>980</v>
      </c>
      <c r="BB1129" s="9">
        <v>980</v>
      </c>
      <c r="BC1129" s="10">
        <v>1.0888888888888888</v>
      </c>
      <c r="BD1129" s="7" t="s">
        <v>393</v>
      </c>
      <c r="BF1129" s="15">
        <f>IF(A1132="","",A1132)</f>
        <v>45661</v>
      </c>
      <c r="BG1129" s="9">
        <v>4624</v>
      </c>
      <c r="BH1129" s="9">
        <f t="shared" ref="BH1129:BH1136" si="1866">IF(BG1129="","",BG1129-BG1128)</f>
        <v>120</v>
      </c>
      <c r="BI1129" s="73">
        <v>110</v>
      </c>
      <c r="BJ1129" s="9">
        <f t="shared" ref="BJ1129:BJ1136" si="1867">IF(BI1129="","",BI1129-BI1128)</f>
        <v>4</v>
      </c>
      <c r="BK1129" s="9">
        <v>11</v>
      </c>
      <c r="BL1129" s="9">
        <f t="shared" ref="BL1129:BL1136" si="1868">IF(BK1129="","",BK1128+BM1128-BK1129)</f>
        <v>4</v>
      </c>
      <c r="BM1129" s="9">
        <v>0</v>
      </c>
      <c r="BN1129" s="78">
        <v>800</v>
      </c>
      <c r="BO1129" s="9">
        <f t="shared" ref="BO1129:BO1136" si="1869">IF(BN1129="","",BL1129*BN1129)</f>
        <v>3200</v>
      </c>
      <c r="BP1129" s="10">
        <f t="shared" ref="BP1129:BP1136" si="1870">IF(BO1129="","",BO1129/(BH1129*100))</f>
        <v>0.26666666666666666</v>
      </c>
      <c r="BQ1129" s="7"/>
      <c r="BS1129" s="1"/>
      <c r="BT1129" s="89">
        <f>IF(A1132="","",A1132)</f>
        <v>45661</v>
      </c>
      <c r="BU1129" s="9">
        <v>4454</v>
      </c>
      <c r="BV1129" s="9">
        <f t="shared" ref="BV1129:BV1136" si="1871">IF(BU1129="","",BU1129-BU1128)</f>
        <v>75</v>
      </c>
      <c r="BW1129" s="9">
        <v>128</v>
      </c>
      <c r="BX1129" s="9">
        <f t="shared" ref="BX1129:BX1136" si="1872">IF(BW1129="","",BW1129-BW1128)</f>
        <v>0</v>
      </c>
      <c r="BY1129" s="9">
        <v>12</v>
      </c>
      <c r="BZ1129" s="9">
        <f t="shared" ref="BZ1129:BZ1136" si="1873">IF(BY1129="","",BY1128+CA1128-BY1129)</f>
        <v>2</v>
      </c>
      <c r="CA1129" s="9">
        <v>0</v>
      </c>
      <c r="CB1129" s="78"/>
      <c r="CC1129" s="78">
        <f t="shared" ref="CC1129:CC1144" si="1874">IF(BU1129="","",CC1128)</f>
        <v>1012</v>
      </c>
      <c r="CD1129" s="9">
        <f t="shared" ref="CD1129:CD1136" si="1875">IF(CC1129="","",BZ1129*CC1129)</f>
        <v>2024</v>
      </c>
      <c r="CE1129" s="10">
        <f t="shared" ref="CE1129:CE1136" si="1876">IF(CD1129="","",CD1129/(BV1129*100))</f>
        <v>0.26986666666666664</v>
      </c>
      <c r="CF1129" s="7"/>
      <c r="CH1129" s="89">
        <f>IF(A1132="","",A1132)</f>
        <v>45661</v>
      </c>
      <c r="CI1129" s="9">
        <v>42766</v>
      </c>
      <c r="CJ1129" s="9">
        <f t="shared" ref="CJ1129:CJ1136" si="1877">IF(CI1129="","",CI1129-CI1128)</f>
        <v>33</v>
      </c>
      <c r="CK1129" s="9">
        <v>212</v>
      </c>
      <c r="CL1129" s="9">
        <f t="shared" ref="CL1129:CL1136" si="1878">IF(CK1129="","",CK1129-CK1128)</f>
        <v>1</v>
      </c>
      <c r="CM1129" s="9">
        <v>12</v>
      </c>
      <c r="CN1129" s="9">
        <f t="shared" ref="CN1129:CN1136" si="1879">IF(CM1129="","",CM1128+CO1128-CM1129)</f>
        <v>2</v>
      </c>
      <c r="CO1129" s="9">
        <v>2</v>
      </c>
      <c r="CP1129" s="78"/>
      <c r="CQ1129" s="78">
        <f t="shared" ref="CQ1129:CQ1144" si="1880">IF(CI1129="","",CQ1128)</f>
        <v>400</v>
      </c>
      <c r="CR1129" s="9">
        <f t="shared" ref="CR1129:CR1136" si="1881">IF(CQ1129="","",CN1129*CQ1129)</f>
        <v>800</v>
      </c>
      <c r="CS1129" s="10">
        <f t="shared" ref="CS1129:CS1136" si="1882">IF(CR1129="","",CR1129/(CJ1129*100))</f>
        <v>0.24242424242424243</v>
      </c>
      <c r="CT1129" s="7"/>
      <c r="CU1129" s="250"/>
      <c r="CV1129" s="250"/>
      <c r="CW1129" s="250"/>
      <c r="CX1129" s="250"/>
      <c r="CY1129" s="250"/>
      <c r="CZ1129" s="13"/>
      <c r="DA1129" s="250"/>
      <c r="DI1129" s="250"/>
    </row>
    <row r="1130" spans="1:118" ht="15" customHeight="1">
      <c r="A1130" s="15"/>
      <c r="B1130" s="15"/>
      <c r="C1130" s="9">
        <v>3734</v>
      </c>
      <c r="D1130" s="9">
        <v>95</v>
      </c>
      <c r="E1130" s="9">
        <v>246</v>
      </c>
      <c r="F1130" s="9">
        <v>7</v>
      </c>
      <c r="G1130" s="9">
        <v>15</v>
      </c>
      <c r="H1130" s="9">
        <v>6</v>
      </c>
      <c r="I1130" s="9">
        <v>0</v>
      </c>
      <c r="J1130" s="62" t="s">
        <v>244</v>
      </c>
      <c r="K1130" s="95">
        <v>188</v>
      </c>
      <c r="L1130" s="9">
        <v>1128</v>
      </c>
      <c r="M1130" s="10">
        <v>0.11873684210526315</v>
      </c>
      <c r="N1130" s="7"/>
      <c r="P1130" s="15"/>
      <c r="Q1130" s="9">
        <v>3194</v>
      </c>
      <c r="R1130" s="9">
        <v>69</v>
      </c>
      <c r="S1130" s="9">
        <v>81</v>
      </c>
      <c r="T1130" s="9">
        <v>0</v>
      </c>
      <c r="U1130" s="9">
        <v>20</v>
      </c>
      <c r="V1130" s="9">
        <v>1</v>
      </c>
      <c r="W1130" s="9">
        <v>4</v>
      </c>
      <c r="X1130" s="62" t="s">
        <v>108</v>
      </c>
      <c r="Y1130" s="95">
        <v>640</v>
      </c>
      <c r="Z1130" s="9">
        <v>640</v>
      </c>
      <c r="AA1130" s="10">
        <v>9.2753623188405798E-2</v>
      </c>
      <c r="AB1130" s="7"/>
      <c r="AD1130" s="15"/>
      <c r="AE1130" s="9">
        <v>1434</v>
      </c>
      <c r="AF1130" s="9">
        <v>52</v>
      </c>
      <c r="AG1130" s="9">
        <v>93</v>
      </c>
      <c r="AH1130" s="9">
        <v>4</v>
      </c>
      <c r="AI1130" s="9">
        <v>6</v>
      </c>
      <c r="AJ1130" s="9">
        <v>4</v>
      </c>
      <c r="AK1130" s="9">
        <v>9</v>
      </c>
      <c r="AL1130" s="62" t="s">
        <v>44</v>
      </c>
      <c r="AM1130" s="95">
        <v>670</v>
      </c>
      <c r="AN1130" s="9">
        <v>2680</v>
      </c>
      <c r="AO1130" s="10">
        <v>0.51538461538461533</v>
      </c>
      <c r="AP1130" s="7"/>
      <c r="AR1130" s="17"/>
      <c r="AS1130" s="18">
        <v>1315</v>
      </c>
      <c r="AT1130" s="19">
        <v>58</v>
      </c>
      <c r="AU1130" s="19">
        <v>62</v>
      </c>
      <c r="AV1130" s="19">
        <v>1</v>
      </c>
      <c r="AW1130" s="19">
        <v>9</v>
      </c>
      <c r="AX1130" s="19">
        <v>1</v>
      </c>
      <c r="AY1130" s="19">
        <v>11</v>
      </c>
      <c r="AZ1130" s="113" t="s">
        <v>362</v>
      </c>
      <c r="BA1130" s="20">
        <v>334</v>
      </c>
      <c r="BB1130" s="19">
        <v>334</v>
      </c>
      <c r="BC1130" s="21">
        <v>5.7586206896551723E-2</v>
      </c>
      <c r="BD1130" s="22"/>
      <c r="BF1130" s="15">
        <f>IF(A1136="","",A1136)</f>
        <v>45666</v>
      </c>
      <c r="BG1130" s="8">
        <v>4796</v>
      </c>
      <c r="BH1130" s="9">
        <f t="shared" si="1866"/>
        <v>172</v>
      </c>
      <c r="BI1130" s="73">
        <v>114</v>
      </c>
      <c r="BJ1130" s="9">
        <f t="shared" si="1867"/>
        <v>4</v>
      </c>
      <c r="BK1130" s="9">
        <v>7</v>
      </c>
      <c r="BL1130" s="9">
        <f t="shared" si="1868"/>
        <v>4</v>
      </c>
      <c r="BM1130" s="9">
        <v>11</v>
      </c>
      <c r="BN1130" s="78">
        <f t="shared" ref="BN1130:BN1144" si="1883">IF(BG1130="","",BN1129)</f>
        <v>800</v>
      </c>
      <c r="BO1130" s="9">
        <f t="shared" si="1869"/>
        <v>3200</v>
      </c>
      <c r="BP1130" s="10">
        <f t="shared" si="1870"/>
        <v>0.18604651162790697</v>
      </c>
      <c r="BQ1130" s="7"/>
      <c r="BS1130" s="1"/>
      <c r="BT1130" s="89">
        <f>IF(A1136="","",A1136)</f>
        <v>45666</v>
      </c>
      <c r="BU1130" s="8">
        <v>4628</v>
      </c>
      <c r="BV1130" s="9">
        <f t="shared" si="1871"/>
        <v>174</v>
      </c>
      <c r="BW1130" s="9">
        <v>133</v>
      </c>
      <c r="BX1130" s="9">
        <f t="shared" si="1872"/>
        <v>5</v>
      </c>
      <c r="BY1130" s="9">
        <v>8</v>
      </c>
      <c r="BZ1130" s="9">
        <f t="shared" si="1873"/>
        <v>4</v>
      </c>
      <c r="CA1130" s="9">
        <v>5</v>
      </c>
      <c r="CB1130" s="78"/>
      <c r="CC1130" s="78">
        <f t="shared" si="1874"/>
        <v>1012</v>
      </c>
      <c r="CD1130" s="9">
        <f t="shared" si="1875"/>
        <v>4048</v>
      </c>
      <c r="CE1130" s="10">
        <f t="shared" si="1876"/>
        <v>0.23264367816091955</v>
      </c>
      <c r="CF1130" s="7"/>
      <c r="CH1130" s="89">
        <f>IF(A1136="","",A1136)</f>
        <v>45666</v>
      </c>
      <c r="CI1130" s="8">
        <v>42789</v>
      </c>
      <c r="CJ1130" s="9">
        <f t="shared" si="1877"/>
        <v>23</v>
      </c>
      <c r="CK1130" s="9">
        <v>213</v>
      </c>
      <c r="CL1130" s="9">
        <f t="shared" si="1878"/>
        <v>1</v>
      </c>
      <c r="CM1130" s="9">
        <v>12</v>
      </c>
      <c r="CN1130" s="9">
        <f t="shared" si="1879"/>
        <v>2</v>
      </c>
      <c r="CO1130" s="9">
        <v>0</v>
      </c>
      <c r="CP1130" s="78"/>
      <c r="CQ1130" s="78">
        <f t="shared" si="1880"/>
        <v>400</v>
      </c>
      <c r="CR1130" s="9">
        <f t="shared" si="1881"/>
        <v>800</v>
      </c>
      <c r="CS1130" s="10">
        <f t="shared" si="1882"/>
        <v>0.34782608695652173</v>
      </c>
      <c r="CT1130" s="7"/>
      <c r="CU1130" s="250"/>
      <c r="CV1130" s="250"/>
      <c r="CW1130" s="250"/>
      <c r="CX1130" s="250"/>
      <c r="CY1130" s="250"/>
      <c r="CZ1130" s="13"/>
      <c r="DA1130" s="250"/>
      <c r="DI1130" s="250"/>
      <c r="DJ1130" s="248"/>
      <c r="DL1130" s="13"/>
      <c r="DM1130" s="13"/>
      <c r="DN1130" s="250"/>
    </row>
    <row r="1131" spans="1:118" ht="15" customHeight="1" thickBot="1">
      <c r="A1131" s="23"/>
      <c r="B1131" s="23"/>
      <c r="C1131" s="24">
        <v>3811</v>
      </c>
      <c r="D1131" s="24">
        <v>103</v>
      </c>
      <c r="E1131" s="24">
        <v>188</v>
      </c>
      <c r="F1131" s="24">
        <v>3</v>
      </c>
      <c r="G1131" s="24">
        <v>15</v>
      </c>
      <c r="H1131" s="24">
        <v>4</v>
      </c>
      <c r="I1131" s="24">
        <v>4</v>
      </c>
      <c r="J1131" s="63" t="s">
        <v>364</v>
      </c>
      <c r="K1131" s="24">
        <v>180</v>
      </c>
      <c r="L1131" s="24">
        <v>720</v>
      </c>
      <c r="M1131" s="26">
        <v>6.9902912621359226E-2</v>
      </c>
      <c r="N1131" s="7"/>
      <c r="P1131" s="23"/>
      <c r="Q1131" s="24">
        <v>2691</v>
      </c>
      <c r="R1131" s="24">
        <v>130</v>
      </c>
      <c r="S1131" s="24">
        <v>155</v>
      </c>
      <c r="T1131" s="24">
        <v>7</v>
      </c>
      <c r="U1131" s="24">
        <v>1</v>
      </c>
      <c r="V1131" s="24">
        <v>7</v>
      </c>
      <c r="W1131" s="24">
        <v>54</v>
      </c>
      <c r="X1131" s="63" t="s">
        <v>394</v>
      </c>
      <c r="Y1131" s="24">
        <v>165</v>
      </c>
      <c r="Z1131" s="24">
        <v>1155</v>
      </c>
      <c r="AA1131" s="26">
        <v>8.8846153846153852E-2</v>
      </c>
      <c r="AB1131" s="7" t="s">
        <v>395</v>
      </c>
      <c r="AD1131" s="23"/>
      <c r="AE1131" s="24">
        <v>2116</v>
      </c>
      <c r="AF1131" s="24">
        <v>70</v>
      </c>
      <c r="AG1131" s="24">
        <v>288</v>
      </c>
      <c r="AH1131" s="24">
        <v>2</v>
      </c>
      <c r="AI1131" s="24">
        <v>11</v>
      </c>
      <c r="AJ1131" s="24">
        <v>2</v>
      </c>
      <c r="AK1131" s="24">
        <v>3</v>
      </c>
      <c r="AL1131" s="63" t="s">
        <v>222</v>
      </c>
      <c r="AM1131" s="24">
        <v>650</v>
      </c>
      <c r="AN1131" s="24">
        <v>1300</v>
      </c>
      <c r="AO1131" s="26">
        <v>0.18571428571428572</v>
      </c>
      <c r="AP1131" s="7"/>
      <c r="AR1131" s="23"/>
      <c r="AS1131" s="27">
        <v>1170</v>
      </c>
      <c r="AT1131" s="24">
        <v>99</v>
      </c>
      <c r="AU1131" s="24">
        <v>58</v>
      </c>
      <c r="AV1131" s="24">
        <v>3</v>
      </c>
      <c r="AW1131" s="24">
        <v>11</v>
      </c>
      <c r="AX1131" s="24">
        <v>3</v>
      </c>
      <c r="AY1131" s="24">
        <v>0</v>
      </c>
      <c r="AZ1131" s="63" t="s">
        <v>396</v>
      </c>
      <c r="BA1131" s="24">
        <v>682</v>
      </c>
      <c r="BB1131" s="24">
        <v>2046</v>
      </c>
      <c r="BC1131" s="26">
        <v>0.20666666666666667</v>
      </c>
      <c r="BD1131" s="22"/>
      <c r="BF1131" s="15">
        <f>IF(A1140="","",A1140)</f>
        <v>45671</v>
      </c>
      <c r="BG1131" s="8">
        <v>4954</v>
      </c>
      <c r="BH1131" s="9">
        <f t="shared" si="1866"/>
        <v>158</v>
      </c>
      <c r="BI1131" s="73">
        <v>121</v>
      </c>
      <c r="BJ1131" s="9">
        <f t="shared" si="1867"/>
        <v>7</v>
      </c>
      <c r="BK1131" s="9">
        <v>11</v>
      </c>
      <c r="BL1131" s="9">
        <f t="shared" si="1868"/>
        <v>7</v>
      </c>
      <c r="BM1131" s="9">
        <v>4</v>
      </c>
      <c r="BN1131" s="78">
        <f t="shared" si="1883"/>
        <v>800</v>
      </c>
      <c r="BO1131" s="9">
        <f t="shared" si="1869"/>
        <v>5600</v>
      </c>
      <c r="BP1131" s="10">
        <f t="shared" si="1870"/>
        <v>0.35443037974683544</v>
      </c>
      <c r="BQ1131" s="7" t="s">
        <v>397</v>
      </c>
      <c r="BS1131" s="1"/>
      <c r="BT1131" s="89">
        <f>IF(A1140="","",A1140)</f>
        <v>45671</v>
      </c>
      <c r="BU1131" s="8">
        <v>4774</v>
      </c>
      <c r="BV1131" s="9">
        <f t="shared" si="1871"/>
        <v>146</v>
      </c>
      <c r="BW1131" s="9">
        <v>136</v>
      </c>
      <c r="BX1131" s="9">
        <f t="shared" si="1872"/>
        <v>3</v>
      </c>
      <c r="BY1131" s="9">
        <v>10</v>
      </c>
      <c r="BZ1131" s="9">
        <f t="shared" si="1873"/>
        <v>3</v>
      </c>
      <c r="CA1131" s="9">
        <v>3</v>
      </c>
      <c r="CB1131" s="78"/>
      <c r="CC1131" s="78">
        <f t="shared" si="1874"/>
        <v>1012</v>
      </c>
      <c r="CD1131" s="9">
        <f t="shared" si="1875"/>
        <v>3036</v>
      </c>
      <c r="CE1131" s="10">
        <f t="shared" si="1876"/>
        <v>0.20794520547945206</v>
      </c>
      <c r="CF1131" s="7"/>
      <c r="CH1131" s="89">
        <f>IF(A1140="","",A1140)</f>
        <v>45671</v>
      </c>
      <c r="CI1131" s="8">
        <v>42835</v>
      </c>
      <c r="CJ1131" s="9">
        <f t="shared" si="1877"/>
        <v>46</v>
      </c>
      <c r="CK1131" s="9">
        <v>214</v>
      </c>
      <c r="CL1131" s="9">
        <f t="shared" si="1878"/>
        <v>1</v>
      </c>
      <c r="CM1131" s="9">
        <v>10</v>
      </c>
      <c r="CN1131" s="9">
        <f t="shared" si="1879"/>
        <v>2</v>
      </c>
      <c r="CO1131" s="9">
        <v>4</v>
      </c>
      <c r="CP1131" s="78"/>
      <c r="CQ1131" s="78">
        <f t="shared" si="1880"/>
        <v>400</v>
      </c>
      <c r="CR1131" s="9">
        <f t="shared" si="1881"/>
        <v>800</v>
      </c>
      <c r="CS1131" s="10">
        <f t="shared" si="1882"/>
        <v>0.17391304347826086</v>
      </c>
      <c r="CT1131" s="7"/>
      <c r="CU1131" s="250"/>
      <c r="CV1131" s="250"/>
      <c r="CW1131" s="250"/>
      <c r="CX1131" s="250"/>
      <c r="CY1131" s="250"/>
      <c r="CZ1131" s="13"/>
      <c r="DA1131" s="250"/>
      <c r="DI1131" s="250"/>
      <c r="DJ1131" s="250"/>
      <c r="DK1131" s="250"/>
      <c r="DL1131" s="55"/>
      <c r="DM1131" s="46"/>
      <c r="DN1131" s="250"/>
    </row>
    <row r="1132" spans="1:118" ht="15" customHeight="1" thickTop="1">
      <c r="A1132" s="89">
        <v>45661</v>
      </c>
      <c r="B1132" s="6">
        <f>IF(A1132="","",SUM(D1132:D1135)+SUM(R1132:R1135)+SUM(BH1129)+SUM(BV1129)+SUM(AF1132:AF1135)+SUM(AT1132:AT1135,CJ1129))</f>
        <v>890</v>
      </c>
      <c r="C1132" s="119">
        <v>3818</v>
      </c>
      <c r="D1132" s="78">
        <f t="shared" ref="D1132:D1175" si="1884">IF(C1132="","",C1132-C1128)</f>
        <v>82</v>
      </c>
      <c r="E1132" s="120">
        <v>144</v>
      </c>
      <c r="F1132" s="78">
        <f t="shared" ref="F1132:F1175" si="1885">IF(E1132="","",E1132-E1128)</f>
        <v>2</v>
      </c>
      <c r="G1132" s="120">
        <v>22</v>
      </c>
      <c r="H1132" s="78">
        <f t="shared" ref="H1132:H1175" si="1886">IF(G1132="","",G1128+I1128-G1132)</f>
        <v>2</v>
      </c>
      <c r="I1132" s="78">
        <v>5</v>
      </c>
      <c r="J1132" s="90" t="str">
        <f t="shared" ref="J1132:J1163" si="1887">IF(C1132="","",J1128)</f>
        <v>NICIマスコット</v>
      </c>
      <c r="K1132" s="91">
        <f t="shared" ref="K1132:K1163" si="1888">IF(D1132="","",K1128)</f>
        <v>682</v>
      </c>
      <c r="L1132" s="28">
        <f t="shared" ref="L1132:L1175" si="1889">IF(G1132="","",H1132*K1132)</f>
        <v>1364</v>
      </c>
      <c r="M1132" s="29">
        <f t="shared" ref="M1132:M1179" si="1890">IF(H1132="","",L1132/(D1132*100))</f>
        <v>0.16634146341463416</v>
      </c>
      <c r="N1132" s="7"/>
      <c r="P1132" s="89">
        <f>IF(A1132="","",A1132)</f>
        <v>45661</v>
      </c>
      <c r="Q1132" s="78">
        <v>3148</v>
      </c>
      <c r="R1132" s="143">
        <f t="shared" ref="R1132:R1175" si="1891">IF(Q1132="","",Q1132-Q1128)</f>
        <v>28</v>
      </c>
      <c r="S1132" s="78">
        <v>65</v>
      </c>
      <c r="T1132" s="78">
        <f t="shared" ref="T1132:T1175" si="1892">IF(S1132="","",S1132-S1128)</f>
        <v>1</v>
      </c>
      <c r="U1132" s="78">
        <v>18</v>
      </c>
      <c r="V1132" s="78">
        <f t="shared" ref="V1132:V1175" si="1893">IF(U1132="","",U1128+W1128-U1132)</f>
        <v>2</v>
      </c>
      <c r="W1132" s="78">
        <v>0</v>
      </c>
      <c r="X1132" s="90" t="s">
        <v>353</v>
      </c>
      <c r="Y1132" s="91">
        <v>1034</v>
      </c>
      <c r="Z1132" s="28">
        <f t="shared" ref="Z1132:Z1175" si="1894">IF(U1132="","",V1132*Y1132)</f>
        <v>2068</v>
      </c>
      <c r="AA1132" s="29">
        <f t="shared" ref="AA1132:AA1179" si="1895">IF(V1132="","",Z1132/(R1132*100))</f>
        <v>0.73857142857142855</v>
      </c>
      <c r="AB1132" s="7"/>
      <c r="AD1132" s="89">
        <f>IF(A1132="","",A1132)</f>
        <v>45661</v>
      </c>
      <c r="AE1132" s="78">
        <v>1980</v>
      </c>
      <c r="AF1132" s="78">
        <f t="shared" ref="AF1132:AF1175" si="1896">IF(AE1132="","",AE1132-AE1128)</f>
        <v>27</v>
      </c>
      <c r="AG1132" s="78">
        <v>66</v>
      </c>
      <c r="AH1132" s="78">
        <f t="shared" ref="AH1132:AH1175" si="1897">IF(AG1132="","",AG1132-AG1128)</f>
        <v>0</v>
      </c>
      <c r="AI1132" s="78">
        <v>28</v>
      </c>
      <c r="AJ1132" s="78">
        <f t="shared" ref="AJ1132:AJ1175" si="1898">IF(AI1132="","",AI1128+AK1128-AI1132)</f>
        <v>0</v>
      </c>
      <c r="AK1132" s="78">
        <v>0</v>
      </c>
      <c r="AL1132" s="90" t="s">
        <v>210</v>
      </c>
      <c r="AM1132" s="91">
        <v>1100</v>
      </c>
      <c r="AN1132" s="78">
        <f t="shared" ref="AN1132:AN1175" si="1899">IF(AI1132="","",AJ1132*AM1132)</f>
        <v>0</v>
      </c>
      <c r="AO1132" s="92">
        <f t="shared" ref="AO1132:AO1179" si="1900">IF(AJ1132="","",AN1132/(AF1132*100))</f>
        <v>0</v>
      </c>
      <c r="AP1132" s="7"/>
      <c r="AR1132" s="89">
        <f>IF(A1132="","",A1132)</f>
        <v>45661</v>
      </c>
      <c r="AS1132" s="78">
        <v>1124</v>
      </c>
      <c r="AT1132" s="78">
        <f t="shared" ref="AT1132:AT1171" si="1901">IF(AS1132="","",AS1132-AS1128)</f>
        <v>22</v>
      </c>
      <c r="AU1132" s="78">
        <v>83</v>
      </c>
      <c r="AV1132" s="28">
        <f t="shared" ref="AV1132:AV1171" si="1902">IF(AU1132="","",AU1132-AU1128)</f>
        <v>0</v>
      </c>
      <c r="AW1132" s="78">
        <v>10</v>
      </c>
      <c r="AX1132" s="78">
        <f t="shared" ref="AX1132:AX1171" si="1903">IF(AW1132="","",AW1128+AY1128-AW1132)</f>
        <v>2</v>
      </c>
      <c r="AY1132" s="78">
        <v>10</v>
      </c>
      <c r="AZ1132" s="90" t="str">
        <f>IF(AS1132="","",AZ1128)</f>
        <v>プチリップブラシ</v>
      </c>
      <c r="BA1132" s="91">
        <f>IF(AT1132="","",BA1128)</f>
        <v>196</v>
      </c>
      <c r="BB1132" s="78">
        <f t="shared" ref="BB1132:BB1171" si="1904">IF(AW1132="","",AX1132*BA1132)</f>
        <v>392</v>
      </c>
      <c r="BC1132" s="92">
        <f t="shared" ref="BC1132:BC1171" si="1905">IF(AX1132="","",BB1132/(AT1132*100))</f>
        <v>0.17818181818181819</v>
      </c>
      <c r="BD1132" s="22" t="s">
        <v>398</v>
      </c>
      <c r="BF1132" s="15">
        <f>IF(A1144="","",A1144)</f>
        <v>45677</v>
      </c>
      <c r="BG1132" s="8">
        <v>5026</v>
      </c>
      <c r="BH1132" s="9">
        <f t="shared" si="1866"/>
        <v>72</v>
      </c>
      <c r="BI1132" s="73">
        <v>122</v>
      </c>
      <c r="BJ1132" s="9">
        <f t="shared" si="1867"/>
        <v>1</v>
      </c>
      <c r="BK1132" s="9">
        <v>14</v>
      </c>
      <c r="BL1132" s="9">
        <f t="shared" si="1868"/>
        <v>1</v>
      </c>
      <c r="BM1132" s="9">
        <v>5</v>
      </c>
      <c r="BN1132" s="78">
        <f t="shared" si="1883"/>
        <v>800</v>
      </c>
      <c r="BO1132" s="9">
        <f t="shared" si="1869"/>
        <v>800</v>
      </c>
      <c r="BP1132" s="10">
        <f t="shared" si="1870"/>
        <v>0.1111111111111111</v>
      </c>
      <c r="BQ1132" s="7" t="s">
        <v>399</v>
      </c>
      <c r="BS1132" s="1"/>
      <c r="BT1132" s="89">
        <f>IF(A1144="","",A1144)</f>
        <v>45677</v>
      </c>
      <c r="BU1132" s="8">
        <v>4882</v>
      </c>
      <c r="BV1132" s="9">
        <f t="shared" si="1871"/>
        <v>108</v>
      </c>
      <c r="BW1132" s="9">
        <v>140</v>
      </c>
      <c r="BX1132" s="9">
        <f t="shared" si="1872"/>
        <v>4</v>
      </c>
      <c r="BY1132" s="9">
        <v>9</v>
      </c>
      <c r="BZ1132" s="9">
        <f t="shared" si="1873"/>
        <v>4</v>
      </c>
      <c r="CA1132" s="9">
        <v>6</v>
      </c>
      <c r="CB1132" s="78"/>
      <c r="CC1132" s="78">
        <f t="shared" si="1874"/>
        <v>1012</v>
      </c>
      <c r="CD1132" s="9">
        <f t="shared" si="1875"/>
        <v>4048</v>
      </c>
      <c r="CE1132" s="10">
        <f t="shared" si="1876"/>
        <v>0.37481481481481482</v>
      </c>
      <c r="CF1132" s="7"/>
      <c r="CH1132" s="89">
        <f>IF(A1144="","",A1144)</f>
        <v>45677</v>
      </c>
      <c r="CI1132" s="8">
        <v>42878</v>
      </c>
      <c r="CJ1132" s="9">
        <f t="shared" si="1877"/>
        <v>43</v>
      </c>
      <c r="CK1132" s="9">
        <v>215</v>
      </c>
      <c r="CL1132" s="9">
        <f t="shared" si="1878"/>
        <v>1</v>
      </c>
      <c r="CM1132" s="9">
        <v>9</v>
      </c>
      <c r="CN1132" s="9">
        <f t="shared" si="1879"/>
        <v>5</v>
      </c>
      <c r="CO1132" s="9">
        <v>3</v>
      </c>
      <c r="CP1132" s="78"/>
      <c r="CQ1132" s="78">
        <f t="shared" si="1880"/>
        <v>400</v>
      </c>
      <c r="CR1132" s="9">
        <f t="shared" si="1881"/>
        <v>2000</v>
      </c>
      <c r="CS1132" s="10">
        <f t="shared" si="1882"/>
        <v>0.46511627906976744</v>
      </c>
      <c r="CT1132" s="7"/>
      <c r="CU1132" s="250"/>
      <c r="CV1132" s="250"/>
      <c r="CW1132" s="250"/>
      <c r="CX1132" s="250"/>
      <c r="CY1132" s="250"/>
      <c r="CZ1132" s="13"/>
      <c r="DA1132" s="250"/>
      <c r="DI1132" s="250"/>
      <c r="DJ1132" s="250"/>
      <c r="DK1132" s="250"/>
      <c r="DL1132" s="55"/>
      <c r="DM1132" s="46"/>
      <c r="DN1132" s="250"/>
    </row>
    <row r="1133" spans="1:118" ht="15" customHeight="1">
      <c r="A1133" s="15"/>
      <c r="B1133" s="15"/>
      <c r="C1133" s="74">
        <v>5397</v>
      </c>
      <c r="D1133" s="78">
        <f t="shared" si="1884"/>
        <v>86</v>
      </c>
      <c r="E1133" s="75">
        <v>140</v>
      </c>
      <c r="F1133" s="9">
        <f t="shared" si="1885"/>
        <v>4</v>
      </c>
      <c r="G1133" s="102">
        <v>10</v>
      </c>
      <c r="H1133" s="9">
        <f t="shared" si="1886"/>
        <v>4</v>
      </c>
      <c r="I1133" s="1">
        <v>6</v>
      </c>
      <c r="J1133" s="62" t="str">
        <f t="shared" si="1887"/>
        <v>ピクミンマスコット</v>
      </c>
      <c r="K1133" s="95">
        <f t="shared" si="1888"/>
        <v>682</v>
      </c>
      <c r="L1133" s="19">
        <f t="shared" si="1889"/>
        <v>2728</v>
      </c>
      <c r="M1133" s="21">
        <f t="shared" si="1890"/>
        <v>0.31720930232558142</v>
      </c>
      <c r="N1133" s="7"/>
      <c r="P1133" s="15"/>
      <c r="Q1133" s="9">
        <v>4045</v>
      </c>
      <c r="R1133" s="9">
        <f t="shared" si="1891"/>
        <v>35</v>
      </c>
      <c r="S1133" s="9">
        <v>189</v>
      </c>
      <c r="T1133" s="9">
        <f t="shared" si="1892"/>
        <v>1</v>
      </c>
      <c r="U1133" s="9">
        <v>19</v>
      </c>
      <c r="V1133" s="78">
        <f t="shared" si="1893"/>
        <v>1</v>
      </c>
      <c r="W1133" s="9">
        <v>4</v>
      </c>
      <c r="X1133" s="62" t="s">
        <v>357</v>
      </c>
      <c r="Y1133" s="95">
        <v>1001</v>
      </c>
      <c r="Z1133" s="19">
        <f t="shared" si="1894"/>
        <v>1001</v>
      </c>
      <c r="AA1133" s="21">
        <f t="shared" si="1895"/>
        <v>0.28599999999999998</v>
      </c>
      <c r="AB1133" s="7"/>
      <c r="AD1133" s="15"/>
      <c r="AE1133" s="9">
        <v>2412</v>
      </c>
      <c r="AF1133" s="78">
        <f t="shared" si="1896"/>
        <v>31</v>
      </c>
      <c r="AG1133" s="9">
        <v>107</v>
      </c>
      <c r="AH1133" s="9">
        <f t="shared" si="1897"/>
        <v>1</v>
      </c>
      <c r="AI1133" s="9">
        <v>27</v>
      </c>
      <c r="AJ1133" s="78">
        <f t="shared" si="1898"/>
        <v>1</v>
      </c>
      <c r="AK1133" s="9">
        <v>0</v>
      </c>
      <c r="AL1133" s="62" t="str">
        <f>IF(AE1133="","",AL1129)</f>
        <v>サンリオがま口</v>
      </c>
      <c r="AM1133" s="95">
        <f>IF(AF1133="","",AM1129)</f>
        <v>500</v>
      </c>
      <c r="AN1133" s="9">
        <f t="shared" si="1899"/>
        <v>500</v>
      </c>
      <c r="AO1133" s="10">
        <f t="shared" si="1900"/>
        <v>0.16129032258064516</v>
      </c>
      <c r="AP1133" s="7"/>
      <c r="AR1133" s="15"/>
      <c r="AS1133" s="9">
        <v>1183</v>
      </c>
      <c r="AT1133" s="9">
        <f t="shared" si="1901"/>
        <v>33</v>
      </c>
      <c r="AU1133" s="9">
        <v>158</v>
      </c>
      <c r="AV1133" s="9">
        <f t="shared" si="1902"/>
        <v>0</v>
      </c>
      <c r="AW1133" s="9">
        <v>10</v>
      </c>
      <c r="AX1133" s="9">
        <f t="shared" si="1903"/>
        <v>0</v>
      </c>
      <c r="AY1133" s="9">
        <v>0</v>
      </c>
      <c r="AZ1133" s="62" t="s">
        <v>400</v>
      </c>
      <c r="BA1133" s="9">
        <v>980</v>
      </c>
      <c r="BB1133" s="9">
        <f t="shared" si="1904"/>
        <v>0</v>
      </c>
      <c r="BC1133" s="10">
        <f t="shared" si="1905"/>
        <v>0</v>
      </c>
      <c r="BD1133" s="22" t="s">
        <v>186</v>
      </c>
      <c r="BF1133" s="15">
        <f>IF(A1148="","",A1148)</f>
        <v>45684</v>
      </c>
      <c r="BG1133" s="8">
        <v>5061</v>
      </c>
      <c r="BH1133" s="110">
        <f t="shared" si="1866"/>
        <v>35</v>
      </c>
      <c r="BI1133" s="73">
        <v>123</v>
      </c>
      <c r="BJ1133" s="9">
        <f t="shared" si="1867"/>
        <v>1</v>
      </c>
      <c r="BK1133" s="9">
        <v>18</v>
      </c>
      <c r="BL1133" s="9">
        <f t="shared" si="1868"/>
        <v>1</v>
      </c>
      <c r="BM1133" s="9">
        <v>0</v>
      </c>
      <c r="BN1133" s="78">
        <f t="shared" si="1883"/>
        <v>800</v>
      </c>
      <c r="BO1133" s="9">
        <f t="shared" si="1869"/>
        <v>800</v>
      </c>
      <c r="BP1133" s="10">
        <f t="shared" si="1870"/>
        <v>0.22857142857142856</v>
      </c>
      <c r="BQ1133" s="7" t="s">
        <v>401</v>
      </c>
      <c r="BS1133" s="1"/>
      <c r="BT1133" s="89">
        <f>IF(A1148="","",A1148)</f>
        <v>45684</v>
      </c>
      <c r="BU1133" s="8">
        <v>5101</v>
      </c>
      <c r="BV1133" s="9">
        <f t="shared" si="1871"/>
        <v>219</v>
      </c>
      <c r="BW1133" s="9">
        <v>143</v>
      </c>
      <c r="BX1133" s="9">
        <f t="shared" si="1872"/>
        <v>3</v>
      </c>
      <c r="BY1133" s="9">
        <v>12</v>
      </c>
      <c r="BZ1133" s="9">
        <f t="shared" si="1873"/>
        <v>3</v>
      </c>
      <c r="CA1133" s="9">
        <v>0</v>
      </c>
      <c r="CB1133" s="78"/>
      <c r="CC1133" s="78">
        <f t="shared" si="1874"/>
        <v>1012</v>
      </c>
      <c r="CD1133" s="9">
        <f t="shared" si="1875"/>
        <v>3036</v>
      </c>
      <c r="CE1133" s="10">
        <f t="shared" si="1876"/>
        <v>0.13863013698630136</v>
      </c>
      <c r="CF1133" s="7"/>
      <c r="CH1133" s="89">
        <f>IF(A1148="","",A1148)</f>
        <v>45684</v>
      </c>
      <c r="CI1133" s="8">
        <v>42922</v>
      </c>
      <c r="CJ1133" s="9">
        <f t="shared" si="1877"/>
        <v>44</v>
      </c>
      <c r="CK1133" s="9">
        <v>216</v>
      </c>
      <c r="CL1133" s="9">
        <f t="shared" si="1878"/>
        <v>1</v>
      </c>
      <c r="CM1133" s="9">
        <v>10</v>
      </c>
      <c r="CN1133" s="9">
        <f t="shared" si="1879"/>
        <v>2</v>
      </c>
      <c r="CO1133" s="9">
        <v>0</v>
      </c>
      <c r="CP1133" s="78"/>
      <c r="CQ1133" s="78">
        <f t="shared" si="1880"/>
        <v>400</v>
      </c>
      <c r="CR1133" s="9">
        <f t="shared" si="1881"/>
        <v>800</v>
      </c>
      <c r="CS1133" s="10">
        <f t="shared" si="1882"/>
        <v>0.18181818181818182</v>
      </c>
      <c r="CT1133" s="7"/>
      <c r="CU1133" s="250"/>
      <c r="CV1133" s="250"/>
      <c r="CW1133" s="250"/>
      <c r="CX1133" s="250"/>
      <c r="CY1133" s="250"/>
      <c r="CZ1133" s="13"/>
      <c r="DA1133" s="250"/>
      <c r="DI1133" s="250"/>
      <c r="DJ1133" s="250"/>
      <c r="DK1133" s="250"/>
      <c r="DL1133" s="55"/>
      <c r="DM1133" s="46"/>
      <c r="DN1133" s="250"/>
    </row>
    <row r="1134" spans="1:118" ht="15" customHeight="1">
      <c r="A1134" s="15"/>
      <c r="B1134" s="15"/>
      <c r="C1134" s="122">
        <v>3766</v>
      </c>
      <c r="D1134" s="78">
        <f t="shared" si="1884"/>
        <v>32</v>
      </c>
      <c r="E1134" s="123">
        <v>253</v>
      </c>
      <c r="F1134" s="9">
        <f t="shared" si="1885"/>
        <v>7</v>
      </c>
      <c r="G1134" s="136">
        <v>9</v>
      </c>
      <c r="H1134" s="9">
        <f t="shared" si="1886"/>
        <v>6</v>
      </c>
      <c r="I1134" s="118">
        <v>24</v>
      </c>
      <c r="J1134" s="62" t="str">
        <f t="shared" si="1887"/>
        <v>グミッツェルプチ</v>
      </c>
      <c r="K1134" s="247">
        <f t="shared" si="1888"/>
        <v>188</v>
      </c>
      <c r="L1134" s="118">
        <f t="shared" si="1889"/>
        <v>1128</v>
      </c>
      <c r="M1134" s="137">
        <f t="shared" si="1890"/>
        <v>0.35249999999999998</v>
      </c>
      <c r="N1134" s="7" t="s">
        <v>402</v>
      </c>
      <c r="P1134" s="15"/>
      <c r="Q1134" s="9">
        <v>3240</v>
      </c>
      <c r="R1134" s="9">
        <f t="shared" si="1891"/>
        <v>46</v>
      </c>
      <c r="S1134" s="9">
        <v>82</v>
      </c>
      <c r="T1134" s="9">
        <f t="shared" si="1892"/>
        <v>1</v>
      </c>
      <c r="U1134" s="9">
        <v>24</v>
      </c>
      <c r="V1134" s="9">
        <f t="shared" si="1893"/>
        <v>0</v>
      </c>
      <c r="W1134" s="9">
        <v>0</v>
      </c>
      <c r="X1134" s="62" t="str">
        <f>IF(Q1134="","",X1130)</f>
        <v>サンリオキーケース</v>
      </c>
      <c r="Y1134" s="247">
        <f>IF(R1134="","",Y1130)</f>
        <v>640</v>
      </c>
      <c r="Z1134" s="118">
        <f t="shared" si="1894"/>
        <v>0</v>
      </c>
      <c r="AA1134" s="137">
        <f t="shared" si="1895"/>
        <v>0</v>
      </c>
      <c r="AB1134" s="7"/>
      <c r="AD1134" s="15"/>
      <c r="AE1134" s="9">
        <v>1481</v>
      </c>
      <c r="AF1134" s="20">
        <f t="shared" si="1896"/>
        <v>47</v>
      </c>
      <c r="AG1134" s="9">
        <v>95</v>
      </c>
      <c r="AH1134" s="9">
        <f t="shared" si="1897"/>
        <v>2</v>
      </c>
      <c r="AI1134" s="9">
        <v>12</v>
      </c>
      <c r="AJ1134" s="9">
        <f t="shared" si="1898"/>
        <v>3</v>
      </c>
      <c r="AK1134" s="9">
        <v>8</v>
      </c>
      <c r="AL1134" s="62" t="str">
        <f>IF(AE1134="","",AL1130)</f>
        <v>ゲームアーク</v>
      </c>
      <c r="AM1134" s="247">
        <f>IF(AF1134="","",AM1130)</f>
        <v>670</v>
      </c>
      <c r="AN1134" s="118">
        <f t="shared" si="1899"/>
        <v>2010</v>
      </c>
      <c r="AO1134" s="137">
        <f t="shared" si="1900"/>
        <v>0.42765957446808511</v>
      </c>
      <c r="AP1134" s="7"/>
      <c r="AR1134" s="17"/>
      <c r="AS1134" s="9">
        <v>1360</v>
      </c>
      <c r="AT1134" s="9">
        <f t="shared" si="1901"/>
        <v>45</v>
      </c>
      <c r="AU1134" s="9">
        <v>64</v>
      </c>
      <c r="AV1134" s="9">
        <f t="shared" si="1902"/>
        <v>2</v>
      </c>
      <c r="AW1134" s="9">
        <v>18</v>
      </c>
      <c r="AX1134" s="9">
        <f t="shared" si="1903"/>
        <v>2</v>
      </c>
      <c r="AY1134" s="9">
        <v>0</v>
      </c>
      <c r="AZ1134" s="62" t="str">
        <f>IF(AS1134="","",AZ1130)</f>
        <v>アクリルスライム</v>
      </c>
      <c r="BA1134" s="247">
        <f>IF(AT1134="","",BA1130)</f>
        <v>334</v>
      </c>
      <c r="BB1134" s="118">
        <f t="shared" si="1904"/>
        <v>668</v>
      </c>
      <c r="BC1134" s="137">
        <f t="shared" si="1905"/>
        <v>0.14844444444444443</v>
      </c>
      <c r="BD1134" s="22"/>
      <c r="BF1134" s="15">
        <f>IF(A1152="","",A1152)</f>
        <v>45687</v>
      </c>
      <c r="BG1134" s="8">
        <v>5079</v>
      </c>
      <c r="BH1134" s="110">
        <f t="shared" si="1866"/>
        <v>18</v>
      </c>
      <c r="BI1134" s="73">
        <v>124</v>
      </c>
      <c r="BJ1134" s="9">
        <f t="shared" si="1867"/>
        <v>1</v>
      </c>
      <c r="BK1134" s="9">
        <v>17</v>
      </c>
      <c r="BL1134" s="9">
        <f t="shared" si="1868"/>
        <v>1</v>
      </c>
      <c r="BM1134" s="9">
        <v>0</v>
      </c>
      <c r="BN1134" s="78">
        <f t="shared" si="1883"/>
        <v>800</v>
      </c>
      <c r="BO1134" s="9">
        <f t="shared" si="1869"/>
        <v>800</v>
      </c>
      <c r="BP1134" s="10">
        <f t="shared" si="1870"/>
        <v>0.44444444444444442</v>
      </c>
      <c r="BQ1134" s="173" t="s">
        <v>403</v>
      </c>
      <c r="BS1134" s="1"/>
      <c r="BT1134" s="89">
        <f>IF(A1152="","",A1152)</f>
        <v>45687</v>
      </c>
      <c r="BU1134" s="8">
        <v>5139</v>
      </c>
      <c r="BV1134" s="9">
        <f t="shared" si="1871"/>
        <v>38</v>
      </c>
      <c r="BW1134" s="9">
        <v>143</v>
      </c>
      <c r="BX1134" s="9">
        <f t="shared" si="1872"/>
        <v>0</v>
      </c>
      <c r="BY1134" s="9">
        <v>12</v>
      </c>
      <c r="BZ1134" s="9">
        <f t="shared" si="1873"/>
        <v>0</v>
      </c>
      <c r="CA1134" s="9">
        <v>4</v>
      </c>
      <c r="CB1134" s="78"/>
      <c r="CC1134" s="78">
        <f t="shared" si="1874"/>
        <v>1012</v>
      </c>
      <c r="CD1134" s="9">
        <f t="shared" si="1875"/>
        <v>0</v>
      </c>
      <c r="CE1134" s="10">
        <f t="shared" si="1876"/>
        <v>0</v>
      </c>
      <c r="CF1134" s="7"/>
      <c r="CH1134" s="89">
        <f>IF(A1152="","",A1152)</f>
        <v>45687</v>
      </c>
      <c r="CI1134" s="8">
        <v>42922</v>
      </c>
      <c r="CJ1134" s="9">
        <f t="shared" si="1877"/>
        <v>0</v>
      </c>
      <c r="CK1134" s="9">
        <v>216</v>
      </c>
      <c r="CL1134" s="9">
        <f t="shared" si="1878"/>
        <v>0</v>
      </c>
      <c r="CM1134" s="9">
        <v>10</v>
      </c>
      <c r="CN1134" s="9">
        <f t="shared" si="1879"/>
        <v>0</v>
      </c>
      <c r="CO1134" s="9">
        <v>9</v>
      </c>
      <c r="CP1134" s="78"/>
      <c r="CQ1134" s="78">
        <f t="shared" si="1880"/>
        <v>400</v>
      </c>
      <c r="CR1134" s="9">
        <f t="shared" si="1881"/>
        <v>0</v>
      </c>
      <c r="CS1134" s="10" t="e">
        <f t="shared" si="1882"/>
        <v>#DIV/0!</v>
      </c>
      <c r="CT1134" s="7"/>
      <c r="CU1134" s="250"/>
      <c r="CV1134" s="250"/>
      <c r="CW1134" s="250"/>
      <c r="CX1134" s="250"/>
      <c r="CY1134" s="250"/>
      <c r="CZ1134" s="13"/>
      <c r="DA1134" s="250"/>
      <c r="DI1134" s="250"/>
      <c r="DJ1134" s="250"/>
      <c r="DK1134" s="250"/>
      <c r="DL1134" s="55"/>
      <c r="DM1134" s="46"/>
      <c r="DN1134" s="250"/>
    </row>
    <row r="1135" spans="1:118" ht="15" customHeight="1" thickBot="1">
      <c r="A1135" s="23"/>
      <c r="B1135" s="23"/>
      <c r="C1135" s="61">
        <v>3836</v>
      </c>
      <c r="D1135" s="142">
        <f t="shared" si="1884"/>
        <v>25</v>
      </c>
      <c r="E1135" s="61">
        <v>191</v>
      </c>
      <c r="F1135" s="128">
        <f t="shared" si="1885"/>
        <v>3</v>
      </c>
      <c r="G1135" s="61">
        <v>16</v>
      </c>
      <c r="H1135" s="128">
        <f t="shared" si="1886"/>
        <v>3</v>
      </c>
      <c r="I1135" s="61">
        <v>10</v>
      </c>
      <c r="J1135" s="131" t="str">
        <f t="shared" si="1887"/>
        <v>プロペラアヒル</v>
      </c>
      <c r="K1135" s="132">
        <f t="shared" si="1888"/>
        <v>180</v>
      </c>
      <c r="L1135" s="130">
        <f t="shared" si="1889"/>
        <v>540</v>
      </c>
      <c r="M1135" s="138">
        <f t="shared" si="1890"/>
        <v>0.216</v>
      </c>
      <c r="N1135" s="7"/>
      <c r="P1135" s="23"/>
      <c r="Q1135" s="130">
        <v>2736</v>
      </c>
      <c r="R1135" s="128">
        <f t="shared" si="1891"/>
        <v>45</v>
      </c>
      <c r="S1135" s="130">
        <v>162</v>
      </c>
      <c r="T1135" s="128">
        <f t="shared" si="1892"/>
        <v>7</v>
      </c>
      <c r="U1135" s="130">
        <v>45</v>
      </c>
      <c r="V1135" s="128">
        <f t="shared" si="1893"/>
        <v>10</v>
      </c>
      <c r="W1135" s="130">
        <v>18</v>
      </c>
      <c r="X1135" s="131" t="s">
        <v>404</v>
      </c>
      <c r="Y1135" s="132">
        <v>165</v>
      </c>
      <c r="Z1135" s="130">
        <f t="shared" si="1894"/>
        <v>1650</v>
      </c>
      <c r="AA1135" s="139">
        <f t="shared" si="1895"/>
        <v>0.36666666666666664</v>
      </c>
      <c r="AB1135" s="7"/>
      <c r="AD1135" s="23"/>
      <c r="AE1135" s="57">
        <v>2190</v>
      </c>
      <c r="AF1135" s="128">
        <f t="shared" si="1896"/>
        <v>74</v>
      </c>
      <c r="AG1135" s="96">
        <v>291</v>
      </c>
      <c r="AH1135" s="128">
        <f t="shared" si="1897"/>
        <v>3</v>
      </c>
      <c r="AI1135" s="24">
        <v>10</v>
      </c>
      <c r="AJ1135" s="128">
        <f t="shared" si="1898"/>
        <v>4</v>
      </c>
      <c r="AK1135" s="24">
        <v>6</v>
      </c>
      <c r="AL1135" s="131" t="s">
        <v>222</v>
      </c>
      <c r="AM1135" s="132">
        <v>650</v>
      </c>
      <c r="AN1135" s="61">
        <f t="shared" si="1899"/>
        <v>2600</v>
      </c>
      <c r="AO1135" s="135">
        <f t="shared" si="1900"/>
        <v>0.35135135135135137</v>
      </c>
      <c r="AP1135" s="7"/>
      <c r="AR1135" s="23"/>
      <c r="AS1135" s="24">
        <v>1174</v>
      </c>
      <c r="AT1135" s="128">
        <f t="shared" si="1901"/>
        <v>4</v>
      </c>
      <c r="AU1135" s="24">
        <v>59</v>
      </c>
      <c r="AV1135" s="128">
        <f t="shared" si="1902"/>
        <v>1</v>
      </c>
      <c r="AW1135" s="24">
        <v>10</v>
      </c>
      <c r="AX1135" s="128">
        <f t="shared" si="1903"/>
        <v>1</v>
      </c>
      <c r="AY1135" s="24">
        <v>0</v>
      </c>
      <c r="AZ1135" s="131" t="str">
        <f>IF(AS1135="","",AZ1131)</f>
        <v>ボイスチェンジャー</v>
      </c>
      <c r="BA1135" s="132">
        <f>IF(AT1135="","",BA1131)</f>
        <v>682</v>
      </c>
      <c r="BB1135" s="61">
        <f t="shared" si="1904"/>
        <v>682</v>
      </c>
      <c r="BC1135" s="135">
        <f t="shared" si="1905"/>
        <v>1.7050000000000001</v>
      </c>
      <c r="BD1135" s="22"/>
      <c r="BF1135" s="89" t="str">
        <f>IF(A1156="","",A1156)</f>
        <v/>
      </c>
      <c r="BG1135" s="9"/>
      <c r="BH1135" s="9"/>
      <c r="BI1135" s="73"/>
      <c r="BJ1135" s="9"/>
      <c r="BK1135" s="9"/>
      <c r="BL1135" s="9"/>
      <c r="BM1135" s="9"/>
      <c r="BN1135" s="78"/>
      <c r="BO1135" s="9"/>
      <c r="BP1135" s="10"/>
      <c r="BQ1135" s="7"/>
      <c r="BS1135" s="1"/>
      <c r="BT1135" s="89"/>
      <c r="BU1135" s="9"/>
      <c r="BV1135" s="9"/>
      <c r="BW1135" s="9"/>
      <c r="BX1135" s="9"/>
      <c r="BY1135" s="9"/>
      <c r="BZ1135" s="9"/>
      <c r="CA1135" s="9"/>
      <c r="CB1135" s="78"/>
      <c r="CC1135" s="78"/>
      <c r="CD1135" s="9"/>
      <c r="CE1135" s="10"/>
      <c r="CF1135" s="7"/>
      <c r="CH1135" s="89"/>
      <c r="CI1135" s="9"/>
      <c r="CJ1135" s="9"/>
      <c r="CK1135" s="9"/>
      <c r="CL1135" s="9"/>
      <c r="CM1135" s="9"/>
      <c r="CN1135" s="9"/>
      <c r="CO1135" s="9"/>
      <c r="CP1135" s="78"/>
      <c r="CQ1135" s="78"/>
      <c r="CR1135" s="9"/>
      <c r="CS1135" s="10"/>
      <c r="CT1135" s="7"/>
      <c r="CU1135" s="250"/>
      <c r="CV1135" s="250"/>
      <c r="CW1135" s="250"/>
      <c r="CX1135" s="250"/>
      <c r="CY1135" s="250"/>
      <c r="CZ1135" s="13"/>
      <c r="DA1135" s="250"/>
      <c r="DI1135" s="250"/>
      <c r="DJ1135" s="318"/>
      <c r="DK1135" s="312"/>
      <c r="DL1135" s="250"/>
      <c r="DM1135" s="46"/>
      <c r="DN1135" s="250"/>
    </row>
    <row r="1136" spans="1:118" ht="15" customHeight="1" thickTop="1">
      <c r="A1136" s="89">
        <v>45666</v>
      </c>
      <c r="B1136" s="6">
        <f>IF(A1136="","",SUM(D1136:D1139)+SUM(R1136:R1139)+SUM(BH1130:BH1130)+SUM(BV1130:BV1130)+SUM(AF1136:AF1139)+SUM(AT1136:AT1139,CJ1130))</f>
        <v>1587</v>
      </c>
      <c r="C1136" s="78">
        <v>3955</v>
      </c>
      <c r="D1136" s="78">
        <f t="shared" si="1884"/>
        <v>137</v>
      </c>
      <c r="E1136" s="78">
        <v>150</v>
      </c>
      <c r="F1136" s="78">
        <f t="shared" si="1885"/>
        <v>6</v>
      </c>
      <c r="G1136" s="78">
        <v>20</v>
      </c>
      <c r="H1136" s="150">
        <f t="shared" si="1886"/>
        <v>7</v>
      </c>
      <c r="I1136" s="78">
        <v>10</v>
      </c>
      <c r="J1136" s="90" t="str">
        <f t="shared" si="1887"/>
        <v>NICIマスコット</v>
      </c>
      <c r="K1136" s="91">
        <f t="shared" si="1888"/>
        <v>682</v>
      </c>
      <c r="L1136" s="28">
        <f t="shared" si="1889"/>
        <v>4774</v>
      </c>
      <c r="M1136" s="29">
        <f t="shared" si="1890"/>
        <v>0.34846715328467154</v>
      </c>
      <c r="N1136" s="7"/>
      <c r="P1136" s="89">
        <f>IF(A1136="","",A1136)</f>
        <v>45666</v>
      </c>
      <c r="Q1136" s="78">
        <v>3208</v>
      </c>
      <c r="R1136" s="78">
        <f t="shared" si="1891"/>
        <v>60</v>
      </c>
      <c r="S1136" s="78">
        <v>65</v>
      </c>
      <c r="T1136" s="28">
        <f t="shared" si="1892"/>
        <v>0</v>
      </c>
      <c r="U1136" s="78">
        <v>18</v>
      </c>
      <c r="V1136" s="78">
        <f t="shared" si="1893"/>
        <v>0</v>
      </c>
      <c r="W1136" s="78">
        <v>0</v>
      </c>
      <c r="X1136" s="90" t="str">
        <f t="shared" ref="X1136:X1163" si="1906">IF(Q1136="","",X1132)</f>
        <v>猫アイシャドウ</v>
      </c>
      <c r="Y1136" s="91">
        <f t="shared" ref="Y1136:Y1163" si="1907">IF(R1136="","",Y1132)</f>
        <v>1034</v>
      </c>
      <c r="Z1136" s="28">
        <f t="shared" si="1894"/>
        <v>0</v>
      </c>
      <c r="AA1136" s="29">
        <f t="shared" si="1895"/>
        <v>0</v>
      </c>
      <c r="AB1136" s="7"/>
      <c r="AD1136" s="89">
        <f>IF(A1136="","",A1136)</f>
        <v>45666</v>
      </c>
      <c r="AE1136" s="78">
        <v>2020</v>
      </c>
      <c r="AF1136" s="78">
        <f t="shared" si="1896"/>
        <v>40</v>
      </c>
      <c r="AG1136" s="78">
        <v>66</v>
      </c>
      <c r="AH1136" s="28">
        <f t="shared" si="1897"/>
        <v>0</v>
      </c>
      <c r="AI1136" s="78">
        <v>28</v>
      </c>
      <c r="AJ1136" s="78">
        <f t="shared" si="1898"/>
        <v>0</v>
      </c>
      <c r="AK1136" s="78">
        <v>0</v>
      </c>
      <c r="AL1136" s="90" t="str">
        <f t="shared" ref="AL1136:AL1167" si="1908">IF(AE1136="","",AL1132)</f>
        <v>ミニ香水</v>
      </c>
      <c r="AM1136" s="91">
        <f t="shared" ref="AM1136:AM1167" si="1909">IF(AF1136="","",AM1132)</f>
        <v>1100</v>
      </c>
      <c r="AN1136" s="28">
        <f t="shared" si="1899"/>
        <v>0</v>
      </c>
      <c r="AO1136" s="29">
        <f t="shared" si="1900"/>
        <v>0</v>
      </c>
      <c r="AP1136" s="7"/>
      <c r="AR1136" s="89">
        <f>IF(A1136="","",A1136)</f>
        <v>45666</v>
      </c>
      <c r="AS1136" s="78">
        <v>1260</v>
      </c>
      <c r="AT1136" s="78">
        <f t="shared" si="1901"/>
        <v>136</v>
      </c>
      <c r="AU1136" s="78">
        <v>89</v>
      </c>
      <c r="AV1136" s="28">
        <f t="shared" si="1902"/>
        <v>6</v>
      </c>
      <c r="AW1136" s="78">
        <v>13</v>
      </c>
      <c r="AX1136" s="150">
        <f t="shared" si="1903"/>
        <v>7</v>
      </c>
      <c r="AY1136" s="78">
        <v>0</v>
      </c>
      <c r="AZ1136" s="90" t="s">
        <v>30</v>
      </c>
      <c r="BA1136" s="91">
        <v>800</v>
      </c>
      <c r="BB1136" s="28">
        <f t="shared" si="1904"/>
        <v>5600</v>
      </c>
      <c r="BC1136" s="29">
        <f t="shared" si="1905"/>
        <v>0.41176470588235292</v>
      </c>
      <c r="BD1136" s="22"/>
      <c r="BF1136" s="15"/>
      <c r="BG1136" s="9"/>
      <c r="BH1136" s="9" t="str">
        <f t="shared" si="1866"/>
        <v/>
      </c>
      <c r="BI1136" s="73"/>
      <c r="BJ1136" s="9" t="str">
        <f t="shared" si="1867"/>
        <v/>
      </c>
      <c r="BK1136" s="9"/>
      <c r="BL1136" s="9" t="str">
        <f t="shared" si="1868"/>
        <v/>
      </c>
      <c r="BM1136" s="9"/>
      <c r="BN1136" s="78" t="str">
        <f t="shared" si="1883"/>
        <v/>
      </c>
      <c r="BO1136" s="9" t="str">
        <f t="shared" si="1869"/>
        <v/>
      </c>
      <c r="BP1136" s="10" t="str">
        <f t="shared" si="1870"/>
        <v/>
      </c>
      <c r="BQ1136" s="7"/>
      <c r="BS1136" s="1"/>
      <c r="BT1136" s="15"/>
      <c r="BU1136" s="9"/>
      <c r="BV1136" s="9" t="str">
        <f t="shared" si="1871"/>
        <v/>
      </c>
      <c r="BW1136" s="9"/>
      <c r="BX1136" s="9" t="str">
        <f t="shared" si="1872"/>
        <v/>
      </c>
      <c r="BY1136" s="9"/>
      <c r="BZ1136" s="9" t="str">
        <f t="shared" si="1873"/>
        <v/>
      </c>
      <c r="CA1136" s="9"/>
      <c r="CB1136" s="78"/>
      <c r="CC1136" s="78" t="str">
        <f t="shared" si="1874"/>
        <v/>
      </c>
      <c r="CD1136" s="9" t="str">
        <f t="shared" si="1875"/>
        <v/>
      </c>
      <c r="CE1136" s="10" t="str">
        <f t="shared" si="1876"/>
        <v/>
      </c>
      <c r="CF1136" s="7"/>
      <c r="CH1136" s="89" t="str">
        <f>IF(A1160="","",A1160)</f>
        <v/>
      </c>
      <c r="CI1136" s="9"/>
      <c r="CJ1136" s="9" t="str">
        <f t="shared" si="1877"/>
        <v/>
      </c>
      <c r="CK1136" s="9"/>
      <c r="CL1136" s="9" t="str">
        <f t="shared" si="1878"/>
        <v/>
      </c>
      <c r="CM1136" s="9"/>
      <c r="CN1136" s="9" t="str">
        <f t="shared" si="1879"/>
        <v/>
      </c>
      <c r="CO1136" s="9"/>
      <c r="CP1136" s="78"/>
      <c r="CQ1136" s="78" t="str">
        <f t="shared" si="1880"/>
        <v/>
      </c>
      <c r="CR1136" s="9" t="str">
        <f t="shared" si="1881"/>
        <v/>
      </c>
      <c r="CS1136" s="10" t="str">
        <f t="shared" si="1882"/>
        <v/>
      </c>
      <c r="CT1136" s="7"/>
      <c r="CU1136" s="250"/>
      <c r="CV1136" s="250"/>
      <c r="CW1136" s="250"/>
      <c r="CX1136" s="250"/>
      <c r="CY1136" s="250"/>
      <c r="CZ1136" s="13"/>
      <c r="DA1136" s="250"/>
      <c r="DI1136" s="250"/>
    </row>
    <row r="1137" spans="1:118" ht="15" customHeight="1">
      <c r="A1137" s="153" t="s">
        <v>54</v>
      </c>
      <c r="B1137" s="15"/>
      <c r="C1137" s="9">
        <v>5505</v>
      </c>
      <c r="D1137" s="9">
        <f t="shared" si="1884"/>
        <v>108</v>
      </c>
      <c r="E1137" s="9">
        <v>143</v>
      </c>
      <c r="F1137" s="9">
        <f t="shared" si="1885"/>
        <v>3</v>
      </c>
      <c r="G1137" s="9">
        <v>12</v>
      </c>
      <c r="H1137" s="151">
        <f t="shared" si="1886"/>
        <v>4</v>
      </c>
      <c r="I1137" s="9">
        <v>0</v>
      </c>
      <c r="J1137" s="62" t="str">
        <f t="shared" si="1887"/>
        <v>ピクミンマスコット</v>
      </c>
      <c r="K1137" s="95">
        <f t="shared" si="1888"/>
        <v>682</v>
      </c>
      <c r="L1137" s="9">
        <f t="shared" si="1889"/>
        <v>2728</v>
      </c>
      <c r="M1137" s="10">
        <f t="shared" si="1890"/>
        <v>0.25259259259259259</v>
      </c>
      <c r="N1137" s="7"/>
      <c r="P1137" s="15"/>
      <c r="Q1137" s="9">
        <v>4120</v>
      </c>
      <c r="R1137" s="9">
        <f t="shared" si="1891"/>
        <v>75</v>
      </c>
      <c r="S1137" s="9">
        <v>192</v>
      </c>
      <c r="T1137" s="9">
        <f t="shared" si="1892"/>
        <v>3</v>
      </c>
      <c r="U1137" s="9">
        <v>21</v>
      </c>
      <c r="V1137" s="9">
        <f t="shared" si="1893"/>
        <v>2</v>
      </c>
      <c r="W1137" s="9">
        <v>0</v>
      </c>
      <c r="X1137" s="62" t="str">
        <f t="shared" si="1906"/>
        <v>ロムアンド</v>
      </c>
      <c r="Y1137" s="95">
        <f t="shared" si="1907"/>
        <v>1001</v>
      </c>
      <c r="Z1137" s="9">
        <f t="shared" si="1894"/>
        <v>2002</v>
      </c>
      <c r="AA1137" s="10">
        <f t="shared" si="1895"/>
        <v>0.26693333333333336</v>
      </c>
      <c r="AB1137" s="7"/>
      <c r="AD1137" s="15"/>
      <c r="AE1137" s="9">
        <v>2480</v>
      </c>
      <c r="AF1137" s="9">
        <f t="shared" si="1896"/>
        <v>68</v>
      </c>
      <c r="AG1137" s="9">
        <v>111</v>
      </c>
      <c r="AH1137" s="9">
        <f t="shared" si="1897"/>
        <v>4</v>
      </c>
      <c r="AI1137" s="9">
        <v>23</v>
      </c>
      <c r="AJ1137" s="9">
        <f t="shared" si="1898"/>
        <v>4</v>
      </c>
      <c r="AK1137" s="9">
        <v>0</v>
      </c>
      <c r="AL1137" s="62" t="str">
        <f t="shared" si="1908"/>
        <v>サンリオがま口</v>
      </c>
      <c r="AM1137" s="95">
        <f t="shared" si="1909"/>
        <v>500</v>
      </c>
      <c r="AN1137" s="9">
        <f t="shared" si="1899"/>
        <v>2000</v>
      </c>
      <c r="AO1137" s="10">
        <f t="shared" si="1900"/>
        <v>0.29411764705882354</v>
      </c>
      <c r="AP1137" s="7"/>
      <c r="AR1137" s="15"/>
      <c r="AS1137" s="9">
        <v>1272</v>
      </c>
      <c r="AT1137" s="9">
        <f t="shared" si="1901"/>
        <v>89</v>
      </c>
      <c r="AU1137" s="9">
        <v>162</v>
      </c>
      <c r="AV1137" s="9">
        <f t="shared" si="1902"/>
        <v>4</v>
      </c>
      <c r="AW1137" s="9">
        <v>5</v>
      </c>
      <c r="AX1137" s="151">
        <f t="shared" si="1903"/>
        <v>5</v>
      </c>
      <c r="AY1137" s="9">
        <v>4</v>
      </c>
      <c r="AZ1137" s="62" t="str">
        <f t="shared" ref="AZ1137:AZ1171" si="1910">IF(AS1137="","",AZ1133)</f>
        <v>スヌーピー財布</v>
      </c>
      <c r="BA1137" s="95">
        <f t="shared" ref="BA1137:BA1171" si="1911">IF(AT1137="","",BA1133)</f>
        <v>980</v>
      </c>
      <c r="BB1137" s="9">
        <f t="shared" si="1904"/>
        <v>4900</v>
      </c>
      <c r="BC1137" s="10">
        <f t="shared" si="1905"/>
        <v>0.550561797752809</v>
      </c>
      <c r="BD1137" s="22"/>
      <c r="BF1137" s="15"/>
      <c r="BG1137" s="9"/>
      <c r="BH1137" s="9"/>
      <c r="BI1137" s="73"/>
      <c r="BJ1137" s="9"/>
      <c r="BK1137" s="9"/>
      <c r="BL1137" s="9"/>
      <c r="BM1137" s="9"/>
      <c r="BN1137" s="78" t="str">
        <f t="shared" si="1883"/>
        <v/>
      </c>
      <c r="BO1137" s="9"/>
      <c r="BP1137" s="10"/>
      <c r="BQ1137" s="7"/>
      <c r="BS1137" s="1"/>
      <c r="BT1137" s="15"/>
      <c r="BU1137" s="9"/>
      <c r="BV1137" s="9"/>
      <c r="BW1137" s="9"/>
      <c r="BX1137" s="9"/>
      <c r="BY1137" s="9"/>
      <c r="BZ1137" s="9"/>
      <c r="CA1137" s="9"/>
      <c r="CB1137" s="78"/>
      <c r="CC1137" s="78" t="str">
        <f t="shared" si="1874"/>
        <v/>
      </c>
      <c r="CD1137" s="9"/>
      <c r="CE1137" s="10"/>
      <c r="CF1137" s="7"/>
      <c r="CH1137" s="89" t="str">
        <f>IF(A1155="","",A1155)</f>
        <v/>
      </c>
      <c r="CI1137" s="9"/>
      <c r="CJ1137" s="9"/>
      <c r="CK1137" s="9"/>
      <c r="CL1137" s="9"/>
      <c r="CM1137" s="9"/>
      <c r="CN1137" s="9"/>
      <c r="CO1137" s="9"/>
      <c r="CP1137" s="78"/>
      <c r="CQ1137" s="78" t="str">
        <f t="shared" si="1880"/>
        <v/>
      </c>
      <c r="CR1137" s="9"/>
      <c r="CS1137" s="10"/>
      <c r="CT1137" s="7"/>
      <c r="CU1137" s="250"/>
      <c r="CV1137" s="250"/>
      <c r="CW1137" s="250"/>
      <c r="CX1137" s="250"/>
      <c r="CY1137" s="250"/>
      <c r="CZ1137" s="13"/>
      <c r="DA1137" s="250"/>
      <c r="DI1137" s="250"/>
    </row>
    <row r="1138" spans="1:118" ht="15" customHeight="1">
      <c r="A1138" s="73">
        <v>368800</v>
      </c>
      <c r="B1138" s="15"/>
      <c r="C1138" s="9">
        <v>3872</v>
      </c>
      <c r="D1138" s="9">
        <f t="shared" si="1884"/>
        <v>106</v>
      </c>
      <c r="E1138" s="9">
        <v>267</v>
      </c>
      <c r="F1138" s="9">
        <f t="shared" si="1885"/>
        <v>14</v>
      </c>
      <c r="G1138" s="9">
        <v>19</v>
      </c>
      <c r="H1138" s="9">
        <f t="shared" si="1886"/>
        <v>14</v>
      </c>
      <c r="I1138" s="9">
        <v>0</v>
      </c>
      <c r="J1138" s="62" t="str">
        <f t="shared" si="1887"/>
        <v>グミッツェルプチ</v>
      </c>
      <c r="K1138" s="9">
        <f t="shared" si="1888"/>
        <v>188</v>
      </c>
      <c r="L1138" s="9">
        <f t="shared" si="1889"/>
        <v>2632</v>
      </c>
      <c r="M1138" s="10">
        <f t="shared" si="1890"/>
        <v>0.24830188679245283</v>
      </c>
      <c r="N1138" s="7"/>
      <c r="P1138" s="15"/>
      <c r="Q1138" s="9">
        <v>3308</v>
      </c>
      <c r="R1138" s="9">
        <f t="shared" si="1891"/>
        <v>68</v>
      </c>
      <c r="S1138" s="9">
        <v>83</v>
      </c>
      <c r="T1138" s="9">
        <f t="shared" si="1892"/>
        <v>1</v>
      </c>
      <c r="U1138" s="9">
        <v>22</v>
      </c>
      <c r="V1138" s="151">
        <f t="shared" si="1893"/>
        <v>2</v>
      </c>
      <c r="W1138" s="9">
        <v>0</v>
      </c>
      <c r="X1138" s="62" t="str">
        <f t="shared" si="1906"/>
        <v>サンリオキーケース</v>
      </c>
      <c r="Y1138" s="9">
        <f t="shared" si="1907"/>
        <v>640</v>
      </c>
      <c r="Z1138" s="9">
        <f t="shared" si="1894"/>
        <v>1280</v>
      </c>
      <c r="AA1138" s="35">
        <f t="shared" si="1895"/>
        <v>0.18823529411764706</v>
      </c>
      <c r="AB1138" s="7"/>
      <c r="AD1138" s="15"/>
      <c r="AE1138" s="9">
        <v>1508</v>
      </c>
      <c r="AF1138" s="9">
        <f t="shared" si="1896"/>
        <v>27</v>
      </c>
      <c r="AG1138" s="9">
        <v>96</v>
      </c>
      <c r="AH1138" s="9">
        <f t="shared" si="1897"/>
        <v>1</v>
      </c>
      <c r="AI1138" s="9">
        <v>20</v>
      </c>
      <c r="AJ1138" s="9">
        <f t="shared" si="1898"/>
        <v>0</v>
      </c>
      <c r="AK1138" s="9">
        <v>0</v>
      </c>
      <c r="AL1138" s="62" t="str">
        <f t="shared" si="1908"/>
        <v>ゲームアーク</v>
      </c>
      <c r="AM1138" s="9">
        <f t="shared" si="1909"/>
        <v>670</v>
      </c>
      <c r="AN1138" s="9">
        <f t="shared" si="1899"/>
        <v>0</v>
      </c>
      <c r="AO1138" s="10">
        <f t="shared" si="1900"/>
        <v>0</v>
      </c>
      <c r="AP1138" s="205" t="s">
        <v>405</v>
      </c>
      <c r="AR1138" s="17"/>
      <c r="AS1138" s="9">
        <v>1424</v>
      </c>
      <c r="AT1138" s="9">
        <f t="shared" si="1901"/>
        <v>64</v>
      </c>
      <c r="AU1138" s="9">
        <v>66</v>
      </c>
      <c r="AV1138" s="9">
        <f t="shared" si="1902"/>
        <v>2</v>
      </c>
      <c r="AW1138" s="9">
        <v>17</v>
      </c>
      <c r="AX1138" s="9">
        <f t="shared" si="1903"/>
        <v>1</v>
      </c>
      <c r="AY1138" s="9">
        <v>0</v>
      </c>
      <c r="AZ1138" s="62" t="str">
        <f t="shared" si="1910"/>
        <v>アクリルスライム</v>
      </c>
      <c r="BA1138" s="9">
        <f t="shared" si="1911"/>
        <v>334</v>
      </c>
      <c r="BB1138" s="9">
        <f t="shared" si="1904"/>
        <v>334</v>
      </c>
      <c r="BC1138" s="10">
        <f t="shared" si="1905"/>
        <v>5.2187499999999998E-2</v>
      </c>
      <c r="BD1138" s="22"/>
      <c r="BF1138" s="89"/>
      <c r="BG1138" s="9"/>
      <c r="BH1138" s="9" t="str">
        <f t="shared" ref="BH1138:BH1158" si="1912">IF(BG1138="","",BG1138-BG1137)</f>
        <v/>
      </c>
      <c r="BI1138" s="73"/>
      <c r="BJ1138" s="9" t="str">
        <f t="shared" ref="BJ1138:BJ1158" si="1913">IF(BI1138="","",BI1138-BI1137)</f>
        <v/>
      </c>
      <c r="BK1138" s="9"/>
      <c r="BL1138" s="9" t="str">
        <f t="shared" ref="BL1138:BL1158" si="1914">IF(BK1138="","",BK1137+BM1137-BK1138)</f>
        <v/>
      </c>
      <c r="BM1138" s="9"/>
      <c r="BN1138" s="78" t="str">
        <f t="shared" si="1883"/>
        <v/>
      </c>
      <c r="BO1138" s="9" t="str">
        <f t="shared" ref="BO1138:BO1180" si="1915">IF(BN1138="","",BL1138*BN1138)</f>
        <v/>
      </c>
      <c r="BP1138" s="10" t="str">
        <f t="shared" ref="BP1138:BP1180" si="1916">IF(BO1138="","",BO1138/(BH1138*100))</f>
        <v/>
      </c>
      <c r="BQ1138" s="7"/>
      <c r="BS1138" s="1"/>
      <c r="BT1138" s="89"/>
      <c r="BU1138" s="9"/>
      <c r="BV1138" s="9" t="str">
        <f t="shared" ref="BV1138:BV1158" si="1917">IF(BU1138="","",BU1138-BU1137)</f>
        <v/>
      </c>
      <c r="BW1138" s="9"/>
      <c r="BX1138" s="9" t="str">
        <f t="shared" ref="BX1138:BX1158" si="1918">IF(BW1138="","",BW1138-BW1137)</f>
        <v/>
      </c>
      <c r="BY1138" s="9"/>
      <c r="BZ1138" s="9" t="str">
        <f t="shared" ref="BZ1138:BZ1158" si="1919">IF(BY1138="","",BY1137+CA1137-BY1138)</f>
        <v/>
      </c>
      <c r="CA1138" s="9"/>
      <c r="CB1138" s="78"/>
      <c r="CC1138" s="78" t="str">
        <f t="shared" si="1874"/>
        <v/>
      </c>
      <c r="CD1138" s="9" t="str">
        <f t="shared" ref="CD1138:CD1180" si="1920">IF(CC1138="","",BZ1138*CC1138)</f>
        <v/>
      </c>
      <c r="CE1138" s="10" t="str">
        <f t="shared" ref="CE1138:CE1180" si="1921">IF(CD1138="","",CD1138/(BV1138*100))</f>
        <v/>
      </c>
      <c r="CF1138" s="7"/>
      <c r="CH1138" s="89"/>
      <c r="CI1138" s="9"/>
      <c r="CJ1138" s="9" t="str">
        <f t="shared" ref="CJ1138:CJ1158" si="1922">IF(CI1138="","",CI1138-CI1137)</f>
        <v/>
      </c>
      <c r="CK1138" s="9"/>
      <c r="CL1138" s="9" t="str">
        <f t="shared" ref="CL1138:CL1158" si="1923">IF(CK1138="","",CK1138-CK1137)</f>
        <v/>
      </c>
      <c r="CM1138" s="9"/>
      <c r="CN1138" s="9" t="str">
        <f t="shared" ref="CN1138:CN1158" si="1924">IF(CM1138="","",CM1137+CO1137-CM1138)</f>
        <v/>
      </c>
      <c r="CO1138" s="9"/>
      <c r="CP1138" s="78"/>
      <c r="CQ1138" s="78" t="str">
        <f t="shared" si="1880"/>
        <v/>
      </c>
      <c r="CR1138" s="9" t="str">
        <f t="shared" ref="CR1138:CR1180" si="1925">IF(CQ1138="","",CN1138*CQ1138)</f>
        <v/>
      </c>
      <c r="CS1138" s="10" t="str">
        <f t="shared" ref="CS1138:CS1180" si="1926">IF(CR1138="","",CR1138/(CJ1138*100))</f>
        <v/>
      </c>
      <c r="CT1138" s="7"/>
      <c r="CU1138" s="250"/>
      <c r="CV1138" s="250"/>
      <c r="CW1138" s="250"/>
      <c r="CX1138" s="250"/>
      <c r="CY1138" s="250"/>
      <c r="CZ1138" s="13"/>
      <c r="DA1138" s="250"/>
      <c r="DI1138" s="250"/>
    </row>
    <row r="1139" spans="1:118" ht="15" customHeight="1" thickBot="1">
      <c r="A1139" s="23"/>
      <c r="B1139" s="23"/>
      <c r="C1139" s="24">
        <v>3888</v>
      </c>
      <c r="D1139" s="24">
        <f t="shared" si="1884"/>
        <v>52</v>
      </c>
      <c r="E1139" s="24">
        <v>193</v>
      </c>
      <c r="F1139" s="24">
        <f t="shared" si="1885"/>
        <v>2</v>
      </c>
      <c r="G1139" s="24">
        <v>24</v>
      </c>
      <c r="H1139" s="24">
        <f t="shared" si="1886"/>
        <v>2</v>
      </c>
      <c r="I1139" s="24">
        <v>0</v>
      </c>
      <c r="J1139" s="63" t="str">
        <f t="shared" si="1887"/>
        <v>プロペラアヒル</v>
      </c>
      <c r="K1139" s="96">
        <f t="shared" si="1888"/>
        <v>180</v>
      </c>
      <c r="L1139" s="24">
        <f t="shared" si="1889"/>
        <v>360</v>
      </c>
      <c r="M1139" s="26">
        <f t="shared" si="1890"/>
        <v>6.9230769230769235E-2</v>
      </c>
      <c r="N1139" s="7"/>
      <c r="P1139" s="23"/>
      <c r="Q1139" s="24">
        <v>2788</v>
      </c>
      <c r="R1139" s="24">
        <f t="shared" si="1891"/>
        <v>52</v>
      </c>
      <c r="S1139" s="24">
        <v>173</v>
      </c>
      <c r="T1139" s="24">
        <f t="shared" si="1892"/>
        <v>11</v>
      </c>
      <c r="U1139" s="24">
        <v>50</v>
      </c>
      <c r="V1139" s="24">
        <f t="shared" si="1893"/>
        <v>13</v>
      </c>
      <c r="W1139" s="24">
        <v>20</v>
      </c>
      <c r="X1139" s="63" t="str">
        <f t="shared" si="1906"/>
        <v>カラフルしっぽ</v>
      </c>
      <c r="Y1139" s="96">
        <f t="shared" si="1907"/>
        <v>165</v>
      </c>
      <c r="Z1139" s="24">
        <f t="shared" si="1894"/>
        <v>2145</v>
      </c>
      <c r="AA1139" s="26">
        <f t="shared" si="1895"/>
        <v>0.41249999999999998</v>
      </c>
      <c r="AB1139" s="7"/>
      <c r="AD1139" s="23"/>
      <c r="AE1139" s="24">
        <v>2279</v>
      </c>
      <c r="AF1139" s="24">
        <f t="shared" si="1896"/>
        <v>89</v>
      </c>
      <c r="AG1139" s="24">
        <v>295</v>
      </c>
      <c r="AH1139" s="24">
        <f t="shared" si="1897"/>
        <v>4</v>
      </c>
      <c r="AI1139" s="24">
        <v>11</v>
      </c>
      <c r="AJ1139" s="152">
        <f t="shared" si="1898"/>
        <v>5</v>
      </c>
      <c r="AK1139" s="24">
        <v>4</v>
      </c>
      <c r="AL1139" s="63" t="str">
        <f t="shared" si="1908"/>
        <v>ピクミン引っこ抜き</v>
      </c>
      <c r="AM1139" s="96">
        <f t="shared" si="1909"/>
        <v>650</v>
      </c>
      <c r="AN1139" s="24">
        <f t="shared" si="1899"/>
        <v>3250</v>
      </c>
      <c r="AO1139" s="26">
        <f t="shared" si="1900"/>
        <v>0.3651685393258427</v>
      </c>
      <c r="AP1139" s="7"/>
      <c r="AR1139" s="23"/>
      <c r="AS1139" s="24">
        <v>1221</v>
      </c>
      <c r="AT1139" s="24">
        <f t="shared" si="1901"/>
        <v>47</v>
      </c>
      <c r="AU1139" s="24">
        <v>60</v>
      </c>
      <c r="AV1139" s="24">
        <f t="shared" si="1902"/>
        <v>1</v>
      </c>
      <c r="AW1139" s="24">
        <v>9</v>
      </c>
      <c r="AX1139" s="24">
        <f t="shared" si="1903"/>
        <v>1</v>
      </c>
      <c r="AY1139" s="24">
        <v>0</v>
      </c>
      <c r="AZ1139" s="63" t="str">
        <f t="shared" si="1910"/>
        <v>ボイスチェンジャー</v>
      </c>
      <c r="BA1139" s="96">
        <f t="shared" si="1911"/>
        <v>682</v>
      </c>
      <c r="BB1139" s="24">
        <f t="shared" si="1904"/>
        <v>682</v>
      </c>
      <c r="BC1139" s="26">
        <f t="shared" si="1905"/>
        <v>0.14510638297872341</v>
      </c>
      <c r="BD1139" s="22"/>
      <c r="BF1139" s="15"/>
      <c r="BG1139" s="9"/>
      <c r="BH1139" s="9" t="str">
        <f t="shared" si="1912"/>
        <v/>
      </c>
      <c r="BI1139" s="73"/>
      <c r="BJ1139" s="9" t="str">
        <f t="shared" si="1913"/>
        <v/>
      </c>
      <c r="BK1139" s="9"/>
      <c r="BL1139" s="9" t="str">
        <f t="shared" si="1914"/>
        <v/>
      </c>
      <c r="BM1139" s="9"/>
      <c r="BN1139" s="78" t="str">
        <f t="shared" si="1883"/>
        <v/>
      </c>
      <c r="BO1139" s="9" t="str">
        <f t="shared" si="1915"/>
        <v/>
      </c>
      <c r="BP1139" s="10" t="str">
        <f t="shared" si="1916"/>
        <v/>
      </c>
      <c r="BQ1139" s="7"/>
      <c r="BS1139" s="1"/>
      <c r="BT1139" s="15"/>
      <c r="BU1139" s="9"/>
      <c r="BV1139" s="9" t="str">
        <f t="shared" si="1917"/>
        <v/>
      </c>
      <c r="BW1139" s="9"/>
      <c r="BX1139" s="9" t="str">
        <f t="shared" si="1918"/>
        <v/>
      </c>
      <c r="BY1139" s="9"/>
      <c r="BZ1139" s="9" t="str">
        <f t="shared" si="1919"/>
        <v/>
      </c>
      <c r="CA1139" s="9"/>
      <c r="CB1139" s="78"/>
      <c r="CC1139" s="78" t="str">
        <f t="shared" si="1874"/>
        <v/>
      </c>
      <c r="CD1139" s="9" t="str">
        <f t="shared" si="1920"/>
        <v/>
      </c>
      <c r="CE1139" s="10" t="str">
        <f t="shared" si="1921"/>
        <v/>
      </c>
      <c r="CF1139" s="7"/>
      <c r="CH1139" s="15"/>
      <c r="CI1139" s="9"/>
      <c r="CJ1139" s="9" t="str">
        <f t="shared" si="1922"/>
        <v/>
      </c>
      <c r="CK1139" s="9"/>
      <c r="CL1139" s="9" t="str">
        <f t="shared" si="1923"/>
        <v/>
      </c>
      <c r="CM1139" s="9"/>
      <c r="CN1139" s="9" t="str">
        <f t="shared" si="1924"/>
        <v/>
      </c>
      <c r="CO1139" s="9"/>
      <c r="CP1139" s="78"/>
      <c r="CQ1139" s="78" t="str">
        <f t="shared" si="1880"/>
        <v/>
      </c>
      <c r="CR1139" s="9" t="str">
        <f t="shared" si="1925"/>
        <v/>
      </c>
      <c r="CS1139" s="10" t="str">
        <f t="shared" si="1926"/>
        <v/>
      </c>
      <c r="CT1139" s="7"/>
      <c r="CU1139" s="250"/>
      <c r="CV1139" s="250"/>
      <c r="CW1139" s="250"/>
      <c r="CX1139" s="250"/>
      <c r="CY1139" s="250"/>
      <c r="CZ1139" s="13"/>
      <c r="DA1139" s="250"/>
      <c r="DI1139" s="250"/>
    </row>
    <row r="1140" spans="1:118" ht="15" customHeight="1" thickTop="1">
      <c r="A1140" s="89">
        <v>45671</v>
      </c>
      <c r="B1140" s="6">
        <f>IF(A1140="","",SUM(D1140:D1143)+SUM(R1140:R1143)+SUM(AF1140:AF1143)+SUM(AT1140:AT1143)+SUM(BH1131,BV1131,CJ1131))</f>
        <v>2029</v>
      </c>
      <c r="C1140" s="78">
        <v>4242</v>
      </c>
      <c r="D1140" s="78">
        <f t="shared" si="1884"/>
        <v>287</v>
      </c>
      <c r="E1140" s="78">
        <v>157</v>
      </c>
      <c r="F1140" s="78">
        <f t="shared" si="1885"/>
        <v>7</v>
      </c>
      <c r="G1140" s="78">
        <v>18</v>
      </c>
      <c r="H1140" s="78">
        <f t="shared" si="1886"/>
        <v>12</v>
      </c>
      <c r="I1140" s="78">
        <v>8</v>
      </c>
      <c r="J1140" s="90" t="str">
        <f t="shared" si="1887"/>
        <v>NICIマスコット</v>
      </c>
      <c r="K1140" s="91">
        <f t="shared" si="1888"/>
        <v>682</v>
      </c>
      <c r="L1140" s="28">
        <f t="shared" si="1889"/>
        <v>8184</v>
      </c>
      <c r="M1140" s="29">
        <f t="shared" si="1890"/>
        <v>0.28515679442508712</v>
      </c>
      <c r="N1140" s="7"/>
      <c r="P1140" s="89">
        <f>IF(A1140="","",A1140)</f>
        <v>45671</v>
      </c>
      <c r="Q1140" s="78">
        <v>3332</v>
      </c>
      <c r="R1140" s="78">
        <f t="shared" si="1891"/>
        <v>124</v>
      </c>
      <c r="S1140" s="78">
        <v>67</v>
      </c>
      <c r="T1140" s="28">
        <f t="shared" si="1892"/>
        <v>2</v>
      </c>
      <c r="U1140" s="78">
        <v>17</v>
      </c>
      <c r="V1140" s="78">
        <f t="shared" si="1893"/>
        <v>1</v>
      </c>
      <c r="W1140" s="78">
        <v>0</v>
      </c>
      <c r="X1140" s="90" t="str">
        <f t="shared" si="1906"/>
        <v>猫アイシャドウ</v>
      </c>
      <c r="Y1140" s="91">
        <f t="shared" si="1907"/>
        <v>1034</v>
      </c>
      <c r="Z1140" s="28">
        <f t="shared" si="1894"/>
        <v>1034</v>
      </c>
      <c r="AA1140" s="29">
        <f t="shared" si="1895"/>
        <v>8.338709677419355E-2</v>
      </c>
      <c r="AB1140" s="7"/>
      <c r="AD1140" s="89">
        <f>IF(A1140="","",A1140)</f>
        <v>45671</v>
      </c>
      <c r="AE1140" s="78">
        <v>2119</v>
      </c>
      <c r="AF1140" s="78">
        <f t="shared" si="1896"/>
        <v>99</v>
      </c>
      <c r="AG1140" s="78">
        <v>68</v>
      </c>
      <c r="AH1140" s="28">
        <f t="shared" si="1897"/>
        <v>2</v>
      </c>
      <c r="AI1140" s="78">
        <v>26</v>
      </c>
      <c r="AJ1140" s="78">
        <f t="shared" si="1898"/>
        <v>2</v>
      </c>
      <c r="AK1140" s="78">
        <v>0</v>
      </c>
      <c r="AL1140" s="90" t="str">
        <f t="shared" si="1908"/>
        <v>ミニ香水</v>
      </c>
      <c r="AM1140" s="91">
        <f t="shared" si="1909"/>
        <v>1100</v>
      </c>
      <c r="AN1140" s="28">
        <f t="shared" si="1899"/>
        <v>2200</v>
      </c>
      <c r="AO1140" s="29">
        <f t="shared" si="1900"/>
        <v>0.22222222222222221</v>
      </c>
      <c r="AP1140" s="7"/>
      <c r="AR1140" s="89">
        <f>IF(A1140="","",A1140)</f>
        <v>45671</v>
      </c>
      <c r="AS1140" s="78">
        <v>1460</v>
      </c>
      <c r="AT1140" s="78">
        <f t="shared" si="1901"/>
        <v>200</v>
      </c>
      <c r="AU1140" s="78">
        <v>98</v>
      </c>
      <c r="AV1140" s="28">
        <f t="shared" si="1902"/>
        <v>9</v>
      </c>
      <c r="AW1140" s="78">
        <v>3</v>
      </c>
      <c r="AX1140" s="78">
        <f t="shared" si="1903"/>
        <v>10</v>
      </c>
      <c r="AY1140" s="78">
        <v>6</v>
      </c>
      <c r="AZ1140" s="90" t="str">
        <f t="shared" si="1910"/>
        <v>テラスタルフェス</v>
      </c>
      <c r="BA1140" s="91">
        <f t="shared" si="1911"/>
        <v>800</v>
      </c>
      <c r="BB1140" s="28">
        <f t="shared" si="1904"/>
        <v>8000</v>
      </c>
      <c r="BC1140" s="29">
        <f t="shared" si="1905"/>
        <v>0.4</v>
      </c>
      <c r="BD1140" s="22" t="s">
        <v>406</v>
      </c>
      <c r="BF1140" s="15"/>
      <c r="BG1140" s="9"/>
      <c r="BH1140" s="9" t="str">
        <f t="shared" si="1912"/>
        <v/>
      </c>
      <c r="BI1140" s="73"/>
      <c r="BJ1140" s="9" t="str">
        <f t="shared" si="1913"/>
        <v/>
      </c>
      <c r="BK1140" s="9"/>
      <c r="BL1140" s="9" t="str">
        <f t="shared" si="1914"/>
        <v/>
      </c>
      <c r="BM1140" s="9"/>
      <c r="BN1140" s="78" t="str">
        <f t="shared" si="1883"/>
        <v/>
      </c>
      <c r="BO1140" s="9" t="str">
        <f t="shared" si="1915"/>
        <v/>
      </c>
      <c r="BP1140" s="10" t="str">
        <f t="shared" si="1916"/>
        <v/>
      </c>
      <c r="BQ1140" s="7"/>
      <c r="BS1140" s="1"/>
      <c r="BT1140" s="15"/>
      <c r="BU1140" s="9"/>
      <c r="BV1140" s="9" t="str">
        <f t="shared" si="1917"/>
        <v/>
      </c>
      <c r="BW1140" s="9"/>
      <c r="BX1140" s="9" t="str">
        <f t="shared" si="1918"/>
        <v/>
      </c>
      <c r="BY1140" s="9"/>
      <c r="BZ1140" s="9" t="str">
        <f t="shared" si="1919"/>
        <v/>
      </c>
      <c r="CA1140" s="9"/>
      <c r="CB1140" s="78"/>
      <c r="CC1140" s="78" t="str">
        <f t="shared" si="1874"/>
        <v/>
      </c>
      <c r="CD1140" s="9" t="str">
        <f t="shared" si="1920"/>
        <v/>
      </c>
      <c r="CE1140" s="10" t="str">
        <f t="shared" si="1921"/>
        <v/>
      </c>
      <c r="CF1140" s="7"/>
      <c r="CH1140" s="15"/>
      <c r="CI1140" s="9"/>
      <c r="CJ1140" s="9" t="str">
        <f t="shared" si="1922"/>
        <v/>
      </c>
      <c r="CK1140" s="9"/>
      <c r="CL1140" s="9" t="str">
        <f t="shared" si="1923"/>
        <v/>
      </c>
      <c r="CM1140" s="9"/>
      <c r="CN1140" s="9" t="str">
        <f t="shared" si="1924"/>
        <v/>
      </c>
      <c r="CO1140" s="9"/>
      <c r="CP1140" s="78"/>
      <c r="CQ1140" s="78" t="str">
        <f t="shared" si="1880"/>
        <v/>
      </c>
      <c r="CR1140" s="9" t="str">
        <f t="shared" si="1925"/>
        <v/>
      </c>
      <c r="CS1140" s="10" t="str">
        <f t="shared" si="1926"/>
        <v/>
      </c>
      <c r="CT1140" s="7"/>
      <c r="CU1140" s="250"/>
      <c r="CV1140" s="250"/>
      <c r="CW1140" s="250"/>
      <c r="CX1140" s="250"/>
      <c r="CY1140" s="250"/>
      <c r="CZ1140" s="13"/>
      <c r="DA1140" s="250"/>
      <c r="DI1140" s="250"/>
    </row>
    <row r="1141" spans="1:118" ht="15" customHeight="1">
      <c r="A1141" s="30"/>
      <c r="B1141" s="6" t="str">
        <f>IF(A1141="","",SUM(D1141:D1144)+SUM(R1141:R1144)+SUM(AF1141:AF1144)+SUM(AT1141:AT1144)+SUM(BH1132,BV1132,CJ1132))</f>
        <v/>
      </c>
      <c r="C1141" s="9">
        <v>5597</v>
      </c>
      <c r="D1141" s="9">
        <f t="shared" si="1884"/>
        <v>92</v>
      </c>
      <c r="E1141" s="9">
        <v>145</v>
      </c>
      <c r="F1141" s="9">
        <f t="shared" si="1885"/>
        <v>2</v>
      </c>
      <c r="G1141" s="9">
        <v>8</v>
      </c>
      <c r="H1141" s="9">
        <f t="shared" si="1886"/>
        <v>4</v>
      </c>
      <c r="I1141" s="9">
        <v>7</v>
      </c>
      <c r="J1141" s="62" t="str">
        <f t="shared" si="1887"/>
        <v>ピクミンマスコット</v>
      </c>
      <c r="K1141" s="95">
        <f t="shared" si="1888"/>
        <v>682</v>
      </c>
      <c r="L1141" s="9">
        <f t="shared" si="1889"/>
        <v>2728</v>
      </c>
      <c r="M1141" s="10">
        <f t="shared" si="1890"/>
        <v>0.29652173913043478</v>
      </c>
      <c r="N1141" s="7"/>
      <c r="P1141" s="15"/>
      <c r="Q1141" s="9">
        <v>4203</v>
      </c>
      <c r="R1141" s="9">
        <f t="shared" si="1891"/>
        <v>83</v>
      </c>
      <c r="S1141" s="9">
        <v>196</v>
      </c>
      <c r="T1141" s="9">
        <f t="shared" si="1892"/>
        <v>4</v>
      </c>
      <c r="U1141" s="9">
        <v>19</v>
      </c>
      <c r="V1141" s="9">
        <f t="shared" si="1893"/>
        <v>2</v>
      </c>
      <c r="W1141" s="9">
        <v>5</v>
      </c>
      <c r="X1141" s="62" t="str">
        <f t="shared" si="1906"/>
        <v>ロムアンド</v>
      </c>
      <c r="Y1141" s="9">
        <f t="shared" si="1907"/>
        <v>1001</v>
      </c>
      <c r="Z1141" s="9">
        <f t="shared" si="1894"/>
        <v>2002</v>
      </c>
      <c r="AA1141" s="10">
        <f t="shared" si="1895"/>
        <v>0.24120481927710843</v>
      </c>
      <c r="AB1141" s="7"/>
      <c r="AD1141" s="15"/>
      <c r="AE1141" s="9">
        <v>2561</v>
      </c>
      <c r="AF1141" s="9">
        <f t="shared" si="1896"/>
        <v>81</v>
      </c>
      <c r="AG1141" s="9">
        <v>116</v>
      </c>
      <c r="AH1141" s="9">
        <f t="shared" si="1897"/>
        <v>5</v>
      </c>
      <c r="AI1141" s="9">
        <v>18</v>
      </c>
      <c r="AJ1141" s="9">
        <f t="shared" si="1898"/>
        <v>5</v>
      </c>
      <c r="AK1141" s="9">
        <v>0</v>
      </c>
      <c r="AL1141" s="62" t="str">
        <f t="shared" si="1908"/>
        <v>サンリオがま口</v>
      </c>
      <c r="AM1141" s="95">
        <f t="shared" si="1909"/>
        <v>500</v>
      </c>
      <c r="AN1141" s="9">
        <f t="shared" si="1899"/>
        <v>2500</v>
      </c>
      <c r="AO1141" s="10">
        <f t="shared" si="1900"/>
        <v>0.30864197530864196</v>
      </c>
      <c r="AP1141" s="7"/>
      <c r="AR1141" s="15"/>
      <c r="AS1141" s="9">
        <v>1318</v>
      </c>
      <c r="AT1141" s="110">
        <f t="shared" si="1901"/>
        <v>46</v>
      </c>
      <c r="AU1141" s="9">
        <v>163</v>
      </c>
      <c r="AV1141" s="9">
        <f t="shared" si="1902"/>
        <v>1</v>
      </c>
      <c r="AW1141" s="9">
        <v>9</v>
      </c>
      <c r="AX1141" s="9">
        <f t="shared" si="1903"/>
        <v>0</v>
      </c>
      <c r="AY1141" s="1">
        <v>0</v>
      </c>
      <c r="AZ1141" s="62" t="str">
        <f t="shared" si="1910"/>
        <v>スヌーピー財布</v>
      </c>
      <c r="BA1141" s="9">
        <f t="shared" si="1911"/>
        <v>980</v>
      </c>
      <c r="BB1141" s="9">
        <f t="shared" si="1904"/>
        <v>0</v>
      </c>
      <c r="BC1141" s="10">
        <f t="shared" si="1905"/>
        <v>0</v>
      </c>
      <c r="BD1141" s="22"/>
      <c r="BF1141" s="15"/>
      <c r="BG1141" s="9"/>
      <c r="BH1141" s="9" t="str">
        <f t="shared" si="1912"/>
        <v/>
      </c>
      <c r="BI1141" s="73"/>
      <c r="BJ1141" s="9" t="str">
        <f t="shared" si="1913"/>
        <v/>
      </c>
      <c r="BK1141" s="9"/>
      <c r="BL1141" s="9" t="str">
        <f t="shared" si="1914"/>
        <v/>
      </c>
      <c r="BM1141" s="9"/>
      <c r="BN1141" s="78" t="str">
        <f t="shared" si="1883"/>
        <v/>
      </c>
      <c r="BO1141" s="9" t="str">
        <f t="shared" si="1915"/>
        <v/>
      </c>
      <c r="BP1141" s="10" t="str">
        <f t="shared" si="1916"/>
        <v/>
      </c>
      <c r="BQ1141" s="7"/>
      <c r="BS1141" s="1"/>
      <c r="BT1141" s="15"/>
      <c r="BU1141" s="9"/>
      <c r="BV1141" s="9" t="str">
        <f t="shared" si="1917"/>
        <v/>
      </c>
      <c r="BW1141" s="9"/>
      <c r="BX1141" s="9" t="str">
        <f t="shared" si="1918"/>
        <v/>
      </c>
      <c r="BY1141" s="9"/>
      <c r="BZ1141" s="9" t="str">
        <f t="shared" si="1919"/>
        <v/>
      </c>
      <c r="CA1141" s="9"/>
      <c r="CB1141" s="78"/>
      <c r="CC1141" s="78" t="str">
        <f t="shared" si="1874"/>
        <v/>
      </c>
      <c r="CD1141" s="9" t="str">
        <f t="shared" si="1920"/>
        <v/>
      </c>
      <c r="CE1141" s="10" t="str">
        <f t="shared" si="1921"/>
        <v/>
      </c>
      <c r="CF1141" s="7"/>
      <c r="CH1141" s="15"/>
      <c r="CI1141" s="9"/>
      <c r="CJ1141" s="9" t="str">
        <f t="shared" si="1922"/>
        <v/>
      </c>
      <c r="CK1141" s="9"/>
      <c r="CL1141" s="9" t="str">
        <f t="shared" si="1923"/>
        <v/>
      </c>
      <c r="CM1141" s="9"/>
      <c r="CN1141" s="9" t="str">
        <f t="shared" si="1924"/>
        <v/>
      </c>
      <c r="CO1141" s="9"/>
      <c r="CP1141" s="78"/>
      <c r="CQ1141" s="78" t="str">
        <f t="shared" si="1880"/>
        <v/>
      </c>
      <c r="CR1141" s="9" t="str">
        <f t="shared" si="1925"/>
        <v/>
      </c>
      <c r="CS1141" s="10" t="str">
        <f t="shared" si="1926"/>
        <v/>
      </c>
      <c r="CT1141" s="7"/>
      <c r="CU1141" s="250"/>
      <c r="CV1141" s="250"/>
      <c r="CW1141" s="250"/>
      <c r="CX1141" s="250"/>
      <c r="CY1141" s="250"/>
      <c r="CZ1141" s="13"/>
      <c r="DA1141" s="250"/>
      <c r="DI1141" s="250"/>
    </row>
    <row r="1142" spans="1:118" ht="15" customHeight="1">
      <c r="A1142" s="34"/>
      <c r="B1142" s="6" t="str">
        <f>IF(A1142="","",SUM(D1142:D1145)+SUM(R1142:R1145)+SUM(AF1142:AF1145)+SUM(AT1142:AT1145)+SUM(BH1133,BV1133,CJ1133))</f>
        <v/>
      </c>
      <c r="C1142" s="9">
        <v>4021</v>
      </c>
      <c r="D1142" s="9">
        <f t="shared" si="1884"/>
        <v>149</v>
      </c>
      <c r="E1142" s="9">
        <v>282</v>
      </c>
      <c r="F1142" s="9">
        <f t="shared" si="1885"/>
        <v>15</v>
      </c>
      <c r="G1142" s="9">
        <v>4</v>
      </c>
      <c r="H1142" s="9">
        <f t="shared" si="1886"/>
        <v>15</v>
      </c>
      <c r="I1142" s="9">
        <v>16</v>
      </c>
      <c r="J1142" s="62" t="str">
        <f t="shared" si="1887"/>
        <v>グミッツェルプチ</v>
      </c>
      <c r="K1142" s="9">
        <f t="shared" si="1888"/>
        <v>188</v>
      </c>
      <c r="L1142" s="9">
        <f t="shared" si="1889"/>
        <v>2820</v>
      </c>
      <c r="M1142" s="10">
        <f t="shared" si="1890"/>
        <v>0.18926174496644296</v>
      </c>
      <c r="N1142" s="7"/>
      <c r="P1142" s="15"/>
      <c r="Q1142" s="9">
        <v>3387</v>
      </c>
      <c r="R1142" s="9">
        <f t="shared" si="1891"/>
        <v>79</v>
      </c>
      <c r="S1142" s="9">
        <v>85</v>
      </c>
      <c r="T1142" s="9">
        <f t="shared" si="1892"/>
        <v>2</v>
      </c>
      <c r="U1142" s="9">
        <v>20</v>
      </c>
      <c r="V1142" s="9">
        <f t="shared" si="1893"/>
        <v>2</v>
      </c>
      <c r="W1142" s="9">
        <v>0</v>
      </c>
      <c r="X1142" s="62" t="str">
        <f t="shared" si="1906"/>
        <v>サンリオキーケース</v>
      </c>
      <c r="Y1142" s="9">
        <f t="shared" si="1907"/>
        <v>640</v>
      </c>
      <c r="Z1142" s="9">
        <f t="shared" si="1894"/>
        <v>1280</v>
      </c>
      <c r="AA1142" s="10">
        <f t="shared" si="1895"/>
        <v>0.16202531645569621</v>
      </c>
      <c r="AB1142" s="7"/>
      <c r="AD1142" s="15"/>
      <c r="AE1142" s="9">
        <v>1634</v>
      </c>
      <c r="AF1142" s="9">
        <f t="shared" si="1896"/>
        <v>126</v>
      </c>
      <c r="AG1142" s="9">
        <v>102</v>
      </c>
      <c r="AH1142" s="9">
        <f t="shared" si="1897"/>
        <v>6</v>
      </c>
      <c r="AI1142" s="9">
        <v>15</v>
      </c>
      <c r="AJ1142" s="9">
        <f t="shared" si="1898"/>
        <v>5</v>
      </c>
      <c r="AK1142" s="9">
        <v>2</v>
      </c>
      <c r="AL1142" s="62" t="str">
        <f t="shared" si="1908"/>
        <v>ゲームアーク</v>
      </c>
      <c r="AM1142" s="9">
        <f t="shared" si="1909"/>
        <v>670</v>
      </c>
      <c r="AN1142" s="9">
        <f t="shared" si="1899"/>
        <v>3350</v>
      </c>
      <c r="AO1142" s="10">
        <f t="shared" si="1900"/>
        <v>0.26587301587301587</v>
      </c>
      <c r="AP1142" s="7"/>
      <c r="AR1142" s="17"/>
      <c r="AS1142" s="9">
        <v>1495</v>
      </c>
      <c r="AT1142" s="9">
        <f t="shared" si="1901"/>
        <v>71</v>
      </c>
      <c r="AU1142" s="9">
        <v>69</v>
      </c>
      <c r="AV1142" s="9">
        <f t="shared" si="1902"/>
        <v>3</v>
      </c>
      <c r="AW1142" s="9">
        <v>17</v>
      </c>
      <c r="AX1142" s="9">
        <f t="shared" si="1903"/>
        <v>0</v>
      </c>
      <c r="AY1142" s="9">
        <v>0</v>
      </c>
      <c r="AZ1142" s="62" t="str">
        <f t="shared" si="1910"/>
        <v>アクリルスライム</v>
      </c>
      <c r="BA1142" s="9">
        <f t="shared" si="1911"/>
        <v>334</v>
      </c>
      <c r="BB1142" s="9">
        <f t="shared" si="1904"/>
        <v>0</v>
      </c>
      <c r="BC1142" s="10">
        <f t="shared" si="1905"/>
        <v>0</v>
      </c>
      <c r="BD1142" s="22"/>
      <c r="BF1142" s="15"/>
      <c r="BG1142" s="9"/>
      <c r="BH1142" s="9" t="str">
        <f t="shared" si="1912"/>
        <v/>
      </c>
      <c r="BI1142" s="73"/>
      <c r="BJ1142" s="9" t="str">
        <f t="shared" si="1913"/>
        <v/>
      </c>
      <c r="BK1142" s="9"/>
      <c r="BL1142" s="9" t="str">
        <f t="shared" si="1914"/>
        <v/>
      </c>
      <c r="BM1142" s="9"/>
      <c r="BN1142" s="78" t="str">
        <f t="shared" si="1883"/>
        <v/>
      </c>
      <c r="BO1142" s="9" t="str">
        <f t="shared" si="1915"/>
        <v/>
      </c>
      <c r="BP1142" s="10" t="str">
        <f t="shared" si="1916"/>
        <v/>
      </c>
      <c r="BQ1142" s="7"/>
      <c r="BS1142" s="1"/>
      <c r="BT1142" s="15"/>
      <c r="BU1142" s="9"/>
      <c r="BV1142" s="9" t="str">
        <f t="shared" si="1917"/>
        <v/>
      </c>
      <c r="BW1142" s="109"/>
      <c r="BX1142" s="9" t="str">
        <f t="shared" si="1918"/>
        <v/>
      </c>
      <c r="BY1142" s="9"/>
      <c r="BZ1142" s="9" t="str">
        <f t="shared" si="1919"/>
        <v/>
      </c>
      <c r="CA1142" s="9"/>
      <c r="CB1142" s="78"/>
      <c r="CC1142" s="78" t="str">
        <f t="shared" si="1874"/>
        <v/>
      </c>
      <c r="CD1142" s="9" t="str">
        <f t="shared" si="1920"/>
        <v/>
      </c>
      <c r="CE1142" s="10" t="str">
        <f t="shared" si="1921"/>
        <v/>
      </c>
      <c r="CF1142" s="7"/>
      <c r="CH1142" s="15"/>
      <c r="CI1142" s="9"/>
      <c r="CJ1142" s="9" t="str">
        <f t="shared" si="1922"/>
        <v/>
      </c>
      <c r="CK1142" s="109"/>
      <c r="CL1142" s="9" t="str">
        <f t="shared" si="1923"/>
        <v/>
      </c>
      <c r="CM1142" s="9"/>
      <c r="CN1142" s="9" t="str">
        <f t="shared" si="1924"/>
        <v/>
      </c>
      <c r="CO1142" s="9"/>
      <c r="CP1142" s="78"/>
      <c r="CQ1142" s="78" t="str">
        <f t="shared" si="1880"/>
        <v/>
      </c>
      <c r="CR1142" s="9" t="str">
        <f t="shared" si="1925"/>
        <v/>
      </c>
      <c r="CS1142" s="10" t="str">
        <f t="shared" si="1926"/>
        <v/>
      </c>
      <c r="CT1142" s="7"/>
    </row>
    <row r="1143" spans="1:118" ht="15" customHeight="1" thickBot="1">
      <c r="A1143" s="23"/>
      <c r="B1143" s="126" t="str">
        <f>IF(A1143="","",SUM(D1143:D1146)+SUM(R1143:R1146)+SUM(AF1143:AF1146)+SUM(AT1143:AT1146)+SUM(BH1134,BV1134,CJ1134))</f>
        <v/>
      </c>
      <c r="C1143" s="24">
        <v>3975</v>
      </c>
      <c r="D1143" s="24">
        <f t="shared" si="1884"/>
        <v>87</v>
      </c>
      <c r="E1143" s="24">
        <v>199</v>
      </c>
      <c r="F1143" s="24">
        <f t="shared" si="1885"/>
        <v>6</v>
      </c>
      <c r="G1143" s="24">
        <v>18</v>
      </c>
      <c r="H1143" s="24">
        <f t="shared" si="1886"/>
        <v>6</v>
      </c>
      <c r="I1143" s="24">
        <v>4</v>
      </c>
      <c r="J1143" s="63" t="str">
        <f t="shared" si="1887"/>
        <v>プロペラアヒル</v>
      </c>
      <c r="K1143" s="96">
        <f t="shared" si="1888"/>
        <v>180</v>
      </c>
      <c r="L1143" s="24">
        <f t="shared" si="1889"/>
        <v>1080</v>
      </c>
      <c r="M1143" s="26">
        <f t="shared" si="1890"/>
        <v>0.12413793103448276</v>
      </c>
      <c r="N1143" s="7"/>
      <c r="P1143" s="23"/>
      <c r="Q1143" s="24">
        <v>2818</v>
      </c>
      <c r="R1143" s="160">
        <f t="shared" si="1891"/>
        <v>30</v>
      </c>
      <c r="S1143" s="24">
        <v>180</v>
      </c>
      <c r="T1143" s="24">
        <f t="shared" si="1892"/>
        <v>7</v>
      </c>
      <c r="U1143" s="24">
        <v>60</v>
      </c>
      <c r="V1143" s="24">
        <f t="shared" si="1893"/>
        <v>10</v>
      </c>
      <c r="W1143" s="24">
        <v>15</v>
      </c>
      <c r="X1143" s="63" t="str">
        <f t="shared" si="1906"/>
        <v>カラフルしっぽ</v>
      </c>
      <c r="Y1143" s="96">
        <f t="shared" si="1907"/>
        <v>165</v>
      </c>
      <c r="Z1143" s="24">
        <f t="shared" si="1894"/>
        <v>1650</v>
      </c>
      <c r="AA1143" s="26">
        <f t="shared" si="1895"/>
        <v>0.55000000000000004</v>
      </c>
      <c r="AB1143" s="7"/>
      <c r="AD1143" s="23"/>
      <c r="AE1143" s="24">
        <v>2354</v>
      </c>
      <c r="AF1143" s="24">
        <f t="shared" si="1896"/>
        <v>75</v>
      </c>
      <c r="AG1143" s="24">
        <v>297</v>
      </c>
      <c r="AH1143" s="24">
        <f t="shared" si="1897"/>
        <v>2</v>
      </c>
      <c r="AI1143" s="24">
        <v>12</v>
      </c>
      <c r="AJ1143" s="24">
        <f t="shared" si="1898"/>
        <v>3</v>
      </c>
      <c r="AK1143" s="24">
        <v>0</v>
      </c>
      <c r="AL1143" s="63" t="str">
        <f t="shared" si="1908"/>
        <v>ピクミン引っこ抜き</v>
      </c>
      <c r="AM1143" s="96">
        <f t="shared" si="1909"/>
        <v>650</v>
      </c>
      <c r="AN1143" s="24">
        <f t="shared" si="1899"/>
        <v>1950</v>
      </c>
      <c r="AO1143" s="26">
        <f t="shared" si="1900"/>
        <v>0.26</v>
      </c>
      <c r="AP1143" s="7"/>
      <c r="AR1143" s="23"/>
      <c r="AS1143" s="24">
        <v>1271</v>
      </c>
      <c r="AT1143" s="159">
        <f t="shared" si="1901"/>
        <v>50</v>
      </c>
      <c r="AU1143" s="24">
        <v>63</v>
      </c>
      <c r="AV1143" s="24">
        <f t="shared" si="1902"/>
        <v>3</v>
      </c>
      <c r="AW1143" s="24">
        <v>6</v>
      </c>
      <c r="AX1143" s="24">
        <f t="shared" si="1903"/>
        <v>3</v>
      </c>
      <c r="AY1143" s="24">
        <v>0</v>
      </c>
      <c r="AZ1143" s="63" t="str">
        <f t="shared" si="1910"/>
        <v>ボイスチェンジャー</v>
      </c>
      <c r="BA1143" s="96">
        <f t="shared" si="1911"/>
        <v>682</v>
      </c>
      <c r="BB1143" s="24">
        <f t="shared" si="1904"/>
        <v>2046</v>
      </c>
      <c r="BC1143" s="26">
        <f t="shared" si="1905"/>
        <v>0.40920000000000001</v>
      </c>
      <c r="BD1143" s="22"/>
      <c r="BF1143" s="15"/>
      <c r="BG1143" s="9"/>
      <c r="BH1143" s="9" t="str">
        <f t="shared" si="1912"/>
        <v/>
      </c>
      <c r="BI1143" s="73"/>
      <c r="BJ1143" s="9" t="str">
        <f t="shared" si="1913"/>
        <v/>
      </c>
      <c r="BK1143" s="9"/>
      <c r="BL1143" s="9" t="str">
        <f t="shared" si="1914"/>
        <v/>
      </c>
      <c r="BM1143" s="9"/>
      <c r="BN1143" s="78" t="str">
        <f t="shared" si="1883"/>
        <v/>
      </c>
      <c r="BO1143" s="9" t="str">
        <f t="shared" si="1915"/>
        <v/>
      </c>
      <c r="BP1143" s="10" t="str">
        <f t="shared" si="1916"/>
        <v/>
      </c>
      <c r="BQ1143" s="7"/>
      <c r="BS1143" s="1"/>
      <c r="BT1143" s="15"/>
      <c r="BU1143" s="9"/>
      <c r="BV1143" s="9" t="str">
        <f t="shared" si="1917"/>
        <v/>
      </c>
      <c r="BW1143" s="9"/>
      <c r="BX1143" s="9" t="str">
        <f t="shared" si="1918"/>
        <v/>
      </c>
      <c r="BY1143" s="9"/>
      <c r="BZ1143" s="9" t="str">
        <f t="shared" si="1919"/>
        <v/>
      </c>
      <c r="CA1143" s="9"/>
      <c r="CB1143" s="78"/>
      <c r="CC1143" s="78" t="str">
        <f t="shared" si="1874"/>
        <v/>
      </c>
      <c r="CD1143" s="9" t="str">
        <f t="shared" si="1920"/>
        <v/>
      </c>
      <c r="CE1143" s="10" t="str">
        <f t="shared" si="1921"/>
        <v/>
      </c>
      <c r="CF1143" s="7"/>
      <c r="CH1143" s="15"/>
      <c r="CI1143" s="9"/>
      <c r="CJ1143" s="9" t="str">
        <f t="shared" si="1922"/>
        <v/>
      </c>
      <c r="CK1143" s="9"/>
      <c r="CL1143" s="9" t="str">
        <f t="shared" si="1923"/>
        <v/>
      </c>
      <c r="CM1143" s="9"/>
      <c r="CN1143" s="9" t="str">
        <f t="shared" si="1924"/>
        <v/>
      </c>
      <c r="CO1143" s="9"/>
      <c r="CP1143" s="78"/>
      <c r="CQ1143" s="78" t="str">
        <f t="shared" si="1880"/>
        <v/>
      </c>
      <c r="CR1143" s="9" t="str">
        <f t="shared" si="1925"/>
        <v/>
      </c>
      <c r="CS1143" s="10" t="str">
        <f t="shared" si="1926"/>
        <v/>
      </c>
      <c r="CT1143" s="7"/>
      <c r="DJ1143" s="248"/>
      <c r="DK1143" s="248"/>
      <c r="DL1143" s="248"/>
      <c r="DM1143" s="248"/>
      <c r="DN1143" s="248"/>
    </row>
    <row r="1144" spans="1:118" ht="15" customHeight="1" thickTop="1">
      <c r="A1144" s="89">
        <v>45677</v>
      </c>
      <c r="B1144" s="116">
        <f>IF(A1144="","",SUM(D1144:D1147)+SUM(R1144:R1147)+SUM(AF1144:AF1147)+SUM(AT1144:AT1147)+SUM(BH1132,BV1132,CJ1132))</f>
        <v>1540</v>
      </c>
      <c r="C1144" s="78">
        <v>4344</v>
      </c>
      <c r="D1144" s="78">
        <f t="shared" si="1884"/>
        <v>102</v>
      </c>
      <c r="E1144" s="78">
        <v>161</v>
      </c>
      <c r="F1144" s="28">
        <f t="shared" si="1885"/>
        <v>4</v>
      </c>
      <c r="G1144" s="78">
        <v>22</v>
      </c>
      <c r="H1144" s="78">
        <f t="shared" si="1886"/>
        <v>4</v>
      </c>
      <c r="I1144" s="78">
        <v>3</v>
      </c>
      <c r="J1144" s="90" t="str">
        <f t="shared" si="1887"/>
        <v>NICIマスコット</v>
      </c>
      <c r="K1144" s="91">
        <f t="shared" si="1888"/>
        <v>682</v>
      </c>
      <c r="L1144" s="28">
        <f t="shared" si="1889"/>
        <v>2728</v>
      </c>
      <c r="M1144" s="29">
        <f t="shared" si="1890"/>
        <v>0.26745098039215687</v>
      </c>
      <c r="N1144" s="7"/>
      <c r="P1144" s="89">
        <f>IF(A1144="","",A1144)</f>
        <v>45677</v>
      </c>
      <c r="Q1144" s="78">
        <v>3380</v>
      </c>
      <c r="R1144" s="78">
        <f t="shared" si="1891"/>
        <v>48</v>
      </c>
      <c r="S1144" s="78">
        <v>68</v>
      </c>
      <c r="T1144" s="28">
        <f t="shared" si="1892"/>
        <v>1</v>
      </c>
      <c r="U1144" s="78">
        <v>16</v>
      </c>
      <c r="V1144" s="78">
        <f t="shared" si="1893"/>
        <v>1</v>
      </c>
      <c r="W1144" s="78">
        <v>0</v>
      </c>
      <c r="X1144" s="90" t="str">
        <f t="shared" si="1906"/>
        <v>猫アイシャドウ</v>
      </c>
      <c r="Y1144" s="91">
        <f t="shared" si="1907"/>
        <v>1034</v>
      </c>
      <c r="Z1144" s="28">
        <f t="shared" si="1894"/>
        <v>1034</v>
      </c>
      <c r="AA1144" s="29">
        <f t="shared" si="1895"/>
        <v>0.21541666666666667</v>
      </c>
      <c r="AB1144" s="7" t="s">
        <v>407</v>
      </c>
      <c r="AD1144" s="89">
        <f>IF(A1144="","",A1144)</f>
        <v>45677</v>
      </c>
      <c r="AE1144" s="78">
        <v>2192</v>
      </c>
      <c r="AF1144" s="78">
        <f t="shared" si="1896"/>
        <v>73</v>
      </c>
      <c r="AG1144" s="78">
        <v>69</v>
      </c>
      <c r="AH1144" s="28">
        <f t="shared" si="1897"/>
        <v>1</v>
      </c>
      <c r="AI1144" s="78">
        <v>25</v>
      </c>
      <c r="AJ1144" s="78">
        <f t="shared" si="1898"/>
        <v>1</v>
      </c>
      <c r="AK1144" s="78">
        <v>0</v>
      </c>
      <c r="AL1144" s="90" t="str">
        <f t="shared" si="1908"/>
        <v>ミニ香水</v>
      </c>
      <c r="AM1144" s="91">
        <f t="shared" si="1909"/>
        <v>1100</v>
      </c>
      <c r="AN1144" s="28">
        <f t="shared" si="1899"/>
        <v>1100</v>
      </c>
      <c r="AO1144" s="29">
        <f t="shared" si="1900"/>
        <v>0.15068493150684931</v>
      </c>
      <c r="AP1144" s="7"/>
      <c r="AR1144" s="89">
        <f>IF(A1144="","",A1144)</f>
        <v>45677</v>
      </c>
      <c r="AS1144" s="78">
        <v>1577</v>
      </c>
      <c r="AT1144" s="78">
        <f t="shared" si="1901"/>
        <v>117</v>
      </c>
      <c r="AU1144" s="78">
        <v>103</v>
      </c>
      <c r="AV1144" s="78">
        <f t="shared" si="1902"/>
        <v>5</v>
      </c>
      <c r="AW1144" s="78">
        <v>4</v>
      </c>
      <c r="AX1144" s="78">
        <f t="shared" si="1903"/>
        <v>5</v>
      </c>
      <c r="AY1144" s="78">
        <v>20</v>
      </c>
      <c r="AZ1144" s="90" t="str">
        <f t="shared" si="1910"/>
        <v>テラスタルフェス</v>
      </c>
      <c r="BA1144" s="91">
        <f t="shared" si="1911"/>
        <v>800</v>
      </c>
      <c r="BB1144" s="28">
        <f t="shared" si="1904"/>
        <v>4000</v>
      </c>
      <c r="BC1144" s="29">
        <f t="shared" si="1905"/>
        <v>0.34188034188034189</v>
      </c>
      <c r="BD1144" s="22"/>
      <c r="BF1144" s="15"/>
      <c r="BG1144" s="9"/>
      <c r="BH1144" s="9" t="str">
        <f t="shared" si="1912"/>
        <v/>
      </c>
      <c r="BI1144" s="73"/>
      <c r="BJ1144" s="9" t="str">
        <f t="shared" si="1913"/>
        <v/>
      </c>
      <c r="BK1144" s="9"/>
      <c r="BL1144" s="9" t="str">
        <f t="shared" si="1914"/>
        <v/>
      </c>
      <c r="BM1144" s="9"/>
      <c r="BN1144" s="78" t="str">
        <f t="shared" si="1883"/>
        <v/>
      </c>
      <c r="BO1144" s="9" t="str">
        <f t="shared" si="1915"/>
        <v/>
      </c>
      <c r="BP1144" s="10" t="str">
        <f t="shared" si="1916"/>
        <v/>
      </c>
      <c r="BQ1144" s="7"/>
      <c r="BS1144" s="1"/>
      <c r="BT1144" s="15"/>
      <c r="BU1144" s="9"/>
      <c r="BV1144" s="9" t="str">
        <f t="shared" si="1917"/>
        <v/>
      </c>
      <c r="BW1144" s="9"/>
      <c r="BX1144" s="9" t="str">
        <f t="shared" si="1918"/>
        <v/>
      </c>
      <c r="BY1144" s="9"/>
      <c r="BZ1144" s="9" t="str">
        <f t="shared" si="1919"/>
        <v/>
      </c>
      <c r="CA1144" s="9"/>
      <c r="CB1144" s="78"/>
      <c r="CC1144" s="78" t="str">
        <f t="shared" si="1874"/>
        <v/>
      </c>
      <c r="CD1144" s="9" t="str">
        <f t="shared" si="1920"/>
        <v/>
      </c>
      <c r="CE1144" s="10" t="str">
        <f t="shared" si="1921"/>
        <v/>
      </c>
      <c r="CF1144" s="7"/>
      <c r="CH1144" s="15"/>
      <c r="CI1144" s="9"/>
      <c r="CJ1144" s="9" t="str">
        <f t="shared" si="1922"/>
        <v/>
      </c>
      <c r="CK1144" s="9"/>
      <c r="CL1144" s="9" t="str">
        <f t="shared" si="1923"/>
        <v/>
      </c>
      <c r="CM1144" s="9"/>
      <c r="CN1144" s="9" t="str">
        <f t="shared" si="1924"/>
        <v/>
      </c>
      <c r="CO1144" s="9"/>
      <c r="CP1144" s="78"/>
      <c r="CQ1144" s="78" t="str">
        <f t="shared" si="1880"/>
        <v/>
      </c>
      <c r="CR1144" s="9" t="str">
        <f t="shared" si="1925"/>
        <v/>
      </c>
      <c r="CS1144" s="10" t="str">
        <f t="shared" si="1926"/>
        <v/>
      </c>
      <c r="CT1144" s="7"/>
      <c r="DJ1144" s="250"/>
      <c r="DK1144" s="250"/>
      <c r="DL1144" s="250"/>
      <c r="DM1144" s="13"/>
      <c r="DN1144" s="250"/>
    </row>
    <row r="1145" spans="1:118" ht="15" customHeight="1">
      <c r="A1145" s="15"/>
      <c r="B1145" s="15"/>
      <c r="C1145" s="9">
        <v>5730</v>
      </c>
      <c r="D1145" s="9">
        <f t="shared" si="1884"/>
        <v>133</v>
      </c>
      <c r="E1145" s="9">
        <v>150</v>
      </c>
      <c r="F1145" s="9">
        <f t="shared" si="1885"/>
        <v>5</v>
      </c>
      <c r="G1145" s="9">
        <v>10</v>
      </c>
      <c r="H1145" s="9">
        <f t="shared" si="1886"/>
        <v>5</v>
      </c>
      <c r="I1145" s="9">
        <v>4</v>
      </c>
      <c r="J1145" s="62" t="str">
        <f t="shared" si="1887"/>
        <v>ピクミンマスコット</v>
      </c>
      <c r="K1145" s="95">
        <f t="shared" si="1888"/>
        <v>682</v>
      </c>
      <c r="L1145" s="9">
        <f t="shared" si="1889"/>
        <v>3410</v>
      </c>
      <c r="M1145" s="10">
        <f t="shared" si="1890"/>
        <v>0.256390977443609</v>
      </c>
      <c r="N1145" s="7"/>
      <c r="P1145" s="15"/>
      <c r="Q1145" s="9">
        <v>4298</v>
      </c>
      <c r="R1145" s="9">
        <f t="shared" si="1891"/>
        <v>95</v>
      </c>
      <c r="S1145" s="9">
        <v>199</v>
      </c>
      <c r="T1145" s="9">
        <f t="shared" si="1892"/>
        <v>3</v>
      </c>
      <c r="U1145" s="9">
        <v>22</v>
      </c>
      <c r="V1145" s="9">
        <f t="shared" si="1893"/>
        <v>2</v>
      </c>
      <c r="W1145" s="1">
        <v>6</v>
      </c>
      <c r="X1145" s="90" t="str">
        <f t="shared" si="1906"/>
        <v>ロムアンド</v>
      </c>
      <c r="Y1145" s="95">
        <f t="shared" si="1907"/>
        <v>1001</v>
      </c>
      <c r="Z1145" s="9">
        <f t="shared" si="1894"/>
        <v>2002</v>
      </c>
      <c r="AA1145" s="10">
        <f t="shared" si="1895"/>
        <v>0.21073684210526317</v>
      </c>
      <c r="AB1145" s="7"/>
      <c r="AD1145" s="15"/>
      <c r="AE1145" s="9">
        <v>2633</v>
      </c>
      <c r="AF1145" s="9">
        <f t="shared" si="1896"/>
        <v>72</v>
      </c>
      <c r="AG1145" s="9">
        <v>119</v>
      </c>
      <c r="AH1145" s="9">
        <f t="shared" si="1897"/>
        <v>3</v>
      </c>
      <c r="AI1145" s="9">
        <v>15</v>
      </c>
      <c r="AJ1145" s="9">
        <f t="shared" si="1898"/>
        <v>3</v>
      </c>
      <c r="AK1145" s="9">
        <v>0</v>
      </c>
      <c r="AL1145" s="62" t="str">
        <f t="shared" si="1908"/>
        <v>サンリオがま口</v>
      </c>
      <c r="AM1145" s="95">
        <f t="shared" si="1909"/>
        <v>500</v>
      </c>
      <c r="AN1145" s="9">
        <f t="shared" si="1899"/>
        <v>1500</v>
      </c>
      <c r="AO1145" s="10">
        <f t="shared" si="1900"/>
        <v>0.20833333333333334</v>
      </c>
      <c r="AP1145" s="7"/>
      <c r="AR1145" s="15"/>
      <c r="AS1145" s="9">
        <v>1363</v>
      </c>
      <c r="AT1145" s="9">
        <f t="shared" si="1901"/>
        <v>45</v>
      </c>
      <c r="AU1145" s="9">
        <v>166</v>
      </c>
      <c r="AV1145" s="9">
        <f t="shared" si="1902"/>
        <v>3</v>
      </c>
      <c r="AW1145" s="9">
        <v>4</v>
      </c>
      <c r="AX1145" s="78">
        <f t="shared" si="1903"/>
        <v>5</v>
      </c>
      <c r="AY1145" s="1">
        <v>0</v>
      </c>
      <c r="AZ1145" s="62" t="str">
        <f t="shared" si="1910"/>
        <v>スヌーピー財布</v>
      </c>
      <c r="BA1145" s="95">
        <f t="shared" si="1911"/>
        <v>980</v>
      </c>
      <c r="BB1145" s="9">
        <f t="shared" si="1904"/>
        <v>4900</v>
      </c>
      <c r="BC1145" s="10">
        <f t="shared" si="1905"/>
        <v>1.0888888888888888</v>
      </c>
      <c r="BD1145" s="22"/>
      <c r="BF1145" s="15"/>
      <c r="BG1145" s="9"/>
      <c r="BH1145" s="9" t="str">
        <f t="shared" si="1912"/>
        <v/>
      </c>
      <c r="BI1145" s="73"/>
      <c r="BJ1145" s="9" t="str">
        <f t="shared" si="1913"/>
        <v/>
      </c>
      <c r="BK1145" s="9"/>
      <c r="BL1145" s="9" t="str">
        <f t="shared" si="1914"/>
        <v/>
      </c>
      <c r="BM1145" s="9"/>
      <c r="BN1145" s="9"/>
      <c r="BO1145" s="9" t="str">
        <f t="shared" si="1915"/>
        <v/>
      </c>
      <c r="BP1145" s="10" t="str">
        <f t="shared" si="1916"/>
        <v/>
      </c>
      <c r="BQ1145" s="7"/>
      <c r="BS1145" s="1"/>
      <c r="BT1145" s="15"/>
      <c r="BU1145" s="9"/>
      <c r="BV1145" s="9" t="str">
        <f t="shared" si="1917"/>
        <v/>
      </c>
      <c r="BW1145" s="9"/>
      <c r="BX1145" s="9" t="str">
        <f t="shared" si="1918"/>
        <v/>
      </c>
      <c r="BY1145" s="9"/>
      <c r="BZ1145" s="9" t="str">
        <f t="shared" si="1919"/>
        <v/>
      </c>
      <c r="CA1145" s="9"/>
      <c r="CB1145" s="9"/>
      <c r="CC1145" s="9"/>
      <c r="CD1145" s="9" t="str">
        <f t="shared" si="1920"/>
        <v/>
      </c>
      <c r="CE1145" s="10" t="str">
        <f t="shared" si="1921"/>
        <v/>
      </c>
      <c r="CF1145" s="7"/>
      <c r="CH1145" s="15"/>
      <c r="CI1145" s="9"/>
      <c r="CJ1145" s="9" t="str">
        <f t="shared" si="1922"/>
        <v/>
      </c>
      <c r="CK1145" s="9"/>
      <c r="CL1145" s="9" t="str">
        <f t="shared" si="1923"/>
        <v/>
      </c>
      <c r="CM1145" s="9"/>
      <c r="CN1145" s="9" t="str">
        <f t="shared" si="1924"/>
        <v/>
      </c>
      <c r="CO1145" s="9"/>
      <c r="CP1145" s="9"/>
      <c r="CQ1145" s="9"/>
      <c r="CR1145" s="9" t="str">
        <f t="shared" si="1925"/>
        <v/>
      </c>
      <c r="CS1145" s="10" t="str">
        <f t="shared" si="1926"/>
        <v/>
      </c>
      <c r="CT1145" s="7"/>
    </row>
    <row r="1146" spans="1:118" ht="15" customHeight="1">
      <c r="A1146" s="15"/>
      <c r="B1146" s="15"/>
      <c r="C1146" s="9">
        <v>4099</v>
      </c>
      <c r="D1146" s="9">
        <f t="shared" si="1884"/>
        <v>78</v>
      </c>
      <c r="E1146" s="9">
        <v>289</v>
      </c>
      <c r="F1146" s="9">
        <f t="shared" si="1885"/>
        <v>7</v>
      </c>
      <c r="G1146" s="9">
        <v>16</v>
      </c>
      <c r="H1146" s="9">
        <f t="shared" si="1886"/>
        <v>4</v>
      </c>
      <c r="I1146" s="9">
        <v>6</v>
      </c>
      <c r="J1146" s="62" t="str">
        <f t="shared" si="1887"/>
        <v>グミッツェルプチ</v>
      </c>
      <c r="K1146" s="9">
        <f t="shared" si="1888"/>
        <v>188</v>
      </c>
      <c r="L1146" s="9">
        <f t="shared" si="1889"/>
        <v>752</v>
      </c>
      <c r="M1146" s="10">
        <f t="shared" si="1890"/>
        <v>9.6410256410256412E-2</v>
      </c>
      <c r="N1146" s="7"/>
      <c r="P1146" s="15"/>
      <c r="Q1146" s="9">
        <v>3455</v>
      </c>
      <c r="R1146" s="9">
        <f t="shared" si="1891"/>
        <v>68</v>
      </c>
      <c r="S1146" s="9">
        <v>87</v>
      </c>
      <c r="T1146" s="9">
        <f t="shared" si="1892"/>
        <v>2</v>
      </c>
      <c r="U1146" s="9">
        <v>18</v>
      </c>
      <c r="V1146" s="9">
        <f t="shared" si="1893"/>
        <v>2</v>
      </c>
      <c r="W1146" s="9">
        <v>0</v>
      </c>
      <c r="X1146" s="90" t="str">
        <f t="shared" si="1906"/>
        <v>サンリオキーケース</v>
      </c>
      <c r="Y1146" s="9">
        <f t="shared" si="1907"/>
        <v>640</v>
      </c>
      <c r="Z1146" s="118">
        <f t="shared" si="1894"/>
        <v>1280</v>
      </c>
      <c r="AA1146" s="137">
        <f t="shared" si="1895"/>
        <v>0.18823529411764706</v>
      </c>
      <c r="AB1146" s="7"/>
      <c r="AD1146" s="15"/>
      <c r="AE1146" s="9">
        <v>1743</v>
      </c>
      <c r="AF1146" s="9">
        <f t="shared" si="1896"/>
        <v>109</v>
      </c>
      <c r="AG1146" s="9">
        <v>102</v>
      </c>
      <c r="AH1146" s="9">
        <f t="shared" si="1897"/>
        <v>0</v>
      </c>
      <c r="AI1146" s="9">
        <v>16</v>
      </c>
      <c r="AJ1146" s="9">
        <f t="shared" si="1898"/>
        <v>1</v>
      </c>
      <c r="AK1146" s="9">
        <v>6</v>
      </c>
      <c r="AL1146" s="62" t="str">
        <f t="shared" si="1908"/>
        <v>ゲームアーク</v>
      </c>
      <c r="AM1146" s="9">
        <f t="shared" si="1909"/>
        <v>670</v>
      </c>
      <c r="AN1146" s="9">
        <f t="shared" si="1899"/>
        <v>670</v>
      </c>
      <c r="AO1146" s="10">
        <f t="shared" si="1900"/>
        <v>6.1467889908256884E-2</v>
      </c>
      <c r="AP1146" s="7"/>
      <c r="AR1146" s="17"/>
      <c r="AS1146" s="9">
        <v>1590</v>
      </c>
      <c r="AT1146" s="9">
        <f t="shared" si="1901"/>
        <v>95</v>
      </c>
      <c r="AU1146" s="9">
        <v>77</v>
      </c>
      <c r="AV1146" s="9">
        <f t="shared" si="1902"/>
        <v>8</v>
      </c>
      <c r="AW1146" s="9">
        <v>15</v>
      </c>
      <c r="AX1146" s="9">
        <f t="shared" si="1903"/>
        <v>2</v>
      </c>
      <c r="AY1146" s="9">
        <v>0</v>
      </c>
      <c r="AZ1146" s="62" t="str">
        <f t="shared" si="1910"/>
        <v>アクリルスライム</v>
      </c>
      <c r="BA1146" s="9">
        <f t="shared" si="1911"/>
        <v>334</v>
      </c>
      <c r="BB1146" s="9">
        <f t="shared" si="1904"/>
        <v>668</v>
      </c>
      <c r="BC1146" s="10">
        <f t="shared" si="1905"/>
        <v>7.0315789473684207E-2</v>
      </c>
      <c r="BD1146" s="22"/>
      <c r="BF1146" s="15"/>
      <c r="BG1146" s="9"/>
      <c r="BH1146" s="9" t="str">
        <f t="shared" si="1912"/>
        <v/>
      </c>
      <c r="BI1146" s="73"/>
      <c r="BJ1146" s="9" t="str">
        <f t="shared" si="1913"/>
        <v/>
      </c>
      <c r="BK1146" s="9"/>
      <c r="BL1146" s="9" t="str">
        <f t="shared" si="1914"/>
        <v/>
      </c>
      <c r="BM1146" s="9"/>
      <c r="BN1146" s="9"/>
      <c r="BO1146" s="9" t="str">
        <f t="shared" si="1915"/>
        <v/>
      </c>
      <c r="BP1146" s="10" t="str">
        <f t="shared" si="1916"/>
        <v/>
      </c>
      <c r="BQ1146" s="7"/>
      <c r="BS1146" s="1"/>
      <c r="BT1146" s="15"/>
      <c r="BU1146" s="9"/>
      <c r="BV1146" s="9" t="str">
        <f t="shared" si="1917"/>
        <v/>
      </c>
      <c r="BW1146" s="9"/>
      <c r="BX1146" s="9" t="str">
        <f t="shared" si="1918"/>
        <v/>
      </c>
      <c r="BY1146" s="9"/>
      <c r="BZ1146" s="9" t="str">
        <f t="shared" si="1919"/>
        <v/>
      </c>
      <c r="CA1146" s="9"/>
      <c r="CB1146" s="9"/>
      <c r="CC1146" s="9"/>
      <c r="CD1146" s="9" t="str">
        <f t="shared" si="1920"/>
        <v/>
      </c>
      <c r="CE1146" s="10" t="str">
        <f t="shared" si="1921"/>
        <v/>
      </c>
      <c r="CF1146" s="7"/>
      <c r="CH1146" s="15"/>
      <c r="CI1146" s="9"/>
      <c r="CJ1146" s="9" t="str">
        <f t="shared" si="1922"/>
        <v/>
      </c>
      <c r="CK1146" s="9"/>
      <c r="CL1146" s="9" t="str">
        <f t="shared" si="1923"/>
        <v/>
      </c>
      <c r="CM1146" s="9"/>
      <c r="CN1146" s="9" t="str">
        <f t="shared" si="1924"/>
        <v/>
      </c>
      <c r="CO1146" s="9"/>
      <c r="CP1146" s="9"/>
      <c r="CQ1146" s="9"/>
      <c r="CR1146" s="9" t="str">
        <f t="shared" si="1925"/>
        <v/>
      </c>
      <c r="CS1146" s="10" t="str">
        <f t="shared" si="1926"/>
        <v/>
      </c>
      <c r="CT1146" s="7"/>
    </row>
    <row r="1147" spans="1:118" ht="15" customHeight="1" thickBot="1">
      <c r="A1147" s="23"/>
      <c r="B1147" s="23"/>
      <c r="C1147" s="24">
        <v>4054</v>
      </c>
      <c r="D1147" s="24">
        <f t="shared" si="1884"/>
        <v>79</v>
      </c>
      <c r="E1147" s="24">
        <v>203</v>
      </c>
      <c r="F1147" s="24">
        <f t="shared" si="1885"/>
        <v>4</v>
      </c>
      <c r="G1147" s="24">
        <v>19</v>
      </c>
      <c r="H1147" s="24">
        <f t="shared" si="1886"/>
        <v>3</v>
      </c>
      <c r="I1147" s="24">
        <v>3</v>
      </c>
      <c r="J1147" s="63" t="str">
        <f t="shared" si="1887"/>
        <v>プロペラアヒル</v>
      </c>
      <c r="K1147" s="96">
        <f t="shared" si="1888"/>
        <v>180</v>
      </c>
      <c r="L1147" s="24">
        <f t="shared" si="1889"/>
        <v>540</v>
      </c>
      <c r="M1147" s="26">
        <f t="shared" si="1890"/>
        <v>6.8354430379746839E-2</v>
      </c>
      <c r="N1147" s="7"/>
      <c r="P1147" s="23"/>
      <c r="Q1147" s="24">
        <v>2870</v>
      </c>
      <c r="R1147" s="24">
        <f t="shared" si="1891"/>
        <v>52</v>
      </c>
      <c r="S1147" s="24">
        <v>191</v>
      </c>
      <c r="T1147" s="24">
        <f t="shared" si="1892"/>
        <v>11</v>
      </c>
      <c r="U1147" s="24">
        <v>64</v>
      </c>
      <c r="V1147" s="24">
        <f t="shared" si="1893"/>
        <v>11</v>
      </c>
      <c r="W1147" s="24">
        <v>8</v>
      </c>
      <c r="X1147" s="164" t="str">
        <f t="shared" si="1906"/>
        <v>カラフルしっぽ</v>
      </c>
      <c r="Y1147" s="132">
        <f t="shared" si="1907"/>
        <v>165</v>
      </c>
      <c r="Z1147" s="130">
        <f t="shared" si="1894"/>
        <v>1815</v>
      </c>
      <c r="AA1147" s="138">
        <f t="shared" si="1895"/>
        <v>0.34903846153846152</v>
      </c>
      <c r="AB1147" s="7" t="s">
        <v>408</v>
      </c>
      <c r="AD1147" s="23"/>
      <c r="AE1147" s="24">
        <v>2425</v>
      </c>
      <c r="AF1147" s="24">
        <f t="shared" si="1896"/>
        <v>71</v>
      </c>
      <c r="AG1147" s="24">
        <v>299</v>
      </c>
      <c r="AH1147" s="24">
        <f t="shared" si="1897"/>
        <v>2</v>
      </c>
      <c r="AI1147" s="24">
        <v>10</v>
      </c>
      <c r="AJ1147" s="24">
        <f t="shared" si="1898"/>
        <v>2</v>
      </c>
      <c r="AK1147" s="24">
        <v>0</v>
      </c>
      <c r="AL1147" s="63" t="str">
        <f t="shared" si="1908"/>
        <v>ピクミン引っこ抜き</v>
      </c>
      <c r="AM1147" s="96">
        <f t="shared" si="1909"/>
        <v>650</v>
      </c>
      <c r="AN1147" s="24">
        <f t="shared" si="1899"/>
        <v>1300</v>
      </c>
      <c r="AO1147" s="26">
        <f t="shared" si="1900"/>
        <v>0.18309859154929578</v>
      </c>
      <c r="AP1147" s="7"/>
      <c r="AR1147" s="23"/>
      <c r="AS1147" s="24">
        <v>1351</v>
      </c>
      <c r="AT1147" s="24">
        <f t="shared" si="1901"/>
        <v>80</v>
      </c>
      <c r="AU1147" s="24">
        <v>64</v>
      </c>
      <c r="AV1147" s="24">
        <f t="shared" si="1902"/>
        <v>1</v>
      </c>
      <c r="AW1147" s="24">
        <v>4</v>
      </c>
      <c r="AX1147" s="24">
        <f t="shared" si="1903"/>
        <v>2</v>
      </c>
      <c r="AY1147" s="24">
        <v>0</v>
      </c>
      <c r="AZ1147" s="63" t="str">
        <f t="shared" si="1910"/>
        <v>ボイスチェンジャー</v>
      </c>
      <c r="BA1147" s="96">
        <f t="shared" si="1911"/>
        <v>682</v>
      </c>
      <c r="BB1147" s="24">
        <f t="shared" si="1904"/>
        <v>1364</v>
      </c>
      <c r="BC1147" s="26">
        <f t="shared" si="1905"/>
        <v>0.17050000000000001</v>
      </c>
      <c r="BD1147" s="22"/>
      <c r="BF1147" s="15"/>
      <c r="BG1147" s="9"/>
      <c r="BH1147" s="9" t="str">
        <f t="shared" si="1912"/>
        <v/>
      </c>
      <c r="BI1147" s="73"/>
      <c r="BJ1147" s="9" t="str">
        <f t="shared" si="1913"/>
        <v/>
      </c>
      <c r="BK1147" s="9"/>
      <c r="BL1147" s="9" t="str">
        <f t="shared" si="1914"/>
        <v/>
      </c>
      <c r="BM1147" s="9"/>
      <c r="BN1147" s="9"/>
      <c r="BO1147" s="9" t="str">
        <f t="shared" si="1915"/>
        <v/>
      </c>
      <c r="BP1147" s="10" t="str">
        <f t="shared" si="1916"/>
        <v/>
      </c>
      <c r="BQ1147" s="7"/>
      <c r="BS1147" s="1"/>
      <c r="BT1147" s="15"/>
      <c r="BU1147" s="9"/>
      <c r="BV1147" s="9" t="str">
        <f t="shared" si="1917"/>
        <v/>
      </c>
      <c r="BW1147" s="9"/>
      <c r="BX1147" s="9" t="str">
        <f t="shared" si="1918"/>
        <v/>
      </c>
      <c r="BY1147" s="9"/>
      <c r="BZ1147" s="9" t="str">
        <f t="shared" si="1919"/>
        <v/>
      </c>
      <c r="CA1147" s="9"/>
      <c r="CB1147" s="9"/>
      <c r="CC1147" s="9"/>
      <c r="CD1147" s="9" t="str">
        <f t="shared" si="1920"/>
        <v/>
      </c>
      <c r="CE1147" s="10" t="str">
        <f t="shared" si="1921"/>
        <v/>
      </c>
      <c r="CF1147" s="7"/>
      <c r="CH1147" s="15"/>
      <c r="CI1147" s="9"/>
      <c r="CJ1147" s="9" t="str">
        <f t="shared" si="1922"/>
        <v/>
      </c>
      <c r="CK1147" s="9"/>
      <c r="CL1147" s="9" t="str">
        <f t="shared" si="1923"/>
        <v/>
      </c>
      <c r="CM1147" s="9"/>
      <c r="CN1147" s="9" t="str">
        <f t="shared" si="1924"/>
        <v/>
      </c>
      <c r="CO1147" s="9"/>
      <c r="CP1147" s="9"/>
      <c r="CQ1147" s="9"/>
      <c r="CR1147" s="9" t="str">
        <f t="shared" si="1925"/>
        <v/>
      </c>
      <c r="CS1147" s="10" t="str">
        <f t="shared" si="1926"/>
        <v/>
      </c>
      <c r="CT1147" s="7"/>
    </row>
    <row r="1148" spans="1:118" ht="15" customHeight="1" thickTop="1">
      <c r="A1148" s="89">
        <v>45684</v>
      </c>
      <c r="B1148" s="6">
        <f>IF(A1148="","",SUM(D1148:D1151)+SUM(R1148:R1151)+SUM(AF1148:AF1151)+SUM(AT1148:AT1151)+SUM(BH1133,BV1133,CJ1133))</f>
        <v>1805</v>
      </c>
      <c r="C1148" s="78">
        <v>4516</v>
      </c>
      <c r="D1148" s="78">
        <f t="shared" si="1884"/>
        <v>172</v>
      </c>
      <c r="E1148" s="78">
        <v>165</v>
      </c>
      <c r="F1148" s="78">
        <f t="shared" si="1885"/>
        <v>4</v>
      </c>
      <c r="G1148" s="78">
        <v>21</v>
      </c>
      <c r="H1148" s="78">
        <f t="shared" si="1886"/>
        <v>4</v>
      </c>
      <c r="I1148" s="78">
        <v>4</v>
      </c>
      <c r="J1148" s="90" t="str">
        <f t="shared" si="1887"/>
        <v>NICIマスコット</v>
      </c>
      <c r="K1148" s="91">
        <f t="shared" si="1888"/>
        <v>682</v>
      </c>
      <c r="L1148" s="28">
        <f t="shared" si="1889"/>
        <v>2728</v>
      </c>
      <c r="M1148" s="29">
        <f t="shared" si="1890"/>
        <v>0.15860465116279071</v>
      </c>
      <c r="N1148" s="7"/>
      <c r="P1148" s="89">
        <f>IF(A1148="","",A1148)</f>
        <v>45684</v>
      </c>
      <c r="Q1148" s="78">
        <v>3436</v>
      </c>
      <c r="R1148" s="78">
        <f t="shared" si="1891"/>
        <v>56</v>
      </c>
      <c r="S1148" s="78">
        <v>69</v>
      </c>
      <c r="T1148" s="78">
        <f t="shared" si="1892"/>
        <v>1</v>
      </c>
      <c r="U1148" s="78">
        <v>15</v>
      </c>
      <c r="V1148" s="78">
        <f t="shared" si="1893"/>
        <v>1</v>
      </c>
      <c r="W1148" s="78">
        <v>0</v>
      </c>
      <c r="X1148" s="90" t="str">
        <f t="shared" si="1906"/>
        <v>猫アイシャドウ</v>
      </c>
      <c r="Y1148" s="91">
        <f t="shared" si="1907"/>
        <v>1034</v>
      </c>
      <c r="Z1148" s="28">
        <f t="shared" si="1894"/>
        <v>1034</v>
      </c>
      <c r="AA1148" s="29">
        <f t="shared" si="1895"/>
        <v>0.18464285714285714</v>
      </c>
      <c r="AB1148" s="7"/>
      <c r="AD1148" s="89">
        <f>IF(A1148="","",A1148)</f>
        <v>45684</v>
      </c>
      <c r="AE1148" s="78">
        <v>2267</v>
      </c>
      <c r="AF1148" s="78">
        <f t="shared" si="1896"/>
        <v>75</v>
      </c>
      <c r="AG1148" s="78">
        <v>70</v>
      </c>
      <c r="AH1148" s="78">
        <f t="shared" si="1897"/>
        <v>1</v>
      </c>
      <c r="AI1148" s="78">
        <v>25</v>
      </c>
      <c r="AJ1148" s="78">
        <f t="shared" si="1898"/>
        <v>0</v>
      </c>
      <c r="AK1148" s="78">
        <v>3</v>
      </c>
      <c r="AL1148" s="90" t="str">
        <f t="shared" si="1908"/>
        <v>ミニ香水</v>
      </c>
      <c r="AM1148" s="91">
        <f t="shared" si="1909"/>
        <v>1100</v>
      </c>
      <c r="AN1148" s="28">
        <f t="shared" si="1899"/>
        <v>0</v>
      </c>
      <c r="AO1148" s="29">
        <f t="shared" si="1900"/>
        <v>0</v>
      </c>
      <c r="AP1148" s="7"/>
      <c r="AR1148" s="89">
        <f>IF(A1148="","",A1148)</f>
        <v>45684</v>
      </c>
      <c r="AS1148" s="78">
        <v>1781</v>
      </c>
      <c r="AT1148" s="78">
        <f t="shared" si="1901"/>
        <v>204</v>
      </c>
      <c r="AU1148" s="78">
        <v>111</v>
      </c>
      <c r="AV1148" s="28">
        <f t="shared" si="1902"/>
        <v>8</v>
      </c>
      <c r="AW1148" s="78">
        <v>18</v>
      </c>
      <c r="AX1148" s="78">
        <f t="shared" si="1903"/>
        <v>6</v>
      </c>
      <c r="AY1148" s="78">
        <v>0</v>
      </c>
      <c r="AZ1148" s="90" t="str">
        <f t="shared" si="1910"/>
        <v>テラスタルフェス</v>
      </c>
      <c r="BA1148" s="91">
        <f t="shared" si="1911"/>
        <v>800</v>
      </c>
      <c r="BB1148" s="28">
        <f t="shared" si="1904"/>
        <v>4800</v>
      </c>
      <c r="BC1148" s="29">
        <f t="shared" si="1905"/>
        <v>0.23529411764705882</v>
      </c>
      <c r="BD1148" s="22"/>
      <c r="BF1148" s="15"/>
      <c r="BG1148" s="9"/>
      <c r="BH1148" s="9" t="str">
        <f t="shared" si="1912"/>
        <v/>
      </c>
      <c r="BI1148" s="73"/>
      <c r="BJ1148" s="9" t="str">
        <f t="shared" si="1913"/>
        <v/>
      </c>
      <c r="BK1148" s="9"/>
      <c r="BL1148" s="9" t="str">
        <f t="shared" si="1914"/>
        <v/>
      </c>
      <c r="BM1148" s="9"/>
      <c r="BN1148" s="9"/>
      <c r="BO1148" s="9" t="str">
        <f t="shared" si="1915"/>
        <v/>
      </c>
      <c r="BP1148" s="10" t="str">
        <f t="shared" si="1916"/>
        <v/>
      </c>
      <c r="BQ1148" s="7"/>
      <c r="BS1148" s="1"/>
      <c r="BT1148" s="15"/>
      <c r="BU1148" s="9"/>
      <c r="BV1148" s="9" t="str">
        <f t="shared" si="1917"/>
        <v/>
      </c>
      <c r="BW1148" s="9"/>
      <c r="BX1148" s="9" t="str">
        <f t="shared" si="1918"/>
        <v/>
      </c>
      <c r="BY1148" s="9"/>
      <c r="BZ1148" s="9" t="str">
        <f t="shared" si="1919"/>
        <v/>
      </c>
      <c r="CA1148" s="9"/>
      <c r="CB1148" s="9"/>
      <c r="CC1148" s="9"/>
      <c r="CD1148" s="9" t="str">
        <f t="shared" si="1920"/>
        <v/>
      </c>
      <c r="CE1148" s="10" t="str">
        <f t="shared" si="1921"/>
        <v/>
      </c>
      <c r="CF1148" s="7"/>
      <c r="CH1148" s="15"/>
      <c r="CI1148" s="9"/>
      <c r="CJ1148" s="9" t="str">
        <f t="shared" si="1922"/>
        <v/>
      </c>
      <c r="CK1148" s="9"/>
      <c r="CL1148" s="9" t="str">
        <f t="shared" si="1923"/>
        <v/>
      </c>
      <c r="CM1148" s="9"/>
      <c r="CN1148" s="9" t="str">
        <f t="shared" si="1924"/>
        <v/>
      </c>
      <c r="CO1148" s="9"/>
      <c r="CP1148" s="9"/>
      <c r="CQ1148" s="9"/>
      <c r="CR1148" s="9" t="str">
        <f t="shared" si="1925"/>
        <v/>
      </c>
      <c r="CS1148" s="10" t="str">
        <f t="shared" si="1926"/>
        <v/>
      </c>
      <c r="CT1148" s="7"/>
    </row>
    <row r="1149" spans="1:118" ht="15" customHeight="1">
      <c r="A1149" s="30"/>
      <c r="B1149" s="15"/>
      <c r="C1149" s="9">
        <v>5921</v>
      </c>
      <c r="D1149" s="78">
        <f t="shared" si="1884"/>
        <v>191</v>
      </c>
      <c r="E1149" s="9">
        <v>158</v>
      </c>
      <c r="F1149" s="9">
        <f t="shared" si="1885"/>
        <v>8</v>
      </c>
      <c r="G1149" s="9">
        <v>5</v>
      </c>
      <c r="H1149" s="9">
        <f t="shared" si="1886"/>
        <v>9</v>
      </c>
      <c r="I1149" s="9">
        <v>0</v>
      </c>
      <c r="J1149" s="62" t="str">
        <f t="shared" si="1887"/>
        <v>ピクミンマスコット</v>
      </c>
      <c r="K1149" s="95">
        <f t="shared" si="1888"/>
        <v>682</v>
      </c>
      <c r="L1149" s="9">
        <f t="shared" si="1889"/>
        <v>6138</v>
      </c>
      <c r="M1149" s="10">
        <f t="shared" si="1890"/>
        <v>0.32136125654450259</v>
      </c>
      <c r="N1149" s="7"/>
      <c r="P1149" s="15"/>
      <c r="Q1149" s="9">
        <v>4335</v>
      </c>
      <c r="R1149" s="9">
        <f t="shared" si="1891"/>
        <v>37</v>
      </c>
      <c r="S1149" s="9">
        <v>199</v>
      </c>
      <c r="T1149" s="9">
        <f t="shared" si="1892"/>
        <v>0</v>
      </c>
      <c r="U1149" s="9">
        <v>28</v>
      </c>
      <c r="V1149" s="78">
        <f t="shared" si="1893"/>
        <v>0</v>
      </c>
      <c r="W1149" s="9">
        <v>0</v>
      </c>
      <c r="X1149" s="62" t="str">
        <f t="shared" si="1906"/>
        <v>ロムアンド</v>
      </c>
      <c r="Y1149" s="95">
        <f t="shared" si="1907"/>
        <v>1001</v>
      </c>
      <c r="Z1149" s="9">
        <f t="shared" si="1894"/>
        <v>0</v>
      </c>
      <c r="AA1149" s="10">
        <f t="shared" si="1895"/>
        <v>0</v>
      </c>
      <c r="AB1149" s="7"/>
      <c r="AD1149" s="15"/>
      <c r="AE1149" s="9">
        <v>2699</v>
      </c>
      <c r="AF1149" s="78">
        <f t="shared" si="1896"/>
        <v>66</v>
      </c>
      <c r="AG1149" s="9">
        <v>127</v>
      </c>
      <c r="AH1149" s="9">
        <f t="shared" si="1897"/>
        <v>8</v>
      </c>
      <c r="AI1149" s="9">
        <v>8</v>
      </c>
      <c r="AJ1149" s="78">
        <f t="shared" si="1898"/>
        <v>7</v>
      </c>
      <c r="AK1149" s="9">
        <v>0</v>
      </c>
      <c r="AL1149" s="62" t="str">
        <f t="shared" si="1908"/>
        <v>サンリオがま口</v>
      </c>
      <c r="AM1149" s="95">
        <f t="shared" si="1909"/>
        <v>500</v>
      </c>
      <c r="AN1149" s="9">
        <f t="shared" si="1899"/>
        <v>3500</v>
      </c>
      <c r="AO1149" s="10">
        <f t="shared" si="1900"/>
        <v>0.53030303030303028</v>
      </c>
      <c r="AP1149" s="7"/>
      <c r="AR1149" s="17"/>
      <c r="AS1149" s="9">
        <v>1390</v>
      </c>
      <c r="AT1149" s="9">
        <f t="shared" si="1901"/>
        <v>27</v>
      </c>
      <c r="AU1149" s="9">
        <v>166</v>
      </c>
      <c r="AV1149" s="9">
        <f t="shared" si="1902"/>
        <v>0</v>
      </c>
      <c r="AW1149" s="9">
        <v>4</v>
      </c>
      <c r="AX1149" s="9">
        <f t="shared" si="1903"/>
        <v>0</v>
      </c>
      <c r="AY1149" s="9">
        <v>176</v>
      </c>
      <c r="AZ1149" s="62" t="str">
        <f t="shared" si="1910"/>
        <v>スヌーピー財布</v>
      </c>
      <c r="BA1149" s="95">
        <f t="shared" si="1911"/>
        <v>980</v>
      </c>
      <c r="BB1149" s="9">
        <f t="shared" si="1904"/>
        <v>0</v>
      </c>
      <c r="BC1149" s="10">
        <f t="shared" si="1905"/>
        <v>0</v>
      </c>
      <c r="BD1149" s="22" t="s">
        <v>409</v>
      </c>
      <c r="BF1149" s="15"/>
      <c r="BG1149" s="9"/>
      <c r="BH1149" s="9" t="str">
        <f t="shared" si="1912"/>
        <v/>
      </c>
      <c r="BI1149" s="73"/>
      <c r="BJ1149" s="9" t="str">
        <f t="shared" si="1913"/>
        <v/>
      </c>
      <c r="BK1149" s="9"/>
      <c r="BL1149" s="9" t="str">
        <f t="shared" si="1914"/>
        <v/>
      </c>
      <c r="BM1149" s="9"/>
      <c r="BN1149" s="9"/>
      <c r="BO1149" s="9" t="str">
        <f t="shared" si="1915"/>
        <v/>
      </c>
      <c r="BP1149" s="10" t="str">
        <f t="shared" si="1916"/>
        <v/>
      </c>
      <c r="BQ1149" s="7"/>
      <c r="BS1149" s="1"/>
      <c r="BT1149" s="15"/>
      <c r="BU1149" s="9"/>
      <c r="BV1149" s="9" t="str">
        <f t="shared" si="1917"/>
        <v/>
      </c>
      <c r="BW1149" s="9"/>
      <c r="BX1149" s="9" t="str">
        <f t="shared" si="1918"/>
        <v/>
      </c>
      <c r="BY1149" s="9"/>
      <c r="BZ1149" s="9" t="str">
        <f t="shared" si="1919"/>
        <v/>
      </c>
      <c r="CA1149" s="9"/>
      <c r="CB1149" s="9"/>
      <c r="CC1149" s="9"/>
      <c r="CD1149" s="9" t="str">
        <f t="shared" si="1920"/>
        <v/>
      </c>
      <c r="CE1149" s="10" t="str">
        <f t="shared" si="1921"/>
        <v/>
      </c>
      <c r="CF1149" s="7"/>
      <c r="CH1149" s="15"/>
      <c r="CI1149" s="9"/>
      <c r="CJ1149" s="9" t="str">
        <f t="shared" si="1922"/>
        <v/>
      </c>
      <c r="CK1149" s="9"/>
      <c r="CL1149" s="9" t="str">
        <f t="shared" si="1923"/>
        <v/>
      </c>
      <c r="CM1149" s="9"/>
      <c r="CN1149" s="9" t="str">
        <f t="shared" si="1924"/>
        <v/>
      </c>
      <c r="CO1149" s="9"/>
      <c r="CP1149" s="9"/>
      <c r="CQ1149" s="9"/>
      <c r="CR1149" s="9" t="str">
        <f t="shared" si="1925"/>
        <v/>
      </c>
      <c r="CS1149" s="10" t="str">
        <f t="shared" si="1926"/>
        <v/>
      </c>
      <c r="CT1149" s="7"/>
    </row>
    <row r="1150" spans="1:118" ht="15" customHeight="1">
      <c r="A1150" s="73"/>
      <c r="B1150" s="15"/>
      <c r="C1150" s="9">
        <v>4192</v>
      </c>
      <c r="D1150" s="78">
        <f t="shared" si="1884"/>
        <v>93</v>
      </c>
      <c r="E1150" s="9">
        <v>297</v>
      </c>
      <c r="F1150" s="9">
        <f t="shared" si="1885"/>
        <v>8</v>
      </c>
      <c r="G1150" s="9">
        <v>15</v>
      </c>
      <c r="H1150" s="9">
        <f t="shared" si="1886"/>
        <v>7</v>
      </c>
      <c r="I1150" s="9">
        <v>5</v>
      </c>
      <c r="J1150" s="62" t="str">
        <f t="shared" si="1887"/>
        <v>グミッツェルプチ</v>
      </c>
      <c r="K1150" s="9">
        <f t="shared" si="1888"/>
        <v>188</v>
      </c>
      <c r="L1150" s="118">
        <f t="shared" si="1889"/>
        <v>1316</v>
      </c>
      <c r="M1150" s="137">
        <f t="shared" si="1890"/>
        <v>0.14150537634408603</v>
      </c>
      <c r="N1150" s="22"/>
      <c r="P1150" s="15"/>
      <c r="Q1150" s="9">
        <v>3558</v>
      </c>
      <c r="R1150" s="9">
        <f t="shared" si="1891"/>
        <v>103</v>
      </c>
      <c r="S1150" s="9">
        <v>88</v>
      </c>
      <c r="T1150" s="9">
        <f t="shared" si="1892"/>
        <v>1</v>
      </c>
      <c r="U1150" s="9">
        <v>17</v>
      </c>
      <c r="V1150" s="9">
        <f t="shared" si="1893"/>
        <v>1</v>
      </c>
      <c r="W1150" s="9">
        <v>0</v>
      </c>
      <c r="X1150" s="62" t="str">
        <f t="shared" si="1906"/>
        <v>サンリオキーケース</v>
      </c>
      <c r="Y1150" s="9">
        <f t="shared" si="1907"/>
        <v>640</v>
      </c>
      <c r="Z1150" s="118">
        <f t="shared" si="1894"/>
        <v>640</v>
      </c>
      <c r="AA1150" s="137">
        <f t="shared" si="1895"/>
        <v>6.2135922330097085E-2</v>
      </c>
      <c r="AB1150" s="7"/>
      <c r="AD1150" s="15"/>
      <c r="AE1150" s="9">
        <v>1910</v>
      </c>
      <c r="AF1150" s="78">
        <f t="shared" si="1896"/>
        <v>167</v>
      </c>
      <c r="AG1150" s="9">
        <v>107</v>
      </c>
      <c r="AH1150" s="9">
        <f t="shared" si="1897"/>
        <v>5</v>
      </c>
      <c r="AI1150" s="9">
        <v>16</v>
      </c>
      <c r="AJ1150" s="9">
        <f t="shared" si="1898"/>
        <v>6</v>
      </c>
      <c r="AK1150" s="9">
        <v>0</v>
      </c>
      <c r="AL1150" s="62" t="str">
        <f t="shared" si="1908"/>
        <v>ゲームアーク</v>
      </c>
      <c r="AM1150" s="9">
        <f t="shared" si="1909"/>
        <v>670</v>
      </c>
      <c r="AN1150" s="9">
        <f t="shared" si="1899"/>
        <v>4020</v>
      </c>
      <c r="AO1150" s="10">
        <f t="shared" si="1900"/>
        <v>0.2407185628742515</v>
      </c>
      <c r="AP1150" s="7"/>
      <c r="AR1150" s="140"/>
      <c r="AS1150" s="95">
        <v>1653</v>
      </c>
      <c r="AT1150" s="9">
        <f t="shared" si="1901"/>
        <v>63</v>
      </c>
      <c r="AU1150" s="9">
        <v>80</v>
      </c>
      <c r="AV1150" s="9">
        <f t="shared" si="1902"/>
        <v>3</v>
      </c>
      <c r="AW1150" s="9">
        <v>13</v>
      </c>
      <c r="AX1150" s="9">
        <f t="shared" si="1903"/>
        <v>2</v>
      </c>
      <c r="AY1150" s="9">
        <v>0</v>
      </c>
      <c r="AZ1150" s="62" t="str">
        <f t="shared" si="1910"/>
        <v>アクリルスライム</v>
      </c>
      <c r="BA1150" s="9">
        <f t="shared" si="1911"/>
        <v>334</v>
      </c>
      <c r="BB1150" s="9">
        <f t="shared" si="1904"/>
        <v>668</v>
      </c>
      <c r="BC1150" s="10">
        <f t="shared" si="1905"/>
        <v>0.10603174603174603</v>
      </c>
      <c r="BD1150" s="22"/>
      <c r="BF1150" s="15"/>
      <c r="BG1150" s="9"/>
      <c r="BH1150" s="9" t="str">
        <f t="shared" si="1912"/>
        <v/>
      </c>
      <c r="BI1150" s="73"/>
      <c r="BJ1150" s="9" t="str">
        <f t="shared" si="1913"/>
        <v/>
      </c>
      <c r="BK1150" s="9"/>
      <c r="BL1150" s="9" t="str">
        <f t="shared" si="1914"/>
        <v/>
      </c>
      <c r="BM1150" s="9"/>
      <c r="BN1150" s="9"/>
      <c r="BO1150" s="9" t="str">
        <f t="shared" si="1915"/>
        <v/>
      </c>
      <c r="BP1150" s="10" t="str">
        <f t="shared" si="1916"/>
        <v/>
      </c>
      <c r="BQ1150" s="7"/>
      <c r="BS1150" s="1"/>
      <c r="BT1150" s="15"/>
      <c r="BU1150" s="9"/>
      <c r="BV1150" s="9" t="str">
        <f t="shared" si="1917"/>
        <v/>
      </c>
      <c r="BW1150" s="9"/>
      <c r="BX1150" s="9" t="str">
        <f t="shared" si="1918"/>
        <v/>
      </c>
      <c r="BY1150" s="9"/>
      <c r="BZ1150" s="9" t="str">
        <f t="shared" si="1919"/>
        <v/>
      </c>
      <c r="CA1150" s="9"/>
      <c r="CB1150" s="9"/>
      <c r="CC1150" s="9"/>
      <c r="CD1150" s="9" t="str">
        <f t="shared" si="1920"/>
        <v/>
      </c>
      <c r="CE1150" s="10" t="str">
        <f t="shared" si="1921"/>
        <v/>
      </c>
      <c r="CF1150" s="7"/>
      <c r="CH1150" s="15"/>
      <c r="CI1150" s="9"/>
      <c r="CJ1150" s="9" t="str">
        <f t="shared" si="1922"/>
        <v/>
      </c>
      <c r="CK1150" s="9"/>
      <c r="CL1150" s="9" t="str">
        <f t="shared" si="1923"/>
        <v/>
      </c>
      <c r="CM1150" s="9"/>
      <c r="CN1150" s="9" t="str">
        <f t="shared" si="1924"/>
        <v/>
      </c>
      <c r="CO1150" s="9"/>
      <c r="CP1150" s="9"/>
      <c r="CQ1150" s="9"/>
      <c r="CR1150" s="9" t="str">
        <f t="shared" si="1925"/>
        <v/>
      </c>
      <c r="CS1150" s="10" t="str">
        <f t="shared" si="1926"/>
        <v/>
      </c>
      <c r="CT1150" s="7"/>
    </row>
    <row r="1151" spans="1:118" ht="15" customHeight="1" thickBot="1">
      <c r="A1151" s="125"/>
      <c r="B1151" s="23"/>
      <c r="C1151" s="127">
        <v>4162</v>
      </c>
      <c r="D1151" s="141">
        <f t="shared" si="1884"/>
        <v>108</v>
      </c>
      <c r="E1151" s="129">
        <v>213</v>
      </c>
      <c r="F1151" s="128">
        <f t="shared" si="1885"/>
        <v>10</v>
      </c>
      <c r="G1151" s="129">
        <v>11</v>
      </c>
      <c r="H1151" s="128">
        <f t="shared" si="1886"/>
        <v>11</v>
      </c>
      <c r="I1151" s="130">
        <v>7</v>
      </c>
      <c r="J1151" s="131" t="str">
        <f t="shared" si="1887"/>
        <v>プロペラアヒル</v>
      </c>
      <c r="K1151" s="132">
        <f t="shared" si="1888"/>
        <v>180</v>
      </c>
      <c r="L1151" s="130">
        <f t="shared" si="1889"/>
        <v>1980</v>
      </c>
      <c r="M1151" s="139">
        <f t="shared" si="1890"/>
        <v>0.18333333333333332</v>
      </c>
      <c r="N1151" s="121"/>
      <c r="P1151" s="165" t="str">
        <f>IF(A1151="","",A1151)</f>
        <v/>
      </c>
      <c r="Q1151" s="130">
        <v>2898</v>
      </c>
      <c r="R1151" s="128">
        <f t="shared" si="1891"/>
        <v>28</v>
      </c>
      <c r="S1151" s="130">
        <v>198</v>
      </c>
      <c r="T1151" s="128">
        <f t="shared" si="1892"/>
        <v>7</v>
      </c>
      <c r="U1151" s="130">
        <v>62</v>
      </c>
      <c r="V1151" s="128">
        <f t="shared" si="1893"/>
        <v>10</v>
      </c>
      <c r="W1151" s="130">
        <v>-50</v>
      </c>
      <c r="X1151" s="131" t="str">
        <f t="shared" si="1906"/>
        <v>カラフルしっぽ</v>
      </c>
      <c r="Y1151" s="132">
        <f t="shared" si="1907"/>
        <v>165</v>
      </c>
      <c r="Z1151" s="130">
        <f t="shared" si="1894"/>
        <v>1650</v>
      </c>
      <c r="AA1151" s="138">
        <f t="shared" si="1895"/>
        <v>0.5892857142857143</v>
      </c>
      <c r="AB1151" s="124" t="s">
        <v>410</v>
      </c>
      <c r="AD1151" s="125" t="str">
        <f>IF(A1151="","",A1151)</f>
        <v/>
      </c>
      <c r="AE1151" s="130">
        <v>2495</v>
      </c>
      <c r="AF1151" s="142">
        <f t="shared" si="1896"/>
        <v>70</v>
      </c>
      <c r="AG1151" s="130">
        <v>300</v>
      </c>
      <c r="AH1151" s="128">
        <f t="shared" si="1897"/>
        <v>1</v>
      </c>
      <c r="AI1151" s="130">
        <v>9</v>
      </c>
      <c r="AJ1151" s="128">
        <f t="shared" si="1898"/>
        <v>1</v>
      </c>
      <c r="AK1151" s="130">
        <v>0</v>
      </c>
      <c r="AL1151" s="63" t="str">
        <f t="shared" si="1908"/>
        <v>ピクミン引っこ抜き</v>
      </c>
      <c r="AM1151" s="96">
        <f t="shared" si="1909"/>
        <v>650</v>
      </c>
      <c r="AN1151" s="24">
        <f t="shared" si="1899"/>
        <v>650</v>
      </c>
      <c r="AO1151" s="26">
        <f t="shared" si="1900"/>
        <v>9.285714285714286E-2</v>
      </c>
      <c r="AP1151" s="124"/>
      <c r="AR1151" s="125" t="str">
        <f>IF(A1151="","",A1151)</f>
        <v/>
      </c>
      <c r="AS1151" s="130">
        <v>1398</v>
      </c>
      <c r="AT1151" s="128">
        <f t="shared" si="1901"/>
        <v>47</v>
      </c>
      <c r="AU1151" s="130">
        <v>66</v>
      </c>
      <c r="AV1151" s="128">
        <f t="shared" si="1902"/>
        <v>2</v>
      </c>
      <c r="AW1151" s="130">
        <v>2</v>
      </c>
      <c r="AX1151" s="128">
        <f t="shared" si="1903"/>
        <v>2</v>
      </c>
      <c r="AY1151" s="130">
        <v>58</v>
      </c>
      <c r="AZ1151" s="63" t="str">
        <f t="shared" si="1910"/>
        <v>ボイスチェンジャー</v>
      </c>
      <c r="BA1151" s="96">
        <f t="shared" si="1911"/>
        <v>682</v>
      </c>
      <c r="BB1151" s="24">
        <f t="shared" si="1904"/>
        <v>1364</v>
      </c>
      <c r="BC1151" s="26">
        <f t="shared" si="1905"/>
        <v>0.29021276595744683</v>
      </c>
      <c r="BD1151" s="22" t="s">
        <v>411</v>
      </c>
      <c r="BF1151" s="15"/>
      <c r="BG1151" s="9"/>
      <c r="BH1151" s="9" t="str">
        <f t="shared" si="1912"/>
        <v/>
      </c>
      <c r="BI1151" s="73"/>
      <c r="BJ1151" s="9" t="str">
        <f t="shared" si="1913"/>
        <v/>
      </c>
      <c r="BK1151" s="9"/>
      <c r="BL1151" s="9" t="str">
        <f t="shared" si="1914"/>
        <v/>
      </c>
      <c r="BM1151" s="9"/>
      <c r="BN1151" s="9"/>
      <c r="BO1151" s="9" t="str">
        <f t="shared" si="1915"/>
        <v/>
      </c>
      <c r="BP1151" s="10" t="str">
        <f t="shared" si="1916"/>
        <v/>
      </c>
      <c r="BQ1151" s="7"/>
      <c r="BS1151" s="1"/>
      <c r="BT1151" s="15"/>
      <c r="BU1151" s="9"/>
      <c r="BV1151" s="9" t="str">
        <f t="shared" si="1917"/>
        <v/>
      </c>
      <c r="BW1151" s="9"/>
      <c r="BX1151" s="9" t="str">
        <f t="shared" si="1918"/>
        <v/>
      </c>
      <c r="BY1151" s="9"/>
      <c r="BZ1151" s="9" t="str">
        <f t="shared" si="1919"/>
        <v/>
      </c>
      <c r="CA1151" s="9"/>
      <c r="CB1151" s="9"/>
      <c r="CC1151" s="9"/>
      <c r="CD1151" s="9" t="str">
        <f t="shared" si="1920"/>
        <v/>
      </c>
      <c r="CE1151" s="10" t="str">
        <f t="shared" si="1921"/>
        <v/>
      </c>
      <c r="CF1151" s="7"/>
      <c r="CH1151" s="15"/>
      <c r="CI1151" s="9"/>
      <c r="CJ1151" s="9" t="str">
        <f t="shared" si="1922"/>
        <v/>
      </c>
      <c r="CK1151" s="9"/>
      <c r="CL1151" s="9" t="str">
        <f t="shared" si="1923"/>
        <v/>
      </c>
      <c r="CM1151" s="9"/>
      <c r="CN1151" s="9" t="str">
        <f t="shared" si="1924"/>
        <v/>
      </c>
      <c r="CO1151" s="9"/>
      <c r="CP1151" s="9"/>
      <c r="CQ1151" s="9"/>
      <c r="CR1151" s="9" t="str">
        <f t="shared" si="1925"/>
        <v/>
      </c>
      <c r="CS1151" s="10" t="str">
        <f t="shared" si="1926"/>
        <v/>
      </c>
      <c r="CT1151" s="7"/>
    </row>
    <row r="1152" spans="1:118" ht="15" customHeight="1" thickTop="1">
      <c r="A1152" s="89">
        <v>45687</v>
      </c>
      <c r="B1152" s="6">
        <f>IF(A1152="","",SUM(D1152:D1155)+SUM(R1152:R1155)+SUM(AF1152:AF1155)+SUM(AT1152:AT1155)+SUM(BH1134,BV1134,CJ1134))</f>
        <v>247</v>
      </c>
      <c r="C1152" s="119">
        <v>4522</v>
      </c>
      <c r="D1152" s="78">
        <f t="shared" si="1884"/>
        <v>6</v>
      </c>
      <c r="E1152" s="120">
        <v>165</v>
      </c>
      <c r="F1152" s="78">
        <f t="shared" si="1885"/>
        <v>0</v>
      </c>
      <c r="G1152" s="120">
        <v>24</v>
      </c>
      <c r="H1152" s="78">
        <f t="shared" si="1886"/>
        <v>1</v>
      </c>
      <c r="I1152" s="78"/>
      <c r="J1152" s="90" t="str">
        <f t="shared" si="1887"/>
        <v>NICIマスコット</v>
      </c>
      <c r="K1152" s="91">
        <f t="shared" si="1888"/>
        <v>682</v>
      </c>
      <c r="L1152" s="28">
        <f t="shared" si="1889"/>
        <v>682</v>
      </c>
      <c r="M1152" s="29">
        <f t="shared" si="1890"/>
        <v>1.1366666666666667</v>
      </c>
      <c r="N1152" s="124"/>
      <c r="P1152" s="89">
        <f>IF(A1152="","",A1152)</f>
        <v>45687</v>
      </c>
      <c r="Q1152" s="78">
        <v>3438</v>
      </c>
      <c r="R1152" s="166">
        <f t="shared" si="1891"/>
        <v>2</v>
      </c>
      <c r="S1152" s="78">
        <v>69</v>
      </c>
      <c r="T1152" s="78">
        <f t="shared" si="1892"/>
        <v>0</v>
      </c>
      <c r="U1152" s="78">
        <v>15</v>
      </c>
      <c r="V1152" s="78">
        <f t="shared" si="1893"/>
        <v>0</v>
      </c>
      <c r="W1152" s="78">
        <v>0</v>
      </c>
      <c r="X1152" s="90" t="str">
        <f t="shared" si="1906"/>
        <v>猫アイシャドウ</v>
      </c>
      <c r="Y1152" s="91">
        <f t="shared" si="1907"/>
        <v>1034</v>
      </c>
      <c r="Z1152" s="28">
        <f t="shared" si="1894"/>
        <v>0</v>
      </c>
      <c r="AA1152" s="29">
        <f t="shared" si="1895"/>
        <v>0</v>
      </c>
      <c r="AB1152" s="206" t="s">
        <v>412</v>
      </c>
      <c r="AD1152" s="89">
        <f>IF(A1152="","",A1152)</f>
        <v>45687</v>
      </c>
      <c r="AE1152" s="78">
        <v>2294</v>
      </c>
      <c r="AF1152" s="78">
        <f t="shared" si="1896"/>
        <v>27</v>
      </c>
      <c r="AG1152" s="78">
        <v>71</v>
      </c>
      <c r="AH1152" s="78">
        <f t="shared" si="1897"/>
        <v>1</v>
      </c>
      <c r="AI1152" s="78">
        <v>27</v>
      </c>
      <c r="AJ1152" s="78">
        <f t="shared" si="1898"/>
        <v>1</v>
      </c>
      <c r="AK1152" s="78">
        <v>13</v>
      </c>
      <c r="AL1152" s="90" t="str">
        <f t="shared" si="1908"/>
        <v>ミニ香水</v>
      </c>
      <c r="AM1152" s="91">
        <f t="shared" si="1909"/>
        <v>1100</v>
      </c>
      <c r="AN1152" s="28">
        <f t="shared" si="1899"/>
        <v>1100</v>
      </c>
      <c r="AO1152" s="29">
        <f t="shared" si="1900"/>
        <v>0.40740740740740738</v>
      </c>
      <c r="AP1152" s="93"/>
      <c r="AR1152" s="89">
        <f>IF(A1152="","",A1152)</f>
        <v>45687</v>
      </c>
      <c r="AS1152" s="78">
        <v>1788</v>
      </c>
      <c r="AT1152" s="78">
        <f t="shared" si="1901"/>
        <v>7</v>
      </c>
      <c r="AU1152" s="78">
        <v>111</v>
      </c>
      <c r="AV1152" s="28">
        <f t="shared" si="1902"/>
        <v>0</v>
      </c>
      <c r="AW1152" s="78">
        <v>18</v>
      </c>
      <c r="AX1152" s="78">
        <f t="shared" si="1903"/>
        <v>0</v>
      </c>
      <c r="AY1152" s="78">
        <v>0</v>
      </c>
      <c r="AZ1152" s="90" t="str">
        <f t="shared" si="1910"/>
        <v>テラスタルフェス</v>
      </c>
      <c r="BA1152" s="91">
        <f t="shared" si="1911"/>
        <v>800</v>
      </c>
      <c r="BB1152" s="28">
        <f t="shared" si="1904"/>
        <v>0</v>
      </c>
      <c r="BC1152" s="29">
        <f t="shared" si="1905"/>
        <v>0</v>
      </c>
      <c r="BD1152" s="22"/>
      <c r="BF1152" s="15"/>
      <c r="BG1152" s="9"/>
      <c r="BH1152" s="9" t="str">
        <f t="shared" si="1912"/>
        <v/>
      </c>
      <c r="BI1152" s="73"/>
      <c r="BJ1152" s="9" t="str">
        <f t="shared" si="1913"/>
        <v/>
      </c>
      <c r="BK1152" s="9"/>
      <c r="BL1152" s="9" t="str">
        <f t="shared" si="1914"/>
        <v/>
      </c>
      <c r="BM1152" s="9"/>
      <c r="BN1152" s="9"/>
      <c r="BO1152" s="9" t="str">
        <f t="shared" si="1915"/>
        <v/>
      </c>
      <c r="BP1152" s="10" t="str">
        <f t="shared" si="1916"/>
        <v/>
      </c>
      <c r="BQ1152" s="7"/>
      <c r="BS1152" s="1"/>
      <c r="BT1152" s="15"/>
      <c r="BU1152" s="9"/>
      <c r="BV1152" s="9" t="str">
        <f t="shared" si="1917"/>
        <v/>
      </c>
      <c r="BW1152" s="9"/>
      <c r="BX1152" s="9" t="str">
        <f t="shared" si="1918"/>
        <v/>
      </c>
      <c r="BY1152" s="9"/>
      <c r="BZ1152" s="9" t="str">
        <f t="shared" si="1919"/>
        <v/>
      </c>
      <c r="CA1152" s="9"/>
      <c r="CB1152" s="9"/>
      <c r="CC1152" s="9"/>
      <c r="CD1152" s="9" t="str">
        <f t="shared" si="1920"/>
        <v/>
      </c>
      <c r="CE1152" s="10" t="str">
        <f t="shared" si="1921"/>
        <v/>
      </c>
      <c r="CF1152" s="7"/>
      <c r="CH1152" s="15"/>
      <c r="CI1152" s="9"/>
      <c r="CJ1152" s="9" t="str">
        <f t="shared" si="1922"/>
        <v/>
      </c>
      <c r="CK1152" s="9"/>
      <c r="CL1152" s="9" t="str">
        <f t="shared" si="1923"/>
        <v/>
      </c>
      <c r="CM1152" s="9"/>
      <c r="CN1152" s="9" t="str">
        <f t="shared" si="1924"/>
        <v/>
      </c>
      <c r="CO1152" s="9"/>
      <c r="CP1152" s="9"/>
      <c r="CQ1152" s="9"/>
      <c r="CR1152" s="9" t="str">
        <f t="shared" si="1925"/>
        <v/>
      </c>
      <c r="CS1152" s="10" t="str">
        <f t="shared" si="1926"/>
        <v/>
      </c>
      <c r="CT1152" s="7"/>
    </row>
    <row r="1153" spans="1:98" ht="15" customHeight="1">
      <c r="A1153" s="153" t="s">
        <v>54</v>
      </c>
      <c r="B1153" s="15"/>
      <c r="C1153" s="74">
        <v>5951</v>
      </c>
      <c r="D1153" s="78">
        <f t="shared" si="1884"/>
        <v>30</v>
      </c>
      <c r="E1153" s="75">
        <v>159</v>
      </c>
      <c r="F1153" s="9">
        <f t="shared" si="1885"/>
        <v>1</v>
      </c>
      <c r="G1153" s="102">
        <v>4</v>
      </c>
      <c r="H1153" s="9">
        <f t="shared" si="1886"/>
        <v>1</v>
      </c>
      <c r="I1153" s="1">
        <v>5</v>
      </c>
      <c r="J1153" s="62" t="str">
        <f t="shared" si="1887"/>
        <v>ピクミンマスコット</v>
      </c>
      <c r="K1153" s="95">
        <f t="shared" si="1888"/>
        <v>682</v>
      </c>
      <c r="L1153" s="19">
        <f t="shared" si="1889"/>
        <v>682</v>
      </c>
      <c r="M1153" s="21">
        <f t="shared" si="1890"/>
        <v>0.22733333333333333</v>
      </c>
      <c r="N1153" s="7"/>
      <c r="P1153" s="15"/>
      <c r="Q1153" s="9">
        <v>4339</v>
      </c>
      <c r="R1153" s="110">
        <f t="shared" si="1891"/>
        <v>4</v>
      </c>
      <c r="S1153" s="9">
        <v>199</v>
      </c>
      <c r="T1153" s="9">
        <f t="shared" si="1892"/>
        <v>0</v>
      </c>
      <c r="U1153" s="9">
        <v>28</v>
      </c>
      <c r="V1153" s="78">
        <f t="shared" si="1893"/>
        <v>0</v>
      </c>
      <c r="W1153" s="9">
        <v>0</v>
      </c>
      <c r="X1153" s="62" t="str">
        <f t="shared" si="1906"/>
        <v>ロムアンド</v>
      </c>
      <c r="Y1153" s="95">
        <f t="shared" si="1907"/>
        <v>1001</v>
      </c>
      <c r="Z1153" s="9">
        <f t="shared" si="1894"/>
        <v>0</v>
      </c>
      <c r="AA1153" s="10">
        <f t="shared" si="1895"/>
        <v>0</v>
      </c>
      <c r="AB1153" s="7"/>
      <c r="AD1153" s="15"/>
      <c r="AE1153" s="9">
        <v>2711</v>
      </c>
      <c r="AF1153" s="78">
        <f t="shared" si="1896"/>
        <v>12</v>
      </c>
      <c r="AG1153" s="9">
        <v>128</v>
      </c>
      <c r="AH1153" s="9">
        <f t="shared" si="1897"/>
        <v>1</v>
      </c>
      <c r="AI1153" s="110">
        <v>7</v>
      </c>
      <c r="AJ1153" s="78">
        <f t="shared" si="1898"/>
        <v>1</v>
      </c>
      <c r="AK1153" s="9">
        <v>0</v>
      </c>
      <c r="AL1153" s="62" t="str">
        <f t="shared" si="1908"/>
        <v>サンリオがま口</v>
      </c>
      <c r="AM1153" s="95">
        <f t="shared" si="1909"/>
        <v>500</v>
      </c>
      <c r="AN1153" s="9">
        <f t="shared" si="1899"/>
        <v>500</v>
      </c>
      <c r="AO1153" s="10">
        <f t="shared" si="1900"/>
        <v>0.41666666666666669</v>
      </c>
      <c r="AP1153" s="7"/>
      <c r="AR1153" s="17"/>
      <c r="AS1153" s="9">
        <v>1393</v>
      </c>
      <c r="AT1153" s="110">
        <f t="shared" si="1901"/>
        <v>3</v>
      </c>
      <c r="AU1153" s="9">
        <v>167</v>
      </c>
      <c r="AV1153" s="9">
        <f t="shared" si="1902"/>
        <v>1</v>
      </c>
      <c r="AW1153" s="9">
        <v>180</v>
      </c>
      <c r="AX1153" s="9">
        <f t="shared" si="1903"/>
        <v>0</v>
      </c>
      <c r="AY1153" s="9">
        <v>0</v>
      </c>
      <c r="AZ1153" s="62" t="s">
        <v>413</v>
      </c>
      <c r="BA1153" s="9">
        <v>12</v>
      </c>
      <c r="BB1153" s="9">
        <f t="shared" si="1904"/>
        <v>0</v>
      </c>
      <c r="BC1153" s="10">
        <f t="shared" si="1905"/>
        <v>0</v>
      </c>
      <c r="BD1153" s="207" t="s">
        <v>414</v>
      </c>
      <c r="BF1153" s="15"/>
      <c r="BG1153" s="9"/>
      <c r="BH1153" s="9" t="str">
        <f t="shared" si="1912"/>
        <v/>
      </c>
      <c r="BI1153" s="73"/>
      <c r="BJ1153" s="9" t="str">
        <f t="shared" si="1913"/>
        <v/>
      </c>
      <c r="BK1153" s="9"/>
      <c r="BL1153" s="9" t="str">
        <f t="shared" si="1914"/>
        <v/>
      </c>
      <c r="BM1153" s="9"/>
      <c r="BN1153" s="9"/>
      <c r="BO1153" s="9" t="str">
        <f t="shared" si="1915"/>
        <v/>
      </c>
      <c r="BP1153" s="10" t="str">
        <f t="shared" si="1916"/>
        <v/>
      </c>
      <c r="BQ1153" s="7"/>
      <c r="BS1153" s="1"/>
      <c r="BT1153" s="15"/>
      <c r="BU1153" s="9"/>
      <c r="BV1153" s="9" t="str">
        <f t="shared" si="1917"/>
        <v/>
      </c>
      <c r="BW1153" s="9"/>
      <c r="BX1153" s="9" t="str">
        <f t="shared" si="1918"/>
        <v/>
      </c>
      <c r="BY1153" s="9"/>
      <c r="BZ1153" s="9" t="str">
        <f t="shared" si="1919"/>
        <v/>
      </c>
      <c r="CA1153" s="9"/>
      <c r="CB1153" s="9"/>
      <c r="CC1153" s="9"/>
      <c r="CD1153" s="9" t="str">
        <f t="shared" si="1920"/>
        <v/>
      </c>
      <c r="CE1153" s="10" t="str">
        <f t="shared" si="1921"/>
        <v/>
      </c>
      <c r="CF1153" s="7"/>
      <c r="CH1153" s="15"/>
      <c r="CI1153" s="9"/>
      <c r="CJ1153" s="9" t="str">
        <f t="shared" si="1922"/>
        <v/>
      </c>
      <c r="CK1153" s="9"/>
      <c r="CL1153" s="9" t="str">
        <f t="shared" si="1923"/>
        <v/>
      </c>
      <c r="CM1153" s="9"/>
      <c r="CN1153" s="9" t="str">
        <f t="shared" si="1924"/>
        <v/>
      </c>
      <c r="CO1153" s="9"/>
      <c r="CP1153" s="9"/>
      <c r="CQ1153" s="9"/>
      <c r="CR1153" s="9" t="str">
        <f t="shared" si="1925"/>
        <v/>
      </c>
      <c r="CS1153" s="10" t="str">
        <f t="shared" si="1926"/>
        <v/>
      </c>
      <c r="CT1153" s="7"/>
    </row>
    <row r="1154" spans="1:98" ht="15" customHeight="1">
      <c r="A1154" s="73">
        <v>561400</v>
      </c>
      <c r="B1154" s="15"/>
      <c r="C1154" s="122">
        <v>4206</v>
      </c>
      <c r="D1154" s="78">
        <f t="shared" si="1884"/>
        <v>14</v>
      </c>
      <c r="E1154" s="123">
        <v>299</v>
      </c>
      <c r="F1154" s="9">
        <f t="shared" si="1885"/>
        <v>2</v>
      </c>
      <c r="G1154" s="136">
        <v>18</v>
      </c>
      <c r="H1154" s="9">
        <f t="shared" si="1886"/>
        <v>2</v>
      </c>
      <c r="I1154" s="118">
        <v>0</v>
      </c>
      <c r="J1154" s="62" t="str">
        <f t="shared" si="1887"/>
        <v>グミッツェルプチ</v>
      </c>
      <c r="K1154" s="247">
        <f t="shared" si="1888"/>
        <v>188</v>
      </c>
      <c r="L1154" s="118">
        <f t="shared" si="1889"/>
        <v>376</v>
      </c>
      <c r="M1154" s="137">
        <f t="shared" si="1890"/>
        <v>0.26857142857142857</v>
      </c>
      <c r="N1154" s="124"/>
      <c r="P1154" s="117"/>
      <c r="Q1154" s="9">
        <v>3579</v>
      </c>
      <c r="R1154" s="144">
        <f t="shared" si="1891"/>
        <v>21</v>
      </c>
      <c r="S1154" s="9">
        <v>88</v>
      </c>
      <c r="T1154" s="9">
        <f t="shared" si="1892"/>
        <v>0</v>
      </c>
      <c r="U1154" s="9">
        <v>17</v>
      </c>
      <c r="V1154" s="9">
        <f t="shared" si="1893"/>
        <v>0</v>
      </c>
      <c r="W1154" s="9">
        <v>3</v>
      </c>
      <c r="X1154" s="62" t="str">
        <f t="shared" si="1906"/>
        <v>サンリオキーケース</v>
      </c>
      <c r="Y1154" s="9">
        <f t="shared" si="1907"/>
        <v>640</v>
      </c>
      <c r="Z1154" s="9">
        <f t="shared" si="1894"/>
        <v>0</v>
      </c>
      <c r="AA1154" s="35">
        <f t="shared" si="1895"/>
        <v>0</v>
      </c>
      <c r="AB1154" s="124"/>
      <c r="AD1154" s="117"/>
      <c r="AE1154" s="118">
        <v>1916</v>
      </c>
      <c r="AF1154" s="20">
        <f t="shared" si="1896"/>
        <v>6</v>
      </c>
      <c r="AG1154" s="118">
        <v>107</v>
      </c>
      <c r="AH1154" s="9">
        <f t="shared" si="1897"/>
        <v>0</v>
      </c>
      <c r="AI1154" s="118">
        <v>16</v>
      </c>
      <c r="AJ1154" s="9">
        <f t="shared" si="1898"/>
        <v>0</v>
      </c>
      <c r="AK1154" s="118">
        <v>0</v>
      </c>
      <c r="AL1154" s="62" t="str">
        <f t="shared" si="1908"/>
        <v>ゲームアーク</v>
      </c>
      <c r="AM1154" s="9">
        <f t="shared" si="1909"/>
        <v>670</v>
      </c>
      <c r="AN1154" s="9">
        <f t="shared" si="1899"/>
        <v>0</v>
      </c>
      <c r="AO1154" s="10">
        <f t="shared" si="1900"/>
        <v>0</v>
      </c>
      <c r="AP1154" s="7"/>
      <c r="AR1154" s="117"/>
      <c r="AS1154" s="9">
        <v>1655</v>
      </c>
      <c r="AT1154" s="9">
        <f t="shared" si="1901"/>
        <v>2</v>
      </c>
      <c r="AU1154" s="9">
        <v>80</v>
      </c>
      <c r="AV1154" s="9">
        <f t="shared" si="1902"/>
        <v>0</v>
      </c>
      <c r="AW1154" s="9">
        <v>13</v>
      </c>
      <c r="AX1154" s="9">
        <f t="shared" si="1903"/>
        <v>0</v>
      </c>
      <c r="AY1154" s="9">
        <v>0</v>
      </c>
      <c r="AZ1154" s="62" t="str">
        <f t="shared" si="1910"/>
        <v>アクリルスライム</v>
      </c>
      <c r="BA1154" s="9">
        <f t="shared" si="1911"/>
        <v>334</v>
      </c>
      <c r="BB1154" s="9">
        <f t="shared" si="1904"/>
        <v>0</v>
      </c>
      <c r="BC1154" s="10">
        <f t="shared" si="1905"/>
        <v>0</v>
      </c>
      <c r="BD1154" s="22"/>
      <c r="BF1154" s="15"/>
      <c r="BG1154" s="9"/>
      <c r="BH1154" s="9" t="str">
        <f t="shared" si="1912"/>
        <v/>
      </c>
      <c r="BI1154" s="73"/>
      <c r="BJ1154" s="9" t="str">
        <f t="shared" si="1913"/>
        <v/>
      </c>
      <c r="BK1154" s="9"/>
      <c r="BL1154" s="9" t="str">
        <f t="shared" si="1914"/>
        <v/>
      </c>
      <c r="BM1154" s="9"/>
      <c r="BN1154" s="9"/>
      <c r="BO1154" s="9" t="str">
        <f t="shared" si="1915"/>
        <v/>
      </c>
      <c r="BP1154" s="10" t="str">
        <f t="shared" si="1916"/>
        <v/>
      </c>
      <c r="BQ1154" s="7"/>
      <c r="BS1154" s="1"/>
      <c r="BT1154" s="15"/>
      <c r="BU1154" s="9"/>
      <c r="BV1154" s="9" t="str">
        <f t="shared" si="1917"/>
        <v/>
      </c>
      <c r="BW1154" s="9"/>
      <c r="BX1154" s="9" t="str">
        <f t="shared" si="1918"/>
        <v/>
      </c>
      <c r="BY1154" s="9"/>
      <c r="BZ1154" s="9" t="str">
        <f t="shared" si="1919"/>
        <v/>
      </c>
      <c r="CA1154" s="9"/>
      <c r="CB1154" s="9"/>
      <c r="CC1154" s="9"/>
      <c r="CD1154" s="9" t="str">
        <f t="shared" si="1920"/>
        <v/>
      </c>
      <c r="CE1154" s="10" t="str">
        <f t="shared" si="1921"/>
        <v/>
      </c>
      <c r="CF1154" s="7"/>
      <c r="CH1154" s="15"/>
      <c r="CI1154" s="9"/>
      <c r="CJ1154" s="9" t="str">
        <f t="shared" si="1922"/>
        <v/>
      </c>
      <c r="CK1154" s="9"/>
      <c r="CL1154" s="9" t="str">
        <f t="shared" si="1923"/>
        <v/>
      </c>
      <c r="CM1154" s="9"/>
      <c r="CN1154" s="9" t="str">
        <f t="shared" si="1924"/>
        <v/>
      </c>
      <c r="CO1154" s="9"/>
      <c r="CP1154" s="9"/>
      <c r="CQ1154" s="9"/>
      <c r="CR1154" s="9" t="str">
        <f t="shared" si="1925"/>
        <v/>
      </c>
      <c r="CS1154" s="10" t="str">
        <f t="shared" si="1926"/>
        <v/>
      </c>
      <c r="CT1154" s="7"/>
    </row>
    <row r="1155" spans="1:98" ht="15" customHeight="1" thickBot="1">
      <c r="A1155" s="134"/>
      <c r="B1155" s="23"/>
      <c r="C1155" s="61">
        <v>4179</v>
      </c>
      <c r="D1155" s="142">
        <f t="shared" si="1884"/>
        <v>17</v>
      </c>
      <c r="E1155" s="61">
        <v>216</v>
      </c>
      <c r="F1155" s="128">
        <f t="shared" si="1885"/>
        <v>3</v>
      </c>
      <c r="G1155" s="61">
        <v>15</v>
      </c>
      <c r="H1155" s="128">
        <f t="shared" si="1886"/>
        <v>3</v>
      </c>
      <c r="I1155" s="61">
        <v>0</v>
      </c>
      <c r="J1155" s="131" t="str">
        <f t="shared" si="1887"/>
        <v>プロペラアヒル</v>
      </c>
      <c r="K1155" s="132">
        <f t="shared" si="1888"/>
        <v>180</v>
      </c>
      <c r="L1155" s="130">
        <f t="shared" si="1889"/>
        <v>540</v>
      </c>
      <c r="M1155" s="138">
        <f t="shared" si="1890"/>
        <v>0.31764705882352939</v>
      </c>
      <c r="N1155" s="93"/>
      <c r="P1155" s="134"/>
      <c r="Q1155" s="130">
        <v>2917</v>
      </c>
      <c r="R1155" s="145">
        <f t="shared" si="1891"/>
        <v>19</v>
      </c>
      <c r="S1155" s="130">
        <v>199</v>
      </c>
      <c r="T1155" s="128">
        <f t="shared" si="1892"/>
        <v>1</v>
      </c>
      <c r="U1155" s="130">
        <v>10</v>
      </c>
      <c r="V1155" s="128">
        <f t="shared" si="1893"/>
        <v>2</v>
      </c>
      <c r="W1155" s="130">
        <v>57</v>
      </c>
      <c r="X1155" s="63" t="s">
        <v>219</v>
      </c>
      <c r="Y1155" s="96">
        <f t="shared" si="1907"/>
        <v>165</v>
      </c>
      <c r="Z1155" s="24">
        <f t="shared" si="1894"/>
        <v>330</v>
      </c>
      <c r="AA1155" s="26">
        <f t="shared" si="1895"/>
        <v>0.1736842105263158</v>
      </c>
      <c r="AB1155" s="206" t="s">
        <v>415</v>
      </c>
      <c r="AD1155" s="134"/>
      <c r="AE1155" s="146">
        <v>2508</v>
      </c>
      <c r="AF1155" s="128">
        <f t="shared" si="1896"/>
        <v>13</v>
      </c>
      <c r="AG1155" s="147">
        <v>301</v>
      </c>
      <c r="AH1155" s="128">
        <f t="shared" si="1897"/>
        <v>1</v>
      </c>
      <c r="AI1155" s="61">
        <v>8</v>
      </c>
      <c r="AJ1155" s="128">
        <f t="shared" si="1898"/>
        <v>1</v>
      </c>
      <c r="AK1155" s="61">
        <v>42</v>
      </c>
      <c r="AL1155" s="63" t="str">
        <f t="shared" si="1908"/>
        <v>ピクミン引っこ抜き</v>
      </c>
      <c r="AM1155" s="96">
        <f t="shared" si="1909"/>
        <v>650</v>
      </c>
      <c r="AN1155" s="24">
        <f t="shared" si="1899"/>
        <v>650</v>
      </c>
      <c r="AO1155" s="26">
        <f t="shared" si="1900"/>
        <v>0.5</v>
      </c>
      <c r="AP1155" s="124" t="s">
        <v>416</v>
      </c>
      <c r="AR1155" s="134"/>
      <c r="AS1155" s="130">
        <v>1406</v>
      </c>
      <c r="AT1155" s="128">
        <f t="shared" si="1901"/>
        <v>8</v>
      </c>
      <c r="AU1155" s="130">
        <v>67</v>
      </c>
      <c r="AV1155" s="128">
        <f t="shared" si="1902"/>
        <v>1</v>
      </c>
      <c r="AW1155" s="130">
        <v>59</v>
      </c>
      <c r="AX1155" s="128">
        <f t="shared" si="1903"/>
        <v>1</v>
      </c>
      <c r="AY1155" s="130">
        <v>0</v>
      </c>
      <c r="AZ1155" s="63" t="s">
        <v>417</v>
      </c>
      <c r="BA1155" s="96">
        <v>250</v>
      </c>
      <c r="BB1155" s="24">
        <f t="shared" si="1904"/>
        <v>250</v>
      </c>
      <c r="BC1155" s="26">
        <f t="shared" si="1905"/>
        <v>0.3125</v>
      </c>
      <c r="BD1155" s="22"/>
      <c r="BF1155" s="15"/>
      <c r="BG1155" s="9"/>
      <c r="BH1155" s="9" t="str">
        <f t="shared" si="1912"/>
        <v/>
      </c>
      <c r="BI1155" s="73"/>
      <c r="BJ1155" s="9" t="str">
        <f t="shared" si="1913"/>
        <v/>
      </c>
      <c r="BK1155" s="9"/>
      <c r="BL1155" s="9" t="str">
        <f t="shared" si="1914"/>
        <v/>
      </c>
      <c r="BM1155" s="9"/>
      <c r="BN1155" s="9"/>
      <c r="BO1155" s="9" t="str">
        <f t="shared" si="1915"/>
        <v/>
      </c>
      <c r="BP1155" s="10" t="str">
        <f t="shared" si="1916"/>
        <v/>
      </c>
      <c r="BQ1155" s="7"/>
      <c r="BS1155" s="1"/>
      <c r="BT1155" s="15"/>
      <c r="BU1155" s="9"/>
      <c r="BV1155" s="9" t="str">
        <f t="shared" si="1917"/>
        <v/>
      </c>
      <c r="BW1155" s="9"/>
      <c r="BX1155" s="9" t="str">
        <f t="shared" si="1918"/>
        <v/>
      </c>
      <c r="BY1155" s="9"/>
      <c r="BZ1155" s="9" t="str">
        <f t="shared" si="1919"/>
        <v/>
      </c>
      <c r="CA1155" s="9"/>
      <c r="CB1155" s="9"/>
      <c r="CC1155" s="9"/>
      <c r="CD1155" s="9" t="str">
        <f t="shared" si="1920"/>
        <v/>
      </c>
      <c r="CE1155" s="10" t="str">
        <f t="shared" si="1921"/>
        <v/>
      </c>
      <c r="CF1155" s="7"/>
      <c r="CH1155" s="15"/>
      <c r="CI1155" s="9"/>
      <c r="CJ1155" s="9" t="str">
        <f t="shared" si="1922"/>
        <v/>
      </c>
      <c r="CK1155" s="9"/>
      <c r="CL1155" s="9" t="str">
        <f t="shared" si="1923"/>
        <v/>
      </c>
      <c r="CM1155" s="9"/>
      <c r="CN1155" s="9" t="str">
        <f t="shared" si="1924"/>
        <v/>
      </c>
      <c r="CO1155" s="9"/>
      <c r="CP1155" s="9"/>
      <c r="CQ1155" s="9"/>
      <c r="CR1155" s="9" t="str">
        <f t="shared" si="1925"/>
        <v/>
      </c>
      <c r="CS1155" s="10" t="str">
        <f t="shared" si="1926"/>
        <v/>
      </c>
      <c r="CT1155" s="7"/>
    </row>
    <row r="1156" spans="1:98" ht="15" customHeight="1" thickTop="1">
      <c r="A1156" s="89"/>
      <c r="B1156" s="6"/>
      <c r="C1156" s="119"/>
      <c r="D1156" s="78"/>
      <c r="E1156" s="120"/>
      <c r="F1156" s="78"/>
      <c r="G1156" s="120"/>
      <c r="H1156" s="78"/>
      <c r="I1156" s="78"/>
      <c r="J1156" s="90"/>
      <c r="K1156" s="91"/>
      <c r="L1156" s="28"/>
      <c r="M1156" s="29"/>
      <c r="N1156" s="7"/>
      <c r="P1156" s="89"/>
      <c r="Q1156" s="78"/>
      <c r="R1156" s="143"/>
      <c r="S1156" s="78"/>
      <c r="T1156" s="78"/>
      <c r="U1156" s="78"/>
      <c r="V1156" s="78"/>
      <c r="W1156" s="78"/>
      <c r="X1156" s="90"/>
      <c r="Y1156" s="91"/>
      <c r="Z1156" s="28"/>
      <c r="AA1156" s="29"/>
      <c r="AB1156" s="7"/>
      <c r="AD1156" s="89"/>
      <c r="AE1156" s="78"/>
      <c r="AF1156" s="78"/>
      <c r="AG1156" s="78"/>
      <c r="AH1156" s="78"/>
      <c r="AI1156" s="78"/>
      <c r="AJ1156" s="78"/>
      <c r="AK1156" s="78"/>
      <c r="AL1156" s="90"/>
      <c r="AM1156" s="91"/>
      <c r="AN1156" s="28"/>
      <c r="AO1156" s="29"/>
      <c r="AP1156" s="7"/>
      <c r="AR1156" s="89"/>
      <c r="AS1156" s="78"/>
      <c r="AT1156" s="78"/>
      <c r="AU1156" s="78"/>
      <c r="AV1156" s="28"/>
      <c r="AW1156" s="78"/>
      <c r="AX1156" s="78"/>
      <c r="AY1156" s="78"/>
      <c r="AZ1156" s="90"/>
      <c r="BA1156" s="91"/>
      <c r="BB1156" s="28"/>
      <c r="BC1156" s="29"/>
      <c r="BD1156" s="22"/>
      <c r="BF1156" s="15"/>
      <c r="BG1156" s="9"/>
      <c r="BH1156" s="9" t="str">
        <f t="shared" si="1912"/>
        <v/>
      </c>
      <c r="BI1156" s="73"/>
      <c r="BJ1156" s="9" t="str">
        <f t="shared" si="1913"/>
        <v/>
      </c>
      <c r="BK1156" s="9"/>
      <c r="BL1156" s="9" t="str">
        <f t="shared" si="1914"/>
        <v/>
      </c>
      <c r="BM1156" s="9"/>
      <c r="BN1156" s="9"/>
      <c r="BO1156" s="9" t="str">
        <f t="shared" si="1915"/>
        <v/>
      </c>
      <c r="BP1156" s="10" t="str">
        <f t="shared" si="1916"/>
        <v/>
      </c>
      <c r="BQ1156" s="7"/>
      <c r="BS1156" s="1"/>
      <c r="BT1156" s="15"/>
      <c r="BU1156" s="9"/>
      <c r="BV1156" s="9" t="str">
        <f t="shared" si="1917"/>
        <v/>
      </c>
      <c r="BW1156" s="9"/>
      <c r="BX1156" s="9" t="str">
        <f t="shared" si="1918"/>
        <v/>
      </c>
      <c r="BY1156" s="9"/>
      <c r="BZ1156" s="9" t="str">
        <f t="shared" si="1919"/>
        <v/>
      </c>
      <c r="CA1156" s="9"/>
      <c r="CB1156" s="9"/>
      <c r="CC1156" s="9"/>
      <c r="CD1156" s="9" t="str">
        <f t="shared" si="1920"/>
        <v/>
      </c>
      <c r="CE1156" s="10" t="str">
        <f t="shared" si="1921"/>
        <v/>
      </c>
      <c r="CF1156" s="7"/>
      <c r="CH1156" s="15"/>
      <c r="CI1156" s="9"/>
      <c r="CJ1156" s="9" t="str">
        <f t="shared" si="1922"/>
        <v/>
      </c>
      <c r="CK1156" s="9"/>
      <c r="CL1156" s="9" t="str">
        <f t="shared" si="1923"/>
        <v/>
      </c>
      <c r="CM1156" s="9"/>
      <c r="CN1156" s="9" t="str">
        <f t="shared" si="1924"/>
        <v/>
      </c>
      <c r="CO1156" s="9"/>
      <c r="CP1156" s="9"/>
      <c r="CQ1156" s="9"/>
      <c r="CR1156" s="9" t="str">
        <f t="shared" si="1925"/>
        <v/>
      </c>
      <c r="CS1156" s="10" t="str">
        <f t="shared" si="1926"/>
        <v/>
      </c>
      <c r="CT1156" s="7"/>
    </row>
    <row r="1157" spans="1:98" ht="15" customHeight="1">
      <c r="A1157" s="15"/>
      <c r="B1157" s="15"/>
      <c r="C1157" s="74"/>
      <c r="D1157" s="78"/>
      <c r="E1157" s="75"/>
      <c r="F1157" s="9"/>
      <c r="G1157" s="102"/>
      <c r="H1157" s="9"/>
      <c r="J1157" s="62"/>
      <c r="K1157" s="95"/>
      <c r="L1157" s="19"/>
      <c r="M1157" s="21"/>
      <c r="N1157" s="7"/>
      <c r="P1157" s="15"/>
      <c r="Q1157" s="9"/>
      <c r="R1157" s="9"/>
      <c r="S1157" s="9"/>
      <c r="T1157" s="9"/>
      <c r="U1157" s="9"/>
      <c r="V1157" s="78"/>
      <c r="W1157" s="9"/>
      <c r="X1157" s="62"/>
      <c r="Y1157" s="9"/>
      <c r="Z1157" s="9"/>
      <c r="AA1157" s="10"/>
      <c r="AB1157" s="7"/>
      <c r="AD1157" s="15"/>
      <c r="AE1157" s="9"/>
      <c r="AF1157" s="78"/>
      <c r="AG1157" s="9"/>
      <c r="AH1157" s="9"/>
      <c r="AI1157" s="9"/>
      <c r="AJ1157" s="78"/>
      <c r="AK1157" s="9"/>
      <c r="AL1157" s="62"/>
      <c r="AM1157" s="95"/>
      <c r="AN1157" s="9"/>
      <c r="AO1157" s="10"/>
      <c r="AP1157" s="7"/>
      <c r="AR1157" s="15"/>
      <c r="AS1157" s="9"/>
      <c r="AT1157" s="9"/>
      <c r="AU1157" s="9"/>
      <c r="AV1157" s="9"/>
      <c r="AW1157" s="9"/>
      <c r="AX1157" s="9"/>
      <c r="AY1157" s="9"/>
      <c r="AZ1157" s="62"/>
      <c r="BA1157" s="95"/>
      <c r="BB1157" s="9"/>
      <c r="BC1157" s="10"/>
      <c r="BD1157" s="22"/>
      <c r="BF1157" s="15"/>
      <c r="BG1157" s="9"/>
      <c r="BH1157" s="9" t="str">
        <f t="shared" si="1912"/>
        <v/>
      </c>
      <c r="BI1157" s="73"/>
      <c r="BJ1157" s="9" t="str">
        <f t="shared" si="1913"/>
        <v/>
      </c>
      <c r="BK1157" s="9"/>
      <c r="BL1157" s="9" t="str">
        <f t="shared" si="1914"/>
        <v/>
      </c>
      <c r="BM1157" s="9"/>
      <c r="BN1157" s="9"/>
      <c r="BO1157" s="9" t="str">
        <f t="shared" si="1915"/>
        <v/>
      </c>
      <c r="BP1157" s="10" t="str">
        <f t="shared" si="1916"/>
        <v/>
      </c>
      <c r="BQ1157" s="7"/>
      <c r="BS1157" s="1"/>
      <c r="BT1157" s="15"/>
      <c r="BU1157" s="9"/>
      <c r="BV1157" s="9" t="str">
        <f t="shared" si="1917"/>
        <v/>
      </c>
      <c r="BW1157" s="9"/>
      <c r="BX1157" s="9" t="str">
        <f t="shared" si="1918"/>
        <v/>
      </c>
      <c r="BY1157" s="9"/>
      <c r="BZ1157" s="9" t="str">
        <f t="shared" si="1919"/>
        <v/>
      </c>
      <c r="CA1157" s="9"/>
      <c r="CB1157" s="9"/>
      <c r="CC1157" s="9"/>
      <c r="CD1157" s="9" t="str">
        <f t="shared" si="1920"/>
        <v/>
      </c>
      <c r="CE1157" s="10" t="str">
        <f t="shared" si="1921"/>
        <v/>
      </c>
      <c r="CF1157" s="7"/>
      <c r="CH1157" s="15"/>
      <c r="CI1157" s="9"/>
      <c r="CJ1157" s="9" t="str">
        <f t="shared" si="1922"/>
        <v/>
      </c>
      <c r="CK1157" s="9"/>
      <c r="CL1157" s="9" t="str">
        <f t="shared" si="1923"/>
        <v/>
      </c>
      <c r="CM1157" s="9"/>
      <c r="CN1157" s="9" t="str">
        <f t="shared" si="1924"/>
        <v/>
      </c>
      <c r="CO1157" s="9"/>
      <c r="CP1157" s="9"/>
      <c r="CQ1157" s="9"/>
      <c r="CR1157" s="9" t="str">
        <f t="shared" si="1925"/>
        <v/>
      </c>
      <c r="CS1157" s="10" t="str">
        <f t="shared" si="1926"/>
        <v/>
      </c>
      <c r="CT1157" s="7"/>
    </row>
    <row r="1158" spans="1:98" ht="15" customHeight="1">
      <c r="A1158" s="15"/>
      <c r="B1158" s="15"/>
      <c r="C1158" s="122"/>
      <c r="D1158" s="78"/>
      <c r="E1158" s="123"/>
      <c r="F1158" s="9"/>
      <c r="G1158" s="136"/>
      <c r="H1158" s="9"/>
      <c r="I1158" s="118"/>
      <c r="J1158" s="62"/>
      <c r="K1158" s="247"/>
      <c r="L1158" s="118"/>
      <c r="M1158" s="137"/>
      <c r="N1158" s="7"/>
      <c r="P1158" s="15"/>
      <c r="Q1158" s="9"/>
      <c r="R1158" s="9"/>
      <c r="S1158" s="9"/>
      <c r="T1158" s="9"/>
      <c r="U1158" s="9"/>
      <c r="V1158" s="9"/>
      <c r="W1158" s="9"/>
      <c r="X1158" s="62"/>
      <c r="Y1158" s="9"/>
      <c r="Z1158" s="9"/>
      <c r="AA1158" s="10"/>
      <c r="AB1158" s="7"/>
      <c r="AD1158" s="15"/>
      <c r="AE1158" s="9"/>
      <c r="AF1158" s="20"/>
      <c r="AG1158" s="9"/>
      <c r="AH1158" s="9"/>
      <c r="AI1158" s="9"/>
      <c r="AJ1158" s="9"/>
      <c r="AK1158" s="9"/>
      <c r="AL1158" s="62"/>
      <c r="AM1158" s="9"/>
      <c r="AN1158" s="9"/>
      <c r="AO1158" s="10"/>
      <c r="AP1158" s="7"/>
      <c r="AR1158" s="17"/>
      <c r="AS1158" s="9"/>
      <c r="AT1158" s="9"/>
      <c r="AU1158" s="9"/>
      <c r="AV1158" s="9"/>
      <c r="AW1158" s="9"/>
      <c r="AX1158" s="9"/>
      <c r="AY1158" s="9"/>
      <c r="AZ1158" s="62"/>
      <c r="BA1158" s="9"/>
      <c r="BB1158" s="9"/>
      <c r="BC1158" s="10"/>
      <c r="BD1158" s="22"/>
      <c r="BF1158" s="15"/>
      <c r="BG1158" s="9"/>
      <c r="BH1158" s="9" t="str">
        <f t="shared" si="1912"/>
        <v/>
      </c>
      <c r="BI1158" s="73"/>
      <c r="BJ1158" s="9" t="str">
        <f t="shared" si="1913"/>
        <v/>
      </c>
      <c r="BK1158" s="9"/>
      <c r="BL1158" s="9" t="str">
        <f t="shared" si="1914"/>
        <v/>
      </c>
      <c r="BM1158" s="9"/>
      <c r="BN1158" s="9"/>
      <c r="BO1158" s="9" t="str">
        <f t="shared" si="1915"/>
        <v/>
      </c>
      <c r="BP1158" s="10" t="str">
        <f t="shared" si="1916"/>
        <v/>
      </c>
      <c r="BQ1158" s="7"/>
      <c r="BS1158" s="1"/>
      <c r="BT1158" s="15"/>
      <c r="BU1158" s="9"/>
      <c r="BV1158" s="9" t="str">
        <f t="shared" si="1917"/>
        <v/>
      </c>
      <c r="BW1158" s="9"/>
      <c r="BX1158" s="9" t="str">
        <f t="shared" si="1918"/>
        <v/>
      </c>
      <c r="BY1158" s="9"/>
      <c r="BZ1158" s="9" t="str">
        <f t="shared" si="1919"/>
        <v/>
      </c>
      <c r="CA1158" s="9"/>
      <c r="CB1158" s="9"/>
      <c r="CC1158" s="9"/>
      <c r="CD1158" s="9" t="str">
        <f t="shared" si="1920"/>
        <v/>
      </c>
      <c r="CE1158" s="10" t="str">
        <f t="shared" si="1921"/>
        <v/>
      </c>
      <c r="CF1158" s="7"/>
      <c r="CH1158" s="15"/>
      <c r="CI1158" s="9"/>
      <c r="CJ1158" s="9" t="str">
        <f t="shared" si="1922"/>
        <v/>
      </c>
      <c r="CK1158" s="9"/>
      <c r="CL1158" s="9" t="str">
        <f t="shared" si="1923"/>
        <v/>
      </c>
      <c r="CM1158" s="9"/>
      <c r="CN1158" s="9" t="str">
        <f t="shared" si="1924"/>
        <v/>
      </c>
      <c r="CO1158" s="9"/>
      <c r="CP1158" s="9"/>
      <c r="CQ1158" s="9"/>
      <c r="CR1158" s="9" t="str">
        <f t="shared" si="1925"/>
        <v/>
      </c>
      <c r="CS1158" s="10" t="str">
        <f t="shared" si="1926"/>
        <v/>
      </c>
      <c r="CT1158" s="7"/>
    </row>
    <row r="1159" spans="1:98" ht="15" customHeight="1" thickBot="1">
      <c r="A1159" s="23"/>
      <c r="B1159" s="23"/>
      <c r="C1159" s="61"/>
      <c r="D1159" s="142"/>
      <c r="E1159" s="61"/>
      <c r="F1159" s="128"/>
      <c r="G1159" s="61"/>
      <c r="H1159" s="128"/>
      <c r="I1159" s="61"/>
      <c r="J1159" s="131"/>
      <c r="K1159" s="132"/>
      <c r="L1159" s="130"/>
      <c r="M1159" s="138"/>
      <c r="N1159" s="7"/>
      <c r="P1159" s="23"/>
      <c r="Q1159" s="130"/>
      <c r="R1159" s="128"/>
      <c r="S1159" s="130"/>
      <c r="T1159" s="128"/>
      <c r="U1159" s="130"/>
      <c r="V1159" s="128"/>
      <c r="W1159" s="130"/>
      <c r="X1159" s="63"/>
      <c r="Y1159" s="96"/>
      <c r="Z1159" s="24"/>
      <c r="AA1159" s="26"/>
      <c r="AB1159" s="7"/>
      <c r="AD1159" s="23"/>
      <c r="AE1159" s="57"/>
      <c r="AF1159" s="128"/>
      <c r="AG1159" s="96"/>
      <c r="AH1159" s="128"/>
      <c r="AI1159" s="24"/>
      <c r="AJ1159" s="128"/>
      <c r="AK1159" s="24"/>
      <c r="AL1159" s="63"/>
      <c r="AM1159" s="96"/>
      <c r="AN1159" s="24"/>
      <c r="AO1159" s="26"/>
      <c r="AP1159" s="7"/>
      <c r="AR1159" s="23"/>
      <c r="AS1159" s="24"/>
      <c r="AT1159" s="128"/>
      <c r="AU1159" s="24"/>
      <c r="AV1159" s="128"/>
      <c r="AW1159" s="24"/>
      <c r="AX1159" s="128"/>
      <c r="AY1159" s="24"/>
      <c r="AZ1159" s="63"/>
      <c r="BA1159" s="96"/>
      <c r="BB1159" s="24"/>
      <c r="BC1159" s="26"/>
      <c r="BD1159" s="22"/>
      <c r="BF1159" s="15"/>
      <c r="BG1159" s="9"/>
      <c r="BH1159" s="9" t="str">
        <f>IF(BG1159="","",BG1159-BG1150)</f>
        <v/>
      </c>
      <c r="BI1159" s="73"/>
      <c r="BJ1159" s="9" t="str">
        <f>IF(BI1159="","",BI1159-BI1150)</f>
        <v/>
      </c>
      <c r="BK1159" s="9"/>
      <c r="BL1159" s="9" t="str">
        <f>IF(BK1159="","",BK1150+BM1150-BK1159)</f>
        <v/>
      </c>
      <c r="BM1159" s="9"/>
      <c r="BN1159" s="9"/>
      <c r="BO1159" s="9" t="str">
        <f t="shared" si="1915"/>
        <v/>
      </c>
      <c r="BP1159" s="10" t="str">
        <f t="shared" si="1916"/>
        <v/>
      </c>
      <c r="BQ1159" s="7"/>
      <c r="BS1159" s="1"/>
      <c r="BT1159" s="15"/>
      <c r="BU1159" s="9"/>
      <c r="BV1159" s="9" t="str">
        <f>IF(BU1159="","",BU1159-BU1150)</f>
        <v/>
      </c>
      <c r="BW1159" s="9"/>
      <c r="BX1159" s="9" t="str">
        <f>IF(BW1159="","",BW1159-BW1150)</f>
        <v/>
      </c>
      <c r="BY1159" s="9"/>
      <c r="BZ1159" s="9" t="str">
        <f>IF(BY1159="","",BY1150+CA1150-BY1159)</f>
        <v/>
      </c>
      <c r="CA1159" s="9"/>
      <c r="CB1159" s="9"/>
      <c r="CC1159" s="9"/>
      <c r="CD1159" s="9" t="str">
        <f t="shared" si="1920"/>
        <v/>
      </c>
      <c r="CE1159" s="10" t="str">
        <f t="shared" si="1921"/>
        <v/>
      </c>
      <c r="CF1159" s="7"/>
      <c r="CH1159" s="15"/>
      <c r="CI1159" s="9"/>
      <c r="CJ1159" s="9" t="str">
        <f>IF(CI1159="","",CI1159-CI1150)</f>
        <v/>
      </c>
      <c r="CK1159" s="9"/>
      <c r="CL1159" s="9" t="str">
        <f>IF(CK1159="","",CK1159-CK1150)</f>
        <v/>
      </c>
      <c r="CM1159" s="9"/>
      <c r="CN1159" s="9" t="str">
        <f>IF(CM1159="","",CM1150+CO1150-CM1159)</f>
        <v/>
      </c>
      <c r="CO1159" s="9"/>
      <c r="CP1159" s="9"/>
      <c r="CQ1159" s="9"/>
      <c r="CR1159" s="9" t="str">
        <f t="shared" si="1925"/>
        <v/>
      </c>
      <c r="CS1159" s="10" t="str">
        <f t="shared" si="1926"/>
        <v/>
      </c>
      <c r="CT1159" s="7"/>
    </row>
    <row r="1160" spans="1:98" ht="15" customHeight="1" thickTop="1">
      <c r="A1160" s="89"/>
      <c r="B1160" s="89"/>
      <c r="C1160" s="78"/>
      <c r="D1160" s="78" t="str">
        <f t="shared" si="1884"/>
        <v/>
      </c>
      <c r="E1160" s="78"/>
      <c r="F1160" s="28" t="str">
        <f t="shared" si="1885"/>
        <v/>
      </c>
      <c r="G1160" s="78"/>
      <c r="H1160" s="78" t="str">
        <f t="shared" si="1886"/>
        <v/>
      </c>
      <c r="I1160" s="78"/>
      <c r="J1160" s="90" t="str">
        <f t="shared" si="1887"/>
        <v/>
      </c>
      <c r="K1160" s="91" t="str">
        <f t="shared" si="1888"/>
        <v/>
      </c>
      <c r="L1160" s="28" t="str">
        <f t="shared" si="1889"/>
        <v/>
      </c>
      <c r="M1160" s="29" t="str">
        <f t="shared" si="1890"/>
        <v/>
      </c>
      <c r="N1160" s="7"/>
      <c r="P1160" s="89" t="str">
        <f>IF(A1160="","",A1160)</f>
        <v/>
      </c>
      <c r="Q1160" s="78"/>
      <c r="R1160" s="78" t="str">
        <f t="shared" si="1891"/>
        <v/>
      </c>
      <c r="S1160" s="78"/>
      <c r="T1160" s="28" t="str">
        <f t="shared" si="1892"/>
        <v/>
      </c>
      <c r="U1160" s="78"/>
      <c r="V1160" s="78" t="str">
        <f t="shared" si="1893"/>
        <v/>
      </c>
      <c r="W1160" s="78"/>
      <c r="X1160" s="90" t="str">
        <f t="shared" si="1906"/>
        <v/>
      </c>
      <c r="Y1160" s="91" t="str">
        <f t="shared" si="1907"/>
        <v/>
      </c>
      <c r="Z1160" s="28" t="str">
        <f t="shared" si="1894"/>
        <v/>
      </c>
      <c r="AA1160" s="29" t="str">
        <f t="shared" si="1895"/>
        <v/>
      </c>
      <c r="AB1160" s="7"/>
      <c r="AD1160" s="89" t="str">
        <f>IF(BQ1160="","",BQ1160)</f>
        <v/>
      </c>
      <c r="AE1160" s="78"/>
      <c r="AF1160" s="78" t="str">
        <f t="shared" si="1896"/>
        <v/>
      </c>
      <c r="AG1160" s="78"/>
      <c r="AH1160" s="28" t="str">
        <f t="shared" si="1897"/>
        <v/>
      </c>
      <c r="AI1160" s="78"/>
      <c r="AJ1160" s="78" t="str">
        <f t="shared" si="1898"/>
        <v/>
      </c>
      <c r="AK1160" s="78"/>
      <c r="AL1160" s="90" t="str">
        <f t="shared" si="1908"/>
        <v/>
      </c>
      <c r="AM1160" s="91" t="str">
        <f t="shared" si="1909"/>
        <v/>
      </c>
      <c r="AN1160" s="28" t="str">
        <f t="shared" si="1899"/>
        <v/>
      </c>
      <c r="AO1160" s="29" t="str">
        <f t="shared" si="1900"/>
        <v/>
      </c>
      <c r="AP1160" s="7"/>
      <c r="AR1160" s="89"/>
      <c r="AS1160" s="78"/>
      <c r="AT1160" s="78" t="str">
        <f t="shared" si="1901"/>
        <v/>
      </c>
      <c r="AU1160" s="78"/>
      <c r="AV1160" s="28" t="str">
        <f t="shared" si="1902"/>
        <v/>
      </c>
      <c r="AW1160" s="78"/>
      <c r="AX1160" s="78" t="str">
        <f t="shared" si="1903"/>
        <v/>
      </c>
      <c r="AY1160" s="78"/>
      <c r="AZ1160" s="90" t="str">
        <f t="shared" si="1910"/>
        <v/>
      </c>
      <c r="BA1160" s="91" t="str">
        <f t="shared" si="1911"/>
        <v/>
      </c>
      <c r="BB1160" s="28" t="str">
        <f t="shared" si="1904"/>
        <v/>
      </c>
      <c r="BC1160" s="29" t="str">
        <f t="shared" si="1905"/>
        <v/>
      </c>
      <c r="BD1160" s="22"/>
      <c r="BF1160" s="15"/>
      <c r="BG1160" s="9"/>
      <c r="BH1160" s="9" t="str">
        <f>IF(BG1160="","",BG1160-BG1158)</f>
        <v/>
      </c>
      <c r="BI1160" s="73"/>
      <c r="BJ1160" s="9" t="str">
        <f>IF(BI1160="","",BI1160-BI1158)</f>
        <v/>
      </c>
      <c r="BK1160" s="9"/>
      <c r="BL1160" s="9" t="str">
        <f>IF(BK1160="","",BK1158+BM1158-BK1160)</f>
        <v/>
      </c>
      <c r="BM1160" s="9"/>
      <c r="BN1160" s="9"/>
      <c r="BO1160" s="9" t="str">
        <f t="shared" si="1915"/>
        <v/>
      </c>
      <c r="BP1160" s="10" t="str">
        <f t="shared" si="1916"/>
        <v/>
      </c>
      <c r="BQ1160" s="7"/>
      <c r="BS1160" s="1"/>
      <c r="BT1160" s="15"/>
      <c r="BU1160" s="9"/>
      <c r="BV1160" s="9" t="str">
        <f>IF(BU1160="","",BU1160-BU1158)</f>
        <v/>
      </c>
      <c r="BW1160" s="9"/>
      <c r="BX1160" s="9" t="str">
        <f>IF(BW1160="","",BW1160-BW1158)</f>
        <v/>
      </c>
      <c r="BY1160" s="9"/>
      <c r="BZ1160" s="9" t="str">
        <f>IF(BY1160="","",BY1158+CA1158-BY1160)</f>
        <v/>
      </c>
      <c r="CA1160" s="9"/>
      <c r="CB1160" s="9"/>
      <c r="CC1160" s="9"/>
      <c r="CD1160" s="9" t="str">
        <f t="shared" si="1920"/>
        <v/>
      </c>
      <c r="CE1160" s="10" t="str">
        <f t="shared" si="1921"/>
        <v/>
      </c>
      <c r="CF1160" s="7"/>
      <c r="CH1160" s="15"/>
      <c r="CI1160" s="9"/>
      <c r="CJ1160" s="9" t="str">
        <f>IF(CI1160="","",CI1160-CI1158)</f>
        <v/>
      </c>
      <c r="CK1160" s="9"/>
      <c r="CL1160" s="9" t="str">
        <f>IF(CK1160="","",CK1160-CK1158)</f>
        <v/>
      </c>
      <c r="CM1160" s="9"/>
      <c r="CN1160" s="9" t="str">
        <f>IF(CM1160="","",CM1158+CO1158-CM1160)</f>
        <v/>
      </c>
      <c r="CO1160" s="9"/>
      <c r="CP1160" s="9"/>
      <c r="CQ1160" s="9"/>
      <c r="CR1160" s="9" t="str">
        <f t="shared" si="1925"/>
        <v/>
      </c>
      <c r="CS1160" s="10" t="str">
        <f t="shared" si="1926"/>
        <v/>
      </c>
      <c r="CT1160" s="7"/>
    </row>
    <row r="1161" spans="1:98" ht="15" customHeight="1">
      <c r="A1161" s="15"/>
      <c r="B1161" s="15"/>
      <c r="C1161" s="9"/>
      <c r="D1161" s="9" t="str">
        <f t="shared" si="1884"/>
        <v/>
      </c>
      <c r="E1161" s="9"/>
      <c r="F1161" s="9" t="str">
        <f t="shared" si="1885"/>
        <v/>
      </c>
      <c r="G1161" s="9"/>
      <c r="H1161" s="9" t="str">
        <f t="shared" si="1886"/>
        <v/>
      </c>
      <c r="I1161" s="9"/>
      <c r="J1161" s="62" t="str">
        <f t="shared" si="1887"/>
        <v/>
      </c>
      <c r="K1161" s="95" t="str">
        <f t="shared" si="1888"/>
        <v/>
      </c>
      <c r="L1161" s="9" t="str">
        <f t="shared" si="1889"/>
        <v/>
      </c>
      <c r="M1161" s="10" t="str">
        <f t="shared" si="1890"/>
        <v/>
      </c>
      <c r="N1161" s="7"/>
      <c r="P1161" s="15"/>
      <c r="Q1161" s="9"/>
      <c r="R1161" s="9" t="str">
        <f t="shared" si="1891"/>
        <v/>
      </c>
      <c r="S1161" s="9"/>
      <c r="T1161" s="9" t="str">
        <f t="shared" si="1892"/>
        <v/>
      </c>
      <c r="U1161" s="9"/>
      <c r="V1161" s="9" t="str">
        <f t="shared" si="1893"/>
        <v/>
      </c>
      <c r="W1161" s="9"/>
      <c r="X1161" s="62" t="str">
        <f t="shared" si="1906"/>
        <v/>
      </c>
      <c r="Y1161" s="95" t="str">
        <f t="shared" si="1907"/>
        <v/>
      </c>
      <c r="Z1161" s="9" t="str">
        <f t="shared" si="1894"/>
        <v/>
      </c>
      <c r="AA1161" s="10" t="str">
        <f t="shared" si="1895"/>
        <v/>
      </c>
      <c r="AB1161" s="7"/>
      <c r="AD1161" s="15"/>
      <c r="AE1161" s="9"/>
      <c r="AF1161" s="9" t="str">
        <f t="shared" si="1896"/>
        <v/>
      </c>
      <c r="AG1161" s="9"/>
      <c r="AH1161" s="9" t="str">
        <f t="shared" si="1897"/>
        <v/>
      </c>
      <c r="AI1161" s="9"/>
      <c r="AJ1161" s="9" t="str">
        <f t="shared" si="1898"/>
        <v/>
      </c>
      <c r="AK1161" s="9"/>
      <c r="AL1161" s="62" t="str">
        <f t="shared" si="1908"/>
        <v/>
      </c>
      <c r="AM1161" s="95" t="str">
        <f t="shared" si="1909"/>
        <v/>
      </c>
      <c r="AN1161" s="9" t="str">
        <f t="shared" si="1899"/>
        <v/>
      </c>
      <c r="AO1161" s="10" t="str">
        <f t="shared" si="1900"/>
        <v/>
      </c>
      <c r="AP1161" s="7"/>
      <c r="AR1161" s="15"/>
      <c r="AS1161" s="9"/>
      <c r="AT1161" s="9" t="str">
        <f t="shared" si="1901"/>
        <v/>
      </c>
      <c r="AU1161" s="9"/>
      <c r="AV1161" s="9" t="str">
        <f t="shared" si="1902"/>
        <v/>
      </c>
      <c r="AW1161" s="9"/>
      <c r="AX1161" s="9" t="str">
        <f t="shared" si="1903"/>
        <v/>
      </c>
      <c r="AY1161" s="9"/>
      <c r="AZ1161" s="62" t="str">
        <f t="shared" si="1910"/>
        <v/>
      </c>
      <c r="BA1161" s="95" t="str">
        <f t="shared" si="1911"/>
        <v/>
      </c>
      <c r="BB1161" s="9" t="str">
        <f t="shared" si="1904"/>
        <v/>
      </c>
      <c r="BC1161" s="10" t="str">
        <f t="shared" si="1905"/>
        <v/>
      </c>
      <c r="BD1161" s="22"/>
      <c r="BF1161" s="15"/>
      <c r="BG1161" s="9"/>
      <c r="BH1161" s="9" t="str">
        <f t="shared" ref="BH1161:BH1179" si="1927">IF(BG1161="","",BG1161-BG1160)</f>
        <v/>
      </c>
      <c r="BI1161" s="73"/>
      <c r="BJ1161" s="9" t="str">
        <f t="shared" ref="BJ1161:BJ1180" si="1928">IF(BI1161="","",BI1161-BI1160)</f>
        <v/>
      </c>
      <c r="BK1161" s="9"/>
      <c r="BL1161" s="9" t="str">
        <f t="shared" ref="BL1161:BL1180" si="1929">IF(BK1161="","",BK1160+BM1160-BK1161)</f>
        <v/>
      </c>
      <c r="BM1161" s="9"/>
      <c r="BN1161" s="9"/>
      <c r="BO1161" s="9" t="str">
        <f t="shared" si="1915"/>
        <v/>
      </c>
      <c r="BP1161" s="10" t="str">
        <f t="shared" si="1916"/>
        <v/>
      </c>
      <c r="BQ1161" s="7"/>
      <c r="BS1161" s="1"/>
      <c r="BT1161" s="15"/>
      <c r="BU1161" s="9"/>
      <c r="BV1161" s="9" t="str">
        <f t="shared" ref="BV1161:BV1179" si="1930">IF(BU1161="","",BU1161-BU1160)</f>
        <v/>
      </c>
      <c r="BW1161" s="9"/>
      <c r="BX1161" s="9" t="str">
        <f t="shared" ref="BX1161:BX1180" si="1931">IF(BW1161="","",BW1161-BW1160)</f>
        <v/>
      </c>
      <c r="BY1161" s="9"/>
      <c r="BZ1161" s="9" t="str">
        <f t="shared" ref="BZ1161:BZ1180" si="1932">IF(BY1161="","",BY1160+CA1160-BY1161)</f>
        <v/>
      </c>
      <c r="CA1161" s="9"/>
      <c r="CB1161" s="9"/>
      <c r="CC1161" s="9"/>
      <c r="CD1161" s="9" t="str">
        <f t="shared" si="1920"/>
        <v/>
      </c>
      <c r="CE1161" s="10" t="str">
        <f t="shared" si="1921"/>
        <v/>
      </c>
      <c r="CF1161" s="7"/>
      <c r="CH1161" s="15"/>
      <c r="CI1161" s="9"/>
      <c r="CJ1161" s="9" t="str">
        <f t="shared" ref="CJ1161:CJ1179" si="1933">IF(CI1161="","",CI1161-CI1160)</f>
        <v/>
      </c>
      <c r="CK1161" s="9"/>
      <c r="CL1161" s="9" t="str">
        <f t="shared" ref="CL1161:CL1180" si="1934">IF(CK1161="","",CK1161-CK1160)</f>
        <v/>
      </c>
      <c r="CM1161" s="9"/>
      <c r="CN1161" s="9" t="str">
        <f t="shared" ref="CN1161:CN1180" si="1935">IF(CM1161="","",CM1160+CO1160-CM1161)</f>
        <v/>
      </c>
      <c r="CO1161" s="9"/>
      <c r="CP1161" s="9"/>
      <c r="CQ1161" s="9"/>
      <c r="CR1161" s="9" t="str">
        <f t="shared" si="1925"/>
        <v/>
      </c>
      <c r="CS1161" s="10" t="str">
        <f t="shared" si="1926"/>
        <v/>
      </c>
      <c r="CT1161" s="7"/>
    </row>
    <row r="1162" spans="1:98" ht="15" customHeight="1">
      <c r="A1162" s="15"/>
      <c r="B1162" s="15"/>
      <c r="C1162" s="9"/>
      <c r="D1162" s="9" t="str">
        <f t="shared" si="1884"/>
        <v/>
      </c>
      <c r="E1162" s="9"/>
      <c r="F1162" s="9" t="str">
        <f t="shared" si="1885"/>
        <v/>
      </c>
      <c r="G1162" s="9"/>
      <c r="H1162" s="9" t="str">
        <f t="shared" si="1886"/>
        <v/>
      </c>
      <c r="I1162" s="9"/>
      <c r="J1162" s="62" t="str">
        <f t="shared" si="1887"/>
        <v/>
      </c>
      <c r="K1162" s="9" t="str">
        <f t="shared" si="1888"/>
        <v/>
      </c>
      <c r="L1162" s="9" t="str">
        <f t="shared" si="1889"/>
        <v/>
      </c>
      <c r="M1162" s="10" t="str">
        <f t="shared" si="1890"/>
        <v/>
      </c>
      <c r="N1162" s="7"/>
      <c r="P1162" s="15"/>
      <c r="Q1162" s="9"/>
      <c r="R1162" s="9" t="str">
        <f t="shared" si="1891"/>
        <v/>
      </c>
      <c r="S1162" s="9"/>
      <c r="T1162" s="9" t="str">
        <f t="shared" si="1892"/>
        <v/>
      </c>
      <c r="U1162" s="9"/>
      <c r="V1162" s="9" t="str">
        <f t="shared" si="1893"/>
        <v/>
      </c>
      <c r="W1162" s="9"/>
      <c r="X1162" s="62" t="str">
        <f t="shared" si="1906"/>
        <v/>
      </c>
      <c r="Y1162" s="9" t="str">
        <f t="shared" si="1907"/>
        <v/>
      </c>
      <c r="Z1162" s="118" t="str">
        <f t="shared" si="1894"/>
        <v/>
      </c>
      <c r="AA1162" s="137" t="str">
        <f t="shared" si="1895"/>
        <v/>
      </c>
      <c r="AB1162" s="7"/>
      <c r="AD1162" s="15"/>
      <c r="AE1162" s="9"/>
      <c r="AF1162" s="9" t="str">
        <f t="shared" si="1896"/>
        <v/>
      </c>
      <c r="AG1162" s="9"/>
      <c r="AH1162" s="9" t="str">
        <f t="shared" si="1897"/>
        <v/>
      </c>
      <c r="AI1162" s="9"/>
      <c r="AJ1162" s="9" t="str">
        <f t="shared" si="1898"/>
        <v/>
      </c>
      <c r="AK1162" s="9"/>
      <c r="AL1162" s="62" t="str">
        <f t="shared" si="1908"/>
        <v/>
      </c>
      <c r="AM1162" s="9" t="str">
        <f t="shared" si="1909"/>
        <v/>
      </c>
      <c r="AN1162" s="9" t="str">
        <f t="shared" si="1899"/>
        <v/>
      </c>
      <c r="AO1162" s="10" t="str">
        <f t="shared" si="1900"/>
        <v/>
      </c>
      <c r="AP1162" s="7"/>
      <c r="AR1162" s="17"/>
      <c r="AS1162" s="9"/>
      <c r="AT1162" s="9" t="str">
        <f t="shared" si="1901"/>
        <v/>
      </c>
      <c r="AU1162" s="9"/>
      <c r="AV1162" s="9" t="str">
        <f t="shared" si="1902"/>
        <v/>
      </c>
      <c r="AW1162" s="9"/>
      <c r="AX1162" s="9" t="str">
        <f t="shared" si="1903"/>
        <v/>
      </c>
      <c r="AY1162" s="9"/>
      <c r="AZ1162" s="62" t="str">
        <f t="shared" si="1910"/>
        <v/>
      </c>
      <c r="BA1162" s="9" t="str">
        <f t="shared" si="1911"/>
        <v/>
      </c>
      <c r="BB1162" s="9" t="str">
        <f t="shared" si="1904"/>
        <v/>
      </c>
      <c r="BC1162" s="10" t="str">
        <f t="shared" si="1905"/>
        <v/>
      </c>
      <c r="BD1162" s="22"/>
      <c r="BF1162" s="15"/>
      <c r="BG1162" s="9"/>
      <c r="BH1162" s="9" t="str">
        <f t="shared" si="1927"/>
        <v/>
      </c>
      <c r="BI1162" s="73"/>
      <c r="BJ1162" s="9" t="str">
        <f t="shared" si="1928"/>
        <v/>
      </c>
      <c r="BK1162" s="9"/>
      <c r="BL1162" s="9" t="str">
        <f t="shared" si="1929"/>
        <v/>
      </c>
      <c r="BM1162" s="9"/>
      <c r="BN1162" s="9"/>
      <c r="BO1162" s="9" t="str">
        <f t="shared" si="1915"/>
        <v/>
      </c>
      <c r="BP1162" s="10" t="str">
        <f t="shared" si="1916"/>
        <v/>
      </c>
      <c r="BQ1162" s="7"/>
      <c r="BS1162" s="1"/>
      <c r="BT1162" s="15"/>
      <c r="BU1162" s="9"/>
      <c r="BV1162" s="9" t="str">
        <f t="shared" si="1930"/>
        <v/>
      </c>
      <c r="BW1162" s="9"/>
      <c r="BX1162" s="9" t="str">
        <f t="shared" si="1931"/>
        <v/>
      </c>
      <c r="BY1162" s="9"/>
      <c r="BZ1162" s="9" t="str">
        <f t="shared" si="1932"/>
        <v/>
      </c>
      <c r="CA1162" s="9"/>
      <c r="CB1162" s="9"/>
      <c r="CC1162" s="9"/>
      <c r="CD1162" s="9" t="str">
        <f t="shared" si="1920"/>
        <v/>
      </c>
      <c r="CE1162" s="10" t="str">
        <f t="shared" si="1921"/>
        <v/>
      </c>
      <c r="CF1162" s="7"/>
      <c r="CH1162" s="15"/>
      <c r="CI1162" s="9"/>
      <c r="CJ1162" s="9" t="str">
        <f t="shared" si="1933"/>
        <v/>
      </c>
      <c r="CK1162" s="9"/>
      <c r="CL1162" s="9" t="str">
        <f t="shared" si="1934"/>
        <v/>
      </c>
      <c r="CM1162" s="9"/>
      <c r="CN1162" s="9" t="str">
        <f t="shared" si="1935"/>
        <v/>
      </c>
      <c r="CO1162" s="9"/>
      <c r="CP1162" s="9"/>
      <c r="CQ1162" s="9"/>
      <c r="CR1162" s="9" t="str">
        <f t="shared" si="1925"/>
        <v/>
      </c>
      <c r="CS1162" s="10" t="str">
        <f t="shared" si="1926"/>
        <v/>
      </c>
      <c r="CT1162" s="7"/>
    </row>
    <row r="1163" spans="1:98" ht="15" customHeight="1" thickBot="1">
      <c r="A1163" s="23"/>
      <c r="B1163" s="23"/>
      <c r="C1163" s="24"/>
      <c r="D1163" s="24" t="str">
        <f t="shared" si="1884"/>
        <v/>
      </c>
      <c r="E1163" s="24"/>
      <c r="F1163" s="24" t="str">
        <f t="shared" si="1885"/>
        <v/>
      </c>
      <c r="G1163" s="24"/>
      <c r="H1163" s="24" t="str">
        <f t="shared" si="1886"/>
        <v/>
      </c>
      <c r="I1163" s="24"/>
      <c r="J1163" s="63" t="str">
        <f t="shared" si="1887"/>
        <v/>
      </c>
      <c r="K1163" s="96" t="str">
        <f t="shared" si="1888"/>
        <v/>
      </c>
      <c r="L1163" s="24" t="str">
        <f t="shared" si="1889"/>
        <v/>
      </c>
      <c r="M1163" s="26" t="str">
        <f t="shared" si="1890"/>
        <v/>
      </c>
      <c r="N1163" s="7"/>
      <c r="P1163" s="23"/>
      <c r="Q1163" s="24"/>
      <c r="R1163" s="24" t="str">
        <f t="shared" si="1891"/>
        <v/>
      </c>
      <c r="S1163" s="24"/>
      <c r="T1163" s="24" t="str">
        <f t="shared" si="1892"/>
        <v/>
      </c>
      <c r="U1163" s="24"/>
      <c r="V1163" s="24" t="str">
        <f t="shared" si="1893"/>
        <v/>
      </c>
      <c r="W1163" s="24"/>
      <c r="X1163" s="131" t="str">
        <f t="shared" si="1906"/>
        <v/>
      </c>
      <c r="Y1163" s="132" t="str">
        <f t="shared" si="1907"/>
        <v/>
      </c>
      <c r="Z1163" s="130" t="str">
        <f t="shared" si="1894"/>
        <v/>
      </c>
      <c r="AA1163" s="138" t="str">
        <f t="shared" si="1895"/>
        <v/>
      </c>
      <c r="AB1163" s="7"/>
      <c r="AD1163" s="23"/>
      <c r="AE1163" s="24"/>
      <c r="AF1163" s="24" t="str">
        <f t="shared" si="1896"/>
        <v/>
      </c>
      <c r="AG1163" s="24"/>
      <c r="AH1163" s="24" t="str">
        <f t="shared" si="1897"/>
        <v/>
      </c>
      <c r="AI1163" s="24"/>
      <c r="AJ1163" s="24" t="str">
        <f t="shared" si="1898"/>
        <v/>
      </c>
      <c r="AK1163" s="24"/>
      <c r="AL1163" s="63" t="str">
        <f t="shared" si="1908"/>
        <v/>
      </c>
      <c r="AM1163" s="96" t="str">
        <f t="shared" si="1909"/>
        <v/>
      </c>
      <c r="AN1163" s="24" t="str">
        <f t="shared" si="1899"/>
        <v/>
      </c>
      <c r="AO1163" s="26" t="str">
        <f t="shared" si="1900"/>
        <v/>
      </c>
      <c r="AP1163" s="7"/>
      <c r="AR1163" s="23"/>
      <c r="AS1163" s="24"/>
      <c r="AT1163" s="24" t="str">
        <f t="shared" si="1901"/>
        <v/>
      </c>
      <c r="AU1163" s="24"/>
      <c r="AV1163" s="24" t="str">
        <f t="shared" si="1902"/>
        <v/>
      </c>
      <c r="AW1163" s="24"/>
      <c r="AX1163" s="24" t="str">
        <f t="shared" si="1903"/>
        <v/>
      </c>
      <c r="AY1163" s="24"/>
      <c r="AZ1163" s="63" t="str">
        <f t="shared" si="1910"/>
        <v/>
      </c>
      <c r="BA1163" s="96" t="str">
        <f t="shared" si="1911"/>
        <v/>
      </c>
      <c r="BB1163" s="24" t="str">
        <f t="shared" si="1904"/>
        <v/>
      </c>
      <c r="BC1163" s="26" t="str">
        <f t="shared" si="1905"/>
        <v/>
      </c>
      <c r="BD1163" s="22"/>
      <c r="BF1163" s="15"/>
      <c r="BG1163" s="9"/>
      <c r="BH1163" s="9" t="str">
        <f t="shared" si="1927"/>
        <v/>
      </c>
      <c r="BI1163" s="73"/>
      <c r="BJ1163" s="9" t="str">
        <f t="shared" si="1928"/>
        <v/>
      </c>
      <c r="BK1163" s="9"/>
      <c r="BL1163" s="9" t="str">
        <f t="shared" si="1929"/>
        <v/>
      </c>
      <c r="BM1163" s="9"/>
      <c r="BN1163" s="9"/>
      <c r="BO1163" s="9" t="str">
        <f t="shared" si="1915"/>
        <v/>
      </c>
      <c r="BP1163" s="10" t="str">
        <f t="shared" si="1916"/>
        <v/>
      </c>
      <c r="BQ1163" s="7"/>
      <c r="BS1163" s="1"/>
      <c r="BT1163" s="15"/>
      <c r="BU1163" s="9"/>
      <c r="BV1163" s="9" t="str">
        <f t="shared" si="1930"/>
        <v/>
      </c>
      <c r="BW1163" s="9"/>
      <c r="BX1163" s="9" t="str">
        <f t="shared" si="1931"/>
        <v/>
      </c>
      <c r="BY1163" s="9"/>
      <c r="BZ1163" s="9" t="str">
        <f t="shared" si="1932"/>
        <v/>
      </c>
      <c r="CA1163" s="9"/>
      <c r="CB1163" s="9"/>
      <c r="CC1163" s="9"/>
      <c r="CD1163" s="9" t="str">
        <f t="shared" si="1920"/>
        <v/>
      </c>
      <c r="CE1163" s="10" t="str">
        <f t="shared" si="1921"/>
        <v/>
      </c>
      <c r="CF1163" s="7"/>
      <c r="CH1163" s="15"/>
      <c r="CI1163" s="9"/>
      <c r="CJ1163" s="9" t="str">
        <f t="shared" si="1933"/>
        <v/>
      </c>
      <c r="CK1163" s="9"/>
      <c r="CL1163" s="9" t="str">
        <f t="shared" si="1934"/>
        <v/>
      </c>
      <c r="CM1163" s="9"/>
      <c r="CN1163" s="9" t="str">
        <f t="shared" si="1935"/>
        <v/>
      </c>
      <c r="CO1163" s="9"/>
      <c r="CP1163" s="9"/>
      <c r="CQ1163" s="9"/>
      <c r="CR1163" s="9" t="str">
        <f t="shared" si="1925"/>
        <v/>
      </c>
      <c r="CS1163" s="10" t="str">
        <f t="shared" si="1926"/>
        <v/>
      </c>
      <c r="CT1163" s="7"/>
    </row>
    <row r="1164" spans="1:98" ht="15" customHeight="1" thickTop="1">
      <c r="A1164" s="15"/>
      <c r="B1164" s="6" t="str">
        <f>IF(A1164="","",SUM(D1164:D1167)+SUM(R1164:R1167)+BH1137+SUM(BV1164:BV1167))</f>
        <v/>
      </c>
      <c r="C1164" s="78"/>
      <c r="D1164" s="78" t="str">
        <f t="shared" si="1884"/>
        <v/>
      </c>
      <c r="E1164" s="78"/>
      <c r="F1164" s="28" t="str">
        <f t="shared" si="1885"/>
        <v/>
      </c>
      <c r="G1164" s="78"/>
      <c r="H1164" s="78" t="str">
        <f t="shared" si="1886"/>
        <v/>
      </c>
      <c r="I1164" s="78"/>
      <c r="J1164" s="90"/>
      <c r="K1164" s="91"/>
      <c r="L1164" s="28" t="str">
        <f t="shared" si="1889"/>
        <v/>
      </c>
      <c r="M1164" s="29" t="str">
        <f t="shared" si="1890"/>
        <v/>
      </c>
      <c r="N1164" s="7"/>
      <c r="P1164" s="89" t="str">
        <f>IF(A1164="","",A1164)</f>
        <v/>
      </c>
      <c r="Q1164" s="78"/>
      <c r="R1164" s="78" t="str">
        <f t="shared" si="1891"/>
        <v/>
      </c>
      <c r="S1164" s="78"/>
      <c r="T1164" s="28" t="str">
        <f t="shared" si="1892"/>
        <v/>
      </c>
      <c r="U1164" s="78"/>
      <c r="V1164" s="78" t="str">
        <f t="shared" si="1893"/>
        <v/>
      </c>
      <c r="W1164" s="78"/>
      <c r="X1164" s="90"/>
      <c r="Y1164" s="91"/>
      <c r="Z1164" s="28" t="str">
        <f t="shared" si="1894"/>
        <v/>
      </c>
      <c r="AA1164" s="29" t="str">
        <f t="shared" si="1895"/>
        <v/>
      </c>
      <c r="AB1164" s="7"/>
      <c r="AD1164" s="89" t="str">
        <f>IF(BQ1164="","",BQ1164)</f>
        <v/>
      </c>
      <c r="AE1164" s="78"/>
      <c r="AF1164" s="78" t="str">
        <f t="shared" si="1896"/>
        <v/>
      </c>
      <c r="AG1164" s="78"/>
      <c r="AH1164" s="28" t="str">
        <f t="shared" si="1897"/>
        <v/>
      </c>
      <c r="AI1164" s="78"/>
      <c r="AJ1164" s="78" t="str">
        <f t="shared" si="1898"/>
        <v/>
      </c>
      <c r="AK1164" s="78"/>
      <c r="AL1164" s="90" t="str">
        <f t="shared" si="1908"/>
        <v/>
      </c>
      <c r="AM1164" s="91" t="str">
        <f t="shared" si="1909"/>
        <v/>
      </c>
      <c r="AN1164" s="28" t="str">
        <f t="shared" si="1899"/>
        <v/>
      </c>
      <c r="AO1164" s="29" t="str">
        <f t="shared" si="1900"/>
        <v/>
      </c>
      <c r="AP1164" s="7"/>
      <c r="AR1164" s="89"/>
      <c r="AS1164" s="78"/>
      <c r="AT1164" s="78" t="str">
        <f t="shared" si="1901"/>
        <v/>
      </c>
      <c r="AU1164" s="78"/>
      <c r="AV1164" s="28" t="str">
        <f t="shared" si="1902"/>
        <v/>
      </c>
      <c r="AW1164" s="78"/>
      <c r="AX1164" s="78" t="str">
        <f t="shared" si="1903"/>
        <v/>
      </c>
      <c r="AY1164" s="78"/>
      <c r="AZ1164" s="90" t="str">
        <f t="shared" si="1910"/>
        <v/>
      </c>
      <c r="BA1164" s="91" t="str">
        <f t="shared" si="1911"/>
        <v/>
      </c>
      <c r="BB1164" s="28" t="str">
        <f t="shared" si="1904"/>
        <v/>
      </c>
      <c r="BC1164" s="29" t="str">
        <f t="shared" si="1905"/>
        <v/>
      </c>
      <c r="BD1164" s="22"/>
      <c r="BF1164" s="15"/>
      <c r="BG1164" s="9"/>
      <c r="BH1164" s="9" t="str">
        <f t="shared" si="1927"/>
        <v/>
      </c>
      <c r="BI1164" s="73"/>
      <c r="BJ1164" s="9" t="str">
        <f t="shared" si="1928"/>
        <v/>
      </c>
      <c r="BK1164" s="9"/>
      <c r="BL1164" s="9" t="str">
        <f t="shared" si="1929"/>
        <v/>
      </c>
      <c r="BM1164" s="9"/>
      <c r="BN1164" s="9"/>
      <c r="BO1164" s="9" t="str">
        <f t="shared" si="1915"/>
        <v/>
      </c>
      <c r="BP1164" s="10" t="str">
        <f t="shared" si="1916"/>
        <v/>
      </c>
      <c r="BQ1164" s="7"/>
      <c r="BS1164" s="1"/>
      <c r="BT1164" s="15"/>
      <c r="BU1164" s="9"/>
      <c r="BV1164" s="9" t="str">
        <f t="shared" si="1930"/>
        <v/>
      </c>
      <c r="BW1164" s="9"/>
      <c r="BX1164" s="9" t="str">
        <f t="shared" si="1931"/>
        <v/>
      </c>
      <c r="BY1164" s="9"/>
      <c r="BZ1164" s="9" t="str">
        <f t="shared" si="1932"/>
        <v/>
      </c>
      <c r="CA1164" s="9"/>
      <c r="CB1164" s="9"/>
      <c r="CC1164" s="9"/>
      <c r="CD1164" s="9" t="str">
        <f t="shared" si="1920"/>
        <v/>
      </c>
      <c r="CE1164" s="10" t="str">
        <f t="shared" si="1921"/>
        <v/>
      </c>
      <c r="CF1164" s="7"/>
      <c r="CH1164" s="15"/>
      <c r="CI1164" s="9"/>
      <c r="CJ1164" s="9" t="str">
        <f t="shared" si="1933"/>
        <v/>
      </c>
      <c r="CK1164" s="9"/>
      <c r="CL1164" s="9" t="str">
        <f t="shared" si="1934"/>
        <v/>
      </c>
      <c r="CM1164" s="9"/>
      <c r="CN1164" s="9" t="str">
        <f t="shared" si="1935"/>
        <v/>
      </c>
      <c r="CO1164" s="9"/>
      <c r="CP1164" s="9"/>
      <c r="CQ1164" s="9"/>
      <c r="CR1164" s="9" t="str">
        <f t="shared" si="1925"/>
        <v/>
      </c>
      <c r="CS1164" s="10" t="str">
        <f t="shared" si="1926"/>
        <v/>
      </c>
      <c r="CT1164" s="7"/>
    </row>
    <row r="1165" spans="1:98" ht="15" customHeight="1">
      <c r="A1165" s="15"/>
      <c r="B1165" s="15"/>
      <c r="C1165" s="9"/>
      <c r="D1165" s="9" t="str">
        <f t="shared" si="1884"/>
        <v/>
      </c>
      <c r="E1165" s="9"/>
      <c r="F1165" s="9" t="str">
        <f t="shared" si="1885"/>
        <v/>
      </c>
      <c r="G1165" s="9"/>
      <c r="H1165" s="9" t="str">
        <f t="shared" si="1886"/>
        <v/>
      </c>
      <c r="I1165" s="9"/>
      <c r="J1165" s="62"/>
      <c r="K1165" s="95"/>
      <c r="L1165" s="9" t="str">
        <f t="shared" si="1889"/>
        <v/>
      </c>
      <c r="M1165" s="10" t="str">
        <f t="shared" si="1890"/>
        <v/>
      </c>
      <c r="N1165" s="7"/>
      <c r="P1165" s="15"/>
      <c r="Q1165" s="9"/>
      <c r="R1165" s="9" t="str">
        <f t="shared" si="1891"/>
        <v/>
      </c>
      <c r="S1165" s="9"/>
      <c r="T1165" s="9" t="str">
        <f t="shared" si="1892"/>
        <v/>
      </c>
      <c r="U1165" s="9"/>
      <c r="V1165" s="9" t="str">
        <f t="shared" si="1893"/>
        <v/>
      </c>
      <c r="W1165" s="9"/>
      <c r="X1165" s="62"/>
      <c r="Y1165" s="95"/>
      <c r="Z1165" s="9" t="str">
        <f t="shared" si="1894"/>
        <v/>
      </c>
      <c r="AA1165" s="10" t="str">
        <f t="shared" si="1895"/>
        <v/>
      </c>
      <c r="AB1165" s="7"/>
      <c r="AD1165" s="15"/>
      <c r="AE1165" s="9"/>
      <c r="AF1165" s="9" t="str">
        <f t="shared" si="1896"/>
        <v/>
      </c>
      <c r="AG1165" s="9"/>
      <c r="AH1165" s="9" t="str">
        <f t="shared" si="1897"/>
        <v/>
      </c>
      <c r="AI1165" s="9"/>
      <c r="AJ1165" s="9" t="str">
        <f t="shared" si="1898"/>
        <v/>
      </c>
      <c r="AK1165" s="9"/>
      <c r="AL1165" s="62" t="str">
        <f t="shared" si="1908"/>
        <v/>
      </c>
      <c r="AM1165" s="95" t="str">
        <f t="shared" si="1909"/>
        <v/>
      </c>
      <c r="AN1165" s="9" t="str">
        <f t="shared" si="1899"/>
        <v/>
      </c>
      <c r="AO1165" s="10" t="str">
        <f t="shared" si="1900"/>
        <v/>
      </c>
      <c r="AP1165" s="7"/>
      <c r="AR1165" s="15"/>
      <c r="AS1165" s="9"/>
      <c r="AT1165" s="9" t="str">
        <f t="shared" si="1901"/>
        <v/>
      </c>
      <c r="AU1165" s="9"/>
      <c r="AV1165" s="9" t="str">
        <f t="shared" si="1902"/>
        <v/>
      </c>
      <c r="AW1165" s="9"/>
      <c r="AX1165" s="9" t="str">
        <f t="shared" si="1903"/>
        <v/>
      </c>
      <c r="AY1165" s="9"/>
      <c r="AZ1165" s="62" t="str">
        <f t="shared" si="1910"/>
        <v/>
      </c>
      <c r="BA1165" s="95" t="str">
        <f t="shared" si="1911"/>
        <v/>
      </c>
      <c r="BB1165" s="9" t="str">
        <f t="shared" si="1904"/>
        <v/>
      </c>
      <c r="BC1165" s="10" t="str">
        <f t="shared" si="1905"/>
        <v/>
      </c>
      <c r="BD1165" s="22"/>
      <c r="BF1165" s="15"/>
      <c r="BG1165" s="9"/>
      <c r="BH1165" s="9" t="str">
        <f t="shared" si="1927"/>
        <v/>
      </c>
      <c r="BI1165" s="73"/>
      <c r="BJ1165" s="9" t="str">
        <f t="shared" si="1928"/>
        <v/>
      </c>
      <c r="BK1165" s="9"/>
      <c r="BL1165" s="9" t="str">
        <f t="shared" si="1929"/>
        <v/>
      </c>
      <c r="BM1165" s="9"/>
      <c r="BN1165" s="9"/>
      <c r="BO1165" s="9" t="str">
        <f t="shared" si="1915"/>
        <v/>
      </c>
      <c r="BP1165" s="10" t="str">
        <f t="shared" si="1916"/>
        <v/>
      </c>
      <c r="BQ1165" s="7"/>
      <c r="BS1165" s="1"/>
      <c r="BT1165" s="15"/>
      <c r="BU1165" s="9"/>
      <c r="BV1165" s="9" t="str">
        <f t="shared" si="1930"/>
        <v/>
      </c>
      <c r="BW1165" s="9"/>
      <c r="BX1165" s="9" t="str">
        <f t="shared" si="1931"/>
        <v/>
      </c>
      <c r="BY1165" s="9"/>
      <c r="BZ1165" s="9" t="str">
        <f t="shared" si="1932"/>
        <v/>
      </c>
      <c r="CA1165" s="9"/>
      <c r="CB1165" s="9"/>
      <c r="CC1165" s="9"/>
      <c r="CD1165" s="9" t="str">
        <f t="shared" si="1920"/>
        <v/>
      </c>
      <c r="CE1165" s="10" t="str">
        <f t="shared" si="1921"/>
        <v/>
      </c>
      <c r="CF1165" s="7"/>
      <c r="CH1165" s="15"/>
      <c r="CI1165" s="9"/>
      <c r="CJ1165" s="9" t="str">
        <f t="shared" si="1933"/>
        <v/>
      </c>
      <c r="CK1165" s="9"/>
      <c r="CL1165" s="9" t="str">
        <f t="shared" si="1934"/>
        <v/>
      </c>
      <c r="CM1165" s="9"/>
      <c r="CN1165" s="9" t="str">
        <f t="shared" si="1935"/>
        <v/>
      </c>
      <c r="CO1165" s="9"/>
      <c r="CP1165" s="9"/>
      <c r="CQ1165" s="9"/>
      <c r="CR1165" s="9" t="str">
        <f t="shared" si="1925"/>
        <v/>
      </c>
      <c r="CS1165" s="10" t="str">
        <f t="shared" si="1926"/>
        <v/>
      </c>
      <c r="CT1165" s="7"/>
    </row>
    <row r="1166" spans="1:98" ht="15" customHeight="1">
      <c r="A1166" s="15"/>
      <c r="B1166" s="15"/>
      <c r="C1166" s="9"/>
      <c r="D1166" s="9" t="str">
        <f t="shared" si="1884"/>
        <v/>
      </c>
      <c r="E1166" s="9"/>
      <c r="F1166" s="9" t="str">
        <f t="shared" si="1885"/>
        <v/>
      </c>
      <c r="G1166" s="9"/>
      <c r="H1166" s="9" t="str">
        <f t="shared" si="1886"/>
        <v/>
      </c>
      <c r="I1166" s="9"/>
      <c r="J1166" s="62"/>
      <c r="K1166" s="95"/>
      <c r="L1166" s="9" t="str">
        <f t="shared" si="1889"/>
        <v/>
      </c>
      <c r="M1166" s="10" t="str">
        <f t="shared" si="1890"/>
        <v/>
      </c>
      <c r="N1166" s="7"/>
      <c r="P1166" s="15"/>
      <c r="Q1166" s="9"/>
      <c r="R1166" s="9" t="str">
        <f t="shared" si="1891"/>
        <v/>
      </c>
      <c r="S1166" s="9"/>
      <c r="T1166" s="9" t="str">
        <f t="shared" si="1892"/>
        <v/>
      </c>
      <c r="U1166" s="9"/>
      <c r="V1166" s="9" t="str">
        <f t="shared" si="1893"/>
        <v/>
      </c>
      <c r="W1166" s="9"/>
      <c r="X1166" s="62"/>
      <c r="Y1166" s="95"/>
      <c r="Z1166" s="9" t="str">
        <f t="shared" si="1894"/>
        <v/>
      </c>
      <c r="AA1166" s="10" t="str">
        <f t="shared" si="1895"/>
        <v/>
      </c>
      <c r="AB1166" s="7"/>
      <c r="AD1166" s="15"/>
      <c r="AE1166" s="9"/>
      <c r="AF1166" s="9" t="str">
        <f t="shared" si="1896"/>
        <v/>
      </c>
      <c r="AG1166" s="9"/>
      <c r="AH1166" s="9" t="str">
        <f t="shared" si="1897"/>
        <v/>
      </c>
      <c r="AI1166" s="9"/>
      <c r="AJ1166" s="9" t="str">
        <f t="shared" si="1898"/>
        <v/>
      </c>
      <c r="AK1166" s="9"/>
      <c r="AL1166" s="62" t="str">
        <f t="shared" si="1908"/>
        <v/>
      </c>
      <c r="AM1166" s="9" t="str">
        <f t="shared" si="1909"/>
        <v/>
      </c>
      <c r="AN1166" s="9" t="str">
        <f t="shared" si="1899"/>
        <v/>
      </c>
      <c r="AO1166" s="10" t="str">
        <f t="shared" si="1900"/>
        <v/>
      </c>
      <c r="AP1166" s="7"/>
      <c r="AR1166" s="17"/>
      <c r="AS1166" s="9"/>
      <c r="AT1166" s="9" t="str">
        <f t="shared" si="1901"/>
        <v/>
      </c>
      <c r="AU1166" s="9"/>
      <c r="AV1166" s="9" t="str">
        <f t="shared" si="1902"/>
        <v/>
      </c>
      <c r="AW1166" s="9"/>
      <c r="AX1166" s="9" t="str">
        <f t="shared" si="1903"/>
        <v/>
      </c>
      <c r="AY1166" s="9"/>
      <c r="AZ1166" s="62" t="str">
        <f t="shared" si="1910"/>
        <v/>
      </c>
      <c r="BA1166" s="9" t="str">
        <f t="shared" si="1911"/>
        <v/>
      </c>
      <c r="BB1166" s="9" t="str">
        <f t="shared" si="1904"/>
        <v/>
      </c>
      <c r="BC1166" s="10" t="str">
        <f t="shared" si="1905"/>
        <v/>
      </c>
      <c r="BD1166" s="22"/>
      <c r="BF1166" s="15"/>
      <c r="BG1166" s="9"/>
      <c r="BH1166" s="9" t="str">
        <f t="shared" si="1927"/>
        <v/>
      </c>
      <c r="BI1166" s="73"/>
      <c r="BJ1166" s="9" t="str">
        <f t="shared" si="1928"/>
        <v/>
      </c>
      <c r="BK1166" s="9"/>
      <c r="BL1166" s="9" t="str">
        <f t="shared" si="1929"/>
        <v/>
      </c>
      <c r="BM1166" s="9"/>
      <c r="BN1166" s="9"/>
      <c r="BO1166" s="9" t="str">
        <f t="shared" si="1915"/>
        <v/>
      </c>
      <c r="BP1166" s="10" t="str">
        <f t="shared" si="1916"/>
        <v/>
      </c>
      <c r="BQ1166" s="7"/>
      <c r="BS1166" s="1"/>
      <c r="BT1166" s="15"/>
      <c r="BU1166" s="9"/>
      <c r="BV1166" s="9" t="str">
        <f t="shared" si="1930"/>
        <v/>
      </c>
      <c r="BW1166" s="9"/>
      <c r="BX1166" s="9" t="str">
        <f t="shared" si="1931"/>
        <v/>
      </c>
      <c r="BY1166" s="9"/>
      <c r="BZ1166" s="9" t="str">
        <f t="shared" si="1932"/>
        <v/>
      </c>
      <c r="CA1166" s="9"/>
      <c r="CB1166" s="9"/>
      <c r="CC1166" s="9"/>
      <c r="CD1166" s="9" t="str">
        <f t="shared" si="1920"/>
        <v/>
      </c>
      <c r="CE1166" s="10" t="str">
        <f t="shared" si="1921"/>
        <v/>
      </c>
      <c r="CF1166" s="7"/>
      <c r="CH1166" s="15"/>
      <c r="CI1166" s="9"/>
      <c r="CJ1166" s="9" t="str">
        <f t="shared" si="1933"/>
        <v/>
      </c>
      <c r="CK1166" s="9"/>
      <c r="CL1166" s="9" t="str">
        <f t="shared" si="1934"/>
        <v/>
      </c>
      <c r="CM1166" s="9"/>
      <c r="CN1166" s="9" t="str">
        <f t="shared" si="1935"/>
        <v/>
      </c>
      <c r="CO1166" s="9"/>
      <c r="CP1166" s="9"/>
      <c r="CQ1166" s="9"/>
      <c r="CR1166" s="9" t="str">
        <f t="shared" si="1925"/>
        <v/>
      </c>
      <c r="CS1166" s="10" t="str">
        <f t="shared" si="1926"/>
        <v/>
      </c>
      <c r="CT1166" s="7"/>
    </row>
    <row r="1167" spans="1:98" ht="15" customHeight="1" thickBot="1">
      <c r="A1167" s="23"/>
      <c r="B1167" s="23"/>
      <c r="C1167" s="24"/>
      <c r="D1167" s="24" t="str">
        <f t="shared" si="1884"/>
        <v/>
      </c>
      <c r="E1167" s="24"/>
      <c r="F1167" s="24" t="str">
        <f t="shared" si="1885"/>
        <v/>
      </c>
      <c r="G1167" s="24"/>
      <c r="H1167" s="24" t="str">
        <f t="shared" si="1886"/>
        <v/>
      </c>
      <c r="I1167" s="24"/>
      <c r="J1167" s="63"/>
      <c r="K1167" s="24"/>
      <c r="L1167" s="24" t="str">
        <f t="shared" si="1889"/>
        <v/>
      </c>
      <c r="M1167" s="26" t="str">
        <f t="shared" si="1890"/>
        <v/>
      </c>
      <c r="N1167" s="7"/>
      <c r="P1167" s="23"/>
      <c r="Q1167" s="24"/>
      <c r="R1167" s="24" t="str">
        <f t="shared" si="1891"/>
        <v/>
      </c>
      <c r="S1167" s="24"/>
      <c r="T1167" s="24" t="str">
        <f t="shared" si="1892"/>
        <v/>
      </c>
      <c r="U1167" s="24"/>
      <c r="V1167" s="24" t="str">
        <f t="shared" si="1893"/>
        <v/>
      </c>
      <c r="W1167" s="24"/>
      <c r="X1167" s="63"/>
      <c r="Y1167" s="24"/>
      <c r="Z1167" s="24" t="str">
        <f t="shared" si="1894"/>
        <v/>
      </c>
      <c r="AA1167" s="26" t="str">
        <f t="shared" si="1895"/>
        <v/>
      </c>
      <c r="AB1167" s="7"/>
      <c r="AD1167" s="23"/>
      <c r="AE1167" s="24"/>
      <c r="AF1167" s="24" t="str">
        <f t="shared" si="1896"/>
        <v/>
      </c>
      <c r="AG1167" s="24"/>
      <c r="AH1167" s="24" t="str">
        <f t="shared" si="1897"/>
        <v/>
      </c>
      <c r="AI1167" s="24"/>
      <c r="AJ1167" s="24" t="str">
        <f t="shared" si="1898"/>
        <v/>
      </c>
      <c r="AK1167" s="24"/>
      <c r="AL1167" s="63" t="str">
        <f t="shared" si="1908"/>
        <v/>
      </c>
      <c r="AM1167" s="96" t="str">
        <f t="shared" si="1909"/>
        <v/>
      </c>
      <c r="AN1167" s="24" t="str">
        <f t="shared" si="1899"/>
        <v/>
      </c>
      <c r="AO1167" s="26" t="str">
        <f t="shared" si="1900"/>
        <v/>
      </c>
      <c r="AP1167" s="7"/>
      <c r="AR1167" s="23"/>
      <c r="AS1167" s="24"/>
      <c r="AT1167" s="24" t="str">
        <f t="shared" si="1901"/>
        <v/>
      </c>
      <c r="AU1167" s="24"/>
      <c r="AV1167" s="24" t="str">
        <f t="shared" si="1902"/>
        <v/>
      </c>
      <c r="AW1167" s="24"/>
      <c r="AX1167" s="24" t="str">
        <f t="shared" si="1903"/>
        <v/>
      </c>
      <c r="AY1167" s="24"/>
      <c r="AZ1167" s="63" t="str">
        <f t="shared" si="1910"/>
        <v/>
      </c>
      <c r="BA1167" s="96" t="str">
        <f t="shared" si="1911"/>
        <v/>
      </c>
      <c r="BB1167" s="24" t="str">
        <f t="shared" si="1904"/>
        <v/>
      </c>
      <c r="BC1167" s="26" t="str">
        <f t="shared" si="1905"/>
        <v/>
      </c>
      <c r="BD1167" s="22"/>
      <c r="BF1167" s="15"/>
      <c r="BG1167" s="9"/>
      <c r="BH1167" s="9" t="str">
        <f t="shared" si="1927"/>
        <v/>
      </c>
      <c r="BI1167" s="73"/>
      <c r="BJ1167" s="9" t="str">
        <f t="shared" si="1928"/>
        <v/>
      </c>
      <c r="BK1167" s="9"/>
      <c r="BL1167" s="9" t="str">
        <f t="shared" si="1929"/>
        <v/>
      </c>
      <c r="BM1167" s="9"/>
      <c r="BN1167" s="9"/>
      <c r="BO1167" s="9" t="str">
        <f t="shared" si="1915"/>
        <v/>
      </c>
      <c r="BP1167" s="10" t="str">
        <f t="shared" si="1916"/>
        <v/>
      </c>
      <c r="BQ1167" s="7"/>
      <c r="BS1167" s="1"/>
      <c r="BT1167" s="15"/>
      <c r="BU1167" s="9"/>
      <c r="BV1167" s="9" t="str">
        <f t="shared" si="1930"/>
        <v/>
      </c>
      <c r="BW1167" s="9"/>
      <c r="BX1167" s="9" t="str">
        <f t="shared" si="1931"/>
        <v/>
      </c>
      <c r="BY1167" s="9"/>
      <c r="BZ1167" s="9" t="str">
        <f t="shared" si="1932"/>
        <v/>
      </c>
      <c r="CA1167" s="9"/>
      <c r="CB1167" s="9"/>
      <c r="CC1167" s="9"/>
      <c r="CD1167" s="9" t="str">
        <f t="shared" si="1920"/>
        <v/>
      </c>
      <c r="CE1167" s="10" t="str">
        <f t="shared" si="1921"/>
        <v/>
      </c>
      <c r="CF1167" s="7"/>
      <c r="CH1167" s="15"/>
      <c r="CI1167" s="9"/>
      <c r="CJ1167" s="9" t="str">
        <f t="shared" si="1933"/>
        <v/>
      </c>
      <c r="CK1167" s="9"/>
      <c r="CL1167" s="9" t="str">
        <f t="shared" si="1934"/>
        <v/>
      </c>
      <c r="CM1167" s="9"/>
      <c r="CN1167" s="9" t="str">
        <f t="shared" si="1935"/>
        <v/>
      </c>
      <c r="CO1167" s="9"/>
      <c r="CP1167" s="9"/>
      <c r="CQ1167" s="9"/>
      <c r="CR1167" s="9" t="str">
        <f t="shared" si="1925"/>
        <v/>
      </c>
      <c r="CS1167" s="10" t="str">
        <f t="shared" si="1926"/>
        <v/>
      </c>
      <c r="CT1167" s="7"/>
    </row>
    <row r="1168" spans="1:98" ht="15" customHeight="1" thickTop="1">
      <c r="A1168" s="89"/>
      <c r="B1168" s="89"/>
      <c r="C1168" s="78"/>
      <c r="D1168" s="78" t="str">
        <f t="shared" si="1884"/>
        <v/>
      </c>
      <c r="E1168" s="78"/>
      <c r="F1168" s="28" t="str">
        <f t="shared" si="1885"/>
        <v/>
      </c>
      <c r="G1168" s="78"/>
      <c r="H1168" s="78" t="str">
        <f t="shared" si="1886"/>
        <v/>
      </c>
      <c r="I1168" s="78"/>
      <c r="J1168" s="90"/>
      <c r="K1168" s="91"/>
      <c r="L1168" s="28" t="str">
        <f t="shared" si="1889"/>
        <v/>
      </c>
      <c r="M1168" s="29" t="str">
        <f t="shared" si="1890"/>
        <v/>
      </c>
      <c r="N1168" s="7"/>
      <c r="P1168" s="89" t="str">
        <f>IF(A1168="","",A1168)</f>
        <v/>
      </c>
      <c r="Q1168" s="78"/>
      <c r="R1168" s="78" t="str">
        <f t="shared" si="1891"/>
        <v/>
      </c>
      <c r="S1168" s="78"/>
      <c r="T1168" s="28" t="str">
        <f t="shared" si="1892"/>
        <v/>
      </c>
      <c r="U1168" s="78"/>
      <c r="V1168" s="78" t="str">
        <f t="shared" si="1893"/>
        <v/>
      </c>
      <c r="W1168" s="78"/>
      <c r="X1168" s="90"/>
      <c r="Y1168" s="91"/>
      <c r="Z1168" s="28" t="str">
        <f t="shared" si="1894"/>
        <v/>
      </c>
      <c r="AA1168" s="29" t="str">
        <f t="shared" si="1895"/>
        <v/>
      </c>
      <c r="AB1168" s="7"/>
      <c r="AD1168" s="89" t="str">
        <f>IF(BQ1168="","",BQ1168)</f>
        <v/>
      </c>
      <c r="AE1168" s="78"/>
      <c r="AF1168" s="78" t="str">
        <f t="shared" si="1896"/>
        <v/>
      </c>
      <c r="AG1168" s="78"/>
      <c r="AH1168" s="28" t="str">
        <f t="shared" si="1897"/>
        <v/>
      </c>
      <c r="AI1168" s="78"/>
      <c r="AJ1168" s="78" t="str">
        <f t="shared" si="1898"/>
        <v/>
      </c>
      <c r="AK1168" s="78"/>
      <c r="AL1168" s="90"/>
      <c r="AM1168" s="91"/>
      <c r="AN1168" s="28" t="str">
        <f t="shared" si="1899"/>
        <v/>
      </c>
      <c r="AO1168" s="29" t="str">
        <f t="shared" si="1900"/>
        <v/>
      </c>
      <c r="AP1168" s="7"/>
      <c r="AR1168" s="89"/>
      <c r="AS1168" s="78"/>
      <c r="AT1168" s="78" t="str">
        <f t="shared" si="1901"/>
        <v/>
      </c>
      <c r="AU1168" s="78"/>
      <c r="AV1168" s="28" t="str">
        <f t="shared" si="1902"/>
        <v/>
      </c>
      <c r="AW1168" s="78"/>
      <c r="AX1168" s="78" t="str">
        <f t="shared" si="1903"/>
        <v/>
      </c>
      <c r="AY1168" s="78"/>
      <c r="AZ1168" s="90" t="str">
        <f t="shared" si="1910"/>
        <v/>
      </c>
      <c r="BA1168" s="91" t="str">
        <f t="shared" si="1911"/>
        <v/>
      </c>
      <c r="BB1168" s="28" t="str">
        <f t="shared" si="1904"/>
        <v/>
      </c>
      <c r="BC1168" s="29" t="str">
        <f t="shared" si="1905"/>
        <v/>
      </c>
      <c r="BD1168" s="22"/>
      <c r="BF1168" s="15"/>
      <c r="BG1168" s="9"/>
      <c r="BH1168" s="9" t="str">
        <f t="shared" si="1927"/>
        <v/>
      </c>
      <c r="BI1168" s="73"/>
      <c r="BJ1168" s="9" t="str">
        <f t="shared" si="1928"/>
        <v/>
      </c>
      <c r="BK1168" s="9"/>
      <c r="BL1168" s="9" t="str">
        <f t="shared" si="1929"/>
        <v/>
      </c>
      <c r="BM1168" s="9"/>
      <c r="BN1168" s="9"/>
      <c r="BO1168" s="9" t="str">
        <f t="shared" si="1915"/>
        <v/>
      </c>
      <c r="BP1168" s="10" t="str">
        <f t="shared" si="1916"/>
        <v/>
      </c>
      <c r="BQ1168" s="7"/>
      <c r="BS1168" s="1"/>
      <c r="BT1168" s="15"/>
      <c r="BU1168" s="9"/>
      <c r="BV1168" s="9" t="str">
        <f t="shared" si="1930"/>
        <v/>
      </c>
      <c r="BW1168" s="9"/>
      <c r="BX1168" s="9" t="str">
        <f t="shared" si="1931"/>
        <v/>
      </c>
      <c r="BY1168" s="9"/>
      <c r="BZ1168" s="9" t="str">
        <f t="shared" si="1932"/>
        <v/>
      </c>
      <c r="CA1168" s="9"/>
      <c r="CB1168" s="9"/>
      <c r="CC1168" s="9"/>
      <c r="CD1168" s="9" t="str">
        <f t="shared" si="1920"/>
        <v/>
      </c>
      <c r="CE1168" s="10" t="str">
        <f t="shared" si="1921"/>
        <v/>
      </c>
      <c r="CF1168" s="7"/>
      <c r="CH1168" s="15"/>
      <c r="CI1168" s="9"/>
      <c r="CJ1168" s="9" t="str">
        <f t="shared" si="1933"/>
        <v/>
      </c>
      <c r="CK1168" s="9"/>
      <c r="CL1168" s="9" t="str">
        <f t="shared" si="1934"/>
        <v/>
      </c>
      <c r="CM1168" s="9"/>
      <c r="CN1168" s="9" t="str">
        <f t="shared" si="1935"/>
        <v/>
      </c>
      <c r="CO1168" s="9"/>
      <c r="CP1168" s="9"/>
      <c r="CQ1168" s="9"/>
      <c r="CR1168" s="9" t="str">
        <f t="shared" si="1925"/>
        <v/>
      </c>
      <c r="CS1168" s="10" t="str">
        <f t="shared" si="1926"/>
        <v/>
      </c>
      <c r="CT1168" s="7"/>
    </row>
    <row r="1169" spans="1:113" ht="15" customHeight="1">
      <c r="A1169" s="15"/>
      <c r="B1169" s="15"/>
      <c r="C1169" s="9"/>
      <c r="D1169" s="9" t="str">
        <f t="shared" si="1884"/>
        <v/>
      </c>
      <c r="E1169" s="9"/>
      <c r="F1169" s="9" t="str">
        <f t="shared" si="1885"/>
        <v/>
      </c>
      <c r="G1169" s="9"/>
      <c r="H1169" s="9" t="str">
        <f t="shared" si="1886"/>
        <v/>
      </c>
      <c r="I1169" s="9"/>
      <c r="J1169" s="62"/>
      <c r="K1169" s="95"/>
      <c r="L1169" s="9" t="str">
        <f t="shared" si="1889"/>
        <v/>
      </c>
      <c r="M1169" s="10" t="str">
        <f t="shared" si="1890"/>
        <v/>
      </c>
      <c r="N1169" s="7"/>
      <c r="P1169" s="15"/>
      <c r="Q1169" s="9"/>
      <c r="R1169" s="9" t="str">
        <f t="shared" si="1891"/>
        <v/>
      </c>
      <c r="S1169" s="9"/>
      <c r="T1169" s="9" t="str">
        <f t="shared" si="1892"/>
        <v/>
      </c>
      <c r="U1169" s="9"/>
      <c r="V1169" s="9" t="str">
        <f t="shared" si="1893"/>
        <v/>
      </c>
      <c r="W1169" s="9"/>
      <c r="X1169" s="62"/>
      <c r="Y1169" s="95"/>
      <c r="Z1169" s="9" t="str">
        <f t="shared" si="1894"/>
        <v/>
      </c>
      <c r="AA1169" s="10" t="str">
        <f t="shared" si="1895"/>
        <v/>
      </c>
      <c r="AB1169" s="7"/>
      <c r="AD1169" s="15"/>
      <c r="AE1169" s="9"/>
      <c r="AF1169" s="9" t="str">
        <f t="shared" si="1896"/>
        <v/>
      </c>
      <c r="AG1169" s="9"/>
      <c r="AH1169" s="9" t="str">
        <f t="shared" si="1897"/>
        <v/>
      </c>
      <c r="AI1169" s="9"/>
      <c r="AJ1169" s="9" t="str">
        <f t="shared" si="1898"/>
        <v/>
      </c>
      <c r="AK1169" s="9"/>
      <c r="AL1169" s="62"/>
      <c r="AM1169" s="95"/>
      <c r="AN1169" s="9" t="str">
        <f t="shared" si="1899"/>
        <v/>
      </c>
      <c r="AO1169" s="10" t="str">
        <f t="shared" si="1900"/>
        <v/>
      </c>
      <c r="AP1169" s="7"/>
      <c r="AR1169" s="15"/>
      <c r="AS1169" s="9"/>
      <c r="AT1169" s="9" t="str">
        <f t="shared" si="1901"/>
        <v/>
      </c>
      <c r="AU1169" s="9"/>
      <c r="AV1169" s="9" t="str">
        <f t="shared" si="1902"/>
        <v/>
      </c>
      <c r="AW1169" s="9"/>
      <c r="AX1169" s="9" t="str">
        <f t="shared" si="1903"/>
        <v/>
      </c>
      <c r="AY1169" s="9"/>
      <c r="AZ1169" s="62" t="str">
        <f t="shared" si="1910"/>
        <v/>
      </c>
      <c r="BA1169" s="9" t="str">
        <f t="shared" si="1911"/>
        <v/>
      </c>
      <c r="BB1169" s="9" t="str">
        <f t="shared" si="1904"/>
        <v/>
      </c>
      <c r="BC1169" s="10" t="str">
        <f t="shared" si="1905"/>
        <v/>
      </c>
      <c r="BD1169" s="22"/>
      <c r="BF1169" s="15"/>
      <c r="BG1169" s="9"/>
      <c r="BH1169" s="9" t="str">
        <f t="shared" si="1927"/>
        <v/>
      </c>
      <c r="BI1169" s="73"/>
      <c r="BJ1169" s="9" t="str">
        <f t="shared" si="1928"/>
        <v/>
      </c>
      <c r="BK1169" s="9"/>
      <c r="BL1169" s="9" t="str">
        <f t="shared" si="1929"/>
        <v/>
      </c>
      <c r="BM1169" s="9"/>
      <c r="BN1169" s="9"/>
      <c r="BO1169" s="9" t="str">
        <f t="shared" si="1915"/>
        <v/>
      </c>
      <c r="BP1169" s="10" t="str">
        <f t="shared" si="1916"/>
        <v/>
      </c>
      <c r="BQ1169" s="7"/>
      <c r="BS1169" s="1"/>
      <c r="BT1169" s="15"/>
      <c r="BU1169" s="9"/>
      <c r="BV1169" s="9" t="str">
        <f t="shared" si="1930"/>
        <v/>
      </c>
      <c r="BW1169" s="9"/>
      <c r="BX1169" s="9" t="str">
        <f t="shared" si="1931"/>
        <v/>
      </c>
      <c r="BY1169" s="9"/>
      <c r="BZ1169" s="9" t="str">
        <f t="shared" si="1932"/>
        <v/>
      </c>
      <c r="CA1169" s="9"/>
      <c r="CB1169" s="9"/>
      <c r="CC1169" s="9"/>
      <c r="CD1169" s="9" t="str">
        <f t="shared" si="1920"/>
        <v/>
      </c>
      <c r="CE1169" s="10" t="str">
        <f t="shared" si="1921"/>
        <v/>
      </c>
      <c r="CF1169" s="7"/>
      <c r="CH1169" s="15"/>
      <c r="CI1169" s="9"/>
      <c r="CJ1169" s="9" t="str">
        <f t="shared" si="1933"/>
        <v/>
      </c>
      <c r="CK1169" s="9"/>
      <c r="CL1169" s="9" t="str">
        <f t="shared" si="1934"/>
        <v/>
      </c>
      <c r="CM1169" s="9"/>
      <c r="CN1169" s="9" t="str">
        <f t="shared" si="1935"/>
        <v/>
      </c>
      <c r="CO1169" s="9"/>
      <c r="CP1169" s="9"/>
      <c r="CQ1169" s="9"/>
      <c r="CR1169" s="9" t="str">
        <f t="shared" si="1925"/>
        <v/>
      </c>
      <c r="CS1169" s="10" t="str">
        <f t="shared" si="1926"/>
        <v/>
      </c>
      <c r="CT1169" s="7"/>
    </row>
    <row r="1170" spans="1:113" ht="15" customHeight="1">
      <c r="A1170" s="15"/>
      <c r="B1170" s="15"/>
      <c r="C1170" s="9"/>
      <c r="D1170" s="9" t="str">
        <f t="shared" si="1884"/>
        <v/>
      </c>
      <c r="E1170" s="9"/>
      <c r="F1170" s="9" t="str">
        <f t="shared" si="1885"/>
        <v/>
      </c>
      <c r="G1170" s="9"/>
      <c r="H1170" s="9" t="str">
        <f t="shared" si="1886"/>
        <v/>
      </c>
      <c r="I1170" s="9"/>
      <c r="J1170" s="62"/>
      <c r="K1170" s="95"/>
      <c r="L1170" s="9" t="str">
        <f t="shared" si="1889"/>
        <v/>
      </c>
      <c r="M1170" s="10" t="str">
        <f t="shared" si="1890"/>
        <v/>
      </c>
      <c r="N1170" s="7"/>
      <c r="P1170" s="15"/>
      <c r="Q1170" s="9"/>
      <c r="R1170" s="9" t="str">
        <f t="shared" si="1891"/>
        <v/>
      </c>
      <c r="S1170" s="9"/>
      <c r="T1170" s="9" t="str">
        <f t="shared" si="1892"/>
        <v/>
      </c>
      <c r="U1170" s="9"/>
      <c r="V1170" s="9" t="str">
        <f t="shared" si="1893"/>
        <v/>
      </c>
      <c r="W1170" s="9"/>
      <c r="X1170" s="62"/>
      <c r="Y1170" s="95"/>
      <c r="Z1170" s="9" t="str">
        <f t="shared" si="1894"/>
        <v/>
      </c>
      <c r="AA1170" s="10" t="str">
        <f t="shared" si="1895"/>
        <v/>
      </c>
      <c r="AB1170" s="7"/>
      <c r="AD1170" s="15"/>
      <c r="AE1170" s="9"/>
      <c r="AF1170" s="9" t="str">
        <f t="shared" si="1896"/>
        <v/>
      </c>
      <c r="AG1170" s="9"/>
      <c r="AH1170" s="9" t="str">
        <f t="shared" si="1897"/>
        <v/>
      </c>
      <c r="AI1170" s="9"/>
      <c r="AJ1170" s="9" t="str">
        <f t="shared" si="1898"/>
        <v/>
      </c>
      <c r="AK1170" s="9"/>
      <c r="AL1170" s="62"/>
      <c r="AM1170" s="95"/>
      <c r="AN1170" s="9" t="str">
        <f t="shared" si="1899"/>
        <v/>
      </c>
      <c r="AO1170" s="10" t="str">
        <f t="shared" si="1900"/>
        <v/>
      </c>
      <c r="AP1170" s="7"/>
      <c r="AR1170" s="17"/>
      <c r="AS1170" s="9"/>
      <c r="AT1170" s="9" t="str">
        <f t="shared" si="1901"/>
        <v/>
      </c>
      <c r="AU1170" s="9"/>
      <c r="AV1170" s="9" t="str">
        <f t="shared" si="1902"/>
        <v/>
      </c>
      <c r="AW1170" s="9"/>
      <c r="AX1170" s="9" t="str">
        <f t="shared" si="1903"/>
        <v/>
      </c>
      <c r="AY1170" s="9"/>
      <c r="AZ1170" s="62" t="str">
        <f t="shared" si="1910"/>
        <v/>
      </c>
      <c r="BA1170" s="9" t="str">
        <f t="shared" si="1911"/>
        <v/>
      </c>
      <c r="BB1170" s="9" t="str">
        <f t="shared" si="1904"/>
        <v/>
      </c>
      <c r="BC1170" s="10" t="str">
        <f t="shared" si="1905"/>
        <v/>
      </c>
      <c r="BD1170" s="22"/>
      <c r="BF1170" s="15"/>
      <c r="BG1170" s="9"/>
      <c r="BH1170" s="9" t="str">
        <f t="shared" si="1927"/>
        <v/>
      </c>
      <c r="BI1170" s="73"/>
      <c r="BJ1170" s="9" t="str">
        <f t="shared" si="1928"/>
        <v/>
      </c>
      <c r="BK1170" s="9"/>
      <c r="BL1170" s="9" t="str">
        <f t="shared" si="1929"/>
        <v/>
      </c>
      <c r="BM1170" s="9"/>
      <c r="BN1170" s="9"/>
      <c r="BO1170" s="9" t="str">
        <f t="shared" si="1915"/>
        <v/>
      </c>
      <c r="BP1170" s="10" t="str">
        <f t="shared" si="1916"/>
        <v/>
      </c>
      <c r="BQ1170" s="7"/>
      <c r="BS1170" s="1"/>
      <c r="BT1170" s="15"/>
      <c r="BU1170" s="9"/>
      <c r="BV1170" s="9" t="str">
        <f t="shared" si="1930"/>
        <v/>
      </c>
      <c r="BW1170" s="9"/>
      <c r="BX1170" s="9" t="str">
        <f t="shared" si="1931"/>
        <v/>
      </c>
      <c r="BY1170" s="9"/>
      <c r="BZ1170" s="9" t="str">
        <f t="shared" si="1932"/>
        <v/>
      </c>
      <c r="CA1170" s="9"/>
      <c r="CB1170" s="9"/>
      <c r="CC1170" s="9"/>
      <c r="CD1170" s="9" t="str">
        <f t="shared" si="1920"/>
        <v/>
      </c>
      <c r="CE1170" s="10" t="str">
        <f t="shared" si="1921"/>
        <v/>
      </c>
      <c r="CF1170" s="7"/>
      <c r="CH1170" s="15"/>
      <c r="CI1170" s="9"/>
      <c r="CJ1170" s="9" t="str">
        <f t="shared" si="1933"/>
        <v/>
      </c>
      <c r="CK1170" s="9"/>
      <c r="CL1170" s="9" t="str">
        <f t="shared" si="1934"/>
        <v/>
      </c>
      <c r="CM1170" s="9"/>
      <c r="CN1170" s="9" t="str">
        <f t="shared" si="1935"/>
        <v/>
      </c>
      <c r="CO1170" s="9"/>
      <c r="CP1170" s="9"/>
      <c r="CQ1170" s="9"/>
      <c r="CR1170" s="9" t="str">
        <f t="shared" si="1925"/>
        <v/>
      </c>
      <c r="CS1170" s="10" t="str">
        <f t="shared" si="1926"/>
        <v/>
      </c>
      <c r="CT1170" s="7"/>
    </row>
    <row r="1171" spans="1:113" ht="15" customHeight="1" thickBot="1">
      <c r="A1171" s="23"/>
      <c r="B1171" s="23"/>
      <c r="C1171" s="24"/>
      <c r="D1171" s="24" t="str">
        <f t="shared" si="1884"/>
        <v/>
      </c>
      <c r="E1171" s="24"/>
      <c r="F1171" s="24" t="str">
        <f t="shared" si="1885"/>
        <v/>
      </c>
      <c r="G1171" s="24"/>
      <c r="H1171" s="24" t="str">
        <f t="shared" si="1886"/>
        <v/>
      </c>
      <c r="I1171" s="24"/>
      <c r="J1171" s="63"/>
      <c r="K1171" s="24"/>
      <c r="L1171" s="24" t="str">
        <f t="shared" si="1889"/>
        <v/>
      </c>
      <c r="M1171" s="26" t="str">
        <f t="shared" si="1890"/>
        <v/>
      </c>
      <c r="N1171" s="7"/>
      <c r="P1171" s="23"/>
      <c r="Q1171" s="24"/>
      <c r="R1171" s="24" t="str">
        <f t="shared" si="1891"/>
        <v/>
      </c>
      <c r="S1171" s="24"/>
      <c r="T1171" s="24" t="str">
        <f t="shared" si="1892"/>
        <v/>
      </c>
      <c r="U1171" s="24"/>
      <c r="V1171" s="24" t="str">
        <f t="shared" si="1893"/>
        <v/>
      </c>
      <c r="W1171" s="24"/>
      <c r="X1171" s="63"/>
      <c r="Y1171" s="24"/>
      <c r="Z1171" s="24" t="str">
        <f t="shared" si="1894"/>
        <v/>
      </c>
      <c r="AA1171" s="26" t="str">
        <f t="shared" si="1895"/>
        <v/>
      </c>
      <c r="AB1171" s="7"/>
      <c r="AD1171" s="23"/>
      <c r="AE1171" s="24"/>
      <c r="AF1171" s="24" t="str">
        <f t="shared" si="1896"/>
        <v/>
      </c>
      <c r="AG1171" s="24"/>
      <c r="AH1171" s="24" t="str">
        <f t="shared" si="1897"/>
        <v/>
      </c>
      <c r="AI1171" s="24"/>
      <c r="AJ1171" s="24" t="str">
        <f t="shared" si="1898"/>
        <v/>
      </c>
      <c r="AK1171" s="24"/>
      <c r="AL1171" s="63"/>
      <c r="AM1171" s="24"/>
      <c r="AN1171" s="24" t="str">
        <f t="shared" si="1899"/>
        <v/>
      </c>
      <c r="AO1171" s="26" t="str">
        <f t="shared" si="1900"/>
        <v/>
      </c>
      <c r="AP1171" s="7"/>
      <c r="AR1171" s="23"/>
      <c r="AS1171" s="24"/>
      <c r="AT1171" s="24" t="str">
        <f t="shared" si="1901"/>
        <v/>
      </c>
      <c r="AU1171" s="24"/>
      <c r="AV1171" s="24" t="str">
        <f t="shared" si="1902"/>
        <v/>
      </c>
      <c r="AW1171" s="24"/>
      <c r="AX1171" s="24" t="str">
        <f t="shared" si="1903"/>
        <v/>
      </c>
      <c r="AY1171" s="24"/>
      <c r="AZ1171" s="63" t="str">
        <f t="shared" si="1910"/>
        <v/>
      </c>
      <c r="BA1171" s="96" t="str">
        <f t="shared" si="1911"/>
        <v/>
      </c>
      <c r="BB1171" s="24" t="str">
        <f t="shared" si="1904"/>
        <v/>
      </c>
      <c r="BC1171" s="26" t="str">
        <f t="shared" si="1905"/>
        <v/>
      </c>
      <c r="BD1171" s="22"/>
      <c r="BF1171" s="15"/>
      <c r="BG1171" s="9"/>
      <c r="BH1171" s="9" t="str">
        <f t="shared" si="1927"/>
        <v/>
      </c>
      <c r="BI1171" s="73"/>
      <c r="BJ1171" s="9" t="str">
        <f t="shared" si="1928"/>
        <v/>
      </c>
      <c r="BK1171" s="9"/>
      <c r="BL1171" s="9" t="str">
        <f t="shared" si="1929"/>
        <v/>
      </c>
      <c r="BM1171" s="9"/>
      <c r="BN1171" s="9"/>
      <c r="BO1171" s="9" t="str">
        <f t="shared" si="1915"/>
        <v/>
      </c>
      <c r="BP1171" s="10" t="str">
        <f t="shared" si="1916"/>
        <v/>
      </c>
      <c r="BQ1171" s="7"/>
      <c r="BS1171" s="1"/>
      <c r="BT1171" s="15"/>
      <c r="BU1171" s="9"/>
      <c r="BV1171" s="9" t="str">
        <f t="shared" si="1930"/>
        <v/>
      </c>
      <c r="BW1171" s="9"/>
      <c r="BX1171" s="9" t="str">
        <f t="shared" si="1931"/>
        <v/>
      </c>
      <c r="BY1171" s="9"/>
      <c r="BZ1171" s="9" t="str">
        <f t="shared" si="1932"/>
        <v/>
      </c>
      <c r="CA1171" s="9"/>
      <c r="CB1171" s="9"/>
      <c r="CC1171" s="9"/>
      <c r="CD1171" s="9" t="str">
        <f t="shared" si="1920"/>
        <v/>
      </c>
      <c r="CE1171" s="10" t="str">
        <f t="shared" si="1921"/>
        <v/>
      </c>
      <c r="CF1171" s="7"/>
      <c r="CH1171" s="15"/>
      <c r="CI1171" s="9"/>
      <c r="CJ1171" s="9" t="str">
        <f t="shared" si="1933"/>
        <v/>
      </c>
      <c r="CK1171" s="9"/>
      <c r="CL1171" s="9" t="str">
        <f t="shared" si="1934"/>
        <v/>
      </c>
      <c r="CM1171" s="9"/>
      <c r="CN1171" s="9" t="str">
        <f t="shared" si="1935"/>
        <v/>
      </c>
      <c r="CO1171" s="9"/>
      <c r="CP1171" s="9"/>
      <c r="CQ1171" s="9"/>
      <c r="CR1171" s="9" t="str">
        <f t="shared" si="1925"/>
        <v/>
      </c>
      <c r="CS1171" s="10" t="str">
        <f t="shared" si="1926"/>
        <v/>
      </c>
      <c r="CT1171" s="7"/>
    </row>
    <row r="1172" spans="1:113" ht="15" customHeight="1" thickTop="1">
      <c r="A1172" s="89"/>
      <c r="B1172" s="89"/>
      <c r="C1172" s="78"/>
      <c r="D1172" s="78" t="str">
        <f t="shared" si="1884"/>
        <v/>
      </c>
      <c r="E1172" s="78"/>
      <c r="F1172" s="28" t="str">
        <f t="shared" si="1885"/>
        <v/>
      </c>
      <c r="G1172" s="78"/>
      <c r="H1172" s="78" t="str">
        <f t="shared" si="1886"/>
        <v/>
      </c>
      <c r="I1172" s="78"/>
      <c r="J1172" s="90"/>
      <c r="K1172" s="91"/>
      <c r="L1172" s="28" t="str">
        <f t="shared" si="1889"/>
        <v/>
      </c>
      <c r="M1172" s="29" t="str">
        <f t="shared" si="1890"/>
        <v/>
      </c>
      <c r="N1172" s="7"/>
      <c r="P1172" s="89"/>
      <c r="Q1172" s="78"/>
      <c r="R1172" s="78" t="str">
        <f t="shared" si="1891"/>
        <v/>
      </c>
      <c r="S1172" s="78"/>
      <c r="T1172" s="28" t="str">
        <f t="shared" si="1892"/>
        <v/>
      </c>
      <c r="U1172" s="78"/>
      <c r="V1172" s="78" t="str">
        <f t="shared" si="1893"/>
        <v/>
      </c>
      <c r="W1172" s="78"/>
      <c r="X1172" s="90"/>
      <c r="Y1172" s="91"/>
      <c r="Z1172" s="28" t="str">
        <f t="shared" si="1894"/>
        <v/>
      </c>
      <c r="AA1172" s="29" t="str">
        <f t="shared" si="1895"/>
        <v/>
      </c>
      <c r="AB1172" s="7"/>
      <c r="AD1172" s="89"/>
      <c r="AE1172" s="78"/>
      <c r="AF1172" s="78" t="str">
        <f t="shared" si="1896"/>
        <v/>
      </c>
      <c r="AG1172" s="78"/>
      <c r="AH1172" s="28" t="str">
        <f t="shared" si="1897"/>
        <v/>
      </c>
      <c r="AI1172" s="78"/>
      <c r="AJ1172" s="78" t="str">
        <f t="shared" si="1898"/>
        <v/>
      </c>
      <c r="AK1172" s="78"/>
      <c r="AL1172" s="90"/>
      <c r="AM1172" s="91"/>
      <c r="AN1172" s="28" t="str">
        <f t="shared" si="1899"/>
        <v/>
      </c>
      <c r="AO1172" s="29" t="str">
        <f t="shared" si="1900"/>
        <v/>
      </c>
      <c r="AP1172" s="7"/>
      <c r="AR1172" s="89"/>
      <c r="AS1172" s="78"/>
      <c r="AT1172" s="78" t="str">
        <f>IF(AS1172="","",AS1172-#REF!)</f>
        <v/>
      </c>
      <c r="AU1172" s="78"/>
      <c r="AV1172" s="28" t="str">
        <f>IF(AU1172="","",AU1172-#REF!)</f>
        <v/>
      </c>
      <c r="AW1172" s="78"/>
      <c r="AX1172" s="78" t="str">
        <f>IF(AW1172="","",#REF!+#REF!-AW1172)</f>
        <v/>
      </c>
      <c r="AY1172" s="78"/>
      <c r="AZ1172" s="90"/>
      <c r="BA1172" s="94"/>
      <c r="BB1172" s="91"/>
      <c r="BC1172" s="78"/>
      <c r="BD1172" s="22"/>
      <c r="BF1172" s="15"/>
      <c r="BG1172" s="9"/>
      <c r="BH1172" s="9" t="str">
        <f t="shared" si="1927"/>
        <v/>
      </c>
      <c r="BI1172" s="73"/>
      <c r="BJ1172" s="9" t="str">
        <f t="shared" si="1928"/>
        <v/>
      </c>
      <c r="BK1172" s="9"/>
      <c r="BL1172" s="9" t="str">
        <f t="shared" si="1929"/>
        <v/>
      </c>
      <c r="BM1172" s="9"/>
      <c r="BN1172" s="9"/>
      <c r="BO1172" s="9" t="str">
        <f t="shared" si="1915"/>
        <v/>
      </c>
      <c r="BP1172" s="10" t="str">
        <f t="shared" si="1916"/>
        <v/>
      </c>
      <c r="BQ1172" s="7"/>
      <c r="BS1172" s="1"/>
      <c r="BT1172" s="15"/>
      <c r="BU1172" s="9"/>
      <c r="BV1172" s="9" t="str">
        <f t="shared" si="1930"/>
        <v/>
      </c>
      <c r="BW1172" s="9"/>
      <c r="BX1172" s="9" t="str">
        <f t="shared" si="1931"/>
        <v/>
      </c>
      <c r="BY1172" s="9"/>
      <c r="BZ1172" s="9" t="str">
        <f t="shared" si="1932"/>
        <v/>
      </c>
      <c r="CA1172" s="9"/>
      <c r="CB1172" s="9"/>
      <c r="CC1172" s="9"/>
      <c r="CD1172" s="9" t="str">
        <f t="shared" si="1920"/>
        <v/>
      </c>
      <c r="CE1172" s="10" t="str">
        <f t="shared" si="1921"/>
        <v/>
      </c>
      <c r="CF1172" s="7"/>
      <c r="CH1172" s="15"/>
      <c r="CI1172" s="9"/>
      <c r="CJ1172" s="9" t="str">
        <f t="shared" si="1933"/>
        <v/>
      </c>
      <c r="CK1172" s="9"/>
      <c r="CL1172" s="9" t="str">
        <f t="shared" si="1934"/>
        <v/>
      </c>
      <c r="CM1172" s="9"/>
      <c r="CN1172" s="9" t="str">
        <f t="shared" si="1935"/>
        <v/>
      </c>
      <c r="CO1172" s="9"/>
      <c r="CP1172" s="9"/>
      <c r="CQ1172" s="9"/>
      <c r="CR1172" s="9" t="str">
        <f t="shared" si="1925"/>
        <v/>
      </c>
      <c r="CS1172" s="10" t="str">
        <f t="shared" si="1926"/>
        <v/>
      </c>
      <c r="CT1172" s="7"/>
    </row>
    <row r="1173" spans="1:113" ht="15" customHeight="1">
      <c r="A1173" s="15"/>
      <c r="B1173" s="15"/>
      <c r="C1173" s="9"/>
      <c r="D1173" s="9" t="str">
        <f t="shared" si="1884"/>
        <v/>
      </c>
      <c r="E1173" s="9"/>
      <c r="F1173" s="9" t="str">
        <f t="shared" si="1885"/>
        <v/>
      </c>
      <c r="G1173" s="9"/>
      <c r="H1173" s="9" t="str">
        <f t="shared" si="1886"/>
        <v/>
      </c>
      <c r="I1173" s="9"/>
      <c r="J1173" s="62"/>
      <c r="K1173" s="95"/>
      <c r="L1173" s="9" t="str">
        <f t="shared" si="1889"/>
        <v/>
      </c>
      <c r="M1173" s="10" t="str">
        <f t="shared" si="1890"/>
        <v/>
      </c>
      <c r="N1173" s="7"/>
      <c r="P1173" s="15"/>
      <c r="Q1173" s="9"/>
      <c r="R1173" s="9" t="str">
        <f t="shared" si="1891"/>
        <v/>
      </c>
      <c r="S1173" s="9"/>
      <c r="T1173" s="9" t="str">
        <f t="shared" si="1892"/>
        <v/>
      </c>
      <c r="U1173" s="9"/>
      <c r="V1173" s="9" t="str">
        <f t="shared" si="1893"/>
        <v/>
      </c>
      <c r="W1173" s="9"/>
      <c r="X1173" s="62"/>
      <c r="Y1173" s="95"/>
      <c r="Z1173" s="9" t="str">
        <f t="shared" si="1894"/>
        <v/>
      </c>
      <c r="AA1173" s="10" t="str">
        <f t="shared" si="1895"/>
        <v/>
      </c>
      <c r="AB1173" s="7"/>
      <c r="AD1173" s="15"/>
      <c r="AE1173" s="9"/>
      <c r="AF1173" s="9" t="str">
        <f t="shared" si="1896"/>
        <v/>
      </c>
      <c r="AG1173" s="9"/>
      <c r="AH1173" s="9" t="str">
        <f t="shared" si="1897"/>
        <v/>
      </c>
      <c r="AI1173" s="9"/>
      <c r="AJ1173" s="9" t="str">
        <f t="shared" si="1898"/>
        <v/>
      </c>
      <c r="AK1173" s="9"/>
      <c r="AL1173" s="62"/>
      <c r="AM1173" s="95"/>
      <c r="AN1173" s="9" t="str">
        <f t="shared" si="1899"/>
        <v/>
      </c>
      <c r="AO1173" s="10" t="str">
        <f t="shared" si="1900"/>
        <v/>
      </c>
      <c r="AP1173" s="7"/>
      <c r="AR1173" s="15"/>
      <c r="AS1173" s="9"/>
      <c r="AT1173" s="9" t="str">
        <f>IF(AS1173="","",AS1173-#REF!)</f>
        <v/>
      </c>
      <c r="AU1173" s="9"/>
      <c r="AV1173" s="9" t="str">
        <f>IF(AU1173="","",AU1173-#REF!)</f>
        <v/>
      </c>
      <c r="AW1173" s="9"/>
      <c r="AX1173" s="9" t="str">
        <f>IF(AW1173="","",#REF!+#REF!-AW1173)</f>
        <v/>
      </c>
      <c r="AY1173" s="9"/>
      <c r="AZ1173" s="62"/>
      <c r="BA1173" s="16"/>
      <c r="BB1173" s="95"/>
      <c r="BC1173" s="9"/>
      <c r="BD1173" s="22"/>
      <c r="BF1173" s="15"/>
      <c r="BG1173" s="9"/>
      <c r="BH1173" s="9" t="str">
        <f t="shared" si="1927"/>
        <v/>
      </c>
      <c r="BI1173" s="73"/>
      <c r="BJ1173" s="9" t="str">
        <f t="shared" si="1928"/>
        <v/>
      </c>
      <c r="BK1173" s="9"/>
      <c r="BL1173" s="9" t="str">
        <f t="shared" si="1929"/>
        <v/>
      </c>
      <c r="BM1173" s="9"/>
      <c r="BN1173" s="9"/>
      <c r="BO1173" s="9" t="str">
        <f t="shared" si="1915"/>
        <v/>
      </c>
      <c r="BP1173" s="10" t="str">
        <f t="shared" si="1916"/>
        <v/>
      </c>
      <c r="BQ1173" s="7"/>
      <c r="BS1173" s="1"/>
      <c r="BT1173" s="15"/>
      <c r="BU1173" s="9"/>
      <c r="BV1173" s="9" t="str">
        <f t="shared" si="1930"/>
        <v/>
      </c>
      <c r="BW1173" s="9"/>
      <c r="BX1173" s="9" t="str">
        <f t="shared" si="1931"/>
        <v/>
      </c>
      <c r="BY1173" s="9"/>
      <c r="BZ1173" s="9" t="str">
        <f t="shared" si="1932"/>
        <v/>
      </c>
      <c r="CA1173" s="9"/>
      <c r="CB1173" s="9"/>
      <c r="CC1173" s="9"/>
      <c r="CD1173" s="9" t="str">
        <f t="shared" si="1920"/>
        <v/>
      </c>
      <c r="CE1173" s="10" t="str">
        <f t="shared" si="1921"/>
        <v/>
      </c>
      <c r="CF1173" s="7"/>
      <c r="CH1173" s="15"/>
      <c r="CI1173" s="9"/>
      <c r="CJ1173" s="9" t="str">
        <f t="shared" si="1933"/>
        <v/>
      </c>
      <c r="CK1173" s="9"/>
      <c r="CL1173" s="9" t="str">
        <f t="shared" si="1934"/>
        <v/>
      </c>
      <c r="CM1173" s="9"/>
      <c r="CN1173" s="9" t="str">
        <f t="shared" si="1935"/>
        <v/>
      </c>
      <c r="CO1173" s="9"/>
      <c r="CP1173" s="9"/>
      <c r="CQ1173" s="9"/>
      <c r="CR1173" s="9" t="str">
        <f t="shared" si="1925"/>
        <v/>
      </c>
      <c r="CS1173" s="10" t="str">
        <f t="shared" si="1926"/>
        <v/>
      </c>
      <c r="CT1173" s="7"/>
    </row>
    <row r="1174" spans="1:113" ht="15" customHeight="1">
      <c r="A1174" s="15"/>
      <c r="B1174" s="15"/>
      <c r="C1174" s="9"/>
      <c r="D1174" s="9" t="str">
        <f t="shared" si="1884"/>
        <v/>
      </c>
      <c r="E1174" s="9"/>
      <c r="F1174" s="9" t="str">
        <f t="shared" si="1885"/>
        <v/>
      </c>
      <c r="G1174" s="9"/>
      <c r="H1174" s="9" t="str">
        <f t="shared" si="1886"/>
        <v/>
      </c>
      <c r="I1174" s="9"/>
      <c r="J1174" s="62"/>
      <c r="K1174" s="95"/>
      <c r="L1174" s="9" t="str">
        <f t="shared" si="1889"/>
        <v/>
      </c>
      <c r="M1174" s="10" t="str">
        <f t="shared" si="1890"/>
        <v/>
      </c>
      <c r="N1174" s="7"/>
      <c r="P1174" s="15"/>
      <c r="Q1174" s="9"/>
      <c r="R1174" s="9" t="str">
        <f t="shared" si="1891"/>
        <v/>
      </c>
      <c r="S1174" s="9"/>
      <c r="T1174" s="9" t="str">
        <f t="shared" si="1892"/>
        <v/>
      </c>
      <c r="U1174" s="9"/>
      <c r="V1174" s="9" t="str">
        <f t="shared" si="1893"/>
        <v/>
      </c>
      <c r="W1174" s="9"/>
      <c r="X1174" s="62"/>
      <c r="Y1174" s="95"/>
      <c r="Z1174" s="9" t="str">
        <f t="shared" si="1894"/>
        <v/>
      </c>
      <c r="AA1174" s="10" t="str">
        <f t="shared" si="1895"/>
        <v/>
      </c>
      <c r="AB1174" s="7"/>
      <c r="AD1174" s="15"/>
      <c r="AE1174" s="9"/>
      <c r="AF1174" s="9" t="str">
        <f t="shared" si="1896"/>
        <v/>
      </c>
      <c r="AG1174" s="9"/>
      <c r="AH1174" s="9" t="str">
        <f t="shared" si="1897"/>
        <v/>
      </c>
      <c r="AI1174" s="9"/>
      <c r="AJ1174" s="9" t="str">
        <f t="shared" si="1898"/>
        <v/>
      </c>
      <c r="AK1174" s="9"/>
      <c r="AL1174" s="62"/>
      <c r="AM1174" s="95"/>
      <c r="AN1174" s="9" t="str">
        <f t="shared" si="1899"/>
        <v/>
      </c>
      <c r="AO1174" s="10" t="str">
        <f t="shared" si="1900"/>
        <v/>
      </c>
      <c r="AP1174" s="7"/>
      <c r="AR1174" s="17"/>
      <c r="AS1174" s="9"/>
      <c r="AT1174" s="9" t="str">
        <f>IF(AS1174="","",AS1174-#REF!)</f>
        <v/>
      </c>
      <c r="AU1174" s="9"/>
      <c r="AV1174" s="9" t="str">
        <f>IF(AU1174="","",AU1174-#REF!)</f>
        <v/>
      </c>
      <c r="AW1174" s="9"/>
      <c r="AX1174" s="9" t="str">
        <f>IF(AW1174="","",#REF!+#REF!-AW1174)</f>
        <v/>
      </c>
      <c r="AY1174" s="9"/>
      <c r="AZ1174" s="62"/>
      <c r="BA1174" s="16"/>
      <c r="BB1174" s="95"/>
      <c r="BC1174" s="9"/>
      <c r="BD1174" s="22"/>
      <c r="BF1174" s="15"/>
      <c r="BG1174" s="9"/>
      <c r="BH1174" s="9" t="str">
        <f t="shared" si="1927"/>
        <v/>
      </c>
      <c r="BI1174" s="73"/>
      <c r="BJ1174" s="9" t="str">
        <f t="shared" si="1928"/>
        <v/>
      </c>
      <c r="BK1174" s="9"/>
      <c r="BL1174" s="9" t="str">
        <f t="shared" si="1929"/>
        <v/>
      </c>
      <c r="BM1174" s="9"/>
      <c r="BN1174" s="9"/>
      <c r="BO1174" s="9" t="str">
        <f t="shared" si="1915"/>
        <v/>
      </c>
      <c r="BP1174" s="10" t="str">
        <f t="shared" si="1916"/>
        <v/>
      </c>
      <c r="BQ1174" s="7"/>
      <c r="BS1174" s="1"/>
      <c r="BT1174" s="15"/>
      <c r="BU1174" s="9"/>
      <c r="BV1174" s="9" t="str">
        <f t="shared" si="1930"/>
        <v/>
      </c>
      <c r="BW1174" s="9"/>
      <c r="BX1174" s="9" t="str">
        <f t="shared" si="1931"/>
        <v/>
      </c>
      <c r="BY1174" s="9"/>
      <c r="BZ1174" s="9" t="str">
        <f t="shared" si="1932"/>
        <v/>
      </c>
      <c r="CA1174" s="9"/>
      <c r="CB1174" s="9"/>
      <c r="CC1174" s="9"/>
      <c r="CD1174" s="9" t="str">
        <f t="shared" si="1920"/>
        <v/>
      </c>
      <c r="CE1174" s="10" t="str">
        <f t="shared" si="1921"/>
        <v/>
      </c>
      <c r="CF1174" s="7"/>
      <c r="CH1174" s="15"/>
      <c r="CI1174" s="9"/>
      <c r="CJ1174" s="9" t="str">
        <f t="shared" si="1933"/>
        <v/>
      </c>
      <c r="CK1174" s="9"/>
      <c r="CL1174" s="9" t="str">
        <f t="shared" si="1934"/>
        <v/>
      </c>
      <c r="CM1174" s="9"/>
      <c r="CN1174" s="9" t="str">
        <f t="shared" si="1935"/>
        <v/>
      </c>
      <c r="CO1174" s="9"/>
      <c r="CP1174" s="9"/>
      <c r="CQ1174" s="9"/>
      <c r="CR1174" s="9" t="str">
        <f t="shared" si="1925"/>
        <v/>
      </c>
      <c r="CS1174" s="10" t="str">
        <f t="shared" si="1926"/>
        <v/>
      </c>
      <c r="CT1174" s="7"/>
      <c r="CU1174" s="250"/>
      <c r="CV1174" s="250"/>
      <c r="CW1174" s="250"/>
      <c r="CX1174" s="250"/>
      <c r="CY1174" s="250"/>
      <c r="CZ1174" s="13"/>
      <c r="DA1174" s="250"/>
      <c r="DI1174" s="250"/>
    </row>
    <row r="1175" spans="1:113" ht="15" customHeight="1" thickBot="1">
      <c r="A1175" s="23"/>
      <c r="B1175" s="23"/>
      <c r="C1175" s="24"/>
      <c r="D1175" s="24" t="str">
        <f t="shared" si="1884"/>
        <v/>
      </c>
      <c r="E1175" s="24"/>
      <c r="F1175" s="24" t="str">
        <f t="shared" si="1885"/>
        <v/>
      </c>
      <c r="G1175" s="24"/>
      <c r="H1175" s="24" t="str">
        <f t="shared" si="1886"/>
        <v/>
      </c>
      <c r="I1175" s="24"/>
      <c r="J1175" s="63"/>
      <c r="K1175" s="24"/>
      <c r="L1175" s="24" t="str">
        <f t="shared" si="1889"/>
        <v/>
      </c>
      <c r="M1175" s="26" t="str">
        <f t="shared" si="1890"/>
        <v/>
      </c>
      <c r="N1175" s="7"/>
      <c r="P1175" s="23"/>
      <c r="Q1175" s="24"/>
      <c r="R1175" s="24" t="str">
        <f t="shared" si="1891"/>
        <v/>
      </c>
      <c r="S1175" s="24"/>
      <c r="T1175" s="24" t="str">
        <f t="shared" si="1892"/>
        <v/>
      </c>
      <c r="U1175" s="24"/>
      <c r="V1175" s="24" t="str">
        <f t="shared" si="1893"/>
        <v/>
      </c>
      <c r="W1175" s="24"/>
      <c r="X1175" s="63"/>
      <c r="Y1175" s="24"/>
      <c r="Z1175" s="24" t="str">
        <f t="shared" si="1894"/>
        <v/>
      </c>
      <c r="AA1175" s="26" t="str">
        <f t="shared" si="1895"/>
        <v/>
      </c>
      <c r="AB1175" s="7"/>
      <c r="AD1175" s="23"/>
      <c r="AE1175" s="24"/>
      <c r="AF1175" s="24" t="str">
        <f t="shared" si="1896"/>
        <v/>
      </c>
      <c r="AG1175" s="24"/>
      <c r="AH1175" s="24" t="str">
        <f t="shared" si="1897"/>
        <v/>
      </c>
      <c r="AI1175" s="24"/>
      <c r="AJ1175" s="24" t="str">
        <f t="shared" si="1898"/>
        <v/>
      </c>
      <c r="AK1175" s="24"/>
      <c r="AL1175" s="63"/>
      <c r="AM1175" s="24"/>
      <c r="AN1175" s="24" t="str">
        <f t="shared" si="1899"/>
        <v/>
      </c>
      <c r="AO1175" s="26" t="str">
        <f t="shared" si="1900"/>
        <v/>
      </c>
      <c r="AP1175" s="7"/>
      <c r="AR1175" s="23"/>
      <c r="AS1175" s="24"/>
      <c r="AT1175" s="24" t="str">
        <f>IF(AS1175="","",AS1175-#REF!)</f>
        <v/>
      </c>
      <c r="AU1175" s="24"/>
      <c r="AV1175" s="24" t="str">
        <f>IF(AU1175="","",AU1175-#REF!)</f>
        <v/>
      </c>
      <c r="AW1175" s="24"/>
      <c r="AX1175" s="24" t="str">
        <f>IF(AW1175="","",#REF!+#REF!-AW1175)</f>
        <v/>
      </c>
      <c r="AY1175" s="24"/>
      <c r="AZ1175" s="63"/>
      <c r="BA1175" s="25"/>
      <c r="BB1175" s="96"/>
      <c r="BC1175" s="24"/>
      <c r="BD1175" s="22"/>
      <c r="BF1175" s="15"/>
      <c r="BG1175" s="9"/>
      <c r="BH1175" s="9" t="str">
        <f t="shared" si="1927"/>
        <v/>
      </c>
      <c r="BI1175" s="73"/>
      <c r="BJ1175" s="9" t="str">
        <f t="shared" si="1928"/>
        <v/>
      </c>
      <c r="BK1175" s="9"/>
      <c r="BL1175" s="9" t="str">
        <f t="shared" si="1929"/>
        <v/>
      </c>
      <c r="BM1175" s="9"/>
      <c r="BN1175" s="9"/>
      <c r="BO1175" s="9" t="str">
        <f t="shared" si="1915"/>
        <v/>
      </c>
      <c r="BP1175" s="10" t="str">
        <f t="shared" si="1916"/>
        <v/>
      </c>
      <c r="BQ1175" s="7"/>
      <c r="BS1175" s="1"/>
      <c r="BT1175" s="15"/>
      <c r="BU1175" s="9"/>
      <c r="BV1175" s="9" t="str">
        <f t="shared" si="1930"/>
        <v/>
      </c>
      <c r="BW1175" s="9"/>
      <c r="BX1175" s="9" t="str">
        <f t="shared" si="1931"/>
        <v/>
      </c>
      <c r="BY1175" s="9"/>
      <c r="BZ1175" s="9" t="str">
        <f t="shared" si="1932"/>
        <v/>
      </c>
      <c r="CA1175" s="9"/>
      <c r="CB1175" s="9"/>
      <c r="CC1175" s="9"/>
      <c r="CD1175" s="9" t="str">
        <f t="shared" si="1920"/>
        <v/>
      </c>
      <c r="CE1175" s="10" t="str">
        <f t="shared" si="1921"/>
        <v/>
      </c>
      <c r="CF1175" s="7"/>
      <c r="CH1175" s="15"/>
      <c r="CI1175" s="9"/>
      <c r="CJ1175" s="9" t="str">
        <f t="shared" si="1933"/>
        <v/>
      </c>
      <c r="CK1175" s="9"/>
      <c r="CL1175" s="9" t="str">
        <f t="shared" si="1934"/>
        <v/>
      </c>
      <c r="CM1175" s="9"/>
      <c r="CN1175" s="9" t="str">
        <f t="shared" si="1935"/>
        <v/>
      </c>
      <c r="CO1175" s="9"/>
      <c r="CP1175" s="9"/>
      <c r="CQ1175" s="9"/>
      <c r="CR1175" s="9" t="str">
        <f t="shared" si="1925"/>
        <v/>
      </c>
      <c r="CS1175" s="10" t="str">
        <f t="shared" si="1926"/>
        <v/>
      </c>
      <c r="CT1175" s="7"/>
      <c r="CU1175" s="250"/>
      <c r="CV1175" s="250"/>
      <c r="CW1175" s="250"/>
      <c r="CX1175" s="250"/>
      <c r="CY1175" s="250"/>
      <c r="CZ1175" s="13"/>
      <c r="DA1175" s="250"/>
      <c r="DI1175" s="250"/>
    </row>
    <row r="1176" spans="1:113" ht="15" customHeight="1" thickTop="1">
      <c r="A1176" s="89"/>
      <c r="B1176" s="89"/>
      <c r="C1176" s="78"/>
      <c r="D1176" s="78" t="str">
        <f>IF(C1176="","",C1176-#REF!)</f>
        <v/>
      </c>
      <c r="E1176" s="78"/>
      <c r="F1176" s="28" t="str">
        <f>IF(E1176="","",E1176-#REF!)</f>
        <v/>
      </c>
      <c r="G1176" s="78"/>
      <c r="H1176" s="78" t="str">
        <f>IF(G1176="","",#REF!+#REF!-G1176)</f>
        <v/>
      </c>
      <c r="I1176" s="78"/>
      <c r="J1176" s="90"/>
      <c r="K1176" s="91"/>
      <c r="L1176" s="78"/>
      <c r="M1176" s="29" t="str">
        <f t="shared" si="1890"/>
        <v/>
      </c>
      <c r="N1176" s="7"/>
      <c r="P1176" s="89"/>
      <c r="Q1176" s="78"/>
      <c r="R1176" s="78" t="str">
        <f>IF(Q1176="","",Q1176-#REF!)</f>
        <v/>
      </c>
      <c r="S1176" s="78"/>
      <c r="T1176" s="28" t="str">
        <f>IF(S1176="","",S1176-#REF!)</f>
        <v/>
      </c>
      <c r="U1176" s="78"/>
      <c r="V1176" s="78" t="str">
        <f>IF(U1176="","",#REF!+#REF!-U1176)</f>
        <v/>
      </c>
      <c r="W1176" s="78"/>
      <c r="X1176" s="90"/>
      <c r="Y1176" s="91"/>
      <c r="Z1176" s="78"/>
      <c r="AA1176" s="29" t="str">
        <f t="shared" si="1895"/>
        <v/>
      </c>
      <c r="AB1176" s="7"/>
      <c r="AD1176" s="89"/>
      <c r="AE1176" s="78"/>
      <c r="AF1176" s="78" t="str">
        <f>IF(AE1176="","",AE1176-#REF!)</f>
        <v/>
      </c>
      <c r="AG1176" s="78"/>
      <c r="AH1176" s="28" t="str">
        <f>IF(AG1176="","",AG1176-#REF!)</f>
        <v/>
      </c>
      <c r="AI1176" s="78"/>
      <c r="AJ1176" s="78" t="str">
        <f>IF(AI1176="","",#REF!+#REF!-AI1176)</f>
        <v/>
      </c>
      <c r="AK1176" s="78"/>
      <c r="AL1176" s="90"/>
      <c r="AM1176" s="91"/>
      <c r="AN1176" s="78"/>
      <c r="AO1176" s="29" t="str">
        <f t="shared" si="1900"/>
        <v/>
      </c>
      <c r="AP1176" s="7"/>
      <c r="AR1176" s="89"/>
      <c r="AS1176" s="9"/>
      <c r="AT1176" s="9" t="str">
        <f>IF(AS1176="","",AS1176-AS1175)</f>
        <v/>
      </c>
      <c r="AU1176" s="9"/>
      <c r="AV1176" s="9" t="str">
        <f>IF(AU1176="","",AU1176-AU1175)</f>
        <v/>
      </c>
      <c r="AW1176" s="9"/>
      <c r="AX1176" s="9" t="str">
        <f>IF(AW1176="","",AW1175+AY1175-AW1176)</f>
        <v/>
      </c>
      <c r="AY1176" s="9"/>
      <c r="AZ1176" s="62"/>
      <c r="BA1176" s="9"/>
      <c r="BB1176" s="9" t="str">
        <f>IF(BA1176="","",AX1176*BA1176)</f>
        <v/>
      </c>
      <c r="BC1176" s="10" t="str">
        <f>IF(BB1176="","",BB1176/(AT1176*100))</f>
        <v/>
      </c>
      <c r="BD1176" s="22"/>
      <c r="BF1176" s="15"/>
      <c r="BG1176" s="9"/>
      <c r="BH1176" s="9" t="str">
        <f t="shared" si="1927"/>
        <v/>
      </c>
      <c r="BI1176" s="73"/>
      <c r="BJ1176" s="9" t="str">
        <f t="shared" si="1928"/>
        <v/>
      </c>
      <c r="BK1176" s="9"/>
      <c r="BL1176" s="9" t="str">
        <f t="shared" si="1929"/>
        <v/>
      </c>
      <c r="BM1176" s="9"/>
      <c r="BN1176" s="9"/>
      <c r="BO1176" s="9" t="str">
        <f t="shared" si="1915"/>
        <v/>
      </c>
      <c r="BP1176" s="10" t="str">
        <f t="shared" si="1916"/>
        <v/>
      </c>
      <c r="BQ1176" s="7"/>
      <c r="BS1176" s="1"/>
      <c r="BT1176" s="15"/>
      <c r="BU1176" s="9"/>
      <c r="BV1176" s="9" t="str">
        <f t="shared" si="1930"/>
        <v/>
      </c>
      <c r="BW1176" s="9"/>
      <c r="BX1176" s="9" t="str">
        <f t="shared" si="1931"/>
        <v/>
      </c>
      <c r="BY1176" s="9"/>
      <c r="BZ1176" s="9" t="str">
        <f t="shared" si="1932"/>
        <v/>
      </c>
      <c r="CA1176" s="9"/>
      <c r="CB1176" s="9"/>
      <c r="CC1176" s="9"/>
      <c r="CD1176" s="9" t="str">
        <f t="shared" si="1920"/>
        <v/>
      </c>
      <c r="CE1176" s="10" t="str">
        <f t="shared" si="1921"/>
        <v/>
      </c>
      <c r="CF1176" s="7"/>
      <c r="CH1176" s="15"/>
      <c r="CI1176" s="9"/>
      <c r="CJ1176" s="9" t="str">
        <f t="shared" si="1933"/>
        <v/>
      </c>
      <c r="CK1176" s="9"/>
      <c r="CL1176" s="9" t="str">
        <f t="shared" si="1934"/>
        <v/>
      </c>
      <c r="CM1176" s="9"/>
      <c r="CN1176" s="9" t="str">
        <f t="shared" si="1935"/>
        <v/>
      </c>
      <c r="CO1176" s="9"/>
      <c r="CP1176" s="9"/>
      <c r="CQ1176" s="9"/>
      <c r="CR1176" s="9" t="str">
        <f t="shared" si="1925"/>
        <v/>
      </c>
      <c r="CS1176" s="10" t="str">
        <f t="shared" si="1926"/>
        <v/>
      </c>
      <c r="CT1176" s="7"/>
      <c r="CU1176" s="250"/>
      <c r="CV1176" s="250"/>
      <c r="CW1176" s="250"/>
      <c r="CX1176" s="250"/>
      <c r="CY1176" s="250"/>
      <c r="CZ1176" s="13"/>
      <c r="DA1176" s="250"/>
      <c r="DI1176" s="250"/>
    </row>
    <row r="1177" spans="1:113" ht="15" customHeight="1">
      <c r="A1177" s="15"/>
      <c r="B1177" s="15"/>
      <c r="C1177" s="9"/>
      <c r="D1177" s="9" t="str">
        <f>IF(C1177="","",C1177-#REF!)</f>
        <v/>
      </c>
      <c r="E1177" s="9"/>
      <c r="F1177" s="9" t="str">
        <f>IF(E1177="","",E1177-#REF!)</f>
        <v/>
      </c>
      <c r="G1177" s="9"/>
      <c r="H1177" s="9" t="str">
        <f>IF(G1177="","",#REF!+#REF!-G1177)</f>
        <v/>
      </c>
      <c r="I1177" s="9"/>
      <c r="J1177" s="62"/>
      <c r="K1177" s="95"/>
      <c r="L1177" s="9"/>
      <c r="M1177" s="10" t="str">
        <f t="shared" si="1890"/>
        <v/>
      </c>
      <c r="N1177" s="7"/>
      <c r="P1177" s="15"/>
      <c r="Q1177" s="9"/>
      <c r="R1177" s="9" t="str">
        <f>IF(Q1177="","",Q1177-#REF!)</f>
        <v/>
      </c>
      <c r="S1177" s="9"/>
      <c r="T1177" s="9" t="str">
        <f>IF(S1177="","",S1177-#REF!)</f>
        <v/>
      </c>
      <c r="U1177" s="9"/>
      <c r="V1177" s="9" t="str">
        <f>IF(U1177="","",#REF!+#REF!-U1177)</f>
        <v/>
      </c>
      <c r="W1177" s="9"/>
      <c r="X1177" s="62"/>
      <c r="Y1177" s="95"/>
      <c r="Z1177" s="9"/>
      <c r="AA1177" s="10" t="str">
        <f t="shared" si="1895"/>
        <v/>
      </c>
      <c r="AB1177" s="7"/>
      <c r="AD1177" s="15"/>
      <c r="AE1177" s="9"/>
      <c r="AF1177" s="9" t="str">
        <f>IF(AE1177="","",AE1177-#REF!)</f>
        <v/>
      </c>
      <c r="AG1177" s="9"/>
      <c r="AH1177" s="9" t="str">
        <f>IF(AG1177="","",AG1177-#REF!)</f>
        <v/>
      </c>
      <c r="AI1177" s="9"/>
      <c r="AJ1177" s="9" t="str">
        <f>IF(AI1177="","",#REF!+#REF!-AI1177)</f>
        <v/>
      </c>
      <c r="AK1177" s="9"/>
      <c r="AL1177" s="62"/>
      <c r="AM1177" s="95"/>
      <c r="AN1177" s="9"/>
      <c r="AO1177" s="10" t="str">
        <f t="shared" si="1900"/>
        <v/>
      </c>
      <c r="AP1177" s="7"/>
      <c r="AR1177" s="15"/>
      <c r="AS1177" s="9"/>
      <c r="AT1177" s="9" t="str">
        <f>IF(AS1177="","",AS1177-AS1176)</f>
        <v/>
      </c>
      <c r="AU1177" s="9"/>
      <c r="AV1177" s="9" t="str">
        <f>IF(AU1177="","",AU1177-AU1176)</f>
        <v/>
      </c>
      <c r="AW1177" s="9"/>
      <c r="AX1177" s="9" t="str">
        <f>IF(AW1177="","",AW1176+AY1176-AW1177)</f>
        <v/>
      </c>
      <c r="AY1177" s="9"/>
      <c r="AZ1177" s="62"/>
      <c r="BA1177" s="9"/>
      <c r="BB1177" s="9" t="str">
        <f>IF(BA1177="","",AX1177*BA1177)</f>
        <v/>
      </c>
      <c r="BC1177" s="10" t="str">
        <f>IF(BB1177="","",BB1177/(AT1177*100))</f>
        <v/>
      </c>
      <c r="BD1177" s="22"/>
      <c r="BF1177" s="15"/>
      <c r="BG1177" s="9"/>
      <c r="BH1177" s="9" t="str">
        <f t="shared" si="1927"/>
        <v/>
      </c>
      <c r="BI1177" s="73"/>
      <c r="BJ1177" s="9" t="str">
        <f t="shared" si="1928"/>
        <v/>
      </c>
      <c r="BK1177" s="9"/>
      <c r="BL1177" s="9" t="str">
        <f t="shared" si="1929"/>
        <v/>
      </c>
      <c r="BM1177" s="9"/>
      <c r="BN1177" s="9"/>
      <c r="BO1177" s="9" t="str">
        <f t="shared" si="1915"/>
        <v/>
      </c>
      <c r="BP1177" s="10" t="str">
        <f t="shared" si="1916"/>
        <v/>
      </c>
      <c r="BQ1177" s="7"/>
      <c r="BS1177" s="1"/>
      <c r="BT1177" s="15"/>
      <c r="BU1177" s="9"/>
      <c r="BV1177" s="9" t="str">
        <f t="shared" si="1930"/>
        <v/>
      </c>
      <c r="BW1177" s="9"/>
      <c r="BX1177" s="9" t="str">
        <f t="shared" si="1931"/>
        <v/>
      </c>
      <c r="BY1177" s="9"/>
      <c r="BZ1177" s="9" t="str">
        <f t="shared" si="1932"/>
        <v/>
      </c>
      <c r="CA1177" s="9"/>
      <c r="CB1177" s="9"/>
      <c r="CC1177" s="9"/>
      <c r="CD1177" s="9" t="str">
        <f t="shared" si="1920"/>
        <v/>
      </c>
      <c r="CE1177" s="10" t="str">
        <f t="shared" si="1921"/>
        <v/>
      </c>
      <c r="CF1177" s="7"/>
      <c r="CH1177" s="15"/>
      <c r="CI1177" s="9"/>
      <c r="CJ1177" s="9" t="str">
        <f t="shared" si="1933"/>
        <v/>
      </c>
      <c r="CK1177" s="9"/>
      <c r="CL1177" s="9" t="str">
        <f t="shared" si="1934"/>
        <v/>
      </c>
      <c r="CM1177" s="9"/>
      <c r="CN1177" s="9" t="str">
        <f t="shared" si="1935"/>
        <v/>
      </c>
      <c r="CO1177" s="9"/>
      <c r="CP1177" s="9"/>
      <c r="CQ1177" s="9"/>
      <c r="CR1177" s="9" t="str">
        <f t="shared" si="1925"/>
        <v/>
      </c>
      <c r="CS1177" s="10" t="str">
        <f t="shared" si="1926"/>
        <v/>
      </c>
      <c r="CT1177" s="7"/>
      <c r="CU1177" s="250"/>
      <c r="CV1177" s="250"/>
      <c r="CW1177" s="250"/>
      <c r="CX1177" s="250"/>
      <c r="CY1177" s="250"/>
      <c r="CZ1177" s="13"/>
      <c r="DA1177" s="250"/>
      <c r="DI1177" s="250"/>
    </row>
    <row r="1178" spans="1:113" ht="15" customHeight="1">
      <c r="A1178" s="15"/>
      <c r="B1178" s="15"/>
      <c r="C1178" s="9"/>
      <c r="D1178" s="9" t="str">
        <f>IF(C1178="","",C1178-#REF!)</f>
        <v/>
      </c>
      <c r="E1178" s="9"/>
      <c r="F1178" s="9" t="str">
        <f>IF(E1178="","",E1178-#REF!)</f>
        <v/>
      </c>
      <c r="G1178" s="9"/>
      <c r="H1178" s="9" t="str">
        <f>IF(G1178="","",#REF!+#REF!-G1178)</f>
        <v/>
      </c>
      <c r="I1178" s="9"/>
      <c r="J1178" s="62"/>
      <c r="K1178" s="95"/>
      <c r="L1178" s="9"/>
      <c r="M1178" s="10" t="str">
        <f t="shared" si="1890"/>
        <v/>
      </c>
      <c r="N1178" s="7"/>
      <c r="P1178" s="15"/>
      <c r="Q1178" s="9"/>
      <c r="R1178" s="9" t="str">
        <f>IF(Q1178="","",Q1178-#REF!)</f>
        <v/>
      </c>
      <c r="S1178" s="9"/>
      <c r="T1178" s="9" t="str">
        <f>IF(S1178="","",S1178-#REF!)</f>
        <v/>
      </c>
      <c r="U1178" s="9"/>
      <c r="V1178" s="9" t="str">
        <f>IF(U1178="","",#REF!+#REF!-U1178)</f>
        <v/>
      </c>
      <c r="W1178" s="9"/>
      <c r="X1178" s="62"/>
      <c r="Y1178" s="95"/>
      <c r="Z1178" s="9"/>
      <c r="AA1178" s="10" t="str">
        <f t="shared" si="1895"/>
        <v/>
      </c>
      <c r="AB1178" s="7"/>
      <c r="AD1178" s="15"/>
      <c r="AE1178" s="9"/>
      <c r="AF1178" s="9" t="str">
        <f>IF(AE1178="","",AE1178-#REF!)</f>
        <v/>
      </c>
      <c r="AG1178" s="9"/>
      <c r="AH1178" s="9" t="str">
        <f>IF(AG1178="","",AG1178-#REF!)</f>
        <v/>
      </c>
      <c r="AI1178" s="9"/>
      <c r="AJ1178" s="9" t="str">
        <f>IF(AI1178="","",#REF!+#REF!-AI1178)</f>
        <v/>
      </c>
      <c r="AK1178" s="9"/>
      <c r="AL1178" s="62"/>
      <c r="AM1178" s="95"/>
      <c r="AN1178" s="9"/>
      <c r="AO1178" s="10" t="str">
        <f t="shared" si="1900"/>
        <v/>
      </c>
      <c r="AP1178" s="7"/>
      <c r="AR1178" s="17"/>
      <c r="AS1178" s="19"/>
      <c r="AT1178" s="19" t="str">
        <f>IF(AS1178="","",AS1178-AS1177)</f>
        <v/>
      </c>
      <c r="AU1178" s="19"/>
      <c r="AV1178" s="19" t="str">
        <f>IF(AU1178="","",AU1178-AU1177)</f>
        <v/>
      </c>
      <c r="AW1178" s="19"/>
      <c r="AX1178" s="19" t="str">
        <f>IF(AW1178="","",AW1177+AY1177-AW1178)</f>
        <v/>
      </c>
      <c r="AY1178" s="19"/>
      <c r="AZ1178" s="114"/>
      <c r="BA1178" s="19"/>
      <c r="BB1178" s="19" t="str">
        <f>IF(BA1178="","",AX1178*BA1178)</f>
        <v/>
      </c>
      <c r="BC1178" s="21" t="str">
        <f>IF(BB1178="","",BB1178/(AT1178*100))</f>
        <v/>
      </c>
      <c r="BD1178" s="22"/>
      <c r="BF1178" s="15"/>
      <c r="BG1178" s="9"/>
      <c r="BH1178" s="9" t="str">
        <f t="shared" si="1927"/>
        <v/>
      </c>
      <c r="BI1178" s="73"/>
      <c r="BJ1178" s="9" t="str">
        <f t="shared" si="1928"/>
        <v/>
      </c>
      <c r="BK1178" s="9"/>
      <c r="BL1178" s="9" t="str">
        <f t="shared" si="1929"/>
        <v/>
      </c>
      <c r="BM1178" s="9"/>
      <c r="BN1178" s="9"/>
      <c r="BO1178" s="9" t="str">
        <f t="shared" si="1915"/>
        <v/>
      </c>
      <c r="BP1178" s="10" t="str">
        <f t="shared" si="1916"/>
        <v/>
      </c>
      <c r="BQ1178" s="7"/>
      <c r="BS1178" s="1"/>
      <c r="BT1178" s="15"/>
      <c r="BU1178" s="9"/>
      <c r="BV1178" s="9" t="str">
        <f t="shared" si="1930"/>
        <v/>
      </c>
      <c r="BW1178" s="9"/>
      <c r="BX1178" s="9" t="str">
        <f t="shared" si="1931"/>
        <v/>
      </c>
      <c r="BY1178" s="9"/>
      <c r="BZ1178" s="9" t="str">
        <f t="shared" si="1932"/>
        <v/>
      </c>
      <c r="CA1178" s="9"/>
      <c r="CB1178" s="9"/>
      <c r="CC1178" s="9"/>
      <c r="CD1178" s="9" t="str">
        <f t="shared" si="1920"/>
        <v/>
      </c>
      <c r="CE1178" s="10" t="str">
        <f t="shared" si="1921"/>
        <v/>
      </c>
      <c r="CF1178" s="7"/>
      <c r="CH1178" s="15"/>
      <c r="CI1178" s="9"/>
      <c r="CJ1178" s="9" t="str">
        <f t="shared" si="1933"/>
        <v/>
      </c>
      <c r="CK1178" s="9"/>
      <c r="CL1178" s="9" t="str">
        <f t="shared" si="1934"/>
        <v/>
      </c>
      <c r="CM1178" s="9"/>
      <c r="CN1178" s="9" t="str">
        <f t="shared" si="1935"/>
        <v/>
      </c>
      <c r="CO1178" s="9"/>
      <c r="CP1178" s="9"/>
      <c r="CQ1178" s="9"/>
      <c r="CR1178" s="9" t="str">
        <f t="shared" si="1925"/>
        <v/>
      </c>
      <c r="CS1178" s="10" t="str">
        <f t="shared" si="1926"/>
        <v/>
      </c>
      <c r="CT1178" s="7"/>
      <c r="CU1178" s="250"/>
      <c r="CV1178" s="250"/>
      <c r="CW1178" s="250"/>
      <c r="CX1178" s="250"/>
      <c r="CY1178" s="250"/>
      <c r="CZ1178" s="13"/>
      <c r="DA1178" s="250"/>
      <c r="DI1178" s="250"/>
    </row>
    <row r="1179" spans="1:113" ht="15" customHeight="1" thickBot="1">
      <c r="A1179" s="23"/>
      <c r="B1179" s="23"/>
      <c r="C1179" s="24"/>
      <c r="D1179" s="24" t="str">
        <f>IF(C1179="","",C1179-#REF!)</f>
        <v/>
      </c>
      <c r="E1179" s="24"/>
      <c r="F1179" s="24" t="str">
        <f>IF(E1179="","",E1179-#REF!)</f>
        <v/>
      </c>
      <c r="G1179" s="24"/>
      <c r="H1179" s="24" t="str">
        <f>IF(G1179="","",#REF!+#REF!-G1179)</f>
        <v/>
      </c>
      <c r="I1179" s="24"/>
      <c r="J1179" s="63"/>
      <c r="K1179" s="96"/>
      <c r="L1179" s="24"/>
      <c r="M1179" s="26" t="str">
        <f t="shared" si="1890"/>
        <v/>
      </c>
      <c r="N1179" s="7"/>
      <c r="P1179" s="23"/>
      <c r="Q1179" s="24"/>
      <c r="R1179" s="24" t="str">
        <f>IF(Q1179="","",Q1179-#REF!)</f>
        <v/>
      </c>
      <c r="S1179" s="24"/>
      <c r="T1179" s="24" t="str">
        <f>IF(S1179="","",S1179-#REF!)</f>
        <v/>
      </c>
      <c r="U1179" s="24"/>
      <c r="V1179" s="24" t="str">
        <f>IF(U1179="","",#REF!+#REF!-U1179)</f>
        <v/>
      </c>
      <c r="W1179" s="24"/>
      <c r="X1179" s="63"/>
      <c r="Y1179" s="96"/>
      <c r="Z1179" s="24"/>
      <c r="AA1179" s="26" t="str">
        <f t="shared" si="1895"/>
        <v/>
      </c>
      <c r="AB1179" s="7"/>
      <c r="AD1179" s="23"/>
      <c r="AE1179" s="24"/>
      <c r="AF1179" s="24" t="str">
        <f>IF(AE1179="","",AE1179-#REF!)</f>
        <v/>
      </c>
      <c r="AG1179" s="24"/>
      <c r="AH1179" s="24" t="str">
        <f>IF(AG1179="","",AG1179-#REF!)</f>
        <v/>
      </c>
      <c r="AI1179" s="24"/>
      <c r="AJ1179" s="24" t="str">
        <f>IF(AI1179="","",#REF!+#REF!-AI1179)</f>
        <v/>
      </c>
      <c r="AK1179" s="24"/>
      <c r="AL1179" s="63"/>
      <c r="AM1179" s="96"/>
      <c r="AN1179" s="24"/>
      <c r="AO1179" s="26" t="str">
        <f t="shared" si="1900"/>
        <v/>
      </c>
      <c r="AP1179" s="7"/>
      <c r="AR1179" s="23"/>
      <c r="AS1179" s="24"/>
      <c r="AT1179" s="24" t="str">
        <f>IF(AS1179="","",AS1179-AS1178)</f>
        <v/>
      </c>
      <c r="AU1179" s="24"/>
      <c r="AV1179" s="24" t="str">
        <f>IF(AU1179="","",AU1179-AU1178)</f>
        <v/>
      </c>
      <c r="AW1179" s="24"/>
      <c r="AX1179" s="24" t="str">
        <f>IF(AW1179="","",AW1178+AY1178-AW1179)</f>
        <v/>
      </c>
      <c r="AY1179" s="24"/>
      <c r="AZ1179" s="63"/>
      <c r="BA1179" s="24"/>
      <c r="BB1179" s="24" t="str">
        <f>IF(BA1179="","",AX1179*BA1179)</f>
        <v/>
      </c>
      <c r="BC1179" s="26" t="str">
        <f>IF(BB1179="","",BB1179/(AT1179*100))</f>
        <v/>
      </c>
      <c r="BD1179" s="22"/>
      <c r="BF1179" s="15"/>
      <c r="BG1179" s="9"/>
      <c r="BH1179" s="9" t="str">
        <f t="shared" si="1927"/>
        <v/>
      </c>
      <c r="BI1179" s="73"/>
      <c r="BJ1179" s="9" t="str">
        <f t="shared" si="1928"/>
        <v/>
      </c>
      <c r="BK1179" s="9"/>
      <c r="BL1179" s="9" t="str">
        <f t="shared" si="1929"/>
        <v/>
      </c>
      <c r="BM1179" s="9"/>
      <c r="BN1179" s="9"/>
      <c r="BO1179" s="9" t="str">
        <f t="shared" si="1915"/>
        <v/>
      </c>
      <c r="BP1179" s="10" t="str">
        <f t="shared" si="1916"/>
        <v/>
      </c>
      <c r="BQ1179" s="7"/>
      <c r="BS1179" s="1"/>
      <c r="BT1179" s="15"/>
      <c r="BU1179" s="9"/>
      <c r="BV1179" s="9" t="str">
        <f t="shared" si="1930"/>
        <v/>
      </c>
      <c r="BW1179" s="9"/>
      <c r="BX1179" s="9" t="str">
        <f t="shared" si="1931"/>
        <v/>
      </c>
      <c r="BY1179" s="9"/>
      <c r="BZ1179" s="9" t="str">
        <f t="shared" si="1932"/>
        <v/>
      </c>
      <c r="CA1179" s="9"/>
      <c r="CB1179" s="9"/>
      <c r="CC1179" s="9"/>
      <c r="CD1179" s="9" t="str">
        <f t="shared" si="1920"/>
        <v/>
      </c>
      <c r="CE1179" s="10" t="str">
        <f t="shared" si="1921"/>
        <v/>
      </c>
      <c r="CF1179" s="7"/>
      <c r="CH1179" s="15"/>
      <c r="CI1179" s="9"/>
      <c r="CJ1179" s="9" t="str">
        <f t="shared" si="1933"/>
        <v/>
      </c>
      <c r="CK1179" s="9"/>
      <c r="CL1179" s="9" t="str">
        <f t="shared" si="1934"/>
        <v/>
      </c>
      <c r="CM1179" s="9"/>
      <c r="CN1179" s="9" t="str">
        <f t="shared" si="1935"/>
        <v/>
      </c>
      <c r="CO1179" s="9"/>
      <c r="CP1179" s="9"/>
      <c r="CQ1179" s="9"/>
      <c r="CR1179" s="9" t="str">
        <f t="shared" si="1925"/>
        <v/>
      </c>
      <c r="CS1179" s="10" t="str">
        <f t="shared" si="1926"/>
        <v/>
      </c>
      <c r="CT1179" s="7"/>
      <c r="CU1179" s="250"/>
      <c r="CV1179" s="250"/>
      <c r="CW1179" s="250"/>
      <c r="CX1179" s="250"/>
      <c r="CY1179" s="250"/>
      <c r="CZ1179" s="13"/>
      <c r="DA1179" s="250"/>
      <c r="DI1179" s="250"/>
    </row>
    <row r="1180" spans="1:113" ht="15" customHeight="1" thickTop="1">
      <c r="A1180" s="89"/>
      <c r="B1180" s="89"/>
      <c r="C1180" s="78"/>
      <c r="D1180" s="78"/>
      <c r="E1180" s="78"/>
      <c r="F1180" s="78"/>
      <c r="G1180" s="78"/>
      <c r="H1180" s="78"/>
      <c r="I1180" s="78"/>
      <c r="J1180" s="90"/>
      <c r="K1180" s="78"/>
      <c r="L1180" s="78"/>
      <c r="M1180" s="78"/>
      <c r="N1180" s="7"/>
      <c r="P1180" s="89"/>
      <c r="Q1180" s="78"/>
      <c r="R1180" s="78"/>
      <c r="S1180" s="78"/>
      <c r="T1180" s="78"/>
      <c r="U1180" s="78"/>
      <c r="V1180" s="78"/>
      <c r="W1180" s="78"/>
      <c r="X1180" s="90"/>
      <c r="Y1180" s="78"/>
      <c r="Z1180" s="78"/>
      <c r="AA1180" s="78"/>
      <c r="AB1180" s="7"/>
      <c r="AD1180" s="89"/>
      <c r="AE1180" s="78"/>
      <c r="AF1180" s="78"/>
      <c r="AG1180" s="78"/>
      <c r="AH1180" s="78"/>
      <c r="AI1180" s="78"/>
      <c r="AJ1180" s="78"/>
      <c r="AK1180" s="78"/>
      <c r="AL1180" s="90"/>
      <c r="AM1180" s="78"/>
      <c r="AN1180" s="78"/>
      <c r="AO1180" s="78"/>
      <c r="AP1180" s="7"/>
      <c r="AR1180" s="89"/>
      <c r="AS1180" s="78"/>
      <c r="AT1180" s="78"/>
      <c r="AU1180" s="78"/>
      <c r="AV1180" s="78" t="str">
        <f>IF(AU1180="","",AU1180-AU1179)</f>
        <v/>
      </c>
      <c r="AW1180" s="78"/>
      <c r="AX1180" s="78" t="str">
        <f>IF(AW1180="","",AW1179+AY1179-AW1180)</f>
        <v/>
      </c>
      <c r="AY1180" s="78"/>
      <c r="AZ1180" s="90"/>
      <c r="BA1180" s="78"/>
      <c r="BB1180" s="78" t="str">
        <f>IF(BA1180="","",AX1180*BA1180)</f>
        <v/>
      </c>
      <c r="BC1180" s="92" t="str">
        <f>IF(BB1180="","",BB1180/(AT1180*100))</f>
        <v/>
      </c>
      <c r="BD1180" s="22"/>
      <c r="BF1180" s="15"/>
      <c r="BG1180" s="9"/>
      <c r="BH1180" s="9"/>
      <c r="BI1180" s="73"/>
      <c r="BJ1180" s="9" t="str">
        <f t="shared" si="1928"/>
        <v/>
      </c>
      <c r="BK1180" s="9"/>
      <c r="BL1180" s="9" t="str">
        <f t="shared" si="1929"/>
        <v/>
      </c>
      <c r="BM1180" s="9"/>
      <c r="BN1180" s="9"/>
      <c r="BO1180" s="9" t="str">
        <f t="shared" si="1915"/>
        <v/>
      </c>
      <c r="BP1180" s="10" t="str">
        <f t="shared" si="1916"/>
        <v/>
      </c>
      <c r="BQ1180" s="7"/>
      <c r="BS1180" s="1"/>
      <c r="BT1180" s="15"/>
      <c r="BU1180" s="9"/>
      <c r="BV1180" s="9"/>
      <c r="BW1180" s="9"/>
      <c r="BX1180" s="9" t="str">
        <f t="shared" si="1931"/>
        <v/>
      </c>
      <c r="BY1180" s="9"/>
      <c r="BZ1180" s="9" t="str">
        <f t="shared" si="1932"/>
        <v/>
      </c>
      <c r="CA1180" s="9"/>
      <c r="CB1180" s="9"/>
      <c r="CC1180" s="9"/>
      <c r="CD1180" s="9" t="str">
        <f t="shared" si="1920"/>
        <v/>
      </c>
      <c r="CE1180" s="10" t="str">
        <f t="shared" si="1921"/>
        <v/>
      </c>
      <c r="CF1180" s="7"/>
      <c r="CH1180" s="15"/>
      <c r="CI1180" s="9"/>
      <c r="CJ1180" s="9"/>
      <c r="CK1180" s="9"/>
      <c r="CL1180" s="9" t="str">
        <f t="shared" si="1934"/>
        <v/>
      </c>
      <c r="CM1180" s="9"/>
      <c r="CN1180" s="9" t="str">
        <f t="shared" si="1935"/>
        <v/>
      </c>
      <c r="CO1180" s="9"/>
      <c r="CP1180" s="9"/>
      <c r="CQ1180" s="9"/>
      <c r="CR1180" s="9" t="str">
        <f t="shared" si="1925"/>
        <v/>
      </c>
      <c r="CS1180" s="10" t="str">
        <f t="shared" si="1926"/>
        <v/>
      </c>
      <c r="CT1180" s="7"/>
      <c r="CU1180" s="250"/>
      <c r="CV1180" s="250"/>
      <c r="CW1180" s="250"/>
      <c r="CX1180" s="250"/>
      <c r="CY1180" s="250"/>
      <c r="CZ1180" s="13"/>
      <c r="DA1180" s="250"/>
      <c r="DI1180" s="250"/>
    </row>
    <row r="1181" spans="1:113" ht="15" customHeight="1">
      <c r="A1181" s="89"/>
      <c r="B1181" s="89"/>
      <c r="C1181" s="78"/>
      <c r="D1181" s="78"/>
      <c r="E1181" s="78"/>
      <c r="F1181" s="78"/>
      <c r="G1181" s="78"/>
      <c r="H1181" s="78"/>
      <c r="I1181" s="78"/>
      <c r="J1181" s="90"/>
      <c r="K1181" s="78"/>
      <c r="L1181" s="78"/>
      <c r="M1181" s="78"/>
      <c r="N1181" s="7"/>
      <c r="P1181" s="89"/>
      <c r="Q1181" s="78"/>
      <c r="R1181" s="78"/>
      <c r="S1181" s="78"/>
      <c r="T1181" s="78"/>
      <c r="U1181" s="78"/>
      <c r="V1181" s="78"/>
      <c r="W1181" s="78"/>
      <c r="X1181" s="90"/>
      <c r="Y1181" s="78"/>
      <c r="Z1181" s="78"/>
      <c r="AA1181" s="78"/>
      <c r="AB1181" s="7"/>
      <c r="AD1181" s="89"/>
      <c r="AE1181" s="78"/>
      <c r="AF1181" s="78"/>
      <c r="AG1181" s="78"/>
      <c r="AH1181" s="78"/>
      <c r="AI1181" s="78"/>
      <c r="AJ1181" s="78"/>
      <c r="AK1181" s="78"/>
      <c r="AL1181" s="90"/>
      <c r="AM1181" s="78"/>
      <c r="AN1181" s="78"/>
      <c r="AO1181" s="78"/>
      <c r="AP1181" s="7"/>
      <c r="AR1181" s="15"/>
      <c r="AS1181" s="9"/>
      <c r="AT1181" s="9"/>
      <c r="AU1181" s="9"/>
      <c r="AV1181" s="9"/>
      <c r="AW1181" s="9"/>
      <c r="AX1181" s="9"/>
      <c r="AY1181" s="9"/>
      <c r="AZ1181" s="62"/>
      <c r="BA1181" s="9"/>
      <c r="BB1181" s="9"/>
      <c r="BC1181" s="10"/>
      <c r="BD1181" s="7"/>
      <c r="BF1181" s="15"/>
      <c r="BG1181" s="9"/>
      <c r="BH1181" s="9"/>
      <c r="BI1181" s="73"/>
      <c r="BJ1181" s="9"/>
      <c r="BK1181" s="9"/>
      <c r="BL1181" s="9"/>
      <c r="BM1181" s="9"/>
      <c r="BN1181" s="9"/>
      <c r="BO1181" s="9"/>
      <c r="BP1181" s="10"/>
      <c r="BQ1181" s="7"/>
      <c r="BS1181" s="1"/>
      <c r="BT1181" s="15"/>
      <c r="BU1181" s="9"/>
      <c r="BV1181" s="9"/>
      <c r="BW1181" s="9"/>
      <c r="BX1181" s="9"/>
      <c r="BY1181" s="9"/>
      <c r="BZ1181" s="9"/>
      <c r="CA1181" s="9"/>
      <c r="CB1181" s="9"/>
      <c r="CC1181" s="9"/>
      <c r="CD1181" s="9"/>
      <c r="CE1181" s="10"/>
      <c r="CF1181" s="7"/>
      <c r="CH1181" s="15"/>
      <c r="CI1181" s="9"/>
      <c r="CJ1181" s="9"/>
      <c r="CK1181" s="9"/>
      <c r="CL1181" s="9"/>
      <c r="CM1181" s="9"/>
      <c r="CN1181" s="9"/>
      <c r="CO1181" s="9"/>
      <c r="CP1181" s="9"/>
      <c r="CQ1181" s="9"/>
      <c r="CR1181" s="9"/>
      <c r="CS1181" s="10"/>
      <c r="CT1181" s="7"/>
      <c r="CU1181" s="250"/>
      <c r="CV1181" s="250"/>
      <c r="CW1181" s="250"/>
      <c r="CX1181" s="250"/>
      <c r="CY1181" s="250"/>
      <c r="CZ1181" s="13"/>
      <c r="DA1181" s="250"/>
      <c r="DI1181" s="250"/>
    </row>
    <row r="1182" spans="1:113" ht="15" customHeight="1">
      <c r="A1182" s="89"/>
      <c r="B1182" s="89"/>
      <c r="C1182" s="78"/>
      <c r="D1182" s="78"/>
      <c r="E1182" s="78"/>
      <c r="F1182" s="78"/>
      <c r="G1182" s="78"/>
      <c r="H1182" s="78"/>
      <c r="I1182" s="78"/>
      <c r="J1182" s="90"/>
      <c r="K1182" s="78"/>
      <c r="L1182" s="78"/>
      <c r="M1182" s="78"/>
      <c r="N1182" s="7"/>
      <c r="P1182" s="89"/>
      <c r="Q1182" s="78"/>
      <c r="R1182" s="78"/>
      <c r="S1182" s="78"/>
      <c r="T1182" s="78"/>
      <c r="U1182" s="78"/>
      <c r="V1182" s="78"/>
      <c r="W1182" s="78"/>
      <c r="X1182" s="90"/>
      <c r="Y1182" s="78"/>
      <c r="Z1182" s="78"/>
      <c r="AA1182" s="78"/>
      <c r="AB1182" s="7"/>
      <c r="AD1182" s="89"/>
      <c r="AE1182" s="78"/>
      <c r="AF1182" s="78"/>
      <c r="AG1182" s="78"/>
      <c r="AH1182" s="78"/>
      <c r="AI1182" s="78"/>
      <c r="AJ1182" s="78"/>
      <c r="AK1182" s="78"/>
      <c r="AL1182" s="90"/>
      <c r="AM1182" s="78"/>
      <c r="AN1182" s="78"/>
      <c r="AO1182" s="78"/>
      <c r="AP1182" s="7"/>
      <c r="AR1182" s="15"/>
      <c r="AS1182" s="9"/>
      <c r="AT1182" s="9"/>
      <c r="AU1182" s="9"/>
      <c r="AV1182" s="9"/>
      <c r="AW1182" s="9"/>
      <c r="AX1182" s="9"/>
      <c r="AY1182" s="9"/>
      <c r="AZ1182" s="62"/>
      <c r="BA1182" s="9"/>
      <c r="BB1182" s="9"/>
      <c r="BC1182" s="10"/>
      <c r="BD1182" s="7"/>
      <c r="BF1182" s="15"/>
      <c r="BG1182" s="9"/>
      <c r="BH1182" s="9"/>
      <c r="BI1182" s="73"/>
      <c r="BJ1182" s="9"/>
      <c r="BK1182" s="9"/>
      <c r="BL1182" s="9"/>
      <c r="BM1182" s="9"/>
      <c r="BN1182" s="9"/>
      <c r="BO1182" s="9"/>
      <c r="BP1182" s="10"/>
      <c r="BQ1182" s="7"/>
      <c r="BS1182" s="1"/>
      <c r="BT1182" s="15"/>
      <c r="BU1182" s="9"/>
      <c r="BV1182" s="9"/>
      <c r="BW1182" s="9"/>
      <c r="BX1182" s="9"/>
      <c r="BY1182" s="9"/>
      <c r="BZ1182" s="9"/>
      <c r="CA1182" s="9"/>
      <c r="CB1182" s="9"/>
      <c r="CC1182" s="9"/>
      <c r="CD1182" s="9"/>
      <c r="CE1182" s="10"/>
      <c r="CF1182" s="7"/>
      <c r="CH1182" s="15"/>
      <c r="CI1182" s="9"/>
      <c r="CJ1182" s="9"/>
      <c r="CK1182" s="9"/>
      <c r="CL1182" s="9"/>
      <c r="CM1182" s="9"/>
      <c r="CN1182" s="9"/>
      <c r="CO1182" s="9"/>
      <c r="CP1182" s="9"/>
      <c r="CQ1182" s="9"/>
      <c r="CR1182" s="9"/>
      <c r="CS1182" s="10"/>
      <c r="CT1182" s="7"/>
      <c r="CU1182" s="250"/>
      <c r="CV1182" s="250"/>
      <c r="CW1182" s="250"/>
      <c r="CX1182" s="250"/>
      <c r="CY1182" s="250"/>
      <c r="CZ1182" s="13"/>
      <c r="DA1182" s="250"/>
      <c r="DI1182" s="250"/>
    </row>
    <row r="1183" spans="1:113" ht="15" customHeight="1">
      <c r="A1183" s="89"/>
      <c r="B1183" s="89"/>
      <c r="C1183" s="78"/>
      <c r="D1183" s="78"/>
      <c r="E1183" s="78"/>
      <c r="F1183" s="78"/>
      <c r="G1183" s="78"/>
      <c r="H1183" s="78"/>
      <c r="I1183" s="78"/>
      <c r="J1183" s="299" t="s">
        <v>80</v>
      </c>
      <c r="K1183" s="295"/>
      <c r="L1183" s="78">
        <f>(G1152+I1152)*K1152+(G1153+I1153)*K1153+(G1154+I1154)*K1154+(G1155+I1155)*K1155</f>
        <v>28590</v>
      </c>
      <c r="M1183" s="78"/>
      <c r="N1183" s="7"/>
      <c r="P1183" s="89"/>
      <c r="Q1183" s="78"/>
      <c r="R1183" s="78"/>
      <c r="S1183" s="78"/>
      <c r="T1183" s="78"/>
      <c r="U1183" s="78"/>
      <c r="V1183" s="78"/>
      <c r="W1183" s="78"/>
      <c r="X1183" s="299" t="s">
        <v>80</v>
      </c>
      <c r="Y1183" s="295"/>
      <c r="Z1183" s="78">
        <f>(U1152+W1152)*Y1152+(U1153+W1153)*Y1153+(U1154+W1154)*Y1154+(U1155+W1155)*Y1155</f>
        <v>67393</v>
      </c>
      <c r="AA1183" s="78"/>
      <c r="AB1183" s="7"/>
      <c r="AD1183" s="89"/>
      <c r="AE1183" s="78"/>
      <c r="AF1183" s="78"/>
      <c r="AG1183" s="78"/>
      <c r="AH1183" s="78"/>
      <c r="AI1183" s="78"/>
      <c r="AJ1183" s="78"/>
      <c r="AK1183" s="78"/>
      <c r="AL1183" s="299" t="s">
        <v>80</v>
      </c>
      <c r="AM1183" s="295"/>
      <c r="AN1183" s="78">
        <f>(AI1152+AK1152)*AM1152+(AI1153+AK1153)*AM1153+(AI1154+AK1154)*AM1154+(AI1155+AK1155)*AM1155</f>
        <v>90720</v>
      </c>
      <c r="AO1183" s="78"/>
      <c r="AP1183" s="7"/>
      <c r="AR1183" s="15"/>
      <c r="AS1183" s="9"/>
      <c r="AT1183" s="9"/>
      <c r="AU1183" s="9"/>
      <c r="AV1183" s="9"/>
      <c r="AW1183" s="9"/>
      <c r="AX1183" s="9"/>
      <c r="AY1183" s="9"/>
      <c r="AZ1183" s="299" t="s">
        <v>80</v>
      </c>
      <c r="BA1183" s="295"/>
      <c r="BB1183" s="78">
        <f>(AW1152+AY1152)*BA1152+(AW1153+AY1153)*BA1153+(AW1154+AY1154)*BA1154+(AW1155+AY1155)*BA1155</f>
        <v>35652</v>
      </c>
      <c r="BC1183" s="10"/>
      <c r="BD1183" s="7"/>
      <c r="BF1183" s="15"/>
      <c r="BG1183" s="9"/>
      <c r="BH1183" s="9"/>
      <c r="BI1183" s="73"/>
      <c r="BJ1183" s="9"/>
      <c r="BK1183" s="9"/>
      <c r="BL1183" s="9"/>
      <c r="BM1183" s="9"/>
      <c r="BN1183" s="9"/>
      <c r="BO1183" s="9"/>
      <c r="BP1183" s="10"/>
      <c r="BQ1183" s="7"/>
      <c r="BS1183" s="1"/>
      <c r="BT1183" s="15"/>
      <c r="BU1183" s="9"/>
      <c r="BV1183" s="9"/>
      <c r="BW1183" s="9"/>
      <c r="BX1183" s="9"/>
      <c r="BY1183" s="9"/>
      <c r="BZ1183" s="9"/>
      <c r="CA1183" s="9"/>
      <c r="CB1183" s="9"/>
      <c r="CC1183" s="9"/>
      <c r="CD1183" s="9"/>
      <c r="CE1183" s="10"/>
      <c r="CF1183" s="7"/>
      <c r="CH1183" s="15"/>
      <c r="CI1183" s="9"/>
      <c r="CJ1183" s="9"/>
      <c r="CK1183" s="9"/>
      <c r="CL1183" s="9"/>
      <c r="CM1183" s="9"/>
      <c r="CN1183" s="9"/>
      <c r="CO1183" s="9"/>
      <c r="CP1183" s="9"/>
      <c r="CQ1183" s="9"/>
      <c r="CR1183" s="9"/>
      <c r="CS1183" s="10"/>
      <c r="CT1183" s="7"/>
      <c r="CU1183" s="250"/>
      <c r="CV1183" s="250"/>
      <c r="CW1183" s="250"/>
      <c r="CX1183" s="250"/>
      <c r="CY1183" s="250"/>
      <c r="CZ1183" s="13"/>
      <c r="DA1183" s="250"/>
      <c r="DI1183" s="250"/>
    </row>
    <row r="1184" spans="1:113" ht="15" customHeight="1">
      <c r="A1184" s="15"/>
      <c r="B1184" s="1">
        <f>SUMIF(B1128:B1180,"&gt;=0")</f>
        <v>9314</v>
      </c>
      <c r="C1184" s="3" t="s">
        <v>66</v>
      </c>
      <c r="D1184" s="9">
        <f>SUM(D1128:D1180)*100</f>
        <v>265500</v>
      </c>
      <c r="E1184" s="9"/>
      <c r="F1184" s="9">
        <f>SUM(F1128:F1180)</f>
        <v>143</v>
      </c>
      <c r="G1184" s="3" t="s">
        <v>67</v>
      </c>
      <c r="H1184" s="9">
        <f>SUM(H1128:H1180)</f>
        <v>149</v>
      </c>
      <c r="I1184" s="9"/>
      <c r="J1184" s="299" t="s">
        <v>68</v>
      </c>
      <c r="K1184" s="295"/>
      <c r="L1184" s="9">
        <f>SUM(L1128:L1180)</f>
        <v>58878</v>
      </c>
      <c r="M1184" s="9"/>
      <c r="N1184" s="7"/>
      <c r="P1184" s="15"/>
      <c r="Q1184" s="3" t="s">
        <v>66</v>
      </c>
      <c r="R1184" s="9">
        <f>SUM(R1128:R1180)*100</f>
        <v>152500</v>
      </c>
      <c r="S1184" s="9"/>
      <c r="T1184" s="9">
        <f>SUM(T1128:T1180)</f>
        <v>75</v>
      </c>
      <c r="U1184" s="3" t="s">
        <v>67</v>
      </c>
      <c r="V1184" s="9">
        <f>SUM(V1128:V1180)</f>
        <v>84</v>
      </c>
      <c r="W1184" s="9"/>
      <c r="X1184" s="299" t="s">
        <v>68</v>
      </c>
      <c r="Y1184" s="295"/>
      <c r="Z1184" s="9">
        <f>SUM(Z1128:Z1180)</f>
        <v>28693</v>
      </c>
      <c r="AA1184" s="9"/>
      <c r="AB1184" s="7"/>
      <c r="AD1184" s="15"/>
      <c r="AE1184" s="3" t="s">
        <v>66</v>
      </c>
      <c r="AF1184" s="9">
        <f>SUM(AF1128:AF1180)*100</f>
        <v>173800</v>
      </c>
      <c r="AG1184" s="9"/>
      <c r="AH1184" s="9">
        <f>SUM(AH1128:AH1180)</f>
        <v>64</v>
      </c>
      <c r="AI1184" s="3" t="s">
        <v>67</v>
      </c>
      <c r="AJ1184" s="9">
        <f>SUM(AJ1128:AJ1180)</f>
        <v>65</v>
      </c>
      <c r="AK1184" s="9"/>
      <c r="AL1184" s="299" t="s">
        <v>68</v>
      </c>
      <c r="AM1184" s="295"/>
      <c r="AN1184" s="9">
        <f>SUM(AN1128:AN1180)</f>
        <v>41430</v>
      </c>
      <c r="AO1184" s="9"/>
      <c r="AP1184" s="7"/>
      <c r="AR1184" s="15"/>
      <c r="AS1184" s="3" t="s">
        <v>66</v>
      </c>
      <c r="AT1184" s="9">
        <f>SUM(AT1128:AT1180)*100</f>
        <v>168600</v>
      </c>
      <c r="AU1184" s="9"/>
      <c r="AV1184" s="9">
        <f>SUM(AV1128:AV1159)</f>
        <v>73</v>
      </c>
      <c r="AW1184" s="3" t="s">
        <v>67</v>
      </c>
      <c r="AX1184" s="9">
        <f>SUM(AX1128:AX1180)</f>
        <v>66</v>
      </c>
      <c r="AY1184" s="9"/>
      <c r="AZ1184" s="299" t="s">
        <v>68</v>
      </c>
      <c r="BA1184" s="295"/>
      <c r="BB1184" s="9">
        <f>SUM(BB1128:BB1180)</f>
        <v>45462</v>
      </c>
      <c r="BC1184" s="9"/>
      <c r="BD1184" s="7"/>
      <c r="BF1184" s="15"/>
      <c r="BG1184" s="3" t="s">
        <v>66</v>
      </c>
      <c r="BH1184" s="9">
        <f>SUM(BH1128:BH1180)*100</f>
        <v>63700</v>
      </c>
      <c r="BI1184" s="73"/>
      <c r="BJ1184" s="9">
        <f>SUM(BJ1128:BJ1159)</f>
        <v>20</v>
      </c>
      <c r="BK1184" s="3" t="s">
        <v>67</v>
      </c>
      <c r="BL1184" s="9">
        <f>SUM(BL1128:BL1180)</f>
        <v>20</v>
      </c>
      <c r="BM1184" s="9"/>
      <c r="BN1184" s="298" t="s">
        <v>65</v>
      </c>
      <c r="BO1184" s="295"/>
      <c r="BP1184" s="9">
        <f>(BK1134+BM1134)*BN1134</f>
        <v>13600</v>
      </c>
      <c r="BQ1184" s="7"/>
      <c r="BS1184" s="1"/>
      <c r="BT1184" s="15"/>
      <c r="BU1184" s="3" t="s">
        <v>66</v>
      </c>
      <c r="BV1184" s="9">
        <f>SUM(BV1128:BV1180)*100</f>
        <v>88400</v>
      </c>
      <c r="BW1184" s="9"/>
      <c r="BX1184" s="9">
        <f>SUM(BX1128:BX1159)</f>
        <v>18</v>
      </c>
      <c r="BY1184" s="3" t="s">
        <v>67</v>
      </c>
      <c r="BZ1184" s="9">
        <f>SUM(BZ1128:BZ1180)</f>
        <v>19</v>
      </c>
      <c r="CA1184" s="9"/>
      <c r="CB1184" s="247"/>
      <c r="CC1184" s="298" t="s">
        <v>65</v>
      </c>
      <c r="CD1184" s="295"/>
      <c r="CE1184" s="9">
        <f>(BY1134+CA1134)*CC1134</f>
        <v>16192</v>
      </c>
      <c r="CF1184" s="7"/>
      <c r="CH1184" s="15"/>
      <c r="CI1184" s="3" t="s">
        <v>66</v>
      </c>
      <c r="CJ1184" s="9">
        <f>SUM(CJ1128:CJ1180)*100</f>
        <v>18900</v>
      </c>
      <c r="CK1184" s="9"/>
      <c r="CL1184" s="9">
        <f>SUM(CL1128:CL1159)</f>
        <v>5</v>
      </c>
      <c r="CM1184" s="3" t="s">
        <v>67</v>
      </c>
      <c r="CN1184" s="9">
        <f>SUM(CN1128:CN1180)</f>
        <v>13</v>
      </c>
      <c r="CO1184" s="9"/>
      <c r="CP1184" s="247"/>
      <c r="CQ1184" s="298" t="s">
        <v>65</v>
      </c>
      <c r="CR1184" s="295"/>
      <c r="CS1184" s="9">
        <f>(CM1134+CO1134)*CQ1134</f>
        <v>7600</v>
      </c>
      <c r="CT1184" s="7"/>
      <c r="CU1184" s="248"/>
      <c r="CV1184" s="250"/>
      <c r="CW1184" s="250"/>
      <c r="CX1184" s="250"/>
      <c r="CY1184" s="250"/>
      <c r="CZ1184" s="250"/>
      <c r="DA1184" s="250"/>
      <c r="DI1184" s="248"/>
    </row>
    <row r="1185" spans="1:118" ht="15" customHeight="1">
      <c r="A1185" s="34">
        <f>DATEDIF(A1223,A$1152,"d")</f>
        <v>31</v>
      </c>
      <c r="B1185" s="34">
        <f>B1184/A1185</f>
        <v>300.45161290322579</v>
      </c>
      <c r="C1185" s="3" t="s">
        <v>69</v>
      </c>
      <c r="D1185" s="9">
        <f>D1184/A1185</f>
        <v>8564.5161290322576</v>
      </c>
      <c r="E1185" s="9">
        <f>D1185*30</f>
        <v>256935.48387096773</v>
      </c>
      <c r="F1185" s="9"/>
      <c r="G1185" s="3"/>
      <c r="H1185" s="9"/>
      <c r="I1185" s="9"/>
      <c r="J1185" s="299" t="s">
        <v>70</v>
      </c>
      <c r="K1185" s="295"/>
      <c r="L1185" s="9"/>
      <c r="M1185" s="42">
        <f>L1184/D1184</f>
        <v>0.22176271186440677</v>
      </c>
      <c r="N1185" s="7"/>
      <c r="P1185" s="15"/>
      <c r="Q1185" s="3" t="s">
        <v>69</v>
      </c>
      <c r="R1185" s="9">
        <f>R1184/A1185</f>
        <v>4919.3548387096771</v>
      </c>
      <c r="S1185" s="9">
        <f>R1185*30</f>
        <v>147580.6451612903</v>
      </c>
      <c r="T1185" s="9"/>
      <c r="U1185" s="3"/>
      <c r="V1185" s="9"/>
      <c r="W1185" s="9"/>
      <c r="X1185" s="299" t="s">
        <v>70</v>
      </c>
      <c r="Y1185" s="295"/>
      <c r="Z1185" s="9"/>
      <c r="AA1185" s="42">
        <f>Z1184/R1184</f>
        <v>0.18815081967213115</v>
      </c>
      <c r="AB1185" s="7"/>
      <c r="AD1185" s="15"/>
      <c r="AE1185" s="3" t="s">
        <v>69</v>
      </c>
      <c r="AF1185" s="9">
        <f>AF1184/A1185</f>
        <v>5606.4516129032254</v>
      </c>
      <c r="AG1185" s="9">
        <f>AF1185*30</f>
        <v>168193.54838709676</v>
      </c>
      <c r="AH1185" s="9"/>
      <c r="AI1185" s="3"/>
      <c r="AJ1185" s="9"/>
      <c r="AK1185" s="9"/>
      <c r="AL1185" s="299" t="s">
        <v>70</v>
      </c>
      <c r="AM1185" s="295"/>
      <c r="AN1185" s="9"/>
      <c r="AO1185" s="42">
        <f>AN1184/AF1184</f>
        <v>0.23837744533947067</v>
      </c>
      <c r="AP1185" s="7"/>
      <c r="AR1185" s="15"/>
      <c r="AS1185" s="3" t="s">
        <v>69</v>
      </c>
      <c r="AT1185" s="9">
        <f>AT1184/A1185</f>
        <v>5438.7096774193551</v>
      </c>
      <c r="AU1185" s="9">
        <f>AT1185*30</f>
        <v>163161.29032258067</v>
      </c>
      <c r="AV1185" s="9"/>
      <c r="AW1185" s="3"/>
      <c r="AX1185" s="9"/>
      <c r="AY1185" s="9"/>
      <c r="AZ1185" s="299" t="s">
        <v>70</v>
      </c>
      <c r="BA1185" s="295"/>
      <c r="BB1185" s="9"/>
      <c r="BC1185" s="42">
        <f>BB1184/AT1184</f>
        <v>0.269644128113879</v>
      </c>
      <c r="BD1185" s="7"/>
      <c r="BF1185" s="15"/>
      <c r="BG1185" s="3" t="s">
        <v>69</v>
      </c>
      <c r="BH1185" s="9">
        <f>BH1184/A1185</f>
        <v>2054.8387096774195</v>
      </c>
      <c r="BI1185" s="73">
        <f>BH1185*30</f>
        <v>61645.161290322583</v>
      </c>
      <c r="BJ1185" s="19"/>
      <c r="BK1185" s="43"/>
      <c r="BL1185" s="19"/>
      <c r="BM1185" s="19"/>
      <c r="BN1185" s="3" t="s">
        <v>71</v>
      </c>
      <c r="BO1185" s="9">
        <f>SUM(BO1128:BO1180)</f>
        <v>16000</v>
      </c>
      <c r="BP1185" s="10">
        <f>BO1185/BH1184</f>
        <v>0.25117739403453687</v>
      </c>
      <c r="BQ1185" s="7"/>
      <c r="BS1185" s="1"/>
      <c r="BT1185" s="15"/>
      <c r="BU1185" s="3" t="s">
        <v>69</v>
      </c>
      <c r="BV1185" s="9">
        <f>BV1184/A1185</f>
        <v>2851.6129032258063</v>
      </c>
      <c r="BW1185" s="9">
        <f>BV1185*30</f>
        <v>85548.387096774197</v>
      </c>
      <c r="BX1185" s="19"/>
      <c r="BY1185" s="43"/>
      <c r="BZ1185" s="19"/>
      <c r="CA1185" s="19"/>
      <c r="CB1185" s="19"/>
      <c r="CC1185" s="3" t="s">
        <v>71</v>
      </c>
      <c r="CD1185" s="9">
        <f>SUM(CD1128:CD1180)</f>
        <v>19228</v>
      </c>
      <c r="CE1185" s="10">
        <f>CD1185/BV1184</f>
        <v>0.21751131221719458</v>
      </c>
      <c r="CF1185" s="7"/>
      <c r="CH1185" s="15"/>
      <c r="CI1185" s="3" t="s">
        <v>69</v>
      </c>
      <c r="CJ1185" s="9">
        <f>CJ1184/A1185</f>
        <v>609.67741935483866</v>
      </c>
      <c r="CK1185" s="9">
        <f>CJ1185*30</f>
        <v>18290.322580645159</v>
      </c>
      <c r="CL1185" s="19"/>
      <c r="CM1185" s="43"/>
      <c r="CN1185" s="19"/>
      <c r="CO1185" s="19"/>
      <c r="CP1185" s="19"/>
      <c r="CQ1185" s="3" t="s">
        <v>71</v>
      </c>
      <c r="CR1185" s="9">
        <f>SUM(CR1128:CR1180)</f>
        <v>5200</v>
      </c>
      <c r="CS1185" s="10">
        <f>CR1185/CJ1184</f>
        <v>0.27513227513227512</v>
      </c>
      <c r="CT1185" s="7"/>
      <c r="CU1185" s="248"/>
      <c r="CV1185" s="250"/>
      <c r="CW1185" s="250"/>
      <c r="CX1185" s="250"/>
      <c r="CY1185" s="250"/>
      <c r="CZ1185" s="250"/>
      <c r="DA1185" s="250"/>
      <c r="DI1185" s="248"/>
    </row>
    <row r="1186" spans="1:118" ht="15" customHeight="1">
      <c r="A1186" s="15"/>
      <c r="B1186" s="15"/>
      <c r="C1186" s="3" t="s">
        <v>72</v>
      </c>
      <c r="D1186" s="9">
        <f>D1184*0.75</f>
        <v>199125</v>
      </c>
      <c r="E1186" s="9"/>
      <c r="F1186" s="9"/>
      <c r="G1186" s="3"/>
      <c r="H1186" s="9"/>
      <c r="I1186" s="9"/>
      <c r="J1186" s="299" t="s">
        <v>73</v>
      </c>
      <c r="K1186" s="295"/>
      <c r="L1186" s="9">
        <f>D1186-L1184</f>
        <v>140247</v>
      </c>
      <c r="M1186" s="42">
        <f>L1186/D1184</f>
        <v>0.52823728813559323</v>
      </c>
      <c r="N1186" s="7"/>
      <c r="P1186" s="15"/>
      <c r="Q1186" s="3" t="s">
        <v>72</v>
      </c>
      <c r="R1186" s="9">
        <f>R1184*0.75</f>
        <v>114375</v>
      </c>
      <c r="S1186" s="9"/>
      <c r="T1186" s="9"/>
      <c r="U1186" s="3"/>
      <c r="V1186" s="9"/>
      <c r="W1186" s="9"/>
      <c r="X1186" s="299" t="s">
        <v>73</v>
      </c>
      <c r="Y1186" s="295"/>
      <c r="Z1186" s="9">
        <f>R1186-Z1184</f>
        <v>85682</v>
      </c>
      <c r="AA1186" s="42">
        <f>Z1186/R1184</f>
        <v>0.5618491803278689</v>
      </c>
      <c r="AB1186" s="7"/>
      <c r="AD1186" s="15"/>
      <c r="AE1186" s="3" t="s">
        <v>72</v>
      </c>
      <c r="AF1186" s="9">
        <f>AF1184*0.75</f>
        <v>130350</v>
      </c>
      <c r="AG1186" s="9"/>
      <c r="AH1186" s="9"/>
      <c r="AI1186" s="3"/>
      <c r="AJ1186" s="9"/>
      <c r="AK1186" s="9"/>
      <c r="AL1186" s="299" t="s">
        <v>73</v>
      </c>
      <c r="AM1186" s="295"/>
      <c r="AN1186" s="9">
        <f>AF1186-AN1184</f>
        <v>88920</v>
      </c>
      <c r="AO1186" s="42">
        <f>AN1186/AF1184</f>
        <v>0.51162255466052931</v>
      </c>
      <c r="AP1186" s="7"/>
      <c r="AR1186" s="15"/>
      <c r="AS1186" s="3" t="s">
        <v>72</v>
      </c>
      <c r="AT1186" s="9">
        <f>AT1184*0.75</f>
        <v>126450</v>
      </c>
      <c r="AU1186" s="9"/>
      <c r="AV1186" s="9"/>
      <c r="AW1186" s="3"/>
      <c r="AX1186" s="9"/>
      <c r="AY1186" s="9"/>
      <c r="AZ1186" s="299" t="s">
        <v>73</v>
      </c>
      <c r="BA1186" s="295"/>
      <c r="BB1186" s="9">
        <f>AT1186-BB1184</f>
        <v>80988</v>
      </c>
      <c r="BC1186" s="42">
        <f>BB1186/AT1184</f>
        <v>0.480355871886121</v>
      </c>
      <c r="BD1186" s="7"/>
      <c r="BF1186" s="15"/>
      <c r="BG1186" s="3" t="s">
        <v>72</v>
      </c>
      <c r="BH1186" s="9">
        <f>BH1184*0.75</f>
        <v>47775</v>
      </c>
      <c r="BI1186" s="198"/>
      <c r="BJ1186" s="9"/>
      <c r="BK1186" s="3"/>
      <c r="BL1186" s="9"/>
      <c r="BM1186" s="9"/>
      <c r="BN1186" s="43" t="s">
        <v>73</v>
      </c>
      <c r="BO1186" s="9">
        <f>BH1186-BO1185</f>
        <v>31775</v>
      </c>
      <c r="BP1186" s="10">
        <f>BO1186/BH1184</f>
        <v>0.49882260596546313</v>
      </c>
      <c r="BQ1186" s="7"/>
      <c r="BS1186" s="1"/>
      <c r="BT1186" s="15"/>
      <c r="BU1186" s="3" t="s">
        <v>72</v>
      </c>
      <c r="BV1186" s="9">
        <f>BV1184*0.75</f>
        <v>66300</v>
      </c>
      <c r="BW1186" s="247"/>
      <c r="BX1186" s="9"/>
      <c r="BY1186" s="3"/>
      <c r="BZ1186" s="9"/>
      <c r="CA1186" s="9"/>
      <c r="CB1186" s="19"/>
      <c r="CC1186" s="43" t="s">
        <v>73</v>
      </c>
      <c r="CD1186" s="9">
        <f>BV1186-CD1185</f>
        <v>47072</v>
      </c>
      <c r="CE1186" s="10">
        <f>CD1186/BV1184</f>
        <v>0.53248868778280545</v>
      </c>
      <c r="CF1186" s="7"/>
      <c r="CH1186" s="15"/>
      <c r="CI1186" s="3" t="s">
        <v>72</v>
      </c>
      <c r="CJ1186" s="9">
        <f>CJ1184*0.75</f>
        <v>14175</v>
      </c>
      <c r="CK1186" s="247"/>
      <c r="CL1186" s="9"/>
      <c r="CM1186" s="3"/>
      <c r="CN1186" s="9"/>
      <c r="CO1186" s="9"/>
      <c r="CP1186" s="19"/>
      <c r="CQ1186" s="43" t="s">
        <v>73</v>
      </c>
      <c r="CR1186" s="9">
        <f>CJ1186-CR1185</f>
        <v>8975</v>
      </c>
      <c r="CS1186" s="10">
        <f>CR1186/CJ1184</f>
        <v>0.47486772486772488</v>
      </c>
      <c r="CT1186" s="7"/>
      <c r="CU1186" s="248"/>
      <c r="CV1186" s="250"/>
      <c r="CW1186" s="250"/>
      <c r="CX1186" s="250"/>
      <c r="CY1186" s="250"/>
      <c r="CZ1186" s="250"/>
      <c r="DA1186" s="250"/>
      <c r="DI1186" s="248"/>
    </row>
    <row r="1187" spans="1:118" ht="15" customHeight="1">
      <c r="A1187" s="15"/>
      <c r="B1187" s="15"/>
      <c r="C1187" s="3" t="s">
        <v>74</v>
      </c>
      <c r="D1187" s="9">
        <f>D1259</f>
        <v>264800</v>
      </c>
      <c r="E1187" s="9"/>
      <c r="F1187" s="9"/>
      <c r="G1187" s="3"/>
      <c r="H1187" s="9"/>
      <c r="I1187" s="247"/>
      <c r="J1187" s="62"/>
      <c r="K1187" s="9"/>
      <c r="L1187" s="95"/>
      <c r="M1187" s="10"/>
      <c r="N1187" s="7"/>
      <c r="P1187" s="15"/>
      <c r="Q1187" s="3" t="s">
        <v>74</v>
      </c>
      <c r="R1187" s="9">
        <f>R1259</f>
        <v>152300</v>
      </c>
      <c r="S1187" s="9"/>
      <c r="T1187" s="9"/>
      <c r="U1187" s="3"/>
      <c r="V1187" s="9"/>
      <c r="W1187" s="247"/>
      <c r="X1187" s="62"/>
      <c r="Y1187" s="9"/>
      <c r="Z1187" s="95"/>
      <c r="AA1187" s="10"/>
      <c r="AB1187" s="7"/>
      <c r="AD1187" s="15"/>
      <c r="AE1187" s="3" t="s">
        <v>74</v>
      </c>
      <c r="AF1187" s="9">
        <f>AF1259</f>
        <v>122900</v>
      </c>
      <c r="AG1187" s="9"/>
      <c r="AH1187" s="9"/>
      <c r="AI1187" s="3"/>
      <c r="AJ1187" s="9"/>
      <c r="AK1187" s="247"/>
      <c r="AL1187" s="62"/>
      <c r="AM1187" s="9"/>
      <c r="AN1187" s="95"/>
      <c r="AO1187" s="10"/>
      <c r="AP1187" s="7"/>
      <c r="AR1187" s="15"/>
      <c r="AS1187" s="3" t="s">
        <v>74</v>
      </c>
      <c r="AT1187" s="9">
        <f>AT1257</f>
        <v>0</v>
      </c>
      <c r="AU1187" s="9"/>
      <c r="AV1187" s="9"/>
      <c r="AW1187" s="3" t="s">
        <v>71</v>
      </c>
      <c r="AX1187" s="9">
        <f>SUM(BB1128:BB1180)</f>
        <v>45462</v>
      </c>
      <c r="AY1187" s="10">
        <f>AX1187/AT1184</f>
        <v>0.269644128113879</v>
      </c>
      <c r="AZ1187" s="115"/>
      <c r="BA1187" s="10"/>
      <c r="BB1187" s="10"/>
      <c r="BC1187" s="10"/>
      <c r="BD1187" s="7"/>
      <c r="BF1187" s="15"/>
      <c r="BG1187" s="3" t="s">
        <v>74</v>
      </c>
      <c r="BH1187" s="9">
        <f>BH1259</f>
        <v>71600</v>
      </c>
      <c r="BI1187" s="198"/>
      <c r="BJ1187" s="9"/>
      <c r="BK1187" s="31"/>
      <c r="BL1187" s="31"/>
      <c r="BM1187" s="31"/>
      <c r="BN1187" s="10"/>
      <c r="BO1187" s="97"/>
      <c r="BP1187" s="10"/>
      <c r="BQ1187" s="7"/>
      <c r="BS1187" s="1"/>
      <c r="BT1187" s="15"/>
      <c r="BU1187" s="3" t="s">
        <v>74</v>
      </c>
      <c r="BV1187" s="9">
        <f>BV1259</f>
        <v>81500</v>
      </c>
      <c r="BW1187" s="247"/>
      <c r="BX1187" s="9"/>
      <c r="BY1187" s="31"/>
      <c r="BZ1187" s="31"/>
      <c r="CA1187" s="31"/>
      <c r="CB1187" s="31"/>
      <c r="CC1187" s="10"/>
      <c r="CD1187" s="97"/>
      <c r="CE1187" s="10"/>
      <c r="CF1187" s="7"/>
      <c r="CH1187" s="15"/>
      <c r="CI1187" s="3" t="s">
        <v>74</v>
      </c>
      <c r="CJ1187" s="9">
        <f>CJ1259</f>
        <v>6800</v>
      </c>
      <c r="CK1187" s="247"/>
      <c r="CL1187" s="9"/>
      <c r="CM1187" s="31"/>
      <c r="CN1187" s="31"/>
      <c r="CO1187" s="31"/>
      <c r="CP1187" s="31"/>
      <c r="CQ1187" s="10"/>
      <c r="CR1187" s="97"/>
      <c r="CS1187" s="10"/>
      <c r="CT1187" s="7"/>
      <c r="CU1187" s="248"/>
      <c r="CV1187" s="250"/>
      <c r="CW1187" s="13"/>
      <c r="CX1187" s="13"/>
      <c r="CY1187" s="13"/>
      <c r="CZ1187" s="13"/>
      <c r="DA1187" s="250"/>
      <c r="DI1187" s="248"/>
    </row>
    <row r="1188" spans="1:118" ht="15" customHeight="1">
      <c r="A1188" s="15"/>
      <c r="B1188" s="15"/>
      <c r="C1188" s="9"/>
      <c r="D1188" s="9"/>
      <c r="E1188" s="9"/>
      <c r="F1188" s="9"/>
      <c r="G1188" s="3"/>
      <c r="H1188" s="9"/>
      <c r="I1188" s="247"/>
      <c r="J1188" s="62"/>
      <c r="K1188" s="91"/>
      <c r="L1188" s="95"/>
      <c r="M1188" s="10"/>
      <c r="N1188" s="7"/>
      <c r="P1188" s="15"/>
      <c r="Q1188" s="9"/>
      <c r="R1188" s="9"/>
      <c r="S1188" s="9"/>
      <c r="T1188" s="9"/>
      <c r="U1188" s="3"/>
      <c r="V1188" s="9"/>
      <c r="W1188" s="247"/>
      <c r="X1188" s="68"/>
      <c r="Y1188" s="91"/>
      <c r="Z1188" s="95"/>
      <c r="AA1188" s="10"/>
      <c r="AB1188" s="7"/>
      <c r="AD1188" s="15"/>
      <c r="AE1188" s="9"/>
      <c r="AF1188" s="9"/>
      <c r="AG1188" s="9"/>
      <c r="AH1188" s="9"/>
      <c r="AI1188" s="3"/>
      <c r="AJ1188" s="9"/>
      <c r="AK1188" s="247"/>
      <c r="AL1188" s="68"/>
      <c r="AM1188" s="91"/>
      <c r="AN1188" s="95"/>
      <c r="AO1188" s="10"/>
      <c r="AP1188" s="7"/>
      <c r="AR1188" s="15"/>
      <c r="AS1188" s="9"/>
      <c r="AT1188" s="9"/>
      <c r="AU1188" s="9"/>
      <c r="AV1188" s="9"/>
      <c r="AW1188" s="3"/>
      <c r="AX1188" s="9"/>
      <c r="AY1188" s="10"/>
      <c r="AZ1188" s="115"/>
      <c r="BA1188" s="10"/>
      <c r="BB1188" s="10"/>
      <c r="BC1188" s="10"/>
      <c r="BD1188" s="7"/>
      <c r="BF1188" s="15"/>
      <c r="BG1188" s="9"/>
      <c r="BH1188" s="9"/>
      <c r="BI1188" s="198"/>
      <c r="BJ1188" s="9"/>
      <c r="BK1188" s="31"/>
      <c r="BL1188" s="31"/>
      <c r="BM1188" s="31"/>
      <c r="BN1188" s="10"/>
      <c r="BO1188" s="97"/>
      <c r="BP1188" s="10"/>
      <c r="BQ1188" s="7"/>
      <c r="BS1188" s="1"/>
      <c r="BT1188" s="15"/>
      <c r="BU1188" s="9"/>
      <c r="BV1188" s="9"/>
      <c r="BW1188" s="247"/>
      <c r="BX1188" s="9"/>
      <c r="BY1188" s="31"/>
      <c r="BZ1188" s="31"/>
      <c r="CA1188" s="31"/>
      <c r="CB1188" s="31"/>
      <c r="CC1188" s="10"/>
      <c r="CD1188" s="97"/>
      <c r="CE1188" s="10"/>
      <c r="CF1188" s="7"/>
      <c r="CH1188" s="15"/>
      <c r="CI1188" s="9"/>
      <c r="CJ1188" s="9"/>
      <c r="CK1188" s="247"/>
      <c r="CL1188" s="9"/>
      <c r="CM1188" s="31"/>
      <c r="CN1188" s="31"/>
      <c r="CO1188" s="31"/>
      <c r="CP1188" s="31"/>
      <c r="CQ1188" s="10"/>
      <c r="CR1188" s="97"/>
      <c r="CS1188" s="10"/>
      <c r="CT1188" s="7"/>
      <c r="CU1188" s="248"/>
      <c r="CV1188" s="250"/>
      <c r="CW1188" s="13"/>
      <c r="CX1188" s="13"/>
      <c r="CY1188" s="13"/>
      <c r="CZ1188" s="13"/>
      <c r="DA1188" s="250"/>
      <c r="DI1188" s="248"/>
    </row>
    <row r="1189" spans="1:118" ht="15" customHeight="1">
      <c r="A1189" s="15"/>
      <c r="B1189" s="15"/>
      <c r="C1189" s="9"/>
      <c r="D1189" s="9"/>
      <c r="E1189" s="9"/>
      <c r="F1189" s="9"/>
      <c r="G1189" s="3"/>
      <c r="H1189" s="9"/>
      <c r="I1189" s="9"/>
      <c r="J1189" s="98"/>
      <c r="K1189" s="99"/>
      <c r="L1189" s="10"/>
      <c r="M1189" s="10"/>
      <c r="N1189" s="7"/>
      <c r="P1189" s="15"/>
      <c r="Q1189" s="9"/>
      <c r="R1189" s="9"/>
      <c r="S1189" s="9"/>
      <c r="T1189" s="9"/>
      <c r="U1189" s="3"/>
      <c r="V1189" s="9"/>
      <c r="W1189" s="9"/>
      <c r="X1189" s="69"/>
      <c r="Y1189" s="99"/>
      <c r="Z1189" s="10"/>
      <c r="AA1189" s="10"/>
      <c r="AB1189" s="7"/>
      <c r="AD1189" s="15"/>
      <c r="AE1189" s="9"/>
      <c r="AF1189" s="9"/>
      <c r="AG1189" s="9"/>
      <c r="AH1189" s="9"/>
      <c r="AI1189" s="3"/>
      <c r="AJ1189" s="9"/>
      <c r="AK1189" s="9"/>
      <c r="AL1189" s="69"/>
      <c r="AM1189" s="99"/>
      <c r="AN1189" s="10"/>
      <c r="AO1189" s="10"/>
      <c r="AP1189" s="7"/>
      <c r="AR1189" s="15"/>
      <c r="AS1189" s="9"/>
      <c r="AT1189" s="9"/>
      <c r="AU1189" s="9"/>
      <c r="AV1189" s="9"/>
      <c r="AW1189" s="3" t="s">
        <v>73</v>
      </c>
      <c r="AX1189" s="9">
        <f>AT1186-AX1187</f>
        <v>80988</v>
      </c>
      <c r="AY1189" s="10">
        <f>AX1189/AT1184</f>
        <v>0.480355871886121</v>
      </c>
      <c r="AZ1189" s="115"/>
      <c r="BA1189" s="10"/>
      <c r="BB1189" s="10"/>
      <c r="BC1189" s="10"/>
      <c r="BD1189" s="7"/>
      <c r="BF1189" s="15"/>
      <c r="BG1189" s="9"/>
      <c r="BH1189" s="9"/>
      <c r="BI1189" s="73"/>
      <c r="BJ1189" s="78"/>
      <c r="BK1189" s="100"/>
      <c r="BL1189" s="78"/>
      <c r="BM1189" s="92"/>
      <c r="BN1189" s="92"/>
      <c r="BO1189" s="10"/>
      <c r="BP1189" s="10"/>
      <c r="BQ1189" s="7"/>
      <c r="BS1189" s="1"/>
      <c r="BT1189" s="15"/>
      <c r="BU1189" s="9"/>
      <c r="BV1189" s="9"/>
      <c r="BW1189" s="247"/>
      <c r="BX1189" s="9"/>
      <c r="BY1189" s="3"/>
      <c r="BZ1189" s="9"/>
      <c r="CA1189" s="10"/>
      <c r="CB1189" s="10"/>
      <c r="CC1189" s="10"/>
      <c r="CD1189" s="97"/>
      <c r="CE1189" s="10"/>
      <c r="CF1189" s="7"/>
      <c r="CH1189" s="15"/>
      <c r="CI1189" s="9"/>
      <c r="CJ1189" s="9"/>
      <c r="CK1189" s="247"/>
      <c r="CL1189" s="9"/>
      <c r="CM1189" s="3"/>
      <c r="CN1189" s="9"/>
      <c r="CO1189" s="10"/>
      <c r="CP1189" s="10"/>
      <c r="CQ1189" s="10"/>
      <c r="CR1189" s="97"/>
      <c r="CS1189" s="10"/>
      <c r="CT1189" s="7"/>
      <c r="CU1189" s="248"/>
      <c r="CV1189" s="250"/>
      <c r="CW1189" s="13"/>
      <c r="CX1189" s="13"/>
      <c r="CY1189" s="13"/>
      <c r="CZ1189" s="13"/>
      <c r="DA1189" s="250"/>
      <c r="DI1189" s="248"/>
    </row>
    <row r="1190" spans="1:118" ht="15" customHeight="1">
      <c r="A1190" s="300" t="s">
        <v>75</v>
      </c>
      <c r="B1190" s="301"/>
      <c r="C1190" s="295"/>
      <c r="D1190" s="44">
        <f>SUM(D1128,D1132,D1136,D1140,D1144,D1148,D1151,D1156,D1160,D1164,D1168,D1172,D1176)*100</f>
        <v>100300</v>
      </c>
      <c r="E1190" s="95">
        <f>D1190/A1185</f>
        <v>3235.483870967742</v>
      </c>
      <c r="F1190" s="9"/>
      <c r="G1190" s="3">
        <f>D1190/H1190</f>
        <v>2279.5454545454545</v>
      </c>
      <c r="H1190" s="44">
        <f>SUM(H1128,H1132,H1136,H1140,H1144,H1148,H1151,H1156,H1160,H1164,H1168,H1172,H1176)</f>
        <v>44</v>
      </c>
      <c r="I1190" s="9"/>
      <c r="J1190" s="90" t="str">
        <f t="shared" ref="J1190:K1193" si="1936">J1128</f>
        <v>NICIマスコット</v>
      </c>
      <c r="K1190" s="91">
        <f t="shared" si="1936"/>
        <v>682</v>
      </c>
      <c r="L1190" s="44">
        <f>SUM(L1128,L1132,L1136,L1140,L1144,L1148,L1151,L1156,L1160,L1164,L1168,L1172,L1176)</f>
        <v>24486</v>
      </c>
      <c r="M1190" s="42">
        <f>L1190/D1190</f>
        <v>0.24412761714855433</v>
      </c>
      <c r="N1190" s="7"/>
      <c r="P1190" s="300" t="s">
        <v>75</v>
      </c>
      <c r="Q1190" s="295"/>
      <c r="R1190" s="44">
        <f>SUM(R1128,R1132,R1136,R1140,R1144,R1148,R1151,R1156,R1160,R1164,R1168,R1172,R1176)*100</f>
        <v>36900</v>
      </c>
      <c r="S1190" s="95">
        <f>R1190/A1185</f>
        <v>1190.3225806451612</v>
      </c>
      <c r="T1190" s="9"/>
      <c r="U1190" s="3">
        <f>R1190/V1190</f>
        <v>2460</v>
      </c>
      <c r="V1190" s="44">
        <f>SUM(V1128,V1132,V1136,V1140,V1144,V1148,V1151,V1156,V1160,V1164,V1168,V1172,V1176)</f>
        <v>15</v>
      </c>
      <c r="W1190" s="9"/>
      <c r="X1190" s="90" t="str">
        <f t="shared" ref="X1190:Y1193" si="1937">X1128</f>
        <v>猫アイシャドウ</v>
      </c>
      <c r="Y1190" s="91">
        <f t="shared" si="1937"/>
        <v>1034</v>
      </c>
      <c r="Z1190" s="44">
        <f>SUM(Z1128,Z1132,Z1136,Z1140,Z1144,Z1148,Z1151,Z1156,Z1160,Z1164,Z1168,Z1172,Z1176)</f>
        <v>6820</v>
      </c>
      <c r="AA1190" s="42">
        <f>Z1190/R1190</f>
        <v>0.18482384823848239</v>
      </c>
      <c r="AB1190" s="7"/>
      <c r="AD1190" s="300" t="s">
        <v>75</v>
      </c>
      <c r="AE1190" s="295"/>
      <c r="AF1190" s="44">
        <f>SUM(AF1128,AF1132,AF1136,AF1140,AF1144,AF1148,AF1151,AF1156,AF1160,AF1164,AF1168,AF1172,AF1176)*100</f>
        <v>39700</v>
      </c>
      <c r="AG1190" s="95">
        <f>AF1190/$A1185</f>
        <v>1280.6451612903227</v>
      </c>
      <c r="AH1190" s="9"/>
      <c r="AI1190" s="3">
        <f>AF1190/AJ1190</f>
        <v>7940</v>
      </c>
      <c r="AJ1190" s="44">
        <f>SUM(AJ1128,AJ1132,AJ1136,AJ1140,AJ1144,AJ1148,AJ1151,AJ1156,AJ1160,AJ1164,AJ1168,AJ1172,AJ1176)</f>
        <v>5</v>
      </c>
      <c r="AK1190" s="9"/>
      <c r="AL1190" s="90" t="str">
        <f t="shared" ref="AL1190:AM1193" si="1938">AL1128</f>
        <v>ミニ香水</v>
      </c>
      <c r="AM1190" s="91">
        <f t="shared" si="1938"/>
        <v>1100</v>
      </c>
      <c r="AN1190" s="44">
        <f>SUM(AN1128,AN1132,AN1136,AN1140,AN1144,AN1148,AN1151,AN1156,AN1160,AN1164,AN1168,AN1172,AN1176)</f>
        <v>5050</v>
      </c>
      <c r="AO1190" s="42">
        <f>AN1190/AF1190</f>
        <v>0.12720403022670027</v>
      </c>
      <c r="AP1190" s="7"/>
      <c r="AR1190" s="300" t="s">
        <v>75</v>
      </c>
      <c r="AS1190" s="295"/>
      <c r="AT1190" s="44">
        <f>SUM(AT1128,AT1132,AT1136,AT1140,AT1144,AT1148,AT1151,AT1156,AT1160,AT1164,AT1168,AT1172,AT1176)*100</f>
        <v>74100</v>
      </c>
      <c r="AU1190" s="95">
        <f>AT1190/$A1185</f>
        <v>2390.3225806451615</v>
      </c>
      <c r="AV1190" s="9"/>
      <c r="AW1190" s="3">
        <f>AT1190/AX1190</f>
        <v>2058.3333333333335</v>
      </c>
      <c r="AX1190" s="44">
        <f>SUM(AX1128,AX1132,AX1136,AX1140,AX1144,AX1148,AX1151,AX1156,AX1160,AX1164,AX1168,AX1172,AX1176)</f>
        <v>36</v>
      </c>
      <c r="AY1190" s="9"/>
      <c r="AZ1190" s="90" t="str">
        <f t="shared" ref="AZ1190:BA1193" si="1939">AZ1128</f>
        <v>プチリップブラシ</v>
      </c>
      <c r="BA1190" s="91">
        <f t="shared" si="1939"/>
        <v>196</v>
      </c>
      <c r="BB1190" s="44">
        <f>SUM(BB1128,BB1132,BB1136,BB1140,BB1144,BB1148,BB1151,BB1156,BB1160,BB1164,BB1168,BB1172,BB1176)</f>
        <v>24940</v>
      </c>
      <c r="BC1190" s="42">
        <f>BB1190/AT1190</f>
        <v>0.33657219973009445</v>
      </c>
      <c r="BD1190" s="7"/>
      <c r="BF1190" s="15"/>
      <c r="BG1190" s="9"/>
      <c r="BH1190" s="9"/>
      <c r="BI1190" s="73"/>
      <c r="BJ1190" s="9"/>
      <c r="BK1190" s="3"/>
      <c r="BL1190" s="9"/>
      <c r="BM1190" s="9"/>
      <c r="BN1190" s="9"/>
      <c r="BO1190" s="9"/>
      <c r="BP1190" s="9"/>
      <c r="BQ1190" s="7"/>
      <c r="BS1190" s="1"/>
      <c r="BT1190" s="15"/>
      <c r="BU1190" s="9"/>
      <c r="BV1190" s="9"/>
      <c r="BW1190" s="9"/>
      <c r="BX1190" s="78"/>
      <c r="BY1190" s="100"/>
      <c r="BZ1190" s="78"/>
      <c r="CA1190" s="78"/>
      <c r="CB1190" s="78"/>
      <c r="CC1190" s="78"/>
      <c r="CD1190" s="9"/>
      <c r="CE1190" s="9"/>
      <c r="CF1190" s="7"/>
      <c r="CH1190" s="15"/>
      <c r="CI1190" s="9"/>
      <c r="CJ1190" s="9"/>
      <c r="CK1190" s="9"/>
      <c r="CL1190" s="78"/>
      <c r="CM1190" s="100"/>
      <c r="CN1190" s="78"/>
      <c r="CO1190" s="78"/>
      <c r="CP1190" s="78"/>
      <c r="CQ1190" s="78"/>
      <c r="CR1190" s="9"/>
      <c r="CS1190" s="9"/>
      <c r="CT1190" s="7"/>
      <c r="CU1190" s="248"/>
      <c r="CV1190" s="250"/>
      <c r="CW1190" s="250"/>
      <c r="CX1190" s="250"/>
      <c r="CY1190" s="250"/>
      <c r="CZ1190" s="250"/>
      <c r="DA1190" s="250"/>
      <c r="DI1190" s="248"/>
    </row>
    <row r="1191" spans="1:118" ht="15" customHeight="1">
      <c r="A1191" s="300" t="s">
        <v>75</v>
      </c>
      <c r="B1191" s="301"/>
      <c r="C1191" s="295"/>
      <c r="D1191" s="44">
        <f>SUM(D1129,D1133,D1137,D1141,D1145,D1149,D1152,D1157,D1161,D1165,D1169,D1173,D1177)*100</f>
        <v>69200</v>
      </c>
      <c r="E1191" s="95">
        <f>D1191/A1185</f>
        <v>2232.2580645161293</v>
      </c>
      <c r="F1191" s="9"/>
      <c r="G1191" s="3">
        <f>D1191/H1191</f>
        <v>2386.2068965517242</v>
      </c>
      <c r="H1191" s="44">
        <f>SUM(H1129,H1133,H1137,H1141,H1145,H1149,H1152,H1157,H1161,H1165,H1169,H1173,H1177)</f>
        <v>29</v>
      </c>
      <c r="I1191" s="9"/>
      <c r="J1191" s="90" t="str">
        <f t="shared" si="1936"/>
        <v>ピクミンマスコット</v>
      </c>
      <c r="K1191" s="91">
        <f t="shared" si="1936"/>
        <v>682</v>
      </c>
      <c r="L1191" s="44">
        <f>SUM(L1129,L1133,L1137,L1141,L1145,L1149,L1152,L1157,L1161,L1165,L1169,L1173,L1177)</f>
        <v>19778</v>
      </c>
      <c r="M1191" s="42">
        <f>L1191/D1191</f>
        <v>0.2858092485549133</v>
      </c>
      <c r="N1191" s="7"/>
      <c r="P1191" s="300" t="s">
        <v>75</v>
      </c>
      <c r="Q1191" s="295"/>
      <c r="R1191" s="44">
        <f>SUM(R1129,R1133,R1137,R1141,R1145,R1149,R1152,R1157,R1161,R1165,R1169,R1173,R1177)*100</f>
        <v>37000</v>
      </c>
      <c r="S1191" s="95">
        <f>R1191/A1185</f>
        <v>1193.5483870967741</v>
      </c>
      <c r="T1191" s="9"/>
      <c r="U1191" s="3">
        <f>R1191/V1191</f>
        <v>4625</v>
      </c>
      <c r="V1191" s="44">
        <f>SUM(V1129,V1133,V1137,V1141,V1145,V1149,V1152,V1157,V1161,V1165,V1169,V1173,V1177)</f>
        <v>8</v>
      </c>
      <c r="W1191" s="9"/>
      <c r="X1191" s="90" t="str">
        <f t="shared" si="1937"/>
        <v>ロムアンド</v>
      </c>
      <c r="Y1191" s="91">
        <f t="shared" si="1937"/>
        <v>1001</v>
      </c>
      <c r="Z1191" s="44">
        <f>SUM(Z1129,Z1133,Z1137,Z1141,Z1145,Z1149,Z1152,Z1157,Z1161,Z1165,Z1169,Z1173,Z1177)</f>
        <v>8008</v>
      </c>
      <c r="AA1191" s="42">
        <f>Z1191/R1191</f>
        <v>0.21643243243243243</v>
      </c>
      <c r="AB1191" s="7"/>
      <c r="AD1191" s="300" t="s">
        <v>75</v>
      </c>
      <c r="AE1191" s="295"/>
      <c r="AF1191" s="44">
        <f>SUM(AF1129,AF1133,AF1137,AF1141,AF1145,AF1149,AF1152,AF1157,AF1161,AF1165,AF1169,AF1173,AF1177)*100</f>
        <v>40300</v>
      </c>
      <c r="AG1191" s="95">
        <f>AF1191/$A1185</f>
        <v>1300</v>
      </c>
      <c r="AH1191" s="9"/>
      <c r="AI1191" s="3">
        <f>AF1191/AJ1191</f>
        <v>1752.1739130434783</v>
      </c>
      <c r="AJ1191" s="44">
        <f>SUM(AJ1129,AJ1133,AJ1137,AJ1141,AJ1145,AJ1149,AJ1152,AJ1157,AJ1161,AJ1165,AJ1169,AJ1173,AJ1177)</f>
        <v>23</v>
      </c>
      <c r="AK1191" s="9"/>
      <c r="AL1191" s="90" t="str">
        <f t="shared" si="1938"/>
        <v>サンリオがま口</v>
      </c>
      <c r="AM1191" s="91">
        <f t="shared" si="1938"/>
        <v>500</v>
      </c>
      <c r="AN1191" s="44">
        <f>SUM(AN1129,AN1133,AN1137,AN1141,AN1145,AN1149,AN1152,AN1157,AN1161,AN1165,AN1169,AN1173,AN1177)</f>
        <v>12100</v>
      </c>
      <c r="AO1191" s="42">
        <f>AN1191/AF1191</f>
        <v>0.30024813895781638</v>
      </c>
      <c r="AP1191" s="7"/>
      <c r="AR1191" s="300" t="s">
        <v>75</v>
      </c>
      <c r="AS1191" s="295"/>
      <c r="AT1191" s="44">
        <f>SUM(AT1129,AT1133,AT1137,AT1141,AT1145,AT1149,AT1152,AT1157,AT1161,AT1165,AT1169,AT1173,AT1177)*100</f>
        <v>25600</v>
      </c>
      <c r="AU1191" s="95">
        <f>AT1191/$A1185</f>
        <v>825.80645161290317</v>
      </c>
      <c r="AV1191" s="9"/>
      <c r="AW1191" s="3">
        <f>AT1191/AX1191</f>
        <v>2327.2727272727275</v>
      </c>
      <c r="AX1191" s="44">
        <f>SUM(AX1129,AX1133,AX1137,AX1141,AX1145,AX1149,AX1152,AX1157,AX1161,AX1165,AX1169,AX1173,AX1177)</f>
        <v>11</v>
      </c>
      <c r="AY1191" s="9"/>
      <c r="AZ1191" s="90" t="str">
        <f t="shared" si="1939"/>
        <v>カラフルしっぽ</v>
      </c>
      <c r="BA1191" s="91">
        <f t="shared" si="1939"/>
        <v>980</v>
      </c>
      <c r="BB1191" s="44">
        <f>SUM(BB1129,BB1133,BB1137,BB1141,BB1145,BB1149,BB1152,BB1157,BB1161,BB1165,BB1169,BB1173,BB1177)</f>
        <v>10780</v>
      </c>
      <c r="BC1191" s="42">
        <f>BB1191/AT1191</f>
        <v>0.42109374999999999</v>
      </c>
      <c r="BD1191" s="7"/>
      <c r="BF1191" s="15"/>
      <c r="BG1191" s="9"/>
      <c r="BH1191" s="9"/>
      <c r="BI1191" s="73"/>
      <c r="BJ1191" s="9"/>
      <c r="BK1191" s="3"/>
      <c r="BL1191" s="9"/>
      <c r="BM1191" s="9"/>
      <c r="BN1191" s="9"/>
      <c r="BO1191" s="9"/>
      <c r="BP1191" s="9"/>
      <c r="BQ1191" s="7"/>
      <c r="BS1191" s="1"/>
      <c r="BT1191" s="15"/>
      <c r="BU1191" s="9"/>
      <c r="BV1191" s="9"/>
      <c r="BW1191" s="9"/>
      <c r="BX1191" s="9"/>
      <c r="BY1191" s="3"/>
      <c r="BZ1191" s="9"/>
      <c r="CA1191" s="9"/>
      <c r="CB1191" s="9"/>
      <c r="CC1191" s="9"/>
      <c r="CD1191" s="9"/>
      <c r="CE1191" s="9"/>
      <c r="CF1191" s="7"/>
      <c r="CH1191" s="15"/>
      <c r="CI1191" s="9"/>
      <c r="CJ1191" s="9"/>
      <c r="CK1191" s="9"/>
      <c r="CL1191" s="9"/>
      <c r="CM1191" s="3"/>
      <c r="CN1191" s="9"/>
      <c r="CO1191" s="9"/>
      <c r="CP1191" s="9"/>
      <c r="CQ1191" s="9"/>
      <c r="CR1191" s="9"/>
      <c r="CS1191" s="9"/>
      <c r="CT1191" s="7"/>
      <c r="CU1191" s="248"/>
      <c r="CV1191" s="250"/>
      <c r="CW1191" s="250"/>
      <c r="CX1191" s="250"/>
      <c r="CY1191" s="250"/>
      <c r="CZ1191" s="250"/>
      <c r="DA1191" s="250"/>
      <c r="DI1191" s="248"/>
    </row>
    <row r="1192" spans="1:118" ht="15" customHeight="1">
      <c r="A1192" s="300" t="s">
        <v>75</v>
      </c>
      <c r="B1192" s="301"/>
      <c r="C1192" s="295"/>
      <c r="D1192" s="44">
        <f>SUM(D1130,D1134,D1138,D1142,D1146,D1150,D1153,D1158,D1162,D1166,D1170,D1174,D1178)*100</f>
        <v>58300</v>
      </c>
      <c r="E1192" s="95">
        <f>D1192/A1185</f>
        <v>1880.6451612903227</v>
      </c>
      <c r="F1192" s="9"/>
      <c r="G1192" s="3">
        <f>D1192/H1192</f>
        <v>1100</v>
      </c>
      <c r="H1192" s="44">
        <f>SUM(H1130,H1134,H1138,H1142,H1146,H1150,H1153,H1158,H1162,H1166,H1170,H1174,H1178)</f>
        <v>53</v>
      </c>
      <c r="I1192" s="9"/>
      <c r="J1192" s="90" t="str">
        <f t="shared" si="1936"/>
        <v>グミッツェルプチ</v>
      </c>
      <c r="K1192" s="91">
        <f t="shared" si="1936"/>
        <v>188</v>
      </c>
      <c r="L1192" s="44">
        <f>SUM(L1130,L1134,L1138,L1142,L1146,L1150,L1153,L1158,L1162,L1166,L1170,L1174,L1178)</f>
        <v>10458</v>
      </c>
      <c r="M1192" s="42">
        <f>L1192/D1192</f>
        <v>0.17938250428816466</v>
      </c>
      <c r="N1192" s="7"/>
      <c r="P1192" s="300" t="s">
        <v>75</v>
      </c>
      <c r="Q1192" s="295"/>
      <c r="R1192" s="44">
        <f>SUM(R1130,R1134,R1138,R1142,R1146,R1150,R1153,R1158,R1162,R1166,R1170,R1174,R1178)*100</f>
        <v>43700</v>
      </c>
      <c r="S1192" s="95">
        <f>R1192/A1185</f>
        <v>1409.6774193548388</v>
      </c>
      <c r="T1192" s="9"/>
      <c r="U1192" s="3">
        <f>R1192/V1192</f>
        <v>5462.5</v>
      </c>
      <c r="V1192" s="44">
        <f>SUM(V1130,V1134,V1138,V1142,V1146,V1150,V1153,V1158,V1162,V1166,V1170,V1174,V1178)</f>
        <v>8</v>
      </c>
      <c r="W1192" s="9"/>
      <c r="X1192" s="90" t="str">
        <f t="shared" si="1937"/>
        <v>サンリオキーケース</v>
      </c>
      <c r="Y1192" s="91">
        <f t="shared" si="1937"/>
        <v>640</v>
      </c>
      <c r="Z1192" s="44">
        <f>SUM(Z1130,Z1134,Z1138,Z1142,Z1146,Z1150,Z1153,Z1158,Z1162,Z1166,Z1170,Z1174,Z1178)</f>
        <v>5120</v>
      </c>
      <c r="AA1192" s="42">
        <f>Z1192/R1192</f>
        <v>0.11716247139588101</v>
      </c>
      <c r="AB1192" s="7"/>
      <c r="AD1192" s="300" t="s">
        <v>75</v>
      </c>
      <c r="AE1192" s="295"/>
      <c r="AF1192" s="44">
        <f>SUM(AF1130,AF1134,AF1138,AF1142,AF1146,AF1150,AF1153,AF1158,AF1162,AF1166,AF1170,AF1174,AF1178)*100</f>
        <v>54000</v>
      </c>
      <c r="AG1192" s="95">
        <f>AF1192/$A1185</f>
        <v>1741.9354838709678</v>
      </c>
      <c r="AH1192" s="9"/>
      <c r="AI1192" s="3">
        <f>AF1192/AJ1192</f>
        <v>2700</v>
      </c>
      <c r="AJ1192" s="44">
        <f>SUM(AJ1130,AJ1134,AJ1138,AJ1142,AJ1146,AJ1150,AJ1153,AJ1158,AJ1162,AJ1166,AJ1170,AJ1174,AJ1178)</f>
        <v>20</v>
      </c>
      <c r="AK1192" s="9"/>
      <c r="AL1192" s="90" t="str">
        <f t="shared" si="1938"/>
        <v>ゲームアーク</v>
      </c>
      <c r="AM1192" s="91">
        <f t="shared" si="1938"/>
        <v>670</v>
      </c>
      <c r="AN1192" s="44">
        <f>SUM(AN1130,AN1134,AN1138,AN1142,AN1146,AN1150,AN1153,AN1158,AN1162,AN1166,AN1170,AN1174,AN1178)</f>
        <v>13230</v>
      </c>
      <c r="AO1192" s="42">
        <f>AN1192/AF1192</f>
        <v>0.245</v>
      </c>
      <c r="AP1192" s="7"/>
      <c r="AR1192" s="300" t="s">
        <v>75</v>
      </c>
      <c r="AS1192" s="295"/>
      <c r="AT1192" s="44">
        <f>SUM(AT1130,AT1134,AT1138,AT1142,AT1146,AT1150,AT1153,AT1158,AT1162,AT1166,AT1170,AT1174,AT1178)*100</f>
        <v>39900</v>
      </c>
      <c r="AU1192" s="95">
        <f>AT1192/$A1185</f>
        <v>1287.0967741935483</v>
      </c>
      <c r="AV1192" s="9"/>
      <c r="AW1192" s="3">
        <f>AT1192/AX1192</f>
        <v>4987.5</v>
      </c>
      <c r="AX1192" s="44">
        <f>SUM(AX1130,AX1134,AX1138,AX1142,AX1146,AX1150,AX1153,AX1158,AX1162,AX1166,AX1170,AX1174,AX1178)</f>
        <v>8</v>
      </c>
      <c r="AY1192" s="9"/>
      <c r="AZ1192" s="90" t="str">
        <f t="shared" si="1939"/>
        <v>アクリルスライム</v>
      </c>
      <c r="BA1192" s="91">
        <f t="shared" si="1939"/>
        <v>334</v>
      </c>
      <c r="BB1192" s="44">
        <f>SUM(BB1130,BB1134,BB1138,BB1142,BB1146,BB1150,BB1153,BB1158,BB1162,BB1166,BB1170,BB1174,BB1178)</f>
        <v>2672</v>
      </c>
      <c r="BC1192" s="42">
        <f>BB1192/AT1192</f>
        <v>6.6967418546365912E-2</v>
      </c>
      <c r="BD1192" s="7"/>
      <c r="BF1192" s="15"/>
      <c r="BG1192" s="9"/>
      <c r="BH1192" s="9"/>
      <c r="BI1192" s="73"/>
      <c r="BJ1192" s="9"/>
      <c r="BK1192" s="3"/>
      <c r="BL1192" s="9"/>
      <c r="BM1192" s="9"/>
      <c r="BN1192" s="9"/>
      <c r="BO1192" s="9"/>
      <c r="BP1192" s="9"/>
      <c r="BQ1192" s="7"/>
      <c r="BS1192" s="1"/>
      <c r="BT1192" s="15"/>
      <c r="BU1192" s="9"/>
      <c r="BV1192" s="9"/>
      <c r="BW1192" s="9"/>
      <c r="BX1192" s="9"/>
      <c r="BY1192" s="3"/>
      <c r="BZ1192" s="9"/>
      <c r="CA1192" s="9"/>
      <c r="CB1192" s="9"/>
      <c r="CC1192" s="9"/>
      <c r="CD1192" s="9"/>
      <c r="CE1192" s="9"/>
      <c r="CF1192" s="7"/>
      <c r="CH1192" s="15"/>
      <c r="CI1192" s="9"/>
      <c r="CJ1192" s="9"/>
      <c r="CK1192" s="9"/>
      <c r="CL1192" s="9"/>
      <c r="CM1192" s="3"/>
      <c r="CN1192" s="9"/>
      <c r="CO1192" s="9"/>
      <c r="CP1192" s="9"/>
      <c r="CQ1192" s="9"/>
      <c r="CR1192" s="9"/>
      <c r="CS1192" s="9"/>
      <c r="CT1192" s="7"/>
      <c r="CU1192" s="248"/>
      <c r="CV1192" s="250"/>
      <c r="CW1192" s="250"/>
      <c r="CX1192" s="250"/>
      <c r="CY1192" s="250"/>
      <c r="CZ1192" s="250"/>
      <c r="DA1192" s="250"/>
      <c r="DI1192" s="248"/>
    </row>
    <row r="1193" spans="1:118" ht="15" customHeight="1">
      <c r="A1193" s="300" t="s">
        <v>75</v>
      </c>
      <c r="B1193" s="301"/>
      <c r="C1193" s="295"/>
      <c r="D1193" s="44">
        <f>SUM(D1131,D1135,D1139,D1143,D1147,D1155,D1154,D1159,D1163,D1167,D1171,D1175,D1179)*100</f>
        <v>37700</v>
      </c>
      <c r="E1193" s="95">
        <f>D1193/A1185</f>
        <v>1216.1290322580646</v>
      </c>
      <c r="F1193" s="9"/>
      <c r="G1193" s="3">
        <f>D1193/H1193</f>
        <v>1639.1304347826087</v>
      </c>
      <c r="H1193" s="44">
        <f>SUM(H1131,H1135,H1139,H1143,H1147,H1155,H1154,H1159,H1163,H1167,H1171,H1175,H1179)</f>
        <v>23</v>
      </c>
      <c r="I1193" s="9"/>
      <c r="J1193" s="90" t="str">
        <f t="shared" si="1936"/>
        <v>プロペラアヒル</v>
      </c>
      <c r="K1193" s="91">
        <f t="shared" si="1936"/>
        <v>180</v>
      </c>
      <c r="L1193" s="44">
        <f>SUM(L1131,L1135,L1139,L1143,L1147,L1155,L1154,L1159,L1163,L1167,L1171,L1175,L1179)</f>
        <v>4156</v>
      </c>
      <c r="M1193" s="42">
        <f>L1193/D1193</f>
        <v>0.11023872679045092</v>
      </c>
      <c r="N1193" s="7"/>
      <c r="P1193" s="300" t="s">
        <v>75</v>
      </c>
      <c r="Q1193" s="295"/>
      <c r="R1193" s="44">
        <f>SUM(R1131,R1135,R1139,R1143,R1147,R1155,R1154,R1159,R1163,R1167,R1171,R1175,R1179)*100</f>
        <v>34900</v>
      </c>
      <c r="S1193" s="95">
        <f>R1193/A1185</f>
        <v>1125.8064516129032</v>
      </c>
      <c r="T1193" s="9"/>
      <c r="U1193" s="3">
        <f>R1193/V1193</f>
        <v>658.4905660377359</v>
      </c>
      <c r="V1193" s="44">
        <f>SUM(V1131,V1135,V1139,V1143,V1147,V1155,V1154,V1159,V1163,V1167,V1171,V1175,V1179)</f>
        <v>53</v>
      </c>
      <c r="W1193" s="9"/>
      <c r="X1193" s="90" t="str">
        <f t="shared" si="1937"/>
        <v>グミッツェル</v>
      </c>
      <c r="Y1193" s="91">
        <f t="shared" si="1937"/>
        <v>165</v>
      </c>
      <c r="Z1193" s="44">
        <f>SUM(Z1131,Z1135,Z1139,Z1143,Z1147,Z1155,Z1154,Z1159,Z1163,Z1167,Z1171,Z1175,Z1179)</f>
        <v>8745</v>
      </c>
      <c r="AA1193" s="42">
        <f>Z1193/R1193</f>
        <v>0.25057306590257877</v>
      </c>
      <c r="AB1193" s="7"/>
      <c r="AD1193" s="300" t="s">
        <v>75</v>
      </c>
      <c r="AE1193" s="295"/>
      <c r="AF1193" s="44">
        <f>SUM(AF1131,AF1135,AF1139,AF1143,AF1147,AF1155,AF1154,AF1159,AF1163,AF1167,AF1171,AF1175,AF1179)*100</f>
        <v>39800</v>
      </c>
      <c r="AG1193" s="95">
        <f>AF1193/$A1185</f>
        <v>1283.8709677419354</v>
      </c>
      <c r="AH1193" s="9"/>
      <c r="AI1193" s="3">
        <f>AF1193/AJ1193</f>
        <v>2341.1764705882351</v>
      </c>
      <c r="AJ1193" s="44">
        <f>SUM(AJ1131,AJ1135,AJ1139,AJ1143,AJ1147,AJ1155,AJ1154,AJ1159,AJ1163,AJ1167,AJ1171,AJ1175,AJ1179)</f>
        <v>17</v>
      </c>
      <c r="AK1193" s="9"/>
      <c r="AL1193" s="90" t="str">
        <f t="shared" si="1938"/>
        <v>ピクミン引っこ抜き</v>
      </c>
      <c r="AM1193" s="91">
        <f t="shared" si="1938"/>
        <v>650</v>
      </c>
      <c r="AN1193" s="44">
        <f>SUM(AN1131,AN1135,AN1139,AN1143,AN1147,AN1155,AN1154,AN1159,AN1163,AN1167,AN1171,AN1175,AN1179)</f>
        <v>11050</v>
      </c>
      <c r="AO1193" s="42">
        <f>AN1193/AF1193</f>
        <v>0.27763819095477388</v>
      </c>
      <c r="AP1193" s="7"/>
      <c r="AR1193" s="300" t="s">
        <v>75</v>
      </c>
      <c r="AS1193" s="295"/>
      <c r="AT1193" s="44">
        <f>SUM(AT1131,AT1135,AT1139,AT1143,AT1147,AT1155,AT1154,AT1159,AT1163,AT1167,AT1171,AT1175,AT1179)*100</f>
        <v>29000</v>
      </c>
      <c r="AU1193" s="95">
        <f>AT1193/$A1185</f>
        <v>935.48387096774195</v>
      </c>
      <c r="AV1193" s="9"/>
      <c r="AW1193" s="3">
        <f>AT1193/AX1193</f>
        <v>2636.3636363636365</v>
      </c>
      <c r="AX1193" s="44">
        <f>SUM(AX1131,AX1135,AX1139,AX1143,AX1147,AX1155,AX1154,AX1159,AX1163,AX1167,AX1171,AX1175,AX1179)</f>
        <v>11</v>
      </c>
      <c r="AY1193" s="9"/>
      <c r="AZ1193" s="90" t="str">
        <f t="shared" si="1939"/>
        <v>ボイスチェンジャー</v>
      </c>
      <c r="BA1193" s="91">
        <f t="shared" si="1939"/>
        <v>682</v>
      </c>
      <c r="BB1193" s="44">
        <f>SUM(BB1131,BB1135,BB1139,BB1143,BB1147,BB1155,BB1154,BB1159,BB1163,BB1167,BB1171,BB1175,BB1179)</f>
        <v>7070</v>
      </c>
      <c r="BC1193" s="42">
        <f>BB1193/AT1193</f>
        <v>0.24379310344827587</v>
      </c>
      <c r="BD1193" s="7"/>
      <c r="BF1193" s="15"/>
      <c r="BG1193" s="9"/>
      <c r="BH1193" s="9"/>
      <c r="BI1193" s="73"/>
      <c r="BJ1193" s="9"/>
      <c r="BK1193" s="3"/>
      <c r="BL1193" s="9"/>
      <c r="BM1193" s="9"/>
      <c r="BN1193" s="9"/>
      <c r="BO1193" s="9"/>
      <c r="BP1193" s="9"/>
      <c r="BQ1193" s="7"/>
      <c r="BS1193" s="1"/>
      <c r="BT1193" s="15"/>
      <c r="BU1193" s="9"/>
      <c r="BV1193" s="9"/>
      <c r="BW1193" s="9"/>
      <c r="BX1193" s="9"/>
      <c r="BY1193" s="3"/>
      <c r="BZ1193" s="9"/>
      <c r="CA1193" s="9"/>
      <c r="CB1193" s="9"/>
      <c r="CC1193" s="9"/>
      <c r="CD1193" s="9"/>
      <c r="CE1193" s="9"/>
      <c r="CF1193" s="7"/>
      <c r="CH1193" s="15"/>
      <c r="CI1193" s="9"/>
      <c r="CJ1193" s="9"/>
      <c r="CK1193" s="9"/>
      <c r="CL1193" s="9"/>
      <c r="CM1193" s="3"/>
      <c r="CN1193" s="9"/>
      <c r="CO1193" s="9"/>
      <c r="CP1193" s="9"/>
      <c r="CQ1193" s="9"/>
      <c r="CR1193" s="9"/>
      <c r="CS1193" s="9"/>
      <c r="CT1193" s="7"/>
      <c r="CU1193" s="248"/>
      <c r="CV1193" s="250"/>
      <c r="CW1193" s="250"/>
      <c r="CX1193" s="250"/>
      <c r="CY1193" s="250"/>
      <c r="CZ1193" s="250"/>
      <c r="DA1193" s="250"/>
      <c r="DI1193" s="248"/>
      <c r="DJ1193" s="250"/>
      <c r="DK1193" s="250"/>
      <c r="DL1193" s="250"/>
      <c r="DM1193" s="13"/>
      <c r="DN1193" s="250"/>
    </row>
    <row r="1194" spans="1:118" ht="15" customHeight="1">
      <c r="A1194" s="15"/>
      <c r="B1194" s="15"/>
      <c r="C1194" s="3" t="s">
        <v>66</v>
      </c>
      <c r="D1194" s="9">
        <f>SUM(D1190:D1193)</f>
        <v>265500</v>
      </c>
      <c r="E1194" s="9"/>
      <c r="F1194" s="9"/>
      <c r="G1194" s="9"/>
      <c r="H1194" s="9">
        <f>SUM(H1190:H1193)</f>
        <v>149</v>
      </c>
      <c r="I1194" s="9"/>
      <c r="J1194" s="294" t="s">
        <v>76</v>
      </c>
      <c r="K1194" s="295"/>
      <c r="L1194" s="78">
        <f>SUM(L1190:L1193)</f>
        <v>58878</v>
      </c>
      <c r="M1194" s="101">
        <f>L1194/D1194</f>
        <v>0.22176271186440677</v>
      </c>
      <c r="N1194" s="93"/>
      <c r="P1194" s="15"/>
      <c r="Q1194" s="3" t="s">
        <v>66</v>
      </c>
      <c r="R1194" s="9">
        <f>SUM(R1190:R1193)</f>
        <v>152500</v>
      </c>
      <c r="S1194" s="9"/>
      <c r="T1194" s="9"/>
      <c r="U1194" s="9"/>
      <c r="V1194" s="9">
        <f>SUM(V1190:V1193)</f>
        <v>84</v>
      </c>
      <c r="W1194" s="9"/>
      <c r="X1194" s="294" t="s">
        <v>76</v>
      </c>
      <c r="Y1194" s="295"/>
      <c r="Z1194" s="78">
        <f>SUM(Z1190:Z1193)</f>
        <v>28693</v>
      </c>
      <c r="AA1194" s="101">
        <f>Z1194/R1194</f>
        <v>0.18815081967213115</v>
      </c>
      <c r="AB1194" s="93"/>
      <c r="AD1194" s="15"/>
      <c r="AE1194" s="3" t="s">
        <v>66</v>
      </c>
      <c r="AF1194" s="9">
        <f>SUM(AF1190:AF1193)</f>
        <v>173800</v>
      </c>
      <c r="AG1194" s="9"/>
      <c r="AH1194" s="9"/>
      <c r="AI1194" s="9"/>
      <c r="AJ1194" s="9">
        <f>SUM(AJ1190:AJ1193)</f>
        <v>65</v>
      </c>
      <c r="AK1194" s="9"/>
      <c r="AL1194" s="294" t="s">
        <v>76</v>
      </c>
      <c r="AM1194" s="295"/>
      <c r="AN1194" s="78">
        <f>SUM(AN1190:AN1193)</f>
        <v>41430</v>
      </c>
      <c r="AO1194" s="101">
        <f>AN1194/AF1194</f>
        <v>0.23837744533947067</v>
      </c>
      <c r="AP1194" s="93"/>
      <c r="AR1194" s="15"/>
      <c r="AS1194" s="3" t="s">
        <v>66</v>
      </c>
      <c r="AT1194" s="9">
        <f>SUM(AT1190:AT1193)</f>
        <v>168600</v>
      </c>
      <c r="AU1194" s="9"/>
      <c r="AV1194" s="9"/>
      <c r="AW1194" s="9"/>
      <c r="AX1194" s="9">
        <f>SUM(AX1190:AX1193)</f>
        <v>66</v>
      </c>
      <c r="AY1194" s="9"/>
      <c r="AZ1194" s="294" t="s">
        <v>76</v>
      </c>
      <c r="BA1194" s="295"/>
      <c r="BB1194" s="78">
        <f>SUM(BB1190:BB1193)</f>
        <v>45462</v>
      </c>
      <c r="BC1194" s="101">
        <f>BB1194/AT1194</f>
        <v>0.269644128113879</v>
      </c>
      <c r="BD1194" s="7"/>
      <c r="BF1194" s="15"/>
      <c r="BG1194" s="9"/>
      <c r="BH1194" s="9"/>
      <c r="BI1194" s="73"/>
      <c r="BJ1194" s="9"/>
      <c r="BK1194" s="9"/>
      <c r="BL1194" s="9"/>
      <c r="BM1194" s="9"/>
      <c r="BN1194" s="9"/>
      <c r="BO1194" s="9"/>
      <c r="BP1194" s="9"/>
      <c r="BQ1194" s="7"/>
      <c r="BS1194" s="1"/>
      <c r="BT1194" s="15"/>
      <c r="BU1194" s="9"/>
      <c r="BV1194" s="9"/>
      <c r="BW1194" s="9"/>
      <c r="BX1194" s="9"/>
      <c r="BY1194" s="9"/>
      <c r="BZ1194" s="9"/>
      <c r="CA1194" s="9"/>
      <c r="CB1194" s="9"/>
      <c r="CC1194" s="9"/>
      <c r="CD1194" s="9"/>
      <c r="CE1194" s="9"/>
      <c r="CF1194" s="7"/>
      <c r="CH1194" s="15"/>
      <c r="CI1194" s="9"/>
      <c r="CJ1194" s="9"/>
      <c r="CK1194" s="9"/>
      <c r="CL1194" s="9"/>
      <c r="CM1194" s="9"/>
      <c r="CN1194" s="9"/>
      <c r="CO1194" s="9"/>
      <c r="CP1194" s="9"/>
      <c r="CQ1194" s="9"/>
      <c r="CR1194" s="9"/>
      <c r="CS1194" s="9"/>
      <c r="CT1194" s="7"/>
      <c r="CU1194" s="250"/>
      <c r="CV1194" s="250"/>
      <c r="CW1194" s="250"/>
      <c r="CX1194" s="250"/>
      <c r="CY1194" s="250"/>
      <c r="CZ1194" s="250"/>
      <c r="DA1194" s="250"/>
      <c r="DI1194" s="250"/>
      <c r="DJ1194" s="250"/>
      <c r="DK1194" s="250"/>
      <c r="DL1194" s="250"/>
      <c r="DM1194" s="13"/>
      <c r="DN1194" s="250"/>
    </row>
    <row r="1195" spans="1:118" ht="15" customHeight="1">
      <c r="A1195" s="45"/>
      <c r="B1195" s="45"/>
      <c r="C1195" s="248"/>
      <c r="D1195" s="250"/>
      <c r="E1195" s="250"/>
      <c r="F1195" s="250"/>
      <c r="G1195" s="250"/>
      <c r="H1195" s="250"/>
      <c r="I1195" s="250"/>
      <c r="J1195" s="66"/>
      <c r="L1195" s="250"/>
      <c r="M1195" s="46"/>
      <c r="N1195" s="47"/>
      <c r="P1195" s="45"/>
      <c r="Q1195" s="248"/>
      <c r="R1195" s="250"/>
      <c r="S1195" s="250"/>
      <c r="T1195" s="250"/>
      <c r="U1195" s="250"/>
      <c r="V1195" s="250"/>
      <c r="W1195" s="250"/>
      <c r="X1195" s="66"/>
      <c r="Z1195" s="250"/>
      <c r="AA1195" s="46"/>
      <c r="AB1195" s="47"/>
      <c r="AD1195" s="45"/>
      <c r="AE1195" s="248"/>
      <c r="AF1195" s="250"/>
      <c r="AG1195" s="250"/>
      <c r="AH1195" s="250"/>
      <c r="AI1195" s="250"/>
      <c r="AJ1195" s="250"/>
      <c r="AK1195" s="250"/>
      <c r="AL1195" s="66"/>
      <c r="AN1195" s="250"/>
      <c r="AO1195" s="46"/>
      <c r="AP1195" s="47"/>
      <c r="AR1195" s="45"/>
      <c r="AS1195" s="250"/>
      <c r="AT1195" s="250"/>
      <c r="AU1195" s="250"/>
      <c r="AV1195" s="250"/>
      <c r="AW1195" s="250"/>
      <c r="AX1195" s="250"/>
      <c r="AY1195" s="250"/>
      <c r="AZ1195" s="33"/>
      <c r="BA1195" s="250"/>
      <c r="BB1195" s="250"/>
      <c r="BC1195" s="250"/>
      <c r="BD1195" s="47"/>
      <c r="BF1195" s="45"/>
      <c r="BG1195" s="250"/>
      <c r="BH1195" s="250"/>
      <c r="BJ1195" s="250"/>
      <c r="BK1195" s="250"/>
      <c r="BL1195" s="250"/>
      <c r="BM1195" s="250"/>
      <c r="BN1195" s="250"/>
      <c r="BO1195" s="250"/>
      <c r="BP1195" s="250"/>
      <c r="BQ1195" s="47"/>
      <c r="BS1195" s="1"/>
      <c r="BT1195" s="45"/>
      <c r="BU1195" s="250"/>
      <c r="BV1195" s="250"/>
      <c r="BW1195" s="250"/>
      <c r="BX1195" s="250"/>
      <c r="BY1195" s="250"/>
      <c r="BZ1195" s="250"/>
      <c r="CA1195" s="250"/>
      <c r="CB1195" s="250"/>
      <c r="CC1195" s="250"/>
      <c r="CD1195" s="250"/>
      <c r="CE1195" s="250"/>
      <c r="CF1195" s="47"/>
      <c r="CH1195" s="45"/>
      <c r="CI1195" s="250"/>
      <c r="CJ1195" s="250"/>
      <c r="CK1195" s="250"/>
      <c r="CL1195" s="250"/>
      <c r="CM1195" s="250"/>
      <c r="CN1195" s="250"/>
      <c r="CO1195" s="250"/>
      <c r="CP1195" s="250"/>
      <c r="CQ1195" s="250"/>
      <c r="CR1195" s="250"/>
      <c r="CS1195" s="250"/>
      <c r="CT1195" s="47"/>
      <c r="DJ1195" s="250"/>
      <c r="DK1195" s="250"/>
      <c r="DL1195" s="250"/>
      <c r="DM1195" s="13"/>
      <c r="DN1195" s="250"/>
    </row>
    <row r="1196" spans="1:118" ht="15" customHeight="1">
      <c r="A1196" s="45"/>
      <c r="B1196" s="45"/>
      <c r="C1196" s="48" t="s">
        <v>77</v>
      </c>
      <c r="D1196" s="9">
        <f>D1184+R1184+BH1184+BV1184+AF1184+AT1184</f>
        <v>912500</v>
      </c>
      <c r="E1196" s="9">
        <f>D1196/A1185</f>
        <v>29435.483870967742</v>
      </c>
      <c r="F1196" s="250" t="s">
        <v>69</v>
      </c>
      <c r="G1196" s="296" t="s">
        <v>78</v>
      </c>
      <c r="H1196" s="295"/>
      <c r="I1196" s="250"/>
      <c r="J1196" s="66"/>
      <c r="L1196" s="250"/>
      <c r="M1196" s="46"/>
      <c r="N1196" s="47"/>
      <c r="P1196" s="45"/>
      <c r="Q1196" s="248"/>
      <c r="R1196" s="250"/>
      <c r="S1196" s="250"/>
      <c r="T1196" s="250"/>
      <c r="U1196" s="250"/>
      <c r="V1196" s="250"/>
      <c r="W1196" s="250"/>
      <c r="X1196" s="66"/>
      <c r="Z1196" s="250"/>
      <c r="AA1196" s="46"/>
      <c r="AB1196" s="47"/>
      <c r="AD1196" s="45"/>
      <c r="AE1196" s="248"/>
      <c r="AF1196" s="250"/>
      <c r="AG1196" s="250"/>
      <c r="AH1196" s="250"/>
      <c r="AI1196" s="250"/>
      <c r="AJ1196" s="250"/>
      <c r="AK1196" s="250"/>
      <c r="AL1196" s="66"/>
      <c r="AN1196" s="250"/>
      <c r="AO1196" s="46"/>
      <c r="AP1196" s="47"/>
      <c r="AR1196" s="45"/>
      <c r="AS1196" s="250"/>
      <c r="AT1196" s="250"/>
      <c r="AU1196" s="250"/>
      <c r="AV1196" s="250"/>
      <c r="AW1196" s="250"/>
      <c r="AX1196" s="250"/>
      <c r="AY1196" s="250"/>
      <c r="AZ1196" s="33"/>
      <c r="BA1196" s="250"/>
      <c r="BB1196" s="250"/>
      <c r="BC1196" s="250"/>
      <c r="BD1196" s="47"/>
      <c r="BF1196" s="45"/>
      <c r="BG1196" s="250"/>
      <c r="BH1196" s="250"/>
      <c r="BJ1196" s="250"/>
      <c r="BK1196" s="250"/>
      <c r="BL1196" s="250"/>
      <c r="BM1196" s="250"/>
      <c r="BN1196" s="250"/>
      <c r="BO1196" s="250"/>
      <c r="BP1196" s="250"/>
      <c r="BQ1196" s="47"/>
      <c r="BS1196" s="1"/>
      <c r="BT1196" s="45"/>
      <c r="BU1196" s="250"/>
      <c r="BV1196" s="250"/>
      <c r="BW1196" s="250"/>
      <c r="BX1196" s="250"/>
      <c r="BY1196" s="250"/>
      <c r="BZ1196" s="250"/>
      <c r="CA1196" s="250"/>
      <c r="CB1196" s="250"/>
      <c r="CC1196" s="250"/>
      <c r="CD1196" s="250"/>
      <c r="CE1196" s="250"/>
      <c r="CF1196" s="47"/>
      <c r="CH1196" s="45"/>
      <c r="CI1196" s="250"/>
      <c r="CJ1196" s="250"/>
      <c r="CK1196" s="250"/>
      <c r="CL1196" s="250"/>
      <c r="CM1196" s="250"/>
      <c r="CN1196" s="250"/>
      <c r="CO1196" s="250"/>
      <c r="CP1196" s="250"/>
      <c r="CQ1196" s="250"/>
      <c r="CR1196" s="250"/>
      <c r="CS1196" s="250"/>
      <c r="CT1196" s="47"/>
      <c r="DJ1196" s="250"/>
      <c r="DK1196" s="250"/>
      <c r="DL1196" s="250"/>
      <c r="DM1196" s="250"/>
      <c r="DN1196" s="250"/>
    </row>
    <row r="1197" spans="1:118" ht="15" customHeight="1">
      <c r="A1197" s="45"/>
      <c r="B1197" s="45"/>
      <c r="C1197" s="48" t="s">
        <v>79</v>
      </c>
      <c r="D1197" s="9">
        <f>D1196*0.75</f>
        <v>684375</v>
      </c>
      <c r="E1197" s="42">
        <f>D1197/D1196</f>
        <v>0.75</v>
      </c>
      <c r="F1197" s="250"/>
      <c r="G1197" s="298">
        <f>E1196*30</f>
        <v>883064.51612903224</v>
      </c>
      <c r="H1197" s="295"/>
      <c r="I1197" s="250"/>
      <c r="J1197" s="66"/>
      <c r="L1197" s="250"/>
      <c r="M1197" s="46"/>
      <c r="N1197" s="47"/>
      <c r="P1197" s="45"/>
      <c r="Q1197" s="248"/>
      <c r="R1197" s="250"/>
      <c r="S1197" s="250"/>
      <c r="T1197" s="250"/>
      <c r="U1197" s="250"/>
      <c r="V1197" s="250"/>
      <c r="W1197" s="250"/>
      <c r="X1197" s="66"/>
      <c r="Z1197" s="250"/>
      <c r="AA1197" s="46"/>
      <c r="AB1197" s="47"/>
      <c r="AD1197" s="45"/>
      <c r="AE1197" s="248"/>
      <c r="AF1197" s="250"/>
      <c r="AG1197" s="250"/>
      <c r="AH1197" s="250"/>
      <c r="AI1197" s="250"/>
      <c r="AJ1197" s="250"/>
      <c r="AK1197" s="250"/>
      <c r="AL1197" s="66"/>
      <c r="AN1197" s="250"/>
      <c r="AO1197" s="46"/>
      <c r="AP1197" s="47"/>
      <c r="AR1197" s="45"/>
      <c r="AS1197" s="250"/>
      <c r="AT1197" s="250"/>
      <c r="AU1197" s="250"/>
      <c r="AV1197" s="250"/>
      <c r="AW1197" s="250"/>
      <c r="AX1197" s="250"/>
      <c r="AY1197" s="250"/>
      <c r="AZ1197" s="33"/>
      <c r="BA1197" s="250"/>
      <c r="BB1197" s="250"/>
      <c r="BC1197" s="250"/>
      <c r="BD1197" s="47"/>
      <c r="BF1197" s="45"/>
      <c r="BG1197" s="250"/>
      <c r="BH1197" s="250"/>
      <c r="BJ1197" s="250"/>
      <c r="BK1197" s="250"/>
      <c r="BL1197" s="250"/>
      <c r="BM1197" s="250"/>
      <c r="BN1197" s="250"/>
      <c r="BO1197" s="250"/>
      <c r="BP1197" s="250"/>
      <c r="BQ1197" s="47"/>
      <c r="BS1197" s="1"/>
      <c r="BT1197" s="45"/>
      <c r="BU1197" s="250"/>
      <c r="BV1197" s="250"/>
      <c r="BW1197" s="250"/>
      <c r="BX1197" s="250"/>
      <c r="BY1197" s="250"/>
      <c r="BZ1197" s="250"/>
      <c r="CA1197" s="250"/>
      <c r="CB1197" s="250"/>
      <c r="CC1197" s="250"/>
      <c r="CD1197" s="250"/>
      <c r="CE1197" s="250"/>
      <c r="CF1197" s="47"/>
      <c r="CH1197" s="45"/>
      <c r="CI1197" s="250"/>
      <c r="CJ1197" s="250"/>
      <c r="CK1197" s="250"/>
      <c r="CL1197" s="250"/>
      <c r="CM1197" s="250"/>
      <c r="CN1197" s="250"/>
      <c r="CO1197" s="250"/>
      <c r="CP1197" s="250"/>
      <c r="CQ1197" s="250"/>
      <c r="CR1197" s="250"/>
      <c r="CS1197" s="250"/>
      <c r="CT1197" s="47"/>
      <c r="DJ1197" s="250"/>
      <c r="DK1197" s="250"/>
      <c r="DL1197" s="250"/>
      <c r="DM1197" s="250"/>
      <c r="DN1197" s="250"/>
    </row>
    <row r="1198" spans="1:118" ht="15" customHeight="1">
      <c r="A1198" s="45"/>
      <c r="B1198" s="45"/>
      <c r="C1198" s="48" t="s">
        <v>71</v>
      </c>
      <c r="D1198" s="9">
        <f>L1184+Z1184+BO1185+AN1184+BB1184+CD1185</f>
        <v>209691</v>
      </c>
      <c r="E1198" s="42">
        <f>D1198/D1196</f>
        <v>0.22979835616438357</v>
      </c>
      <c r="F1198" s="250"/>
      <c r="G1198" s="299" t="s">
        <v>80</v>
      </c>
      <c r="H1198" s="295"/>
      <c r="I1198" s="250"/>
      <c r="J1198" s="66"/>
      <c r="L1198" s="250"/>
      <c r="M1198" s="46"/>
      <c r="N1198" s="47"/>
      <c r="P1198" s="45"/>
      <c r="Q1198" s="248"/>
      <c r="R1198" s="250"/>
      <c r="S1198" s="250"/>
      <c r="T1198" s="250"/>
      <c r="U1198" s="250"/>
      <c r="V1198" s="250"/>
      <c r="W1198" s="250"/>
      <c r="X1198" s="66"/>
      <c r="Z1198" s="250"/>
      <c r="AA1198" s="46"/>
      <c r="AB1198" s="47"/>
      <c r="AD1198" s="45"/>
      <c r="AE1198" s="248"/>
      <c r="AF1198" s="250"/>
      <c r="AG1198" s="250"/>
      <c r="AH1198" s="250"/>
      <c r="AI1198" s="250"/>
      <c r="AJ1198" s="250"/>
      <c r="AK1198" s="250"/>
      <c r="AL1198" s="66"/>
      <c r="AN1198" s="250"/>
      <c r="AO1198" s="46"/>
      <c r="AP1198" s="47"/>
      <c r="AR1198" s="45"/>
      <c r="AS1198" s="250"/>
      <c r="AT1198" s="250"/>
      <c r="AU1198" s="250"/>
      <c r="AV1198" s="250"/>
      <c r="AW1198" s="250"/>
      <c r="AX1198" s="250"/>
      <c r="AY1198" s="250"/>
      <c r="AZ1198" s="33"/>
      <c r="BA1198" s="250"/>
      <c r="BB1198" s="250"/>
      <c r="BC1198" s="250"/>
      <c r="BD1198" s="47"/>
      <c r="BF1198" s="45"/>
      <c r="BG1198" s="250"/>
      <c r="BH1198" s="250"/>
      <c r="BJ1198" s="250"/>
      <c r="BK1198" s="250"/>
      <c r="BL1198" s="250"/>
      <c r="BM1198" s="250"/>
      <c r="BN1198" s="250"/>
      <c r="BO1198" s="250"/>
      <c r="BP1198" s="250"/>
      <c r="BQ1198" s="47"/>
      <c r="BS1198" s="1"/>
      <c r="BT1198" s="45"/>
      <c r="BU1198" s="250"/>
      <c r="BV1198" s="250"/>
      <c r="BW1198" s="250"/>
      <c r="BX1198" s="250"/>
      <c r="BY1198" s="250"/>
      <c r="BZ1198" s="250"/>
      <c r="CA1198" s="250"/>
      <c r="CB1198" s="250"/>
      <c r="CC1198" s="250"/>
      <c r="CD1198" s="250"/>
      <c r="CE1198" s="250"/>
      <c r="CF1198" s="47"/>
      <c r="CH1198" s="45"/>
      <c r="CI1198" s="250"/>
      <c r="CJ1198" s="250"/>
      <c r="CK1198" s="250"/>
      <c r="CL1198" s="250"/>
      <c r="CM1198" s="250"/>
      <c r="CN1198" s="250"/>
      <c r="CO1198" s="250"/>
      <c r="CP1198" s="250"/>
      <c r="CQ1198" s="250"/>
      <c r="CR1198" s="250"/>
      <c r="CS1198" s="250"/>
      <c r="CT1198" s="47"/>
      <c r="DJ1198" s="250"/>
      <c r="DK1198" s="250"/>
      <c r="DL1198" s="250"/>
      <c r="DM1198" s="250"/>
      <c r="DN1198" s="250"/>
    </row>
    <row r="1199" spans="1:118" ht="15" customHeight="1">
      <c r="A1199" s="45"/>
      <c r="B1199" s="45"/>
      <c r="C1199" s="48" t="s">
        <v>73</v>
      </c>
      <c r="D1199" s="9">
        <f>D1197-D1198</f>
        <v>474684</v>
      </c>
      <c r="E1199" s="42">
        <f>D1199/D1196</f>
        <v>0.5202016438356164</v>
      </c>
      <c r="F1199" s="250"/>
      <c r="G1199" s="298">
        <f>L1183+Z1183+AN1183+BB1183+BP1184+CE1184</f>
        <v>252147</v>
      </c>
      <c r="H1199" s="295"/>
      <c r="I1199" s="250"/>
      <c r="J1199" s="66"/>
      <c r="L1199" s="250"/>
      <c r="M1199" s="46"/>
      <c r="N1199" s="47"/>
      <c r="P1199" s="45"/>
      <c r="Q1199" s="248"/>
      <c r="R1199" s="250"/>
      <c r="S1199" s="250"/>
      <c r="T1199" s="250"/>
      <c r="U1199" s="250"/>
      <c r="V1199" s="250"/>
      <c r="W1199" s="250"/>
      <c r="X1199" s="66"/>
      <c r="Z1199" s="250"/>
      <c r="AA1199" s="46"/>
      <c r="AB1199" s="47"/>
      <c r="AD1199" s="45"/>
      <c r="AE1199" s="248"/>
      <c r="AF1199" s="250"/>
      <c r="AG1199" s="250"/>
      <c r="AH1199" s="250"/>
      <c r="AI1199" s="250"/>
      <c r="AJ1199" s="250"/>
      <c r="AK1199" s="250"/>
      <c r="AL1199" s="66"/>
      <c r="AN1199" s="250"/>
      <c r="AO1199" s="46"/>
      <c r="AP1199" s="47"/>
      <c r="AR1199" s="45"/>
      <c r="AS1199" s="250"/>
      <c r="AT1199" s="250"/>
      <c r="AU1199" s="250"/>
      <c r="AV1199" s="250"/>
      <c r="AW1199" s="250"/>
      <c r="AX1199" s="250"/>
      <c r="AY1199" s="250"/>
      <c r="AZ1199" s="33"/>
      <c r="BA1199" s="250"/>
      <c r="BB1199" s="250"/>
      <c r="BC1199" s="250"/>
      <c r="BD1199" s="47"/>
      <c r="BF1199" s="45"/>
      <c r="BG1199" s="250"/>
      <c r="BH1199" s="250"/>
      <c r="BJ1199" s="250"/>
      <c r="BK1199" s="250"/>
      <c r="BL1199" s="250"/>
      <c r="BM1199" s="250"/>
      <c r="BN1199" s="250"/>
      <c r="BO1199" s="250"/>
      <c r="BP1199" s="250"/>
      <c r="BQ1199" s="47"/>
      <c r="BS1199" s="1"/>
      <c r="BT1199" s="45"/>
      <c r="BU1199" s="250"/>
      <c r="BV1199" s="250"/>
      <c r="BW1199" s="250"/>
      <c r="BX1199" s="250"/>
      <c r="BY1199" s="250"/>
      <c r="BZ1199" s="250"/>
      <c r="CA1199" s="250"/>
      <c r="CB1199" s="250"/>
      <c r="CC1199" s="250"/>
      <c r="CD1199" s="250"/>
      <c r="CE1199" s="250"/>
      <c r="CF1199" s="47"/>
      <c r="CH1199" s="45"/>
      <c r="CI1199" s="250"/>
      <c r="CJ1199" s="250"/>
      <c r="CK1199" s="250"/>
      <c r="CL1199" s="250"/>
      <c r="CM1199" s="250"/>
      <c r="CN1199" s="250"/>
      <c r="CO1199" s="250"/>
      <c r="CP1199" s="250"/>
      <c r="CQ1199" s="250"/>
      <c r="CR1199" s="250"/>
      <c r="CS1199" s="250"/>
      <c r="CT1199" s="47"/>
      <c r="DJ1199" s="250"/>
      <c r="DK1199" s="250"/>
      <c r="DL1199" s="250"/>
      <c r="DM1199" s="250"/>
      <c r="DN1199" s="250"/>
    </row>
    <row r="1200" spans="1:118" ht="15" customHeight="1">
      <c r="A1200" s="45"/>
      <c r="B1200" s="45"/>
      <c r="C1200" s="105"/>
      <c r="D1200" s="106"/>
      <c r="E1200" s="46"/>
      <c r="F1200" s="250"/>
      <c r="G1200" s="250"/>
      <c r="H1200" s="250"/>
      <c r="I1200" s="250"/>
      <c r="J1200" s="66"/>
      <c r="L1200" s="250"/>
      <c r="M1200" s="46"/>
      <c r="N1200" s="47"/>
      <c r="P1200" s="45"/>
      <c r="Q1200" s="248"/>
      <c r="R1200" s="250"/>
      <c r="S1200" s="250"/>
      <c r="T1200" s="250"/>
      <c r="U1200" s="250"/>
      <c r="V1200" s="250"/>
      <c r="W1200" s="250"/>
      <c r="X1200" s="66"/>
      <c r="Z1200" s="250"/>
      <c r="AA1200" s="46"/>
      <c r="AB1200" s="47"/>
      <c r="AD1200" s="45"/>
      <c r="AE1200" s="248"/>
      <c r="AF1200" s="250"/>
      <c r="AG1200" s="250"/>
      <c r="AH1200" s="250"/>
      <c r="AI1200" s="250"/>
      <c r="AJ1200" s="250"/>
      <c r="AK1200" s="250"/>
      <c r="AL1200" s="66"/>
      <c r="AN1200" s="250"/>
      <c r="AO1200" s="46"/>
      <c r="AP1200" s="47"/>
      <c r="AR1200" s="45"/>
      <c r="AS1200" s="250"/>
      <c r="AT1200" s="250"/>
      <c r="AU1200" s="250"/>
      <c r="AV1200" s="250"/>
      <c r="AW1200" s="250"/>
      <c r="AX1200" s="250"/>
      <c r="AY1200" s="250"/>
      <c r="AZ1200" s="33"/>
      <c r="BA1200" s="250"/>
      <c r="BB1200" s="250"/>
      <c r="BC1200" s="250"/>
      <c r="BD1200" s="47"/>
      <c r="BF1200" s="45"/>
      <c r="BG1200" s="250"/>
      <c r="BH1200" s="250"/>
      <c r="BJ1200" s="250"/>
      <c r="BK1200" s="250"/>
      <c r="BL1200" s="250"/>
      <c r="BM1200" s="250"/>
      <c r="BN1200" s="250"/>
      <c r="BO1200" s="250"/>
      <c r="BP1200" s="250"/>
      <c r="BQ1200" s="47"/>
      <c r="BS1200" s="1"/>
      <c r="BT1200" s="45"/>
      <c r="BU1200" s="250"/>
      <c r="BV1200" s="250"/>
      <c r="BW1200" s="250"/>
      <c r="BX1200" s="250"/>
      <c r="BY1200" s="250"/>
      <c r="BZ1200" s="250"/>
      <c r="CA1200" s="250"/>
      <c r="CB1200" s="250"/>
      <c r="CC1200" s="250"/>
      <c r="CD1200" s="250"/>
      <c r="CE1200" s="250"/>
      <c r="CF1200" s="47"/>
      <c r="CH1200" s="45"/>
      <c r="CI1200" s="250"/>
      <c r="CJ1200" s="250"/>
      <c r="CK1200" s="250"/>
      <c r="CL1200" s="250"/>
      <c r="CM1200" s="250"/>
      <c r="CN1200" s="250"/>
      <c r="CO1200" s="250"/>
      <c r="CP1200" s="250"/>
      <c r="CQ1200" s="250"/>
      <c r="CR1200" s="250"/>
      <c r="CS1200" s="250"/>
      <c r="CT1200" s="47"/>
      <c r="DJ1200" s="311"/>
      <c r="DK1200" s="312"/>
      <c r="DL1200" s="250"/>
      <c r="DM1200" s="250"/>
      <c r="DN1200" s="250"/>
    </row>
    <row r="1201" spans="1:118" ht="15" customHeight="1">
      <c r="A1201" s="315" t="s">
        <v>0</v>
      </c>
      <c r="B1201" s="310"/>
      <c r="C1201" s="310"/>
      <c r="D1201" s="310"/>
      <c r="E1201" s="83" t="s">
        <v>199</v>
      </c>
      <c r="F1201" s="84"/>
      <c r="G1201" s="84"/>
      <c r="H1201" s="84"/>
      <c r="I1201" s="84"/>
      <c r="J1201" s="85"/>
      <c r="K1201" s="84"/>
      <c r="L1201" s="84"/>
      <c r="M1201" s="84"/>
      <c r="N1201" s="86"/>
      <c r="O1201" s="84"/>
      <c r="P1201" s="315" t="s">
        <v>0</v>
      </c>
      <c r="Q1201" s="310"/>
      <c r="R1201" s="310"/>
      <c r="S1201" s="83" t="s">
        <v>200</v>
      </c>
      <c r="T1201" s="84"/>
      <c r="U1201" s="84"/>
      <c r="V1201" s="84"/>
      <c r="W1201" s="84"/>
      <c r="X1201" s="85"/>
      <c r="Y1201" s="84"/>
      <c r="Z1201" s="84"/>
      <c r="AA1201" s="84"/>
      <c r="AB1201" s="86"/>
      <c r="AC1201" s="180"/>
      <c r="AD1201" s="315" t="s">
        <v>0</v>
      </c>
      <c r="AE1201" s="310"/>
      <c r="AF1201" s="310"/>
      <c r="AG1201" s="83" t="s">
        <v>201</v>
      </c>
      <c r="AH1201" s="84"/>
      <c r="AI1201" s="84"/>
      <c r="AJ1201" s="84"/>
      <c r="AK1201" s="84"/>
      <c r="AL1201" s="85"/>
      <c r="AM1201" s="84"/>
      <c r="AN1201" s="84"/>
      <c r="AO1201" s="84"/>
      <c r="AP1201" s="86"/>
      <c r="AQ1201" s="84"/>
      <c r="AR1201" s="315" t="s">
        <v>0</v>
      </c>
      <c r="AS1201" s="310"/>
      <c r="AT1201" s="310"/>
      <c r="AU1201" s="316" t="s">
        <v>202</v>
      </c>
      <c r="AV1201" s="310"/>
      <c r="AW1201" s="310"/>
      <c r="AX1201" s="87"/>
      <c r="AY1201" s="87"/>
      <c r="AZ1201" s="112"/>
      <c r="BA1201" s="87"/>
      <c r="BB1201" s="87"/>
      <c r="BC1201" s="87"/>
      <c r="BD1201" s="88"/>
      <c r="BE1201" s="84"/>
      <c r="BF1201" s="315" t="s">
        <v>0</v>
      </c>
      <c r="BG1201" s="310"/>
      <c r="BH1201" s="310"/>
      <c r="BI1201" s="316" t="s">
        <v>204</v>
      </c>
      <c r="BJ1201" s="310"/>
      <c r="BK1201" s="310"/>
      <c r="BL1201" s="87"/>
      <c r="BM1201" s="87"/>
      <c r="BN1201" s="87"/>
      <c r="BO1201" s="87"/>
      <c r="BP1201" s="87"/>
      <c r="BQ1201" s="88"/>
      <c r="BR1201" s="84"/>
      <c r="BS1201" s="84"/>
      <c r="BT1201" s="315" t="s">
        <v>0</v>
      </c>
      <c r="BU1201" s="310"/>
      <c r="BV1201" s="310"/>
      <c r="BW1201" s="316" t="s">
        <v>205</v>
      </c>
      <c r="BX1201" s="310"/>
      <c r="BY1201" s="310"/>
      <c r="BZ1201" s="87"/>
      <c r="CA1201" s="87"/>
      <c r="CB1201" s="87"/>
      <c r="CC1201" s="87"/>
      <c r="CD1201" s="87"/>
      <c r="CE1201" s="87"/>
      <c r="CF1201" s="88"/>
      <c r="CG1201" s="84"/>
      <c r="CH1201" s="315" t="s">
        <v>0</v>
      </c>
      <c r="CI1201" s="310"/>
      <c r="CJ1201" s="310"/>
      <c r="CK1201" s="316" t="s">
        <v>325</v>
      </c>
      <c r="CL1201" s="310"/>
      <c r="CM1201" s="310"/>
      <c r="CN1201" s="87"/>
      <c r="CO1201" s="87"/>
      <c r="CP1201" s="87"/>
      <c r="CQ1201" s="87"/>
      <c r="CR1201" s="87"/>
      <c r="CS1201" s="87"/>
      <c r="CT1201" s="87"/>
      <c r="CV1201" s="250"/>
      <c r="CW1201" s="250"/>
      <c r="CX1201" s="250"/>
      <c r="CY1201" s="250"/>
      <c r="CZ1201" s="250"/>
      <c r="DA1201" s="250"/>
      <c r="DJ1201" s="311"/>
      <c r="DK1201" s="312"/>
      <c r="DL1201" s="250"/>
      <c r="DM1201" s="46"/>
      <c r="DN1201" s="250"/>
    </row>
    <row r="1202" spans="1:118" ht="15" customHeight="1">
      <c r="A1202" s="2" t="s">
        <v>11</v>
      </c>
      <c r="B1202" s="2"/>
      <c r="C1202" s="3" t="s">
        <v>12</v>
      </c>
      <c r="D1202" s="3" t="s">
        <v>13</v>
      </c>
      <c r="E1202" s="4" t="s">
        <v>14</v>
      </c>
      <c r="F1202" s="3" t="s">
        <v>13</v>
      </c>
      <c r="G1202" s="3" t="s">
        <v>15</v>
      </c>
      <c r="H1202" s="3" t="s">
        <v>16</v>
      </c>
      <c r="I1202" s="3" t="s">
        <v>17</v>
      </c>
      <c r="J1202" s="4" t="s">
        <v>18</v>
      </c>
      <c r="K1202" s="3" t="s">
        <v>19</v>
      </c>
      <c r="L1202" s="3" t="s">
        <v>16</v>
      </c>
      <c r="M1202" s="3" t="s">
        <v>20</v>
      </c>
      <c r="N1202" s="3" t="s">
        <v>21</v>
      </c>
      <c r="P1202" s="2" t="s">
        <v>11</v>
      </c>
      <c r="Q1202" s="3" t="s">
        <v>12</v>
      </c>
      <c r="R1202" s="3" t="s">
        <v>13</v>
      </c>
      <c r="S1202" s="4" t="s">
        <v>14</v>
      </c>
      <c r="T1202" s="3" t="s">
        <v>13</v>
      </c>
      <c r="U1202" s="3" t="s">
        <v>15</v>
      </c>
      <c r="V1202" s="3" t="s">
        <v>16</v>
      </c>
      <c r="W1202" s="3" t="s">
        <v>17</v>
      </c>
      <c r="X1202" s="4" t="s">
        <v>18</v>
      </c>
      <c r="Y1202" s="3" t="s">
        <v>19</v>
      </c>
      <c r="Z1202" s="3" t="s">
        <v>16</v>
      </c>
      <c r="AA1202" s="3" t="s">
        <v>20</v>
      </c>
      <c r="AB1202" s="3" t="s">
        <v>21</v>
      </c>
      <c r="AD1202" s="2" t="s">
        <v>11</v>
      </c>
      <c r="AE1202" s="3" t="s">
        <v>12</v>
      </c>
      <c r="AF1202" s="3" t="s">
        <v>13</v>
      </c>
      <c r="AG1202" s="4" t="s">
        <v>14</v>
      </c>
      <c r="AH1202" s="3" t="s">
        <v>13</v>
      </c>
      <c r="AI1202" s="3" t="s">
        <v>15</v>
      </c>
      <c r="AJ1202" s="3" t="s">
        <v>16</v>
      </c>
      <c r="AK1202" s="3" t="s">
        <v>17</v>
      </c>
      <c r="AL1202" s="4" t="s">
        <v>18</v>
      </c>
      <c r="AM1202" s="3" t="s">
        <v>19</v>
      </c>
      <c r="AN1202" s="3" t="s">
        <v>16</v>
      </c>
      <c r="AO1202" s="3" t="s">
        <v>20</v>
      </c>
      <c r="AP1202" s="3" t="s">
        <v>21</v>
      </c>
      <c r="AR1202" s="2" t="s">
        <v>11</v>
      </c>
      <c r="AS1202" s="3" t="s">
        <v>12</v>
      </c>
      <c r="AT1202" s="3" t="s">
        <v>13</v>
      </c>
      <c r="AU1202" s="3" t="s">
        <v>14</v>
      </c>
      <c r="AV1202" s="3" t="s">
        <v>13</v>
      </c>
      <c r="AW1202" s="3" t="s">
        <v>15</v>
      </c>
      <c r="AX1202" s="3" t="s">
        <v>16</v>
      </c>
      <c r="AY1202" s="3" t="s">
        <v>17</v>
      </c>
      <c r="AZ1202" s="4" t="s">
        <v>22</v>
      </c>
      <c r="BA1202" s="3" t="s">
        <v>19</v>
      </c>
      <c r="BB1202" s="3" t="s">
        <v>23</v>
      </c>
      <c r="BC1202" s="3" t="s">
        <v>24</v>
      </c>
      <c r="BD1202" s="3" t="s">
        <v>21</v>
      </c>
      <c r="BF1202" s="2" t="s">
        <v>11</v>
      </c>
      <c r="BG1202" s="3" t="s">
        <v>12</v>
      </c>
      <c r="BH1202" s="3" t="s">
        <v>13</v>
      </c>
      <c r="BI1202" s="199" t="s">
        <v>14</v>
      </c>
      <c r="BJ1202" s="3" t="s">
        <v>13</v>
      </c>
      <c r="BK1202" s="3" t="s">
        <v>15</v>
      </c>
      <c r="BL1202" s="3" t="s">
        <v>16</v>
      </c>
      <c r="BM1202" s="3" t="s">
        <v>17</v>
      </c>
      <c r="BN1202" s="3" t="s">
        <v>19</v>
      </c>
      <c r="BO1202" s="3" t="s">
        <v>25</v>
      </c>
      <c r="BP1202" s="3" t="s">
        <v>26</v>
      </c>
      <c r="BQ1202" s="3" t="s">
        <v>21</v>
      </c>
      <c r="BS1202" s="1"/>
      <c r="BT1202" s="2" t="s">
        <v>11</v>
      </c>
      <c r="BU1202" s="3" t="s">
        <v>12</v>
      </c>
      <c r="BV1202" s="3" t="s">
        <v>13</v>
      </c>
      <c r="BW1202" s="3" t="s">
        <v>14</v>
      </c>
      <c r="BX1202" s="3" t="s">
        <v>13</v>
      </c>
      <c r="BY1202" s="3" t="s">
        <v>15</v>
      </c>
      <c r="BZ1202" s="3" t="s">
        <v>16</v>
      </c>
      <c r="CA1202" s="3" t="s">
        <v>17</v>
      </c>
      <c r="CB1202" s="3"/>
      <c r="CC1202" s="3" t="s">
        <v>19</v>
      </c>
      <c r="CD1202" s="3" t="s">
        <v>25</v>
      </c>
      <c r="CE1202" s="3" t="s">
        <v>26</v>
      </c>
      <c r="CF1202" s="3" t="s">
        <v>21</v>
      </c>
      <c r="CH1202" s="2" t="s">
        <v>11</v>
      </c>
      <c r="CI1202" s="3" t="s">
        <v>12</v>
      </c>
      <c r="CJ1202" s="3" t="s">
        <v>13</v>
      </c>
      <c r="CK1202" s="3" t="s">
        <v>14</v>
      </c>
      <c r="CL1202" s="3" t="s">
        <v>13</v>
      </c>
      <c r="CM1202" s="3" t="s">
        <v>15</v>
      </c>
      <c r="CN1202" s="3" t="s">
        <v>16</v>
      </c>
      <c r="CO1202" s="3" t="s">
        <v>17</v>
      </c>
      <c r="CP1202" s="3"/>
      <c r="CQ1202" s="3" t="s">
        <v>19</v>
      </c>
      <c r="CR1202" s="3" t="s">
        <v>25</v>
      </c>
      <c r="CS1202" s="3" t="s">
        <v>26</v>
      </c>
      <c r="CT1202" s="3" t="s">
        <v>21</v>
      </c>
      <c r="CU1202" s="248"/>
      <c r="CV1202" s="248"/>
      <c r="CW1202" s="248"/>
      <c r="CX1202" s="248"/>
      <c r="CY1202" s="248"/>
      <c r="CZ1202" s="248"/>
      <c r="DA1202" s="248"/>
      <c r="DI1202" s="248"/>
      <c r="DJ1202" s="311"/>
      <c r="DK1202" s="312"/>
      <c r="DL1202" s="250"/>
      <c r="DM1202" s="46"/>
      <c r="DN1202" s="250"/>
    </row>
    <row r="1203" spans="1:118" ht="15" customHeight="1">
      <c r="A1203" s="89">
        <v>45628</v>
      </c>
      <c r="B1203" s="6">
        <v>1296</v>
      </c>
      <c r="C1203" s="78">
        <v>2955</v>
      </c>
      <c r="D1203" s="78">
        <v>140</v>
      </c>
      <c r="E1203" s="78">
        <v>121</v>
      </c>
      <c r="F1203" s="78">
        <v>3</v>
      </c>
      <c r="G1203" s="78">
        <v>23</v>
      </c>
      <c r="H1203" s="78">
        <v>2</v>
      </c>
      <c r="I1203" s="78">
        <v>0</v>
      </c>
      <c r="J1203" s="90" t="s">
        <v>27</v>
      </c>
      <c r="K1203" s="91">
        <v>682</v>
      </c>
      <c r="L1203" s="78">
        <v>1364</v>
      </c>
      <c r="M1203" s="92">
        <v>9.7428571428571434E-2</v>
      </c>
      <c r="N1203" s="12"/>
      <c r="P1203" s="89">
        <v>45628</v>
      </c>
      <c r="Q1203" s="78">
        <v>2866</v>
      </c>
      <c r="R1203" s="78">
        <v>62</v>
      </c>
      <c r="S1203" s="78">
        <v>53</v>
      </c>
      <c r="T1203" s="78">
        <v>1</v>
      </c>
      <c r="U1203" s="78">
        <v>10</v>
      </c>
      <c r="V1203" s="78">
        <v>1</v>
      </c>
      <c r="W1203" s="78">
        <v>-1</v>
      </c>
      <c r="X1203" s="90" t="s">
        <v>418</v>
      </c>
      <c r="Y1203" s="91">
        <v>700</v>
      </c>
      <c r="Z1203" s="78">
        <v>700</v>
      </c>
      <c r="AA1203" s="92">
        <v>0.11290322580645161</v>
      </c>
      <c r="AB1203" s="93" t="s">
        <v>419</v>
      </c>
      <c r="AD1203" s="89">
        <v>45628</v>
      </c>
      <c r="AE1203" s="78">
        <v>1651</v>
      </c>
      <c r="AF1203" s="78">
        <v>34</v>
      </c>
      <c r="AG1203" s="78">
        <v>56</v>
      </c>
      <c r="AH1203" s="78">
        <v>1</v>
      </c>
      <c r="AI1203" s="78">
        <v>18</v>
      </c>
      <c r="AJ1203" s="78">
        <v>5</v>
      </c>
      <c r="AK1203" s="78">
        <v>0</v>
      </c>
      <c r="AL1203" s="90" t="s">
        <v>420</v>
      </c>
      <c r="AM1203" s="91">
        <v>550</v>
      </c>
      <c r="AN1203" s="78">
        <v>2750</v>
      </c>
      <c r="AO1203" s="92">
        <v>0.80882352941176472</v>
      </c>
      <c r="AP1203" s="93" t="s">
        <v>210</v>
      </c>
      <c r="AR1203" s="89">
        <v>45628</v>
      </c>
      <c r="AS1203" s="8">
        <v>877</v>
      </c>
      <c r="AT1203" s="9">
        <v>51</v>
      </c>
      <c r="AU1203" s="9">
        <v>63</v>
      </c>
      <c r="AV1203" s="9">
        <v>5</v>
      </c>
      <c r="AW1203" s="9">
        <v>41</v>
      </c>
      <c r="AX1203" s="9">
        <v>5</v>
      </c>
      <c r="AY1203" s="9">
        <v>0</v>
      </c>
      <c r="AZ1203" s="90" t="s">
        <v>388</v>
      </c>
      <c r="BA1203" s="78">
        <v>196</v>
      </c>
      <c r="BB1203" s="9">
        <v>980</v>
      </c>
      <c r="BC1203" s="10">
        <v>0.19215686274509805</v>
      </c>
      <c r="BD1203" s="7"/>
      <c r="BF1203" s="89">
        <v>45628</v>
      </c>
      <c r="BG1203" s="8">
        <v>3824</v>
      </c>
      <c r="BH1203" s="9">
        <v>98</v>
      </c>
      <c r="BI1203" s="73">
        <v>89</v>
      </c>
      <c r="BJ1203" s="9">
        <v>3</v>
      </c>
      <c r="BK1203" s="9">
        <v>11</v>
      </c>
      <c r="BL1203" s="9">
        <v>3</v>
      </c>
      <c r="BM1203" s="9">
        <v>0</v>
      </c>
      <c r="BN1203" s="78">
        <v>800</v>
      </c>
      <c r="BO1203" s="9">
        <v>2400</v>
      </c>
      <c r="BP1203" s="10">
        <v>0.24489795918367346</v>
      </c>
      <c r="BQ1203" s="7" t="s">
        <v>390</v>
      </c>
      <c r="BS1203" s="1"/>
      <c r="BT1203" s="89">
        <v>45628</v>
      </c>
      <c r="BU1203" s="8">
        <v>3507</v>
      </c>
      <c r="BV1203" s="9">
        <v>67</v>
      </c>
      <c r="BW1203" s="9">
        <v>108</v>
      </c>
      <c r="BX1203" s="9">
        <v>1</v>
      </c>
      <c r="BY1203" s="9">
        <v>16</v>
      </c>
      <c r="BZ1203" s="9">
        <v>1</v>
      </c>
      <c r="CA1203" s="9">
        <v>0</v>
      </c>
      <c r="CB1203" s="78"/>
      <c r="CC1203" s="78">
        <v>1012</v>
      </c>
      <c r="CD1203" s="9">
        <v>495</v>
      </c>
      <c r="CE1203" s="10">
        <v>7.3880597014925373E-2</v>
      </c>
      <c r="CF1203" s="7" t="s">
        <v>421</v>
      </c>
      <c r="CH1203" s="89"/>
      <c r="CI1203" s="8">
        <v>42665</v>
      </c>
      <c r="CJ1203" s="9">
        <v>0</v>
      </c>
      <c r="CK1203" s="9">
        <v>210</v>
      </c>
      <c r="CL1203" s="9">
        <v>0</v>
      </c>
      <c r="CM1203" s="9">
        <v>17</v>
      </c>
      <c r="CN1203" s="9">
        <v>0</v>
      </c>
      <c r="CO1203" s="9">
        <v>0</v>
      </c>
      <c r="CP1203" s="78"/>
      <c r="CQ1203" s="78">
        <v>400</v>
      </c>
      <c r="CR1203" s="9">
        <v>0</v>
      </c>
      <c r="CS1203" s="10">
        <v>0</v>
      </c>
      <c r="CT1203" s="7"/>
      <c r="CU1203" s="250"/>
      <c r="CV1203" s="250"/>
      <c r="CW1203" s="250"/>
      <c r="CX1203" s="250"/>
      <c r="CY1203" s="250"/>
      <c r="CZ1203" s="13"/>
      <c r="DA1203" s="250"/>
      <c r="DI1203" s="250"/>
      <c r="DJ1203" s="250"/>
      <c r="DK1203" s="250"/>
      <c r="DL1203" s="250"/>
      <c r="DM1203" s="13"/>
      <c r="DN1203" s="250"/>
    </row>
    <row r="1204" spans="1:118" ht="15" customHeight="1">
      <c r="A1204" s="15"/>
      <c r="B1204" s="15"/>
      <c r="C1204" s="9">
        <v>4545</v>
      </c>
      <c r="D1204" s="9">
        <v>144</v>
      </c>
      <c r="E1204" s="9">
        <v>106</v>
      </c>
      <c r="F1204" s="9">
        <v>6</v>
      </c>
      <c r="G1204" s="9">
        <v>9</v>
      </c>
      <c r="H1204" s="9">
        <v>6</v>
      </c>
      <c r="I1204" s="9">
        <v>5</v>
      </c>
      <c r="J1204" s="90" t="s">
        <v>33</v>
      </c>
      <c r="K1204" s="78">
        <v>682</v>
      </c>
      <c r="L1204" s="9">
        <v>4092</v>
      </c>
      <c r="M1204" s="10">
        <v>0.28416666666666668</v>
      </c>
      <c r="N1204" s="7"/>
      <c r="P1204" s="15"/>
      <c r="Q1204" s="9">
        <v>3569</v>
      </c>
      <c r="R1204" s="9">
        <v>51</v>
      </c>
      <c r="S1204" s="9">
        <v>160</v>
      </c>
      <c r="T1204" s="9">
        <v>2</v>
      </c>
      <c r="U1204" s="9">
        <v>31</v>
      </c>
      <c r="V1204" s="9">
        <v>3</v>
      </c>
      <c r="W1204" s="9">
        <v>0</v>
      </c>
      <c r="X1204" s="90" t="s">
        <v>219</v>
      </c>
      <c r="Y1204" s="78">
        <v>165</v>
      </c>
      <c r="Z1204" s="9">
        <v>495</v>
      </c>
      <c r="AA1204" s="10">
        <v>9.7058823529411767E-2</v>
      </c>
      <c r="AB1204" s="7"/>
      <c r="AD1204" s="15"/>
      <c r="AE1204" s="9">
        <v>2074</v>
      </c>
      <c r="AF1204" s="9">
        <v>77</v>
      </c>
      <c r="AG1204" s="9">
        <v>92</v>
      </c>
      <c r="AH1204" s="9">
        <v>1</v>
      </c>
      <c r="AI1204" s="9">
        <v>32</v>
      </c>
      <c r="AJ1204" s="9">
        <v>1</v>
      </c>
      <c r="AK1204" s="9">
        <v>0</v>
      </c>
      <c r="AL1204" s="90" t="s">
        <v>282</v>
      </c>
      <c r="AM1204" s="78">
        <v>500</v>
      </c>
      <c r="AN1204" s="9">
        <v>500</v>
      </c>
      <c r="AO1204" s="10">
        <v>6.4935064935064929E-2</v>
      </c>
      <c r="AP1204" s="7" t="s">
        <v>357</v>
      </c>
      <c r="AR1204" s="89"/>
      <c r="AS1204" s="8">
        <v>992</v>
      </c>
      <c r="AT1204" s="9">
        <v>41</v>
      </c>
      <c r="AU1204" s="9">
        <v>135</v>
      </c>
      <c r="AV1204" s="9">
        <v>7</v>
      </c>
      <c r="AW1204" s="9">
        <v>185</v>
      </c>
      <c r="AX1204" s="9">
        <v>10</v>
      </c>
      <c r="AY1204" s="9">
        <v>0</v>
      </c>
      <c r="AZ1204" s="90" t="s">
        <v>422</v>
      </c>
      <c r="BA1204" s="78">
        <v>100</v>
      </c>
      <c r="BB1204" s="9">
        <v>1000</v>
      </c>
      <c r="BC1204" s="10">
        <v>0.24390243902439024</v>
      </c>
      <c r="BD1204" s="7"/>
      <c r="BF1204" s="15">
        <f>IF(A1207="","",A1207)</f>
        <v>45635</v>
      </c>
      <c r="BG1204" s="8">
        <v>3989</v>
      </c>
      <c r="BH1204" s="9">
        <f t="shared" ref="BH1204:BH1211" si="1940">IF(BG1204="","",BG1204-BG1203)</f>
        <v>165</v>
      </c>
      <c r="BI1204" s="73">
        <v>93</v>
      </c>
      <c r="BJ1204" s="9">
        <f t="shared" ref="BJ1204:BJ1211" si="1941">IF(BI1204="","",BI1204-BI1203)</f>
        <v>4</v>
      </c>
      <c r="BK1204" s="9">
        <v>7</v>
      </c>
      <c r="BL1204" s="9">
        <f t="shared" ref="BL1204:BL1211" si="1942">IF(BK1204="","",BK1203+BM1203-BK1204)</f>
        <v>4</v>
      </c>
      <c r="BM1204" s="9">
        <v>3</v>
      </c>
      <c r="BN1204" s="78">
        <f t="shared" ref="BN1204:BN1219" si="1943">IF(BG1204="","",BN1203)</f>
        <v>800</v>
      </c>
      <c r="BO1204" s="9">
        <f t="shared" ref="BO1204:BO1211" si="1944">IF(BN1204="","",BL1204*BN1204)</f>
        <v>3200</v>
      </c>
      <c r="BP1204" s="10">
        <f t="shared" ref="BP1204:BP1211" si="1945">IF(BO1204="","",BO1204/(BH1204*100))</f>
        <v>0.19393939393939394</v>
      </c>
      <c r="BQ1204" s="7"/>
      <c r="BS1204" s="1"/>
      <c r="BT1204" s="89">
        <f>IF(A1207="","",A1207)</f>
        <v>45635</v>
      </c>
      <c r="BU1204" s="8">
        <v>3665</v>
      </c>
      <c r="BV1204" s="9">
        <f t="shared" ref="BV1204:BV1211" si="1946">IF(BU1204="","",BU1204-BU1203)</f>
        <v>158</v>
      </c>
      <c r="BW1204" s="9">
        <v>112</v>
      </c>
      <c r="BX1204" s="9">
        <f t="shared" ref="BX1204:BX1211" si="1947">IF(BW1204="","",BW1204-BW1203)</f>
        <v>4</v>
      </c>
      <c r="BY1204" s="9">
        <v>11</v>
      </c>
      <c r="BZ1204" s="9">
        <f t="shared" ref="BZ1204:BZ1211" si="1948">IF(BY1204="","",BY1203+CA1203-BY1204)</f>
        <v>5</v>
      </c>
      <c r="CA1204" s="9">
        <v>0</v>
      </c>
      <c r="CB1204" s="78"/>
      <c r="CC1204" s="78">
        <f t="shared" ref="CC1204:CC1219" si="1949">IF(BU1204="","",CC1203)</f>
        <v>1012</v>
      </c>
      <c r="CD1204" s="9">
        <f t="shared" ref="CD1204:CD1211" si="1950">IF(CC1204="","",BZ1204*CC1204)</f>
        <v>5060</v>
      </c>
      <c r="CE1204" s="10">
        <f t="shared" ref="CE1204:CE1211" si="1951">IF(CD1204="","",CD1204/(BV1204*100))</f>
        <v>0.32025316455696201</v>
      </c>
      <c r="CF1204" s="7"/>
      <c r="CH1204" s="89">
        <f>IF(A1207="","",A1207)</f>
        <v>45635</v>
      </c>
      <c r="CI1204" s="8">
        <v>42665</v>
      </c>
      <c r="CJ1204" s="9">
        <f t="shared" ref="CJ1204:CJ1211" si="1952">IF(CI1204="","",CI1204-CI1203)</f>
        <v>0</v>
      </c>
      <c r="CK1204" s="9">
        <v>210</v>
      </c>
      <c r="CL1204" s="9">
        <f t="shared" ref="CL1204:CL1211" si="1953">IF(CK1204="","",CK1204-CK1203)</f>
        <v>0</v>
      </c>
      <c r="CM1204" s="9">
        <v>17</v>
      </c>
      <c r="CN1204" s="9">
        <f t="shared" ref="CN1204:CN1211" si="1954">IF(CM1204="","",CM1203+CO1203-CM1204)</f>
        <v>0</v>
      </c>
      <c r="CO1204" s="9">
        <v>0</v>
      </c>
      <c r="CP1204" s="78"/>
      <c r="CQ1204" s="78">
        <f t="shared" ref="CQ1204:CQ1219" si="1955">IF(CI1204="","",CQ1203)</f>
        <v>400</v>
      </c>
      <c r="CR1204" s="9">
        <f t="shared" ref="CR1204:CR1211" si="1956">IF(CQ1204="","",CN1204*CQ1204)</f>
        <v>0</v>
      </c>
      <c r="CS1204" s="10" t="e">
        <f t="shared" ref="CS1204:CS1211" si="1957">IF(CR1204="","",CR1204/(CJ1204*100))</f>
        <v>#DIV/0!</v>
      </c>
      <c r="CT1204" s="7"/>
      <c r="CU1204" s="250"/>
      <c r="CV1204" s="250"/>
      <c r="CW1204" s="250"/>
      <c r="CX1204" s="250"/>
      <c r="CY1204" s="250"/>
      <c r="CZ1204" s="13"/>
      <c r="DA1204" s="250"/>
      <c r="DI1204" s="250"/>
      <c r="DJ1204" s="250"/>
      <c r="DK1204" s="250"/>
      <c r="DL1204" s="250"/>
      <c r="DM1204" s="13"/>
      <c r="DN1204" s="250"/>
    </row>
    <row r="1205" spans="1:118" ht="15" customHeight="1">
      <c r="A1205" s="15"/>
      <c r="B1205" s="15"/>
      <c r="C1205" s="9">
        <v>3270</v>
      </c>
      <c r="D1205" s="9">
        <v>48</v>
      </c>
      <c r="E1205" s="9">
        <v>190</v>
      </c>
      <c r="F1205" s="9">
        <v>4</v>
      </c>
      <c r="G1205" s="9">
        <v>27</v>
      </c>
      <c r="H1205" s="9">
        <v>2</v>
      </c>
      <c r="I1205" s="9">
        <v>0</v>
      </c>
      <c r="J1205" s="62" t="s">
        <v>244</v>
      </c>
      <c r="K1205" s="95">
        <v>188</v>
      </c>
      <c r="L1205" s="9">
        <v>376</v>
      </c>
      <c r="M1205" s="10">
        <v>7.8333333333333338E-2</v>
      </c>
      <c r="N1205" s="7"/>
      <c r="P1205" s="15"/>
      <c r="Q1205" s="9">
        <v>2728</v>
      </c>
      <c r="R1205" s="9">
        <v>122</v>
      </c>
      <c r="S1205" s="9">
        <v>63</v>
      </c>
      <c r="T1205" s="9">
        <v>3</v>
      </c>
      <c r="U1205" s="9">
        <v>21</v>
      </c>
      <c r="V1205" s="9">
        <v>1</v>
      </c>
      <c r="W1205" s="9">
        <v>0</v>
      </c>
      <c r="X1205" s="62" t="s">
        <v>108</v>
      </c>
      <c r="Y1205" s="95">
        <v>640</v>
      </c>
      <c r="Z1205" s="9">
        <v>640</v>
      </c>
      <c r="AA1205" s="10">
        <v>5.2459016393442623E-2</v>
      </c>
      <c r="AB1205" s="7"/>
      <c r="AD1205" s="15"/>
      <c r="AE1205" s="9">
        <v>1173</v>
      </c>
      <c r="AF1205" s="9">
        <v>50</v>
      </c>
      <c r="AG1205" s="9">
        <v>78</v>
      </c>
      <c r="AH1205" s="9">
        <v>3</v>
      </c>
      <c r="AI1205" s="9">
        <v>17</v>
      </c>
      <c r="AJ1205" s="9">
        <v>3</v>
      </c>
      <c r="AK1205" s="9">
        <v>0</v>
      </c>
      <c r="AL1205" s="62" t="s">
        <v>423</v>
      </c>
      <c r="AM1205" s="95">
        <v>398</v>
      </c>
      <c r="AN1205" s="9">
        <v>1194</v>
      </c>
      <c r="AO1205" s="10">
        <v>0.23880000000000001</v>
      </c>
      <c r="AP1205" s="7"/>
      <c r="AR1205" s="17"/>
      <c r="AS1205" s="18">
        <v>957</v>
      </c>
      <c r="AT1205" s="19">
        <v>85</v>
      </c>
      <c r="AU1205" s="19">
        <v>48</v>
      </c>
      <c r="AV1205" s="19">
        <v>1</v>
      </c>
      <c r="AW1205" s="19">
        <v>12</v>
      </c>
      <c r="AX1205" s="19">
        <v>0</v>
      </c>
      <c r="AY1205" s="19">
        <v>0</v>
      </c>
      <c r="AZ1205" s="113" t="s">
        <v>362</v>
      </c>
      <c r="BA1205" s="20">
        <v>334</v>
      </c>
      <c r="BB1205" s="19">
        <v>0</v>
      </c>
      <c r="BC1205" s="21">
        <v>0</v>
      </c>
      <c r="BD1205" s="22"/>
      <c r="BF1205" s="15">
        <f>IF(A1211="","",A1211)</f>
        <v>45642</v>
      </c>
      <c r="BG1205" s="8">
        <v>4198</v>
      </c>
      <c r="BH1205" s="9">
        <f t="shared" si="1940"/>
        <v>209</v>
      </c>
      <c r="BI1205" s="73">
        <v>96</v>
      </c>
      <c r="BJ1205" s="9">
        <f t="shared" si="1941"/>
        <v>3</v>
      </c>
      <c r="BK1205" s="9">
        <v>7</v>
      </c>
      <c r="BL1205" s="9">
        <f t="shared" si="1942"/>
        <v>3</v>
      </c>
      <c r="BM1205" s="9">
        <v>5</v>
      </c>
      <c r="BN1205" s="78">
        <f t="shared" si="1943"/>
        <v>800</v>
      </c>
      <c r="BO1205" s="9">
        <f t="shared" si="1944"/>
        <v>2400</v>
      </c>
      <c r="BP1205" s="10">
        <f t="shared" si="1945"/>
        <v>0.11483253588516747</v>
      </c>
      <c r="BQ1205" s="7"/>
      <c r="BS1205" s="1"/>
      <c r="BT1205" s="89">
        <f>IF(A1211="","",A1211)</f>
        <v>45642</v>
      </c>
      <c r="BU1205" s="8">
        <v>3840</v>
      </c>
      <c r="BV1205" s="9">
        <f t="shared" si="1946"/>
        <v>175</v>
      </c>
      <c r="BW1205" s="9">
        <v>119</v>
      </c>
      <c r="BX1205" s="9">
        <f t="shared" si="1947"/>
        <v>7</v>
      </c>
      <c r="BY1205" s="9">
        <v>4</v>
      </c>
      <c r="BZ1205" s="9">
        <f t="shared" si="1948"/>
        <v>7</v>
      </c>
      <c r="CA1205" s="9">
        <v>5</v>
      </c>
      <c r="CB1205" s="78"/>
      <c r="CC1205" s="78">
        <f t="shared" si="1949"/>
        <v>1012</v>
      </c>
      <c r="CD1205" s="9">
        <f t="shared" si="1950"/>
        <v>7084</v>
      </c>
      <c r="CE1205" s="10">
        <f t="shared" si="1951"/>
        <v>0.40479999999999999</v>
      </c>
      <c r="CF1205" s="7" t="s">
        <v>424</v>
      </c>
      <c r="CH1205" s="89">
        <f>IF(A1211="","",A1211)</f>
        <v>45642</v>
      </c>
      <c r="CI1205" s="8">
        <v>42665</v>
      </c>
      <c r="CJ1205" s="9">
        <f t="shared" si="1952"/>
        <v>0</v>
      </c>
      <c r="CK1205" s="9">
        <v>210</v>
      </c>
      <c r="CL1205" s="9">
        <f t="shared" si="1953"/>
        <v>0</v>
      </c>
      <c r="CM1205" s="9">
        <v>17</v>
      </c>
      <c r="CN1205" s="9">
        <f t="shared" si="1954"/>
        <v>0</v>
      </c>
      <c r="CO1205" s="9">
        <v>0</v>
      </c>
      <c r="CP1205" s="78"/>
      <c r="CQ1205" s="78">
        <f t="shared" si="1955"/>
        <v>400</v>
      </c>
      <c r="CR1205" s="9">
        <f t="shared" si="1956"/>
        <v>0</v>
      </c>
      <c r="CS1205" s="10" t="e">
        <f t="shared" si="1957"/>
        <v>#DIV/0!</v>
      </c>
      <c r="CT1205" s="7"/>
      <c r="CU1205" s="250"/>
      <c r="CV1205" s="250"/>
      <c r="CW1205" s="250"/>
      <c r="CX1205" s="250"/>
      <c r="CY1205" s="250"/>
      <c r="CZ1205" s="13"/>
      <c r="DA1205" s="250"/>
      <c r="DI1205" s="250"/>
      <c r="DJ1205" s="248"/>
      <c r="DL1205" s="13"/>
      <c r="DM1205" s="13"/>
      <c r="DN1205" s="250"/>
    </row>
    <row r="1206" spans="1:118" ht="15" customHeight="1" thickBot="1">
      <c r="A1206" s="23"/>
      <c r="B1206" s="23"/>
      <c r="C1206" s="24">
        <v>3223</v>
      </c>
      <c r="D1206" s="24">
        <v>106</v>
      </c>
      <c r="E1206" s="24">
        <v>163</v>
      </c>
      <c r="F1206" s="24">
        <v>3</v>
      </c>
      <c r="G1206" s="24">
        <v>19</v>
      </c>
      <c r="H1206" s="24">
        <v>3</v>
      </c>
      <c r="I1206" s="24">
        <v>0</v>
      </c>
      <c r="J1206" s="63" t="s">
        <v>364</v>
      </c>
      <c r="K1206" s="24">
        <v>180</v>
      </c>
      <c r="L1206" s="24">
        <v>540</v>
      </c>
      <c r="M1206" s="26">
        <v>5.0943396226415097E-2</v>
      </c>
      <c r="N1206" s="7"/>
      <c r="P1206" s="23"/>
      <c r="Q1206" s="24">
        <v>2323</v>
      </c>
      <c r="R1206" s="24">
        <v>26</v>
      </c>
      <c r="S1206" s="24">
        <v>106</v>
      </c>
      <c r="T1206" s="24">
        <v>0</v>
      </c>
      <c r="U1206" s="24">
        <v>8</v>
      </c>
      <c r="V1206" s="24">
        <v>0</v>
      </c>
      <c r="W1206" s="24">
        <v>0</v>
      </c>
      <c r="X1206" s="63" t="s">
        <v>425</v>
      </c>
      <c r="Y1206" s="24">
        <v>237</v>
      </c>
      <c r="Z1206" s="24">
        <v>0</v>
      </c>
      <c r="AA1206" s="26">
        <v>0</v>
      </c>
      <c r="AB1206" s="7"/>
      <c r="AD1206" s="23"/>
      <c r="AE1206" s="24">
        <v>1785</v>
      </c>
      <c r="AF1206" s="24">
        <v>60</v>
      </c>
      <c r="AG1206" s="24">
        <v>269</v>
      </c>
      <c r="AH1206" s="24">
        <v>6</v>
      </c>
      <c r="AI1206" s="24">
        <v>57</v>
      </c>
      <c r="AJ1206" s="24">
        <v>6</v>
      </c>
      <c r="AK1206" s="24">
        <v>0</v>
      </c>
      <c r="AL1206" s="63" t="s">
        <v>426</v>
      </c>
      <c r="AM1206" s="24">
        <v>211</v>
      </c>
      <c r="AN1206" s="24">
        <v>1266</v>
      </c>
      <c r="AO1206" s="26">
        <v>0.21099999999999999</v>
      </c>
      <c r="AP1206" s="7"/>
      <c r="AR1206" s="23"/>
      <c r="AS1206" s="27">
        <v>786</v>
      </c>
      <c r="AT1206" s="24">
        <v>34</v>
      </c>
      <c r="AU1206" s="24">
        <v>42</v>
      </c>
      <c r="AV1206" s="24">
        <v>1</v>
      </c>
      <c r="AW1206" s="24">
        <v>9</v>
      </c>
      <c r="AX1206" s="24">
        <v>1</v>
      </c>
      <c r="AY1206" s="24">
        <v>0</v>
      </c>
      <c r="AZ1206" s="63" t="s">
        <v>396</v>
      </c>
      <c r="BA1206" s="24">
        <v>682</v>
      </c>
      <c r="BB1206" s="24">
        <v>682</v>
      </c>
      <c r="BC1206" s="26">
        <v>0.20058823529411765</v>
      </c>
      <c r="BD1206" s="22"/>
      <c r="BF1206" s="15">
        <f>IF(A1215="","",A1215)</f>
        <v>45647</v>
      </c>
      <c r="BG1206" s="8">
        <v>4255</v>
      </c>
      <c r="BH1206" s="9">
        <f t="shared" si="1940"/>
        <v>57</v>
      </c>
      <c r="BI1206" s="73">
        <v>98</v>
      </c>
      <c r="BJ1206" s="9">
        <f t="shared" si="1941"/>
        <v>2</v>
      </c>
      <c r="BK1206" s="9">
        <v>10</v>
      </c>
      <c r="BL1206" s="9">
        <f t="shared" si="1942"/>
        <v>2</v>
      </c>
      <c r="BM1206" s="9">
        <v>3</v>
      </c>
      <c r="BN1206" s="78">
        <f t="shared" si="1943"/>
        <v>800</v>
      </c>
      <c r="BO1206" s="9">
        <f t="shared" si="1944"/>
        <v>1600</v>
      </c>
      <c r="BP1206" s="10">
        <f t="shared" si="1945"/>
        <v>0.2807017543859649</v>
      </c>
      <c r="BQ1206" s="7"/>
      <c r="BS1206" s="1"/>
      <c r="BT1206" s="89">
        <f>IF(A1215="","",A1215)</f>
        <v>45647</v>
      </c>
      <c r="BU1206" s="8">
        <v>3913</v>
      </c>
      <c r="BV1206" s="9">
        <f t="shared" si="1946"/>
        <v>73</v>
      </c>
      <c r="BW1206" s="9">
        <v>119</v>
      </c>
      <c r="BX1206" s="9">
        <f t="shared" si="1947"/>
        <v>0</v>
      </c>
      <c r="BY1206" s="9">
        <v>9</v>
      </c>
      <c r="BZ1206" s="9">
        <f t="shared" si="1948"/>
        <v>0</v>
      </c>
      <c r="CA1206" s="9">
        <v>4</v>
      </c>
      <c r="CB1206" s="78"/>
      <c r="CC1206" s="78">
        <f t="shared" si="1949"/>
        <v>1012</v>
      </c>
      <c r="CD1206" s="9">
        <f t="shared" si="1950"/>
        <v>0</v>
      </c>
      <c r="CE1206" s="10">
        <f t="shared" si="1951"/>
        <v>0</v>
      </c>
      <c r="CF1206" s="7"/>
      <c r="CH1206" s="89">
        <f>IF(A1215="","",A1215)</f>
        <v>45647</v>
      </c>
      <c r="CI1206" s="8">
        <v>42665</v>
      </c>
      <c r="CJ1206" s="9">
        <f t="shared" si="1952"/>
        <v>0</v>
      </c>
      <c r="CK1206" s="9">
        <v>210</v>
      </c>
      <c r="CL1206" s="9">
        <f t="shared" si="1953"/>
        <v>0</v>
      </c>
      <c r="CM1206" s="9">
        <v>17</v>
      </c>
      <c r="CN1206" s="9">
        <f t="shared" si="1954"/>
        <v>0</v>
      </c>
      <c r="CO1206" s="9">
        <v>0</v>
      </c>
      <c r="CP1206" s="78"/>
      <c r="CQ1206" s="78">
        <f t="shared" si="1955"/>
        <v>400</v>
      </c>
      <c r="CR1206" s="9">
        <f t="shared" si="1956"/>
        <v>0</v>
      </c>
      <c r="CS1206" s="10" t="e">
        <f t="shared" si="1957"/>
        <v>#DIV/0!</v>
      </c>
      <c r="CT1206" s="7" t="s">
        <v>427</v>
      </c>
      <c r="CU1206" s="250"/>
      <c r="CV1206" s="250"/>
      <c r="CW1206" s="250"/>
      <c r="CX1206" s="250"/>
      <c r="CY1206" s="250"/>
      <c r="CZ1206" s="13"/>
      <c r="DA1206" s="250"/>
      <c r="DI1206" s="250"/>
      <c r="DJ1206" s="250"/>
      <c r="DK1206" s="250"/>
      <c r="DL1206" s="55"/>
      <c r="DM1206" s="46"/>
      <c r="DN1206" s="250"/>
    </row>
    <row r="1207" spans="1:118" ht="15" customHeight="1" thickTop="1">
      <c r="A1207" s="89">
        <v>45635</v>
      </c>
      <c r="B1207" s="6">
        <f>IF(A1207="","",SUM(D1207:D1210)+SUM(R1207:R1210)+SUM(BH1204)+SUM(BV1204)+SUM(AF1207:AF1210)+SUM(AT1207:AT1210,CJ1204))</f>
        <v>1531</v>
      </c>
      <c r="C1207" s="78">
        <v>3093</v>
      </c>
      <c r="D1207" s="78">
        <f t="shared" ref="D1207:D1250" si="1958">IF(C1207="","",C1207-C1203)</f>
        <v>138</v>
      </c>
      <c r="E1207" s="78">
        <v>123</v>
      </c>
      <c r="F1207" s="78">
        <f t="shared" ref="F1207:F1250" si="1959">IF(E1207="","",E1207-E1203)</f>
        <v>2</v>
      </c>
      <c r="G1207" s="78">
        <v>21</v>
      </c>
      <c r="H1207" s="78">
        <f t="shared" ref="H1207:H1250" si="1960">IF(G1207="","",G1203+I1203-G1207)</f>
        <v>2</v>
      </c>
      <c r="I1207" s="78">
        <v>8</v>
      </c>
      <c r="J1207" s="90" t="str">
        <f t="shared" ref="J1207:J1225" si="1961">IF(C1207="","",J1203)</f>
        <v>NICIマスコット</v>
      </c>
      <c r="K1207" s="91">
        <f t="shared" ref="K1207:K1225" si="1962">IF(D1207="","",K1203)</f>
        <v>682</v>
      </c>
      <c r="L1207" s="28">
        <f t="shared" ref="L1207:L1250" si="1963">IF(G1207="","",H1207*K1207)</f>
        <v>1364</v>
      </c>
      <c r="M1207" s="29">
        <f t="shared" ref="M1207:M1254" si="1964">IF(H1207="","",L1207/(D1207*100))</f>
        <v>9.8840579710144927E-2</v>
      </c>
      <c r="N1207" s="7"/>
      <c r="P1207" s="89">
        <f>IF(A1207="","",A1207)</f>
        <v>45635</v>
      </c>
      <c r="Q1207" s="78">
        <v>2939</v>
      </c>
      <c r="R1207" s="78">
        <f t="shared" ref="R1207:R1250" si="1965">IF(Q1207="","",Q1207-Q1203)</f>
        <v>73</v>
      </c>
      <c r="S1207" s="78">
        <v>56</v>
      </c>
      <c r="T1207" s="78">
        <f t="shared" ref="T1207:T1250" si="1966">IF(S1207="","",S1207-S1203)</f>
        <v>3</v>
      </c>
      <c r="U1207" s="78">
        <v>6</v>
      </c>
      <c r="V1207" s="78">
        <f t="shared" ref="V1207:V1250" si="1967">IF(U1207="","",U1203+W1203-U1207)</f>
        <v>3</v>
      </c>
      <c r="W1207" s="78">
        <v>0</v>
      </c>
      <c r="X1207" s="90" t="s">
        <v>428</v>
      </c>
      <c r="Y1207" s="91">
        <f t="shared" ref="Y1207:Y1225" si="1968">IF(R1207="","",Y1203)</f>
        <v>700</v>
      </c>
      <c r="Z1207" s="28">
        <f t="shared" ref="Z1207:Z1250" si="1969">IF(U1207="","",V1207*Y1207)</f>
        <v>2100</v>
      </c>
      <c r="AA1207" s="29">
        <f t="shared" ref="AA1207:AA1254" si="1970">IF(V1207="","",Z1207/(R1207*100))</f>
        <v>0.28767123287671231</v>
      </c>
      <c r="AB1207" s="7"/>
      <c r="AD1207" s="89">
        <f>IF(A1207="","",A1207)</f>
        <v>45635</v>
      </c>
      <c r="AE1207" s="78">
        <v>1712</v>
      </c>
      <c r="AF1207" s="78">
        <f t="shared" ref="AF1207:AF1250" si="1971">IF(AE1207="","",AE1207-AE1203)</f>
        <v>61</v>
      </c>
      <c r="AG1207" s="78">
        <v>58</v>
      </c>
      <c r="AH1207" s="78">
        <f t="shared" ref="AH1207:AH1250" si="1972">IF(AG1207="","",AG1207-AG1203)</f>
        <v>2</v>
      </c>
      <c r="AI1207" s="78">
        <v>16</v>
      </c>
      <c r="AJ1207" s="78">
        <f t="shared" ref="AJ1207:AJ1250" si="1973">IF(AI1207="","",AI1203+AK1203-AI1207)</f>
        <v>2</v>
      </c>
      <c r="AK1207" s="78">
        <v>6</v>
      </c>
      <c r="AL1207" s="90" t="str">
        <f t="shared" ref="AL1207:AL1242" si="1974">IF(AE1207="","",AL1203)</f>
        <v>サンリオリストバンド</v>
      </c>
      <c r="AM1207" s="91">
        <f t="shared" ref="AM1207:AM1242" si="1975">IF(AF1207="","",AM1203)</f>
        <v>550</v>
      </c>
      <c r="AN1207" s="28">
        <f t="shared" ref="AN1207:AN1250" si="1976">IF(AI1207="","",AJ1207*AM1207)</f>
        <v>1100</v>
      </c>
      <c r="AO1207" s="29">
        <f t="shared" ref="AO1207:AO1254" si="1977">IF(AJ1207="","",AN1207/(AF1207*100))</f>
        <v>0.18032786885245902</v>
      </c>
      <c r="AP1207" s="7"/>
      <c r="AR1207" s="89">
        <f>IF(A1207="","",A1207)</f>
        <v>45635</v>
      </c>
      <c r="AS1207" s="8">
        <v>969</v>
      </c>
      <c r="AT1207" s="78">
        <f t="shared" ref="AT1207:AT1246" si="1978">IF(AS1207="","",AS1207-AS1203)</f>
        <v>92</v>
      </c>
      <c r="AU1207" s="78">
        <v>67</v>
      </c>
      <c r="AV1207" s="28">
        <f t="shared" ref="AV1207:AV1246" si="1979">IF(AU1207="","",AU1207-AU1203)</f>
        <v>4</v>
      </c>
      <c r="AW1207" s="9">
        <v>37</v>
      </c>
      <c r="AX1207" s="78">
        <f t="shared" ref="AX1207:AX1246" si="1980">IF(AW1207="","",AW1203+AY1203-AW1207)</f>
        <v>4</v>
      </c>
      <c r="AY1207" s="9">
        <v>0</v>
      </c>
      <c r="AZ1207" s="90" t="str">
        <f t="shared" ref="AZ1207:AZ1246" si="1981">IF(AS1207="","",AZ1203)</f>
        <v>プチリップブラシ</v>
      </c>
      <c r="BA1207" s="91">
        <f t="shared" ref="BA1207:BA1246" si="1982">IF(AT1207="","",BA1203)</f>
        <v>196</v>
      </c>
      <c r="BB1207" s="28">
        <f t="shared" ref="BB1207:BB1246" si="1983">IF(AW1207="","",AX1207*BA1207)</f>
        <v>784</v>
      </c>
      <c r="BC1207" s="29">
        <f t="shared" ref="BC1207:BC1246" si="1984">IF(AX1207="","",BB1207/(AT1207*100))</f>
        <v>8.5217391304347828E-2</v>
      </c>
      <c r="BD1207" s="22"/>
      <c r="BF1207" s="15">
        <f>IF(A1219="","",A1219)</f>
        <v>45653</v>
      </c>
      <c r="BG1207" s="8">
        <v>4358</v>
      </c>
      <c r="BH1207" s="9">
        <f t="shared" si="1940"/>
        <v>103</v>
      </c>
      <c r="BI1207" s="73">
        <v>102</v>
      </c>
      <c r="BJ1207" s="9">
        <f t="shared" si="1941"/>
        <v>4</v>
      </c>
      <c r="BK1207" s="9">
        <v>9</v>
      </c>
      <c r="BL1207" s="9">
        <f t="shared" si="1942"/>
        <v>4</v>
      </c>
      <c r="BM1207" s="9">
        <v>3</v>
      </c>
      <c r="BN1207" s="78">
        <f t="shared" si="1943"/>
        <v>800</v>
      </c>
      <c r="BO1207" s="9">
        <f t="shared" si="1944"/>
        <v>3200</v>
      </c>
      <c r="BP1207" s="10">
        <f t="shared" si="1945"/>
        <v>0.31067961165048541</v>
      </c>
      <c r="BQ1207" s="7"/>
      <c r="BS1207" s="1"/>
      <c r="BT1207" s="89">
        <f>IF(A1219="","",A1219)</f>
        <v>45653</v>
      </c>
      <c r="BU1207" s="8">
        <v>4075</v>
      </c>
      <c r="BV1207" s="9">
        <f t="shared" si="1946"/>
        <v>162</v>
      </c>
      <c r="BW1207" s="9">
        <v>121</v>
      </c>
      <c r="BX1207" s="9">
        <f t="shared" si="1947"/>
        <v>2</v>
      </c>
      <c r="BY1207" s="9">
        <v>9</v>
      </c>
      <c r="BZ1207" s="9">
        <f t="shared" si="1948"/>
        <v>4</v>
      </c>
      <c r="CA1207" s="9">
        <v>4</v>
      </c>
      <c r="CB1207" s="78"/>
      <c r="CC1207" s="78">
        <f t="shared" si="1949"/>
        <v>1012</v>
      </c>
      <c r="CD1207" s="9">
        <f t="shared" si="1950"/>
        <v>4048</v>
      </c>
      <c r="CE1207" s="10">
        <f t="shared" si="1951"/>
        <v>0.24987654320987654</v>
      </c>
      <c r="CF1207" s="7"/>
      <c r="CH1207" s="89">
        <f>IF(A1219="","",A1219)</f>
        <v>45653</v>
      </c>
      <c r="CI1207" s="8">
        <v>42716</v>
      </c>
      <c r="CJ1207" s="9">
        <f t="shared" si="1952"/>
        <v>51</v>
      </c>
      <c r="CK1207" s="9">
        <v>211</v>
      </c>
      <c r="CL1207" s="9">
        <f t="shared" si="1953"/>
        <v>1</v>
      </c>
      <c r="CM1207" s="9">
        <v>12</v>
      </c>
      <c r="CN1207" s="9">
        <f t="shared" si="1954"/>
        <v>5</v>
      </c>
      <c r="CO1207" s="9">
        <v>1</v>
      </c>
      <c r="CP1207" s="78"/>
      <c r="CQ1207" s="78">
        <f t="shared" si="1955"/>
        <v>400</v>
      </c>
      <c r="CR1207" s="9">
        <f t="shared" si="1956"/>
        <v>2000</v>
      </c>
      <c r="CS1207" s="10">
        <f t="shared" si="1957"/>
        <v>0.39215686274509803</v>
      </c>
      <c r="CT1207" s="7"/>
      <c r="CU1207" s="250"/>
      <c r="CV1207" s="250"/>
      <c r="CW1207" s="250"/>
      <c r="CX1207" s="250"/>
      <c r="CY1207" s="250"/>
      <c r="CZ1207" s="13"/>
      <c r="DA1207" s="250"/>
      <c r="DI1207" s="250"/>
      <c r="DJ1207" s="250"/>
      <c r="DK1207" s="250"/>
      <c r="DL1207" s="55"/>
      <c r="DM1207" s="46"/>
      <c r="DN1207" s="250"/>
    </row>
    <row r="1208" spans="1:118" ht="15" customHeight="1">
      <c r="A1208" s="2"/>
      <c r="B1208" s="15"/>
      <c r="C1208" s="9">
        <v>4671</v>
      </c>
      <c r="D1208" s="9">
        <f t="shared" si="1958"/>
        <v>126</v>
      </c>
      <c r="E1208" s="9">
        <v>110</v>
      </c>
      <c r="F1208" s="9">
        <f t="shared" si="1959"/>
        <v>4</v>
      </c>
      <c r="G1208" s="9">
        <v>10</v>
      </c>
      <c r="H1208" s="9">
        <f t="shared" si="1960"/>
        <v>4</v>
      </c>
      <c r="I1208" s="9">
        <v>5</v>
      </c>
      <c r="J1208" s="62" t="str">
        <f t="shared" si="1961"/>
        <v>ピクミンマスコット</v>
      </c>
      <c r="K1208" s="95">
        <f t="shared" si="1962"/>
        <v>682</v>
      </c>
      <c r="L1208" s="9">
        <f t="shared" si="1963"/>
        <v>2728</v>
      </c>
      <c r="M1208" s="10">
        <f t="shared" si="1964"/>
        <v>0.21650793650793651</v>
      </c>
      <c r="N1208" s="7"/>
      <c r="P1208" s="15"/>
      <c r="Q1208" s="9">
        <v>3657</v>
      </c>
      <c r="R1208" s="9">
        <f t="shared" si="1965"/>
        <v>88</v>
      </c>
      <c r="S1208" s="9">
        <v>164</v>
      </c>
      <c r="T1208" s="9">
        <f t="shared" si="1966"/>
        <v>4</v>
      </c>
      <c r="U1208" s="9">
        <v>24</v>
      </c>
      <c r="V1208" s="9">
        <f t="shared" si="1967"/>
        <v>7</v>
      </c>
      <c r="W1208" s="9">
        <v>0</v>
      </c>
      <c r="X1208" s="62" t="str">
        <f t="shared" ref="X1208:X1225" si="1985">IF(Q1208="","",X1204)</f>
        <v>グミッツェル</v>
      </c>
      <c r="Y1208" s="95">
        <f t="shared" si="1968"/>
        <v>165</v>
      </c>
      <c r="Z1208" s="9">
        <f t="shared" si="1969"/>
        <v>1155</v>
      </c>
      <c r="AA1208" s="10">
        <f t="shared" si="1970"/>
        <v>0.13125000000000001</v>
      </c>
      <c r="AB1208" s="7"/>
      <c r="AD1208" s="15"/>
      <c r="AE1208" s="9">
        <v>2139</v>
      </c>
      <c r="AF1208" s="9">
        <f t="shared" si="1971"/>
        <v>65</v>
      </c>
      <c r="AG1208" s="9">
        <v>93</v>
      </c>
      <c r="AH1208" s="9">
        <f t="shared" si="1972"/>
        <v>1</v>
      </c>
      <c r="AI1208" s="9">
        <v>30</v>
      </c>
      <c r="AJ1208" s="9">
        <f t="shared" si="1973"/>
        <v>2</v>
      </c>
      <c r="AK1208" s="9">
        <v>0</v>
      </c>
      <c r="AL1208" s="62" t="str">
        <f t="shared" si="1974"/>
        <v>サンリオがま口</v>
      </c>
      <c r="AM1208" s="95">
        <f t="shared" si="1975"/>
        <v>500</v>
      </c>
      <c r="AN1208" s="9">
        <f t="shared" si="1976"/>
        <v>1000</v>
      </c>
      <c r="AO1208" s="10">
        <f t="shared" si="1977"/>
        <v>0.15384615384615385</v>
      </c>
      <c r="AP1208" s="7"/>
      <c r="AR1208" s="89"/>
      <c r="AS1208" s="8">
        <v>1024</v>
      </c>
      <c r="AT1208" s="9">
        <f t="shared" si="1978"/>
        <v>32</v>
      </c>
      <c r="AU1208" s="9">
        <v>139</v>
      </c>
      <c r="AV1208" s="9">
        <f t="shared" si="1979"/>
        <v>4</v>
      </c>
      <c r="AW1208" s="9">
        <v>175</v>
      </c>
      <c r="AX1208" s="9">
        <f t="shared" si="1980"/>
        <v>10</v>
      </c>
      <c r="AY1208" s="9">
        <v>24</v>
      </c>
      <c r="AZ1208" s="62" t="str">
        <f t="shared" si="1981"/>
        <v>プチリップBC</v>
      </c>
      <c r="BA1208" s="95">
        <f t="shared" si="1982"/>
        <v>100</v>
      </c>
      <c r="BB1208" s="9">
        <f t="shared" si="1983"/>
        <v>1000</v>
      </c>
      <c r="BC1208" s="10">
        <f t="shared" si="1984"/>
        <v>0.3125</v>
      </c>
      <c r="BD1208" s="22"/>
      <c r="BF1208" s="15">
        <f>IF(A1223="","",A1223)</f>
        <v>45656</v>
      </c>
      <c r="BG1208" s="8">
        <v>4442</v>
      </c>
      <c r="BH1208" s="9">
        <f>IF(BG1208="","",BG1208-BG1207)</f>
        <v>84</v>
      </c>
      <c r="BI1208" s="73">
        <v>104</v>
      </c>
      <c r="BJ1208" s="9">
        <f t="shared" si="1941"/>
        <v>2</v>
      </c>
      <c r="BK1208" s="9">
        <v>10</v>
      </c>
      <c r="BL1208" s="9">
        <f t="shared" si="1942"/>
        <v>2</v>
      </c>
      <c r="BM1208" s="9">
        <v>0</v>
      </c>
      <c r="BN1208" s="78">
        <f t="shared" si="1943"/>
        <v>800</v>
      </c>
      <c r="BO1208" s="9">
        <f t="shared" si="1944"/>
        <v>1600</v>
      </c>
      <c r="BP1208" s="10">
        <f t="shared" si="1945"/>
        <v>0.19047619047619047</v>
      </c>
      <c r="BQ1208" s="7"/>
      <c r="BS1208" s="1"/>
      <c r="BT1208" s="89">
        <f>IF(A1223="","",A1223)</f>
        <v>45656</v>
      </c>
      <c r="BU1208" s="8">
        <v>4255</v>
      </c>
      <c r="BV1208" s="9">
        <f t="shared" si="1946"/>
        <v>180</v>
      </c>
      <c r="BW1208" s="9">
        <v>125</v>
      </c>
      <c r="BX1208" s="9">
        <f t="shared" si="1947"/>
        <v>4</v>
      </c>
      <c r="BY1208" s="9">
        <v>9</v>
      </c>
      <c r="BZ1208" s="9">
        <f t="shared" si="1948"/>
        <v>4</v>
      </c>
      <c r="CA1208" s="9">
        <v>4</v>
      </c>
      <c r="CB1208" s="78"/>
      <c r="CC1208" s="78">
        <f t="shared" si="1949"/>
        <v>1012</v>
      </c>
      <c r="CD1208" s="9">
        <f t="shared" si="1950"/>
        <v>4048</v>
      </c>
      <c r="CE1208" s="10">
        <f t="shared" si="1951"/>
        <v>0.22488888888888889</v>
      </c>
      <c r="CF1208" s="7"/>
      <c r="CH1208" s="89">
        <f>IF(A1223="","",A1223)</f>
        <v>45656</v>
      </c>
      <c r="CI1208" s="8">
        <v>42733</v>
      </c>
      <c r="CJ1208" s="9">
        <f t="shared" si="1952"/>
        <v>17</v>
      </c>
      <c r="CK1208" s="9">
        <v>211</v>
      </c>
      <c r="CL1208" s="9">
        <f t="shared" si="1953"/>
        <v>0</v>
      </c>
      <c r="CM1208" s="9">
        <v>13</v>
      </c>
      <c r="CN1208" s="9">
        <f t="shared" si="1954"/>
        <v>0</v>
      </c>
      <c r="CO1208" s="9">
        <v>1</v>
      </c>
      <c r="CP1208" s="78"/>
      <c r="CQ1208" s="78">
        <f t="shared" si="1955"/>
        <v>400</v>
      </c>
      <c r="CR1208" s="9">
        <f t="shared" si="1956"/>
        <v>0</v>
      </c>
      <c r="CS1208" s="10">
        <f t="shared" si="1957"/>
        <v>0</v>
      </c>
      <c r="CT1208" s="7" t="s">
        <v>429</v>
      </c>
      <c r="CU1208" s="250"/>
      <c r="CV1208" s="250"/>
      <c r="CW1208" s="250"/>
      <c r="CX1208" s="250"/>
      <c r="CY1208" s="250"/>
      <c r="CZ1208" s="13"/>
      <c r="DA1208" s="250"/>
      <c r="DI1208" s="250"/>
      <c r="DJ1208" s="250"/>
      <c r="DK1208" s="250"/>
      <c r="DL1208" s="55"/>
      <c r="DM1208" s="46"/>
      <c r="DN1208" s="250"/>
    </row>
    <row r="1209" spans="1:118" ht="15" customHeight="1">
      <c r="A1209" s="15"/>
      <c r="B1209" s="15"/>
      <c r="C1209" s="9">
        <v>3385</v>
      </c>
      <c r="D1209" s="9">
        <f t="shared" si="1958"/>
        <v>115</v>
      </c>
      <c r="E1209" s="9">
        <v>203</v>
      </c>
      <c r="F1209" s="9">
        <f t="shared" si="1959"/>
        <v>13</v>
      </c>
      <c r="G1209" s="9">
        <v>17</v>
      </c>
      <c r="H1209" s="9">
        <f t="shared" si="1960"/>
        <v>10</v>
      </c>
      <c r="I1209" s="9">
        <v>5</v>
      </c>
      <c r="J1209" s="62" t="str">
        <f t="shared" si="1961"/>
        <v>グミッツェルプチ</v>
      </c>
      <c r="K1209" s="9">
        <f t="shared" si="1962"/>
        <v>188</v>
      </c>
      <c r="L1209" s="9">
        <f t="shared" si="1963"/>
        <v>1880</v>
      </c>
      <c r="M1209" s="10">
        <f t="shared" si="1964"/>
        <v>0.16347826086956521</v>
      </c>
      <c r="N1209" s="7"/>
      <c r="P1209" s="15"/>
      <c r="Q1209" s="9">
        <v>2848</v>
      </c>
      <c r="R1209" s="9">
        <f t="shared" si="1965"/>
        <v>120</v>
      </c>
      <c r="S1209" s="9">
        <v>67</v>
      </c>
      <c r="T1209" s="9">
        <f t="shared" si="1966"/>
        <v>4</v>
      </c>
      <c r="U1209" s="9">
        <v>18</v>
      </c>
      <c r="V1209" s="9">
        <f t="shared" si="1967"/>
        <v>3</v>
      </c>
      <c r="W1209" s="9">
        <v>0</v>
      </c>
      <c r="X1209" s="62" t="str">
        <f t="shared" si="1985"/>
        <v>サンリオキーケース</v>
      </c>
      <c r="Y1209" s="9">
        <f t="shared" si="1968"/>
        <v>640</v>
      </c>
      <c r="Z1209" s="9">
        <f t="shared" si="1969"/>
        <v>1920</v>
      </c>
      <c r="AA1209" s="10">
        <f t="shared" si="1970"/>
        <v>0.16</v>
      </c>
      <c r="AB1209" s="7"/>
      <c r="AD1209" s="15"/>
      <c r="AE1209" s="9">
        <v>1218</v>
      </c>
      <c r="AF1209" s="9">
        <f t="shared" si="1971"/>
        <v>45</v>
      </c>
      <c r="AG1209" s="9">
        <v>82</v>
      </c>
      <c r="AH1209" s="9">
        <f t="shared" si="1972"/>
        <v>4</v>
      </c>
      <c r="AI1209" s="9">
        <v>13</v>
      </c>
      <c r="AJ1209" s="9">
        <f t="shared" si="1973"/>
        <v>4</v>
      </c>
      <c r="AK1209" s="9">
        <v>10</v>
      </c>
      <c r="AL1209" s="62" t="str">
        <f t="shared" si="1974"/>
        <v>ドバイチョコ</v>
      </c>
      <c r="AM1209" s="9">
        <f t="shared" si="1975"/>
        <v>398</v>
      </c>
      <c r="AN1209" s="9">
        <f t="shared" si="1976"/>
        <v>1592</v>
      </c>
      <c r="AO1209" s="10">
        <f t="shared" si="1977"/>
        <v>0.3537777777777778</v>
      </c>
      <c r="AP1209" s="7"/>
      <c r="AR1209" s="17"/>
      <c r="AS1209" s="18">
        <v>1000</v>
      </c>
      <c r="AT1209" s="9">
        <f t="shared" si="1978"/>
        <v>43</v>
      </c>
      <c r="AU1209" s="9">
        <v>50</v>
      </c>
      <c r="AV1209" s="9">
        <f t="shared" si="1979"/>
        <v>2</v>
      </c>
      <c r="AW1209" s="19">
        <v>12</v>
      </c>
      <c r="AX1209" s="9">
        <f t="shared" si="1980"/>
        <v>0</v>
      </c>
      <c r="AY1209" s="19">
        <v>0</v>
      </c>
      <c r="AZ1209" s="62" t="str">
        <f t="shared" si="1981"/>
        <v>アクリルスライム</v>
      </c>
      <c r="BA1209" s="9">
        <f t="shared" si="1982"/>
        <v>334</v>
      </c>
      <c r="BB1209" s="9">
        <f t="shared" si="1983"/>
        <v>0</v>
      </c>
      <c r="BC1209" s="10">
        <f t="shared" si="1984"/>
        <v>0</v>
      </c>
      <c r="BD1209" s="22"/>
      <c r="BF1209" s="15" t="str">
        <f>IF(A1227="","",A1227)</f>
        <v/>
      </c>
      <c r="BG1209" s="8"/>
      <c r="BH1209" s="9"/>
      <c r="BI1209" s="73"/>
      <c r="BJ1209" s="9"/>
      <c r="BK1209" s="9"/>
      <c r="BL1209" s="9"/>
      <c r="BM1209" s="9"/>
      <c r="BN1209" s="78"/>
      <c r="BO1209" s="9"/>
      <c r="BP1209" s="10"/>
      <c r="BQ1209" s="7"/>
      <c r="BS1209" s="1"/>
      <c r="BT1209" s="89"/>
      <c r="BU1209" s="8"/>
      <c r="BV1209" s="9"/>
      <c r="BW1209" s="9"/>
      <c r="BX1209" s="9"/>
      <c r="BY1209" s="9"/>
      <c r="BZ1209" s="9"/>
      <c r="CA1209" s="9"/>
      <c r="CB1209" s="78"/>
      <c r="CC1209" s="78"/>
      <c r="CD1209" s="9"/>
      <c r="CE1209" s="10"/>
      <c r="CF1209" s="7"/>
      <c r="CH1209" s="89"/>
      <c r="CI1209" s="8"/>
      <c r="CJ1209" s="9"/>
      <c r="CK1209" s="9"/>
      <c r="CL1209" s="9"/>
      <c r="CM1209" s="9"/>
      <c r="CN1209" s="9"/>
      <c r="CO1209" s="9"/>
      <c r="CP1209" s="78"/>
      <c r="CQ1209" s="78"/>
      <c r="CR1209" s="9"/>
      <c r="CS1209" s="10"/>
      <c r="CT1209" s="7"/>
      <c r="CU1209" s="250"/>
      <c r="CV1209" s="250"/>
      <c r="CW1209" s="250"/>
      <c r="CX1209" s="250"/>
      <c r="CY1209" s="250"/>
      <c r="CZ1209" s="13"/>
      <c r="DA1209" s="250"/>
      <c r="DI1209" s="250"/>
      <c r="DJ1209" s="250"/>
      <c r="DK1209" s="250"/>
      <c r="DL1209" s="55"/>
      <c r="DM1209" s="46"/>
      <c r="DN1209" s="250"/>
    </row>
    <row r="1210" spans="1:118" ht="15" customHeight="1" thickBot="1">
      <c r="A1210" s="23"/>
      <c r="B1210" s="23"/>
      <c r="C1210" s="24">
        <v>3322</v>
      </c>
      <c r="D1210" s="24">
        <f t="shared" si="1958"/>
        <v>99</v>
      </c>
      <c r="E1210" s="24">
        <v>167</v>
      </c>
      <c r="F1210" s="24">
        <f t="shared" si="1959"/>
        <v>4</v>
      </c>
      <c r="G1210" s="24">
        <v>11</v>
      </c>
      <c r="H1210" s="24">
        <f t="shared" si="1960"/>
        <v>8</v>
      </c>
      <c r="I1210" s="24">
        <v>7</v>
      </c>
      <c r="J1210" s="63" t="str">
        <f t="shared" si="1961"/>
        <v>プロペラアヒル</v>
      </c>
      <c r="K1210" s="96">
        <f t="shared" si="1962"/>
        <v>180</v>
      </c>
      <c r="L1210" s="24">
        <f t="shared" si="1963"/>
        <v>1440</v>
      </c>
      <c r="M1210" s="26">
        <f t="shared" si="1964"/>
        <v>0.14545454545454545</v>
      </c>
      <c r="N1210" s="7"/>
      <c r="P1210" s="23"/>
      <c r="Q1210" s="24">
        <v>2339</v>
      </c>
      <c r="R1210" s="24">
        <f t="shared" si="1965"/>
        <v>16</v>
      </c>
      <c r="S1210" s="24">
        <v>107</v>
      </c>
      <c r="T1210" s="24">
        <f t="shared" si="1966"/>
        <v>1</v>
      </c>
      <c r="U1210" s="24">
        <v>7</v>
      </c>
      <c r="V1210" s="24">
        <f t="shared" si="1967"/>
        <v>1</v>
      </c>
      <c r="W1210" s="24">
        <v>13</v>
      </c>
      <c r="X1210" s="63" t="str">
        <f t="shared" si="1985"/>
        <v>サンリオレインボーポーチ</v>
      </c>
      <c r="Y1210" s="96">
        <f t="shared" si="1968"/>
        <v>237</v>
      </c>
      <c r="Z1210" s="24">
        <f t="shared" si="1969"/>
        <v>237</v>
      </c>
      <c r="AA1210" s="26">
        <f t="shared" si="1970"/>
        <v>0.14812500000000001</v>
      </c>
      <c r="AB1210" s="7" t="s">
        <v>430</v>
      </c>
      <c r="AD1210" s="23"/>
      <c r="AE1210" s="24">
        <v>1841</v>
      </c>
      <c r="AF1210" s="24">
        <f t="shared" si="1971"/>
        <v>56</v>
      </c>
      <c r="AG1210" s="24">
        <v>274</v>
      </c>
      <c r="AH1210" s="24">
        <f t="shared" si="1972"/>
        <v>5</v>
      </c>
      <c r="AI1210" s="24">
        <v>50</v>
      </c>
      <c r="AJ1210" s="24">
        <f t="shared" si="1973"/>
        <v>7</v>
      </c>
      <c r="AK1210" s="24">
        <v>0</v>
      </c>
      <c r="AL1210" s="63" t="str">
        <f t="shared" si="1974"/>
        <v>韓国グミッツェル</v>
      </c>
      <c r="AM1210" s="96">
        <f t="shared" si="1975"/>
        <v>211</v>
      </c>
      <c r="AN1210" s="24">
        <f t="shared" si="1976"/>
        <v>1477</v>
      </c>
      <c r="AO1210" s="26">
        <f t="shared" si="1977"/>
        <v>0.26374999999999998</v>
      </c>
      <c r="AP1210" s="7"/>
      <c r="AR1210" s="23"/>
      <c r="AS1210" s="27">
        <v>825</v>
      </c>
      <c r="AT1210" s="24">
        <f t="shared" si="1978"/>
        <v>39</v>
      </c>
      <c r="AU1210" s="24">
        <v>43</v>
      </c>
      <c r="AV1210" s="24">
        <f t="shared" si="1979"/>
        <v>1</v>
      </c>
      <c r="AW1210" s="24">
        <v>8</v>
      </c>
      <c r="AX1210" s="24">
        <f t="shared" si="1980"/>
        <v>1</v>
      </c>
      <c r="AY1210" s="24">
        <v>0</v>
      </c>
      <c r="AZ1210" s="63" t="str">
        <f t="shared" si="1981"/>
        <v>ボイスチェンジャー</v>
      </c>
      <c r="BA1210" s="96">
        <f t="shared" si="1982"/>
        <v>682</v>
      </c>
      <c r="BB1210" s="24">
        <f t="shared" si="1983"/>
        <v>682</v>
      </c>
      <c r="BC1210" s="26">
        <f t="shared" si="1984"/>
        <v>0.17487179487179488</v>
      </c>
      <c r="BD1210" s="22"/>
      <c r="BF1210" s="89" t="str">
        <f>IF(A1231="","",A1231)</f>
        <v/>
      </c>
      <c r="BG1210" s="9"/>
      <c r="BH1210" s="9"/>
      <c r="BI1210" s="73"/>
      <c r="BJ1210" s="9"/>
      <c r="BK1210" s="9"/>
      <c r="BL1210" s="9"/>
      <c r="BM1210" s="9"/>
      <c r="BN1210" s="78"/>
      <c r="BO1210" s="9"/>
      <c r="BP1210" s="10"/>
      <c r="BQ1210" s="7"/>
      <c r="BS1210" s="1"/>
      <c r="BT1210" s="89"/>
      <c r="BU1210" s="9"/>
      <c r="BV1210" s="9"/>
      <c r="BW1210" s="9"/>
      <c r="BX1210" s="9"/>
      <c r="BY1210" s="9"/>
      <c r="BZ1210" s="9"/>
      <c r="CA1210" s="9"/>
      <c r="CB1210" s="78"/>
      <c r="CC1210" s="78"/>
      <c r="CD1210" s="9"/>
      <c r="CE1210" s="10"/>
      <c r="CF1210" s="7"/>
      <c r="CH1210" s="89"/>
      <c r="CI1210" s="9"/>
      <c r="CJ1210" s="9"/>
      <c r="CK1210" s="9"/>
      <c r="CL1210" s="9"/>
      <c r="CM1210" s="9"/>
      <c r="CN1210" s="9"/>
      <c r="CO1210" s="9"/>
      <c r="CP1210" s="78"/>
      <c r="CQ1210" s="78"/>
      <c r="CR1210" s="9"/>
      <c r="CS1210" s="10"/>
      <c r="CT1210" s="7"/>
      <c r="CU1210" s="250"/>
      <c r="CV1210" s="250"/>
      <c r="CW1210" s="250"/>
      <c r="CX1210" s="250"/>
      <c r="CY1210" s="250"/>
      <c r="CZ1210" s="13"/>
      <c r="DA1210" s="250"/>
      <c r="DI1210" s="250"/>
      <c r="DJ1210" s="318"/>
      <c r="DK1210" s="312"/>
      <c r="DL1210" s="250"/>
      <c r="DM1210" s="46"/>
      <c r="DN1210" s="250"/>
    </row>
    <row r="1211" spans="1:118" ht="15" customHeight="1" thickTop="1">
      <c r="A1211" s="89">
        <v>45642</v>
      </c>
      <c r="B1211" s="6">
        <f>IF(A1211="","",SUM(D1211:D1214)+SUM(R1211:R1214)+SUM(BH1205:BH1205)+SUM(BV1205:BV1205)+SUM(AF1211:AF1214)+SUM(AT1211:AT1214,CJ1205))</f>
        <v>2075</v>
      </c>
      <c r="C1211" s="78">
        <v>3274</v>
      </c>
      <c r="D1211" s="78">
        <f t="shared" si="1958"/>
        <v>181</v>
      </c>
      <c r="E1211" s="78">
        <v>128</v>
      </c>
      <c r="F1211" s="78">
        <f t="shared" si="1959"/>
        <v>5</v>
      </c>
      <c r="G1211" s="78">
        <v>24</v>
      </c>
      <c r="H1211" s="78">
        <f t="shared" si="1960"/>
        <v>5</v>
      </c>
      <c r="I1211" s="78">
        <v>5</v>
      </c>
      <c r="J1211" s="90" t="str">
        <f t="shared" si="1961"/>
        <v>NICIマスコット</v>
      </c>
      <c r="K1211" s="91">
        <f t="shared" si="1962"/>
        <v>682</v>
      </c>
      <c r="L1211" s="28">
        <f t="shared" si="1963"/>
        <v>3410</v>
      </c>
      <c r="M1211" s="29">
        <f t="shared" si="1964"/>
        <v>0.18839779005524862</v>
      </c>
      <c r="N1211" s="7"/>
      <c r="P1211" s="89">
        <f>IF(A1211="","",A1211)</f>
        <v>45642</v>
      </c>
      <c r="Q1211" s="78">
        <v>2993</v>
      </c>
      <c r="R1211" s="78">
        <f t="shared" si="1965"/>
        <v>54</v>
      </c>
      <c r="S1211" s="78">
        <v>58</v>
      </c>
      <c r="T1211" s="28">
        <f t="shared" si="1966"/>
        <v>2</v>
      </c>
      <c r="U1211" s="78">
        <v>4</v>
      </c>
      <c r="V1211" s="78">
        <f t="shared" si="1967"/>
        <v>2</v>
      </c>
      <c r="W1211" s="78">
        <v>12</v>
      </c>
      <c r="X1211" s="90" t="str">
        <f t="shared" si="1985"/>
        <v>マーブルガムスマートウォッチ</v>
      </c>
      <c r="Y1211" s="91">
        <f t="shared" si="1968"/>
        <v>700</v>
      </c>
      <c r="Z1211" s="28">
        <f t="shared" si="1969"/>
        <v>1400</v>
      </c>
      <c r="AA1211" s="29">
        <f t="shared" si="1970"/>
        <v>0.25925925925925924</v>
      </c>
      <c r="AB1211" s="7" t="s">
        <v>431</v>
      </c>
      <c r="AD1211" s="89">
        <f>IF(A1211="","",A1211)</f>
        <v>45642</v>
      </c>
      <c r="AE1211" s="78">
        <v>1784</v>
      </c>
      <c r="AF1211" s="78">
        <f t="shared" si="1971"/>
        <v>72</v>
      </c>
      <c r="AG1211" s="78">
        <v>60</v>
      </c>
      <c r="AH1211" s="28">
        <f t="shared" si="1972"/>
        <v>2</v>
      </c>
      <c r="AI1211" s="78">
        <v>20</v>
      </c>
      <c r="AJ1211" s="78">
        <f t="shared" si="1973"/>
        <v>2</v>
      </c>
      <c r="AK1211" s="78">
        <v>0</v>
      </c>
      <c r="AL1211" s="90" t="str">
        <f t="shared" si="1974"/>
        <v>サンリオリストバンド</v>
      </c>
      <c r="AM1211" s="91">
        <f t="shared" si="1975"/>
        <v>550</v>
      </c>
      <c r="AN1211" s="28">
        <f t="shared" si="1976"/>
        <v>1100</v>
      </c>
      <c r="AO1211" s="29">
        <f t="shared" si="1977"/>
        <v>0.15277777777777779</v>
      </c>
      <c r="AP1211" s="7"/>
      <c r="AR1211" s="89">
        <f>IF(A1211="","",A1211)</f>
        <v>45642</v>
      </c>
      <c r="AS1211" s="78">
        <v>1031</v>
      </c>
      <c r="AT1211" s="78">
        <f t="shared" si="1978"/>
        <v>62</v>
      </c>
      <c r="AU1211" s="78">
        <v>67</v>
      </c>
      <c r="AV1211" s="28">
        <f t="shared" si="1979"/>
        <v>0</v>
      </c>
      <c r="AW1211" s="78">
        <v>37</v>
      </c>
      <c r="AX1211" s="78">
        <f t="shared" si="1980"/>
        <v>0</v>
      </c>
      <c r="AY1211" s="78">
        <v>0</v>
      </c>
      <c r="AZ1211" s="90" t="str">
        <f t="shared" si="1981"/>
        <v>プチリップブラシ</v>
      </c>
      <c r="BA1211" s="91">
        <f t="shared" si="1982"/>
        <v>196</v>
      </c>
      <c r="BB1211" s="28">
        <f t="shared" si="1983"/>
        <v>0</v>
      </c>
      <c r="BC1211" s="29">
        <f t="shared" si="1984"/>
        <v>0</v>
      </c>
      <c r="BD1211" s="22" t="s">
        <v>432</v>
      </c>
      <c r="BF1211" s="15"/>
      <c r="BG1211" s="9"/>
      <c r="BH1211" s="9" t="str">
        <f t="shared" si="1940"/>
        <v/>
      </c>
      <c r="BI1211" s="73"/>
      <c r="BJ1211" s="9" t="str">
        <f t="shared" si="1941"/>
        <v/>
      </c>
      <c r="BK1211" s="9"/>
      <c r="BL1211" s="9" t="str">
        <f t="shared" si="1942"/>
        <v/>
      </c>
      <c r="BM1211" s="9"/>
      <c r="BN1211" s="78" t="str">
        <f t="shared" si="1943"/>
        <v/>
      </c>
      <c r="BO1211" s="9" t="str">
        <f t="shared" si="1944"/>
        <v/>
      </c>
      <c r="BP1211" s="10" t="str">
        <f t="shared" si="1945"/>
        <v/>
      </c>
      <c r="BQ1211" s="7"/>
      <c r="BS1211" s="1"/>
      <c r="BT1211" s="15"/>
      <c r="BU1211" s="9"/>
      <c r="BV1211" s="9" t="str">
        <f t="shared" si="1946"/>
        <v/>
      </c>
      <c r="BW1211" s="9"/>
      <c r="BX1211" s="9" t="str">
        <f t="shared" si="1947"/>
        <v/>
      </c>
      <c r="BY1211" s="9"/>
      <c r="BZ1211" s="9" t="str">
        <f t="shared" si="1948"/>
        <v/>
      </c>
      <c r="CA1211" s="9"/>
      <c r="CB1211" s="78"/>
      <c r="CC1211" s="78" t="str">
        <f t="shared" si="1949"/>
        <v/>
      </c>
      <c r="CD1211" s="9" t="str">
        <f t="shared" si="1950"/>
        <v/>
      </c>
      <c r="CE1211" s="10" t="str">
        <f t="shared" si="1951"/>
        <v/>
      </c>
      <c r="CF1211" s="7"/>
      <c r="CH1211" s="89" t="str">
        <f>IF(A1235="","",A1235)</f>
        <v/>
      </c>
      <c r="CI1211" s="9"/>
      <c r="CJ1211" s="9" t="str">
        <f t="shared" si="1952"/>
        <v/>
      </c>
      <c r="CK1211" s="9"/>
      <c r="CL1211" s="9" t="str">
        <f t="shared" si="1953"/>
        <v/>
      </c>
      <c r="CM1211" s="9"/>
      <c r="CN1211" s="9" t="str">
        <f t="shared" si="1954"/>
        <v/>
      </c>
      <c r="CO1211" s="9"/>
      <c r="CP1211" s="78"/>
      <c r="CQ1211" s="78" t="str">
        <f t="shared" si="1955"/>
        <v/>
      </c>
      <c r="CR1211" s="9" t="str">
        <f t="shared" si="1956"/>
        <v/>
      </c>
      <c r="CS1211" s="10" t="str">
        <f t="shared" si="1957"/>
        <v/>
      </c>
      <c r="CT1211" s="7"/>
      <c r="CU1211" s="250"/>
      <c r="CV1211" s="250"/>
      <c r="CW1211" s="250"/>
      <c r="CX1211" s="250"/>
      <c r="CY1211" s="250"/>
      <c r="CZ1211" s="13"/>
      <c r="DA1211" s="250"/>
      <c r="DI1211" s="250"/>
    </row>
    <row r="1212" spans="1:118" ht="15" customHeight="1">
      <c r="A1212" s="30"/>
      <c r="B1212" s="15"/>
      <c r="C1212" s="9">
        <v>4924</v>
      </c>
      <c r="D1212" s="9">
        <f t="shared" si="1958"/>
        <v>253</v>
      </c>
      <c r="E1212" s="9">
        <v>117</v>
      </c>
      <c r="F1212" s="9">
        <f t="shared" si="1959"/>
        <v>7</v>
      </c>
      <c r="G1212" s="9">
        <v>8</v>
      </c>
      <c r="H1212" s="9">
        <f t="shared" si="1960"/>
        <v>7</v>
      </c>
      <c r="I1212" s="9">
        <v>5</v>
      </c>
      <c r="J1212" s="62" t="str">
        <f t="shared" si="1961"/>
        <v>ピクミンマスコット</v>
      </c>
      <c r="K1212" s="95">
        <f t="shared" si="1962"/>
        <v>682</v>
      </c>
      <c r="L1212" s="9">
        <f t="shared" si="1963"/>
        <v>4774</v>
      </c>
      <c r="M1212" s="10">
        <f t="shared" si="1964"/>
        <v>0.18869565217391304</v>
      </c>
      <c r="N1212" s="7"/>
      <c r="P1212" s="15"/>
      <c r="Q1212" s="9">
        <v>3744</v>
      </c>
      <c r="R1212" s="9">
        <f t="shared" si="1965"/>
        <v>87</v>
      </c>
      <c r="S1212" s="9">
        <v>168</v>
      </c>
      <c r="T1212" s="9">
        <f t="shared" si="1966"/>
        <v>4</v>
      </c>
      <c r="U1212" s="9">
        <v>18</v>
      </c>
      <c r="V1212" s="9">
        <f t="shared" si="1967"/>
        <v>6</v>
      </c>
      <c r="W1212" s="9">
        <v>5</v>
      </c>
      <c r="X1212" s="62" t="str">
        <f t="shared" si="1985"/>
        <v>グミッツェル</v>
      </c>
      <c r="Y1212" s="9">
        <f t="shared" si="1968"/>
        <v>165</v>
      </c>
      <c r="Z1212" s="9">
        <f t="shared" si="1969"/>
        <v>990</v>
      </c>
      <c r="AA1212" s="10">
        <f t="shared" si="1970"/>
        <v>0.11379310344827587</v>
      </c>
      <c r="AB1212" s="7"/>
      <c r="AD1212" s="15"/>
      <c r="AE1212" s="9">
        <v>2207</v>
      </c>
      <c r="AF1212" s="9">
        <f t="shared" si="1971"/>
        <v>68</v>
      </c>
      <c r="AG1212" s="9">
        <v>94</v>
      </c>
      <c r="AH1212" s="9">
        <f t="shared" si="1972"/>
        <v>1</v>
      </c>
      <c r="AI1212" s="9">
        <v>29</v>
      </c>
      <c r="AJ1212" s="9">
        <f t="shared" si="1973"/>
        <v>1</v>
      </c>
      <c r="AK1212" s="9">
        <v>0</v>
      </c>
      <c r="AL1212" s="62" t="str">
        <f t="shared" si="1974"/>
        <v>サンリオがま口</v>
      </c>
      <c r="AM1212" s="95">
        <f t="shared" si="1975"/>
        <v>500</v>
      </c>
      <c r="AN1212" s="9">
        <f t="shared" si="1976"/>
        <v>500</v>
      </c>
      <c r="AO1212" s="10">
        <f t="shared" si="1977"/>
        <v>7.3529411764705885E-2</v>
      </c>
      <c r="AP1212" s="7"/>
      <c r="AR1212" s="15"/>
      <c r="AS1212" s="9">
        <v>1067</v>
      </c>
      <c r="AT1212" s="9">
        <f t="shared" si="1978"/>
        <v>43</v>
      </c>
      <c r="AU1212" s="9">
        <v>148</v>
      </c>
      <c r="AV1212" s="9">
        <f t="shared" si="1979"/>
        <v>9</v>
      </c>
      <c r="AW1212" s="9">
        <v>180</v>
      </c>
      <c r="AX1212" s="9">
        <f t="shared" si="1980"/>
        <v>19</v>
      </c>
      <c r="AY1212" s="9">
        <v>15</v>
      </c>
      <c r="AZ1212" s="62" t="str">
        <f t="shared" si="1981"/>
        <v>プチリップBC</v>
      </c>
      <c r="BA1212" s="95">
        <f t="shared" si="1982"/>
        <v>100</v>
      </c>
      <c r="BB1212" s="9">
        <f t="shared" si="1983"/>
        <v>1900</v>
      </c>
      <c r="BC1212" s="10">
        <f t="shared" si="1984"/>
        <v>0.44186046511627908</v>
      </c>
      <c r="BD1212" s="22"/>
      <c r="BF1212" s="15"/>
      <c r="BG1212" s="9"/>
      <c r="BH1212" s="9"/>
      <c r="BI1212" s="73"/>
      <c r="BJ1212" s="9"/>
      <c r="BK1212" s="9"/>
      <c r="BL1212" s="9"/>
      <c r="BM1212" s="9"/>
      <c r="BN1212" s="78" t="str">
        <f t="shared" si="1943"/>
        <v/>
      </c>
      <c r="BO1212" s="9"/>
      <c r="BP1212" s="10"/>
      <c r="BQ1212" s="7"/>
      <c r="BS1212" s="1"/>
      <c r="BT1212" s="15"/>
      <c r="BU1212" s="9"/>
      <c r="BV1212" s="9"/>
      <c r="BW1212" s="9"/>
      <c r="BX1212" s="9"/>
      <c r="BY1212" s="9"/>
      <c r="BZ1212" s="9"/>
      <c r="CA1212" s="9"/>
      <c r="CB1212" s="78"/>
      <c r="CC1212" s="78" t="str">
        <f t="shared" si="1949"/>
        <v/>
      </c>
      <c r="CD1212" s="9"/>
      <c r="CE1212" s="10"/>
      <c r="CF1212" s="7"/>
      <c r="CH1212" s="89" t="str">
        <f>IF(A1230="","",A1230)</f>
        <v/>
      </c>
      <c r="CI1212" s="9"/>
      <c r="CJ1212" s="9"/>
      <c r="CK1212" s="9"/>
      <c r="CL1212" s="9"/>
      <c r="CM1212" s="9"/>
      <c r="CN1212" s="9"/>
      <c r="CO1212" s="9"/>
      <c r="CP1212" s="78"/>
      <c r="CQ1212" s="78" t="str">
        <f t="shared" si="1955"/>
        <v/>
      </c>
      <c r="CR1212" s="9"/>
      <c r="CS1212" s="10"/>
      <c r="CT1212" s="7"/>
      <c r="CU1212" s="250"/>
      <c r="CV1212" s="250"/>
      <c r="CW1212" s="250"/>
      <c r="CX1212" s="250"/>
      <c r="CY1212" s="250"/>
      <c r="CZ1212" s="13"/>
      <c r="DA1212" s="250"/>
      <c r="DI1212" s="250"/>
    </row>
    <row r="1213" spans="1:118" ht="15" customHeight="1">
      <c r="A1213" s="73"/>
      <c r="B1213" s="15"/>
      <c r="C1213" s="9">
        <v>3487</v>
      </c>
      <c r="D1213" s="9">
        <f t="shared" si="1958"/>
        <v>102</v>
      </c>
      <c r="E1213" s="9">
        <v>221</v>
      </c>
      <c r="F1213" s="9">
        <f t="shared" si="1959"/>
        <v>18</v>
      </c>
      <c r="G1213" s="9">
        <v>8</v>
      </c>
      <c r="H1213" s="9">
        <f t="shared" si="1960"/>
        <v>14</v>
      </c>
      <c r="I1213" s="9">
        <v>0</v>
      </c>
      <c r="J1213" s="62" t="str">
        <f t="shared" si="1961"/>
        <v>グミッツェルプチ</v>
      </c>
      <c r="K1213" s="9">
        <f t="shared" si="1962"/>
        <v>188</v>
      </c>
      <c r="L1213" s="9">
        <f t="shared" si="1963"/>
        <v>2632</v>
      </c>
      <c r="M1213" s="10">
        <f t="shared" si="1964"/>
        <v>0.25803921568627453</v>
      </c>
      <c r="N1213" s="7" t="s">
        <v>295</v>
      </c>
      <c r="P1213" s="15"/>
      <c r="Q1213" s="9">
        <v>3024</v>
      </c>
      <c r="R1213" s="9">
        <f t="shared" si="1965"/>
        <v>176</v>
      </c>
      <c r="S1213" s="9">
        <v>77</v>
      </c>
      <c r="T1213" s="9">
        <f t="shared" si="1966"/>
        <v>10</v>
      </c>
      <c r="U1213" s="9">
        <v>13</v>
      </c>
      <c r="V1213" s="9">
        <f t="shared" si="1967"/>
        <v>5</v>
      </c>
      <c r="W1213" s="9">
        <v>4</v>
      </c>
      <c r="X1213" s="62" t="str">
        <f t="shared" si="1985"/>
        <v>サンリオキーケース</v>
      </c>
      <c r="Y1213" s="9">
        <f t="shared" si="1968"/>
        <v>640</v>
      </c>
      <c r="Z1213" s="9">
        <f t="shared" si="1969"/>
        <v>3200</v>
      </c>
      <c r="AA1213" s="10">
        <f t="shared" si="1970"/>
        <v>0.18181818181818182</v>
      </c>
      <c r="AB1213" s="7"/>
      <c r="AD1213" s="15"/>
      <c r="AE1213" s="9">
        <v>1234</v>
      </c>
      <c r="AF1213" s="9">
        <f t="shared" si="1971"/>
        <v>16</v>
      </c>
      <c r="AG1213" s="9">
        <v>84</v>
      </c>
      <c r="AH1213" s="9">
        <f t="shared" si="1972"/>
        <v>2</v>
      </c>
      <c r="AI1213" s="9">
        <v>21</v>
      </c>
      <c r="AJ1213" s="9">
        <f t="shared" si="1973"/>
        <v>2</v>
      </c>
      <c r="AK1213" s="9">
        <v>-9</v>
      </c>
      <c r="AL1213" s="62" t="str">
        <f t="shared" si="1974"/>
        <v>ドバイチョコ</v>
      </c>
      <c r="AM1213" s="9">
        <f t="shared" si="1975"/>
        <v>398</v>
      </c>
      <c r="AN1213" s="9">
        <f t="shared" si="1976"/>
        <v>796</v>
      </c>
      <c r="AO1213" s="10">
        <f t="shared" si="1977"/>
        <v>0.4975</v>
      </c>
      <c r="AP1213" s="205" t="s">
        <v>433</v>
      </c>
      <c r="AR1213" s="17"/>
      <c r="AS1213" s="9">
        <v>1087</v>
      </c>
      <c r="AT1213" s="9">
        <f t="shared" si="1978"/>
        <v>87</v>
      </c>
      <c r="AU1213" s="9">
        <v>56</v>
      </c>
      <c r="AV1213" s="9">
        <f t="shared" si="1979"/>
        <v>6</v>
      </c>
      <c r="AW1213" s="9">
        <v>11</v>
      </c>
      <c r="AX1213" s="9">
        <f t="shared" si="1980"/>
        <v>1</v>
      </c>
      <c r="AY1213" s="9">
        <v>0</v>
      </c>
      <c r="AZ1213" s="62" t="str">
        <f t="shared" si="1981"/>
        <v>アクリルスライム</v>
      </c>
      <c r="BA1213" s="9">
        <f t="shared" si="1982"/>
        <v>334</v>
      </c>
      <c r="BB1213" s="9">
        <f t="shared" si="1983"/>
        <v>334</v>
      </c>
      <c r="BC1213" s="10">
        <f t="shared" si="1984"/>
        <v>3.8390804597701146E-2</v>
      </c>
      <c r="BD1213" s="22"/>
      <c r="BF1213" s="89"/>
      <c r="BG1213" s="9"/>
      <c r="BH1213" s="9" t="str">
        <f t="shared" ref="BH1213:BH1254" si="1986">IF(BG1213="","",BG1213-BG1212)</f>
        <v/>
      </c>
      <c r="BI1213" s="73"/>
      <c r="BJ1213" s="9" t="str">
        <f t="shared" ref="BJ1213:BJ1255" si="1987">IF(BI1213="","",BI1213-BI1212)</f>
        <v/>
      </c>
      <c r="BK1213" s="9"/>
      <c r="BL1213" s="9" t="str">
        <f t="shared" ref="BL1213:BL1255" si="1988">IF(BK1213="","",BK1212+BM1212-BK1213)</f>
        <v/>
      </c>
      <c r="BM1213" s="9"/>
      <c r="BN1213" s="78" t="str">
        <f t="shared" si="1943"/>
        <v/>
      </c>
      <c r="BO1213" s="9" t="str">
        <f t="shared" ref="BO1213:BO1255" si="1989">IF(BN1213="","",BL1213*BN1213)</f>
        <v/>
      </c>
      <c r="BP1213" s="10" t="str">
        <f t="shared" ref="BP1213:BP1255" si="1990">IF(BO1213="","",BO1213/(BH1213*100))</f>
        <v/>
      </c>
      <c r="BQ1213" s="7"/>
      <c r="BS1213" s="1"/>
      <c r="BT1213" s="89"/>
      <c r="BU1213" s="9"/>
      <c r="BV1213" s="9" t="str">
        <f t="shared" ref="BV1213:BV1254" si="1991">IF(BU1213="","",BU1213-BU1212)</f>
        <v/>
      </c>
      <c r="BW1213" s="9"/>
      <c r="BX1213" s="9" t="str">
        <f t="shared" ref="BX1213:BX1255" si="1992">IF(BW1213="","",BW1213-BW1212)</f>
        <v/>
      </c>
      <c r="BY1213" s="9"/>
      <c r="BZ1213" s="9" t="str">
        <f t="shared" ref="BZ1213:BZ1255" si="1993">IF(BY1213="","",BY1212+CA1212-BY1213)</f>
        <v/>
      </c>
      <c r="CA1213" s="9"/>
      <c r="CB1213" s="78"/>
      <c r="CC1213" s="78" t="str">
        <f t="shared" si="1949"/>
        <v/>
      </c>
      <c r="CD1213" s="9" t="str">
        <f t="shared" ref="CD1213:CD1255" si="1994">IF(CC1213="","",BZ1213*CC1213)</f>
        <v/>
      </c>
      <c r="CE1213" s="10" t="str">
        <f t="shared" ref="CE1213:CE1255" si="1995">IF(CD1213="","",CD1213/(BV1213*100))</f>
        <v/>
      </c>
      <c r="CF1213" s="7"/>
      <c r="CH1213" s="89"/>
      <c r="CI1213" s="9"/>
      <c r="CJ1213" s="9" t="str">
        <f t="shared" ref="CJ1213:CJ1254" si="1996">IF(CI1213="","",CI1213-CI1212)</f>
        <v/>
      </c>
      <c r="CK1213" s="9"/>
      <c r="CL1213" s="9" t="str">
        <f t="shared" ref="CL1213:CL1255" si="1997">IF(CK1213="","",CK1213-CK1212)</f>
        <v/>
      </c>
      <c r="CM1213" s="9"/>
      <c r="CN1213" s="9" t="str">
        <f t="shared" ref="CN1213:CN1255" si="1998">IF(CM1213="","",CM1212+CO1212-CM1213)</f>
        <v/>
      </c>
      <c r="CO1213" s="9"/>
      <c r="CP1213" s="78"/>
      <c r="CQ1213" s="78" t="str">
        <f t="shared" si="1955"/>
        <v/>
      </c>
      <c r="CR1213" s="9" t="str">
        <f t="shared" ref="CR1213:CR1255" si="1999">IF(CQ1213="","",CN1213*CQ1213)</f>
        <v/>
      </c>
      <c r="CS1213" s="10" t="str">
        <f t="shared" ref="CS1213:CS1255" si="2000">IF(CR1213="","",CR1213/(CJ1213*100))</f>
        <v/>
      </c>
      <c r="CT1213" s="7"/>
      <c r="CU1213" s="250"/>
      <c r="CV1213" s="250"/>
      <c r="CW1213" s="250"/>
      <c r="CX1213" s="250"/>
      <c r="CY1213" s="250"/>
      <c r="CZ1213" s="13"/>
      <c r="DA1213" s="250"/>
      <c r="DI1213" s="250"/>
    </row>
    <row r="1214" spans="1:118" ht="15" customHeight="1" thickBot="1">
      <c r="A1214" s="23"/>
      <c r="B1214" s="23"/>
      <c r="C1214" s="24">
        <v>3556</v>
      </c>
      <c r="D1214" s="24">
        <f t="shared" si="1958"/>
        <v>234</v>
      </c>
      <c r="E1214" s="24">
        <v>179</v>
      </c>
      <c r="F1214" s="24">
        <f t="shared" si="1959"/>
        <v>12</v>
      </c>
      <c r="G1214" s="24">
        <v>3</v>
      </c>
      <c r="H1214" s="24">
        <f t="shared" si="1960"/>
        <v>15</v>
      </c>
      <c r="I1214" s="24">
        <v>19</v>
      </c>
      <c r="J1214" s="63" t="str">
        <f t="shared" si="1961"/>
        <v>プロペラアヒル</v>
      </c>
      <c r="K1214" s="96">
        <f t="shared" si="1962"/>
        <v>180</v>
      </c>
      <c r="L1214" s="24">
        <f t="shared" si="1963"/>
        <v>2700</v>
      </c>
      <c r="M1214" s="26">
        <f t="shared" si="1964"/>
        <v>0.11538461538461539</v>
      </c>
      <c r="N1214" s="7"/>
      <c r="P1214" s="23"/>
      <c r="Q1214" s="24">
        <v>2425</v>
      </c>
      <c r="R1214" s="24">
        <f t="shared" si="1965"/>
        <v>86</v>
      </c>
      <c r="S1214" s="24">
        <v>123</v>
      </c>
      <c r="T1214" s="24">
        <f t="shared" si="1966"/>
        <v>16</v>
      </c>
      <c r="U1214" s="24">
        <v>18</v>
      </c>
      <c r="V1214" s="24">
        <f t="shared" si="1967"/>
        <v>2</v>
      </c>
      <c r="W1214" s="24">
        <v>0</v>
      </c>
      <c r="X1214" s="63" t="s">
        <v>357</v>
      </c>
      <c r="Y1214" s="96">
        <v>1012</v>
      </c>
      <c r="Z1214" s="24">
        <f t="shared" si="1969"/>
        <v>2024</v>
      </c>
      <c r="AA1214" s="26">
        <f t="shared" si="1970"/>
        <v>0.23534883720930233</v>
      </c>
      <c r="AB1214" s="7"/>
      <c r="AD1214" s="23"/>
      <c r="AE1214" s="24">
        <v>1897</v>
      </c>
      <c r="AF1214" s="24">
        <f t="shared" si="1971"/>
        <v>56</v>
      </c>
      <c r="AG1214" s="24">
        <v>280</v>
      </c>
      <c r="AH1214" s="24">
        <f t="shared" si="1972"/>
        <v>6</v>
      </c>
      <c r="AI1214" s="24">
        <v>44</v>
      </c>
      <c r="AJ1214" s="24">
        <f t="shared" si="1973"/>
        <v>6</v>
      </c>
      <c r="AK1214" s="24">
        <v>0</v>
      </c>
      <c r="AL1214" s="63" t="str">
        <f t="shared" si="1974"/>
        <v>韓国グミッツェル</v>
      </c>
      <c r="AM1214" s="96">
        <f t="shared" si="1975"/>
        <v>211</v>
      </c>
      <c r="AN1214" s="24">
        <f t="shared" si="1976"/>
        <v>1266</v>
      </c>
      <c r="AO1214" s="26">
        <f t="shared" si="1977"/>
        <v>0.22607142857142856</v>
      </c>
      <c r="AP1214" s="7"/>
      <c r="AR1214" s="23"/>
      <c r="AS1214" s="24">
        <v>939</v>
      </c>
      <c r="AT1214" s="24">
        <f t="shared" si="1978"/>
        <v>114</v>
      </c>
      <c r="AU1214" s="24">
        <v>48</v>
      </c>
      <c r="AV1214" s="24">
        <f t="shared" si="1979"/>
        <v>5</v>
      </c>
      <c r="AW1214" s="24">
        <v>3</v>
      </c>
      <c r="AX1214" s="24">
        <f t="shared" si="1980"/>
        <v>5</v>
      </c>
      <c r="AY1214" s="24">
        <v>7</v>
      </c>
      <c r="AZ1214" s="63" t="str">
        <f t="shared" si="1981"/>
        <v>ボイスチェンジャー</v>
      </c>
      <c r="BA1214" s="96">
        <f t="shared" si="1982"/>
        <v>682</v>
      </c>
      <c r="BB1214" s="24">
        <f t="shared" si="1983"/>
        <v>3410</v>
      </c>
      <c r="BC1214" s="26">
        <f t="shared" si="1984"/>
        <v>0.29912280701754385</v>
      </c>
      <c r="BD1214" s="22"/>
      <c r="BF1214" s="15"/>
      <c r="BG1214" s="9"/>
      <c r="BH1214" s="9" t="str">
        <f t="shared" si="1986"/>
        <v/>
      </c>
      <c r="BI1214" s="73"/>
      <c r="BJ1214" s="9" t="str">
        <f t="shared" si="1987"/>
        <v/>
      </c>
      <c r="BK1214" s="9"/>
      <c r="BL1214" s="9" t="str">
        <f t="shared" si="1988"/>
        <v/>
      </c>
      <c r="BM1214" s="9"/>
      <c r="BN1214" s="78" t="str">
        <f t="shared" si="1943"/>
        <v/>
      </c>
      <c r="BO1214" s="9" t="str">
        <f t="shared" si="1989"/>
        <v/>
      </c>
      <c r="BP1214" s="10" t="str">
        <f t="shared" si="1990"/>
        <v/>
      </c>
      <c r="BQ1214" s="7"/>
      <c r="BS1214" s="1"/>
      <c r="BT1214" s="15"/>
      <c r="BU1214" s="9"/>
      <c r="BV1214" s="9" t="str">
        <f t="shared" si="1991"/>
        <v/>
      </c>
      <c r="BW1214" s="9"/>
      <c r="BX1214" s="9" t="str">
        <f t="shared" si="1992"/>
        <v/>
      </c>
      <c r="BY1214" s="9"/>
      <c r="BZ1214" s="9" t="str">
        <f t="shared" si="1993"/>
        <v/>
      </c>
      <c r="CA1214" s="9"/>
      <c r="CB1214" s="78"/>
      <c r="CC1214" s="78" t="str">
        <f t="shared" si="1949"/>
        <v/>
      </c>
      <c r="CD1214" s="9" t="str">
        <f t="shared" si="1994"/>
        <v/>
      </c>
      <c r="CE1214" s="10" t="str">
        <f t="shared" si="1995"/>
        <v/>
      </c>
      <c r="CF1214" s="7"/>
      <c r="CH1214" s="15"/>
      <c r="CI1214" s="9"/>
      <c r="CJ1214" s="9" t="str">
        <f t="shared" si="1996"/>
        <v/>
      </c>
      <c r="CK1214" s="9"/>
      <c r="CL1214" s="9" t="str">
        <f t="shared" si="1997"/>
        <v/>
      </c>
      <c r="CM1214" s="9"/>
      <c r="CN1214" s="9" t="str">
        <f t="shared" si="1998"/>
        <v/>
      </c>
      <c r="CO1214" s="9"/>
      <c r="CP1214" s="78"/>
      <c r="CQ1214" s="78" t="str">
        <f t="shared" si="1955"/>
        <v/>
      </c>
      <c r="CR1214" s="9" t="str">
        <f t="shared" si="1999"/>
        <v/>
      </c>
      <c r="CS1214" s="10" t="str">
        <f t="shared" si="2000"/>
        <v/>
      </c>
      <c r="CT1214" s="7"/>
      <c r="CU1214" s="250"/>
      <c r="CV1214" s="250"/>
      <c r="CW1214" s="250"/>
      <c r="CX1214" s="250"/>
      <c r="CY1214" s="250"/>
      <c r="CZ1214" s="13"/>
      <c r="DA1214" s="250"/>
      <c r="DI1214" s="250"/>
    </row>
    <row r="1215" spans="1:118" ht="15" customHeight="1" thickTop="1">
      <c r="A1215" s="89">
        <v>45647</v>
      </c>
      <c r="B1215" s="6">
        <f>IF(A1215="","",SUM(D1215:D1218)+SUM(R1215:R1218)+SUM(AF1215:AF1218)+SUM(AT1215:AT1218)+SUM(BH1206,BV1206,CJ1206))</f>
        <v>583</v>
      </c>
      <c r="C1215" s="78">
        <v>3348</v>
      </c>
      <c r="D1215" s="78">
        <f t="shared" si="1958"/>
        <v>74</v>
      </c>
      <c r="E1215" s="78">
        <v>129</v>
      </c>
      <c r="F1215" s="78">
        <f t="shared" si="1959"/>
        <v>1</v>
      </c>
      <c r="G1215" s="78">
        <v>28</v>
      </c>
      <c r="H1215" s="78">
        <f t="shared" si="1960"/>
        <v>1</v>
      </c>
      <c r="I1215" s="78">
        <v>0</v>
      </c>
      <c r="J1215" s="90" t="str">
        <f t="shared" si="1961"/>
        <v>NICIマスコット</v>
      </c>
      <c r="K1215" s="91">
        <f t="shared" si="1962"/>
        <v>682</v>
      </c>
      <c r="L1215" s="28">
        <f t="shared" si="1963"/>
        <v>682</v>
      </c>
      <c r="M1215" s="29">
        <f t="shared" si="1964"/>
        <v>9.2162162162162165E-2</v>
      </c>
      <c r="N1215" s="7"/>
      <c r="P1215" s="89">
        <f>IF(A1215="","",A1215)</f>
        <v>45647</v>
      </c>
      <c r="Q1215" s="78">
        <v>3020</v>
      </c>
      <c r="R1215" s="78">
        <f t="shared" si="1965"/>
        <v>27</v>
      </c>
      <c r="S1215" s="78">
        <v>59</v>
      </c>
      <c r="T1215" s="28">
        <f t="shared" si="1966"/>
        <v>1</v>
      </c>
      <c r="U1215" s="78">
        <v>15</v>
      </c>
      <c r="V1215" s="78">
        <f t="shared" si="1967"/>
        <v>1</v>
      </c>
      <c r="W1215" s="78">
        <v>0</v>
      </c>
      <c r="X1215" s="90" t="str">
        <f t="shared" si="1985"/>
        <v>マーブルガムスマートウォッチ</v>
      </c>
      <c r="Y1215" s="91">
        <f t="shared" si="1968"/>
        <v>700</v>
      </c>
      <c r="Z1215" s="28">
        <f t="shared" si="1969"/>
        <v>700</v>
      </c>
      <c r="AA1215" s="29">
        <f t="shared" si="1970"/>
        <v>0.25925925925925924</v>
      </c>
      <c r="AB1215" s="7"/>
      <c r="AD1215" s="89">
        <f>IF(A1215="","",A1215)</f>
        <v>45647</v>
      </c>
      <c r="AE1215" s="78">
        <v>1806</v>
      </c>
      <c r="AF1215" s="78">
        <f t="shared" si="1971"/>
        <v>22</v>
      </c>
      <c r="AG1215" s="78">
        <v>61</v>
      </c>
      <c r="AH1215" s="28">
        <f t="shared" si="1972"/>
        <v>1</v>
      </c>
      <c r="AI1215" s="78">
        <v>19</v>
      </c>
      <c r="AJ1215" s="78">
        <f t="shared" si="1973"/>
        <v>1</v>
      </c>
      <c r="AK1215" s="78">
        <v>0</v>
      </c>
      <c r="AL1215" s="90" t="str">
        <f t="shared" si="1974"/>
        <v>サンリオリストバンド</v>
      </c>
      <c r="AM1215" s="91">
        <f t="shared" si="1975"/>
        <v>550</v>
      </c>
      <c r="AN1215" s="28">
        <f t="shared" si="1976"/>
        <v>550</v>
      </c>
      <c r="AO1215" s="29">
        <f t="shared" si="1977"/>
        <v>0.25</v>
      </c>
      <c r="AP1215" s="7"/>
      <c r="AR1215" s="89">
        <f>IF(A1215="","",A1215)</f>
        <v>45647</v>
      </c>
      <c r="AS1215" s="78">
        <v>1037</v>
      </c>
      <c r="AT1215" s="78">
        <f t="shared" si="1978"/>
        <v>6</v>
      </c>
      <c r="AU1215" s="78">
        <v>67</v>
      </c>
      <c r="AV1215" s="28">
        <f t="shared" si="1979"/>
        <v>0</v>
      </c>
      <c r="AW1215" s="78">
        <v>37</v>
      </c>
      <c r="AX1215" s="78">
        <f t="shared" si="1980"/>
        <v>0</v>
      </c>
      <c r="AY1215" s="78">
        <v>5</v>
      </c>
      <c r="AZ1215" s="90" t="str">
        <f t="shared" si="1981"/>
        <v>プチリップブラシ</v>
      </c>
      <c r="BA1215" s="91">
        <f t="shared" si="1982"/>
        <v>196</v>
      </c>
      <c r="BB1215" s="28">
        <f t="shared" si="1983"/>
        <v>0</v>
      </c>
      <c r="BC1215" s="29">
        <f t="shared" si="1984"/>
        <v>0</v>
      </c>
      <c r="BD1215" s="22"/>
      <c r="BF1215" s="15"/>
      <c r="BG1215" s="9"/>
      <c r="BH1215" s="9" t="str">
        <f t="shared" si="1986"/>
        <v/>
      </c>
      <c r="BI1215" s="73"/>
      <c r="BJ1215" s="9" t="str">
        <f t="shared" si="1987"/>
        <v/>
      </c>
      <c r="BK1215" s="9"/>
      <c r="BL1215" s="9" t="str">
        <f t="shared" si="1988"/>
        <v/>
      </c>
      <c r="BM1215" s="9"/>
      <c r="BN1215" s="78" t="str">
        <f t="shared" si="1943"/>
        <v/>
      </c>
      <c r="BO1215" s="9" t="str">
        <f t="shared" si="1989"/>
        <v/>
      </c>
      <c r="BP1215" s="10" t="str">
        <f t="shared" si="1990"/>
        <v/>
      </c>
      <c r="BQ1215" s="7"/>
      <c r="BS1215" s="1"/>
      <c r="BT1215" s="15"/>
      <c r="BU1215" s="9"/>
      <c r="BV1215" s="9" t="str">
        <f t="shared" si="1991"/>
        <v/>
      </c>
      <c r="BW1215" s="9"/>
      <c r="BX1215" s="9" t="str">
        <f t="shared" si="1992"/>
        <v/>
      </c>
      <c r="BY1215" s="9"/>
      <c r="BZ1215" s="9" t="str">
        <f t="shared" si="1993"/>
        <v/>
      </c>
      <c r="CA1215" s="9"/>
      <c r="CB1215" s="78"/>
      <c r="CC1215" s="78" t="str">
        <f t="shared" si="1949"/>
        <v/>
      </c>
      <c r="CD1215" s="9" t="str">
        <f t="shared" si="1994"/>
        <v/>
      </c>
      <c r="CE1215" s="10" t="str">
        <f t="shared" si="1995"/>
        <v/>
      </c>
      <c r="CF1215" s="7"/>
      <c r="CH1215" s="15"/>
      <c r="CI1215" s="9"/>
      <c r="CJ1215" s="9" t="str">
        <f t="shared" si="1996"/>
        <v/>
      </c>
      <c r="CK1215" s="9"/>
      <c r="CL1215" s="9" t="str">
        <f t="shared" si="1997"/>
        <v/>
      </c>
      <c r="CM1215" s="9"/>
      <c r="CN1215" s="9" t="str">
        <f t="shared" si="1998"/>
        <v/>
      </c>
      <c r="CO1215" s="9"/>
      <c r="CP1215" s="78"/>
      <c r="CQ1215" s="78" t="str">
        <f t="shared" si="1955"/>
        <v/>
      </c>
      <c r="CR1215" s="9" t="str">
        <f t="shared" si="1999"/>
        <v/>
      </c>
      <c r="CS1215" s="10" t="str">
        <f t="shared" si="2000"/>
        <v/>
      </c>
      <c r="CT1215" s="7"/>
      <c r="CU1215" s="250"/>
      <c r="CV1215" s="250"/>
      <c r="CW1215" s="250"/>
      <c r="CX1215" s="250"/>
      <c r="CY1215" s="250"/>
      <c r="CZ1215" s="13"/>
      <c r="DA1215" s="250"/>
      <c r="DI1215" s="250"/>
    </row>
    <row r="1216" spans="1:118" ht="15" customHeight="1">
      <c r="A1216" s="30"/>
      <c r="B1216" s="6" t="str">
        <f>IF(A1216="","",SUM(D1216:D1219)+SUM(R1216:R1219)+SUM(AF1216:AF1219)+SUM(AT1216:AT1219)+SUM(BH1207,BV1207,CJ1207))</f>
        <v/>
      </c>
      <c r="C1216" s="9">
        <v>4994</v>
      </c>
      <c r="D1216" s="9">
        <f t="shared" si="1958"/>
        <v>70</v>
      </c>
      <c r="E1216" s="9">
        <v>120</v>
      </c>
      <c r="F1216" s="9">
        <f t="shared" si="1959"/>
        <v>3</v>
      </c>
      <c r="G1216" s="9">
        <v>11</v>
      </c>
      <c r="H1216" s="9">
        <f t="shared" si="1960"/>
        <v>2</v>
      </c>
      <c r="I1216" s="9">
        <v>3</v>
      </c>
      <c r="J1216" s="62" t="str">
        <f t="shared" si="1961"/>
        <v>ピクミンマスコット</v>
      </c>
      <c r="K1216" s="95">
        <f t="shared" si="1962"/>
        <v>682</v>
      </c>
      <c r="L1216" s="9">
        <f t="shared" si="1963"/>
        <v>1364</v>
      </c>
      <c r="M1216" s="10">
        <f t="shared" si="1964"/>
        <v>0.19485714285714287</v>
      </c>
      <c r="N1216" s="7"/>
      <c r="P1216" s="15"/>
      <c r="Q1216" s="9">
        <v>3768</v>
      </c>
      <c r="R1216" s="9">
        <f t="shared" si="1965"/>
        <v>24</v>
      </c>
      <c r="S1216" s="9">
        <v>170</v>
      </c>
      <c r="T1216" s="9">
        <f t="shared" si="1966"/>
        <v>2</v>
      </c>
      <c r="U1216" s="9">
        <v>21</v>
      </c>
      <c r="V1216" s="9">
        <f t="shared" si="1967"/>
        <v>2</v>
      </c>
      <c r="W1216" s="9">
        <v>0</v>
      </c>
      <c r="X1216" s="62" t="str">
        <f t="shared" si="1985"/>
        <v>グミッツェル</v>
      </c>
      <c r="Y1216" s="95">
        <f t="shared" si="1968"/>
        <v>165</v>
      </c>
      <c r="Z1216" s="9">
        <f t="shared" si="1969"/>
        <v>330</v>
      </c>
      <c r="AA1216" s="10">
        <f t="shared" si="1970"/>
        <v>0.13750000000000001</v>
      </c>
      <c r="AB1216" s="7"/>
      <c r="AD1216" s="15"/>
      <c r="AE1216" s="9">
        <v>2220</v>
      </c>
      <c r="AF1216" s="9">
        <f t="shared" si="1971"/>
        <v>13</v>
      </c>
      <c r="AG1216" s="9">
        <v>94</v>
      </c>
      <c r="AH1216" s="9">
        <f t="shared" si="1972"/>
        <v>0</v>
      </c>
      <c r="AI1216" s="9">
        <v>29</v>
      </c>
      <c r="AJ1216" s="9">
        <f t="shared" si="1973"/>
        <v>0</v>
      </c>
      <c r="AK1216" s="9">
        <v>14</v>
      </c>
      <c r="AL1216" s="62" t="str">
        <f t="shared" si="1974"/>
        <v>サンリオがま口</v>
      </c>
      <c r="AM1216" s="95">
        <f t="shared" si="1975"/>
        <v>500</v>
      </c>
      <c r="AN1216" s="9">
        <f t="shared" si="1976"/>
        <v>0</v>
      </c>
      <c r="AO1216" s="10">
        <f t="shared" si="1977"/>
        <v>0</v>
      </c>
      <c r="AP1216" s="7"/>
      <c r="AR1216" s="15"/>
      <c r="AS1216" s="9">
        <v>1090</v>
      </c>
      <c r="AT1216" s="9">
        <f t="shared" si="1978"/>
        <v>23</v>
      </c>
      <c r="AU1216" s="9">
        <v>153</v>
      </c>
      <c r="AV1216" s="9">
        <f t="shared" si="1979"/>
        <v>5</v>
      </c>
      <c r="AW1216" s="9">
        <v>190</v>
      </c>
      <c r="AX1216" s="9">
        <f t="shared" si="1980"/>
        <v>5</v>
      </c>
      <c r="AY1216" s="1">
        <v>0</v>
      </c>
      <c r="AZ1216" s="62" t="str">
        <f t="shared" si="1981"/>
        <v>プチリップBC</v>
      </c>
      <c r="BA1216" s="9">
        <f t="shared" si="1982"/>
        <v>100</v>
      </c>
      <c r="BB1216" s="9">
        <f t="shared" si="1983"/>
        <v>500</v>
      </c>
      <c r="BC1216" s="10">
        <f t="shared" si="1984"/>
        <v>0.21739130434782608</v>
      </c>
      <c r="BD1216" s="22"/>
      <c r="BF1216" s="15"/>
      <c r="BG1216" s="9"/>
      <c r="BH1216" s="9" t="str">
        <f t="shared" si="1986"/>
        <v/>
      </c>
      <c r="BI1216" s="73"/>
      <c r="BJ1216" s="9" t="str">
        <f t="shared" si="1987"/>
        <v/>
      </c>
      <c r="BK1216" s="9"/>
      <c r="BL1216" s="9" t="str">
        <f t="shared" si="1988"/>
        <v/>
      </c>
      <c r="BM1216" s="9"/>
      <c r="BN1216" s="78" t="str">
        <f t="shared" si="1943"/>
        <v/>
      </c>
      <c r="BO1216" s="9" t="str">
        <f t="shared" si="1989"/>
        <v/>
      </c>
      <c r="BP1216" s="10" t="str">
        <f t="shared" si="1990"/>
        <v/>
      </c>
      <c r="BQ1216" s="7"/>
      <c r="BS1216" s="1"/>
      <c r="BT1216" s="15"/>
      <c r="BU1216" s="9"/>
      <c r="BV1216" s="9" t="str">
        <f t="shared" si="1991"/>
        <v/>
      </c>
      <c r="BW1216" s="9"/>
      <c r="BX1216" s="9" t="str">
        <f t="shared" si="1992"/>
        <v/>
      </c>
      <c r="BY1216" s="9"/>
      <c r="BZ1216" s="9" t="str">
        <f t="shared" si="1993"/>
        <v/>
      </c>
      <c r="CA1216" s="9"/>
      <c r="CB1216" s="78"/>
      <c r="CC1216" s="78" t="str">
        <f t="shared" si="1949"/>
        <v/>
      </c>
      <c r="CD1216" s="9" t="str">
        <f t="shared" si="1994"/>
        <v/>
      </c>
      <c r="CE1216" s="10" t="str">
        <f t="shared" si="1995"/>
        <v/>
      </c>
      <c r="CF1216" s="7"/>
      <c r="CH1216" s="15"/>
      <c r="CI1216" s="9"/>
      <c r="CJ1216" s="9" t="str">
        <f t="shared" si="1996"/>
        <v/>
      </c>
      <c r="CK1216" s="9"/>
      <c r="CL1216" s="9" t="str">
        <f t="shared" si="1997"/>
        <v/>
      </c>
      <c r="CM1216" s="9"/>
      <c r="CN1216" s="9" t="str">
        <f t="shared" si="1998"/>
        <v/>
      </c>
      <c r="CO1216" s="9"/>
      <c r="CP1216" s="78"/>
      <c r="CQ1216" s="78" t="str">
        <f t="shared" si="1955"/>
        <v/>
      </c>
      <c r="CR1216" s="9" t="str">
        <f t="shared" si="1999"/>
        <v/>
      </c>
      <c r="CS1216" s="10" t="str">
        <f t="shared" si="2000"/>
        <v/>
      </c>
      <c r="CT1216" s="7"/>
      <c r="CU1216" s="250"/>
      <c r="CV1216" s="250"/>
      <c r="CW1216" s="250"/>
      <c r="CX1216" s="250"/>
      <c r="CY1216" s="250"/>
      <c r="CZ1216" s="13"/>
      <c r="DA1216" s="250"/>
      <c r="DI1216" s="250"/>
    </row>
    <row r="1217" spans="1:118" ht="15" customHeight="1">
      <c r="A1217" s="34"/>
      <c r="B1217" s="6" t="str">
        <f>IF(A1217="","",SUM(D1217:D1220)+SUM(R1217:R1220)+SUM(AF1217:AF1220)+SUM(AT1217:AT1220)+SUM(BH1208,BV1208,CJ1208))</f>
        <v/>
      </c>
      <c r="C1217" s="9">
        <v>3506</v>
      </c>
      <c r="D1217" s="9">
        <f t="shared" si="1958"/>
        <v>19</v>
      </c>
      <c r="E1217" s="9">
        <v>225</v>
      </c>
      <c r="F1217" s="9">
        <f t="shared" si="1959"/>
        <v>4</v>
      </c>
      <c r="G1217" s="9">
        <v>4</v>
      </c>
      <c r="H1217" s="9">
        <f t="shared" si="1960"/>
        <v>4</v>
      </c>
      <c r="I1217" s="9">
        <v>10</v>
      </c>
      <c r="J1217" s="62" t="str">
        <f t="shared" si="1961"/>
        <v>グミッツェルプチ</v>
      </c>
      <c r="K1217" s="9">
        <f t="shared" si="1962"/>
        <v>188</v>
      </c>
      <c r="L1217" s="9">
        <f t="shared" si="1963"/>
        <v>752</v>
      </c>
      <c r="M1217" s="10">
        <f t="shared" si="1964"/>
        <v>0.39578947368421052</v>
      </c>
      <c r="N1217" s="7" t="s">
        <v>434</v>
      </c>
      <c r="P1217" s="15"/>
      <c r="Q1217" s="9">
        <v>3054</v>
      </c>
      <c r="R1217" s="9">
        <f t="shared" si="1965"/>
        <v>30</v>
      </c>
      <c r="S1217" s="9">
        <v>79</v>
      </c>
      <c r="T1217" s="9">
        <f t="shared" si="1966"/>
        <v>2</v>
      </c>
      <c r="U1217" s="9">
        <v>16</v>
      </c>
      <c r="V1217" s="9">
        <f t="shared" si="1967"/>
        <v>1</v>
      </c>
      <c r="W1217" s="9">
        <v>0</v>
      </c>
      <c r="X1217" s="62" t="str">
        <f t="shared" si="1985"/>
        <v>サンリオキーケース</v>
      </c>
      <c r="Y1217" s="9">
        <f t="shared" si="1968"/>
        <v>640</v>
      </c>
      <c r="Z1217" s="9">
        <f t="shared" si="1969"/>
        <v>640</v>
      </c>
      <c r="AA1217" s="35">
        <f t="shared" si="1970"/>
        <v>0.21333333333333335</v>
      </c>
      <c r="AB1217" s="7"/>
      <c r="AD1217" s="15"/>
      <c r="AE1217" s="9">
        <v>1254</v>
      </c>
      <c r="AF1217" s="9">
        <f t="shared" si="1971"/>
        <v>20</v>
      </c>
      <c r="AG1217" s="9">
        <v>86</v>
      </c>
      <c r="AH1217" s="9">
        <f t="shared" si="1972"/>
        <v>2</v>
      </c>
      <c r="AI1217" s="9">
        <v>10</v>
      </c>
      <c r="AJ1217" s="9">
        <f t="shared" si="1973"/>
        <v>2</v>
      </c>
      <c r="AK1217" s="9">
        <v>0</v>
      </c>
      <c r="AL1217" s="62" t="s">
        <v>44</v>
      </c>
      <c r="AM1217" s="9">
        <v>670</v>
      </c>
      <c r="AN1217" s="9">
        <f t="shared" si="1976"/>
        <v>1340</v>
      </c>
      <c r="AO1217" s="10">
        <f t="shared" si="1977"/>
        <v>0.67</v>
      </c>
      <c r="AP1217" s="7" t="s">
        <v>435</v>
      </c>
      <c r="AR1217" s="17"/>
      <c r="AS1217" s="9">
        <v>1106</v>
      </c>
      <c r="AT1217" s="9">
        <f t="shared" si="1978"/>
        <v>19</v>
      </c>
      <c r="AU1217" s="9">
        <v>57</v>
      </c>
      <c r="AV1217" s="9">
        <f t="shared" si="1979"/>
        <v>1</v>
      </c>
      <c r="AW1217" s="9">
        <v>11</v>
      </c>
      <c r="AX1217" s="9">
        <f t="shared" si="1980"/>
        <v>0</v>
      </c>
      <c r="AY1217" s="9">
        <v>0</v>
      </c>
      <c r="AZ1217" s="62" t="str">
        <f t="shared" si="1981"/>
        <v>アクリルスライム</v>
      </c>
      <c r="BA1217" s="9">
        <f t="shared" si="1982"/>
        <v>334</v>
      </c>
      <c r="BB1217" s="9">
        <f t="shared" si="1983"/>
        <v>0</v>
      </c>
      <c r="BC1217" s="10">
        <f t="shared" si="1984"/>
        <v>0</v>
      </c>
      <c r="BD1217" s="22"/>
      <c r="BF1217" s="15"/>
      <c r="BG1217" s="9"/>
      <c r="BH1217" s="9" t="str">
        <f t="shared" si="1986"/>
        <v/>
      </c>
      <c r="BI1217" s="73"/>
      <c r="BJ1217" s="9" t="str">
        <f t="shared" si="1987"/>
        <v/>
      </c>
      <c r="BK1217" s="9"/>
      <c r="BL1217" s="9" t="str">
        <f t="shared" si="1988"/>
        <v/>
      </c>
      <c r="BM1217" s="9"/>
      <c r="BN1217" s="78" t="str">
        <f t="shared" si="1943"/>
        <v/>
      </c>
      <c r="BO1217" s="9" t="str">
        <f t="shared" si="1989"/>
        <v/>
      </c>
      <c r="BP1217" s="10" t="str">
        <f t="shared" si="1990"/>
        <v/>
      </c>
      <c r="BQ1217" s="7"/>
      <c r="BS1217" s="1"/>
      <c r="BT1217" s="15"/>
      <c r="BU1217" s="9"/>
      <c r="BV1217" s="9" t="str">
        <f t="shared" si="1991"/>
        <v/>
      </c>
      <c r="BW1217" s="109"/>
      <c r="BX1217" s="9" t="str">
        <f t="shared" si="1992"/>
        <v/>
      </c>
      <c r="BY1217" s="9"/>
      <c r="BZ1217" s="9" t="str">
        <f t="shared" si="1993"/>
        <v/>
      </c>
      <c r="CA1217" s="9"/>
      <c r="CB1217" s="78"/>
      <c r="CC1217" s="78" t="str">
        <f t="shared" si="1949"/>
        <v/>
      </c>
      <c r="CD1217" s="9" t="str">
        <f t="shared" si="1994"/>
        <v/>
      </c>
      <c r="CE1217" s="10" t="str">
        <f t="shared" si="1995"/>
        <v/>
      </c>
      <c r="CF1217" s="7"/>
      <c r="CH1217" s="15"/>
      <c r="CI1217" s="9"/>
      <c r="CJ1217" s="9" t="str">
        <f t="shared" si="1996"/>
        <v/>
      </c>
      <c r="CK1217" s="109"/>
      <c r="CL1217" s="9" t="str">
        <f t="shared" si="1997"/>
        <v/>
      </c>
      <c r="CM1217" s="9"/>
      <c r="CN1217" s="9" t="str">
        <f t="shared" si="1998"/>
        <v/>
      </c>
      <c r="CO1217" s="9"/>
      <c r="CP1217" s="78"/>
      <c r="CQ1217" s="78" t="str">
        <f t="shared" si="1955"/>
        <v/>
      </c>
      <c r="CR1217" s="9" t="str">
        <f t="shared" si="1999"/>
        <v/>
      </c>
      <c r="CS1217" s="10" t="str">
        <f t="shared" si="2000"/>
        <v/>
      </c>
      <c r="CT1217" s="7"/>
    </row>
    <row r="1218" spans="1:118" ht="15" customHeight="1" thickBot="1">
      <c r="A1218" s="23"/>
      <c r="B1218" s="126" t="str">
        <f>IF(A1218="","",SUM(D1218:D1221)+SUM(R1218:R1221)+SUM(AF1218:AF1221)+SUM(AT1218:AT1221)+SUM(BH1209,BV1209,CJ1209))</f>
        <v/>
      </c>
      <c r="C1218" s="24">
        <v>3580</v>
      </c>
      <c r="D1218" s="24">
        <f t="shared" si="1958"/>
        <v>24</v>
      </c>
      <c r="E1218" s="24">
        <v>180</v>
      </c>
      <c r="F1218" s="24">
        <f t="shared" si="1959"/>
        <v>1</v>
      </c>
      <c r="G1218" s="24">
        <v>21</v>
      </c>
      <c r="H1218" s="24">
        <f t="shared" si="1960"/>
        <v>1</v>
      </c>
      <c r="I1218" s="24">
        <v>0</v>
      </c>
      <c r="J1218" s="63" t="str">
        <f t="shared" si="1961"/>
        <v>プロペラアヒル</v>
      </c>
      <c r="K1218" s="96">
        <f t="shared" si="1962"/>
        <v>180</v>
      </c>
      <c r="L1218" s="24">
        <f t="shared" si="1963"/>
        <v>180</v>
      </c>
      <c r="M1218" s="26">
        <f t="shared" si="1964"/>
        <v>7.4999999999999997E-2</v>
      </c>
      <c r="N1218" s="7"/>
      <c r="P1218" s="23"/>
      <c r="Q1218" s="24">
        <v>2441</v>
      </c>
      <c r="R1218" s="24">
        <f t="shared" si="1965"/>
        <v>16</v>
      </c>
      <c r="S1218" s="24">
        <v>128</v>
      </c>
      <c r="T1218" s="24">
        <f t="shared" si="1966"/>
        <v>5</v>
      </c>
      <c r="U1218" s="24">
        <v>18</v>
      </c>
      <c r="V1218" s="24">
        <f t="shared" si="1967"/>
        <v>0</v>
      </c>
      <c r="W1218" s="24">
        <v>4</v>
      </c>
      <c r="X1218" s="63" t="str">
        <f t="shared" si="1985"/>
        <v>ロムアンド</v>
      </c>
      <c r="Y1218" s="96">
        <f t="shared" si="1968"/>
        <v>1012</v>
      </c>
      <c r="Z1218" s="24">
        <f t="shared" si="1969"/>
        <v>0</v>
      </c>
      <c r="AA1218" s="26">
        <f t="shared" si="1970"/>
        <v>0</v>
      </c>
      <c r="AB1218" s="7"/>
      <c r="AD1218" s="23"/>
      <c r="AE1218" s="24">
        <v>1912</v>
      </c>
      <c r="AF1218" s="24">
        <f t="shared" si="1971"/>
        <v>15</v>
      </c>
      <c r="AG1218" s="24">
        <v>281</v>
      </c>
      <c r="AH1218" s="24">
        <f t="shared" si="1972"/>
        <v>1</v>
      </c>
      <c r="AI1218" s="24">
        <v>43</v>
      </c>
      <c r="AJ1218" s="24">
        <f t="shared" si="1973"/>
        <v>1</v>
      </c>
      <c r="AK1218" s="24">
        <v>-29</v>
      </c>
      <c r="AL1218" s="63" t="str">
        <f t="shared" si="1974"/>
        <v>韓国グミッツェル</v>
      </c>
      <c r="AM1218" s="96">
        <f t="shared" si="1975"/>
        <v>211</v>
      </c>
      <c r="AN1218" s="24">
        <f t="shared" si="1976"/>
        <v>211</v>
      </c>
      <c r="AO1218" s="26">
        <f t="shared" si="1977"/>
        <v>0.14066666666666666</v>
      </c>
      <c r="AP1218" s="7" t="s">
        <v>436</v>
      </c>
      <c r="AR1218" s="23"/>
      <c r="AS1218" s="24">
        <v>990</v>
      </c>
      <c r="AT1218" s="24">
        <f t="shared" si="1978"/>
        <v>51</v>
      </c>
      <c r="AU1218" s="24">
        <v>51</v>
      </c>
      <c r="AV1218" s="24">
        <f t="shared" si="1979"/>
        <v>3</v>
      </c>
      <c r="AW1218" s="24">
        <v>7</v>
      </c>
      <c r="AX1218" s="24">
        <f t="shared" si="1980"/>
        <v>3</v>
      </c>
      <c r="AY1218" s="24"/>
      <c r="AZ1218" s="63" t="str">
        <f t="shared" si="1981"/>
        <v>ボイスチェンジャー</v>
      </c>
      <c r="BA1218" s="96">
        <f t="shared" si="1982"/>
        <v>682</v>
      </c>
      <c r="BB1218" s="24">
        <f t="shared" si="1983"/>
        <v>2046</v>
      </c>
      <c r="BC1218" s="26">
        <f t="shared" si="1984"/>
        <v>0.4011764705882353</v>
      </c>
      <c r="BD1218" s="22"/>
      <c r="BF1218" s="15"/>
      <c r="BG1218" s="9"/>
      <c r="BH1218" s="9" t="str">
        <f t="shared" si="1986"/>
        <v/>
      </c>
      <c r="BI1218" s="73"/>
      <c r="BJ1218" s="9" t="str">
        <f t="shared" si="1987"/>
        <v/>
      </c>
      <c r="BK1218" s="9"/>
      <c r="BL1218" s="9" t="str">
        <f t="shared" si="1988"/>
        <v/>
      </c>
      <c r="BM1218" s="9"/>
      <c r="BN1218" s="78" t="str">
        <f t="shared" si="1943"/>
        <v/>
      </c>
      <c r="BO1218" s="9" t="str">
        <f t="shared" si="1989"/>
        <v/>
      </c>
      <c r="BP1218" s="10" t="str">
        <f t="shared" si="1990"/>
        <v/>
      </c>
      <c r="BQ1218" s="7"/>
      <c r="BS1218" s="1"/>
      <c r="BT1218" s="15"/>
      <c r="BU1218" s="9"/>
      <c r="BV1218" s="9" t="str">
        <f t="shared" si="1991"/>
        <v/>
      </c>
      <c r="BW1218" s="9"/>
      <c r="BX1218" s="9" t="str">
        <f t="shared" si="1992"/>
        <v/>
      </c>
      <c r="BY1218" s="9"/>
      <c r="BZ1218" s="9" t="str">
        <f t="shared" si="1993"/>
        <v/>
      </c>
      <c r="CA1218" s="9"/>
      <c r="CB1218" s="78"/>
      <c r="CC1218" s="78" t="str">
        <f t="shared" si="1949"/>
        <v/>
      </c>
      <c r="CD1218" s="9" t="str">
        <f t="shared" si="1994"/>
        <v/>
      </c>
      <c r="CE1218" s="10" t="str">
        <f t="shared" si="1995"/>
        <v/>
      </c>
      <c r="CF1218" s="7"/>
      <c r="CH1218" s="15"/>
      <c r="CI1218" s="9"/>
      <c r="CJ1218" s="9" t="str">
        <f t="shared" si="1996"/>
        <v/>
      </c>
      <c r="CK1218" s="9"/>
      <c r="CL1218" s="9" t="str">
        <f t="shared" si="1997"/>
        <v/>
      </c>
      <c r="CM1218" s="9"/>
      <c r="CN1218" s="9" t="str">
        <f t="shared" si="1998"/>
        <v/>
      </c>
      <c r="CO1218" s="9"/>
      <c r="CP1218" s="78"/>
      <c r="CQ1218" s="78" t="str">
        <f t="shared" si="1955"/>
        <v/>
      </c>
      <c r="CR1218" s="9" t="str">
        <f t="shared" si="1999"/>
        <v/>
      </c>
      <c r="CS1218" s="10" t="str">
        <f t="shared" si="2000"/>
        <v/>
      </c>
      <c r="CT1218" s="7"/>
      <c r="DJ1218" s="248"/>
      <c r="DK1218" s="248"/>
      <c r="DL1218" s="248"/>
      <c r="DM1218" s="248"/>
      <c r="DN1218" s="248"/>
    </row>
    <row r="1219" spans="1:118" ht="15" customHeight="1" thickTop="1">
      <c r="A1219" s="89">
        <v>45653</v>
      </c>
      <c r="B1219" s="116">
        <f>IF(A1219="","",SUM(D1219:D1222)+SUM(R1219:R1222)+SUM(AF1219:AF1222)+SUM(AT1219:AT1222)+SUM(BH1207,BV1207,CJ1207))</f>
        <v>1376</v>
      </c>
      <c r="C1219" s="78">
        <v>3532</v>
      </c>
      <c r="D1219" s="78">
        <f t="shared" si="1958"/>
        <v>184</v>
      </c>
      <c r="E1219" s="78">
        <v>134</v>
      </c>
      <c r="F1219" s="28">
        <f t="shared" si="1959"/>
        <v>5</v>
      </c>
      <c r="G1219" s="78">
        <v>21</v>
      </c>
      <c r="H1219" s="78">
        <f t="shared" si="1960"/>
        <v>7</v>
      </c>
      <c r="I1219" s="78">
        <v>10</v>
      </c>
      <c r="J1219" s="90" t="str">
        <f t="shared" si="1961"/>
        <v>NICIマスコット</v>
      </c>
      <c r="K1219" s="91">
        <f t="shared" si="1962"/>
        <v>682</v>
      </c>
      <c r="L1219" s="28">
        <f t="shared" si="1963"/>
        <v>4774</v>
      </c>
      <c r="M1219" s="29">
        <f t="shared" si="1964"/>
        <v>0.25945652173913042</v>
      </c>
      <c r="N1219" s="7"/>
      <c r="P1219" s="89">
        <f>IF(A1219="","",A1219)</f>
        <v>45653</v>
      </c>
      <c r="Q1219" s="78">
        <v>3076</v>
      </c>
      <c r="R1219" s="78">
        <f t="shared" si="1965"/>
        <v>56</v>
      </c>
      <c r="S1219" s="78">
        <v>63</v>
      </c>
      <c r="T1219" s="28">
        <f t="shared" si="1966"/>
        <v>4</v>
      </c>
      <c r="U1219" s="78">
        <v>11</v>
      </c>
      <c r="V1219" s="78">
        <f t="shared" si="1967"/>
        <v>4</v>
      </c>
      <c r="W1219" s="78">
        <v>-2</v>
      </c>
      <c r="X1219" s="90" t="str">
        <f t="shared" si="1985"/>
        <v>マーブルガムスマートウォッチ</v>
      </c>
      <c r="Y1219" s="91">
        <f t="shared" si="1968"/>
        <v>700</v>
      </c>
      <c r="Z1219" s="28">
        <f t="shared" si="1969"/>
        <v>2800</v>
      </c>
      <c r="AA1219" s="29">
        <f t="shared" si="1970"/>
        <v>0.5</v>
      </c>
      <c r="AB1219" s="7"/>
      <c r="AD1219" s="89">
        <f>IF(A1219="","",A1219)</f>
        <v>45653</v>
      </c>
      <c r="AE1219" s="78">
        <v>1842</v>
      </c>
      <c r="AF1219" s="78">
        <f t="shared" si="1971"/>
        <v>36</v>
      </c>
      <c r="AG1219" s="78">
        <v>63</v>
      </c>
      <c r="AH1219" s="28">
        <f t="shared" si="1972"/>
        <v>2</v>
      </c>
      <c r="AI1219" s="78">
        <v>17</v>
      </c>
      <c r="AJ1219" s="78">
        <f t="shared" si="1973"/>
        <v>2</v>
      </c>
      <c r="AK1219" s="78">
        <v>6</v>
      </c>
      <c r="AL1219" s="90" t="str">
        <f t="shared" si="1974"/>
        <v>サンリオリストバンド</v>
      </c>
      <c r="AM1219" s="91">
        <f t="shared" si="1975"/>
        <v>550</v>
      </c>
      <c r="AN1219" s="28">
        <f t="shared" si="1976"/>
        <v>1100</v>
      </c>
      <c r="AO1219" s="29">
        <f t="shared" si="1977"/>
        <v>0.30555555555555558</v>
      </c>
      <c r="AP1219" s="7" t="s">
        <v>437</v>
      </c>
      <c r="AR1219" s="89">
        <f>IF(A1219="","",A1219)</f>
        <v>45653</v>
      </c>
      <c r="AS1219" s="78">
        <v>1059</v>
      </c>
      <c r="AT1219" s="78">
        <f t="shared" si="1978"/>
        <v>22</v>
      </c>
      <c r="AU1219" s="78">
        <v>72</v>
      </c>
      <c r="AV1219" s="78">
        <f t="shared" si="1979"/>
        <v>5</v>
      </c>
      <c r="AW1219" s="78">
        <v>37</v>
      </c>
      <c r="AX1219" s="78">
        <f t="shared" si="1980"/>
        <v>5</v>
      </c>
      <c r="AY1219" s="78">
        <v>4</v>
      </c>
      <c r="AZ1219" s="90" t="str">
        <f t="shared" si="1981"/>
        <v>プチリップブラシ</v>
      </c>
      <c r="BA1219" s="91">
        <f t="shared" si="1982"/>
        <v>196</v>
      </c>
      <c r="BB1219" s="28">
        <f t="shared" si="1983"/>
        <v>980</v>
      </c>
      <c r="BC1219" s="29">
        <f t="shared" si="1984"/>
        <v>0.44545454545454544</v>
      </c>
      <c r="BD1219" s="22"/>
      <c r="BF1219" s="15"/>
      <c r="BG1219" s="9"/>
      <c r="BH1219" s="9" t="str">
        <f t="shared" si="1986"/>
        <v/>
      </c>
      <c r="BI1219" s="73"/>
      <c r="BJ1219" s="9" t="str">
        <f t="shared" si="1987"/>
        <v/>
      </c>
      <c r="BK1219" s="9"/>
      <c r="BL1219" s="9" t="str">
        <f t="shared" si="1988"/>
        <v/>
      </c>
      <c r="BM1219" s="9"/>
      <c r="BN1219" s="78" t="str">
        <f t="shared" si="1943"/>
        <v/>
      </c>
      <c r="BO1219" s="9" t="str">
        <f t="shared" si="1989"/>
        <v/>
      </c>
      <c r="BP1219" s="10" t="str">
        <f t="shared" si="1990"/>
        <v/>
      </c>
      <c r="BQ1219" s="7"/>
      <c r="BS1219" s="1"/>
      <c r="BT1219" s="15"/>
      <c r="BU1219" s="9"/>
      <c r="BV1219" s="9" t="str">
        <f t="shared" si="1991"/>
        <v/>
      </c>
      <c r="BW1219" s="9"/>
      <c r="BX1219" s="9" t="str">
        <f t="shared" si="1992"/>
        <v/>
      </c>
      <c r="BY1219" s="9"/>
      <c r="BZ1219" s="9" t="str">
        <f t="shared" si="1993"/>
        <v/>
      </c>
      <c r="CA1219" s="9"/>
      <c r="CB1219" s="78"/>
      <c r="CC1219" s="78" t="str">
        <f t="shared" si="1949"/>
        <v/>
      </c>
      <c r="CD1219" s="9" t="str">
        <f t="shared" si="1994"/>
        <v/>
      </c>
      <c r="CE1219" s="10" t="str">
        <f t="shared" si="1995"/>
        <v/>
      </c>
      <c r="CF1219" s="7"/>
      <c r="CH1219" s="15"/>
      <c r="CI1219" s="9"/>
      <c r="CJ1219" s="9" t="str">
        <f t="shared" si="1996"/>
        <v/>
      </c>
      <c r="CK1219" s="9"/>
      <c r="CL1219" s="9" t="str">
        <f t="shared" si="1997"/>
        <v/>
      </c>
      <c r="CM1219" s="9"/>
      <c r="CN1219" s="9" t="str">
        <f t="shared" si="1998"/>
        <v/>
      </c>
      <c r="CO1219" s="9"/>
      <c r="CP1219" s="78"/>
      <c r="CQ1219" s="78" t="str">
        <f t="shared" si="1955"/>
        <v/>
      </c>
      <c r="CR1219" s="9" t="str">
        <f t="shared" si="1999"/>
        <v/>
      </c>
      <c r="CS1219" s="10" t="str">
        <f t="shared" si="2000"/>
        <v/>
      </c>
      <c r="CT1219" s="7"/>
      <c r="DJ1219" s="250"/>
      <c r="DK1219" s="250"/>
      <c r="DL1219" s="250"/>
      <c r="DM1219" s="13"/>
      <c r="DN1219" s="250"/>
    </row>
    <row r="1220" spans="1:118" ht="15" customHeight="1">
      <c r="A1220" s="15"/>
      <c r="B1220" s="15"/>
      <c r="C1220" s="9">
        <v>5093</v>
      </c>
      <c r="D1220" s="9">
        <f t="shared" si="1958"/>
        <v>99</v>
      </c>
      <c r="E1220" s="9">
        <v>125</v>
      </c>
      <c r="F1220" s="9">
        <f t="shared" si="1959"/>
        <v>5</v>
      </c>
      <c r="G1220" s="9">
        <v>8</v>
      </c>
      <c r="H1220" s="9">
        <f t="shared" si="1960"/>
        <v>6</v>
      </c>
      <c r="I1220" s="9">
        <v>4</v>
      </c>
      <c r="J1220" s="62" t="str">
        <f t="shared" si="1961"/>
        <v>ピクミンマスコット</v>
      </c>
      <c r="K1220" s="95">
        <f t="shared" si="1962"/>
        <v>682</v>
      </c>
      <c r="L1220" s="9">
        <f t="shared" si="1963"/>
        <v>4092</v>
      </c>
      <c r="M1220" s="10">
        <f t="shared" si="1964"/>
        <v>0.41333333333333333</v>
      </c>
      <c r="N1220" s="7"/>
      <c r="P1220" s="15"/>
      <c r="Q1220" s="9">
        <v>3868</v>
      </c>
      <c r="R1220" s="9">
        <f t="shared" si="1965"/>
        <v>100</v>
      </c>
      <c r="S1220" s="9">
        <v>181</v>
      </c>
      <c r="T1220" s="9">
        <f t="shared" si="1966"/>
        <v>11</v>
      </c>
      <c r="U1220" s="9">
        <v>9</v>
      </c>
      <c r="V1220" s="9">
        <f t="shared" si="1967"/>
        <v>12</v>
      </c>
      <c r="W1220" s="1">
        <v>5</v>
      </c>
      <c r="X1220" s="62" t="str">
        <f t="shared" si="1985"/>
        <v>グミッツェル</v>
      </c>
      <c r="Y1220" s="9">
        <f t="shared" si="1968"/>
        <v>165</v>
      </c>
      <c r="Z1220" s="9">
        <f t="shared" si="1969"/>
        <v>1980</v>
      </c>
      <c r="AA1220" s="10">
        <f t="shared" si="1970"/>
        <v>0.19800000000000001</v>
      </c>
      <c r="AB1220" s="7"/>
      <c r="AD1220" s="15"/>
      <c r="AE1220" s="9">
        <v>2294</v>
      </c>
      <c r="AF1220" s="9">
        <f t="shared" si="1971"/>
        <v>74</v>
      </c>
      <c r="AG1220" s="9">
        <v>99</v>
      </c>
      <c r="AH1220" s="9">
        <f t="shared" si="1972"/>
        <v>5</v>
      </c>
      <c r="AI1220" s="9">
        <v>38</v>
      </c>
      <c r="AJ1220" s="9">
        <f t="shared" si="1973"/>
        <v>5</v>
      </c>
      <c r="AK1220" s="1">
        <v>2</v>
      </c>
      <c r="AL1220" s="62" t="str">
        <f t="shared" si="1974"/>
        <v>サンリオがま口</v>
      </c>
      <c r="AM1220" s="95">
        <f t="shared" si="1975"/>
        <v>500</v>
      </c>
      <c r="AN1220" s="9">
        <f t="shared" si="1976"/>
        <v>2500</v>
      </c>
      <c r="AO1220" s="10">
        <f t="shared" si="1977"/>
        <v>0.33783783783783783</v>
      </c>
      <c r="AP1220" s="7"/>
      <c r="AR1220" s="15"/>
      <c r="AS1220" s="9">
        <v>1106</v>
      </c>
      <c r="AT1220" s="9">
        <f t="shared" si="1978"/>
        <v>16</v>
      </c>
      <c r="AU1220" s="9">
        <v>154</v>
      </c>
      <c r="AV1220" s="9">
        <f t="shared" si="1979"/>
        <v>1</v>
      </c>
      <c r="AW1220" s="9">
        <v>185</v>
      </c>
      <c r="AX1220" s="78">
        <f t="shared" si="1980"/>
        <v>5</v>
      </c>
      <c r="AY1220" s="9">
        <v>-155</v>
      </c>
      <c r="AZ1220" s="62" t="str">
        <f t="shared" si="1981"/>
        <v>プチリップBC</v>
      </c>
      <c r="BA1220" s="95">
        <f t="shared" si="1982"/>
        <v>100</v>
      </c>
      <c r="BB1220" s="9">
        <f t="shared" si="1983"/>
        <v>500</v>
      </c>
      <c r="BC1220" s="10">
        <f t="shared" si="1984"/>
        <v>0.3125</v>
      </c>
      <c r="BD1220" s="22" t="s">
        <v>438</v>
      </c>
      <c r="BF1220" s="15"/>
      <c r="BG1220" s="9"/>
      <c r="BH1220" s="9" t="str">
        <f>IF(BG1220="","",BG1220-BG1219)</f>
        <v/>
      </c>
      <c r="BI1220" s="73"/>
      <c r="BJ1220" s="9" t="str">
        <f t="shared" si="1987"/>
        <v/>
      </c>
      <c r="BK1220" s="9"/>
      <c r="BL1220" s="9" t="str">
        <f t="shared" si="1988"/>
        <v/>
      </c>
      <c r="BM1220" s="9"/>
      <c r="BN1220" s="9"/>
      <c r="BO1220" s="9" t="str">
        <f t="shared" si="1989"/>
        <v/>
      </c>
      <c r="BP1220" s="10" t="str">
        <f t="shared" si="1990"/>
        <v/>
      </c>
      <c r="BQ1220" s="7"/>
      <c r="BS1220" s="1"/>
      <c r="BT1220" s="15"/>
      <c r="BU1220" s="9"/>
      <c r="BV1220" s="9" t="str">
        <f t="shared" si="1991"/>
        <v/>
      </c>
      <c r="BW1220" s="9"/>
      <c r="BX1220" s="9" t="str">
        <f t="shared" si="1992"/>
        <v/>
      </c>
      <c r="BY1220" s="9"/>
      <c r="BZ1220" s="9" t="str">
        <f t="shared" si="1993"/>
        <v/>
      </c>
      <c r="CA1220" s="9"/>
      <c r="CB1220" s="9"/>
      <c r="CC1220" s="9"/>
      <c r="CD1220" s="9" t="str">
        <f t="shared" si="1994"/>
        <v/>
      </c>
      <c r="CE1220" s="10" t="str">
        <f t="shared" si="1995"/>
        <v/>
      </c>
      <c r="CF1220" s="7"/>
      <c r="CH1220" s="15"/>
      <c r="CI1220" s="9"/>
      <c r="CJ1220" s="9" t="str">
        <f t="shared" si="1996"/>
        <v/>
      </c>
      <c r="CK1220" s="9"/>
      <c r="CL1220" s="9" t="str">
        <f t="shared" si="1997"/>
        <v/>
      </c>
      <c r="CM1220" s="9"/>
      <c r="CN1220" s="9" t="str">
        <f t="shared" si="1998"/>
        <v/>
      </c>
      <c r="CO1220" s="9"/>
      <c r="CP1220" s="9"/>
      <c r="CQ1220" s="9"/>
      <c r="CR1220" s="9" t="str">
        <f t="shared" si="1999"/>
        <v/>
      </c>
      <c r="CS1220" s="10" t="str">
        <f t="shared" si="2000"/>
        <v/>
      </c>
      <c r="CT1220" s="7"/>
      <c r="DJ1220" s="250"/>
      <c r="DK1220" s="250"/>
      <c r="DL1220" s="250"/>
      <c r="DM1220" s="13"/>
      <c r="DN1220" s="250"/>
    </row>
    <row r="1221" spans="1:118" ht="15" customHeight="1">
      <c r="A1221" s="15"/>
      <c r="B1221" s="15"/>
      <c r="C1221" s="9">
        <v>3558</v>
      </c>
      <c r="D1221" s="9">
        <f t="shared" si="1958"/>
        <v>52</v>
      </c>
      <c r="E1221" s="9">
        <v>229</v>
      </c>
      <c r="F1221" s="9">
        <f t="shared" si="1959"/>
        <v>4</v>
      </c>
      <c r="G1221" s="9">
        <v>10</v>
      </c>
      <c r="H1221" s="9">
        <f t="shared" si="1960"/>
        <v>4</v>
      </c>
      <c r="I1221" s="9">
        <v>4</v>
      </c>
      <c r="J1221" s="62" t="str">
        <f t="shared" si="1961"/>
        <v>グミッツェルプチ</v>
      </c>
      <c r="K1221" s="9">
        <f t="shared" si="1962"/>
        <v>188</v>
      </c>
      <c r="L1221" s="9">
        <f t="shared" si="1963"/>
        <v>752</v>
      </c>
      <c r="M1221" s="10">
        <f t="shared" si="1964"/>
        <v>0.14461538461538462</v>
      </c>
      <c r="N1221" s="7"/>
      <c r="P1221" s="15"/>
      <c r="Q1221" s="9">
        <v>3088</v>
      </c>
      <c r="R1221" s="9">
        <f t="shared" si="1965"/>
        <v>34</v>
      </c>
      <c r="S1221" s="9">
        <v>80</v>
      </c>
      <c r="T1221" s="9">
        <f t="shared" si="1966"/>
        <v>1</v>
      </c>
      <c r="U1221" s="9">
        <v>15</v>
      </c>
      <c r="V1221" s="9">
        <f t="shared" si="1967"/>
        <v>1</v>
      </c>
      <c r="W1221" s="9">
        <v>6</v>
      </c>
      <c r="X1221" s="62" t="str">
        <f t="shared" si="1985"/>
        <v>サンリオキーケース</v>
      </c>
      <c r="Y1221" s="9">
        <f t="shared" si="1968"/>
        <v>640</v>
      </c>
      <c r="Z1221" s="9">
        <f t="shared" si="1969"/>
        <v>640</v>
      </c>
      <c r="AA1221" s="10">
        <f t="shared" si="1970"/>
        <v>0.18823529411764706</v>
      </c>
      <c r="AB1221" s="7"/>
      <c r="AD1221" s="15"/>
      <c r="AE1221" s="9">
        <v>1330</v>
      </c>
      <c r="AF1221" s="9">
        <f t="shared" si="1971"/>
        <v>76</v>
      </c>
      <c r="AG1221" s="9">
        <v>89</v>
      </c>
      <c r="AH1221" s="9">
        <f t="shared" si="1972"/>
        <v>3</v>
      </c>
      <c r="AI1221" s="9">
        <v>7</v>
      </c>
      <c r="AJ1221" s="9">
        <f t="shared" si="1973"/>
        <v>3</v>
      </c>
      <c r="AK1221" s="9">
        <v>3</v>
      </c>
      <c r="AL1221" s="62" t="str">
        <f t="shared" si="1974"/>
        <v>ゲームアーク</v>
      </c>
      <c r="AM1221" s="9">
        <f t="shared" si="1975"/>
        <v>670</v>
      </c>
      <c r="AN1221" s="9">
        <f t="shared" si="1976"/>
        <v>2010</v>
      </c>
      <c r="AO1221" s="10">
        <f t="shared" si="1977"/>
        <v>0.26447368421052631</v>
      </c>
      <c r="AP1221" s="7"/>
      <c r="AR1221" s="17"/>
      <c r="AS1221" s="9">
        <v>1184</v>
      </c>
      <c r="AT1221" s="9">
        <f t="shared" si="1978"/>
        <v>78</v>
      </c>
      <c r="AU1221" s="9">
        <v>59</v>
      </c>
      <c r="AV1221" s="9">
        <f t="shared" si="1979"/>
        <v>2</v>
      </c>
      <c r="AW1221" s="9">
        <v>10</v>
      </c>
      <c r="AX1221" s="9">
        <f t="shared" si="1980"/>
        <v>1</v>
      </c>
      <c r="AY1221" s="9">
        <v>1</v>
      </c>
      <c r="AZ1221" s="62" t="str">
        <f t="shared" si="1981"/>
        <v>アクリルスライム</v>
      </c>
      <c r="BA1221" s="9">
        <f t="shared" si="1982"/>
        <v>334</v>
      </c>
      <c r="BB1221" s="9">
        <f t="shared" si="1983"/>
        <v>334</v>
      </c>
      <c r="BC1221" s="10">
        <f t="shared" si="1984"/>
        <v>4.2820512820512822E-2</v>
      </c>
      <c r="BD1221" s="22"/>
      <c r="BF1221" s="15"/>
      <c r="BG1221" s="9"/>
      <c r="BH1221" s="9" t="str">
        <f t="shared" si="1986"/>
        <v/>
      </c>
      <c r="BI1221" s="73"/>
      <c r="BJ1221" s="9" t="str">
        <f t="shared" si="1987"/>
        <v/>
      </c>
      <c r="BK1221" s="9"/>
      <c r="BL1221" s="9" t="str">
        <f t="shared" si="1988"/>
        <v/>
      </c>
      <c r="BM1221" s="9"/>
      <c r="BN1221" s="9"/>
      <c r="BO1221" s="9" t="str">
        <f t="shared" si="1989"/>
        <v/>
      </c>
      <c r="BP1221" s="10" t="str">
        <f t="shared" si="1990"/>
        <v/>
      </c>
      <c r="BQ1221" s="7"/>
      <c r="BS1221" s="1"/>
      <c r="BT1221" s="15"/>
      <c r="BU1221" s="9"/>
      <c r="BV1221" s="9" t="str">
        <f t="shared" si="1991"/>
        <v/>
      </c>
      <c r="BW1221" s="9"/>
      <c r="BX1221" s="9" t="str">
        <f t="shared" si="1992"/>
        <v/>
      </c>
      <c r="BY1221" s="9"/>
      <c r="BZ1221" s="9" t="str">
        <f t="shared" si="1993"/>
        <v/>
      </c>
      <c r="CA1221" s="9"/>
      <c r="CB1221" s="9"/>
      <c r="CC1221" s="9"/>
      <c r="CD1221" s="9" t="str">
        <f t="shared" si="1994"/>
        <v/>
      </c>
      <c r="CE1221" s="10" t="str">
        <f t="shared" si="1995"/>
        <v/>
      </c>
      <c r="CF1221" s="7"/>
      <c r="CH1221" s="15"/>
      <c r="CI1221" s="9"/>
      <c r="CJ1221" s="9" t="str">
        <f t="shared" si="1996"/>
        <v/>
      </c>
      <c r="CK1221" s="9"/>
      <c r="CL1221" s="9" t="str">
        <f t="shared" si="1997"/>
        <v/>
      </c>
      <c r="CM1221" s="9"/>
      <c r="CN1221" s="9" t="str">
        <f t="shared" si="1998"/>
        <v/>
      </c>
      <c r="CO1221" s="9"/>
      <c r="CP1221" s="9"/>
      <c r="CQ1221" s="9"/>
      <c r="CR1221" s="9" t="str">
        <f t="shared" si="1999"/>
        <v/>
      </c>
      <c r="CS1221" s="10" t="str">
        <f t="shared" si="2000"/>
        <v/>
      </c>
      <c r="CT1221" s="7"/>
      <c r="DJ1221" s="250"/>
      <c r="DK1221" s="250"/>
      <c r="DL1221" s="250"/>
      <c r="DM1221" s="13"/>
      <c r="DN1221" s="250"/>
    </row>
    <row r="1222" spans="1:118" ht="15" customHeight="1" thickBot="1">
      <c r="A1222" s="23"/>
      <c r="B1222" s="23"/>
      <c r="C1222" s="24">
        <v>3663</v>
      </c>
      <c r="D1222" s="24">
        <f t="shared" si="1958"/>
        <v>83</v>
      </c>
      <c r="E1222" s="24">
        <v>184</v>
      </c>
      <c r="F1222" s="24">
        <f t="shared" si="1959"/>
        <v>4</v>
      </c>
      <c r="G1222" s="24">
        <v>16</v>
      </c>
      <c r="H1222" s="24">
        <f t="shared" si="1960"/>
        <v>5</v>
      </c>
      <c r="I1222" s="24">
        <v>4</v>
      </c>
      <c r="J1222" s="63" t="str">
        <f t="shared" si="1961"/>
        <v>プロペラアヒル</v>
      </c>
      <c r="K1222" s="96">
        <f t="shared" si="1962"/>
        <v>180</v>
      </c>
      <c r="L1222" s="24">
        <f t="shared" si="1963"/>
        <v>900</v>
      </c>
      <c r="M1222" s="26">
        <f t="shared" si="1964"/>
        <v>0.10843373493975904</v>
      </c>
      <c r="N1222" s="7"/>
      <c r="P1222" s="23"/>
      <c r="Q1222" s="24">
        <v>2519</v>
      </c>
      <c r="R1222" s="24">
        <f t="shared" si="1965"/>
        <v>78</v>
      </c>
      <c r="S1222" s="24">
        <v>142</v>
      </c>
      <c r="T1222" s="24">
        <f t="shared" si="1966"/>
        <v>14</v>
      </c>
      <c r="U1222" s="24">
        <v>21</v>
      </c>
      <c r="V1222" s="24">
        <f t="shared" si="1967"/>
        <v>1</v>
      </c>
      <c r="W1222" s="24">
        <v>0</v>
      </c>
      <c r="X1222" s="63" t="str">
        <f t="shared" si="1985"/>
        <v>ロムアンド</v>
      </c>
      <c r="Y1222" s="96">
        <f t="shared" si="1968"/>
        <v>1012</v>
      </c>
      <c r="Z1222" s="24">
        <f t="shared" si="1969"/>
        <v>1012</v>
      </c>
      <c r="AA1222" s="26">
        <f t="shared" si="1970"/>
        <v>0.12974358974358974</v>
      </c>
      <c r="AB1222" s="7"/>
      <c r="AD1222" s="23"/>
      <c r="AE1222" s="24">
        <v>1964</v>
      </c>
      <c r="AF1222" s="24">
        <f t="shared" si="1971"/>
        <v>52</v>
      </c>
      <c r="AG1222" s="24">
        <v>284</v>
      </c>
      <c r="AH1222" s="24">
        <f t="shared" si="1972"/>
        <v>3</v>
      </c>
      <c r="AI1222" s="24">
        <v>11</v>
      </c>
      <c r="AJ1222" s="24">
        <f t="shared" si="1973"/>
        <v>3</v>
      </c>
      <c r="AK1222" s="24">
        <v>3</v>
      </c>
      <c r="AL1222" s="63" t="s">
        <v>222</v>
      </c>
      <c r="AM1222" s="96">
        <v>650</v>
      </c>
      <c r="AN1222" s="24">
        <f t="shared" si="1976"/>
        <v>1950</v>
      </c>
      <c r="AO1222" s="26">
        <f t="shared" si="1977"/>
        <v>0.375</v>
      </c>
      <c r="AP1222" s="7" t="s">
        <v>439</v>
      </c>
      <c r="AR1222" s="23"/>
      <c r="AS1222" s="24">
        <v>1010</v>
      </c>
      <c r="AT1222" s="24">
        <f t="shared" si="1978"/>
        <v>20</v>
      </c>
      <c r="AU1222" s="24">
        <v>52</v>
      </c>
      <c r="AV1222" s="24">
        <f t="shared" si="1979"/>
        <v>1</v>
      </c>
      <c r="AW1222" s="24">
        <v>6</v>
      </c>
      <c r="AX1222" s="24">
        <f t="shared" si="1980"/>
        <v>1</v>
      </c>
      <c r="AY1222" s="24">
        <v>0</v>
      </c>
      <c r="AZ1222" s="63" t="str">
        <f t="shared" si="1981"/>
        <v>ボイスチェンジャー</v>
      </c>
      <c r="BA1222" s="96">
        <f t="shared" si="1982"/>
        <v>682</v>
      </c>
      <c r="BB1222" s="24">
        <f t="shared" si="1983"/>
        <v>682</v>
      </c>
      <c r="BC1222" s="26">
        <f t="shared" si="1984"/>
        <v>0.34100000000000003</v>
      </c>
      <c r="BD1222" s="22"/>
      <c r="BF1222" s="15"/>
      <c r="BG1222" s="9"/>
      <c r="BH1222" s="9" t="str">
        <f t="shared" si="1986"/>
        <v/>
      </c>
      <c r="BI1222" s="73"/>
      <c r="BJ1222" s="9" t="str">
        <f t="shared" si="1987"/>
        <v/>
      </c>
      <c r="BK1222" s="9"/>
      <c r="BL1222" s="9" t="str">
        <f t="shared" si="1988"/>
        <v/>
      </c>
      <c r="BM1222" s="9"/>
      <c r="BN1222" s="9"/>
      <c r="BO1222" s="9" t="str">
        <f t="shared" si="1989"/>
        <v/>
      </c>
      <c r="BP1222" s="10" t="str">
        <f t="shared" si="1990"/>
        <v/>
      </c>
      <c r="BQ1222" s="7"/>
      <c r="BS1222" s="1"/>
      <c r="BT1222" s="15"/>
      <c r="BU1222" s="9"/>
      <c r="BV1222" s="9" t="str">
        <f t="shared" si="1991"/>
        <v/>
      </c>
      <c r="BW1222" s="9"/>
      <c r="BX1222" s="9" t="str">
        <f t="shared" si="1992"/>
        <v/>
      </c>
      <c r="BY1222" s="9"/>
      <c r="BZ1222" s="9" t="str">
        <f t="shared" si="1993"/>
        <v/>
      </c>
      <c r="CA1222" s="9"/>
      <c r="CB1222" s="9"/>
      <c r="CC1222" s="9"/>
      <c r="CD1222" s="9" t="str">
        <f t="shared" si="1994"/>
        <v/>
      </c>
      <c r="CE1222" s="10" t="str">
        <f t="shared" si="1995"/>
        <v/>
      </c>
      <c r="CF1222" s="7"/>
      <c r="CH1222" s="15"/>
      <c r="CI1222" s="9"/>
      <c r="CJ1222" s="9" t="str">
        <f t="shared" si="1996"/>
        <v/>
      </c>
      <c r="CK1222" s="9"/>
      <c r="CL1222" s="9" t="str">
        <f t="shared" si="1997"/>
        <v/>
      </c>
      <c r="CM1222" s="9"/>
      <c r="CN1222" s="9" t="str">
        <f t="shared" si="1998"/>
        <v/>
      </c>
      <c r="CO1222" s="9"/>
      <c r="CP1222" s="9"/>
      <c r="CQ1222" s="9"/>
      <c r="CR1222" s="9" t="str">
        <f t="shared" si="1999"/>
        <v/>
      </c>
      <c r="CS1222" s="10" t="str">
        <f t="shared" si="2000"/>
        <v/>
      </c>
      <c r="CT1222" s="7"/>
      <c r="DJ1222" s="250"/>
      <c r="DK1222" s="250"/>
      <c r="DL1222" s="250"/>
      <c r="DM1222" s="13"/>
      <c r="DN1222" s="250"/>
    </row>
    <row r="1223" spans="1:118" ht="15" customHeight="1" thickTop="1">
      <c r="A1223" s="89">
        <v>45656</v>
      </c>
      <c r="B1223" s="6">
        <f>IF(A1223="","",SUM(D1223:D1226)+SUM(R1223:R1226)+SUM(AF1223:AF1226)+SUM(AT1223:AT1226)+SUM(BH1208,BV1208,CJ1208))</f>
        <v>1293</v>
      </c>
      <c r="C1223" s="78">
        <v>3621</v>
      </c>
      <c r="D1223" s="78">
        <f t="shared" si="1958"/>
        <v>89</v>
      </c>
      <c r="E1223" s="78">
        <v>138</v>
      </c>
      <c r="F1223" s="78">
        <f t="shared" si="1959"/>
        <v>4</v>
      </c>
      <c r="G1223" s="78">
        <v>26</v>
      </c>
      <c r="H1223" s="78">
        <f t="shared" si="1960"/>
        <v>5</v>
      </c>
      <c r="I1223" s="78">
        <v>0</v>
      </c>
      <c r="J1223" s="90" t="str">
        <f t="shared" si="1961"/>
        <v>NICIマスコット</v>
      </c>
      <c r="K1223" s="91">
        <f t="shared" si="1962"/>
        <v>682</v>
      </c>
      <c r="L1223" s="28">
        <f t="shared" si="1963"/>
        <v>3410</v>
      </c>
      <c r="M1223" s="29">
        <f t="shared" si="1964"/>
        <v>0.38314606741573032</v>
      </c>
      <c r="N1223" s="7"/>
      <c r="P1223" s="89">
        <f>IF(A1223="","",A1223)</f>
        <v>45656</v>
      </c>
      <c r="Q1223" s="78">
        <v>3095</v>
      </c>
      <c r="R1223" s="78">
        <f t="shared" si="1965"/>
        <v>19</v>
      </c>
      <c r="S1223" s="78">
        <v>64</v>
      </c>
      <c r="T1223" s="78">
        <f t="shared" si="1966"/>
        <v>1</v>
      </c>
      <c r="U1223" s="78">
        <v>8</v>
      </c>
      <c r="V1223" s="78">
        <f t="shared" si="1967"/>
        <v>1</v>
      </c>
      <c r="W1223" s="78">
        <v>12</v>
      </c>
      <c r="X1223" s="90" t="str">
        <f t="shared" si="1985"/>
        <v>マーブルガムスマートウォッチ</v>
      </c>
      <c r="Y1223" s="91">
        <f t="shared" si="1968"/>
        <v>700</v>
      </c>
      <c r="Z1223" s="28">
        <f t="shared" si="1969"/>
        <v>700</v>
      </c>
      <c r="AA1223" s="29">
        <f t="shared" si="1970"/>
        <v>0.36842105263157893</v>
      </c>
      <c r="AB1223" s="7" t="s">
        <v>440</v>
      </c>
      <c r="AD1223" s="89">
        <f>IF(A1223="","",A1223)</f>
        <v>45656</v>
      </c>
      <c r="AE1223" s="78">
        <v>1940</v>
      </c>
      <c r="AF1223" s="78">
        <f t="shared" si="1971"/>
        <v>98</v>
      </c>
      <c r="AG1223" s="78">
        <v>65</v>
      </c>
      <c r="AH1223" s="78">
        <f t="shared" si="1972"/>
        <v>2</v>
      </c>
      <c r="AI1223" s="78">
        <v>21</v>
      </c>
      <c r="AJ1223" s="78">
        <f t="shared" si="1973"/>
        <v>2</v>
      </c>
      <c r="AK1223" s="78">
        <v>0</v>
      </c>
      <c r="AL1223" s="90" t="s">
        <v>210</v>
      </c>
      <c r="AM1223" s="91">
        <v>1100</v>
      </c>
      <c r="AN1223" s="28">
        <f t="shared" si="1976"/>
        <v>2200</v>
      </c>
      <c r="AO1223" s="29">
        <f t="shared" si="1977"/>
        <v>0.22448979591836735</v>
      </c>
      <c r="AP1223" s="7"/>
      <c r="AR1223" s="89">
        <f>IF(A1223="","",A1223)</f>
        <v>45656</v>
      </c>
      <c r="AS1223" s="78">
        <v>1087</v>
      </c>
      <c r="AT1223" s="78">
        <f t="shared" si="1978"/>
        <v>28</v>
      </c>
      <c r="AU1223" s="78">
        <v>79</v>
      </c>
      <c r="AV1223" s="28">
        <f t="shared" si="1979"/>
        <v>7</v>
      </c>
      <c r="AW1223" s="78">
        <v>32</v>
      </c>
      <c r="AX1223" s="78">
        <f t="shared" si="1980"/>
        <v>9</v>
      </c>
      <c r="AY1223" s="78">
        <v>0</v>
      </c>
      <c r="AZ1223" s="90" t="str">
        <f t="shared" si="1981"/>
        <v>プチリップブラシ</v>
      </c>
      <c r="BA1223" s="91">
        <f t="shared" si="1982"/>
        <v>196</v>
      </c>
      <c r="BB1223" s="28">
        <f t="shared" si="1983"/>
        <v>1764</v>
      </c>
      <c r="BC1223" s="29">
        <f t="shared" si="1984"/>
        <v>0.63</v>
      </c>
      <c r="BD1223" s="22"/>
      <c r="BF1223" s="15"/>
      <c r="BG1223" s="9"/>
      <c r="BH1223" s="9" t="str">
        <f t="shared" si="1986"/>
        <v/>
      </c>
      <c r="BI1223" s="73"/>
      <c r="BJ1223" s="9" t="str">
        <f t="shared" si="1987"/>
        <v/>
      </c>
      <c r="BK1223" s="9"/>
      <c r="BL1223" s="9" t="str">
        <f t="shared" si="1988"/>
        <v/>
      </c>
      <c r="BM1223" s="9"/>
      <c r="BN1223" s="9"/>
      <c r="BO1223" s="9" t="str">
        <f t="shared" si="1989"/>
        <v/>
      </c>
      <c r="BP1223" s="10" t="str">
        <f t="shared" si="1990"/>
        <v/>
      </c>
      <c r="BQ1223" s="7"/>
      <c r="BS1223" s="1"/>
      <c r="BT1223" s="15"/>
      <c r="BU1223" s="9"/>
      <c r="BV1223" s="9" t="str">
        <f t="shared" si="1991"/>
        <v/>
      </c>
      <c r="BW1223" s="9"/>
      <c r="BX1223" s="9" t="str">
        <f t="shared" si="1992"/>
        <v/>
      </c>
      <c r="BY1223" s="9"/>
      <c r="BZ1223" s="9" t="str">
        <f t="shared" si="1993"/>
        <v/>
      </c>
      <c r="CA1223" s="9"/>
      <c r="CB1223" s="9"/>
      <c r="CC1223" s="9"/>
      <c r="CD1223" s="9" t="str">
        <f t="shared" si="1994"/>
        <v/>
      </c>
      <c r="CE1223" s="10" t="str">
        <f t="shared" si="1995"/>
        <v/>
      </c>
      <c r="CF1223" s="7"/>
      <c r="CH1223" s="15"/>
      <c r="CI1223" s="9"/>
      <c r="CJ1223" s="9" t="str">
        <f t="shared" si="1996"/>
        <v/>
      </c>
      <c r="CK1223" s="9"/>
      <c r="CL1223" s="9" t="str">
        <f t="shared" si="1997"/>
        <v/>
      </c>
      <c r="CM1223" s="9"/>
      <c r="CN1223" s="9" t="str">
        <f t="shared" si="1998"/>
        <v/>
      </c>
      <c r="CO1223" s="9"/>
      <c r="CP1223" s="9"/>
      <c r="CQ1223" s="9"/>
      <c r="CR1223" s="9" t="str">
        <f t="shared" si="1999"/>
        <v/>
      </c>
      <c r="CS1223" s="10" t="str">
        <f t="shared" si="2000"/>
        <v/>
      </c>
      <c r="CT1223" s="7"/>
      <c r="DJ1223" s="250"/>
      <c r="DK1223" s="250"/>
      <c r="DL1223" s="250"/>
      <c r="DM1223" s="13"/>
      <c r="DN1223" s="250"/>
    </row>
    <row r="1224" spans="1:118" ht="15" customHeight="1">
      <c r="A1224" s="30"/>
      <c r="B1224" s="15"/>
      <c r="C1224" s="9">
        <v>5235</v>
      </c>
      <c r="D1224" s="78">
        <f>IF(C1224="","",C1224-C1220)</f>
        <v>142</v>
      </c>
      <c r="E1224" s="9">
        <v>134</v>
      </c>
      <c r="F1224" s="9">
        <f t="shared" si="1959"/>
        <v>9</v>
      </c>
      <c r="G1224" s="9">
        <v>1</v>
      </c>
      <c r="H1224" s="9">
        <f t="shared" si="1960"/>
        <v>11</v>
      </c>
      <c r="I1224" s="9">
        <v>10</v>
      </c>
      <c r="J1224" s="62" t="str">
        <f t="shared" si="1961"/>
        <v>ピクミンマスコット</v>
      </c>
      <c r="K1224" s="95">
        <f t="shared" si="1962"/>
        <v>682</v>
      </c>
      <c r="L1224" s="9">
        <f t="shared" si="1963"/>
        <v>7502</v>
      </c>
      <c r="M1224" s="10">
        <f t="shared" si="1964"/>
        <v>0.52830985915492956</v>
      </c>
      <c r="N1224" s="7"/>
      <c r="P1224" s="15"/>
      <c r="Q1224" s="9">
        <v>3967</v>
      </c>
      <c r="R1224" s="9">
        <f t="shared" si="1965"/>
        <v>99</v>
      </c>
      <c r="S1224" s="9">
        <v>187</v>
      </c>
      <c r="T1224" s="9">
        <f t="shared" si="1966"/>
        <v>6</v>
      </c>
      <c r="U1224" s="9">
        <v>8</v>
      </c>
      <c r="V1224" s="78">
        <f t="shared" si="1967"/>
        <v>6</v>
      </c>
      <c r="W1224" s="9">
        <v>13</v>
      </c>
      <c r="X1224" s="62" t="str">
        <f t="shared" si="1985"/>
        <v>グミッツェル</v>
      </c>
      <c r="Y1224" s="95">
        <f t="shared" si="1968"/>
        <v>165</v>
      </c>
      <c r="Z1224" s="9">
        <f t="shared" si="1969"/>
        <v>990</v>
      </c>
      <c r="AA1224" s="10">
        <f t="shared" si="1970"/>
        <v>0.1</v>
      </c>
      <c r="AB1224" s="7" t="s">
        <v>441</v>
      </c>
      <c r="AD1224" s="15"/>
      <c r="AE1224" s="9">
        <v>2323</v>
      </c>
      <c r="AF1224" s="78">
        <f>IF(AE1224="","",AE1224-AE1220)</f>
        <v>29</v>
      </c>
      <c r="AG1224" s="9">
        <v>103</v>
      </c>
      <c r="AH1224" s="9">
        <f t="shared" si="1972"/>
        <v>4</v>
      </c>
      <c r="AI1224" s="9">
        <v>36</v>
      </c>
      <c r="AJ1224" s="78">
        <f t="shared" si="1973"/>
        <v>4</v>
      </c>
      <c r="AK1224" s="9">
        <v>-6</v>
      </c>
      <c r="AL1224" s="62" t="str">
        <f t="shared" si="1974"/>
        <v>サンリオがま口</v>
      </c>
      <c r="AM1224" s="95">
        <f t="shared" si="1975"/>
        <v>500</v>
      </c>
      <c r="AN1224" s="9">
        <f t="shared" si="1976"/>
        <v>2000</v>
      </c>
      <c r="AO1224" s="10">
        <f t="shared" si="1977"/>
        <v>0.68965517241379315</v>
      </c>
      <c r="AP1224" s="7" t="s">
        <v>442</v>
      </c>
      <c r="AR1224" s="17"/>
      <c r="AS1224" s="9">
        <v>1141</v>
      </c>
      <c r="AT1224" s="9">
        <f t="shared" si="1978"/>
        <v>35</v>
      </c>
      <c r="AU1224" s="9">
        <v>157</v>
      </c>
      <c r="AV1224" s="9">
        <f t="shared" si="1979"/>
        <v>3</v>
      </c>
      <c r="AW1224" s="9">
        <v>26</v>
      </c>
      <c r="AX1224" s="9">
        <f t="shared" si="1980"/>
        <v>4</v>
      </c>
      <c r="AY1224" s="9">
        <v>30</v>
      </c>
      <c r="AZ1224" s="62" t="s">
        <v>404</v>
      </c>
      <c r="BA1224" s="9">
        <f t="shared" si="1982"/>
        <v>100</v>
      </c>
      <c r="BB1224" s="9">
        <f t="shared" si="1983"/>
        <v>400</v>
      </c>
      <c r="BC1224" s="10">
        <f t="shared" si="1984"/>
        <v>0.11428571428571428</v>
      </c>
      <c r="BD1224" s="22"/>
      <c r="BF1224" s="15"/>
      <c r="BG1224" s="9"/>
      <c r="BH1224" s="9" t="str">
        <f t="shared" si="1986"/>
        <v/>
      </c>
      <c r="BI1224" s="73"/>
      <c r="BJ1224" s="9" t="str">
        <f t="shared" si="1987"/>
        <v/>
      </c>
      <c r="BK1224" s="9"/>
      <c r="BL1224" s="9" t="str">
        <f t="shared" si="1988"/>
        <v/>
      </c>
      <c r="BM1224" s="9"/>
      <c r="BN1224" s="9"/>
      <c r="BO1224" s="9" t="str">
        <f t="shared" si="1989"/>
        <v/>
      </c>
      <c r="BP1224" s="10" t="str">
        <f t="shared" si="1990"/>
        <v/>
      </c>
      <c r="BQ1224" s="7"/>
      <c r="BS1224" s="1"/>
      <c r="BT1224" s="15"/>
      <c r="BU1224" s="9"/>
      <c r="BV1224" s="9" t="str">
        <f t="shared" si="1991"/>
        <v/>
      </c>
      <c r="BW1224" s="9"/>
      <c r="BX1224" s="9" t="str">
        <f t="shared" si="1992"/>
        <v/>
      </c>
      <c r="BY1224" s="9"/>
      <c r="BZ1224" s="9" t="str">
        <f t="shared" si="1993"/>
        <v/>
      </c>
      <c r="CA1224" s="9"/>
      <c r="CB1224" s="9"/>
      <c r="CC1224" s="9"/>
      <c r="CD1224" s="9" t="str">
        <f t="shared" si="1994"/>
        <v/>
      </c>
      <c r="CE1224" s="10" t="str">
        <f t="shared" si="1995"/>
        <v/>
      </c>
      <c r="CF1224" s="7"/>
      <c r="CH1224" s="15"/>
      <c r="CI1224" s="9"/>
      <c r="CJ1224" s="9" t="str">
        <f t="shared" si="1996"/>
        <v/>
      </c>
      <c r="CK1224" s="9"/>
      <c r="CL1224" s="9" t="str">
        <f t="shared" si="1997"/>
        <v/>
      </c>
      <c r="CM1224" s="9"/>
      <c r="CN1224" s="9" t="str">
        <f t="shared" si="1998"/>
        <v/>
      </c>
      <c r="CO1224" s="9"/>
      <c r="CP1224" s="9"/>
      <c r="CQ1224" s="9"/>
      <c r="CR1224" s="9" t="str">
        <f t="shared" si="1999"/>
        <v/>
      </c>
      <c r="CS1224" s="10" t="str">
        <f t="shared" si="2000"/>
        <v/>
      </c>
      <c r="CT1224" s="7"/>
      <c r="DJ1224" s="250"/>
      <c r="DK1224" s="250"/>
      <c r="DL1224" s="250"/>
      <c r="DM1224" s="13"/>
      <c r="DN1224" s="250"/>
    </row>
    <row r="1225" spans="1:118" ht="15" customHeight="1">
      <c r="A1225" s="73"/>
      <c r="B1225" s="15"/>
      <c r="C1225" s="9">
        <v>3639</v>
      </c>
      <c r="D1225" s="78">
        <f>IF(C1225="","",C1225-C1221)</f>
        <v>81</v>
      </c>
      <c r="E1225" s="9">
        <v>239</v>
      </c>
      <c r="F1225" s="9">
        <f t="shared" si="1959"/>
        <v>10</v>
      </c>
      <c r="G1225" s="9">
        <v>5</v>
      </c>
      <c r="H1225" s="9">
        <f t="shared" si="1960"/>
        <v>9</v>
      </c>
      <c r="I1225" s="9">
        <v>16</v>
      </c>
      <c r="J1225" s="62" t="str">
        <f t="shared" si="1961"/>
        <v>グミッツェルプチ</v>
      </c>
      <c r="K1225" s="9">
        <f t="shared" si="1962"/>
        <v>188</v>
      </c>
      <c r="L1225" s="118">
        <f t="shared" si="1963"/>
        <v>1692</v>
      </c>
      <c r="M1225" s="137">
        <f t="shared" si="1964"/>
        <v>0.2088888888888889</v>
      </c>
      <c r="N1225" s="7"/>
      <c r="P1225" s="15"/>
      <c r="Q1225" s="9">
        <v>3125</v>
      </c>
      <c r="R1225" s="9">
        <f t="shared" si="1965"/>
        <v>37</v>
      </c>
      <c r="S1225" s="9">
        <v>81</v>
      </c>
      <c r="T1225" s="9">
        <f t="shared" si="1966"/>
        <v>1</v>
      </c>
      <c r="U1225" s="9">
        <v>21</v>
      </c>
      <c r="V1225" s="9">
        <f t="shared" si="1967"/>
        <v>0</v>
      </c>
      <c r="W1225" s="9">
        <v>0</v>
      </c>
      <c r="X1225" s="62" t="str">
        <f t="shared" si="1985"/>
        <v>サンリオキーケース</v>
      </c>
      <c r="Y1225" s="9">
        <f t="shared" si="1968"/>
        <v>640</v>
      </c>
      <c r="Z1225" s="118">
        <f t="shared" si="1969"/>
        <v>0</v>
      </c>
      <c r="AA1225" s="137">
        <f t="shared" si="1970"/>
        <v>0</v>
      </c>
      <c r="AB1225" s="7"/>
      <c r="AD1225" s="15"/>
      <c r="AE1225" s="9">
        <v>1382</v>
      </c>
      <c r="AF1225" s="78">
        <f>IF(AE1225="","",AE1225-AE1221)</f>
        <v>52</v>
      </c>
      <c r="AG1225" s="9">
        <v>89</v>
      </c>
      <c r="AH1225" s="9">
        <f t="shared" si="1972"/>
        <v>0</v>
      </c>
      <c r="AI1225" s="9">
        <v>10</v>
      </c>
      <c r="AJ1225" s="9">
        <f t="shared" si="1973"/>
        <v>0</v>
      </c>
      <c r="AK1225" s="9">
        <v>0</v>
      </c>
      <c r="AL1225" s="62" t="str">
        <f t="shared" si="1974"/>
        <v>ゲームアーク</v>
      </c>
      <c r="AM1225" s="9">
        <f t="shared" si="1975"/>
        <v>670</v>
      </c>
      <c r="AN1225" s="118">
        <f t="shared" si="1976"/>
        <v>0</v>
      </c>
      <c r="AO1225" s="137">
        <f t="shared" si="1977"/>
        <v>0</v>
      </c>
      <c r="AP1225" s="7"/>
      <c r="AR1225" s="140"/>
      <c r="AS1225" s="95">
        <v>1257</v>
      </c>
      <c r="AT1225" s="9">
        <f t="shared" si="1978"/>
        <v>73</v>
      </c>
      <c r="AU1225" s="9">
        <v>61</v>
      </c>
      <c r="AV1225" s="9">
        <f t="shared" si="1979"/>
        <v>2</v>
      </c>
      <c r="AW1225" s="9">
        <v>10</v>
      </c>
      <c r="AX1225" s="9">
        <f t="shared" si="1980"/>
        <v>1</v>
      </c>
      <c r="AY1225" s="9">
        <v>0</v>
      </c>
      <c r="AZ1225" s="62" t="str">
        <f t="shared" si="1981"/>
        <v>アクリルスライム</v>
      </c>
      <c r="BA1225" s="9">
        <f t="shared" si="1982"/>
        <v>334</v>
      </c>
      <c r="BB1225" s="118">
        <f t="shared" si="1983"/>
        <v>334</v>
      </c>
      <c r="BC1225" s="137">
        <f t="shared" si="1984"/>
        <v>4.5753424657534243E-2</v>
      </c>
      <c r="BD1225" s="22"/>
      <c r="BF1225" s="15"/>
      <c r="BG1225" s="9"/>
      <c r="BH1225" s="9" t="str">
        <f t="shared" si="1986"/>
        <v/>
      </c>
      <c r="BI1225" s="73"/>
      <c r="BJ1225" s="9" t="str">
        <f t="shared" si="1987"/>
        <v/>
      </c>
      <c r="BK1225" s="9"/>
      <c r="BL1225" s="9" t="str">
        <f t="shared" si="1988"/>
        <v/>
      </c>
      <c r="BM1225" s="9"/>
      <c r="BN1225" s="9"/>
      <c r="BO1225" s="9" t="str">
        <f t="shared" si="1989"/>
        <v/>
      </c>
      <c r="BP1225" s="10" t="str">
        <f t="shared" si="1990"/>
        <v/>
      </c>
      <c r="BQ1225" s="7"/>
      <c r="BS1225" s="1"/>
      <c r="BT1225" s="15"/>
      <c r="BU1225" s="9"/>
      <c r="BV1225" s="9" t="str">
        <f t="shared" si="1991"/>
        <v/>
      </c>
      <c r="BW1225" s="9"/>
      <c r="BX1225" s="9" t="str">
        <f t="shared" si="1992"/>
        <v/>
      </c>
      <c r="BY1225" s="9"/>
      <c r="BZ1225" s="9" t="str">
        <f t="shared" si="1993"/>
        <v/>
      </c>
      <c r="CA1225" s="9"/>
      <c r="CB1225" s="9"/>
      <c r="CC1225" s="9"/>
      <c r="CD1225" s="9" t="str">
        <f t="shared" si="1994"/>
        <v/>
      </c>
      <c r="CE1225" s="10" t="str">
        <f t="shared" si="1995"/>
        <v/>
      </c>
      <c r="CF1225" s="7"/>
      <c r="CH1225" s="15"/>
      <c r="CI1225" s="9"/>
      <c r="CJ1225" s="9" t="str">
        <f t="shared" si="1996"/>
        <v/>
      </c>
      <c r="CK1225" s="9"/>
      <c r="CL1225" s="9" t="str">
        <f t="shared" si="1997"/>
        <v/>
      </c>
      <c r="CM1225" s="9"/>
      <c r="CN1225" s="9" t="str">
        <f t="shared" si="1998"/>
        <v/>
      </c>
      <c r="CO1225" s="9"/>
      <c r="CP1225" s="9"/>
      <c r="CQ1225" s="9"/>
      <c r="CR1225" s="9" t="str">
        <f t="shared" si="1999"/>
        <v/>
      </c>
      <c r="CS1225" s="10" t="str">
        <f t="shared" si="2000"/>
        <v/>
      </c>
      <c r="CT1225" s="7"/>
    </row>
    <row r="1226" spans="1:118" ht="15" customHeight="1" thickBot="1">
      <c r="A1226" s="125"/>
      <c r="B1226" s="126" t="str">
        <f>IF(A1226="","",SUM(D1226:D1229)+SUM(R1226:R1229)+BH1209+BV1209+SUM(AF1226:AF1229)+SUM(AT1226:AT1229,CJ1209))</f>
        <v/>
      </c>
      <c r="C1226" s="127">
        <v>3708</v>
      </c>
      <c r="D1226" s="141">
        <f>IF(C1226="","",C1226-C1222)</f>
        <v>45</v>
      </c>
      <c r="E1226" s="129">
        <v>185</v>
      </c>
      <c r="F1226" s="128">
        <f>IF(E1226="","",E1226-E1222)</f>
        <v>1</v>
      </c>
      <c r="G1226" s="129">
        <v>19</v>
      </c>
      <c r="H1226" s="128">
        <f>IF(G1226="","",G1222+I1222-G1226)</f>
        <v>1</v>
      </c>
      <c r="I1226" s="130">
        <v>0</v>
      </c>
      <c r="J1226" s="131" t="str">
        <f>IF(C1226="","",J1222)</f>
        <v>プロペラアヒル</v>
      </c>
      <c r="K1226" s="132">
        <f>IF(D1226="","",K1222)</f>
        <v>180</v>
      </c>
      <c r="L1226" s="130">
        <f t="shared" si="1963"/>
        <v>180</v>
      </c>
      <c r="M1226" s="138">
        <f t="shared" si="1964"/>
        <v>0.04</v>
      </c>
      <c r="N1226" s="133"/>
      <c r="P1226" s="125" t="str">
        <f>IF(A1226="","",A1226)</f>
        <v/>
      </c>
      <c r="Q1226" s="130">
        <v>2561</v>
      </c>
      <c r="R1226" s="128">
        <f>IF(Q1226="","",Q1226-Q1222)</f>
        <v>42</v>
      </c>
      <c r="S1226" s="130">
        <v>148</v>
      </c>
      <c r="T1226" s="128">
        <f>IF(S1226="","",S1226-S1222)</f>
        <v>6</v>
      </c>
      <c r="U1226" s="130">
        <v>21</v>
      </c>
      <c r="V1226" s="128">
        <f>IF(U1226="","",U1222+W1222-U1226)</f>
        <v>0</v>
      </c>
      <c r="W1226" s="130">
        <v>-13</v>
      </c>
      <c r="X1226" s="131" t="str">
        <f>IF(Q1226="","",X1222)</f>
        <v>ロムアンド</v>
      </c>
      <c r="Y1226" s="132">
        <f>IF(R1226="","",Y1222)</f>
        <v>1012</v>
      </c>
      <c r="Z1226" s="130">
        <f t="shared" si="1969"/>
        <v>0</v>
      </c>
      <c r="AA1226" s="138">
        <f t="shared" si="1970"/>
        <v>0</v>
      </c>
      <c r="AB1226" s="124" t="s">
        <v>219</v>
      </c>
      <c r="AD1226" s="125" t="str">
        <f>IF(A1226="","",A1226)</f>
        <v/>
      </c>
      <c r="AE1226" s="130">
        <v>2046</v>
      </c>
      <c r="AF1226" s="142">
        <f>IF(AE1226="","",AE1226-AE1222)</f>
        <v>82</v>
      </c>
      <c r="AG1226" s="130">
        <v>286</v>
      </c>
      <c r="AH1226" s="128">
        <f>IF(AG1226="","",AG1226-AG1222)</f>
        <v>2</v>
      </c>
      <c r="AI1226" s="130">
        <v>13</v>
      </c>
      <c r="AJ1226" s="128">
        <f>IF(AI1226="","",AI1222+AK1222-AI1226)</f>
        <v>1</v>
      </c>
      <c r="AK1226" s="130">
        <v>0</v>
      </c>
      <c r="AL1226" s="131" t="s">
        <v>222</v>
      </c>
      <c r="AM1226" s="132">
        <v>650</v>
      </c>
      <c r="AN1226" s="130">
        <f t="shared" si="1976"/>
        <v>650</v>
      </c>
      <c r="AO1226" s="138">
        <f t="shared" si="1977"/>
        <v>7.926829268292683E-2</v>
      </c>
      <c r="AP1226" s="124"/>
      <c r="AR1226" s="125" t="str">
        <f>IF(A1226="","",A1226)</f>
        <v/>
      </c>
      <c r="AS1226" s="130">
        <v>1071</v>
      </c>
      <c r="AT1226" s="128">
        <f>IF(AS1226="","",AS1226-AS1222)</f>
        <v>61</v>
      </c>
      <c r="AU1226" s="130">
        <v>55</v>
      </c>
      <c r="AV1226" s="128">
        <f>IF(AU1226="","",AU1226-AU1222)</f>
        <v>3</v>
      </c>
      <c r="AW1226" s="130">
        <v>3</v>
      </c>
      <c r="AX1226" s="128">
        <f>IF(AW1226="","",AW1222+AY1222-AW1226)</f>
        <v>3</v>
      </c>
      <c r="AY1226" s="130">
        <v>11</v>
      </c>
      <c r="AZ1226" s="131" t="str">
        <f>IF(AS1226="","",AZ1222)</f>
        <v>ボイスチェンジャー</v>
      </c>
      <c r="BA1226" s="132">
        <f>IF(AT1226="","",BA1222)</f>
        <v>682</v>
      </c>
      <c r="BB1226" s="130">
        <f t="shared" si="1983"/>
        <v>2046</v>
      </c>
      <c r="BC1226" s="138">
        <f t="shared" si="1984"/>
        <v>0.33540983606557379</v>
      </c>
      <c r="BD1226" s="22"/>
      <c r="BF1226" s="15"/>
      <c r="BG1226" s="9"/>
      <c r="BH1226" s="9" t="str">
        <f t="shared" ref="BH1226" si="2001">IF(BG1226="","",BG1226-BG1225)</f>
        <v/>
      </c>
      <c r="BI1226" s="73"/>
      <c r="BJ1226" s="9" t="str">
        <f t="shared" ref="BJ1226" si="2002">IF(BI1226="","",BI1226-BI1225)</f>
        <v/>
      </c>
      <c r="BK1226" s="9"/>
      <c r="BL1226" s="9" t="str">
        <f t="shared" ref="BL1226" si="2003">IF(BK1226="","",BK1225+BM1225-BK1226)</f>
        <v/>
      </c>
      <c r="BM1226" s="9"/>
      <c r="BN1226" s="9"/>
      <c r="BO1226" s="9" t="str">
        <f t="shared" ref="BO1226" si="2004">IF(BN1226="","",BL1226*BN1226)</f>
        <v/>
      </c>
      <c r="BP1226" s="10" t="str">
        <f t="shared" ref="BP1226" si="2005">IF(BO1226="","",BO1226/(BH1226*100))</f>
        <v/>
      </c>
      <c r="BQ1226" s="7"/>
      <c r="BS1226" s="1"/>
      <c r="BT1226" s="15"/>
      <c r="BU1226" s="9"/>
      <c r="BV1226" s="9" t="str">
        <f t="shared" ref="BV1226" si="2006">IF(BU1226="","",BU1226-BU1225)</f>
        <v/>
      </c>
      <c r="BW1226" s="9"/>
      <c r="BX1226" s="9" t="str">
        <f t="shared" ref="BX1226" si="2007">IF(BW1226="","",BW1226-BW1225)</f>
        <v/>
      </c>
      <c r="BY1226" s="9"/>
      <c r="BZ1226" s="9" t="str">
        <f t="shared" ref="BZ1226" si="2008">IF(BY1226="","",BY1225+CA1225-BY1226)</f>
        <v/>
      </c>
      <c r="CA1226" s="9"/>
      <c r="CB1226" s="9"/>
      <c r="CC1226" s="9"/>
      <c r="CD1226" s="9" t="str">
        <f t="shared" si="1994"/>
        <v/>
      </c>
      <c r="CE1226" s="10" t="str">
        <f t="shared" si="1995"/>
        <v/>
      </c>
      <c r="CF1226" s="7"/>
      <c r="CH1226" s="15"/>
      <c r="CI1226" s="9"/>
      <c r="CJ1226" s="9" t="str">
        <f>IF(CI1226="","",CI1226-CI1225)</f>
        <v/>
      </c>
      <c r="CK1226" s="9"/>
      <c r="CL1226" s="9" t="str">
        <f>IF(CK1226="","",CK1226-CK1225)</f>
        <v/>
      </c>
      <c r="CM1226" s="9"/>
      <c r="CN1226" s="9" t="str">
        <f>IF(CM1226="","",CM1225+CO1225-CM1226)</f>
        <v/>
      </c>
      <c r="CO1226" s="9"/>
      <c r="CP1226" s="9"/>
      <c r="CQ1226" s="9"/>
      <c r="CR1226" s="9" t="str">
        <f t="shared" si="1999"/>
        <v/>
      </c>
      <c r="CS1226" s="10" t="str">
        <f t="shared" si="2000"/>
        <v/>
      </c>
      <c r="CT1226" s="7"/>
    </row>
    <row r="1227" spans="1:118" ht="15" customHeight="1" thickTop="1">
      <c r="A1227" s="89"/>
      <c r="B1227" s="6"/>
      <c r="C1227" s="119"/>
      <c r="D1227" s="78"/>
      <c r="E1227" s="120"/>
      <c r="F1227" s="78"/>
      <c r="G1227" s="120"/>
      <c r="H1227" s="78"/>
      <c r="I1227" s="78"/>
      <c r="J1227" s="90"/>
      <c r="K1227" s="91"/>
      <c r="L1227" s="28"/>
      <c r="M1227" s="29"/>
      <c r="N1227" s="93"/>
      <c r="P1227" s="89"/>
      <c r="Q1227" s="78"/>
      <c r="R1227" s="143"/>
      <c r="S1227" s="78"/>
      <c r="T1227" s="78"/>
      <c r="U1227" s="78"/>
      <c r="V1227" s="78"/>
      <c r="W1227" s="78"/>
      <c r="X1227" s="90"/>
      <c r="Y1227" s="91"/>
      <c r="Z1227" s="28"/>
      <c r="AA1227" s="29"/>
      <c r="AB1227" s="93"/>
      <c r="AD1227" s="89"/>
      <c r="AE1227" s="78"/>
      <c r="AF1227" s="78"/>
      <c r="AG1227" s="78"/>
      <c r="AH1227" s="78"/>
      <c r="AI1227" s="78"/>
      <c r="AJ1227" s="78"/>
      <c r="AK1227" s="78"/>
      <c r="AL1227" s="90"/>
      <c r="AM1227" s="91"/>
      <c r="AN1227" s="78"/>
      <c r="AO1227" s="92"/>
      <c r="AP1227" s="93"/>
      <c r="AR1227" s="89"/>
      <c r="AS1227" s="78"/>
      <c r="AT1227" s="78"/>
      <c r="AU1227" s="78"/>
      <c r="AV1227" s="28"/>
      <c r="AW1227" s="78"/>
      <c r="AX1227" s="78"/>
      <c r="AY1227" s="78"/>
      <c r="AZ1227" s="90"/>
      <c r="BA1227" s="91"/>
      <c r="BB1227" s="78"/>
      <c r="BC1227" s="92"/>
      <c r="BD1227" s="22"/>
      <c r="BF1227" s="15"/>
      <c r="BG1227" s="9"/>
      <c r="BH1227" s="9" t="str">
        <f t="shared" si="1986"/>
        <v/>
      </c>
      <c r="BI1227" s="73"/>
      <c r="BJ1227" s="9" t="str">
        <f t="shared" si="1987"/>
        <v/>
      </c>
      <c r="BK1227" s="9"/>
      <c r="BL1227" s="9" t="str">
        <f t="shared" si="1988"/>
        <v/>
      </c>
      <c r="BM1227" s="9"/>
      <c r="BN1227" s="9"/>
      <c r="BO1227" s="9" t="str">
        <f t="shared" si="1989"/>
        <v/>
      </c>
      <c r="BP1227" s="10" t="str">
        <f t="shared" si="1990"/>
        <v/>
      </c>
      <c r="BQ1227" s="7"/>
      <c r="BS1227" s="1"/>
      <c r="BT1227" s="15"/>
      <c r="BU1227" s="9"/>
      <c r="BV1227" s="9" t="str">
        <f t="shared" si="1991"/>
        <v/>
      </c>
      <c r="BW1227" s="9"/>
      <c r="BX1227" s="9" t="str">
        <f t="shared" si="1992"/>
        <v/>
      </c>
      <c r="BY1227" s="9"/>
      <c r="BZ1227" s="9" t="str">
        <f t="shared" si="1993"/>
        <v/>
      </c>
      <c r="CA1227" s="9"/>
      <c r="CB1227" s="9"/>
      <c r="CC1227" s="9"/>
      <c r="CD1227" s="9" t="str">
        <f t="shared" si="1994"/>
        <v/>
      </c>
      <c r="CE1227" s="10" t="str">
        <f t="shared" si="1995"/>
        <v/>
      </c>
      <c r="CF1227" s="7"/>
      <c r="CH1227" s="15"/>
      <c r="CI1227" s="9"/>
      <c r="CJ1227" s="9" t="str">
        <f t="shared" si="1996"/>
        <v/>
      </c>
      <c r="CK1227" s="9"/>
      <c r="CL1227" s="9" t="str">
        <f t="shared" si="1997"/>
        <v/>
      </c>
      <c r="CM1227" s="9"/>
      <c r="CN1227" s="9" t="str">
        <f t="shared" si="1998"/>
        <v/>
      </c>
      <c r="CO1227" s="9"/>
      <c r="CP1227" s="9"/>
      <c r="CQ1227" s="9"/>
      <c r="CR1227" s="9" t="str">
        <f t="shared" si="1999"/>
        <v/>
      </c>
      <c r="CS1227" s="10" t="str">
        <f t="shared" si="2000"/>
        <v/>
      </c>
      <c r="CT1227" s="7"/>
    </row>
    <row r="1228" spans="1:118" ht="15" customHeight="1">
      <c r="A1228" s="15"/>
      <c r="B1228" s="15"/>
      <c r="C1228" s="74"/>
      <c r="D1228" s="78"/>
      <c r="E1228" s="75"/>
      <c r="F1228" s="9"/>
      <c r="G1228" s="102"/>
      <c r="H1228" s="9"/>
      <c r="J1228" s="62"/>
      <c r="K1228" s="95"/>
      <c r="L1228" s="19"/>
      <c r="M1228" s="21"/>
      <c r="N1228" s="7"/>
      <c r="P1228" s="15"/>
      <c r="Q1228" s="9"/>
      <c r="R1228" s="144"/>
      <c r="S1228" s="9"/>
      <c r="T1228" s="9"/>
      <c r="U1228" s="9"/>
      <c r="V1228" s="78"/>
      <c r="W1228" s="9"/>
      <c r="X1228" s="62"/>
      <c r="Y1228" s="95"/>
      <c r="Z1228" s="19"/>
      <c r="AA1228" s="21"/>
      <c r="AB1228" s="7"/>
      <c r="AD1228" s="15"/>
      <c r="AE1228" s="9"/>
      <c r="AF1228" s="78"/>
      <c r="AG1228" s="9"/>
      <c r="AH1228" s="9"/>
      <c r="AI1228" s="9"/>
      <c r="AJ1228" s="78"/>
      <c r="AK1228" s="9"/>
      <c r="AL1228" s="62"/>
      <c r="AM1228" s="95"/>
      <c r="AN1228" s="9"/>
      <c r="AO1228" s="10"/>
      <c r="AP1228" s="7"/>
      <c r="AR1228" s="17"/>
      <c r="AS1228" s="9"/>
      <c r="AT1228" s="9"/>
      <c r="AU1228" s="9"/>
      <c r="AV1228" s="9"/>
      <c r="AW1228" s="9"/>
      <c r="AX1228" s="9"/>
      <c r="AY1228" s="9"/>
      <c r="AZ1228" s="62"/>
      <c r="BA1228" s="9"/>
      <c r="BB1228" s="9"/>
      <c r="BC1228" s="10"/>
      <c r="BD1228" s="22"/>
      <c r="BF1228" s="15"/>
      <c r="BG1228" s="9"/>
      <c r="BH1228" s="9" t="str">
        <f t="shared" si="1986"/>
        <v/>
      </c>
      <c r="BI1228" s="73"/>
      <c r="BJ1228" s="9" t="str">
        <f t="shared" si="1987"/>
        <v/>
      </c>
      <c r="BK1228" s="9"/>
      <c r="BL1228" s="9" t="str">
        <f t="shared" si="1988"/>
        <v/>
      </c>
      <c r="BM1228" s="9"/>
      <c r="BN1228" s="9"/>
      <c r="BO1228" s="9" t="str">
        <f t="shared" si="1989"/>
        <v/>
      </c>
      <c r="BP1228" s="10" t="str">
        <f t="shared" si="1990"/>
        <v/>
      </c>
      <c r="BQ1228" s="7"/>
      <c r="BS1228" s="1"/>
      <c r="BT1228" s="15"/>
      <c r="BU1228" s="9"/>
      <c r="BV1228" s="9" t="str">
        <f t="shared" si="1991"/>
        <v/>
      </c>
      <c r="BW1228" s="9"/>
      <c r="BX1228" s="9" t="str">
        <f t="shared" si="1992"/>
        <v/>
      </c>
      <c r="BY1228" s="9"/>
      <c r="BZ1228" s="9" t="str">
        <f t="shared" si="1993"/>
        <v/>
      </c>
      <c r="CA1228" s="9"/>
      <c r="CB1228" s="9"/>
      <c r="CC1228" s="9"/>
      <c r="CD1228" s="9" t="str">
        <f t="shared" si="1994"/>
        <v/>
      </c>
      <c r="CE1228" s="10" t="str">
        <f t="shared" si="1995"/>
        <v/>
      </c>
      <c r="CF1228" s="7"/>
      <c r="CH1228" s="15"/>
      <c r="CI1228" s="9"/>
      <c r="CJ1228" s="9" t="str">
        <f t="shared" si="1996"/>
        <v/>
      </c>
      <c r="CK1228" s="9"/>
      <c r="CL1228" s="9" t="str">
        <f t="shared" si="1997"/>
        <v/>
      </c>
      <c r="CM1228" s="9"/>
      <c r="CN1228" s="9" t="str">
        <f t="shared" si="1998"/>
        <v/>
      </c>
      <c r="CO1228" s="9"/>
      <c r="CP1228" s="9"/>
      <c r="CQ1228" s="9"/>
      <c r="CR1228" s="9" t="str">
        <f t="shared" si="1999"/>
        <v/>
      </c>
      <c r="CS1228" s="10" t="str">
        <f t="shared" si="2000"/>
        <v/>
      </c>
      <c r="CT1228" s="7"/>
    </row>
    <row r="1229" spans="1:118" ht="15" customHeight="1">
      <c r="A1229" s="117"/>
      <c r="B1229" s="117"/>
      <c r="C1229" s="122"/>
      <c r="D1229" s="78"/>
      <c r="E1229" s="123"/>
      <c r="F1229" s="9"/>
      <c r="G1229" s="136"/>
      <c r="H1229" s="9"/>
      <c r="I1229" s="118"/>
      <c r="J1229" s="62"/>
      <c r="K1229" s="247"/>
      <c r="L1229" s="118"/>
      <c r="M1229" s="137"/>
      <c r="N1229" s="124"/>
      <c r="P1229" s="117"/>
      <c r="Q1229" s="9"/>
      <c r="R1229" s="144"/>
      <c r="S1229" s="9"/>
      <c r="T1229" s="9"/>
      <c r="U1229" s="9"/>
      <c r="V1229" s="9"/>
      <c r="W1229" s="9"/>
      <c r="X1229" s="62"/>
      <c r="Y1229" s="247"/>
      <c r="Z1229" s="118"/>
      <c r="AA1229" s="137"/>
      <c r="AB1229" s="124"/>
      <c r="AD1229" s="117"/>
      <c r="AE1229" s="118"/>
      <c r="AF1229" s="20"/>
      <c r="AG1229" s="118"/>
      <c r="AH1229" s="9"/>
      <c r="AI1229" s="118"/>
      <c r="AJ1229" s="9"/>
      <c r="AK1229" s="118"/>
      <c r="AL1229" s="62"/>
      <c r="AM1229" s="247"/>
      <c r="AN1229" s="118"/>
      <c r="AO1229" s="137"/>
      <c r="AP1229" s="124"/>
      <c r="AR1229" s="117"/>
      <c r="AS1229" s="9"/>
      <c r="AT1229" s="9"/>
      <c r="AU1229" s="9"/>
      <c r="AV1229" s="9"/>
      <c r="AW1229" s="9"/>
      <c r="AX1229" s="9"/>
      <c r="AY1229" s="9"/>
      <c r="AZ1229" s="62"/>
      <c r="BA1229" s="247"/>
      <c r="BB1229" s="118"/>
      <c r="BC1229" s="137"/>
      <c r="BD1229" s="22"/>
      <c r="BF1229" s="15"/>
      <c r="BG1229" s="9"/>
      <c r="BH1229" s="9" t="str">
        <f t="shared" si="1986"/>
        <v/>
      </c>
      <c r="BI1229" s="73"/>
      <c r="BJ1229" s="9" t="str">
        <f t="shared" si="1987"/>
        <v/>
      </c>
      <c r="BK1229" s="9"/>
      <c r="BL1229" s="9" t="str">
        <f t="shared" si="1988"/>
        <v/>
      </c>
      <c r="BM1229" s="9"/>
      <c r="BN1229" s="9"/>
      <c r="BO1229" s="9" t="str">
        <f t="shared" si="1989"/>
        <v/>
      </c>
      <c r="BP1229" s="10" t="str">
        <f t="shared" si="1990"/>
        <v/>
      </c>
      <c r="BQ1229" s="7"/>
      <c r="BS1229" s="1"/>
      <c r="BT1229" s="15"/>
      <c r="BU1229" s="9"/>
      <c r="BV1229" s="9" t="str">
        <f t="shared" si="1991"/>
        <v/>
      </c>
      <c r="BW1229" s="9"/>
      <c r="BX1229" s="9" t="str">
        <f t="shared" si="1992"/>
        <v/>
      </c>
      <c r="BY1229" s="9"/>
      <c r="BZ1229" s="9" t="str">
        <f t="shared" si="1993"/>
        <v/>
      </c>
      <c r="CA1229" s="9"/>
      <c r="CB1229" s="9"/>
      <c r="CC1229" s="9"/>
      <c r="CD1229" s="9" t="str">
        <f t="shared" si="1994"/>
        <v/>
      </c>
      <c r="CE1229" s="10" t="str">
        <f t="shared" si="1995"/>
        <v/>
      </c>
      <c r="CF1229" s="7"/>
      <c r="CH1229" s="15"/>
      <c r="CI1229" s="9"/>
      <c r="CJ1229" s="9" t="str">
        <f t="shared" si="1996"/>
        <v/>
      </c>
      <c r="CK1229" s="9"/>
      <c r="CL1229" s="9" t="str">
        <f t="shared" si="1997"/>
        <v/>
      </c>
      <c r="CM1229" s="9"/>
      <c r="CN1229" s="9" t="str">
        <f t="shared" si="1998"/>
        <v/>
      </c>
      <c r="CO1229" s="9"/>
      <c r="CP1229" s="9"/>
      <c r="CQ1229" s="9"/>
      <c r="CR1229" s="9" t="str">
        <f t="shared" si="1999"/>
        <v/>
      </c>
      <c r="CS1229" s="10" t="str">
        <f t="shared" si="2000"/>
        <v/>
      </c>
      <c r="CT1229" s="7"/>
    </row>
    <row r="1230" spans="1:118" ht="15" customHeight="1" thickBot="1">
      <c r="A1230" s="134"/>
      <c r="B1230" s="134"/>
      <c r="C1230" s="61"/>
      <c r="D1230" s="142"/>
      <c r="E1230" s="61"/>
      <c r="F1230" s="128"/>
      <c r="G1230" s="61"/>
      <c r="H1230" s="128"/>
      <c r="I1230" s="61"/>
      <c r="J1230" s="131"/>
      <c r="K1230" s="132"/>
      <c r="L1230" s="130"/>
      <c r="M1230" s="138"/>
      <c r="N1230" s="93"/>
      <c r="P1230" s="134"/>
      <c r="Q1230" s="130"/>
      <c r="R1230" s="145"/>
      <c r="S1230" s="130"/>
      <c r="T1230" s="128"/>
      <c r="U1230" s="130"/>
      <c r="V1230" s="128"/>
      <c r="W1230" s="130"/>
      <c r="X1230" s="131"/>
      <c r="Y1230" s="132"/>
      <c r="Z1230" s="130"/>
      <c r="AA1230" s="139"/>
      <c r="AB1230" s="93"/>
      <c r="AD1230" s="134"/>
      <c r="AE1230" s="146"/>
      <c r="AF1230" s="128"/>
      <c r="AG1230" s="147"/>
      <c r="AH1230" s="128"/>
      <c r="AI1230" s="61"/>
      <c r="AJ1230" s="128"/>
      <c r="AK1230" s="61"/>
      <c r="AL1230" s="131"/>
      <c r="AM1230" s="132"/>
      <c r="AN1230" s="61"/>
      <c r="AO1230" s="135"/>
      <c r="AP1230" s="93"/>
      <c r="AR1230" s="134"/>
      <c r="AS1230" s="130"/>
      <c r="AT1230" s="128"/>
      <c r="AU1230" s="130"/>
      <c r="AV1230" s="128"/>
      <c r="AW1230" s="130"/>
      <c r="AX1230" s="128"/>
      <c r="AY1230" s="130"/>
      <c r="AZ1230" s="131"/>
      <c r="BA1230" s="132"/>
      <c r="BB1230" s="61"/>
      <c r="BC1230" s="135"/>
      <c r="BD1230" s="22"/>
      <c r="BF1230" s="15"/>
      <c r="BG1230" s="9"/>
      <c r="BH1230" s="9" t="str">
        <f t="shared" si="1986"/>
        <v/>
      </c>
      <c r="BI1230" s="73"/>
      <c r="BJ1230" s="9" t="str">
        <f t="shared" si="1987"/>
        <v/>
      </c>
      <c r="BK1230" s="9"/>
      <c r="BL1230" s="9" t="str">
        <f t="shared" si="1988"/>
        <v/>
      </c>
      <c r="BM1230" s="9"/>
      <c r="BN1230" s="9"/>
      <c r="BO1230" s="9" t="str">
        <f t="shared" si="1989"/>
        <v/>
      </c>
      <c r="BP1230" s="10" t="str">
        <f t="shared" si="1990"/>
        <v/>
      </c>
      <c r="BQ1230" s="7"/>
      <c r="BS1230" s="1"/>
      <c r="BT1230" s="15"/>
      <c r="BU1230" s="9"/>
      <c r="BV1230" s="9" t="str">
        <f t="shared" si="1991"/>
        <v/>
      </c>
      <c r="BW1230" s="9"/>
      <c r="BX1230" s="9" t="str">
        <f t="shared" si="1992"/>
        <v/>
      </c>
      <c r="BY1230" s="9"/>
      <c r="BZ1230" s="9" t="str">
        <f t="shared" si="1993"/>
        <v/>
      </c>
      <c r="CA1230" s="9"/>
      <c r="CB1230" s="9"/>
      <c r="CC1230" s="9"/>
      <c r="CD1230" s="9" t="str">
        <f t="shared" si="1994"/>
        <v/>
      </c>
      <c r="CE1230" s="10" t="str">
        <f t="shared" si="1995"/>
        <v/>
      </c>
      <c r="CF1230" s="7"/>
      <c r="CH1230" s="15"/>
      <c r="CI1230" s="9"/>
      <c r="CJ1230" s="9" t="str">
        <f t="shared" si="1996"/>
        <v/>
      </c>
      <c r="CK1230" s="9"/>
      <c r="CL1230" s="9" t="str">
        <f t="shared" si="1997"/>
        <v/>
      </c>
      <c r="CM1230" s="9"/>
      <c r="CN1230" s="9" t="str">
        <f t="shared" si="1998"/>
        <v/>
      </c>
      <c r="CO1230" s="9"/>
      <c r="CP1230" s="9"/>
      <c r="CQ1230" s="9"/>
      <c r="CR1230" s="9" t="str">
        <f t="shared" si="1999"/>
        <v/>
      </c>
      <c r="CS1230" s="10" t="str">
        <f t="shared" si="2000"/>
        <v/>
      </c>
      <c r="CT1230" s="7"/>
    </row>
    <row r="1231" spans="1:118" ht="15" customHeight="1" thickTop="1">
      <c r="A1231" s="89"/>
      <c r="B1231" s="6"/>
      <c r="C1231" s="119"/>
      <c r="D1231" s="78"/>
      <c r="E1231" s="120"/>
      <c r="F1231" s="78"/>
      <c r="G1231" s="120"/>
      <c r="H1231" s="78"/>
      <c r="I1231" s="78"/>
      <c r="J1231" s="90"/>
      <c r="K1231" s="91"/>
      <c r="L1231" s="28"/>
      <c r="M1231" s="29"/>
      <c r="N1231" s="7"/>
      <c r="P1231" s="89"/>
      <c r="Q1231" s="78"/>
      <c r="R1231" s="143"/>
      <c r="S1231" s="78"/>
      <c r="T1231" s="78"/>
      <c r="U1231" s="78"/>
      <c r="V1231" s="78"/>
      <c r="W1231" s="78"/>
      <c r="X1231" s="90"/>
      <c r="Y1231" s="91"/>
      <c r="Z1231" s="28"/>
      <c r="AA1231" s="29"/>
      <c r="AB1231" s="7"/>
      <c r="AD1231" s="89"/>
      <c r="AE1231" s="78"/>
      <c r="AF1231" s="78"/>
      <c r="AG1231" s="78"/>
      <c r="AH1231" s="78"/>
      <c r="AI1231" s="78"/>
      <c r="AJ1231" s="78"/>
      <c r="AK1231" s="78"/>
      <c r="AL1231" s="90"/>
      <c r="AM1231" s="91"/>
      <c r="AN1231" s="78"/>
      <c r="AO1231" s="92"/>
      <c r="AP1231" s="7"/>
      <c r="AR1231" s="89"/>
      <c r="AS1231" s="78"/>
      <c r="AT1231" s="78"/>
      <c r="AU1231" s="78"/>
      <c r="AV1231" s="28"/>
      <c r="AW1231" s="78"/>
      <c r="AX1231" s="78"/>
      <c r="AY1231" s="78"/>
      <c r="AZ1231" s="90"/>
      <c r="BA1231" s="91"/>
      <c r="BB1231" s="78"/>
      <c r="BC1231" s="92"/>
      <c r="BD1231" s="22"/>
      <c r="BF1231" s="15"/>
      <c r="BG1231" s="9"/>
      <c r="BH1231" s="9" t="str">
        <f t="shared" si="1986"/>
        <v/>
      </c>
      <c r="BI1231" s="73"/>
      <c r="BJ1231" s="9" t="str">
        <f t="shared" si="1987"/>
        <v/>
      </c>
      <c r="BK1231" s="9"/>
      <c r="BL1231" s="9" t="str">
        <f t="shared" si="1988"/>
        <v/>
      </c>
      <c r="BM1231" s="9"/>
      <c r="BN1231" s="9"/>
      <c r="BO1231" s="9" t="str">
        <f t="shared" si="1989"/>
        <v/>
      </c>
      <c r="BP1231" s="10" t="str">
        <f t="shared" si="1990"/>
        <v/>
      </c>
      <c r="BQ1231" s="7"/>
      <c r="BS1231" s="1"/>
      <c r="BT1231" s="15"/>
      <c r="BU1231" s="9"/>
      <c r="BV1231" s="9" t="str">
        <f t="shared" si="1991"/>
        <v/>
      </c>
      <c r="BW1231" s="9"/>
      <c r="BX1231" s="9" t="str">
        <f t="shared" si="1992"/>
        <v/>
      </c>
      <c r="BY1231" s="9"/>
      <c r="BZ1231" s="9" t="str">
        <f t="shared" si="1993"/>
        <v/>
      </c>
      <c r="CA1231" s="9"/>
      <c r="CB1231" s="9"/>
      <c r="CC1231" s="9"/>
      <c r="CD1231" s="9" t="str">
        <f t="shared" si="1994"/>
        <v/>
      </c>
      <c r="CE1231" s="10" t="str">
        <f t="shared" si="1995"/>
        <v/>
      </c>
      <c r="CF1231" s="7"/>
      <c r="CH1231" s="15"/>
      <c r="CI1231" s="9"/>
      <c r="CJ1231" s="9" t="str">
        <f t="shared" si="1996"/>
        <v/>
      </c>
      <c r="CK1231" s="9"/>
      <c r="CL1231" s="9" t="str">
        <f t="shared" si="1997"/>
        <v/>
      </c>
      <c r="CM1231" s="9"/>
      <c r="CN1231" s="9" t="str">
        <f t="shared" si="1998"/>
        <v/>
      </c>
      <c r="CO1231" s="9"/>
      <c r="CP1231" s="9"/>
      <c r="CQ1231" s="9"/>
      <c r="CR1231" s="9" t="str">
        <f t="shared" si="1999"/>
        <v/>
      </c>
      <c r="CS1231" s="10" t="str">
        <f t="shared" si="2000"/>
        <v/>
      </c>
      <c r="CT1231" s="7"/>
    </row>
    <row r="1232" spans="1:118" ht="15" customHeight="1">
      <c r="A1232" s="15"/>
      <c r="B1232" s="15"/>
      <c r="C1232" s="74"/>
      <c r="D1232" s="78"/>
      <c r="E1232" s="75"/>
      <c r="F1232" s="9"/>
      <c r="G1232" s="102"/>
      <c r="H1232" s="9"/>
      <c r="J1232" s="62"/>
      <c r="K1232" s="95"/>
      <c r="L1232" s="19"/>
      <c r="M1232" s="21"/>
      <c r="N1232" s="7"/>
      <c r="P1232" s="15"/>
      <c r="Q1232" s="9"/>
      <c r="R1232" s="9"/>
      <c r="S1232" s="9"/>
      <c r="T1232" s="9"/>
      <c r="U1232" s="9"/>
      <c r="V1232" s="78"/>
      <c r="W1232" s="9"/>
      <c r="X1232" s="62"/>
      <c r="Y1232" s="95"/>
      <c r="Z1232" s="19"/>
      <c r="AA1232" s="21"/>
      <c r="AB1232" s="7"/>
      <c r="AD1232" s="15"/>
      <c r="AE1232" s="9"/>
      <c r="AF1232" s="78"/>
      <c r="AG1232" s="9"/>
      <c r="AH1232" s="9"/>
      <c r="AI1232" s="9"/>
      <c r="AJ1232" s="78"/>
      <c r="AK1232" s="9"/>
      <c r="AL1232" s="62"/>
      <c r="AM1232" s="95"/>
      <c r="AN1232" s="9"/>
      <c r="AO1232" s="10"/>
      <c r="AP1232" s="7"/>
      <c r="AR1232" s="15"/>
      <c r="AS1232" s="9"/>
      <c r="AT1232" s="9"/>
      <c r="AU1232" s="9"/>
      <c r="AV1232" s="9"/>
      <c r="AW1232" s="9"/>
      <c r="AX1232" s="9"/>
      <c r="AY1232" s="9"/>
      <c r="AZ1232" s="62"/>
      <c r="BA1232" s="9"/>
      <c r="BB1232" s="9"/>
      <c r="BC1232" s="10"/>
      <c r="BD1232" s="22"/>
      <c r="BF1232" s="15"/>
      <c r="BG1232" s="9"/>
      <c r="BH1232" s="9" t="str">
        <f t="shared" si="1986"/>
        <v/>
      </c>
      <c r="BI1232" s="73"/>
      <c r="BJ1232" s="9" t="str">
        <f t="shared" si="1987"/>
        <v/>
      </c>
      <c r="BK1232" s="9"/>
      <c r="BL1232" s="9" t="str">
        <f t="shared" si="1988"/>
        <v/>
      </c>
      <c r="BM1232" s="9"/>
      <c r="BN1232" s="9"/>
      <c r="BO1232" s="9" t="str">
        <f t="shared" si="1989"/>
        <v/>
      </c>
      <c r="BP1232" s="10" t="str">
        <f t="shared" si="1990"/>
        <v/>
      </c>
      <c r="BQ1232" s="7"/>
      <c r="BS1232" s="1"/>
      <c r="BT1232" s="15"/>
      <c r="BU1232" s="9"/>
      <c r="BV1232" s="9" t="str">
        <f t="shared" si="1991"/>
        <v/>
      </c>
      <c r="BW1232" s="9"/>
      <c r="BX1232" s="9" t="str">
        <f t="shared" si="1992"/>
        <v/>
      </c>
      <c r="BY1232" s="9"/>
      <c r="BZ1232" s="9" t="str">
        <f t="shared" si="1993"/>
        <v/>
      </c>
      <c r="CA1232" s="9"/>
      <c r="CB1232" s="9"/>
      <c r="CC1232" s="9"/>
      <c r="CD1232" s="9" t="str">
        <f t="shared" si="1994"/>
        <v/>
      </c>
      <c r="CE1232" s="10" t="str">
        <f t="shared" si="1995"/>
        <v/>
      </c>
      <c r="CF1232" s="7"/>
      <c r="CH1232" s="15"/>
      <c r="CI1232" s="9"/>
      <c r="CJ1232" s="9" t="str">
        <f t="shared" si="1996"/>
        <v/>
      </c>
      <c r="CK1232" s="9"/>
      <c r="CL1232" s="9" t="str">
        <f t="shared" si="1997"/>
        <v/>
      </c>
      <c r="CM1232" s="9"/>
      <c r="CN1232" s="9" t="str">
        <f t="shared" si="1998"/>
        <v/>
      </c>
      <c r="CO1232" s="9"/>
      <c r="CP1232" s="9"/>
      <c r="CQ1232" s="9"/>
      <c r="CR1232" s="9" t="str">
        <f t="shared" si="1999"/>
        <v/>
      </c>
      <c r="CS1232" s="10" t="str">
        <f t="shared" si="2000"/>
        <v/>
      </c>
      <c r="CT1232" s="7"/>
    </row>
    <row r="1233" spans="1:98" ht="15" customHeight="1">
      <c r="A1233" s="15"/>
      <c r="B1233" s="15"/>
      <c r="C1233" s="122"/>
      <c r="D1233" s="78"/>
      <c r="E1233" s="123"/>
      <c r="F1233" s="9"/>
      <c r="G1233" s="136"/>
      <c r="H1233" s="9"/>
      <c r="I1233" s="118"/>
      <c r="J1233" s="62"/>
      <c r="K1233" s="247"/>
      <c r="L1233" s="118"/>
      <c r="M1233" s="137"/>
      <c r="N1233" s="7"/>
      <c r="P1233" s="15"/>
      <c r="Q1233" s="9"/>
      <c r="R1233" s="9"/>
      <c r="S1233" s="9"/>
      <c r="T1233" s="9"/>
      <c r="U1233" s="9"/>
      <c r="V1233" s="9"/>
      <c r="W1233" s="9"/>
      <c r="X1233" s="62"/>
      <c r="Y1233" s="247"/>
      <c r="Z1233" s="118"/>
      <c r="AA1233" s="137"/>
      <c r="AB1233" s="7"/>
      <c r="AD1233" s="15"/>
      <c r="AE1233" s="9"/>
      <c r="AF1233" s="20"/>
      <c r="AG1233" s="9"/>
      <c r="AH1233" s="9"/>
      <c r="AI1233" s="9"/>
      <c r="AJ1233" s="9"/>
      <c r="AK1233" s="9"/>
      <c r="AL1233" s="62"/>
      <c r="AM1233" s="247"/>
      <c r="AN1233" s="118"/>
      <c r="AO1233" s="137"/>
      <c r="AP1233" s="7"/>
      <c r="AR1233" s="17"/>
      <c r="AS1233" s="9"/>
      <c r="AT1233" s="9"/>
      <c r="AU1233" s="9"/>
      <c r="AV1233" s="9"/>
      <c r="AW1233" s="9"/>
      <c r="AX1233" s="9"/>
      <c r="AY1233" s="9"/>
      <c r="AZ1233" s="62"/>
      <c r="BA1233" s="247"/>
      <c r="BB1233" s="118"/>
      <c r="BC1233" s="137"/>
      <c r="BD1233" s="22"/>
      <c r="BF1233" s="15"/>
      <c r="BG1233" s="9"/>
      <c r="BH1233" s="9" t="str">
        <f t="shared" si="1986"/>
        <v/>
      </c>
      <c r="BI1233" s="73"/>
      <c r="BJ1233" s="9" t="str">
        <f t="shared" si="1987"/>
        <v/>
      </c>
      <c r="BK1233" s="9"/>
      <c r="BL1233" s="9" t="str">
        <f t="shared" si="1988"/>
        <v/>
      </c>
      <c r="BM1233" s="9"/>
      <c r="BN1233" s="9"/>
      <c r="BO1233" s="9" t="str">
        <f t="shared" si="1989"/>
        <v/>
      </c>
      <c r="BP1233" s="10" t="str">
        <f t="shared" si="1990"/>
        <v/>
      </c>
      <c r="BQ1233" s="7"/>
      <c r="BS1233" s="1"/>
      <c r="BT1233" s="15"/>
      <c r="BU1233" s="9"/>
      <c r="BV1233" s="9" t="str">
        <f t="shared" si="1991"/>
        <v/>
      </c>
      <c r="BW1233" s="9"/>
      <c r="BX1233" s="9" t="str">
        <f t="shared" si="1992"/>
        <v/>
      </c>
      <c r="BY1233" s="9"/>
      <c r="BZ1233" s="9" t="str">
        <f t="shared" si="1993"/>
        <v/>
      </c>
      <c r="CA1233" s="9"/>
      <c r="CB1233" s="9"/>
      <c r="CC1233" s="9"/>
      <c r="CD1233" s="9" t="str">
        <f t="shared" si="1994"/>
        <v/>
      </c>
      <c r="CE1233" s="10" t="str">
        <f t="shared" si="1995"/>
        <v/>
      </c>
      <c r="CF1233" s="7"/>
      <c r="CH1233" s="15"/>
      <c r="CI1233" s="9"/>
      <c r="CJ1233" s="9" t="str">
        <f t="shared" si="1996"/>
        <v/>
      </c>
      <c r="CK1233" s="9"/>
      <c r="CL1233" s="9" t="str">
        <f t="shared" si="1997"/>
        <v/>
      </c>
      <c r="CM1233" s="9"/>
      <c r="CN1233" s="9" t="str">
        <f t="shared" si="1998"/>
        <v/>
      </c>
      <c r="CO1233" s="9"/>
      <c r="CP1233" s="9"/>
      <c r="CQ1233" s="9"/>
      <c r="CR1233" s="9" t="str">
        <f t="shared" si="1999"/>
        <v/>
      </c>
      <c r="CS1233" s="10" t="str">
        <f t="shared" si="2000"/>
        <v/>
      </c>
      <c r="CT1233" s="7"/>
    </row>
    <row r="1234" spans="1:98" ht="15" customHeight="1" thickBot="1">
      <c r="A1234" s="23"/>
      <c r="B1234" s="23"/>
      <c r="C1234" s="61"/>
      <c r="D1234" s="142"/>
      <c r="E1234" s="61"/>
      <c r="F1234" s="128"/>
      <c r="G1234" s="61"/>
      <c r="H1234" s="128"/>
      <c r="I1234" s="61"/>
      <c r="J1234" s="131"/>
      <c r="K1234" s="132"/>
      <c r="L1234" s="130"/>
      <c r="M1234" s="138"/>
      <c r="N1234" s="7"/>
      <c r="P1234" s="23"/>
      <c r="Q1234" s="130"/>
      <c r="R1234" s="128"/>
      <c r="S1234" s="130"/>
      <c r="T1234" s="128"/>
      <c r="U1234" s="130"/>
      <c r="V1234" s="128"/>
      <c r="W1234" s="130"/>
      <c r="X1234" s="131"/>
      <c r="Y1234" s="132"/>
      <c r="Z1234" s="130"/>
      <c r="AA1234" s="139"/>
      <c r="AB1234" s="7"/>
      <c r="AD1234" s="23"/>
      <c r="AE1234" s="57"/>
      <c r="AF1234" s="128"/>
      <c r="AG1234" s="96"/>
      <c r="AH1234" s="128"/>
      <c r="AI1234" s="24"/>
      <c r="AJ1234" s="128"/>
      <c r="AK1234" s="24"/>
      <c r="AL1234" s="131"/>
      <c r="AM1234" s="132"/>
      <c r="AN1234" s="61"/>
      <c r="AO1234" s="135"/>
      <c r="AP1234" s="7"/>
      <c r="AR1234" s="23"/>
      <c r="AS1234" s="24"/>
      <c r="AT1234" s="128"/>
      <c r="AU1234" s="24"/>
      <c r="AV1234" s="128"/>
      <c r="AW1234" s="24"/>
      <c r="AX1234" s="128"/>
      <c r="AY1234" s="24"/>
      <c r="AZ1234" s="131"/>
      <c r="BA1234" s="132"/>
      <c r="BB1234" s="61"/>
      <c r="BC1234" s="135"/>
      <c r="BD1234" s="22"/>
      <c r="BF1234" s="15"/>
      <c r="BG1234" s="9"/>
      <c r="BH1234" s="9" t="str">
        <f>IF(BG1234="","",BG1234-BG1225)</f>
        <v/>
      </c>
      <c r="BI1234" s="73"/>
      <c r="BJ1234" s="9" t="str">
        <f>IF(BI1234="","",BI1234-BI1225)</f>
        <v/>
      </c>
      <c r="BK1234" s="9"/>
      <c r="BL1234" s="9" t="str">
        <f>IF(BK1234="","",BK1225+BM1225-BK1234)</f>
        <v/>
      </c>
      <c r="BM1234" s="9"/>
      <c r="BN1234" s="9"/>
      <c r="BO1234" s="9" t="str">
        <f>IF(BN1234="","",BL1234*BN1234)</f>
        <v/>
      </c>
      <c r="BP1234" s="10" t="str">
        <f>IF(BO1234="","",BO1234/(BH1234*100))</f>
        <v/>
      </c>
      <c r="BQ1234" s="7"/>
      <c r="BS1234" s="1"/>
      <c r="BT1234" s="15"/>
      <c r="BU1234" s="9"/>
      <c r="BV1234" s="9" t="str">
        <f>IF(BU1234="","",BU1234-BU1225)</f>
        <v/>
      </c>
      <c r="BW1234" s="9"/>
      <c r="BX1234" s="9" t="str">
        <f>IF(BW1234="","",BW1234-BW1225)</f>
        <v/>
      </c>
      <c r="BY1234" s="9"/>
      <c r="BZ1234" s="9" t="str">
        <f>IF(BY1234="","",BY1225+CA1225-BY1234)</f>
        <v/>
      </c>
      <c r="CA1234" s="9"/>
      <c r="CB1234" s="9"/>
      <c r="CC1234" s="9"/>
      <c r="CD1234" s="9" t="str">
        <f>IF(CC1234="","",BZ1234*CC1234)</f>
        <v/>
      </c>
      <c r="CE1234" s="10" t="str">
        <f>IF(CD1234="","",CD1234/(BV1234*100))</f>
        <v/>
      </c>
      <c r="CF1234" s="7"/>
      <c r="CH1234" s="15"/>
      <c r="CI1234" s="9"/>
      <c r="CJ1234" s="9" t="str">
        <f>IF(CI1234="","",CI1234-CI1225)</f>
        <v/>
      </c>
      <c r="CK1234" s="9"/>
      <c r="CL1234" s="9" t="str">
        <f>IF(CK1234="","",CK1234-CK1225)</f>
        <v/>
      </c>
      <c r="CM1234" s="9"/>
      <c r="CN1234" s="9" t="str">
        <f>IF(CM1234="","",CM1225+CO1225-CM1234)</f>
        <v/>
      </c>
      <c r="CO1234" s="9"/>
      <c r="CP1234" s="9"/>
      <c r="CQ1234" s="9"/>
      <c r="CR1234" s="9" t="str">
        <f>IF(CQ1234="","",CN1234*CQ1234)</f>
        <v/>
      </c>
      <c r="CS1234" s="10" t="str">
        <f>IF(CR1234="","",CR1234/(CJ1234*100))</f>
        <v/>
      </c>
      <c r="CT1234" s="7"/>
    </row>
    <row r="1235" spans="1:98" ht="15" customHeight="1" thickTop="1">
      <c r="A1235" s="89"/>
      <c r="B1235" s="6" t="str">
        <f>IF(A1235="","",SUM(D1235:D1238)+SUM(R1235:R1238)+BH1211+BV1211+SUM(AF1235:AF1238))</f>
        <v/>
      </c>
      <c r="C1235" s="78"/>
      <c r="D1235" s="78" t="str">
        <f>IF(C1235="","",C1235-C1231)</f>
        <v/>
      </c>
      <c r="E1235" s="78"/>
      <c r="F1235" s="28" t="str">
        <f>IF(E1235="","",E1235-E1231)</f>
        <v/>
      </c>
      <c r="G1235" s="78"/>
      <c r="H1235" s="78" t="str">
        <f>IF(G1235="","",G1231+I1231-G1235)</f>
        <v/>
      </c>
      <c r="I1235" s="78"/>
      <c r="J1235" s="90" t="str">
        <f t="shared" ref="J1235:K1238" si="2009">IF(C1235="","",J1231)</f>
        <v/>
      </c>
      <c r="K1235" s="91" t="str">
        <f t="shared" si="2009"/>
        <v/>
      </c>
      <c r="L1235" s="28" t="str">
        <f t="shared" si="1963"/>
        <v/>
      </c>
      <c r="M1235" s="29" t="str">
        <f t="shared" si="1964"/>
        <v/>
      </c>
      <c r="N1235" s="7"/>
      <c r="P1235" s="89" t="str">
        <f>IF(A1235="","",A1235)</f>
        <v/>
      </c>
      <c r="Q1235" s="78"/>
      <c r="R1235" s="78" t="str">
        <f>IF(Q1235="","",Q1235-Q1231)</f>
        <v/>
      </c>
      <c r="S1235" s="78"/>
      <c r="T1235" s="28" t="str">
        <f>IF(S1235="","",S1235-S1231)</f>
        <v/>
      </c>
      <c r="U1235" s="78"/>
      <c r="V1235" s="78" t="str">
        <f>IF(U1235="","",U1231+W1231-U1235)</f>
        <v/>
      </c>
      <c r="W1235" s="78"/>
      <c r="X1235" s="90" t="str">
        <f t="shared" ref="X1235:Y1238" si="2010">IF(Q1235="","",X1231)</f>
        <v/>
      </c>
      <c r="Y1235" s="91" t="str">
        <f t="shared" si="2010"/>
        <v/>
      </c>
      <c r="Z1235" s="28" t="str">
        <f t="shared" si="1969"/>
        <v/>
      </c>
      <c r="AA1235" s="29" t="str">
        <f t="shared" si="1970"/>
        <v/>
      </c>
      <c r="AB1235" s="7"/>
      <c r="AD1235" s="89" t="str">
        <f>IF(BQ1235="","",BQ1235)</f>
        <v/>
      </c>
      <c r="AE1235" s="78"/>
      <c r="AF1235" s="78" t="str">
        <f>IF(AE1235="","",AE1235-AE1231)</f>
        <v/>
      </c>
      <c r="AG1235" s="78"/>
      <c r="AH1235" s="28" t="str">
        <f>IF(AG1235="","",AG1235-AG1231)</f>
        <v/>
      </c>
      <c r="AI1235" s="78"/>
      <c r="AJ1235" s="78" t="str">
        <f>IF(AI1235="","",AI1231+AK1231-AI1235)</f>
        <v/>
      </c>
      <c r="AK1235" s="78"/>
      <c r="AL1235" s="90" t="str">
        <f t="shared" ref="AL1235:AM1238" si="2011">IF(AE1235="","",AL1231)</f>
        <v/>
      </c>
      <c r="AM1235" s="91" t="str">
        <f t="shared" si="2011"/>
        <v/>
      </c>
      <c r="AN1235" s="28" t="str">
        <f t="shared" si="1976"/>
        <v/>
      </c>
      <c r="AO1235" s="29" t="str">
        <f t="shared" si="1977"/>
        <v/>
      </c>
      <c r="AP1235" s="7"/>
      <c r="AR1235" s="89"/>
      <c r="AS1235" s="78"/>
      <c r="AT1235" s="78" t="str">
        <f>IF(AS1235="","",AS1235-AS1231)</f>
        <v/>
      </c>
      <c r="AU1235" s="78"/>
      <c r="AV1235" s="28" t="str">
        <f>IF(AU1235="","",AU1235-AU1231)</f>
        <v/>
      </c>
      <c r="AW1235" s="78"/>
      <c r="AX1235" s="78" t="str">
        <f>IF(AW1235="","",AW1231+AY1231-AW1235)</f>
        <v/>
      </c>
      <c r="AY1235" s="78"/>
      <c r="AZ1235" s="90" t="str">
        <f t="shared" ref="AZ1235:BA1238" si="2012">IF(AS1235="","",AZ1231)</f>
        <v/>
      </c>
      <c r="BA1235" s="91" t="str">
        <f t="shared" si="2012"/>
        <v/>
      </c>
      <c r="BB1235" s="28" t="str">
        <f t="shared" si="1983"/>
        <v/>
      </c>
      <c r="BC1235" s="29" t="str">
        <f t="shared" si="1984"/>
        <v/>
      </c>
      <c r="BD1235" s="22"/>
      <c r="BF1235" s="15"/>
      <c r="BG1235" s="9"/>
      <c r="BH1235" s="9" t="str">
        <f>IF(BG1235="","",BG1235-BG1233)</f>
        <v/>
      </c>
      <c r="BI1235" s="73"/>
      <c r="BJ1235" s="9" t="str">
        <f>IF(BI1235="","",BI1235-BI1233)</f>
        <v/>
      </c>
      <c r="BK1235" s="9"/>
      <c r="BL1235" s="9" t="str">
        <f>IF(BK1235="","",BK1233+BM1233-BK1235)</f>
        <v/>
      </c>
      <c r="BM1235" s="9"/>
      <c r="BN1235" s="9"/>
      <c r="BO1235" s="9" t="str">
        <f t="shared" si="1989"/>
        <v/>
      </c>
      <c r="BP1235" s="10" t="str">
        <f t="shared" si="1990"/>
        <v/>
      </c>
      <c r="BQ1235" s="7"/>
      <c r="BS1235" s="1"/>
      <c r="BT1235" s="15"/>
      <c r="BU1235" s="9"/>
      <c r="BV1235" s="9" t="str">
        <f>IF(BU1235="","",BU1235-BU1233)</f>
        <v/>
      </c>
      <c r="BW1235" s="9"/>
      <c r="BX1235" s="9" t="str">
        <f>IF(BW1235="","",BW1235-BW1233)</f>
        <v/>
      </c>
      <c r="BY1235" s="9"/>
      <c r="BZ1235" s="9" t="str">
        <f>IF(BY1235="","",BY1233+CA1233-BY1235)</f>
        <v/>
      </c>
      <c r="CA1235" s="9"/>
      <c r="CB1235" s="9"/>
      <c r="CC1235" s="9"/>
      <c r="CD1235" s="9" t="str">
        <f t="shared" si="1994"/>
        <v/>
      </c>
      <c r="CE1235" s="10" t="str">
        <f t="shared" si="1995"/>
        <v/>
      </c>
      <c r="CF1235" s="7"/>
      <c r="CH1235" s="15"/>
      <c r="CI1235" s="9"/>
      <c r="CJ1235" s="9" t="str">
        <f>IF(CI1235="","",CI1235-CI1233)</f>
        <v/>
      </c>
      <c r="CK1235" s="9"/>
      <c r="CL1235" s="9" t="str">
        <f>IF(CK1235="","",CK1235-CK1233)</f>
        <v/>
      </c>
      <c r="CM1235" s="9"/>
      <c r="CN1235" s="9" t="str">
        <f>IF(CM1235="","",CM1233+CO1233-CM1235)</f>
        <v/>
      </c>
      <c r="CO1235" s="9"/>
      <c r="CP1235" s="9"/>
      <c r="CQ1235" s="9"/>
      <c r="CR1235" s="9" t="str">
        <f t="shared" si="1999"/>
        <v/>
      </c>
      <c r="CS1235" s="10" t="str">
        <f t="shared" si="2000"/>
        <v/>
      </c>
      <c r="CT1235" s="7"/>
    </row>
    <row r="1236" spans="1:98" ht="15" customHeight="1">
      <c r="A1236" s="15"/>
      <c r="B1236" s="15"/>
      <c r="C1236" s="9"/>
      <c r="D1236" s="9" t="str">
        <f>IF(C1236="","",C1236-C1232)</f>
        <v/>
      </c>
      <c r="E1236" s="9"/>
      <c r="F1236" s="9" t="str">
        <f>IF(E1236="","",E1236-E1232)</f>
        <v/>
      </c>
      <c r="G1236" s="9"/>
      <c r="H1236" s="9" t="str">
        <f>IF(G1236="","",G1232+I1232-G1236)</f>
        <v/>
      </c>
      <c r="I1236" s="9"/>
      <c r="J1236" s="62" t="str">
        <f t="shared" si="2009"/>
        <v/>
      </c>
      <c r="K1236" s="95" t="str">
        <f t="shared" si="2009"/>
        <v/>
      </c>
      <c r="L1236" s="9" t="str">
        <f t="shared" si="1963"/>
        <v/>
      </c>
      <c r="M1236" s="10" t="str">
        <f t="shared" si="1964"/>
        <v/>
      </c>
      <c r="N1236" s="7"/>
      <c r="P1236" s="15"/>
      <c r="Q1236" s="9"/>
      <c r="R1236" s="9" t="str">
        <f>IF(Q1236="","",Q1236-Q1232)</f>
        <v/>
      </c>
      <c r="S1236" s="9"/>
      <c r="T1236" s="9" t="str">
        <f>IF(S1236="","",S1236-S1232)</f>
        <v/>
      </c>
      <c r="U1236" s="9"/>
      <c r="V1236" s="9" t="str">
        <f>IF(U1236="","",U1232+W1232-U1236)</f>
        <v/>
      </c>
      <c r="W1236" s="9"/>
      <c r="X1236" s="62" t="str">
        <f t="shared" si="2010"/>
        <v/>
      </c>
      <c r="Y1236" s="95" t="str">
        <f t="shared" si="2010"/>
        <v/>
      </c>
      <c r="Z1236" s="9" t="str">
        <f t="shared" si="1969"/>
        <v/>
      </c>
      <c r="AA1236" s="10" t="str">
        <f t="shared" si="1970"/>
        <v/>
      </c>
      <c r="AB1236" s="7"/>
      <c r="AD1236" s="15"/>
      <c r="AE1236" s="9"/>
      <c r="AF1236" s="9" t="str">
        <f>IF(AE1236="","",AE1236-AE1232)</f>
        <v/>
      </c>
      <c r="AG1236" s="9"/>
      <c r="AH1236" s="9" t="str">
        <f>IF(AG1236="","",AG1236-AG1232)</f>
        <v/>
      </c>
      <c r="AI1236" s="9"/>
      <c r="AJ1236" s="9" t="str">
        <f>IF(AI1236="","",AI1232+AK1232-AI1236)</f>
        <v/>
      </c>
      <c r="AK1236" s="9"/>
      <c r="AL1236" s="62" t="str">
        <f t="shared" si="2011"/>
        <v/>
      </c>
      <c r="AM1236" s="95" t="str">
        <f t="shared" si="2011"/>
        <v/>
      </c>
      <c r="AN1236" s="9" t="str">
        <f t="shared" si="1976"/>
        <v/>
      </c>
      <c r="AO1236" s="10" t="str">
        <f t="shared" si="1977"/>
        <v/>
      </c>
      <c r="AP1236" s="7"/>
      <c r="AR1236" s="15"/>
      <c r="AS1236" s="9"/>
      <c r="AT1236" s="9" t="str">
        <f>IF(AS1236="","",AS1236-AS1232)</f>
        <v/>
      </c>
      <c r="AU1236" s="9"/>
      <c r="AV1236" s="9" t="str">
        <f>IF(AU1236="","",AU1236-AU1232)</f>
        <v/>
      </c>
      <c r="AW1236" s="9"/>
      <c r="AX1236" s="9" t="str">
        <f>IF(AW1236="","",AW1232+AY1232-AW1236)</f>
        <v/>
      </c>
      <c r="AY1236" s="9"/>
      <c r="AZ1236" s="62" t="str">
        <f t="shared" si="2012"/>
        <v/>
      </c>
      <c r="BA1236" s="95" t="str">
        <f t="shared" si="2012"/>
        <v/>
      </c>
      <c r="BB1236" s="9" t="str">
        <f t="shared" si="1983"/>
        <v/>
      </c>
      <c r="BC1236" s="10" t="str">
        <f t="shared" si="1984"/>
        <v/>
      </c>
      <c r="BD1236" s="22"/>
      <c r="BF1236" s="15"/>
      <c r="BG1236" s="9"/>
      <c r="BH1236" s="9" t="str">
        <f t="shared" si="1986"/>
        <v/>
      </c>
      <c r="BI1236" s="73"/>
      <c r="BJ1236" s="9" t="str">
        <f t="shared" si="1987"/>
        <v/>
      </c>
      <c r="BK1236" s="9"/>
      <c r="BL1236" s="9" t="str">
        <f t="shared" si="1988"/>
        <v/>
      </c>
      <c r="BM1236" s="9"/>
      <c r="BN1236" s="9"/>
      <c r="BO1236" s="9" t="str">
        <f t="shared" si="1989"/>
        <v/>
      </c>
      <c r="BP1236" s="10" t="str">
        <f t="shared" si="1990"/>
        <v/>
      </c>
      <c r="BQ1236" s="7"/>
      <c r="BS1236" s="1"/>
      <c r="BT1236" s="15"/>
      <c r="BU1236" s="9"/>
      <c r="BV1236" s="9" t="str">
        <f t="shared" si="1991"/>
        <v/>
      </c>
      <c r="BW1236" s="9"/>
      <c r="BX1236" s="9" t="str">
        <f t="shared" si="1992"/>
        <v/>
      </c>
      <c r="BY1236" s="9"/>
      <c r="BZ1236" s="9" t="str">
        <f t="shared" si="1993"/>
        <v/>
      </c>
      <c r="CA1236" s="9"/>
      <c r="CB1236" s="9"/>
      <c r="CC1236" s="9"/>
      <c r="CD1236" s="9" t="str">
        <f t="shared" si="1994"/>
        <v/>
      </c>
      <c r="CE1236" s="10" t="str">
        <f t="shared" si="1995"/>
        <v/>
      </c>
      <c r="CF1236" s="7"/>
      <c r="CH1236" s="15"/>
      <c r="CI1236" s="9"/>
      <c r="CJ1236" s="9" t="str">
        <f t="shared" si="1996"/>
        <v/>
      </c>
      <c r="CK1236" s="9"/>
      <c r="CL1236" s="9" t="str">
        <f t="shared" si="1997"/>
        <v/>
      </c>
      <c r="CM1236" s="9"/>
      <c r="CN1236" s="9" t="str">
        <f t="shared" si="1998"/>
        <v/>
      </c>
      <c r="CO1236" s="9"/>
      <c r="CP1236" s="9"/>
      <c r="CQ1236" s="9"/>
      <c r="CR1236" s="9" t="str">
        <f t="shared" si="1999"/>
        <v/>
      </c>
      <c r="CS1236" s="10" t="str">
        <f t="shared" si="2000"/>
        <v/>
      </c>
      <c r="CT1236" s="7"/>
    </row>
    <row r="1237" spans="1:98" ht="15" customHeight="1">
      <c r="A1237" s="15"/>
      <c r="B1237" s="15"/>
      <c r="C1237" s="9"/>
      <c r="D1237" s="9" t="str">
        <f>IF(C1237="","",C1237-C1233)</f>
        <v/>
      </c>
      <c r="E1237" s="9"/>
      <c r="F1237" s="9" t="str">
        <f>IF(E1237="","",E1237-E1233)</f>
        <v/>
      </c>
      <c r="G1237" s="9"/>
      <c r="H1237" s="9" t="str">
        <f>IF(G1237="","",G1233+I1233-G1237)</f>
        <v/>
      </c>
      <c r="I1237" s="9"/>
      <c r="J1237" s="62" t="str">
        <f t="shared" si="2009"/>
        <v/>
      </c>
      <c r="K1237" s="9" t="str">
        <f t="shared" si="2009"/>
        <v/>
      </c>
      <c r="L1237" s="9" t="str">
        <f t="shared" si="1963"/>
        <v/>
      </c>
      <c r="M1237" s="10" t="str">
        <f t="shared" si="1964"/>
        <v/>
      </c>
      <c r="N1237" s="7"/>
      <c r="P1237" s="15"/>
      <c r="Q1237" s="9"/>
      <c r="R1237" s="9" t="str">
        <f>IF(Q1237="","",Q1237-Q1233)</f>
        <v/>
      </c>
      <c r="S1237" s="9"/>
      <c r="T1237" s="9" t="str">
        <f>IF(S1237="","",S1237-S1233)</f>
        <v/>
      </c>
      <c r="U1237" s="9"/>
      <c r="V1237" s="9" t="str">
        <f>IF(U1237="","",U1233+W1233-U1237)</f>
        <v/>
      </c>
      <c r="W1237" s="9"/>
      <c r="X1237" s="62" t="str">
        <f t="shared" si="2010"/>
        <v/>
      </c>
      <c r="Y1237" s="9" t="str">
        <f t="shared" si="2010"/>
        <v/>
      </c>
      <c r="Z1237" s="9" t="str">
        <f t="shared" si="1969"/>
        <v/>
      </c>
      <c r="AA1237" s="10" t="str">
        <f t="shared" si="1970"/>
        <v/>
      </c>
      <c r="AB1237" s="7"/>
      <c r="AD1237" s="15"/>
      <c r="AE1237" s="9"/>
      <c r="AF1237" s="9" t="str">
        <f>IF(AE1237="","",AE1237-AE1233)</f>
        <v/>
      </c>
      <c r="AG1237" s="9"/>
      <c r="AH1237" s="9" t="str">
        <f>IF(AG1237="","",AG1237-AG1233)</f>
        <v/>
      </c>
      <c r="AI1237" s="9"/>
      <c r="AJ1237" s="9" t="str">
        <f>IF(AI1237="","",AI1233+AK1233-AI1237)</f>
        <v/>
      </c>
      <c r="AK1237" s="9"/>
      <c r="AL1237" s="62" t="str">
        <f t="shared" si="2011"/>
        <v/>
      </c>
      <c r="AM1237" s="9" t="str">
        <f t="shared" si="2011"/>
        <v/>
      </c>
      <c r="AN1237" s="9" t="str">
        <f t="shared" si="1976"/>
        <v/>
      </c>
      <c r="AO1237" s="10" t="str">
        <f t="shared" si="1977"/>
        <v/>
      </c>
      <c r="AP1237" s="7"/>
      <c r="AR1237" s="17"/>
      <c r="AS1237" s="9"/>
      <c r="AT1237" s="9" t="str">
        <f>IF(AS1237="","",AS1237-AS1233)</f>
        <v/>
      </c>
      <c r="AU1237" s="9"/>
      <c r="AV1237" s="9" t="str">
        <f>IF(AU1237="","",AU1237-AU1233)</f>
        <v/>
      </c>
      <c r="AW1237" s="9"/>
      <c r="AX1237" s="9" t="str">
        <f>IF(AW1237="","",AW1233+AY1233-AW1237)</f>
        <v/>
      </c>
      <c r="AY1237" s="9"/>
      <c r="AZ1237" s="62" t="str">
        <f t="shared" si="2012"/>
        <v/>
      </c>
      <c r="BA1237" s="9" t="str">
        <f t="shared" si="2012"/>
        <v/>
      </c>
      <c r="BB1237" s="9" t="str">
        <f t="shared" si="1983"/>
        <v/>
      </c>
      <c r="BC1237" s="10" t="str">
        <f t="shared" si="1984"/>
        <v/>
      </c>
      <c r="BD1237" s="22"/>
      <c r="BF1237" s="15"/>
      <c r="BG1237" s="9"/>
      <c r="BH1237" s="9" t="str">
        <f t="shared" si="1986"/>
        <v/>
      </c>
      <c r="BI1237" s="73"/>
      <c r="BJ1237" s="9" t="str">
        <f t="shared" si="1987"/>
        <v/>
      </c>
      <c r="BK1237" s="9"/>
      <c r="BL1237" s="9" t="str">
        <f t="shared" si="1988"/>
        <v/>
      </c>
      <c r="BM1237" s="9"/>
      <c r="BN1237" s="9"/>
      <c r="BO1237" s="9" t="str">
        <f t="shared" si="1989"/>
        <v/>
      </c>
      <c r="BP1237" s="10" t="str">
        <f t="shared" si="1990"/>
        <v/>
      </c>
      <c r="BQ1237" s="7"/>
      <c r="BS1237" s="1"/>
      <c r="BT1237" s="15"/>
      <c r="BU1237" s="9"/>
      <c r="BV1237" s="9" t="str">
        <f t="shared" si="1991"/>
        <v/>
      </c>
      <c r="BW1237" s="9"/>
      <c r="BX1237" s="9" t="str">
        <f t="shared" si="1992"/>
        <v/>
      </c>
      <c r="BY1237" s="9"/>
      <c r="BZ1237" s="9" t="str">
        <f t="shared" si="1993"/>
        <v/>
      </c>
      <c r="CA1237" s="9"/>
      <c r="CB1237" s="9"/>
      <c r="CC1237" s="9"/>
      <c r="CD1237" s="9" t="str">
        <f t="shared" si="1994"/>
        <v/>
      </c>
      <c r="CE1237" s="10" t="str">
        <f t="shared" si="1995"/>
        <v/>
      </c>
      <c r="CF1237" s="7"/>
      <c r="CH1237" s="15"/>
      <c r="CI1237" s="9"/>
      <c r="CJ1237" s="9" t="str">
        <f t="shared" si="1996"/>
        <v/>
      </c>
      <c r="CK1237" s="9"/>
      <c r="CL1237" s="9" t="str">
        <f t="shared" si="1997"/>
        <v/>
      </c>
      <c r="CM1237" s="9"/>
      <c r="CN1237" s="9" t="str">
        <f t="shared" si="1998"/>
        <v/>
      </c>
      <c r="CO1237" s="9"/>
      <c r="CP1237" s="9"/>
      <c r="CQ1237" s="9"/>
      <c r="CR1237" s="9" t="str">
        <f t="shared" si="1999"/>
        <v/>
      </c>
      <c r="CS1237" s="10" t="str">
        <f t="shared" si="2000"/>
        <v/>
      </c>
      <c r="CT1237" s="7"/>
    </row>
    <row r="1238" spans="1:98" ht="15" customHeight="1" thickBot="1">
      <c r="A1238" s="23"/>
      <c r="B1238" s="23"/>
      <c r="C1238" s="24"/>
      <c r="D1238" s="24" t="str">
        <f>IF(C1238="","",C1238-C1234)</f>
        <v/>
      </c>
      <c r="E1238" s="24"/>
      <c r="F1238" s="24" t="str">
        <f>IF(E1238="","",E1238-E1234)</f>
        <v/>
      </c>
      <c r="G1238" s="24"/>
      <c r="H1238" s="24" t="str">
        <f>IF(G1238="","",G1234+I1234-G1238)</f>
        <v/>
      </c>
      <c r="I1238" s="24"/>
      <c r="J1238" s="63" t="str">
        <f t="shared" si="2009"/>
        <v/>
      </c>
      <c r="K1238" s="96" t="str">
        <f t="shared" si="2009"/>
        <v/>
      </c>
      <c r="L1238" s="24" t="str">
        <f t="shared" si="1963"/>
        <v/>
      </c>
      <c r="M1238" s="26" t="str">
        <f t="shared" si="1964"/>
        <v/>
      </c>
      <c r="N1238" s="7"/>
      <c r="P1238" s="23"/>
      <c r="Q1238" s="24"/>
      <c r="R1238" s="24" t="str">
        <f>IF(Q1238="","",Q1238-Q1234)</f>
        <v/>
      </c>
      <c r="S1238" s="24"/>
      <c r="T1238" s="24" t="str">
        <f>IF(S1238="","",S1238-S1234)</f>
        <v/>
      </c>
      <c r="U1238" s="24"/>
      <c r="V1238" s="24" t="str">
        <f>IF(U1238="","",U1234+W1234-U1238)</f>
        <v/>
      </c>
      <c r="W1238" s="24"/>
      <c r="X1238" s="63" t="str">
        <f t="shared" si="2010"/>
        <v/>
      </c>
      <c r="Y1238" s="96" t="str">
        <f t="shared" si="2010"/>
        <v/>
      </c>
      <c r="Z1238" s="24" t="str">
        <f t="shared" si="1969"/>
        <v/>
      </c>
      <c r="AA1238" s="26" t="str">
        <f t="shared" si="1970"/>
        <v/>
      </c>
      <c r="AB1238" s="7"/>
      <c r="AD1238" s="23"/>
      <c r="AE1238" s="24"/>
      <c r="AF1238" s="24" t="str">
        <f>IF(AE1238="","",AE1238-AE1234)</f>
        <v/>
      </c>
      <c r="AG1238" s="24"/>
      <c r="AH1238" s="24" t="str">
        <f>IF(AG1238="","",AG1238-AG1234)</f>
        <v/>
      </c>
      <c r="AI1238" s="24"/>
      <c r="AJ1238" s="24" t="str">
        <f>IF(AI1238="","",AI1234+AK1234-AI1238)</f>
        <v/>
      </c>
      <c r="AK1238" s="24"/>
      <c r="AL1238" s="63" t="str">
        <f t="shared" si="2011"/>
        <v/>
      </c>
      <c r="AM1238" s="96" t="str">
        <f t="shared" si="2011"/>
        <v/>
      </c>
      <c r="AN1238" s="24" t="str">
        <f t="shared" si="1976"/>
        <v/>
      </c>
      <c r="AO1238" s="26" t="str">
        <f t="shared" si="1977"/>
        <v/>
      </c>
      <c r="AP1238" s="7"/>
      <c r="AR1238" s="23"/>
      <c r="AS1238" s="24"/>
      <c r="AT1238" s="24" t="str">
        <f>IF(AS1238="","",AS1238-AS1234)</f>
        <v/>
      </c>
      <c r="AU1238" s="24"/>
      <c r="AV1238" s="24" t="str">
        <f>IF(AU1238="","",AU1238-AU1234)</f>
        <v/>
      </c>
      <c r="AW1238" s="24"/>
      <c r="AX1238" s="24" t="str">
        <f>IF(AW1238="","",AW1234+AY1234-AW1238)</f>
        <v/>
      </c>
      <c r="AY1238" s="24"/>
      <c r="AZ1238" s="63" t="str">
        <f t="shared" si="2012"/>
        <v/>
      </c>
      <c r="BA1238" s="96" t="str">
        <f t="shared" si="2012"/>
        <v/>
      </c>
      <c r="BB1238" s="24" t="str">
        <f t="shared" si="1983"/>
        <v/>
      </c>
      <c r="BC1238" s="26" t="str">
        <f t="shared" si="1984"/>
        <v/>
      </c>
      <c r="BD1238" s="22"/>
      <c r="BF1238" s="15"/>
      <c r="BG1238" s="9"/>
      <c r="BH1238" s="9" t="str">
        <f t="shared" si="1986"/>
        <v/>
      </c>
      <c r="BI1238" s="73"/>
      <c r="BJ1238" s="9" t="str">
        <f t="shared" si="1987"/>
        <v/>
      </c>
      <c r="BK1238" s="9"/>
      <c r="BL1238" s="9" t="str">
        <f t="shared" si="1988"/>
        <v/>
      </c>
      <c r="BM1238" s="9"/>
      <c r="BN1238" s="9"/>
      <c r="BO1238" s="9" t="str">
        <f t="shared" si="1989"/>
        <v/>
      </c>
      <c r="BP1238" s="10" t="str">
        <f t="shared" si="1990"/>
        <v/>
      </c>
      <c r="BQ1238" s="7"/>
      <c r="BS1238" s="1"/>
      <c r="BT1238" s="15"/>
      <c r="BU1238" s="9"/>
      <c r="BV1238" s="9" t="str">
        <f t="shared" si="1991"/>
        <v/>
      </c>
      <c r="BW1238" s="9"/>
      <c r="BX1238" s="9" t="str">
        <f t="shared" si="1992"/>
        <v/>
      </c>
      <c r="BY1238" s="9"/>
      <c r="BZ1238" s="9" t="str">
        <f t="shared" si="1993"/>
        <v/>
      </c>
      <c r="CA1238" s="9"/>
      <c r="CB1238" s="9"/>
      <c r="CC1238" s="9"/>
      <c r="CD1238" s="9" t="str">
        <f t="shared" si="1994"/>
        <v/>
      </c>
      <c r="CE1238" s="10" t="str">
        <f t="shared" si="1995"/>
        <v/>
      </c>
      <c r="CF1238" s="7"/>
      <c r="CH1238" s="15"/>
      <c r="CI1238" s="9"/>
      <c r="CJ1238" s="9" t="str">
        <f t="shared" si="1996"/>
        <v/>
      </c>
      <c r="CK1238" s="9"/>
      <c r="CL1238" s="9" t="str">
        <f t="shared" si="1997"/>
        <v/>
      </c>
      <c r="CM1238" s="9"/>
      <c r="CN1238" s="9" t="str">
        <f t="shared" si="1998"/>
        <v/>
      </c>
      <c r="CO1238" s="9"/>
      <c r="CP1238" s="9"/>
      <c r="CQ1238" s="9"/>
      <c r="CR1238" s="9" t="str">
        <f t="shared" si="1999"/>
        <v/>
      </c>
      <c r="CS1238" s="10" t="str">
        <f t="shared" si="2000"/>
        <v/>
      </c>
      <c r="CT1238" s="7"/>
    </row>
    <row r="1239" spans="1:98" ht="15" customHeight="1" thickTop="1">
      <c r="A1239" s="15"/>
      <c r="B1239" s="6" t="str">
        <f>IF(A1239="","",SUM(D1239:D1242)+SUM(R1239:R1242)+BH1212+SUM(BV1239:BV1242))</f>
        <v/>
      </c>
      <c r="C1239" s="78"/>
      <c r="D1239" s="78" t="str">
        <f t="shared" si="1958"/>
        <v/>
      </c>
      <c r="E1239" s="78"/>
      <c r="F1239" s="28" t="str">
        <f t="shared" si="1959"/>
        <v/>
      </c>
      <c r="G1239" s="78"/>
      <c r="H1239" s="78" t="str">
        <f t="shared" si="1960"/>
        <v/>
      </c>
      <c r="I1239" s="78"/>
      <c r="J1239" s="90"/>
      <c r="K1239" s="91"/>
      <c r="L1239" s="28" t="str">
        <f t="shared" si="1963"/>
        <v/>
      </c>
      <c r="M1239" s="29" t="str">
        <f t="shared" si="1964"/>
        <v/>
      </c>
      <c r="N1239" s="7"/>
      <c r="P1239" s="89" t="str">
        <f>IF(A1239="","",A1239)</f>
        <v/>
      </c>
      <c r="Q1239" s="78"/>
      <c r="R1239" s="78" t="str">
        <f t="shared" si="1965"/>
        <v/>
      </c>
      <c r="S1239" s="78"/>
      <c r="T1239" s="28" t="str">
        <f t="shared" si="1966"/>
        <v/>
      </c>
      <c r="U1239" s="78"/>
      <c r="V1239" s="78" t="str">
        <f t="shared" si="1967"/>
        <v/>
      </c>
      <c r="W1239" s="78"/>
      <c r="X1239" s="90"/>
      <c r="Y1239" s="91"/>
      <c r="Z1239" s="28" t="str">
        <f t="shared" si="1969"/>
        <v/>
      </c>
      <c r="AA1239" s="29" t="str">
        <f t="shared" si="1970"/>
        <v/>
      </c>
      <c r="AB1239" s="7"/>
      <c r="AD1239" s="89" t="str">
        <f>IF(BQ1239="","",BQ1239)</f>
        <v/>
      </c>
      <c r="AE1239" s="78"/>
      <c r="AF1239" s="78" t="str">
        <f t="shared" si="1971"/>
        <v/>
      </c>
      <c r="AG1239" s="78"/>
      <c r="AH1239" s="28" t="str">
        <f t="shared" si="1972"/>
        <v/>
      </c>
      <c r="AI1239" s="78"/>
      <c r="AJ1239" s="78" t="str">
        <f t="shared" si="1973"/>
        <v/>
      </c>
      <c r="AK1239" s="78"/>
      <c r="AL1239" s="90" t="str">
        <f t="shared" si="1974"/>
        <v/>
      </c>
      <c r="AM1239" s="91" t="str">
        <f t="shared" si="1975"/>
        <v/>
      </c>
      <c r="AN1239" s="28" t="str">
        <f t="shared" si="1976"/>
        <v/>
      </c>
      <c r="AO1239" s="29" t="str">
        <f t="shared" si="1977"/>
        <v/>
      </c>
      <c r="AP1239" s="7"/>
      <c r="AR1239" s="89"/>
      <c r="AS1239" s="78"/>
      <c r="AT1239" s="78" t="str">
        <f t="shared" si="1978"/>
        <v/>
      </c>
      <c r="AU1239" s="78"/>
      <c r="AV1239" s="28" t="str">
        <f t="shared" si="1979"/>
        <v/>
      </c>
      <c r="AW1239" s="78"/>
      <c r="AX1239" s="78" t="str">
        <f t="shared" si="1980"/>
        <v/>
      </c>
      <c r="AY1239" s="78"/>
      <c r="AZ1239" s="90" t="str">
        <f t="shared" si="1981"/>
        <v/>
      </c>
      <c r="BA1239" s="91" t="str">
        <f t="shared" si="1982"/>
        <v/>
      </c>
      <c r="BB1239" s="28" t="str">
        <f t="shared" si="1983"/>
        <v/>
      </c>
      <c r="BC1239" s="29" t="str">
        <f t="shared" si="1984"/>
        <v/>
      </c>
      <c r="BD1239" s="22"/>
      <c r="BF1239" s="15"/>
      <c r="BG1239" s="9"/>
      <c r="BH1239" s="9" t="str">
        <f t="shared" si="1986"/>
        <v/>
      </c>
      <c r="BI1239" s="73"/>
      <c r="BJ1239" s="9" t="str">
        <f t="shared" si="1987"/>
        <v/>
      </c>
      <c r="BK1239" s="9"/>
      <c r="BL1239" s="9" t="str">
        <f t="shared" si="1988"/>
        <v/>
      </c>
      <c r="BM1239" s="9"/>
      <c r="BN1239" s="9"/>
      <c r="BO1239" s="9" t="str">
        <f t="shared" si="1989"/>
        <v/>
      </c>
      <c r="BP1239" s="10" t="str">
        <f t="shared" si="1990"/>
        <v/>
      </c>
      <c r="BQ1239" s="7"/>
      <c r="BS1239" s="1"/>
      <c r="BT1239" s="15"/>
      <c r="BU1239" s="9"/>
      <c r="BV1239" s="9" t="str">
        <f t="shared" si="1991"/>
        <v/>
      </c>
      <c r="BW1239" s="9"/>
      <c r="BX1239" s="9" t="str">
        <f t="shared" si="1992"/>
        <v/>
      </c>
      <c r="BY1239" s="9"/>
      <c r="BZ1239" s="9" t="str">
        <f t="shared" si="1993"/>
        <v/>
      </c>
      <c r="CA1239" s="9"/>
      <c r="CB1239" s="9"/>
      <c r="CC1239" s="9"/>
      <c r="CD1239" s="9" t="str">
        <f t="shared" si="1994"/>
        <v/>
      </c>
      <c r="CE1239" s="10" t="str">
        <f t="shared" si="1995"/>
        <v/>
      </c>
      <c r="CF1239" s="7"/>
      <c r="CH1239" s="15"/>
      <c r="CI1239" s="9"/>
      <c r="CJ1239" s="9" t="str">
        <f t="shared" si="1996"/>
        <v/>
      </c>
      <c r="CK1239" s="9"/>
      <c r="CL1239" s="9" t="str">
        <f t="shared" si="1997"/>
        <v/>
      </c>
      <c r="CM1239" s="9"/>
      <c r="CN1239" s="9" t="str">
        <f t="shared" si="1998"/>
        <v/>
      </c>
      <c r="CO1239" s="9"/>
      <c r="CP1239" s="9"/>
      <c r="CQ1239" s="9"/>
      <c r="CR1239" s="9" t="str">
        <f t="shared" si="1999"/>
        <v/>
      </c>
      <c r="CS1239" s="10" t="str">
        <f t="shared" si="2000"/>
        <v/>
      </c>
      <c r="CT1239" s="7"/>
    </row>
    <row r="1240" spans="1:98" ht="15" customHeight="1">
      <c r="A1240" s="15"/>
      <c r="B1240" s="15"/>
      <c r="C1240" s="9"/>
      <c r="D1240" s="9" t="str">
        <f t="shared" si="1958"/>
        <v/>
      </c>
      <c r="E1240" s="9"/>
      <c r="F1240" s="9" t="str">
        <f t="shared" si="1959"/>
        <v/>
      </c>
      <c r="G1240" s="9"/>
      <c r="H1240" s="9" t="str">
        <f t="shared" si="1960"/>
        <v/>
      </c>
      <c r="I1240" s="9"/>
      <c r="J1240" s="62"/>
      <c r="K1240" s="95"/>
      <c r="L1240" s="9" t="str">
        <f t="shared" si="1963"/>
        <v/>
      </c>
      <c r="M1240" s="10" t="str">
        <f t="shared" si="1964"/>
        <v/>
      </c>
      <c r="N1240" s="7"/>
      <c r="P1240" s="15"/>
      <c r="Q1240" s="9"/>
      <c r="R1240" s="9" t="str">
        <f t="shared" si="1965"/>
        <v/>
      </c>
      <c r="S1240" s="9"/>
      <c r="T1240" s="9" t="str">
        <f t="shared" si="1966"/>
        <v/>
      </c>
      <c r="U1240" s="9"/>
      <c r="V1240" s="9" t="str">
        <f t="shared" si="1967"/>
        <v/>
      </c>
      <c r="W1240" s="9"/>
      <c r="X1240" s="62"/>
      <c r="Y1240" s="95"/>
      <c r="Z1240" s="9" t="str">
        <f t="shared" si="1969"/>
        <v/>
      </c>
      <c r="AA1240" s="10" t="str">
        <f t="shared" si="1970"/>
        <v/>
      </c>
      <c r="AB1240" s="7"/>
      <c r="AD1240" s="15"/>
      <c r="AE1240" s="9"/>
      <c r="AF1240" s="9" t="str">
        <f t="shared" si="1971"/>
        <v/>
      </c>
      <c r="AG1240" s="9"/>
      <c r="AH1240" s="9" t="str">
        <f t="shared" si="1972"/>
        <v/>
      </c>
      <c r="AI1240" s="9"/>
      <c r="AJ1240" s="9" t="str">
        <f t="shared" si="1973"/>
        <v/>
      </c>
      <c r="AK1240" s="9"/>
      <c r="AL1240" s="62" t="str">
        <f t="shared" si="1974"/>
        <v/>
      </c>
      <c r="AM1240" s="95" t="str">
        <f t="shared" si="1975"/>
        <v/>
      </c>
      <c r="AN1240" s="9" t="str">
        <f t="shared" si="1976"/>
        <v/>
      </c>
      <c r="AO1240" s="10" t="str">
        <f t="shared" si="1977"/>
        <v/>
      </c>
      <c r="AP1240" s="7"/>
      <c r="AR1240" s="15"/>
      <c r="AS1240" s="9"/>
      <c r="AT1240" s="9" t="str">
        <f t="shared" si="1978"/>
        <v/>
      </c>
      <c r="AU1240" s="9"/>
      <c r="AV1240" s="9" t="str">
        <f t="shared" si="1979"/>
        <v/>
      </c>
      <c r="AW1240" s="9"/>
      <c r="AX1240" s="9" t="str">
        <f t="shared" si="1980"/>
        <v/>
      </c>
      <c r="AY1240" s="9"/>
      <c r="AZ1240" s="62" t="str">
        <f t="shared" si="1981"/>
        <v/>
      </c>
      <c r="BA1240" s="95" t="str">
        <f t="shared" si="1982"/>
        <v/>
      </c>
      <c r="BB1240" s="9" t="str">
        <f t="shared" si="1983"/>
        <v/>
      </c>
      <c r="BC1240" s="10" t="str">
        <f t="shared" si="1984"/>
        <v/>
      </c>
      <c r="BD1240" s="22"/>
      <c r="BF1240" s="15"/>
      <c r="BG1240" s="9"/>
      <c r="BH1240" s="9" t="str">
        <f t="shared" si="1986"/>
        <v/>
      </c>
      <c r="BI1240" s="73"/>
      <c r="BJ1240" s="9" t="str">
        <f t="shared" si="1987"/>
        <v/>
      </c>
      <c r="BK1240" s="9"/>
      <c r="BL1240" s="9" t="str">
        <f t="shared" si="1988"/>
        <v/>
      </c>
      <c r="BM1240" s="9"/>
      <c r="BN1240" s="9"/>
      <c r="BO1240" s="9" t="str">
        <f t="shared" si="1989"/>
        <v/>
      </c>
      <c r="BP1240" s="10" t="str">
        <f t="shared" si="1990"/>
        <v/>
      </c>
      <c r="BQ1240" s="7"/>
      <c r="BS1240" s="1"/>
      <c r="BT1240" s="15"/>
      <c r="BU1240" s="9"/>
      <c r="BV1240" s="9" t="str">
        <f t="shared" si="1991"/>
        <v/>
      </c>
      <c r="BW1240" s="9"/>
      <c r="BX1240" s="9" t="str">
        <f t="shared" si="1992"/>
        <v/>
      </c>
      <c r="BY1240" s="9"/>
      <c r="BZ1240" s="9" t="str">
        <f t="shared" si="1993"/>
        <v/>
      </c>
      <c r="CA1240" s="9"/>
      <c r="CB1240" s="9"/>
      <c r="CC1240" s="9"/>
      <c r="CD1240" s="9" t="str">
        <f t="shared" si="1994"/>
        <v/>
      </c>
      <c r="CE1240" s="10" t="str">
        <f t="shared" si="1995"/>
        <v/>
      </c>
      <c r="CF1240" s="7"/>
      <c r="CH1240" s="15"/>
      <c r="CI1240" s="9"/>
      <c r="CJ1240" s="9" t="str">
        <f t="shared" si="1996"/>
        <v/>
      </c>
      <c r="CK1240" s="9"/>
      <c r="CL1240" s="9" t="str">
        <f t="shared" si="1997"/>
        <v/>
      </c>
      <c r="CM1240" s="9"/>
      <c r="CN1240" s="9" t="str">
        <f t="shared" si="1998"/>
        <v/>
      </c>
      <c r="CO1240" s="9"/>
      <c r="CP1240" s="9"/>
      <c r="CQ1240" s="9"/>
      <c r="CR1240" s="9" t="str">
        <f t="shared" si="1999"/>
        <v/>
      </c>
      <c r="CS1240" s="10" t="str">
        <f t="shared" si="2000"/>
        <v/>
      </c>
      <c r="CT1240" s="7"/>
    </row>
    <row r="1241" spans="1:98" ht="15" customHeight="1">
      <c r="A1241" s="15"/>
      <c r="B1241" s="15"/>
      <c r="C1241" s="9"/>
      <c r="D1241" s="9" t="str">
        <f t="shared" si="1958"/>
        <v/>
      </c>
      <c r="E1241" s="9"/>
      <c r="F1241" s="9" t="str">
        <f t="shared" si="1959"/>
        <v/>
      </c>
      <c r="G1241" s="9"/>
      <c r="H1241" s="9" t="str">
        <f t="shared" si="1960"/>
        <v/>
      </c>
      <c r="I1241" s="9"/>
      <c r="J1241" s="62"/>
      <c r="K1241" s="95"/>
      <c r="L1241" s="9" t="str">
        <f t="shared" si="1963"/>
        <v/>
      </c>
      <c r="M1241" s="10" t="str">
        <f t="shared" si="1964"/>
        <v/>
      </c>
      <c r="N1241" s="7"/>
      <c r="P1241" s="15"/>
      <c r="Q1241" s="9"/>
      <c r="R1241" s="9" t="str">
        <f t="shared" si="1965"/>
        <v/>
      </c>
      <c r="S1241" s="9"/>
      <c r="T1241" s="9" t="str">
        <f t="shared" si="1966"/>
        <v/>
      </c>
      <c r="U1241" s="9"/>
      <c r="V1241" s="9" t="str">
        <f t="shared" si="1967"/>
        <v/>
      </c>
      <c r="W1241" s="9"/>
      <c r="X1241" s="62"/>
      <c r="Y1241" s="95"/>
      <c r="Z1241" s="9" t="str">
        <f t="shared" si="1969"/>
        <v/>
      </c>
      <c r="AA1241" s="10" t="str">
        <f t="shared" si="1970"/>
        <v/>
      </c>
      <c r="AB1241" s="7"/>
      <c r="AD1241" s="15"/>
      <c r="AE1241" s="9"/>
      <c r="AF1241" s="9" t="str">
        <f t="shared" si="1971"/>
        <v/>
      </c>
      <c r="AG1241" s="9"/>
      <c r="AH1241" s="9" t="str">
        <f t="shared" si="1972"/>
        <v/>
      </c>
      <c r="AI1241" s="9"/>
      <c r="AJ1241" s="9" t="str">
        <f t="shared" si="1973"/>
        <v/>
      </c>
      <c r="AK1241" s="9"/>
      <c r="AL1241" s="62" t="str">
        <f t="shared" si="1974"/>
        <v/>
      </c>
      <c r="AM1241" s="9" t="str">
        <f t="shared" si="1975"/>
        <v/>
      </c>
      <c r="AN1241" s="9" t="str">
        <f t="shared" si="1976"/>
        <v/>
      </c>
      <c r="AO1241" s="10" t="str">
        <f t="shared" si="1977"/>
        <v/>
      </c>
      <c r="AP1241" s="7"/>
      <c r="AR1241" s="17"/>
      <c r="AS1241" s="9"/>
      <c r="AT1241" s="9" t="str">
        <f t="shared" si="1978"/>
        <v/>
      </c>
      <c r="AU1241" s="9"/>
      <c r="AV1241" s="9" t="str">
        <f t="shared" si="1979"/>
        <v/>
      </c>
      <c r="AW1241" s="9"/>
      <c r="AX1241" s="9" t="str">
        <f t="shared" si="1980"/>
        <v/>
      </c>
      <c r="AY1241" s="9"/>
      <c r="AZ1241" s="62" t="str">
        <f t="shared" si="1981"/>
        <v/>
      </c>
      <c r="BA1241" s="9" t="str">
        <f t="shared" si="1982"/>
        <v/>
      </c>
      <c r="BB1241" s="9" t="str">
        <f t="shared" si="1983"/>
        <v/>
      </c>
      <c r="BC1241" s="10" t="str">
        <f t="shared" si="1984"/>
        <v/>
      </c>
      <c r="BD1241" s="22"/>
      <c r="BF1241" s="15"/>
      <c r="BG1241" s="9"/>
      <c r="BH1241" s="9" t="str">
        <f t="shared" si="1986"/>
        <v/>
      </c>
      <c r="BI1241" s="73"/>
      <c r="BJ1241" s="9" t="str">
        <f t="shared" si="1987"/>
        <v/>
      </c>
      <c r="BK1241" s="9"/>
      <c r="BL1241" s="9" t="str">
        <f t="shared" si="1988"/>
        <v/>
      </c>
      <c r="BM1241" s="9"/>
      <c r="BN1241" s="9"/>
      <c r="BO1241" s="9" t="str">
        <f t="shared" si="1989"/>
        <v/>
      </c>
      <c r="BP1241" s="10" t="str">
        <f t="shared" si="1990"/>
        <v/>
      </c>
      <c r="BQ1241" s="7"/>
      <c r="BS1241" s="1"/>
      <c r="BT1241" s="15"/>
      <c r="BU1241" s="9"/>
      <c r="BV1241" s="9" t="str">
        <f t="shared" si="1991"/>
        <v/>
      </c>
      <c r="BW1241" s="9"/>
      <c r="BX1241" s="9" t="str">
        <f t="shared" si="1992"/>
        <v/>
      </c>
      <c r="BY1241" s="9"/>
      <c r="BZ1241" s="9" t="str">
        <f t="shared" si="1993"/>
        <v/>
      </c>
      <c r="CA1241" s="9"/>
      <c r="CB1241" s="9"/>
      <c r="CC1241" s="9"/>
      <c r="CD1241" s="9" t="str">
        <f t="shared" si="1994"/>
        <v/>
      </c>
      <c r="CE1241" s="10" t="str">
        <f t="shared" si="1995"/>
        <v/>
      </c>
      <c r="CF1241" s="7"/>
      <c r="CH1241" s="15"/>
      <c r="CI1241" s="9"/>
      <c r="CJ1241" s="9" t="str">
        <f t="shared" si="1996"/>
        <v/>
      </c>
      <c r="CK1241" s="9"/>
      <c r="CL1241" s="9" t="str">
        <f t="shared" si="1997"/>
        <v/>
      </c>
      <c r="CM1241" s="9"/>
      <c r="CN1241" s="9" t="str">
        <f t="shared" si="1998"/>
        <v/>
      </c>
      <c r="CO1241" s="9"/>
      <c r="CP1241" s="9"/>
      <c r="CQ1241" s="9"/>
      <c r="CR1241" s="9" t="str">
        <f t="shared" si="1999"/>
        <v/>
      </c>
      <c r="CS1241" s="10" t="str">
        <f t="shared" si="2000"/>
        <v/>
      </c>
      <c r="CT1241" s="7"/>
    </row>
    <row r="1242" spans="1:98" ht="15" customHeight="1" thickBot="1">
      <c r="A1242" s="23"/>
      <c r="B1242" s="23"/>
      <c r="C1242" s="24"/>
      <c r="D1242" s="24" t="str">
        <f t="shared" si="1958"/>
        <v/>
      </c>
      <c r="E1242" s="24"/>
      <c r="F1242" s="24" t="str">
        <f t="shared" si="1959"/>
        <v/>
      </c>
      <c r="G1242" s="24"/>
      <c r="H1242" s="24" t="str">
        <f t="shared" si="1960"/>
        <v/>
      </c>
      <c r="I1242" s="24"/>
      <c r="J1242" s="63"/>
      <c r="K1242" s="24"/>
      <c r="L1242" s="24" t="str">
        <f t="shared" si="1963"/>
        <v/>
      </c>
      <c r="M1242" s="26" t="str">
        <f t="shared" si="1964"/>
        <v/>
      </c>
      <c r="N1242" s="7"/>
      <c r="P1242" s="23"/>
      <c r="Q1242" s="24"/>
      <c r="R1242" s="24" t="str">
        <f t="shared" si="1965"/>
        <v/>
      </c>
      <c r="S1242" s="24"/>
      <c r="T1242" s="24" t="str">
        <f t="shared" si="1966"/>
        <v/>
      </c>
      <c r="U1242" s="24"/>
      <c r="V1242" s="24" t="str">
        <f t="shared" si="1967"/>
        <v/>
      </c>
      <c r="W1242" s="24"/>
      <c r="X1242" s="63"/>
      <c r="Y1242" s="24"/>
      <c r="Z1242" s="24" t="str">
        <f t="shared" si="1969"/>
        <v/>
      </c>
      <c r="AA1242" s="26" t="str">
        <f t="shared" si="1970"/>
        <v/>
      </c>
      <c r="AB1242" s="7"/>
      <c r="AD1242" s="23"/>
      <c r="AE1242" s="24"/>
      <c r="AF1242" s="24" t="str">
        <f t="shared" si="1971"/>
        <v/>
      </c>
      <c r="AG1242" s="24"/>
      <c r="AH1242" s="24" t="str">
        <f t="shared" si="1972"/>
        <v/>
      </c>
      <c r="AI1242" s="24"/>
      <c r="AJ1242" s="24" t="str">
        <f t="shared" si="1973"/>
        <v/>
      </c>
      <c r="AK1242" s="24"/>
      <c r="AL1242" s="63" t="str">
        <f t="shared" si="1974"/>
        <v/>
      </c>
      <c r="AM1242" s="96" t="str">
        <f t="shared" si="1975"/>
        <v/>
      </c>
      <c r="AN1242" s="24" t="str">
        <f t="shared" si="1976"/>
        <v/>
      </c>
      <c r="AO1242" s="26" t="str">
        <f t="shared" si="1977"/>
        <v/>
      </c>
      <c r="AP1242" s="7"/>
      <c r="AR1242" s="23"/>
      <c r="AS1242" s="24"/>
      <c r="AT1242" s="24" t="str">
        <f t="shared" si="1978"/>
        <v/>
      </c>
      <c r="AU1242" s="24"/>
      <c r="AV1242" s="24" t="str">
        <f t="shared" si="1979"/>
        <v/>
      </c>
      <c r="AW1242" s="24"/>
      <c r="AX1242" s="24" t="str">
        <f t="shared" si="1980"/>
        <v/>
      </c>
      <c r="AY1242" s="24"/>
      <c r="AZ1242" s="63" t="str">
        <f t="shared" si="1981"/>
        <v/>
      </c>
      <c r="BA1242" s="96" t="str">
        <f t="shared" si="1982"/>
        <v/>
      </c>
      <c r="BB1242" s="24" t="str">
        <f t="shared" si="1983"/>
        <v/>
      </c>
      <c r="BC1242" s="26" t="str">
        <f t="shared" si="1984"/>
        <v/>
      </c>
      <c r="BD1242" s="22"/>
      <c r="BF1242" s="15"/>
      <c r="BG1242" s="9"/>
      <c r="BH1242" s="9" t="str">
        <f t="shared" si="1986"/>
        <v/>
      </c>
      <c r="BI1242" s="73"/>
      <c r="BJ1242" s="9" t="str">
        <f t="shared" si="1987"/>
        <v/>
      </c>
      <c r="BK1242" s="9"/>
      <c r="BL1242" s="9" t="str">
        <f t="shared" si="1988"/>
        <v/>
      </c>
      <c r="BM1242" s="9"/>
      <c r="BN1242" s="9"/>
      <c r="BO1242" s="9" t="str">
        <f t="shared" si="1989"/>
        <v/>
      </c>
      <c r="BP1242" s="10" t="str">
        <f t="shared" si="1990"/>
        <v/>
      </c>
      <c r="BQ1242" s="7"/>
      <c r="BS1242" s="1"/>
      <c r="BT1242" s="15"/>
      <c r="BU1242" s="9"/>
      <c r="BV1242" s="9" t="str">
        <f t="shared" si="1991"/>
        <v/>
      </c>
      <c r="BW1242" s="9"/>
      <c r="BX1242" s="9" t="str">
        <f t="shared" si="1992"/>
        <v/>
      </c>
      <c r="BY1242" s="9"/>
      <c r="BZ1242" s="9" t="str">
        <f t="shared" si="1993"/>
        <v/>
      </c>
      <c r="CA1242" s="9"/>
      <c r="CB1242" s="9"/>
      <c r="CC1242" s="9"/>
      <c r="CD1242" s="9" t="str">
        <f t="shared" si="1994"/>
        <v/>
      </c>
      <c r="CE1242" s="10" t="str">
        <f t="shared" si="1995"/>
        <v/>
      </c>
      <c r="CF1242" s="7"/>
      <c r="CH1242" s="15"/>
      <c r="CI1242" s="9"/>
      <c r="CJ1242" s="9" t="str">
        <f t="shared" si="1996"/>
        <v/>
      </c>
      <c r="CK1242" s="9"/>
      <c r="CL1242" s="9" t="str">
        <f t="shared" si="1997"/>
        <v/>
      </c>
      <c r="CM1242" s="9"/>
      <c r="CN1242" s="9" t="str">
        <f t="shared" si="1998"/>
        <v/>
      </c>
      <c r="CO1242" s="9"/>
      <c r="CP1242" s="9"/>
      <c r="CQ1242" s="9"/>
      <c r="CR1242" s="9" t="str">
        <f t="shared" si="1999"/>
        <v/>
      </c>
      <c r="CS1242" s="10" t="str">
        <f t="shared" si="2000"/>
        <v/>
      </c>
      <c r="CT1242" s="7"/>
    </row>
    <row r="1243" spans="1:98" ht="15" customHeight="1" thickTop="1">
      <c r="A1243" s="89"/>
      <c r="B1243" s="89"/>
      <c r="C1243" s="78"/>
      <c r="D1243" s="78" t="str">
        <f t="shared" si="1958"/>
        <v/>
      </c>
      <c r="E1243" s="78"/>
      <c r="F1243" s="28" t="str">
        <f t="shared" si="1959"/>
        <v/>
      </c>
      <c r="G1243" s="78"/>
      <c r="H1243" s="78" t="str">
        <f t="shared" si="1960"/>
        <v/>
      </c>
      <c r="I1243" s="78"/>
      <c r="J1243" s="90"/>
      <c r="K1243" s="91"/>
      <c r="L1243" s="28" t="str">
        <f t="shared" si="1963"/>
        <v/>
      </c>
      <c r="M1243" s="29" t="str">
        <f t="shared" si="1964"/>
        <v/>
      </c>
      <c r="N1243" s="7"/>
      <c r="P1243" s="89" t="str">
        <f>IF(A1243="","",A1243)</f>
        <v/>
      </c>
      <c r="Q1243" s="78"/>
      <c r="R1243" s="78" t="str">
        <f t="shared" si="1965"/>
        <v/>
      </c>
      <c r="S1243" s="78"/>
      <c r="T1243" s="28" t="str">
        <f t="shared" si="1966"/>
        <v/>
      </c>
      <c r="U1243" s="78"/>
      <c r="V1243" s="78" t="str">
        <f t="shared" si="1967"/>
        <v/>
      </c>
      <c r="W1243" s="78"/>
      <c r="X1243" s="90"/>
      <c r="Y1243" s="91"/>
      <c r="Z1243" s="28" t="str">
        <f t="shared" si="1969"/>
        <v/>
      </c>
      <c r="AA1243" s="29" t="str">
        <f t="shared" si="1970"/>
        <v/>
      </c>
      <c r="AB1243" s="7"/>
      <c r="AD1243" s="89" t="str">
        <f>IF(BQ1243="","",BQ1243)</f>
        <v/>
      </c>
      <c r="AE1243" s="78"/>
      <c r="AF1243" s="78" t="str">
        <f t="shared" si="1971"/>
        <v/>
      </c>
      <c r="AG1243" s="78"/>
      <c r="AH1243" s="28" t="str">
        <f t="shared" si="1972"/>
        <v/>
      </c>
      <c r="AI1243" s="78"/>
      <c r="AJ1243" s="78" t="str">
        <f t="shared" si="1973"/>
        <v/>
      </c>
      <c r="AK1243" s="78"/>
      <c r="AL1243" s="90"/>
      <c r="AM1243" s="91"/>
      <c r="AN1243" s="28" t="str">
        <f t="shared" si="1976"/>
        <v/>
      </c>
      <c r="AO1243" s="29" t="str">
        <f t="shared" si="1977"/>
        <v/>
      </c>
      <c r="AP1243" s="7"/>
      <c r="AR1243" s="89"/>
      <c r="AS1243" s="78"/>
      <c r="AT1243" s="78" t="str">
        <f t="shared" si="1978"/>
        <v/>
      </c>
      <c r="AU1243" s="78"/>
      <c r="AV1243" s="28" t="str">
        <f t="shared" si="1979"/>
        <v/>
      </c>
      <c r="AW1243" s="78"/>
      <c r="AX1243" s="78" t="str">
        <f t="shared" si="1980"/>
        <v/>
      </c>
      <c r="AY1243" s="78"/>
      <c r="AZ1243" s="90" t="str">
        <f t="shared" si="1981"/>
        <v/>
      </c>
      <c r="BA1243" s="91" t="str">
        <f t="shared" si="1982"/>
        <v/>
      </c>
      <c r="BB1243" s="28" t="str">
        <f t="shared" si="1983"/>
        <v/>
      </c>
      <c r="BC1243" s="29" t="str">
        <f t="shared" si="1984"/>
        <v/>
      </c>
      <c r="BD1243" s="22"/>
      <c r="BF1243" s="15"/>
      <c r="BG1243" s="9"/>
      <c r="BH1243" s="9" t="str">
        <f t="shared" si="1986"/>
        <v/>
      </c>
      <c r="BI1243" s="73"/>
      <c r="BJ1243" s="9" t="str">
        <f t="shared" si="1987"/>
        <v/>
      </c>
      <c r="BK1243" s="9"/>
      <c r="BL1243" s="9" t="str">
        <f t="shared" si="1988"/>
        <v/>
      </c>
      <c r="BM1243" s="9"/>
      <c r="BN1243" s="9"/>
      <c r="BO1243" s="9" t="str">
        <f t="shared" si="1989"/>
        <v/>
      </c>
      <c r="BP1243" s="10" t="str">
        <f t="shared" si="1990"/>
        <v/>
      </c>
      <c r="BQ1243" s="7"/>
      <c r="BS1243" s="1"/>
      <c r="BT1243" s="15"/>
      <c r="BU1243" s="9"/>
      <c r="BV1243" s="9" t="str">
        <f t="shared" si="1991"/>
        <v/>
      </c>
      <c r="BW1243" s="9"/>
      <c r="BX1243" s="9" t="str">
        <f t="shared" si="1992"/>
        <v/>
      </c>
      <c r="BY1243" s="9"/>
      <c r="BZ1243" s="9" t="str">
        <f t="shared" si="1993"/>
        <v/>
      </c>
      <c r="CA1243" s="9"/>
      <c r="CB1243" s="9"/>
      <c r="CC1243" s="9"/>
      <c r="CD1243" s="9" t="str">
        <f t="shared" si="1994"/>
        <v/>
      </c>
      <c r="CE1243" s="10" t="str">
        <f t="shared" si="1995"/>
        <v/>
      </c>
      <c r="CF1243" s="7"/>
      <c r="CH1243" s="15"/>
      <c r="CI1243" s="9"/>
      <c r="CJ1243" s="9" t="str">
        <f t="shared" si="1996"/>
        <v/>
      </c>
      <c r="CK1243" s="9"/>
      <c r="CL1243" s="9" t="str">
        <f t="shared" si="1997"/>
        <v/>
      </c>
      <c r="CM1243" s="9"/>
      <c r="CN1243" s="9" t="str">
        <f t="shared" si="1998"/>
        <v/>
      </c>
      <c r="CO1243" s="9"/>
      <c r="CP1243" s="9"/>
      <c r="CQ1243" s="9"/>
      <c r="CR1243" s="9" t="str">
        <f t="shared" si="1999"/>
        <v/>
      </c>
      <c r="CS1243" s="10" t="str">
        <f t="shared" si="2000"/>
        <v/>
      </c>
      <c r="CT1243" s="7"/>
    </row>
    <row r="1244" spans="1:98" ht="15" customHeight="1">
      <c r="A1244" s="15"/>
      <c r="B1244" s="15"/>
      <c r="C1244" s="9"/>
      <c r="D1244" s="9" t="str">
        <f t="shared" si="1958"/>
        <v/>
      </c>
      <c r="E1244" s="9"/>
      <c r="F1244" s="9" t="str">
        <f t="shared" si="1959"/>
        <v/>
      </c>
      <c r="G1244" s="9"/>
      <c r="H1244" s="9" t="str">
        <f t="shared" si="1960"/>
        <v/>
      </c>
      <c r="I1244" s="9"/>
      <c r="J1244" s="62"/>
      <c r="K1244" s="95"/>
      <c r="L1244" s="9" t="str">
        <f t="shared" si="1963"/>
        <v/>
      </c>
      <c r="M1244" s="10" t="str">
        <f t="shared" si="1964"/>
        <v/>
      </c>
      <c r="N1244" s="7"/>
      <c r="P1244" s="15"/>
      <c r="Q1244" s="9"/>
      <c r="R1244" s="9" t="str">
        <f t="shared" si="1965"/>
        <v/>
      </c>
      <c r="S1244" s="9"/>
      <c r="T1244" s="9" t="str">
        <f t="shared" si="1966"/>
        <v/>
      </c>
      <c r="U1244" s="9"/>
      <c r="V1244" s="9" t="str">
        <f t="shared" si="1967"/>
        <v/>
      </c>
      <c r="W1244" s="9"/>
      <c r="X1244" s="62"/>
      <c r="Y1244" s="95"/>
      <c r="Z1244" s="9" t="str">
        <f t="shared" si="1969"/>
        <v/>
      </c>
      <c r="AA1244" s="10" t="str">
        <f t="shared" si="1970"/>
        <v/>
      </c>
      <c r="AB1244" s="7"/>
      <c r="AD1244" s="15"/>
      <c r="AE1244" s="9"/>
      <c r="AF1244" s="9" t="str">
        <f t="shared" si="1971"/>
        <v/>
      </c>
      <c r="AG1244" s="9"/>
      <c r="AH1244" s="9" t="str">
        <f t="shared" si="1972"/>
        <v/>
      </c>
      <c r="AI1244" s="9"/>
      <c r="AJ1244" s="9" t="str">
        <f t="shared" si="1973"/>
        <v/>
      </c>
      <c r="AK1244" s="9"/>
      <c r="AL1244" s="62"/>
      <c r="AM1244" s="95"/>
      <c r="AN1244" s="9" t="str">
        <f t="shared" si="1976"/>
        <v/>
      </c>
      <c r="AO1244" s="10" t="str">
        <f t="shared" si="1977"/>
        <v/>
      </c>
      <c r="AP1244" s="7"/>
      <c r="AR1244" s="15"/>
      <c r="AS1244" s="9"/>
      <c r="AT1244" s="9" t="str">
        <f t="shared" si="1978"/>
        <v/>
      </c>
      <c r="AU1244" s="9"/>
      <c r="AV1244" s="9" t="str">
        <f t="shared" si="1979"/>
        <v/>
      </c>
      <c r="AW1244" s="9"/>
      <c r="AX1244" s="9" t="str">
        <f t="shared" si="1980"/>
        <v/>
      </c>
      <c r="AY1244" s="9"/>
      <c r="AZ1244" s="62" t="str">
        <f t="shared" si="1981"/>
        <v/>
      </c>
      <c r="BA1244" s="9" t="str">
        <f t="shared" si="1982"/>
        <v/>
      </c>
      <c r="BB1244" s="9" t="str">
        <f t="shared" si="1983"/>
        <v/>
      </c>
      <c r="BC1244" s="10" t="str">
        <f t="shared" si="1984"/>
        <v/>
      </c>
      <c r="BD1244" s="22"/>
      <c r="BF1244" s="15"/>
      <c r="BG1244" s="9"/>
      <c r="BH1244" s="9" t="str">
        <f t="shared" si="1986"/>
        <v/>
      </c>
      <c r="BI1244" s="73"/>
      <c r="BJ1244" s="9" t="str">
        <f t="shared" si="1987"/>
        <v/>
      </c>
      <c r="BK1244" s="9"/>
      <c r="BL1244" s="9" t="str">
        <f t="shared" si="1988"/>
        <v/>
      </c>
      <c r="BM1244" s="9"/>
      <c r="BN1244" s="9"/>
      <c r="BO1244" s="9" t="str">
        <f t="shared" si="1989"/>
        <v/>
      </c>
      <c r="BP1244" s="10" t="str">
        <f t="shared" si="1990"/>
        <v/>
      </c>
      <c r="BQ1244" s="7"/>
      <c r="BS1244" s="1"/>
      <c r="BT1244" s="15"/>
      <c r="BU1244" s="9"/>
      <c r="BV1244" s="9" t="str">
        <f t="shared" si="1991"/>
        <v/>
      </c>
      <c r="BW1244" s="9"/>
      <c r="BX1244" s="9" t="str">
        <f t="shared" si="1992"/>
        <v/>
      </c>
      <c r="BY1244" s="9"/>
      <c r="BZ1244" s="9" t="str">
        <f t="shared" si="1993"/>
        <v/>
      </c>
      <c r="CA1244" s="9"/>
      <c r="CB1244" s="9"/>
      <c r="CC1244" s="9"/>
      <c r="CD1244" s="9" t="str">
        <f t="shared" si="1994"/>
        <v/>
      </c>
      <c r="CE1244" s="10" t="str">
        <f t="shared" si="1995"/>
        <v/>
      </c>
      <c r="CF1244" s="7"/>
      <c r="CH1244" s="15"/>
      <c r="CI1244" s="9"/>
      <c r="CJ1244" s="9" t="str">
        <f t="shared" si="1996"/>
        <v/>
      </c>
      <c r="CK1244" s="9"/>
      <c r="CL1244" s="9" t="str">
        <f t="shared" si="1997"/>
        <v/>
      </c>
      <c r="CM1244" s="9"/>
      <c r="CN1244" s="9" t="str">
        <f t="shared" si="1998"/>
        <v/>
      </c>
      <c r="CO1244" s="9"/>
      <c r="CP1244" s="9"/>
      <c r="CQ1244" s="9"/>
      <c r="CR1244" s="9" t="str">
        <f t="shared" si="1999"/>
        <v/>
      </c>
      <c r="CS1244" s="10" t="str">
        <f t="shared" si="2000"/>
        <v/>
      </c>
      <c r="CT1244" s="7"/>
    </row>
    <row r="1245" spans="1:98" ht="15" customHeight="1">
      <c r="A1245" s="15"/>
      <c r="B1245" s="15"/>
      <c r="C1245" s="9"/>
      <c r="D1245" s="9" t="str">
        <f t="shared" si="1958"/>
        <v/>
      </c>
      <c r="E1245" s="9"/>
      <c r="F1245" s="9" t="str">
        <f t="shared" si="1959"/>
        <v/>
      </c>
      <c r="G1245" s="9"/>
      <c r="H1245" s="9" t="str">
        <f t="shared" si="1960"/>
        <v/>
      </c>
      <c r="I1245" s="9"/>
      <c r="J1245" s="62"/>
      <c r="K1245" s="95"/>
      <c r="L1245" s="9" t="str">
        <f t="shared" si="1963"/>
        <v/>
      </c>
      <c r="M1245" s="10" t="str">
        <f t="shared" si="1964"/>
        <v/>
      </c>
      <c r="N1245" s="7"/>
      <c r="P1245" s="15"/>
      <c r="Q1245" s="9"/>
      <c r="R1245" s="9" t="str">
        <f t="shared" si="1965"/>
        <v/>
      </c>
      <c r="S1245" s="9"/>
      <c r="T1245" s="9" t="str">
        <f t="shared" si="1966"/>
        <v/>
      </c>
      <c r="U1245" s="9"/>
      <c r="V1245" s="9" t="str">
        <f t="shared" si="1967"/>
        <v/>
      </c>
      <c r="W1245" s="9"/>
      <c r="X1245" s="62"/>
      <c r="Y1245" s="95"/>
      <c r="Z1245" s="9" t="str">
        <f t="shared" si="1969"/>
        <v/>
      </c>
      <c r="AA1245" s="10" t="str">
        <f t="shared" si="1970"/>
        <v/>
      </c>
      <c r="AB1245" s="7"/>
      <c r="AD1245" s="15"/>
      <c r="AE1245" s="9"/>
      <c r="AF1245" s="9" t="str">
        <f t="shared" si="1971"/>
        <v/>
      </c>
      <c r="AG1245" s="9"/>
      <c r="AH1245" s="9" t="str">
        <f t="shared" si="1972"/>
        <v/>
      </c>
      <c r="AI1245" s="9"/>
      <c r="AJ1245" s="9" t="str">
        <f t="shared" si="1973"/>
        <v/>
      </c>
      <c r="AK1245" s="9"/>
      <c r="AL1245" s="62"/>
      <c r="AM1245" s="95"/>
      <c r="AN1245" s="9" t="str">
        <f t="shared" si="1976"/>
        <v/>
      </c>
      <c r="AO1245" s="10" t="str">
        <f t="shared" si="1977"/>
        <v/>
      </c>
      <c r="AP1245" s="7"/>
      <c r="AR1245" s="17"/>
      <c r="AS1245" s="9"/>
      <c r="AT1245" s="9" t="str">
        <f t="shared" si="1978"/>
        <v/>
      </c>
      <c r="AU1245" s="9"/>
      <c r="AV1245" s="9" t="str">
        <f t="shared" si="1979"/>
        <v/>
      </c>
      <c r="AW1245" s="9"/>
      <c r="AX1245" s="9" t="str">
        <f t="shared" si="1980"/>
        <v/>
      </c>
      <c r="AY1245" s="9"/>
      <c r="AZ1245" s="62" t="str">
        <f t="shared" si="1981"/>
        <v/>
      </c>
      <c r="BA1245" s="9" t="str">
        <f t="shared" si="1982"/>
        <v/>
      </c>
      <c r="BB1245" s="9" t="str">
        <f t="shared" si="1983"/>
        <v/>
      </c>
      <c r="BC1245" s="10" t="str">
        <f t="shared" si="1984"/>
        <v/>
      </c>
      <c r="BD1245" s="22"/>
      <c r="BF1245" s="15"/>
      <c r="BG1245" s="9"/>
      <c r="BH1245" s="9" t="str">
        <f t="shared" si="1986"/>
        <v/>
      </c>
      <c r="BI1245" s="73"/>
      <c r="BJ1245" s="9" t="str">
        <f t="shared" si="1987"/>
        <v/>
      </c>
      <c r="BK1245" s="9"/>
      <c r="BL1245" s="9" t="str">
        <f t="shared" si="1988"/>
        <v/>
      </c>
      <c r="BM1245" s="9"/>
      <c r="BN1245" s="9"/>
      <c r="BO1245" s="9" t="str">
        <f t="shared" si="1989"/>
        <v/>
      </c>
      <c r="BP1245" s="10" t="str">
        <f t="shared" si="1990"/>
        <v/>
      </c>
      <c r="BQ1245" s="7"/>
      <c r="BS1245" s="1"/>
      <c r="BT1245" s="15"/>
      <c r="BU1245" s="9"/>
      <c r="BV1245" s="9" t="str">
        <f t="shared" si="1991"/>
        <v/>
      </c>
      <c r="BW1245" s="9"/>
      <c r="BX1245" s="9" t="str">
        <f t="shared" si="1992"/>
        <v/>
      </c>
      <c r="BY1245" s="9"/>
      <c r="BZ1245" s="9" t="str">
        <f t="shared" si="1993"/>
        <v/>
      </c>
      <c r="CA1245" s="9"/>
      <c r="CB1245" s="9"/>
      <c r="CC1245" s="9"/>
      <c r="CD1245" s="9" t="str">
        <f t="shared" si="1994"/>
        <v/>
      </c>
      <c r="CE1245" s="10" t="str">
        <f t="shared" si="1995"/>
        <v/>
      </c>
      <c r="CF1245" s="7"/>
      <c r="CH1245" s="15"/>
      <c r="CI1245" s="9"/>
      <c r="CJ1245" s="9" t="str">
        <f t="shared" si="1996"/>
        <v/>
      </c>
      <c r="CK1245" s="9"/>
      <c r="CL1245" s="9" t="str">
        <f t="shared" si="1997"/>
        <v/>
      </c>
      <c r="CM1245" s="9"/>
      <c r="CN1245" s="9" t="str">
        <f t="shared" si="1998"/>
        <v/>
      </c>
      <c r="CO1245" s="9"/>
      <c r="CP1245" s="9"/>
      <c r="CQ1245" s="9"/>
      <c r="CR1245" s="9" t="str">
        <f t="shared" si="1999"/>
        <v/>
      </c>
      <c r="CS1245" s="10" t="str">
        <f t="shared" si="2000"/>
        <v/>
      </c>
      <c r="CT1245" s="7"/>
    </row>
    <row r="1246" spans="1:98" ht="15" customHeight="1" thickBot="1">
      <c r="A1246" s="23"/>
      <c r="B1246" s="23"/>
      <c r="C1246" s="24"/>
      <c r="D1246" s="24" t="str">
        <f t="shared" si="1958"/>
        <v/>
      </c>
      <c r="E1246" s="24"/>
      <c r="F1246" s="24" t="str">
        <f t="shared" si="1959"/>
        <v/>
      </c>
      <c r="G1246" s="24"/>
      <c r="H1246" s="24" t="str">
        <f t="shared" si="1960"/>
        <v/>
      </c>
      <c r="I1246" s="24"/>
      <c r="J1246" s="63"/>
      <c r="K1246" s="24"/>
      <c r="L1246" s="24" t="str">
        <f t="shared" si="1963"/>
        <v/>
      </c>
      <c r="M1246" s="26" t="str">
        <f t="shared" si="1964"/>
        <v/>
      </c>
      <c r="N1246" s="7"/>
      <c r="P1246" s="23"/>
      <c r="Q1246" s="24"/>
      <c r="R1246" s="24" t="str">
        <f t="shared" si="1965"/>
        <v/>
      </c>
      <c r="S1246" s="24"/>
      <c r="T1246" s="24" t="str">
        <f t="shared" si="1966"/>
        <v/>
      </c>
      <c r="U1246" s="24"/>
      <c r="V1246" s="24" t="str">
        <f t="shared" si="1967"/>
        <v/>
      </c>
      <c r="W1246" s="24"/>
      <c r="X1246" s="63"/>
      <c r="Y1246" s="24"/>
      <c r="Z1246" s="24" t="str">
        <f t="shared" si="1969"/>
        <v/>
      </c>
      <c r="AA1246" s="26" t="str">
        <f t="shared" si="1970"/>
        <v/>
      </c>
      <c r="AB1246" s="7"/>
      <c r="AD1246" s="23"/>
      <c r="AE1246" s="24"/>
      <c r="AF1246" s="24" t="str">
        <f t="shared" si="1971"/>
        <v/>
      </c>
      <c r="AG1246" s="24"/>
      <c r="AH1246" s="24" t="str">
        <f t="shared" si="1972"/>
        <v/>
      </c>
      <c r="AI1246" s="24"/>
      <c r="AJ1246" s="24" t="str">
        <f t="shared" si="1973"/>
        <v/>
      </c>
      <c r="AK1246" s="24"/>
      <c r="AL1246" s="63"/>
      <c r="AM1246" s="24"/>
      <c r="AN1246" s="24" t="str">
        <f t="shared" si="1976"/>
        <v/>
      </c>
      <c r="AO1246" s="26" t="str">
        <f t="shared" si="1977"/>
        <v/>
      </c>
      <c r="AP1246" s="7"/>
      <c r="AR1246" s="23"/>
      <c r="AS1246" s="24"/>
      <c r="AT1246" s="24" t="str">
        <f t="shared" si="1978"/>
        <v/>
      </c>
      <c r="AU1246" s="24"/>
      <c r="AV1246" s="24" t="str">
        <f t="shared" si="1979"/>
        <v/>
      </c>
      <c r="AW1246" s="24"/>
      <c r="AX1246" s="24" t="str">
        <f t="shared" si="1980"/>
        <v/>
      </c>
      <c r="AY1246" s="24"/>
      <c r="AZ1246" s="63" t="str">
        <f t="shared" si="1981"/>
        <v/>
      </c>
      <c r="BA1246" s="96" t="str">
        <f t="shared" si="1982"/>
        <v/>
      </c>
      <c r="BB1246" s="24" t="str">
        <f t="shared" si="1983"/>
        <v/>
      </c>
      <c r="BC1246" s="26" t="str">
        <f t="shared" si="1984"/>
        <v/>
      </c>
      <c r="BD1246" s="22"/>
      <c r="BF1246" s="15"/>
      <c r="BG1246" s="9"/>
      <c r="BH1246" s="9" t="str">
        <f t="shared" si="1986"/>
        <v/>
      </c>
      <c r="BI1246" s="73"/>
      <c r="BJ1246" s="9" t="str">
        <f t="shared" si="1987"/>
        <v/>
      </c>
      <c r="BK1246" s="9"/>
      <c r="BL1246" s="9" t="str">
        <f t="shared" si="1988"/>
        <v/>
      </c>
      <c r="BM1246" s="9"/>
      <c r="BN1246" s="9"/>
      <c r="BO1246" s="9" t="str">
        <f t="shared" si="1989"/>
        <v/>
      </c>
      <c r="BP1246" s="10" t="str">
        <f t="shared" si="1990"/>
        <v/>
      </c>
      <c r="BQ1246" s="7"/>
      <c r="BS1246" s="1"/>
      <c r="BT1246" s="15"/>
      <c r="BU1246" s="9"/>
      <c r="BV1246" s="9" t="str">
        <f t="shared" si="1991"/>
        <v/>
      </c>
      <c r="BW1246" s="9"/>
      <c r="BX1246" s="9" t="str">
        <f t="shared" si="1992"/>
        <v/>
      </c>
      <c r="BY1246" s="9"/>
      <c r="BZ1246" s="9" t="str">
        <f t="shared" si="1993"/>
        <v/>
      </c>
      <c r="CA1246" s="9"/>
      <c r="CB1246" s="9"/>
      <c r="CC1246" s="9"/>
      <c r="CD1246" s="9" t="str">
        <f t="shared" si="1994"/>
        <v/>
      </c>
      <c r="CE1246" s="10" t="str">
        <f t="shared" si="1995"/>
        <v/>
      </c>
      <c r="CF1246" s="7"/>
      <c r="CH1246" s="15"/>
      <c r="CI1246" s="9"/>
      <c r="CJ1246" s="9" t="str">
        <f t="shared" si="1996"/>
        <v/>
      </c>
      <c r="CK1246" s="9"/>
      <c r="CL1246" s="9" t="str">
        <f t="shared" si="1997"/>
        <v/>
      </c>
      <c r="CM1246" s="9"/>
      <c r="CN1246" s="9" t="str">
        <f t="shared" si="1998"/>
        <v/>
      </c>
      <c r="CO1246" s="9"/>
      <c r="CP1246" s="9"/>
      <c r="CQ1246" s="9"/>
      <c r="CR1246" s="9" t="str">
        <f t="shared" si="1999"/>
        <v/>
      </c>
      <c r="CS1246" s="10" t="str">
        <f t="shared" si="2000"/>
        <v/>
      </c>
      <c r="CT1246" s="7"/>
    </row>
    <row r="1247" spans="1:98" ht="15" customHeight="1" thickTop="1">
      <c r="A1247" s="89"/>
      <c r="B1247" s="89"/>
      <c r="C1247" s="78"/>
      <c r="D1247" s="78" t="str">
        <f t="shared" si="1958"/>
        <v/>
      </c>
      <c r="E1247" s="78"/>
      <c r="F1247" s="28" t="str">
        <f t="shared" si="1959"/>
        <v/>
      </c>
      <c r="G1247" s="78"/>
      <c r="H1247" s="78" t="str">
        <f t="shared" si="1960"/>
        <v/>
      </c>
      <c r="I1247" s="78"/>
      <c r="J1247" s="90"/>
      <c r="K1247" s="91"/>
      <c r="L1247" s="28" t="str">
        <f t="shared" si="1963"/>
        <v/>
      </c>
      <c r="M1247" s="29" t="str">
        <f t="shared" si="1964"/>
        <v/>
      </c>
      <c r="N1247" s="7"/>
      <c r="P1247" s="89"/>
      <c r="Q1247" s="78"/>
      <c r="R1247" s="78" t="str">
        <f t="shared" si="1965"/>
        <v/>
      </c>
      <c r="S1247" s="78"/>
      <c r="T1247" s="28" t="str">
        <f t="shared" si="1966"/>
        <v/>
      </c>
      <c r="U1247" s="78"/>
      <c r="V1247" s="78" t="str">
        <f t="shared" si="1967"/>
        <v/>
      </c>
      <c r="W1247" s="78"/>
      <c r="X1247" s="90"/>
      <c r="Y1247" s="91"/>
      <c r="Z1247" s="28" t="str">
        <f t="shared" si="1969"/>
        <v/>
      </c>
      <c r="AA1247" s="29" t="str">
        <f t="shared" si="1970"/>
        <v/>
      </c>
      <c r="AB1247" s="7"/>
      <c r="AD1247" s="89"/>
      <c r="AE1247" s="78"/>
      <c r="AF1247" s="78" t="str">
        <f t="shared" si="1971"/>
        <v/>
      </c>
      <c r="AG1247" s="78"/>
      <c r="AH1247" s="28" t="str">
        <f t="shared" si="1972"/>
        <v/>
      </c>
      <c r="AI1247" s="78"/>
      <c r="AJ1247" s="78" t="str">
        <f t="shared" si="1973"/>
        <v/>
      </c>
      <c r="AK1247" s="78"/>
      <c r="AL1247" s="90"/>
      <c r="AM1247" s="91"/>
      <c r="AN1247" s="28" t="str">
        <f t="shared" si="1976"/>
        <v/>
      </c>
      <c r="AO1247" s="29" t="str">
        <f t="shared" si="1977"/>
        <v/>
      </c>
      <c r="AP1247" s="7"/>
      <c r="AR1247" s="89"/>
      <c r="AS1247" s="78"/>
      <c r="AT1247" s="78" t="str">
        <f>IF(AS1247="","",AS1247-#REF!)</f>
        <v/>
      </c>
      <c r="AU1247" s="78"/>
      <c r="AV1247" s="28" t="str">
        <f>IF(AU1247="","",AU1247-#REF!)</f>
        <v/>
      </c>
      <c r="AW1247" s="78"/>
      <c r="AX1247" s="78" t="str">
        <f>IF(AW1247="","",#REF!+#REF!-AW1247)</f>
        <v/>
      </c>
      <c r="AY1247" s="78"/>
      <c r="AZ1247" s="90"/>
      <c r="BA1247" s="94"/>
      <c r="BB1247" s="91"/>
      <c r="BC1247" s="78"/>
      <c r="BD1247" s="22"/>
      <c r="BF1247" s="15"/>
      <c r="BG1247" s="9"/>
      <c r="BH1247" s="9" t="str">
        <f t="shared" si="1986"/>
        <v/>
      </c>
      <c r="BI1247" s="73"/>
      <c r="BJ1247" s="9" t="str">
        <f t="shared" si="1987"/>
        <v/>
      </c>
      <c r="BK1247" s="9"/>
      <c r="BL1247" s="9" t="str">
        <f t="shared" si="1988"/>
        <v/>
      </c>
      <c r="BM1247" s="9"/>
      <c r="BN1247" s="9"/>
      <c r="BO1247" s="9" t="str">
        <f t="shared" si="1989"/>
        <v/>
      </c>
      <c r="BP1247" s="10" t="str">
        <f t="shared" si="1990"/>
        <v/>
      </c>
      <c r="BQ1247" s="7"/>
      <c r="BS1247" s="1"/>
      <c r="BT1247" s="15"/>
      <c r="BU1247" s="9"/>
      <c r="BV1247" s="9" t="str">
        <f t="shared" si="1991"/>
        <v/>
      </c>
      <c r="BW1247" s="9"/>
      <c r="BX1247" s="9" t="str">
        <f t="shared" si="1992"/>
        <v/>
      </c>
      <c r="BY1247" s="9"/>
      <c r="BZ1247" s="9" t="str">
        <f t="shared" si="1993"/>
        <v/>
      </c>
      <c r="CA1247" s="9"/>
      <c r="CB1247" s="9"/>
      <c r="CC1247" s="9"/>
      <c r="CD1247" s="9" t="str">
        <f t="shared" si="1994"/>
        <v/>
      </c>
      <c r="CE1247" s="10" t="str">
        <f t="shared" si="1995"/>
        <v/>
      </c>
      <c r="CF1247" s="7"/>
      <c r="CH1247" s="15"/>
      <c r="CI1247" s="9"/>
      <c r="CJ1247" s="9" t="str">
        <f t="shared" si="1996"/>
        <v/>
      </c>
      <c r="CK1247" s="9"/>
      <c r="CL1247" s="9" t="str">
        <f t="shared" si="1997"/>
        <v/>
      </c>
      <c r="CM1247" s="9"/>
      <c r="CN1247" s="9" t="str">
        <f t="shared" si="1998"/>
        <v/>
      </c>
      <c r="CO1247" s="9"/>
      <c r="CP1247" s="9"/>
      <c r="CQ1247" s="9"/>
      <c r="CR1247" s="9" t="str">
        <f t="shared" si="1999"/>
        <v/>
      </c>
      <c r="CS1247" s="10" t="str">
        <f t="shared" si="2000"/>
        <v/>
      </c>
      <c r="CT1247" s="7"/>
    </row>
    <row r="1248" spans="1:98" ht="15" customHeight="1">
      <c r="A1248" s="15"/>
      <c r="B1248" s="15"/>
      <c r="C1248" s="9"/>
      <c r="D1248" s="9" t="str">
        <f t="shared" si="1958"/>
        <v/>
      </c>
      <c r="E1248" s="9"/>
      <c r="F1248" s="9" t="str">
        <f t="shared" si="1959"/>
        <v/>
      </c>
      <c r="G1248" s="9"/>
      <c r="H1248" s="9" t="str">
        <f t="shared" si="1960"/>
        <v/>
      </c>
      <c r="I1248" s="9"/>
      <c r="J1248" s="62"/>
      <c r="K1248" s="95"/>
      <c r="L1248" s="9" t="str">
        <f t="shared" si="1963"/>
        <v/>
      </c>
      <c r="M1248" s="10" t="str">
        <f t="shared" si="1964"/>
        <v/>
      </c>
      <c r="N1248" s="7"/>
      <c r="P1248" s="15"/>
      <c r="Q1248" s="9"/>
      <c r="R1248" s="9" t="str">
        <f t="shared" si="1965"/>
        <v/>
      </c>
      <c r="S1248" s="9"/>
      <c r="T1248" s="9" t="str">
        <f t="shared" si="1966"/>
        <v/>
      </c>
      <c r="U1248" s="9"/>
      <c r="V1248" s="9" t="str">
        <f t="shared" si="1967"/>
        <v/>
      </c>
      <c r="W1248" s="9"/>
      <c r="X1248" s="62"/>
      <c r="Y1248" s="95"/>
      <c r="Z1248" s="9" t="str">
        <f t="shared" si="1969"/>
        <v/>
      </c>
      <c r="AA1248" s="10" t="str">
        <f t="shared" si="1970"/>
        <v/>
      </c>
      <c r="AB1248" s="7"/>
      <c r="AD1248" s="15"/>
      <c r="AE1248" s="9"/>
      <c r="AF1248" s="9" t="str">
        <f t="shared" si="1971"/>
        <v/>
      </c>
      <c r="AG1248" s="9"/>
      <c r="AH1248" s="9" t="str">
        <f t="shared" si="1972"/>
        <v/>
      </c>
      <c r="AI1248" s="9"/>
      <c r="AJ1248" s="9" t="str">
        <f t="shared" si="1973"/>
        <v/>
      </c>
      <c r="AK1248" s="9"/>
      <c r="AL1248" s="62"/>
      <c r="AM1248" s="95"/>
      <c r="AN1248" s="9" t="str">
        <f t="shared" si="1976"/>
        <v/>
      </c>
      <c r="AO1248" s="10" t="str">
        <f t="shared" si="1977"/>
        <v/>
      </c>
      <c r="AP1248" s="7"/>
      <c r="AR1248" s="15"/>
      <c r="AS1248" s="9"/>
      <c r="AT1248" s="9" t="str">
        <f>IF(AS1248="","",AS1248-#REF!)</f>
        <v/>
      </c>
      <c r="AU1248" s="9"/>
      <c r="AV1248" s="9" t="str">
        <f>IF(AU1248="","",AU1248-#REF!)</f>
        <v/>
      </c>
      <c r="AW1248" s="9"/>
      <c r="AX1248" s="9" t="str">
        <f>IF(AW1248="","",#REF!+#REF!-AW1248)</f>
        <v/>
      </c>
      <c r="AY1248" s="9"/>
      <c r="AZ1248" s="62"/>
      <c r="BA1248" s="16"/>
      <c r="BB1248" s="95"/>
      <c r="BC1248" s="9"/>
      <c r="BD1248" s="22"/>
      <c r="BF1248" s="15"/>
      <c r="BG1248" s="9"/>
      <c r="BH1248" s="9" t="str">
        <f t="shared" si="1986"/>
        <v/>
      </c>
      <c r="BI1248" s="73"/>
      <c r="BJ1248" s="9" t="str">
        <f t="shared" si="1987"/>
        <v/>
      </c>
      <c r="BK1248" s="9"/>
      <c r="BL1248" s="9" t="str">
        <f t="shared" si="1988"/>
        <v/>
      </c>
      <c r="BM1248" s="9"/>
      <c r="BN1248" s="9"/>
      <c r="BO1248" s="9" t="str">
        <f t="shared" si="1989"/>
        <v/>
      </c>
      <c r="BP1248" s="10" t="str">
        <f t="shared" si="1990"/>
        <v/>
      </c>
      <c r="BQ1248" s="7"/>
      <c r="BS1248" s="1"/>
      <c r="BT1248" s="15"/>
      <c r="BU1248" s="9"/>
      <c r="BV1248" s="9" t="str">
        <f t="shared" si="1991"/>
        <v/>
      </c>
      <c r="BW1248" s="9"/>
      <c r="BX1248" s="9" t="str">
        <f t="shared" si="1992"/>
        <v/>
      </c>
      <c r="BY1248" s="9"/>
      <c r="BZ1248" s="9" t="str">
        <f t="shared" si="1993"/>
        <v/>
      </c>
      <c r="CA1248" s="9"/>
      <c r="CB1248" s="9"/>
      <c r="CC1248" s="9"/>
      <c r="CD1248" s="9" t="str">
        <f t="shared" si="1994"/>
        <v/>
      </c>
      <c r="CE1248" s="10" t="str">
        <f t="shared" si="1995"/>
        <v/>
      </c>
      <c r="CF1248" s="7"/>
      <c r="CH1248" s="15"/>
      <c r="CI1248" s="9"/>
      <c r="CJ1248" s="9" t="str">
        <f t="shared" si="1996"/>
        <v/>
      </c>
      <c r="CK1248" s="9"/>
      <c r="CL1248" s="9" t="str">
        <f t="shared" si="1997"/>
        <v/>
      </c>
      <c r="CM1248" s="9"/>
      <c r="CN1248" s="9" t="str">
        <f t="shared" si="1998"/>
        <v/>
      </c>
      <c r="CO1248" s="9"/>
      <c r="CP1248" s="9"/>
      <c r="CQ1248" s="9"/>
      <c r="CR1248" s="9" t="str">
        <f t="shared" si="1999"/>
        <v/>
      </c>
      <c r="CS1248" s="10" t="str">
        <f t="shared" si="2000"/>
        <v/>
      </c>
      <c r="CT1248" s="7"/>
    </row>
    <row r="1249" spans="1:113" ht="15" customHeight="1">
      <c r="A1249" s="15"/>
      <c r="B1249" s="15"/>
      <c r="C1249" s="9"/>
      <c r="D1249" s="9" t="str">
        <f t="shared" si="1958"/>
        <v/>
      </c>
      <c r="E1249" s="9"/>
      <c r="F1249" s="9" t="str">
        <f t="shared" si="1959"/>
        <v/>
      </c>
      <c r="G1249" s="9"/>
      <c r="H1249" s="9" t="str">
        <f t="shared" si="1960"/>
        <v/>
      </c>
      <c r="I1249" s="9"/>
      <c r="J1249" s="62"/>
      <c r="K1249" s="95"/>
      <c r="L1249" s="9" t="str">
        <f t="shared" si="1963"/>
        <v/>
      </c>
      <c r="M1249" s="10" t="str">
        <f t="shared" si="1964"/>
        <v/>
      </c>
      <c r="N1249" s="7"/>
      <c r="P1249" s="15"/>
      <c r="Q1249" s="9"/>
      <c r="R1249" s="9" t="str">
        <f t="shared" si="1965"/>
        <v/>
      </c>
      <c r="S1249" s="9"/>
      <c r="T1249" s="9" t="str">
        <f t="shared" si="1966"/>
        <v/>
      </c>
      <c r="U1249" s="9"/>
      <c r="V1249" s="9" t="str">
        <f t="shared" si="1967"/>
        <v/>
      </c>
      <c r="W1249" s="9"/>
      <c r="X1249" s="62"/>
      <c r="Y1249" s="95"/>
      <c r="Z1249" s="9" t="str">
        <f t="shared" si="1969"/>
        <v/>
      </c>
      <c r="AA1249" s="10" t="str">
        <f t="shared" si="1970"/>
        <v/>
      </c>
      <c r="AB1249" s="7"/>
      <c r="AD1249" s="15"/>
      <c r="AE1249" s="9"/>
      <c r="AF1249" s="9" t="str">
        <f t="shared" si="1971"/>
        <v/>
      </c>
      <c r="AG1249" s="9"/>
      <c r="AH1249" s="9" t="str">
        <f t="shared" si="1972"/>
        <v/>
      </c>
      <c r="AI1249" s="9"/>
      <c r="AJ1249" s="9" t="str">
        <f t="shared" si="1973"/>
        <v/>
      </c>
      <c r="AK1249" s="9"/>
      <c r="AL1249" s="62"/>
      <c r="AM1249" s="95"/>
      <c r="AN1249" s="9" t="str">
        <f t="shared" si="1976"/>
        <v/>
      </c>
      <c r="AO1249" s="10" t="str">
        <f t="shared" si="1977"/>
        <v/>
      </c>
      <c r="AP1249" s="7"/>
      <c r="AR1249" s="17"/>
      <c r="AS1249" s="9"/>
      <c r="AT1249" s="9" t="str">
        <f>IF(AS1249="","",AS1249-#REF!)</f>
        <v/>
      </c>
      <c r="AU1249" s="9"/>
      <c r="AV1249" s="9" t="str">
        <f>IF(AU1249="","",AU1249-#REF!)</f>
        <v/>
      </c>
      <c r="AW1249" s="9"/>
      <c r="AX1249" s="9" t="str">
        <f>IF(AW1249="","",#REF!+#REF!-AW1249)</f>
        <v/>
      </c>
      <c r="AY1249" s="9"/>
      <c r="AZ1249" s="62"/>
      <c r="BA1249" s="16"/>
      <c r="BB1249" s="95"/>
      <c r="BC1249" s="9"/>
      <c r="BD1249" s="22"/>
      <c r="BF1249" s="15"/>
      <c r="BG1249" s="9"/>
      <c r="BH1249" s="9" t="str">
        <f t="shared" si="1986"/>
        <v/>
      </c>
      <c r="BI1249" s="73"/>
      <c r="BJ1249" s="9" t="str">
        <f t="shared" si="1987"/>
        <v/>
      </c>
      <c r="BK1249" s="9"/>
      <c r="BL1249" s="9" t="str">
        <f t="shared" si="1988"/>
        <v/>
      </c>
      <c r="BM1249" s="9"/>
      <c r="BN1249" s="9"/>
      <c r="BO1249" s="9" t="str">
        <f t="shared" si="1989"/>
        <v/>
      </c>
      <c r="BP1249" s="10" t="str">
        <f t="shared" si="1990"/>
        <v/>
      </c>
      <c r="BQ1249" s="7"/>
      <c r="BS1249" s="1"/>
      <c r="BT1249" s="15"/>
      <c r="BU1249" s="9"/>
      <c r="BV1249" s="9" t="str">
        <f t="shared" si="1991"/>
        <v/>
      </c>
      <c r="BW1249" s="9"/>
      <c r="BX1249" s="9" t="str">
        <f t="shared" si="1992"/>
        <v/>
      </c>
      <c r="BY1249" s="9"/>
      <c r="BZ1249" s="9" t="str">
        <f t="shared" si="1993"/>
        <v/>
      </c>
      <c r="CA1249" s="9"/>
      <c r="CB1249" s="9"/>
      <c r="CC1249" s="9"/>
      <c r="CD1249" s="9" t="str">
        <f t="shared" si="1994"/>
        <v/>
      </c>
      <c r="CE1249" s="10" t="str">
        <f t="shared" si="1995"/>
        <v/>
      </c>
      <c r="CF1249" s="7"/>
      <c r="CH1249" s="15"/>
      <c r="CI1249" s="9"/>
      <c r="CJ1249" s="9" t="str">
        <f t="shared" si="1996"/>
        <v/>
      </c>
      <c r="CK1249" s="9"/>
      <c r="CL1249" s="9" t="str">
        <f t="shared" si="1997"/>
        <v/>
      </c>
      <c r="CM1249" s="9"/>
      <c r="CN1249" s="9" t="str">
        <f t="shared" si="1998"/>
        <v/>
      </c>
      <c r="CO1249" s="9"/>
      <c r="CP1249" s="9"/>
      <c r="CQ1249" s="9"/>
      <c r="CR1249" s="9" t="str">
        <f t="shared" si="1999"/>
        <v/>
      </c>
      <c r="CS1249" s="10" t="str">
        <f t="shared" si="2000"/>
        <v/>
      </c>
      <c r="CT1249" s="7"/>
      <c r="CU1249" s="250"/>
      <c r="CV1249" s="250"/>
      <c r="CW1249" s="250"/>
      <c r="CX1249" s="250"/>
      <c r="CY1249" s="250"/>
      <c r="CZ1249" s="13"/>
      <c r="DA1249" s="250"/>
      <c r="DI1249" s="250"/>
    </row>
    <row r="1250" spans="1:113" ht="15" customHeight="1" thickBot="1">
      <c r="A1250" s="23"/>
      <c r="B1250" s="23"/>
      <c r="C1250" s="24"/>
      <c r="D1250" s="24" t="str">
        <f t="shared" si="1958"/>
        <v/>
      </c>
      <c r="E1250" s="24"/>
      <c r="F1250" s="24" t="str">
        <f t="shared" si="1959"/>
        <v/>
      </c>
      <c r="G1250" s="24"/>
      <c r="H1250" s="24" t="str">
        <f t="shared" si="1960"/>
        <v/>
      </c>
      <c r="I1250" s="24"/>
      <c r="J1250" s="63"/>
      <c r="K1250" s="24"/>
      <c r="L1250" s="24" t="str">
        <f t="shared" si="1963"/>
        <v/>
      </c>
      <c r="M1250" s="26" t="str">
        <f t="shared" si="1964"/>
        <v/>
      </c>
      <c r="N1250" s="7"/>
      <c r="P1250" s="23"/>
      <c r="Q1250" s="24"/>
      <c r="R1250" s="24" t="str">
        <f t="shared" si="1965"/>
        <v/>
      </c>
      <c r="S1250" s="24"/>
      <c r="T1250" s="24" t="str">
        <f t="shared" si="1966"/>
        <v/>
      </c>
      <c r="U1250" s="24"/>
      <c r="V1250" s="24" t="str">
        <f t="shared" si="1967"/>
        <v/>
      </c>
      <c r="W1250" s="24"/>
      <c r="X1250" s="63"/>
      <c r="Y1250" s="24"/>
      <c r="Z1250" s="24" t="str">
        <f t="shared" si="1969"/>
        <v/>
      </c>
      <c r="AA1250" s="26" t="str">
        <f t="shared" si="1970"/>
        <v/>
      </c>
      <c r="AB1250" s="7"/>
      <c r="AD1250" s="23"/>
      <c r="AE1250" s="24"/>
      <c r="AF1250" s="24" t="str">
        <f t="shared" si="1971"/>
        <v/>
      </c>
      <c r="AG1250" s="24"/>
      <c r="AH1250" s="24" t="str">
        <f t="shared" si="1972"/>
        <v/>
      </c>
      <c r="AI1250" s="24"/>
      <c r="AJ1250" s="24" t="str">
        <f t="shared" si="1973"/>
        <v/>
      </c>
      <c r="AK1250" s="24"/>
      <c r="AL1250" s="63"/>
      <c r="AM1250" s="24"/>
      <c r="AN1250" s="24" t="str">
        <f t="shared" si="1976"/>
        <v/>
      </c>
      <c r="AO1250" s="26" t="str">
        <f t="shared" si="1977"/>
        <v/>
      </c>
      <c r="AP1250" s="7"/>
      <c r="AR1250" s="23"/>
      <c r="AS1250" s="24"/>
      <c r="AT1250" s="24" t="str">
        <f>IF(AS1250="","",AS1250-#REF!)</f>
        <v/>
      </c>
      <c r="AU1250" s="24"/>
      <c r="AV1250" s="24" t="str">
        <f>IF(AU1250="","",AU1250-#REF!)</f>
        <v/>
      </c>
      <c r="AW1250" s="24"/>
      <c r="AX1250" s="24" t="str">
        <f>IF(AW1250="","",#REF!+#REF!-AW1250)</f>
        <v/>
      </c>
      <c r="AY1250" s="24"/>
      <c r="AZ1250" s="63"/>
      <c r="BA1250" s="25"/>
      <c r="BB1250" s="96"/>
      <c r="BC1250" s="24"/>
      <c r="BD1250" s="22"/>
      <c r="BF1250" s="15"/>
      <c r="BG1250" s="9"/>
      <c r="BH1250" s="9" t="str">
        <f t="shared" si="1986"/>
        <v/>
      </c>
      <c r="BI1250" s="73"/>
      <c r="BJ1250" s="9" t="str">
        <f t="shared" si="1987"/>
        <v/>
      </c>
      <c r="BK1250" s="9"/>
      <c r="BL1250" s="9" t="str">
        <f t="shared" si="1988"/>
        <v/>
      </c>
      <c r="BM1250" s="9"/>
      <c r="BN1250" s="9"/>
      <c r="BO1250" s="9" t="str">
        <f t="shared" si="1989"/>
        <v/>
      </c>
      <c r="BP1250" s="10" t="str">
        <f t="shared" si="1990"/>
        <v/>
      </c>
      <c r="BQ1250" s="7"/>
      <c r="BS1250" s="1"/>
      <c r="BT1250" s="15"/>
      <c r="BU1250" s="9"/>
      <c r="BV1250" s="9" t="str">
        <f t="shared" si="1991"/>
        <v/>
      </c>
      <c r="BW1250" s="9"/>
      <c r="BX1250" s="9" t="str">
        <f t="shared" si="1992"/>
        <v/>
      </c>
      <c r="BY1250" s="9"/>
      <c r="BZ1250" s="9" t="str">
        <f t="shared" si="1993"/>
        <v/>
      </c>
      <c r="CA1250" s="9"/>
      <c r="CB1250" s="9"/>
      <c r="CC1250" s="9"/>
      <c r="CD1250" s="9" t="str">
        <f t="shared" si="1994"/>
        <v/>
      </c>
      <c r="CE1250" s="10" t="str">
        <f t="shared" si="1995"/>
        <v/>
      </c>
      <c r="CF1250" s="7"/>
      <c r="CH1250" s="15"/>
      <c r="CI1250" s="9"/>
      <c r="CJ1250" s="9" t="str">
        <f t="shared" si="1996"/>
        <v/>
      </c>
      <c r="CK1250" s="9"/>
      <c r="CL1250" s="9" t="str">
        <f t="shared" si="1997"/>
        <v/>
      </c>
      <c r="CM1250" s="9"/>
      <c r="CN1250" s="9" t="str">
        <f t="shared" si="1998"/>
        <v/>
      </c>
      <c r="CO1250" s="9"/>
      <c r="CP1250" s="9"/>
      <c r="CQ1250" s="9"/>
      <c r="CR1250" s="9" t="str">
        <f t="shared" si="1999"/>
        <v/>
      </c>
      <c r="CS1250" s="10" t="str">
        <f t="shared" si="2000"/>
        <v/>
      </c>
      <c r="CT1250" s="7"/>
      <c r="CU1250" s="250"/>
      <c r="CV1250" s="250"/>
      <c r="CW1250" s="250"/>
      <c r="CX1250" s="250"/>
      <c r="CY1250" s="250"/>
      <c r="CZ1250" s="13"/>
      <c r="DA1250" s="250"/>
      <c r="DI1250" s="250"/>
    </row>
    <row r="1251" spans="1:113" ht="15" customHeight="1" thickTop="1">
      <c r="A1251" s="89"/>
      <c r="B1251" s="89"/>
      <c r="C1251" s="78"/>
      <c r="D1251" s="78" t="str">
        <f>IF(C1251="","",C1251-#REF!)</f>
        <v/>
      </c>
      <c r="E1251" s="78"/>
      <c r="F1251" s="28" t="str">
        <f>IF(E1251="","",E1251-#REF!)</f>
        <v/>
      </c>
      <c r="G1251" s="78"/>
      <c r="H1251" s="78" t="str">
        <f>IF(G1251="","",#REF!+#REF!-G1251)</f>
        <v/>
      </c>
      <c r="I1251" s="78"/>
      <c r="J1251" s="90"/>
      <c r="K1251" s="91"/>
      <c r="L1251" s="78"/>
      <c r="M1251" s="29" t="str">
        <f t="shared" si="1964"/>
        <v/>
      </c>
      <c r="N1251" s="7"/>
      <c r="P1251" s="89"/>
      <c r="Q1251" s="78"/>
      <c r="R1251" s="78" t="str">
        <f>IF(Q1251="","",Q1251-#REF!)</f>
        <v/>
      </c>
      <c r="S1251" s="78"/>
      <c r="T1251" s="28" t="str">
        <f>IF(S1251="","",S1251-#REF!)</f>
        <v/>
      </c>
      <c r="U1251" s="78"/>
      <c r="V1251" s="78" t="str">
        <f>IF(U1251="","",#REF!+#REF!-U1251)</f>
        <v/>
      </c>
      <c r="W1251" s="78"/>
      <c r="X1251" s="90"/>
      <c r="Y1251" s="91"/>
      <c r="Z1251" s="78"/>
      <c r="AA1251" s="29" t="str">
        <f t="shared" si="1970"/>
        <v/>
      </c>
      <c r="AB1251" s="7"/>
      <c r="AD1251" s="89"/>
      <c r="AE1251" s="78"/>
      <c r="AF1251" s="78" t="str">
        <f>IF(AE1251="","",AE1251-#REF!)</f>
        <v/>
      </c>
      <c r="AG1251" s="78"/>
      <c r="AH1251" s="28" t="str">
        <f>IF(AG1251="","",AG1251-#REF!)</f>
        <v/>
      </c>
      <c r="AI1251" s="78"/>
      <c r="AJ1251" s="78" t="str">
        <f>IF(AI1251="","",#REF!+#REF!-AI1251)</f>
        <v/>
      </c>
      <c r="AK1251" s="78"/>
      <c r="AL1251" s="90"/>
      <c r="AM1251" s="91"/>
      <c r="AN1251" s="78"/>
      <c r="AO1251" s="29" t="str">
        <f t="shared" si="1977"/>
        <v/>
      </c>
      <c r="AP1251" s="7"/>
      <c r="AR1251" s="89"/>
      <c r="AS1251" s="9"/>
      <c r="AT1251" s="9" t="str">
        <f>IF(AS1251="","",AS1251-AS1250)</f>
        <v/>
      </c>
      <c r="AU1251" s="9"/>
      <c r="AV1251" s="9" t="str">
        <f>IF(AU1251="","",AU1251-AU1250)</f>
        <v/>
      </c>
      <c r="AW1251" s="9"/>
      <c r="AX1251" s="9" t="str">
        <f>IF(AW1251="","",AW1250+AY1250-AW1251)</f>
        <v/>
      </c>
      <c r="AY1251" s="9"/>
      <c r="AZ1251" s="62"/>
      <c r="BA1251" s="9"/>
      <c r="BB1251" s="9" t="str">
        <f>IF(BA1251="","",AX1251*BA1251)</f>
        <v/>
      </c>
      <c r="BC1251" s="10" t="str">
        <f>IF(BB1251="","",BB1251/(AT1251*100))</f>
        <v/>
      </c>
      <c r="BD1251" s="22"/>
      <c r="BF1251" s="15"/>
      <c r="BG1251" s="9"/>
      <c r="BH1251" s="9" t="str">
        <f t="shared" si="1986"/>
        <v/>
      </c>
      <c r="BI1251" s="73"/>
      <c r="BJ1251" s="9" t="str">
        <f t="shared" si="1987"/>
        <v/>
      </c>
      <c r="BK1251" s="9"/>
      <c r="BL1251" s="9" t="str">
        <f t="shared" si="1988"/>
        <v/>
      </c>
      <c r="BM1251" s="9"/>
      <c r="BN1251" s="9"/>
      <c r="BO1251" s="9" t="str">
        <f t="shared" si="1989"/>
        <v/>
      </c>
      <c r="BP1251" s="10" t="str">
        <f t="shared" si="1990"/>
        <v/>
      </c>
      <c r="BQ1251" s="7"/>
      <c r="BS1251" s="1"/>
      <c r="BT1251" s="15"/>
      <c r="BU1251" s="9"/>
      <c r="BV1251" s="9" t="str">
        <f t="shared" si="1991"/>
        <v/>
      </c>
      <c r="BW1251" s="9"/>
      <c r="BX1251" s="9" t="str">
        <f t="shared" si="1992"/>
        <v/>
      </c>
      <c r="BY1251" s="9"/>
      <c r="BZ1251" s="9" t="str">
        <f t="shared" si="1993"/>
        <v/>
      </c>
      <c r="CA1251" s="9"/>
      <c r="CB1251" s="9"/>
      <c r="CC1251" s="9"/>
      <c r="CD1251" s="9" t="str">
        <f t="shared" si="1994"/>
        <v/>
      </c>
      <c r="CE1251" s="10" t="str">
        <f t="shared" si="1995"/>
        <v/>
      </c>
      <c r="CF1251" s="7"/>
      <c r="CH1251" s="15"/>
      <c r="CI1251" s="9"/>
      <c r="CJ1251" s="9" t="str">
        <f t="shared" si="1996"/>
        <v/>
      </c>
      <c r="CK1251" s="9"/>
      <c r="CL1251" s="9" t="str">
        <f t="shared" si="1997"/>
        <v/>
      </c>
      <c r="CM1251" s="9"/>
      <c r="CN1251" s="9" t="str">
        <f t="shared" si="1998"/>
        <v/>
      </c>
      <c r="CO1251" s="9"/>
      <c r="CP1251" s="9"/>
      <c r="CQ1251" s="9"/>
      <c r="CR1251" s="9" t="str">
        <f t="shared" si="1999"/>
        <v/>
      </c>
      <c r="CS1251" s="10" t="str">
        <f t="shared" si="2000"/>
        <v/>
      </c>
      <c r="CT1251" s="7"/>
      <c r="CU1251" s="250"/>
      <c r="CV1251" s="250"/>
      <c r="CW1251" s="250"/>
      <c r="CX1251" s="250"/>
      <c r="CY1251" s="250"/>
      <c r="CZ1251" s="13"/>
      <c r="DA1251" s="250"/>
      <c r="DI1251" s="250"/>
    </row>
    <row r="1252" spans="1:113" ht="15" customHeight="1">
      <c r="A1252" s="15"/>
      <c r="B1252" s="15"/>
      <c r="C1252" s="9"/>
      <c r="D1252" s="9" t="str">
        <f>IF(C1252="","",C1252-#REF!)</f>
        <v/>
      </c>
      <c r="E1252" s="9"/>
      <c r="F1252" s="9" t="str">
        <f>IF(E1252="","",E1252-#REF!)</f>
        <v/>
      </c>
      <c r="G1252" s="9"/>
      <c r="H1252" s="9" t="str">
        <f>IF(G1252="","",#REF!+#REF!-G1252)</f>
        <v/>
      </c>
      <c r="I1252" s="9"/>
      <c r="J1252" s="62"/>
      <c r="K1252" s="95"/>
      <c r="L1252" s="9"/>
      <c r="M1252" s="10" t="str">
        <f t="shared" si="1964"/>
        <v/>
      </c>
      <c r="N1252" s="7"/>
      <c r="P1252" s="15"/>
      <c r="Q1252" s="9"/>
      <c r="R1252" s="9" t="str">
        <f>IF(Q1252="","",Q1252-#REF!)</f>
        <v/>
      </c>
      <c r="S1252" s="9"/>
      <c r="T1252" s="9" t="str">
        <f>IF(S1252="","",S1252-#REF!)</f>
        <v/>
      </c>
      <c r="U1252" s="9"/>
      <c r="V1252" s="9" t="str">
        <f>IF(U1252="","",#REF!+#REF!-U1252)</f>
        <v/>
      </c>
      <c r="W1252" s="9"/>
      <c r="X1252" s="62"/>
      <c r="Y1252" s="95"/>
      <c r="Z1252" s="9"/>
      <c r="AA1252" s="10" t="str">
        <f t="shared" si="1970"/>
        <v/>
      </c>
      <c r="AB1252" s="7"/>
      <c r="AD1252" s="15"/>
      <c r="AE1252" s="9"/>
      <c r="AF1252" s="9" t="str">
        <f>IF(AE1252="","",AE1252-#REF!)</f>
        <v/>
      </c>
      <c r="AG1252" s="9"/>
      <c r="AH1252" s="9" t="str">
        <f>IF(AG1252="","",AG1252-#REF!)</f>
        <v/>
      </c>
      <c r="AI1252" s="9"/>
      <c r="AJ1252" s="9" t="str">
        <f>IF(AI1252="","",#REF!+#REF!-AI1252)</f>
        <v/>
      </c>
      <c r="AK1252" s="9"/>
      <c r="AL1252" s="62"/>
      <c r="AM1252" s="95"/>
      <c r="AN1252" s="9"/>
      <c r="AO1252" s="10" t="str">
        <f t="shared" si="1977"/>
        <v/>
      </c>
      <c r="AP1252" s="7"/>
      <c r="AR1252" s="15"/>
      <c r="AS1252" s="9"/>
      <c r="AT1252" s="9" t="str">
        <f>IF(AS1252="","",AS1252-AS1251)</f>
        <v/>
      </c>
      <c r="AU1252" s="9"/>
      <c r="AV1252" s="9" t="str">
        <f>IF(AU1252="","",AU1252-AU1251)</f>
        <v/>
      </c>
      <c r="AW1252" s="9"/>
      <c r="AX1252" s="9" t="str">
        <f>IF(AW1252="","",AW1251+AY1251-AW1252)</f>
        <v/>
      </c>
      <c r="AY1252" s="9"/>
      <c r="AZ1252" s="62"/>
      <c r="BA1252" s="9"/>
      <c r="BB1252" s="9" t="str">
        <f>IF(BA1252="","",AX1252*BA1252)</f>
        <v/>
      </c>
      <c r="BC1252" s="10" t="str">
        <f>IF(BB1252="","",BB1252/(AT1252*100))</f>
        <v/>
      </c>
      <c r="BD1252" s="22"/>
      <c r="BF1252" s="15"/>
      <c r="BG1252" s="9"/>
      <c r="BH1252" s="9" t="str">
        <f t="shared" si="1986"/>
        <v/>
      </c>
      <c r="BI1252" s="73"/>
      <c r="BJ1252" s="9" t="str">
        <f t="shared" si="1987"/>
        <v/>
      </c>
      <c r="BK1252" s="9"/>
      <c r="BL1252" s="9" t="str">
        <f t="shared" si="1988"/>
        <v/>
      </c>
      <c r="BM1252" s="9"/>
      <c r="BN1252" s="9"/>
      <c r="BO1252" s="9" t="str">
        <f t="shared" si="1989"/>
        <v/>
      </c>
      <c r="BP1252" s="10" t="str">
        <f t="shared" si="1990"/>
        <v/>
      </c>
      <c r="BQ1252" s="7"/>
      <c r="BS1252" s="1"/>
      <c r="BT1252" s="15"/>
      <c r="BU1252" s="9"/>
      <c r="BV1252" s="9" t="str">
        <f t="shared" si="1991"/>
        <v/>
      </c>
      <c r="BW1252" s="9"/>
      <c r="BX1252" s="9" t="str">
        <f t="shared" si="1992"/>
        <v/>
      </c>
      <c r="BY1252" s="9"/>
      <c r="BZ1252" s="9" t="str">
        <f t="shared" si="1993"/>
        <v/>
      </c>
      <c r="CA1252" s="9"/>
      <c r="CB1252" s="9"/>
      <c r="CC1252" s="9"/>
      <c r="CD1252" s="9" t="str">
        <f t="shared" si="1994"/>
        <v/>
      </c>
      <c r="CE1252" s="10" t="str">
        <f t="shared" si="1995"/>
        <v/>
      </c>
      <c r="CF1252" s="7"/>
      <c r="CH1252" s="15"/>
      <c r="CI1252" s="9"/>
      <c r="CJ1252" s="9" t="str">
        <f t="shared" si="1996"/>
        <v/>
      </c>
      <c r="CK1252" s="9"/>
      <c r="CL1252" s="9" t="str">
        <f t="shared" si="1997"/>
        <v/>
      </c>
      <c r="CM1252" s="9"/>
      <c r="CN1252" s="9" t="str">
        <f t="shared" si="1998"/>
        <v/>
      </c>
      <c r="CO1252" s="9"/>
      <c r="CP1252" s="9"/>
      <c r="CQ1252" s="9"/>
      <c r="CR1252" s="9" t="str">
        <f t="shared" si="1999"/>
        <v/>
      </c>
      <c r="CS1252" s="10" t="str">
        <f t="shared" si="2000"/>
        <v/>
      </c>
      <c r="CT1252" s="7"/>
      <c r="CU1252" s="250"/>
      <c r="CV1252" s="250"/>
      <c r="CW1252" s="250"/>
      <c r="CX1252" s="250"/>
      <c r="CY1252" s="250"/>
      <c r="CZ1252" s="13"/>
      <c r="DA1252" s="250"/>
      <c r="DI1252" s="250"/>
    </row>
    <row r="1253" spans="1:113" ht="15" customHeight="1">
      <c r="A1253" s="15"/>
      <c r="B1253" s="15"/>
      <c r="C1253" s="9"/>
      <c r="D1253" s="9" t="str">
        <f>IF(C1253="","",C1253-#REF!)</f>
        <v/>
      </c>
      <c r="E1253" s="9"/>
      <c r="F1253" s="9" t="str">
        <f>IF(E1253="","",E1253-#REF!)</f>
        <v/>
      </c>
      <c r="G1253" s="9"/>
      <c r="H1253" s="9" t="str">
        <f>IF(G1253="","",#REF!+#REF!-G1253)</f>
        <v/>
      </c>
      <c r="I1253" s="9"/>
      <c r="J1253" s="62"/>
      <c r="K1253" s="95"/>
      <c r="L1253" s="9"/>
      <c r="M1253" s="10" t="str">
        <f t="shared" si="1964"/>
        <v/>
      </c>
      <c r="N1253" s="7"/>
      <c r="P1253" s="15"/>
      <c r="Q1253" s="9"/>
      <c r="R1253" s="9" t="str">
        <f>IF(Q1253="","",Q1253-#REF!)</f>
        <v/>
      </c>
      <c r="S1253" s="9"/>
      <c r="T1253" s="9" t="str">
        <f>IF(S1253="","",S1253-#REF!)</f>
        <v/>
      </c>
      <c r="U1253" s="9"/>
      <c r="V1253" s="9" t="str">
        <f>IF(U1253="","",#REF!+#REF!-U1253)</f>
        <v/>
      </c>
      <c r="W1253" s="9"/>
      <c r="X1253" s="62"/>
      <c r="Y1253" s="95"/>
      <c r="Z1253" s="9"/>
      <c r="AA1253" s="10" t="str">
        <f t="shared" si="1970"/>
        <v/>
      </c>
      <c r="AB1253" s="7"/>
      <c r="AD1253" s="15"/>
      <c r="AE1253" s="9"/>
      <c r="AF1253" s="9" t="str">
        <f>IF(AE1253="","",AE1253-#REF!)</f>
        <v/>
      </c>
      <c r="AG1253" s="9"/>
      <c r="AH1253" s="9" t="str">
        <f>IF(AG1253="","",AG1253-#REF!)</f>
        <v/>
      </c>
      <c r="AI1253" s="9"/>
      <c r="AJ1253" s="9" t="str">
        <f>IF(AI1253="","",#REF!+#REF!-AI1253)</f>
        <v/>
      </c>
      <c r="AK1253" s="9"/>
      <c r="AL1253" s="62"/>
      <c r="AM1253" s="95"/>
      <c r="AN1253" s="9"/>
      <c r="AO1253" s="10" t="str">
        <f t="shared" si="1977"/>
        <v/>
      </c>
      <c r="AP1253" s="7"/>
      <c r="AR1253" s="17"/>
      <c r="AS1253" s="19"/>
      <c r="AT1253" s="19" t="str">
        <f>IF(AS1253="","",AS1253-AS1252)</f>
        <v/>
      </c>
      <c r="AU1253" s="19"/>
      <c r="AV1253" s="19" t="str">
        <f>IF(AU1253="","",AU1253-AU1252)</f>
        <v/>
      </c>
      <c r="AW1253" s="19"/>
      <c r="AX1253" s="19" t="str">
        <f>IF(AW1253="","",AW1252+AY1252-AW1253)</f>
        <v/>
      </c>
      <c r="AY1253" s="19"/>
      <c r="AZ1253" s="114"/>
      <c r="BA1253" s="19"/>
      <c r="BB1253" s="19" t="str">
        <f>IF(BA1253="","",AX1253*BA1253)</f>
        <v/>
      </c>
      <c r="BC1253" s="21" t="str">
        <f>IF(BB1253="","",BB1253/(AT1253*100))</f>
        <v/>
      </c>
      <c r="BD1253" s="22"/>
      <c r="BF1253" s="15"/>
      <c r="BG1253" s="9"/>
      <c r="BH1253" s="9" t="str">
        <f t="shared" si="1986"/>
        <v/>
      </c>
      <c r="BI1253" s="73"/>
      <c r="BJ1253" s="9" t="str">
        <f t="shared" si="1987"/>
        <v/>
      </c>
      <c r="BK1253" s="9"/>
      <c r="BL1253" s="9" t="str">
        <f t="shared" si="1988"/>
        <v/>
      </c>
      <c r="BM1253" s="9"/>
      <c r="BN1253" s="9"/>
      <c r="BO1253" s="9" t="str">
        <f t="shared" si="1989"/>
        <v/>
      </c>
      <c r="BP1253" s="10" t="str">
        <f t="shared" si="1990"/>
        <v/>
      </c>
      <c r="BQ1253" s="7"/>
      <c r="BS1253" s="1"/>
      <c r="BT1253" s="15"/>
      <c r="BU1253" s="9"/>
      <c r="BV1253" s="9" t="str">
        <f t="shared" si="1991"/>
        <v/>
      </c>
      <c r="BW1253" s="9"/>
      <c r="BX1253" s="9" t="str">
        <f t="shared" si="1992"/>
        <v/>
      </c>
      <c r="BY1253" s="9"/>
      <c r="BZ1253" s="9" t="str">
        <f t="shared" si="1993"/>
        <v/>
      </c>
      <c r="CA1253" s="9"/>
      <c r="CB1253" s="9"/>
      <c r="CC1253" s="9"/>
      <c r="CD1253" s="9" t="str">
        <f t="shared" si="1994"/>
        <v/>
      </c>
      <c r="CE1253" s="10" t="str">
        <f t="shared" si="1995"/>
        <v/>
      </c>
      <c r="CF1253" s="7"/>
      <c r="CH1253" s="15"/>
      <c r="CI1253" s="9"/>
      <c r="CJ1253" s="9" t="str">
        <f t="shared" si="1996"/>
        <v/>
      </c>
      <c r="CK1253" s="9"/>
      <c r="CL1253" s="9" t="str">
        <f t="shared" si="1997"/>
        <v/>
      </c>
      <c r="CM1253" s="9"/>
      <c r="CN1253" s="9" t="str">
        <f t="shared" si="1998"/>
        <v/>
      </c>
      <c r="CO1253" s="9"/>
      <c r="CP1253" s="9"/>
      <c r="CQ1253" s="9"/>
      <c r="CR1253" s="9" t="str">
        <f t="shared" si="1999"/>
        <v/>
      </c>
      <c r="CS1253" s="10" t="str">
        <f t="shared" si="2000"/>
        <v/>
      </c>
      <c r="CT1253" s="7"/>
      <c r="CU1253" s="250"/>
      <c r="CV1253" s="250"/>
      <c r="CW1253" s="250"/>
      <c r="CX1253" s="250"/>
      <c r="CY1253" s="250"/>
      <c r="CZ1253" s="13"/>
      <c r="DA1253" s="250"/>
      <c r="DI1253" s="250"/>
    </row>
    <row r="1254" spans="1:113" ht="15" customHeight="1" thickBot="1">
      <c r="A1254" s="23"/>
      <c r="B1254" s="23"/>
      <c r="C1254" s="24"/>
      <c r="D1254" s="24" t="str">
        <f>IF(C1254="","",C1254-#REF!)</f>
        <v/>
      </c>
      <c r="E1254" s="24"/>
      <c r="F1254" s="24" t="str">
        <f>IF(E1254="","",E1254-#REF!)</f>
        <v/>
      </c>
      <c r="G1254" s="24"/>
      <c r="H1254" s="24" t="str">
        <f>IF(G1254="","",#REF!+#REF!-G1254)</f>
        <v/>
      </c>
      <c r="I1254" s="24"/>
      <c r="J1254" s="63"/>
      <c r="K1254" s="96"/>
      <c r="L1254" s="24"/>
      <c r="M1254" s="26" t="str">
        <f t="shared" si="1964"/>
        <v/>
      </c>
      <c r="N1254" s="7"/>
      <c r="P1254" s="23"/>
      <c r="Q1254" s="24"/>
      <c r="R1254" s="24" t="str">
        <f>IF(Q1254="","",Q1254-#REF!)</f>
        <v/>
      </c>
      <c r="S1254" s="24"/>
      <c r="T1254" s="24" t="str">
        <f>IF(S1254="","",S1254-#REF!)</f>
        <v/>
      </c>
      <c r="U1254" s="24"/>
      <c r="V1254" s="24" t="str">
        <f>IF(U1254="","",#REF!+#REF!-U1254)</f>
        <v/>
      </c>
      <c r="W1254" s="24"/>
      <c r="X1254" s="63"/>
      <c r="Y1254" s="96"/>
      <c r="Z1254" s="24"/>
      <c r="AA1254" s="26" t="str">
        <f t="shared" si="1970"/>
        <v/>
      </c>
      <c r="AB1254" s="7"/>
      <c r="AD1254" s="23"/>
      <c r="AE1254" s="24"/>
      <c r="AF1254" s="24" t="str">
        <f>IF(AE1254="","",AE1254-#REF!)</f>
        <v/>
      </c>
      <c r="AG1254" s="24"/>
      <c r="AH1254" s="24" t="str">
        <f>IF(AG1254="","",AG1254-#REF!)</f>
        <v/>
      </c>
      <c r="AI1254" s="24"/>
      <c r="AJ1254" s="24" t="str">
        <f>IF(AI1254="","",#REF!+#REF!-AI1254)</f>
        <v/>
      </c>
      <c r="AK1254" s="24"/>
      <c r="AL1254" s="63"/>
      <c r="AM1254" s="96"/>
      <c r="AN1254" s="24"/>
      <c r="AO1254" s="26" t="str">
        <f t="shared" si="1977"/>
        <v/>
      </c>
      <c r="AP1254" s="7"/>
      <c r="AR1254" s="23"/>
      <c r="AS1254" s="24"/>
      <c r="AT1254" s="24" t="str">
        <f>IF(AS1254="","",AS1254-AS1253)</f>
        <v/>
      </c>
      <c r="AU1254" s="24"/>
      <c r="AV1254" s="24" t="str">
        <f>IF(AU1254="","",AU1254-AU1253)</f>
        <v/>
      </c>
      <c r="AW1254" s="24"/>
      <c r="AX1254" s="24" t="str">
        <f>IF(AW1254="","",AW1253+AY1253-AW1254)</f>
        <v/>
      </c>
      <c r="AY1254" s="24"/>
      <c r="AZ1254" s="63"/>
      <c r="BA1254" s="24"/>
      <c r="BB1254" s="24" t="str">
        <f>IF(BA1254="","",AX1254*BA1254)</f>
        <v/>
      </c>
      <c r="BC1254" s="26" t="str">
        <f>IF(BB1254="","",BB1254/(AT1254*100))</f>
        <v/>
      </c>
      <c r="BD1254" s="22"/>
      <c r="BF1254" s="15"/>
      <c r="BG1254" s="9"/>
      <c r="BH1254" s="9" t="str">
        <f t="shared" si="1986"/>
        <v/>
      </c>
      <c r="BI1254" s="73"/>
      <c r="BJ1254" s="9" t="str">
        <f t="shared" si="1987"/>
        <v/>
      </c>
      <c r="BK1254" s="9"/>
      <c r="BL1254" s="9" t="str">
        <f t="shared" si="1988"/>
        <v/>
      </c>
      <c r="BM1254" s="9"/>
      <c r="BN1254" s="9"/>
      <c r="BO1254" s="9" t="str">
        <f t="shared" si="1989"/>
        <v/>
      </c>
      <c r="BP1254" s="10" t="str">
        <f t="shared" si="1990"/>
        <v/>
      </c>
      <c r="BQ1254" s="7"/>
      <c r="BS1254" s="1"/>
      <c r="BT1254" s="15"/>
      <c r="BU1254" s="9"/>
      <c r="BV1254" s="9" t="str">
        <f t="shared" si="1991"/>
        <v/>
      </c>
      <c r="BW1254" s="9"/>
      <c r="BX1254" s="9" t="str">
        <f t="shared" si="1992"/>
        <v/>
      </c>
      <c r="BY1254" s="9"/>
      <c r="BZ1254" s="9" t="str">
        <f t="shared" si="1993"/>
        <v/>
      </c>
      <c r="CA1254" s="9"/>
      <c r="CB1254" s="9"/>
      <c r="CC1254" s="9"/>
      <c r="CD1254" s="9" t="str">
        <f t="shared" si="1994"/>
        <v/>
      </c>
      <c r="CE1254" s="10" t="str">
        <f t="shared" si="1995"/>
        <v/>
      </c>
      <c r="CF1254" s="7"/>
      <c r="CH1254" s="15"/>
      <c r="CI1254" s="9"/>
      <c r="CJ1254" s="9" t="str">
        <f t="shared" si="1996"/>
        <v/>
      </c>
      <c r="CK1254" s="9"/>
      <c r="CL1254" s="9" t="str">
        <f t="shared" si="1997"/>
        <v/>
      </c>
      <c r="CM1254" s="9"/>
      <c r="CN1254" s="9" t="str">
        <f t="shared" si="1998"/>
        <v/>
      </c>
      <c r="CO1254" s="9"/>
      <c r="CP1254" s="9"/>
      <c r="CQ1254" s="9"/>
      <c r="CR1254" s="9" t="str">
        <f t="shared" si="1999"/>
        <v/>
      </c>
      <c r="CS1254" s="10" t="str">
        <f t="shared" si="2000"/>
        <v/>
      </c>
      <c r="CT1254" s="7"/>
      <c r="CU1254" s="250"/>
      <c r="CV1254" s="250"/>
      <c r="CW1254" s="250"/>
      <c r="CX1254" s="250"/>
      <c r="CY1254" s="250"/>
      <c r="CZ1254" s="13"/>
      <c r="DA1254" s="250"/>
      <c r="DI1254" s="250"/>
    </row>
    <row r="1255" spans="1:113" ht="15" customHeight="1" thickTop="1">
      <c r="A1255" s="89"/>
      <c r="B1255" s="89"/>
      <c r="C1255" s="78"/>
      <c r="D1255" s="78"/>
      <c r="E1255" s="78"/>
      <c r="F1255" s="78"/>
      <c r="G1255" s="78"/>
      <c r="H1255" s="78"/>
      <c r="I1255" s="78"/>
      <c r="J1255" s="90"/>
      <c r="K1255" s="78"/>
      <c r="L1255" s="78"/>
      <c r="M1255" s="78"/>
      <c r="N1255" s="7"/>
      <c r="P1255" s="89"/>
      <c r="Q1255" s="78"/>
      <c r="R1255" s="78"/>
      <c r="S1255" s="78"/>
      <c r="T1255" s="78"/>
      <c r="U1255" s="78"/>
      <c r="V1255" s="78"/>
      <c r="W1255" s="78"/>
      <c r="X1255" s="90"/>
      <c r="Y1255" s="78"/>
      <c r="Z1255" s="78"/>
      <c r="AA1255" s="78"/>
      <c r="AB1255" s="7"/>
      <c r="AD1255" s="89"/>
      <c r="AE1255" s="78"/>
      <c r="AF1255" s="78"/>
      <c r="AG1255" s="78"/>
      <c r="AH1255" s="78"/>
      <c r="AI1255" s="78"/>
      <c r="AJ1255" s="78"/>
      <c r="AK1255" s="78"/>
      <c r="AL1255" s="90"/>
      <c r="AM1255" s="78"/>
      <c r="AN1255" s="78"/>
      <c r="AO1255" s="78"/>
      <c r="AP1255" s="7"/>
      <c r="AR1255" s="89"/>
      <c r="AS1255" s="78"/>
      <c r="AT1255" s="78"/>
      <c r="AU1255" s="78"/>
      <c r="AV1255" s="78" t="str">
        <f>IF(AU1255="","",AU1255-AU1254)</f>
        <v/>
      </c>
      <c r="AW1255" s="78"/>
      <c r="AX1255" s="78" t="str">
        <f>IF(AW1255="","",AW1254+AY1254-AW1255)</f>
        <v/>
      </c>
      <c r="AY1255" s="78"/>
      <c r="AZ1255" s="90"/>
      <c r="BA1255" s="78"/>
      <c r="BB1255" s="78" t="str">
        <f>IF(BA1255="","",AX1255*BA1255)</f>
        <v/>
      </c>
      <c r="BC1255" s="92" t="str">
        <f>IF(BB1255="","",BB1255/(AT1255*100))</f>
        <v/>
      </c>
      <c r="BD1255" s="22"/>
      <c r="BF1255" s="15"/>
      <c r="BG1255" s="9"/>
      <c r="BH1255" s="9"/>
      <c r="BI1255" s="73"/>
      <c r="BJ1255" s="9" t="str">
        <f t="shared" si="1987"/>
        <v/>
      </c>
      <c r="BK1255" s="9"/>
      <c r="BL1255" s="9" t="str">
        <f t="shared" si="1988"/>
        <v/>
      </c>
      <c r="BM1255" s="9"/>
      <c r="BN1255" s="9"/>
      <c r="BO1255" s="9" t="str">
        <f t="shared" si="1989"/>
        <v/>
      </c>
      <c r="BP1255" s="10" t="str">
        <f t="shared" si="1990"/>
        <v/>
      </c>
      <c r="BQ1255" s="7"/>
      <c r="BS1255" s="1"/>
      <c r="BT1255" s="15"/>
      <c r="BU1255" s="9"/>
      <c r="BV1255" s="9"/>
      <c r="BW1255" s="9"/>
      <c r="BX1255" s="9" t="str">
        <f t="shared" si="1992"/>
        <v/>
      </c>
      <c r="BY1255" s="9"/>
      <c r="BZ1255" s="9" t="str">
        <f t="shared" si="1993"/>
        <v/>
      </c>
      <c r="CA1255" s="9"/>
      <c r="CB1255" s="9"/>
      <c r="CC1255" s="9"/>
      <c r="CD1255" s="9" t="str">
        <f t="shared" si="1994"/>
        <v/>
      </c>
      <c r="CE1255" s="10" t="str">
        <f t="shared" si="1995"/>
        <v/>
      </c>
      <c r="CF1255" s="7"/>
      <c r="CH1255" s="15"/>
      <c r="CI1255" s="9"/>
      <c r="CJ1255" s="9"/>
      <c r="CK1255" s="9"/>
      <c r="CL1255" s="9" t="str">
        <f t="shared" si="1997"/>
        <v/>
      </c>
      <c r="CM1255" s="9"/>
      <c r="CN1255" s="9" t="str">
        <f t="shared" si="1998"/>
        <v/>
      </c>
      <c r="CO1255" s="9"/>
      <c r="CP1255" s="9"/>
      <c r="CQ1255" s="9"/>
      <c r="CR1255" s="9" t="str">
        <f t="shared" si="1999"/>
        <v/>
      </c>
      <c r="CS1255" s="10" t="str">
        <f t="shared" si="2000"/>
        <v/>
      </c>
      <c r="CT1255" s="7"/>
      <c r="CU1255" s="250"/>
      <c r="CV1255" s="250"/>
      <c r="CW1255" s="250"/>
      <c r="CX1255" s="250"/>
      <c r="CY1255" s="250"/>
      <c r="CZ1255" s="13"/>
      <c r="DA1255" s="250"/>
      <c r="DI1255" s="250"/>
    </row>
    <row r="1256" spans="1:113" ht="15" customHeight="1">
      <c r="A1256" s="89"/>
      <c r="B1256" s="89"/>
      <c r="C1256" s="78"/>
      <c r="D1256" s="78"/>
      <c r="E1256" s="78"/>
      <c r="F1256" s="78"/>
      <c r="G1256" s="78"/>
      <c r="H1256" s="78"/>
      <c r="I1256" s="78"/>
      <c r="J1256" s="90"/>
      <c r="K1256" s="78"/>
      <c r="L1256" s="78"/>
      <c r="M1256" s="78"/>
      <c r="N1256" s="7"/>
      <c r="P1256" s="89"/>
      <c r="Q1256" s="78"/>
      <c r="R1256" s="78"/>
      <c r="S1256" s="78"/>
      <c r="T1256" s="78"/>
      <c r="U1256" s="78"/>
      <c r="V1256" s="78"/>
      <c r="W1256" s="78"/>
      <c r="X1256" s="90"/>
      <c r="Y1256" s="78"/>
      <c r="Z1256" s="78"/>
      <c r="AA1256" s="78"/>
      <c r="AB1256" s="7"/>
      <c r="AD1256" s="89"/>
      <c r="AE1256" s="78"/>
      <c r="AF1256" s="78"/>
      <c r="AG1256" s="78"/>
      <c r="AH1256" s="78"/>
      <c r="AI1256" s="78"/>
      <c r="AJ1256" s="78"/>
      <c r="AK1256" s="78"/>
      <c r="AL1256" s="90"/>
      <c r="AM1256" s="78"/>
      <c r="AN1256" s="78"/>
      <c r="AO1256" s="78"/>
      <c r="AP1256" s="7"/>
      <c r="AR1256" s="15"/>
      <c r="AS1256" s="9"/>
      <c r="AT1256" s="9"/>
      <c r="AU1256" s="9"/>
      <c r="AV1256" s="9"/>
      <c r="AW1256" s="9"/>
      <c r="AX1256" s="9"/>
      <c r="AY1256" s="9"/>
      <c r="AZ1256" s="62"/>
      <c r="BA1256" s="9"/>
      <c r="BB1256" s="9"/>
      <c r="BC1256" s="10"/>
      <c r="BD1256" s="7"/>
      <c r="BF1256" s="15"/>
      <c r="BG1256" s="9"/>
      <c r="BH1256" s="9"/>
      <c r="BI1256" s="73"/>
      <c r="BJ1256" s="9"/>
      <c r="BK1256" s="9"/>
      <c r="BL1256" s="9"/>
      <c r="BM1256" s="9"/>
      <c r="BN1256" s="9"/>
      <c r="BO1256" s="9"/>
      <c r="BP1256" s="10"/>
      <c r="BQ1256" s="7"/>
      <c r="BS1256" s="1"/>
      <c r="BT1256" s="15"/>
      <c r="BU1256" s="9"/>
      <c r="BV1256" s="9"/>
      <c r="BW1256" s="9"/>
      <c r="BX1256" s="9"/>
      <c r="BY1256" s="9"/>
      <c r="BZ1256" s="9"/>
      <c r="CA1256" s="9"/>
      <c r="CB1256" s="9"/>
      <c r="CC1256" s="9"/>
      <c r="CD1256" s="9"/>
      <c r="CE1256" s="10"/>
      <c r="CF1256" s="7"/>
      <c r="CH1256" s="15"/>
      <c r="CI1256" s="9"/>
      <c r="CJ1256" s="9"/>
      <c r="CK1256" s="9"/>
      <c r="CL1256" s="9"/>
      <c r="CM1256" s="9"/>
      <c r="CN1256" s="9"/>
      <c r="CO1256" s="9"/>
      <c r="CP1256" s="9"/>
      <c r="CQ1256" s="9"/>
      <c r="CR1256" s="9"/>
      <c r="CS1256" s="10"/>
      <c r="CT1256" s="7"/>
      <c r="CU1256" s="250"/>
      <c r="CV1256" s="250"/>
      <c r="CW1256" s="250"/>
      <c r="CX1256" s="250"/>
      <c r="CY1256" s="250"/>
      <c r="CZ1256" s="13"/>
      <c r="DA1256" s="250"/>
      <c r="DI1256" s="250"/>
    </row>
    <row r="1257" spans="1:113" ht="15" customHeight="1">
      <c r="A1257" s="89"/>
      <c r="B1257" s="89"/>
      <c r="C1257" s="78"/>
      <c r="D1257" s="78"/>
      <c r="E1257" s="78"/>
      <c r="F1257" s="78"/>
      <c r="G1257" s="78"/>
      <c r="H1257" s="78"/>
      <c r="I1257" s="78"/>
      <c r="J1257" s="90"/>
      <c r="K1257" s="78"/>
      <c r="L1257" s="78"/>
      <c r="M1257" s="78"/>
      <c r="N1257" s="7"/>
      <c r="P1257" s="89"/>
      <c r="Q1257" s="78"/>
      <c r="R1257" s="78"/>
      <c r="S1257" s="78"/>
      <c r="T1257" s="78"/>
      <c r="U1257" s="78"/>
      <c r="V1257" s="78"/>
      <c r="W1257" s="78"/>
      <c r="X1257" s="90"/>
      <c r="Y1257" s="78"/>
      <c r="Z1257" s="78"/>
      <c r="AA1257" s="78"/>
      <c r="AB1257" s="7"/>
      <c r="AD1257" s="89"/>
      <c r="AE1257" s="78"/>
      <c r="AF1257" s="78"/>
      <c r="AG1257" s="78"/>
      <c r="AH1257" s="78"/>
      <c r="AI1257" s="78"/>
      <c r="AJ1257" s="78"/>
      <c r="AK1257" s="78"/>
      <c r="AL1257" s="90"/>
      <c r="AM1257" s="78"/>
      <c r="AN1257" s="78"/>
      <c r="AO1257" s="78"/>
      <c r="AP1257" s="7"/>
      <c r="AR1257" s="15"/>
      <c r="AS1257" s="9"/>
      <c r="AT1257" s="9"/>
      <c r="AU1257" s="9"/>
      <c r="AV1257" s="9"/>
      <c r="AW1257" s="9"/>
      <c r="AX1257" s="9"/>
      <c r="AY1257" s="9"/>
      <c r="AZ1257" s="62"/>
      <c r="BA1257" s="9"/>
      <c r="BB1257" s="9"/>
      <c r="BC1257" s="10"/>
      <c r="BD1257" s="7"/>
      <c r="BF1257" s="15"/>
      <c r="BG1257" s="9"/>
      <c r="BH1257" s="9"/>
      <c r="BI1257" s="73"/>
      <c r="BJ1257" s="9"/>
      <c r="BK1257" s="9"/>
      <c r="BL1257" s="9"/>
      <c r="BM1257" s="9"/>
      <c r="BN1257" s="9"/>
      <c r="BO1257" s="9"/>
      <c r="BP1257" s="10"/>
      <c r="BQ1257" s="7"/>
      <c r="BS1257" s="1"/>
      <c r="BT1257" s="15"/>
      <c r="BU1257" s="9"/>
      <c r="BV1257" s="9"/>
      <c r="BW1257" s="9"/>
      <c r="BX1257" s="9"/>
      <c r="BY1257" s="9"/>
      <c r="BZ1257" s="9"/>
      <c r="CA1257" s="9"/>
      <c r="CB1257" s="9"/>
      <c r="CC1257" s="9"/>
      <c r="CD1257" s="9"/>
      <c r="CE1257" s="10"/>
      <c r="CF1257" s="7"/>
      <c r="CH1257" s="15"/>
      <c r="CI1257" s="9"/>
      <c r="CJ1257" s="9"/>
      <c r="CK1257" s="9"/>
      <c r="CL1257" s="9"/>
      <c r="CM1257" s="9"/>
      <c r="CN1257" s="9"/>
      <c r="CO1257" s="9"/>
      <c r="CP1257" s="9"/>
      <c r="CQ1257" s="9"/>
      <c r="CR1257" s="9"/>
      <c r="CS1257" s="10"/>
      <c r="CT1257" s="7"/>
      <c r="CU1257" s="250"/>
      <c r="CV1257" s="250"/>
      <c r="CW1257" s="250"/>
      <c r="CX1257" s="250"/>
      <c r="CY1257" s="250"/>
      <c r="CZ1257" s="13"/>
      <c r="DA1257" s="250"/>
      <c r="DI1257" s="250"/>
    </row>
    <row r="1258" spans="1:113" ht="15" customHeight="1">
      <c r="A1258" s="89"/>
      <c r="B1258" s="89"/>
      <c r="C1258" s="78"/>
      <c r="D1258" s="78"/>
      <c r="E1258" s="78"/>
      <c r="F1258" s="78"/>
      <c r="G1258" s="78"/>
      <c r="H1258" s="78"/>
      <c r="I1258" s="78"/>
      <c r="J1258" s="299" t="s">
        <v>80</v>
      </c>
      <c r="K1258" s="295"/>
      <c r="L1258" s="78">
        <f>(G1223+I1223)*K1223+(G1224+I1224)*K1224+(G1225+I1225)*K1225+(G1226+I1226)*K1226</f>
        <v>32602</v>
      </c>
      <c r="M1258" s="78"/>
      <c r="N1258" s="7"/>
      <c r="P1258" s="89"/>
      <c r="Q1258" s="78"/>
      <c r="R1258" s="78"/>
      <c r="S1258" s="78"/>
      <c r="T1258" s="78"/>
      <c r="U1258" s="78"/>
      <c r="V1258" s="78"/>
      <c r="W1258" s="78"/>
      <c r="X1258" s="299" t="s">
        <v>80</v>
      </c>
      <c r="Y1258" s="295"/>
      <c r="Z1258" s="78">
        <f>(U1223+W1223)*Y1223+(U1224+W1224)*Y1224+(U1225+W1225)*Y1225+(U1226+W1226)*Y1226</f>
        <v>39001</v>
      </c>
      <c r="AA1258" s="78"/>
      <c r="AB1258" s="7"/>
      <c r="AD1258" s="89"/>
      <c r="AE1258" s="78"/>
      <c r="AF1258" s="78"/>
      <c r="AG1258" s="78"/>
      <c r="AH1258" s="78"/>
      <c r="AI1258" s="78"/>
      <c r="AJ1258" s="78"/>
      <c r="AK1258" s="78"/>
      <c r="AL1258" s="299" t="s">
        <v>80</v>
      </c>
      <c r="AM1258" s="295"/>
      <c r="AN1258" s="78">
        <f>(AI1223+AK1223)*AM1223+(AI1224+AK1224)*AM1224+(AI1225+AK1225)*AM1225+(AI1226+AK1226)*AM1226</f>
        <v>53250</v>
      </c>
      <c r="AO1258" s="78"/>
      <c r="AP1258" s="7"/>
      <c r="AR1258" s="15"/>
      <c r="AS1258" s="9"/>
      <c r="AT1258" s="9"/>
      <c r="AU1258" s="9"/>
      <c r="AV1258" s="9"/>
      <c r="AW1258" s="9"/>
      <c r="AX1258" s="9"/>
      <c r="AY1258" s="9"/>
      <c r="AZ1258" s="299" t="s">
        <v>80</v>
      </c>
      <c r="BA1258" s="295"/>
      <c r="BB1258" s="78">
        <f>(AW1223+AY1223)*BA1223+(AW1224+AY1224)*BA1224+(AW1225+AY1225)*BA1225+(AW1226+AY1226)*BA1226</f>
        <v>24760</v>
      </c>
      <c r="BC1258" s="10"/>
      <c r="BD1258" s="7"/>
      <c r="BF1258" s="15"/>
      <c r="BG1258" s="9"/>
      <c r="BH1258" s="9"/>
      <c r="BI1258" s="73"/>
      <c r="BJ1258" s="9"/>
      <c r="BK1258" s="9"/>
      <c r="BL1258" s="9"/>
      <c r="BM1258" s="9"/>
      <c r="BN1258" s="9"/>
      <c r="BO1258" s="9"/>
      <c r="BP1258" s="10"/>
      <c r="BQ1258" s="7"/>
      <c r="BS1258" s="1"/>
      <c r="BT1258" s="15"/>
      <c r="BU1258" s="9"/>
      <c r="BV1258" s="9"/>
      <c r="BW1258" s="9"/>
      <c r="BX1258" s="9"/>
      <c r="BY1258" s="9"/>
      <c r="BZ1258" s="9"/>
      <c r="CA1258" s="9"/>
      <c r="CB1258" s="9"/>
      <c r="CC1258" s="9"/>
      <c r="CD1258" s="9"/>
      <c r="CE1258" s="10"/>
      <c r="CF1258" s="7"/>
      <c r="CH1258" s="15"/>
      <c r="CI1258" s="9"/>
      <c r="CJ1258" s="9"/>
      <c r="CK1258" s="9"/>
      <c r="CL1258" s="9"/>
      <c r="CM1258" s="9"/>
      <c r="CN1258" s="9"/>
      <c r="CO1258" s="9"/>
      <c r="CP1258" s="9"/>
      <c r="CQ1258" s="9"/>
      <c r="CR1258" s="9"/>
      <c r="CS1258" s="10"/>
      <c r="CT1258" s="7"/>
      <c r="CU1258" s="250"/>
      <c r="CV1258" s="250"/>
      <c r="CW1258" s="250"/>
      <c r="CX1258" s="250"/>
      <c r="CY1258" s="250"/>
      <c r="CZ1258" s="13"/>
      <c r="DA1258" s="250"/>
      <c r="DI1258" s="250"/>
    </row>
    <row r="1259" spans="1:113" ht="15" customHeight="1">
      <c r="A1259" s="15"/>
      <c r="B1259" s="1">
        <f>SUMIF(B1203:B1255,"&gt;=0")</f>
        <v>8154</v>
      </c>
      <c r="C1259" s="3" t="s">
        <v>66</v>
      </c>
      <c r="D1259" s="9">
        <f>SUM(D1203:D1255)*100</f>
        <v>264800</v>
      </c>
      <c r="E1259" s="9"/>
      <c r="F1259" s="9">
        <f>SUM(F1203:F1255)</f>
        <v>132</v>
      </c>
      <c r="G1259" s="3" t="s">
        <v>67</v>
      </c>
      <c r="H1259" s="9">
        <f>SUM(H1203:H1255)</f>
        <v>134</v>
      </c>
      <c r="I1259" s="9"/>
      <c r="J1259" s="299" t="s">
        <v>68</v>
      </c>
      <c r="K1259" s="295"/>
      <c r="L1259" s="9">
        <f>SUM(L1203:L1255)</f>
        <v>53580</v>
      </c>
      <c r="M1259" s="9"/>
      <c r="N1259" s="7"/>
      <c r="P1259" s="15"/>
      <c r="Q1259" s="3" t="s">
        <v>66</v>
      </c>
      <c r="R1259" s="9">
        <f>SUM(R1203:R1255)*100</f>
        <v>152300</v>
      </c>
      <c r="S1259" s="9"/>
      <c r="T1259" s="9">
        <f>SUM(T1203:T1255)</f>
        <v>104</v>
      </c>
      <c r="U1259" s="3" t="s">
        <v>67</v>
      </c>
      <c r="V1259" s="9">
        <f>SUM(V1203:V1255)</f>
        <v>63</v>
      </c>
      <c r="W1259" s="9"/>
      <c r="X1259" s="299" t="s">
        <v>68</v>
      </c>
      <c r="Y1259" s="295"/>
      <c r="Z1259" s="9">
        <f>SUM(Z1203:Z1255)</f>
        <v>24653</v>
      </c>
      <c r="AA1259" s="9"/>
      <c r="AB1259" s="7"/>
      <c r="AD1259" s="15"/>
      <c r="AE1259" s="3" t="s">
        <v>66</v>
      </c>
      <c r="AF1259" s="9">
        <f>SUM(AF1203:AF1255)*100</f>
        <v>122900</v>
      </c>
      <c r="AG1259" s="9"/>
      <c r="AH1259" s="9">
        <f>SUM(AH1203:AH1255)</f>
        <v>59</v>
      </c>
      <c r="AI1259" s="3" t="s">
        <v>67</v>
      </c>
      <c r="AJ1259" s="9">
        <f>SUM(AJ1203:AJ1255)</f>
        <v>65</v>
      </c>
      <c r="AK1259" s="9"/>
      <c r="AL1259" s="299" t="s">
        <v>68</v>
      </c>
      <c r="AM1259" s="295"/>
      <c r="AN1259" s="9">
        <f>SUM(AN1203:AN1255)</f>
        <v>29052</v>
      </c>
      <c r="AO1259" s="9"/>
      <c r="AP1259" s="7"/>
      <c r="AR1259" s="15"/>
      <c r="AS1259" s="3" t="s">
        <v>66</v>
      </c>
      <c r="AT1259" s="9">
        <f>SUM(AT1203:AT1255)*100</f>
        <v>115500</v>
      </c>
      <c r="AU1259" s="9"/>
      <c r="AV1259" s="9">
        <f>SUM(AV1203:AV1234)</f>
        <v>78</v>
      </c>
      <c r="AW1259" s="3" t="s">
        <v>67</v>
      </c>
      <c r="AX1259" s="9">
        <f>SUM(AX1203:AX1255)</f>
        <v>93</v>
      </c>
      <c r="AY1259" s="9"/>
      <c r="AZ1259" s="299" t="s">
        <v>68</v>
      </c>
      <c r="BA1259" s="295"/>
      <c r="BB1259" s="9">
        <f>SUM(BB1203:BB1255)</f>
        <v>20358</v>
      </c>
      <c r="BC1259" s="9"/>
      <c r="BD1259" s="7"/>
      <c r="BF1259" s="15"/>
      <c r="BG1259" s="3" t="s">
        <v>66</v>
      </c>
      <c r="BH1259" s="9">
        <f>SUM(BH1203:BH1255)*100</f>
        <v>71600</v>
      </c>
      <c r="BI1259" s="73"/>
      <c r="BJ1259" s="9">
        <f>SUM(BJ1203:BJ1234)</f>
        <v>18</v>
      </c>
      <c r="BK1259" s="3" t="s">
        <v>67</v>
      </c>
      <c r="BL1259" s="9">
        <f>SUM(BL1203:BL1255)</f>
        <v>18</v>
      </c>
      <c r="BM1259" s="9"/>
      <c r="BN1259" s="298" t="s">
        <v>65</v>
      </c>
      <c r="BO1259" s="295"/>
      <c r="BP1259" s="9">
        <f>(BK1208+BM1208)*BN1208</f>
        <v>8000</v>
      </c>
      <c r="BQ1259" s="7"/>
      <c r="BS1259" s="1"/>
      <c r="BT1259" s="15"/>
      <c r="BU1259" s="3" t="s">
        <v>66</v>
      </c>
      <c r="BV1259" s="9">
        <f>SUM(BV1203:BV1255)*100</f>
        <v>81500</v>
      </c>
      <c r="BW1259" s="9"/>
      <c r="BX1259" s="9">
        <f>SUM(BX1203:BX1234)</f>
        <v>18</v>
      </c>
      <c r="BY1259" s="3" t="s">
        <v>67</v>
      </c>
      <c r="BZ1259" s="9">
        <f>SUM(BZ1203:BZ1255)</f>
        <v>21</v>
      </c>
      <c r="CA1259" s="9"/>
      <c r="CB1259" s="247"/>
      <c r="CC1259" s="298" t="s">
        <v>65</v>
      </c>
      <c r="CD1259" s="295"/>
      <c r="CE1259" s="9">
        <f>(BY1208+CA1208)*CC1208</f>
        <v>13156</v>
      </c>
      <c r="CF1259" s="7"/>
      <c r="CH1259" s="15"/>
      <c r="CI1259" s="3" t="s">
        <v>66</v>
      </c>
      <c r="CJ1259" s="9">
        <f>SUM(CJ1203:CJ1255)*100</f>
        <v>6800</v>
      </c>
      <c r="CK1259" s="9"/>
      <c r="CL1259" s="9">
        <f>SUM(CL1203:CL1234)</f>
        <v>1</v>
      </c>
      <c r="CM1259" s="3" t="s">
        <v>67</v>
      </c>
      <c r="CN1259" s="9">
        <f>SUM(CN1203:CN1255)</f>
        <v>5</v>
      </c>
      <c r="CO1259" s="9"/>
      <c r="CP1259" s="247"/>
      <c r="CQ1259" s="298" t="s">
        <v>65</v>
      </c>
      <c r="CR1259" s="295"/>
      <c r="CS1259" s="9">
        <f>(CM1208+CO1208)*CQ1208</f>
        <v>5600</v>
      </c>
      <c r="CT1259" s="7"/>
      <c r="CU1259" s="248"/>
      <c r="CV1259" s="250"/>
      <c r="CW1259" s="250"/>
      <c r="CX1259" s="250"/>
      <c r="CY1259" s="250"/>
      <c r="CZ1259" s="250"/>
      <c r="DA1259" s="250"/>
      <c r="DI1259" s="248"/>
    </row>
    <row r="1260" spans="1:113" ht="15" customHeight="1">
      <c r="A1260" s="34">
        <f>DATEDIF(A1298,A$1223,"d")</f>
        <v>31</v>
      </c>
      <c r="B1260" s="34">
        <f>B1259/A1260</f>
        <v>263.03225806451616</v>
      </c>
      <c r="C1260" s="3" t="s">
        <v>69</v>
      </c>
      <c r="D1260" s="9">
        <f>D1259/A1260</f>
        <v>8541.9354838709678</v>
      </c>
      <c r="E1260" s="9">
        <f>D1260*30</f>
        <v>256258.06451612903</v>
      </c>
      <c r="F1260" s="9"/>
      <c r="G1260" s="3"/>
      <c r="H1260" s="9"/>
      <c r="I1260" s="9"/>
      <c r="J1260" s="299" t="s">
        <v>70</v>
      </c>
      <c r="K1260" s="295"/>
      <c r="L1260" s="9"/>
      <c r="M1260" s="42">
        <f>L1259/D1259</f>
        <v>0.20234138972809668</v>
      </c>
      <c r="N1260" s="7"/>
      <c r="P1260" s="15"/>
      <c r="Q1260" s="3" t="s">
        <v>69</v>
      </c>
      <c r="R1260" s="9">
        <f>R1259/A1260</f>
        <v>4912.9032258064517</v>
      </c>
      <c r="S1260" s="9">
        <f>R1260*30</f>
        <v>147387.09677419355</v>
      </c>
      <c r="T1260" s="9"/>
      <c r="U1260" s="3"/>
      <c r="V1260" s="9"/>
      <c r="W1260" s="9"/>
      <c r="X1260" s="299" t="s">
        <v>70</v>
      </c>
      <c r="Y1260" s="295"/>
      <c r="Z1260" s="9"/>
      <c r="AA1260" s="42">
        <f>Z1259/R1259</f>
        <v>0.16187130663164806</v>
      </c>
      <c r="AB1260" s="7"/>
      <c r="AD1260" s="15"/>
      <c r="AE1260" s="3" t="s">
        <v>69</v>
      </c>
      <c r="AF1260" s="9">
        <f>AF1259/A1260</f>
        <v>3964.516129032258</v>
      </c>
      <c r="AG1260" s="9">
        <f>AF1260*30</f>
        <v>118935.48387096774</v>
      </c>
      <c r="AH1260" s="9"/>
      <c r="AI1260" s="3"/>
      <c r="AJ1260" s="9"/>
      <c r="AK1260" s="9"/>
      <c r="AL1260" s="299" t="s">
        <v>70</v>
      </c>
      <c r="AM1260" s="295"/>
      <c r="AN1260" s="9"/>
      <c r="AO1260" s="42">
        <f>AN1259/AF1259</f>
        <v>0.23638730675345809</v>
      </c>
      <c r="AP1260" s="7"/>
      <c r="AR1260" s="15"/>
      <c r="AS1260" s="3" t="s">
        <v>69</v>
      </c>
      <c r="AT1260" s="9">
        <f>AT1259/A1260</f>
        <v>3725.8064516129034</v>
      </c>
      <c r="AU1260" s="9">
        <f>AT1260*30</f>
        <v>111774.19354838711</v>
      </c>
      <c r="AV1260" s="9"/>
      <c r="AW1260" s="3"/>
      <c r="AX1260" s="9"/>
      <c r="AY1260" s="9"/>
      <c r="AZ1260" s="299" t="s">
        <v>70</v>
      </c>
      <c r="BA1260" s="295"/>
      <c r="BB1260" s="9"/>
      <c r="BC1260" s="42">
        <f>BB1259/AT1259</f>
        <v>0.17625974025974026</v>
      </c>
      <c r="BD1260" s="7"/>
      <c r="BF1260" s="15"/>
      <c r="BG1260" s="3" t="s">
        <v>69</v>
      </c>
      <c r="BH1260" s="9">
        <f>BH1259/A1260</f>
        <v>2309.6774193548385</v>
      </c>
      <c r="BI1260" s="73">
        <f>BH1260*30</f>
        <v>69290.322580645152</v>
      </c>
      <c r="BJ1260" s="19"/>
      <c r="BK1260" s="43"/>
      <c r="BL1260" s="19"/>
      <c r="BM1260" s="19"/>
      <c r="BN1260" s="3" t="s">
        <v>71</v>
      </c>
      <c r="BO1260" s="9">
        <f>SUM(BO1203:BO1255)</f>
        <v>14400</v>
      </c>
      <c r="BP1260" s="10">
        <f>BO1260/BH1259</f>
        <v>0.2011173184357542</v>
      </c>
      <c r="BQ1260" s="7"/>
      <c r="BS1260" s="1"/>
      <c r="BT1260" s="15"/>
      <c r="BU1260" s="3" t="s">
        <v>69</v>
      </c>
      <c r="BV1260" s="9">
        <f>BV1259/A1260</f>
        <v>2629.0322580645161</v>
      </c>
      <c r="BW1260" s="9">
        <f>BV1260*30</f>
        <v>78870.967741935485</v>
      </c>
      <c r="BX1260" s="19"/>
      <c r="BY1260" s="43"/>
      <c r="BZ1260" s="19"/>
      <c r="CA1260" s="19"/>
      <c r="CB1260" s="19"/>
      <c r="CC1260" s="3" t="s">
        <v>71</v>
      </c>
      <c r="CD1260" s="9">
        <f>SUM(CD1203:CD1255)</f>
        <v>20735</v>
      </c>
      <c r="CE1260" s="10">
        <f>CD1260/BV1259</f>
        <v>0.25441717791411045</v>
      </c>
      <c r="CF1260" s="7"/>
      <c r="CH1260" s="15"/>
      <c r="CI1260" s="3" t="s">
        <v>69</v>
      </c>
      <c r="CJ1260" s="9" t="e">
        <f>CJ1259/N1260</f>
        <v>#DIV/0!</v>
      </c>
      <c r="CK1260" s="9" t="e">
        <f>CJ1260*30</f>
        <v>#DIV/0!</v>
      </c>
      <c r="CL1260" s="19"/>
      <c r="CM1260" s="43"/>
      <c r="CN1260" s="19"/>
      <c r="CO1260" s="19"/>
      <c r="CP1260" s="19"/>
      <c r="CQ1260" s="3" t="s">
        <v>71</v>
      </c>
      <c r="CR1260" s="9">
        <f>SUM(CR1203:CR1255)</f>
        <v>2000</v>
      </c>
      <c r="CS1260" s="10">
        <f>CR1260/CJ1259</f>
        <v>0.29411764705882354</v>
      </c>
      <c r="CT1260" s="7"/>
      <c r="CU1260" s="248"/>
      <c r="CV1260" s="250"/>
      <c r="CW1260" s="250"/>
      <c r="CX1260" s="250"/>
      <c r="CY1260" s="250"/>
      <c r="CZ1260" s="250"/>
      <c r="DA1260" s="250"/>
      <c r="DI1260" s="248"/>
    </row>
    <row r="1261" spans="1:113" ht="15" customHeight="1">
      <c r="A1261" s="15"/>
      <c r="B1261" s="15"/>
      <c r="C1261" s="3" t="s">
        <v>72</v>
      </c>
      <c r="D1261" s="9">
        <f>D1259*0.75</f>
        <v>198600</v>
      </c>
      <c r="E1261" s="9"/>
      <c r="F1261" s="9"/>
      <c r="G1261" s="3"/>
      <c r="H1261" s="9"/>
      <c r="I1261" s="9"/>
      <c r="J1261" s="299" t="s">
        <v>73</v>
      </c>
      <c r="K1261" s="295"/>
      <c r="L1261" s="9">
        <f>D1261-L1259</f>
        <v>145020</v>
      </c>
      <c r="M1261" s="42">
        <f>L1261/D1259</f>
        <v>0.54765861027190332</v>
      </c>
      <c r="N1261" s="7"/>
      <c r="P1261" s="15"/>
      <c r="Q1261" s="3" t="s">
        <v>72</v>
      </c>
      <c r="R1261" s="9">
        <f>R1259*0.75</f>
        <v>114225</v>
      </c>
      <c r="S1261" s="9"/>
      <c r="T1261" s="9"/>
      <c r="U1261" s="3"/>
      <c r="V1261" s="9"/>
      <c r="W1261" s="9"/>
      <c r="X1261" s="299" t="s">
        <v>73</v>
      </c>
      <c r="Y1261" s="295"/>
      <c r="Z1261" s="9">
        <f>R1261-Z1259</f>
        <v>89572</v>
      </c>
      <c r="AA1261" s="42">
        <f>Z1261/R1259</f>
        <v>0.58812869336835194</v>
      </c>
      <c r="AB1261" s="7"/>
      <c r="AD1261" s="15"/>
      <c r="AE1261" s="3" t="s">
        <v>72</v>
      </c>
      <c r="AF1261" s="9">
        <f>AF1259*0.75</f>
        <v>92175</v>
      </c>
      <c r="AG1261" s="9"/>
      <c r="AH1261" s="9"/>
      <c r="AI1261" s="3"/>
      <c r="AJ1261" s="9"/>
      <c r="AK1261" s="9"/>
      <c r="AL1261" s="299" t="s">
        <v>73</v>
      </c>
      <c r="AM1261" s="295"/>
      <c r="AN1261" s="9">
        <f>AF1261-AN1259</f>
        <v>63123</v>
      </c>
      <c r="AO1261" s="42">
        <f>AN1261/AF1259</f>
        <v>0.51361269324654191</v>
      </c>
      <c r="AP1261" s="7"/>
      <c r="AR1261" s="15"/>
      <c r="AS1261" s="3" t="s">
        <v>72</v>
      </c>
      <c r="AT1261" s="9">
        <f>AT1259*0.75</f>
        <v>86625</v>
      </c>
      <c r="AU1261" s="9"/>
      <c r="AV1261" s="9"/>
      <c r="AW1261" s="3"/>
      <c r="AX1261" s="9"/>
      <c r="AY1261" s="9"/>
      <c r="AZ1261" s="299" t="s">
        <v>73</v>
      </c>
      <c r="BA1261" s="295"/>
      <c r="BB1261" s="9">
        <f>AT1261-BB1259</f>
        <v>66267</v>
      </c>
      <c r="BC1261" s="42">
        <f>BB1261/AT1259</f>
        <v>0.57374025974025977</v>
      </c>
      <c r="BD1261" s="7"/>
      <c r="BF1261" s="15"/>
      <c r="BG1261" s="3" t="s">
        <v>72</v>
      </c>
      <c r="BH1261" s="9">
        <f>BH1259*0.75</f>
        <v>53700</v>
      </c>
      <c r="BI1261" s="198"/>
      <c r="BJ1261" s="9"/>
      <c r="BK1261" s="3"/>
      <c r="BL1261" s="9"/>
      <c r="BM1261" s="9"/>
      <c r="BN1261" s="43" t="s">
        <v>73</v>
      </c>
      <c r="BO1261" s="9">
        <f>BH1261-BO1260</f>
        <v>39300</v>
      </c>
      <c r="BP1261" s="10">
        <f>BO1261/BH1259</f>
        <v>0.5488826815642458</v>
      </c>
      <c r="BQ1261" s="7"/>
      <c r="BS1261" s="1"/>
      <c r="BT1261" s="15"/>
      <c r="BU1261" s="3" t="s">
        <v>72</v>
      </c>
      <c r="BV1261" s="9">
        <f>BV1259*0.75</f>
        <v>61125</v>
      </c>
      <c r="BW1261" s="247"/>
      <c r="BX1261" s="9"/>
      <c r="BY1261" s="3"/>
      <c r="BZ1261" s="9"/>
      <c r="CA1261" s="9"/>
      <c r="CB1261" s="19"/>
      <c r="CC1261" s="43" t="s">
        <v>73</v>
      </c>
      <c r="CD1261" s="9">
        <f>BV1261-CD1260</f>
        <v>40390</v>
      </c>
      <c r="CE1261" s="10">
        <f>CD1261/BV1259</f>
        <v>0.49558282208588955</v>
      </c>
      <c r="CF1261" s="7"/>
      <c r="CH1261" s="15"/>
      <c r="CI1261" s="3" t="s">
        <v>72</v>
      </c>
      <c r="CJ1261" s="9">
        <f>CJ1259*0.75</f>
        <v>5100</v>
      </c>
      <c r="CK1261" s="247"/>
      <c r="CL1261" s="9"/>
      <c r="CM1261" s="3"/>
      <c r="CN1261" s="9"/>
      <c r="CO1261" s="9"/>
      <c r="CP1261" s="19"/>
      <c r="CQ1261" s="43" t="s">
        <v>73</v>
      </c>
      <c r="CR1261" s="9">
        <f>CJ1261-CR1260</f>
        <v>3100</v>
      </c>
      <c r="CS1261" s="10">
        <f>CR1261/CJ1259</f>
        <v>0.45588235294117646</v>
      </c>
      <c r="CT1261" s="7"/>
      <c r="CU1261" s="248"/>
      <c r="CV1261" s="250"/>
      <c r="CW1261" s="250"/>
      <c r="CX1261" s="250"/>
      <c r="CY1261" s="250"/>
      <c r="CZ1261" s="250"/>
      <c r="DA1261" s="250"/>
      <c r="DI1261" s="248"/>
    </row>
    <row r="1262" spans="1:113" ht="15" customHeight="1">
      <c r="A1262" s="15"/>
      <c r="B1262" s="15"/>
      <c r="C1262" s="3" t="s">
        <v>74</v>
      </c>
      <c r="D1262" s="9">
        <f>D1334</f>
        <v>211400</v>
      </c>
      <c r="E1262" s="9"/>
      <c r="F1262" s="9"/>
      <c r="G1262" s="3"/>
      <c r="H1262" s="9"/>
      <c r="I1262" s="247"/>
      <c r="J1262" s="62"/>
      <c r="K1262" s="9"/>
      <c r="L1262" s="95"/>
      <c r="M1262" s="10"/>
      <c r="N1262" s="7"/>
      <c r="P1262" s="15"/>
      <c r="Q1262" s="3" t="s">
        <v>74</v>
      </c>
      <c r="R1262" s="9">
        <f>R1334</f>
        <v>139700</v>
      </c>
      <c r="S1262" s="9"/>
      <c r="T1262" s="9"/>
      <c r="U1262" s="3"/>
      <c r="V1262" s="9"/>
      <c r="W1262" s="247"/>
      <c r="X1262" s="62"/>
      <c r="Y1262" s="9"/>
      <c r="Z1262" s="95"/>
      <c r="AA1262" s="10"/>
      <c r="AB1262" s="7"/>
      <c r="AD1262" s="15"/>
      <c r="AE1262" s="3" t="s">
        <v>74</v>
      </c>
      <c r="AF1262" s="9">
        <f>AF1334</f>
        <v>127900</v>
      </c>
      <c r="AG1262" s="9"/>
      <c r="AH1262" s="9"/>
      <c r="AI1262" s="3"/>
      <c r="AJ1262" s="9"/>
      <c r="AK1262" s="247"/>
      <c r="AL1262" s="62"/>
      <c r="AM1262" s="9"/>
      <c r="AN1262" s="95"/>
      <c r="AO1262" s="10"/>
      <c r="AP1262" s="7"/>
      <c r="AR1262" s="15"/>
      <c r="AS1262" s="3" t="s">
        <v>74</v>
      </c>
      <c r="AT1262" s="9">
        <f>AT1332</f>
        <v>0</v>
      </c>
      <c r="AU1262" s="9"/>
      <c r="AV1262" s="9"/>
      <c r="AW1262" s="3" t="s">
        <v>71</v>
      </c>
      <c r="AX1262" s="9">
        <f>SUM(BB1203:BB1255)</f>
        <v>20358</v>
      </c>
      <c r="AY1262" s="10">
        <f>AX1262/AT1259</f>
        <v>0.17625974025974026</v>
      </c>
      <c r="AZ1262" s="115"/>
      <c r="BA1262" s="10"/>
      <c r="BB1262" s="10"/>
      <c r="BC1262" s="10"/>
      <c r="BD1262" s="7"/>
      <c r="BF1262" s="15"/>
      <c r="BG1262" s="3" t="s">
        <v>74</v>
      </c>
      <c r="BH1262" s="9">
        <f>BH1334</f>
        <v>78500</v>
      </c>
      <c r="BI1262" s="198"/>
      <c r="BJ1262" s="9"/>
      <c r="BK1262" s="31"/>
      <c r="BL1262" s="31"/>
      <c r="BM1262" s="31"/>
      <c r="BN1262" s="10"/>
      <c r="BO1262" s="97"/>
      <c r="BP1262" s="10"/>
      <c r="BQ1262" s="7"/>
      <c r="BS1262" s="1"/>
      <c r="BT1262" s="15"/>
      <c r="BU1262" s="3" t="s">
        <v>74</v>
      </c>
      <c r="BV1262" s="9">
        <f>BV1334</f>
        <v>61700</v>
      </c>
      <c r="BW1262" s="247"/>
      <c r="BX1262" s="9"/>
      <c r="BY1262" s="31"/>
      <c r="BZ1262" s="31"/>
      <c r="CA1262" s="31"/>
      <c r="CB1262" s="31"/>
      <c r="CC1262" s="10"/>
      <c r="CD1262" s="97"/>
      <c r="CE1262" s="10"/>
      <c r="CF1262" s="7"/>
      <c r="CH1262" s="15"/>
      <c r="CI1262" s="3" t="s">
        <v>74</v>
      </c>
      <c r="CJ1262" s="9">
        <f>CJ1334</f>
        <v>61700</v>
      </c>
      <c r="CK1262" s="247"/>
      <c r="CL1262" s="9"/>
      <c r="CM1262" s="31"/>
      <c r="CN1262" s="31"/>
      <c r="CO1262" s="31"/>
      <c r="CP1262" s="31"/>
      <c r="CQ1262" s="10"/>
      <c r="CR1262" s="97"/>
      <c r="CS1262" s="10"/>
      <c r="CT1262" s="7"/>
      <c r="CU1262" s="248"/>
      <c r="CV1262" s="250"/>
      <c r="CW1262" s="13"/>
      <c r="CX1262" s="13"/>
      <c r="CY1262" s="13"/>
      <c r="CZ1262" s="13"/>
      <c r="DA1262" s="250"/>
      <c r="DI1262" s="248"/>
    </row>
    <row r="1263" spans="1:113" ht="15" customHeight="1">
      <c r="A1263" s="15"/>
      <c r="B1263" s="15"/>
      <c r="C1263" s="9"/>
      <c r="D1263" s="9"/>
      <c r="E1263" s="9"/>
      <c r="F1263" s="9"/>
      <c r="G1263" s="3"/>
      <c r="H1263" s="9"/>
      <c r="I1263" s="247"/>
      <c r="J1263" s="62"/>
      <c r="K1263" s="91"/>
      <c r="L1263" s="95"/>
      <c r="M1263" s="10"/>
      <c r="N1263" s="7"/>
      <c r="P1263" s="15"/>
      <c r="Q1263" s="9"/>
      <c r="R1263" s="9"/>
      <c r="S1263" s="9"/>
      <c r="T1263" s="9"/>
      <c r="U1263" s="3"/>
      <c r="V1263" s="9"/>
      <c r="W1263" s="247"/>
      <c r="X1263" s="68"/>
      <c r="Y1263" s="91"/>
      <c r="Z1263" s="95"/>
      <c r="AA1263" s="10"/>
      <c r="AB1263" s="7"/>
      <c r="AD1263" s="15"/>
      <c r="AE1263" s="9"/>
      <c r="AF1263" s="9"/>
      <c r="AG1263" s="9"/>
      <c r="AH1263" s="9"/>
      <c r="AI1263" s="3"/>
      <c r="AJ1263" s="9"/>
      <c r="AK1263" s="247"/>
      <c r="AL1263" s="68"/>
      <c r="AM1263" s="91"/>
      <c r="AN1263" s="95"/>
      <c r="AO1263" s="10"/>
      <c r="AP1263" s="7"/>
      <c r="AR1263" s="15"/>
      <c r="AS1263" s="9"/>
      <c r="AT1263" s="9"/>
      <c r="AU1263" s="9"/>
      <c r="AV1263" s="9"/>
      <c r="AW1263" s="3"/>
      <c r="AX1263" s="9"/>
      <c r="AY1263" s="10"/>
      <c r="AZ1263" s="115"/>
      <c r="BA1263" s="10"/>
      <c r="BB1263" s="10"/>
      <c r="BC1263" s="10"/>
      <c r="BD1263" s="7"/>
      <c r="BF1263" s="15"/>
      <c r="BG1263" s="9"/>
      <c r="BH1263" s="9"/>
      <c r="BI1263" s="198"/>
      <c r="BJ1263" s="9"/>
      <c r="BK1263" s="31"/>
      <c r="BL1263" s="31"/>
      <c r="BM1263" s="31"/>
      <c r="BN1263" s="10"/>
      <c r="BO1263" s="97"/>
      <c r="BP1263" s="10"/>
      <c r="BQ1263" s="7"/>
      <c r="BS1263" s="1"/>
      <c r="BT1263" s="15"/>
      <c r="BU1263" s="9"/>
      <c r="BV1263" s="9"/>
      <c r="BW1263" s="247"/>
      <c r="BX1263" s="9"/>
      <c r="BY1263" s="31"/>
      <c r="BZ1263" s="31"/>
      <c r="CA1263" s="31"/>
      <c r="CB1263" s="31"/>
      <c r="CC1263" s="10"/>
      <c r="CD1263" s="97"/>
      <c r="CE1263" s="10"/>
      <c r="CF1263" s="7"/>
      <c r="CH1263" s="15"/>
      <c r="CI1263" s="9"/>
      <c r="CJ1263" s="9"/>
      <c r="CK1263" s="247"/>
      <c r="CL1263" s="9"/>
      <c r="CM1263" s="31"/>
      <c r="CN1263" s="31"/>
      <c r="CO1263" s="31"/>
      <c r="CP1263" s="31"/>
      <c r="CQ1263" s="10"/>
      <c r="CR1263" s="97"/>
      <c r="CS1263" s="10"/>
      <c r="CT1263" s="7"/>
      <c r="CU1263" s="248"/>
      <c r="CV1263" s="250"/>
      <c r="CW1263" s="13"/>
      <c r="CX1263" s="13"/>
      <c r="CY1263" s="13"/>
      <c r="CZ1263" s="13"/>
      <c r="DA1263" s="250"/>
      <c r="DI1263" s="248"/>
    </row>
    <row r="1264" spans="1:113" ht="15" customHeight="1">
      <c r="A1264" s="15"/>
      <c r="B1264" s="15"/>
      <c r="C1264" s="9"/>
      <c r="D1264" s="9"/>
      <c r="E1264" s="9"/>
      <c r="F1264" s="9"/>
      <c r="G1264" s="3"/>
      <c r="H1264" s="9"/>
      <c r="I1264" s="9"/>
      <c r="J1264" s="98"/>
      <c r="K1264" s="99"/>
      <c r="L1264" s="10"/>
      <c r="M1264" s="10"/>
      <c r="N1264" s="7"/>
      <c r="P1264" s="15"/>
      <c r="Q1264" s="9"/>
      <c r="R1264" s="9"/>
      <c r="S1264" s="9"/>
      <c r="T1264" s="9"/>
      <c r="U1264" s="3"/>
      <c r="V1264" s="9"/>
      <c r="W1264" s="9"/>
      <c r="X1264" s="69"/>
      <c r="Y1264" s="99"/>
      <c r="Z1264" s="10"/>
      <c r="AA1264" s="10"/>
      <c r="AB1264" s="7"/>
      <c r="AD1264" s="15"/>
      <c r="AE1264" s="9"/>
      <c r="AF1264" s="9"/>
      <c r="AG1264" s="9"/>
      <c r="AH1264" s="9"/>
      <c r="AI1264" s="3"/>
      <c r="AJ1264" s="9"/>
      <c r="AK1264" s="9"/>
      <c r="AL1264" s="69"/>
      <c r="AM1264" s="99"/>
      <c r="AN1264" s="10"/>
      <c r="AO1264" s="10"/>
      <c r="AP1264" s="7"/>
      <c r="AR1264" s="15"/>
      <c r="AS1264" s="9"/>
      <c r="AT1264" s="9"/>
      <c r="AU1264" s="9"/>
      <c r="AV1264" s="9"/>
      <c r="AW1264" s="3" t="s">
        <v>73</v>
      </c>
      <c r="AX1264" s="9">
        <f>AT1261-AX1262</f>
        <v>66267</v>
      </c>
      <c r="AY1264" s="10">
        <f>AX1264/AT1259</f>
        <v>0.57374025974025977</v>
      </c>
      <c r="AZ1264" s="115"/>
      <c r="BA1264" s="10"/>
      <c r="BB1264" s="10"/>
      <c r="BC1264" s="10"/>
      <c r="BD1264" s="7"/>
      <c r="BF1264" s="15"/>
      <c r="BG1264" s="9"/>
      <c r="BH1264" s="9"/>
      <c r="BI1264" s="73"/>
      <c r="BJ1264" s="78"/>
      <c r="BK1264" s="100"/>
      <c r="BL1264" s="78"/>
      <c r="BM1264" s="92"/>
      <c r="BN1264" s="92"/>
      <c r="BO1264" s="10"/>
      <c r="BP1264" s="10"/>
      <c r="BQ1264" s="7"/>
      <c r="BS1264" s="1"/>
      <c r="BT1264" s="15"/>
      <c r="BU1264" s="9"/>
      <c r="BV1264" s="9"/>
      <c r="BW1264" s="247"/>
      <c r="BX1264" s="9"/>
      <c r="BY1264" s="3"/>
      <c r="BZ1264" s="9"/>
      <c r="CA1264" s="10"/>
      <c r="CB1264" s="10"/>
      <c r="CC1264" s="10"/>
      <c r="CD1264" s="97"/>
      <c r="CE1264" s="10"/>
      <c r="CF1264" s="7"/>
      <c r="CH1264" s="15"/>
      <c r="CI1264" s="9"/>
      <c r="CJ1264" s="9"/>
      <c r="CK1264" s="247"/>
      <c r="CL1264" s="9"/>
      <c r="CM1264" s="3"/>
      <c r="CN1264" s="9"/>
      <c r="CO1264" s="10"/>
      <c r="CP1264" s="10"/>
      <c r="CQ1264" s="10"/>
      <c r="CR1264" s="97"/>
      <c r="CS1264" s="10"/>
      <c r="CT1264" s="7"/>
      <c r="CU1264" s="248"/>
      <c r="CV1264" s="250"/>
      <c r="CW1264" s="13"/>
      <c r="CX1264" s="13"/>
      <c r="CY1264" s="13"/>
      <c r="CZ1264" s="13"/>
      <c r="DA1264" s="250"/>
      <c r="DI1264" s="248"/>
    </row>
    <row r="1265" spans="1:118" ht="15" customHeight="1">
      <c r="A1265" s="300" t="s">
        <v>75</v>
      </c>
      <c r="B1265" s="301"/>
      <c r="C1265" s="295"/>
      <c r="D1265" s="44">
        <f>SUM(D1203,D1207,D1211,D1215,D1219,D1223,D1226,D1231,D1235,D1239,D1243,D1247,D1251)*100</f>
        <v>85100</v>
      </c>
      <c r="E1265" s="95">
        <f>D1265/A1260</f>
        <v>2745.1612903225805</v>
      </c>
      <c r="F1265" s="9"/>
      <c r="G1265" s="3">
        <f>D1265/H1265</f>
        <v>3700</v>
      </c>
      <c r="H1265" s="44">
        <f>SUM(H1203,H1207,H1211,H1215,H1219,H1223,H1226,H1231,H1235,H1239,H1243,H1247,H1251)</f>
        <v>23</v>
      </c>
      <c r="I1265" s="9"/>
      <c r="J1265" s="90" t="str">
        <f t="shared" ref="J1265:K1268" si="2013">J1203</f>
        <v>NICIマスコット</v>
      </c>
      <c r="K1265" s="91">
        <f t="shared" si="2013"/>
        <v>682</v>
      </c>
      <c r="L1265" s="44">
        <f>SUM(L1203,L1207,L1211,L1215,L1219,L1223,L1226,L1231,L1235,L1239,L1243,L1247,L1251)</f>
        <v>15184</v>
      </c>
      <c r="M1265" s="42">
        <f>L1265/D1265</f>
        <v>0.17842538190364277</v>
      </c>
      <c r="N1265" s="7"/>
      <c r="P1265" s="300" t="s">
        <v>75</v>
      </c>
      <c r="Q1265" s="295"/>
      <c r="R1265" s="44">
        <f>SUM(R1203,R1207,R1211,R1215,R1219,R1223,R1226,R1231,R1235,R1239,R1243,R1247,R1251)*100</f>
        <v>33300</v>
      </c>
      <c r="S1265" s="95">
        <f>R1265/A1260</f>
        <v>1074.1935483870968</v>
      </c>
      <c r="T1265" s="9"/>
      <c r="U1265" s="3">
        <f>R1265/V1265</f>
        <v>2775</v>
      </c>
      <c r="V1265" s="44">
        <f>SUM(V1203,V1207,V1211,V1215,V1219,V1223,V1226,V1231,V1235,V1239,V1243,V1247,V1251)</f>
        <v>12</v>
      </c>
      <c r="W1265" s="9"/>
      <c r="X1265" s="90" t="str">
        <f t="shared" ref="X1265:Y1268" si="2014">X1203</f>
        <v>2CBC</v>
      </c>
      <c r="Y1265" s="91">
        <f t="shared" si="2014"/>
        <v>700</v>
      </c>
      <c r="Z1265" s="44">
        <f>SUM(Z1203,Z1207,Z1211,Z1215,Z1219,Z1223,Z1226,Z1231,Z1235,Z1239,Z1243,Z1247,Z1251)</f>
        <v>8400</v>
      </c>
      <c r="AA1265" s="42">
        <f>Z1265/R1265</f>
        <v>0.25225225225225223</v>
      </c>
      <c r="AB1265" s="7"/>
      <c r="AD1265" s="300" t="s">
        <v>75</v>
      </c>
      <c r="AE1265" s="295"/>
      <c r="AF1265" s="44">
        <f>SUM(AF1203,AF1207,AF1211,AF1215,AF1219,AF1223,AF1226,AF1231,AF1235,AF1239,AF1243,AF1247,AF1251)*100</f>
        <v>40500</v>
      </c>
      <c r="AG1265" s="95">
        <f>AF1265/$A1260</f>
        <v>1306.4516129032259</v>
      </c>
      <c r="AH1265" s="9"/>
      <c r="AI1265" s="3">
        <f>AF1265/AJ1265</f>
        <v>2700</v>
      </c>
      <c r="AJ1265" s="44">
        <f>SUM(AJ1203,AJ1207,AJ1211,AJ1215,AJ1219,AJ1223,AJ1226,AJ1231,AJ1235,AJ1239,AJ1243,AJ1247,AJ1251)</f>
        <v>15</v>
      </c>
      <c r="AK1265" s="9"/>
      <c r="AL1265" s="90" t="str">
        <f t="shared" ref="AL1265:AM1268" si="2015">AL1203</f>
        <v>サンリオリストバンド</v>
      </c>
      <c r="AM1265" s="91">
        <f t="shared" si="2015"/>
        <v>550</v>
      </c>
      <c r="AN1265" s="44">
        <f>SUM(AN1203,AN1207,AN1211,AN1215,AN1219,AN1223,AN1226,AN1231,AN1235,AN1239,AN1243,AN1247,AN1251)</f>
        <v>9450</v>
      </c>
      <c r="AO1265" s="42">
        <f>AN1265/AF1265</f>
        <v>0.23333333333333334</v>
      </c>
      <c r="AP1265" s="7"/>
      <c r="AR1265" s="300" t="s">
        <v>75</v>
      </c>
      <c r="AS1265" s="295"/>
      <c r="AT1265" s="44">
        <f>SUM(AT1203,AT1207,AT1211,AT1215,AT1219,AT1223,AT1226,AT1231,AT1235,AT1239,AT1243,AT1247,AT1251)*100</f>
        <v>32200</v>
      </c>
      <c r="AU1265" s="95">
        <f>AT1265/$A1260</f>
        <v>1038.7096774193549</v>
      </c>
      <c r="AV1265" s="9"/>
      <c r="AW1265" s="3">
        <f>AT1265/AX1265</f>
        <v>1238.4615384615386</v>
      </c>
      <c r="AX1265" s="44">
        <f>SUM(AX1203,AX1207,AX1211,AX1215,AX1219,AX1223,AX1226,AX1231,AX1235,AX1239,AX1243,AX1247,AX1251)</f>
        <v>26</v>
      </c>
      <c r="AY1265" s="9"/>
      <c r="AZ1265" s="90" t="str">
        <f t="shared" ref="AZ1265:BA1268" si="2016">AZ1203</f>
        <v>プチリップブラシ</v>
      </c>
      <c r="BA1265" s="91">
        <f t="shared" si="2016"/>
        <v>196</v>
      </c>
      <c r="BB1265" s="44">
        <f>SUM(BB1203,BB1207,BB1211,BB1215,BB1219,BB1223,BB1226,BB1231,BB1235,BB1239,BB1243,BB1247,BB1251)</f>
        <v>6554</v>
      </c>
      <c r="BC1265" s="42">
        <f>BB1265/AT1265</f>
        <v>0.20354037267080746</v>
      </c>
      <c r="BD1265" s="7"/>
      <c r="BF1265" s="15"/>
      <c r="BG1265" s="9"/>
      <c r="BH1265" s="9"/>
      <c r="BI1265" s="73"/>
      <c r="BJ1265" s="9"/>
      <c r="BK1265" s="3"/>
      <c r="BL1265" s="9"/>
      <c r="BM1265" s="9"/>
      <c r="BN1265" s="9"/>
      <c r="BO1265" s="9"/>
      <c r="BP1265" s="9"/>
      <c r="BQ1265" s="7"/>
      <c r="BS1265" s="1"/>
      <c r="BT1265" s="15"/>
      <c r="BU1265" s="9"/>
      <c r="BV1265" s="9"/>
      <c r="BW1265" s="9"/>
      <c r="BX1265" s="78"/>
      <c r="BY1265" s="100"/>
      <c r="BZ1265" s="78"/>
      <c r="CA1265" s="78"/>
      <c r="CB1265" s="78"/>
      <c r="CC1265" s="78"/>
      <c r="CD1265" s="9"/>
      <c r="CE1265" s="9"/>
      <c r="CF1265" s="7"/>
      <c r="CH1265" s="15"/>
      <c r="CI1265" s="9"/>
      <c r="CJ1265" s="9"/>
      <c r="CK1265" s="9"/>
      <c r="CL1265" s="78"/>
      <c r="CM1265" s="100"/>
      <c r="CN1265" s="78"/>
      <c r="CO1265" s="78"/>
      <c r="CP1265" s="78"/>
      <c r="CQ1265" s="78"/>
      <c r="CR1265" s="9"/>
      <c r="CS1265" s="9"/>
      <c r="CT1265" s="7"/>
      <c r="CU1265" s="248"/>
      <c r="CV1265" s="250"/>
      <c r="CW1265" s="250"/>
      <c r="CX1265" s="250"/>
      <c r="CY1265" s="250"/>
      <c r="CZ1265" s="250"/>
      <c r="DA1265" s="250"/>
      <c r="DI1265" s="248"/>
    </row>
    <row r="1266" spans="1:118" ht="15" customHeight="1">
      <c r="A1266" s="300" t="s">
        <v>75</v>
      </c>
      <c r="B1266" s="301"/>
      <c r="C1266" s="295"/>
      <c r="D1266" s="44">
        <f>SUM(D1204,D1208,D1212,D1216,D1220,D1224,D1227,D1232,D1236,D1240,D1244,D1248,D1252)*100</f>
        <v>83400</v>
      </c>
      <c r="E1266" s="95">
        <f>D1266/A1260</f>
        <v>2690.3225806451615</v>
      </c>
      <c r="F1266" s="9"/>
      <c r="G1266" s="3">
        <f>D1266/H1266</f>
        <v>2316.6666666666665</v>
      </c>
      <c r="H1266" s="44">
        <f>SUM(H1204,H1208,H1212,H1216,H1220,H1224,H1227,H1232,H1236,H1240,H1244,H1248,H1252)</f>
        <v>36</v>
      </c>
      <c r="I1266" s="9"/>
      <c r="J1266" s="90" t="str">
        <f t="shared" si="2013"/>
        <v>ピクミンマスコット</v>
      </c>
      <c r="K1266" s="91">
        <f t="shared" si="2013"/>
        <v>682</v>
      </c>
      <c r="L1266" s="44">
        <f>SUM(L1204,L1208,L1212,L1216,L1220,L1224,L1227,L1232,L1236,L1240,L1244,L1248,L1252)</f>
        <v>24552</v>
      </c>
      <c r="M1266" s="42">
        <f>L1266/D1266</f>
        <v>0.29438848920863309</v>
      </c>
      <c r="N1266" s="7"/>
      <c r="P1266" s="300" t="s">
        <v>75</v>
      </c>
      <c r="Q1266" s="295"/>
      <c r="R1266" s="44">
        <f>SUM(R1204,R1208,R1212,R1216,R1220,R1224,R1227,R1232,R1236,R1240,R1244,R1248,R1252)*100</f>
        <v>44900</v>
      </c>
      <c r="S1266" s="95">
        <f>R1266/A1260</f>
        <v>1448.3870967741937</v>
      </c>
      <c r="T1266" s="9"/>
      <c r="U1266" s="3">
        <f>R1266/V1266</f>
        <v>1247.2222222222222</v>
      </c>
      <c r="V1266" s="44">
        <f>SUM(V1204,V1208,V1212,V1216,V1220,V1224,V1227,V1232,V1236,V1240,V1244,V1248,V1252)</f>
        <v>36</v>
      </c>
      <c r="W1266" s="9"/>
      <c r="X1266" s="90" t="str">
        <f t="shared" si="2014"/>
        <v>グミッツェル</v>
      </c>
      <c r="Y1266" s="91">
        <f t="shared" si="2014"/>
        <v>165</v>
      </c>
      <c r="Z1266" s="44">
        <f>SUM(Z1204,Z1208,Z1212,Z1216,Z1220,Z1224,Z1227,Z1232,Z1236,Z1240,Z1244,Z1248,Z1252)</f>
        <v>5940</v>
      </c>
      <c r="AA1266" s="42">
        <f>Z1266/R1266</f>
        <v>0.13229398663697103</v>
      </c>
      <c r="AB1266" s="7"/>
      <c r="AD1266" s="300" t="s">
        <v>75</v>
      </c>
      <c r="AE1266" s="295"/>
      <c r="AF1266" s="44">
        <f>SUM(AF1204,AF1208,AF1212,AF1216,AF1220,AF1224,AF1227,AF1232,AF1236,AF1240,AF1244,AF1248,AF1252)*100</f>
        <v>32600</v>
      </c>
      <c r="AG1266" s="95">
        <f>AF1266/$A1260</f>
        <v>1051.6129032258063</v>
      </c>
      <c r="AH1266" s="9"/>
      <c r="AI1266" s="3">
        <f>AF1266/AJ1266</f>
        <v>2507.6923076923076</v>
      </c>
      <c r="AJ1266" s="44">
        <f>SUM(AJ1204,AJ1208,AJ1212,AJ1216,AJ1220,AJ1224,AJ1227,AJ1232,AJ1236,AJ1240,AJ1244,AJ1248,AJ1252)</f>
        <v>13</v>
      </c>
      <c r="AK1266" s="9"/>
      <c r="AL1266" s="90" t="str">
        <f t="shared" si="2015"/>
        <v>サンリオがま口</v>
      </c>
      <c r="AM1266" s="91">
        <f t="shared" si="2015"/>
        <v>500</v>
      </c>
      <c r="AN1266" s="44">
        <f>SUM(AN1204,AN1208,AN1212,AN1216,AN1220,AN1224,AN1227,AN1232,AN1236,AN1240,AN1244,AN1248,AN1252)</f>
        <v>6500</v>
      </c>
      <c r="AO1266" s="42">
        <f>AN1266/AF1266</f>
        <v>0.19938650306748465</v>
      </c>
      <c r="AP1266" s="7"/>
      <c r="AR1266" s="300" t="s">
        <v>75</v>
      </c>
      <c r="AS1266" s="295"/>
      <c r="AT1266" s="44">
        <f>SUM(AT1204,AT1208,AT1212,AT1216,AT1220,AT1224,AT1227,AT1232,AT1236,AT1240,AT1244,AT1248,AT1252)*100</f>
        <v>19000</v>
      </c>
      <c r="AU1266" s="95">
        <f>AT1266/$A1260</f>
        <v>612.90322580645159</v>
      </c>
      <c r="AV1266" s="9"/>
      <c r="AW1266" s="3">
        <f>AT1266/AX1266</f>
        <v>358.49056603773585</v>
      </c>
      <c r="AX1266" s="44">
        <f>SUM(AX1204,AX1208,AX1212,AX1216,AX1220,AX1224,AX1227,AX1232,AX1236,AX1240,AX1244,AX1248,AX1252)</f>
        <v>53</v>
      </c>
      <c r="AY1266" s="9"/>
      <c r="AZ1266" s="90" t="str">
        <f t="shared" si="2016"/>
        <v>プチリップBC</v>
      </c>
      <c r="BA1266" s="91">
        <f t="shared" si="2016"/>
        <v>100</v>
      </c>
      <c r="BB1266" s="44">
        <f>SUM(BB1204,BB1208,BB1212,BB1216,BB1220,BB1224,BB1227,BB1232,BB1236,BB1240,BB1244,BB1248,BB1252)</f>
        <v>5300</v>
      </c>
      <c r="BC1266" s="42">
        <f>BB1266/AT1266</f>
        <v>0.27894736842105261</v>
      </c>
      <c r="BD1266" s="7"/>
      <c r="BF1266" s="15"/>
      <c r="BG1266" s="9"/>
      <c r="BH1266" s="9"/>
      <c r="BI1266" s="73"/>
      <c r="BJ1266" s="9"/>
      <c r="BK1266" s="3"/>
      <c r="BL1266" s="9"/>
      <c r="BM1266" s="9"/>
      <c r="BN1266" s="9"/>
      <c r="BO1266" s="9"/>
      <c r="BP1266" s="9"/>
      <c r="BQ1266" s="7"/>
      <c r="BS1266" s="1"/>
      <c r="BT1266" s="15"/>
      <c r="BU1266" s="9"/>
      <c r="BV1266" s="9"/>
      <c r="BW1266" s="9"/>
      <c r="BX1266" s="9"/>
      <c r="BY1266" s="3"/>
      <c r="BZ1266" s="9"/>
      <c r="CA1266" s="9"/>
      <c r="CB1266" s="9"/>
      <c r="CC1266" s="9"/>
      <c r="CD1266" s="9"/>
      <c r="CE1266" s="9"/>
      <c r="CF1266" s="7"/>
      <c r="CH1266" s="15"/>
      <c r="CI1266" s="9"/>
      <c r="CJ1266" s="9"/>
      <c r="CK1266" s="9"/>
      <c r="CL1266" s="9"/>
      <c r="CM1266" s="3"/>
      <c r="CN1266" s="9"/>
      <c r="CO1266" s="9"/>
      <c r="CP1266" s="9"/>
      <c r="CQ1266" s="9"/>
      <c r="CR1266" s="9"/>
      <c r="CS1266" s="9"/>
      <c r="CT1266" s="7"/>
      <c r="CU1266" s="248"/>
      <c r="CV1266" s="250"/>
      <c r="CW1266" s="250"/>
      <c r="CX1266" s="250"/>
      <c r="CY1266" s="250"/>
      <c r="CZ1266" s="250"/>
      <c r="DA1266" s="250"/>
      <c r="DI1266" s="248"/>
    </row>
    <row r="1267" spans="1:118" ht="15" customHeight="1">
      <c r="A1267" s="300" t="s">
        <v>75</v>
      </c>
      <c r="B1267" s="301"/>
      <c r="C1267" s="295"/>
      <c r="D1267" s="44">
        <f>SUM(D1205,D1209,D1213,D1217,D1221,D1225,D1228,D1233,D1237,D1241,D1245,D1249,D1253)*100</f>
        <v>41700</v>
      </c>
      <c r="E1267" s="95">
        <f>D1267/A1260</f>
        <v>1345.1612903225807</v>
      </c>
      <c r="F1267" s="9"/>
      <c r="G1267" s="3">
        <f>D1267/H1267</f>
        <v>969.76744186046517</v>
      </c>
      <c r="H1267" s="44">
        <f>SUM(H1205,H1209,H1213,H1217,H1221,H1225,H1228,H1233,H1237,H1241,H1245,H1249,H1253)</f>
        <v>43</v>
      </c>
      <c r="I1267" s="9"/>
      <c r="J1267" s="90" t="str">
        <f t="shared" si="2013"/>
        <v>グミッツェルプチ</v>
      </c>
      <c r="K1267" s="91">
        <f t="shared" si="2013"/>
        <v>188</v>
      </c>
      <c r="L1267" s="44">
        <f>SUM(L1205,L1209,L1213,L1217,L1221,L1225,L1228,L1233,L1237,L1241,L1245,L1249,L1253)</f>
        <v>8084</v>
      </c>
      <c r="M1267" s="42">
        <f>L1267/D1267</f>
        <v>0.1938609112709832</v>
      </c>
      <c r="N1267" s="7"/>
      <c r="P1267" s="300" t="s">
        <v>75</v>
      </c>
      <c r="Q1267" s="295"/>
      <c r="R1267" s="44">
        <f>SUM(R1205,R1209,R1213,R1217,R1221,R1225,R1228,R1233,R1237,R1241,R1245,R1249,R1253)*100</f>
        <v>51900</v>
      </c>
      <c r="S1267" s="95">
        <f>R1267/A1260</f>
        <v>1674.1935483870968</v>
      </c>
      <c r="T1267" s="9"/>
      <c r="U1267" s="3">
        <f>R1267/V1267</f>
        <v>4718.181818181818</v>
      </c>
      <c r="V1267" s="44">
        <f>SUM(V1205,V1209,V1213,V1217,V1221,V1225,V1228,V1233,V1237,V1241,V1245,V1249,V1253)</f>
        <v>11</v>
      </c>
      <c r="W1267" s="9"/>
      <c r="X1267" s="90" t="str">
        <f t="shared" si="2014"/>
        <v>サンリオキーケース</v>
      </c>
      <c r="Y1267" s="91">
        <f t="shared" si="2014"/>
        <v>640</v>
      </c>
      <c r="Z1267" s="44">
        <f>SUM(Z1205,Z1209,Z1213,Z1217,Z1221,Z1225,Z1228,Z1233,Z1237,Z1241,Z1245,Z1249,Z1253)</f>
        <v>7040</v>
      </c>
      <c r="AA1267" s="42">
        <f>Z1267/R1267</f>
        <v>0.13564547206165703</v>
      </c>
      <c r="AB1267" s="7"/>
      <c r="AD1267" s="300" t="s">
        <v>75</v>
      </c>
      <c r="AE1267" s="295"/>
      <c r="AF1267" s="44">
        <f>SUM(AF1205,AF1209,AF1213,AF1217,AF1221,AF1225,AF1228,AF1233,AF1237,AF1241,AF1245,AF1249,AF1253)*100</f>
        <v>25900</v>
      </c>
      <c r="AG1267" s="95">
        <f>AF1267/$A1260</f>
        <v>835.48387096774195</v>
      </c>
      <c r="AH1267" s="9"/>
      <c r="AI1267" s="3">
        <f>AF1267/AJ1267</f>
        <v>1850</v>
      </c>
      <c r="AJ1267" s="44">
        <f>SUM(AJ1205,AJ1209,AJ1213,AJ1217,AJ1221,AJ1225,AJ1228,AJ1233,AJ1237,AJ1241,AJ1245,AJ1249,AJ1253)</f>
        <v>14</v>
      </c>
      <c r="AK1267" s="9"/>
      <c r="AL1267" s="90" t="str">
        <f t="shared" si="2015"/>
        <v>ドバイチョコ</v>
      </c>
      <c r="AM1267" s="91">
        <f t="shared" si="2015"/>
        <v>398</v>
      </c>
      <c r="AN1267" s="44">
        <f>SUM(AN1205,AN1209,AN1213,AN1217,AN1221,AN1225,AN1228,AN1233,AN1237,AN1241,AN1245,AN1249,AN1253)</f>
        <v>6932</v>
      </c>
      <c r="AO1267" s="42">
        <f>AN1267/AF1267</f>
        <v>0.26764478764478766</v>
      </c>
      <c r="AP1267" s="7"/>
      <c r="AR1267" s="300" t="s">
        <v>75</v>
      </c>
      <c r="AS1267" s="295"/>
      <c r="AT1267" s="44">
        <f>SUM(AT1205,AT1209,AT1213,AT1217,AT1221,AT1225,AT1228,AT1233,AT1237,AT1241,AT1245,AT1249,AT1253)*100</f>
        <v>38500</v>
      </c>
      <c r="AU1267" s="95">
        <f>AT1267/$A1260</f>
        <v>1241.9354838709678</v>
      </c>
      <c r="AV1267" s="9"/>
      <c r="AW1267" s="3">
        <f>AT1267/AX1267</f>
        <v>12833.333333333334</v>
      </c>
      <c r="AX1267" s="44">
        <f>SUM(AX1205,AX1209,AX1213,AX1217,AX1221,AX1225,AX1228,AX1233,AX1237,AX1241,AX1245,AX1249,AX1253)</f>
        <v>3</v>
      </c>
      <c r="AY1267" s="9"/>
      <c r="AZ1267" s="90" t="str">
        <f t="shared" si="2016"/>
        <v>アクリルスライム</v>
      </c>
      <c r="BA1267" s="91">
        <f t="shared" si="2016"/>
        <v>334</v>
      </c>
      <c r="BB1267" s="44">
        <f>SUM(BB1205,BB1209,BB1213,BB1217,BB1221,BB1225,BB1228,BB1233,BB1237,BB1241,BB1245,BB1249,BB1253)</f>
        <v>1002</v>
      </c>
      <c r="BC1267" s="42">
        <f>BB1267/AT1267</f>
        <v>2.6025974025974025E-2</v>
      </c>
      <c r="BD1267" s="7"/>
      <c r="BF1267" s="15"/>
      <c r="BG1267" s="9"/>
      <c r="BH1267" s="9"/>
      <c r="BI1267" s="73"/>
      <c r="BJ1267" s="9"/>
      <c r="BK1267" s="3"/>
      <c r="BL1267" s="9"/>
      <c r="BM1267" s="9"/>
      <c r="BN1267" s="9"/>
      <c r="BO1267" s="9"/>
      <c r="BP1267" s="9"/>
      <c r="BQ1267" s="7"/>
      <c r="BS1267" s="1"/>
      <c r="BT1267" s="15"/>
      <c r="BU1267" s="9"/>
      <c r="BV1267" s="9"/>
      <c r="BW1267" s="9"/>
      <c r="BX1267" s="9"/>
      <c r="BY1267" s="3"/>
      <c r="BZ1267" s="9"/>
      <c r="CA1267" s="9"/>
      <c r="CB1267" s="9"/>
      <c r="CC1267" s="9"/>
      <c r="CD1267" s="9"/>
      <c r="CE1267" s="9"/>
      <c r="CF1267" s="7"/>
      <c r="CH1267" s="15"/>
      <c r="CI1267" s="9"/>
      <c r="CJ1267" s="9"/>
      <c r="CK1267" s="9"/>
      <c r="CL1267" s="9"/>
      <c r="CM1267" s="3"/>
      <c r="CN1267" s="9"/>
      <c r="CO1267" s="9"/>
      <c r="CP1267" s="9"/>
      <c r="CQ1267" s="9"/>
      <c r="CR1267" s="9"/>
      <c r="CS1267" s="9"/>
      <c r="CT1267" s="7"/>
      <c r="CU1267" s="248"/>
      <c r="CV1267" s="250"/>
      <c r="CW1267" s="250"/>
      <c r="CX1267" s="250"/>
      <c r="CY1267" s="250"/>
      <c r="CZ1267" s="250"/>
      <c r="DA1267" s="250"/>
      <c r="DI1267" s="248"/>
    </row>
    <row r="1268" spans="1:118" ht="15" customHeight="1">
      <c r="A1268" s="300" t="s">
        <v>75</v>
      </c>
      <c r="B1268" s="301"/>
      <c r="C1268" s="295"/>
      <c r="D1268" s="44">
        <f>SUM(D1206,D1210,D1214,D1218,D1222,D1230,D1229,D1234,D1238,D1242,D1246,D1250,D1254)*100</f>
        <v>54600</v>
      </c>
      <c r="E1268" s="95">
        <f>D1268/A1260</f>
        <v>1761.2903225806451</v>
      </c>
      <c r="F1268" s="9"/>
      <c r="G1268" s="3">
        <f>D1268/H1268</f>
        <v>1706.25</v>
      </c>
      <c r="H1268" s="44">
        <f>SUM(H1206,H1210,H1214,H1218,H1222,H1230,H1229,H1234,H1238,H1242,H1246,H1250,H1254)</f>
        <v>32</v>
      </c>
      <c r="I1268" s="9"/>
      <c r="J1268" s="90" t="str">
        <f t="shared" si="2013"/>
        <v>プロペラアヒル</v>
      </c>
      <c r="K1268" s="91">
        <f t="shared" si="2013"/>
        <v>180</v>
      </c>
      <c r="L1268" s="44">
        <f>SUM(L1206,L1210,L1214,L1218,L1222,L1230,L1229,L1234,L1238,L1242,L1246,L1250,L1254)</f>
        <v>5760</v>
      </c>
      <c r="M1268" s="42">
        <f>L1268/D1268</f>
        <v>0.10549450549450549</v>
      </c>
      <c r="N1268" s="7"/>
      <c r="P1268" s="300" t="s">
        <v>75</v>
      </c>
      <c r="Q1268" s="295"/>
      <c r="R1268" s="44">
        <f>SUM(R1206,R1210,R1214,R1218,R1222,R1230,R1229,R1234,R1238,R1242,R1246,R1250,R1254)*100</f>
        <v>22200</v>
      </c>
      <c r="S1268" s="95">
        <f>R1268/A1260</f>
        <v>716.12903225806451</v>
      </c>
      <c r="T1268" s="9"/>
      <c r="U1268" s="3">
        <f>R1268/V1268</f>
        <v>5550</v>
      </c>
      <c r="V1268" s="44">
        <f>SUM(V1206,V1210,V1214,V1218,V1222,V1230,V1229,V1234,V1238,V1242,V1246,V1250,V1254)</f>
        <v>4</v>
      </c>
      <c r="W1268" s="9"/>
      <c r="X1268" s="90" t="str">
        <f t="shared" si="2014"/>
        <v>サンリオレインボーポーチ</v>
      </c>
      <c r="Y1268" s="91">
        <f t="shared" si="2014"/>
        <v>237</v>
      </c>
      <c r="Z1268" s="44">
        <f>SUM(Z1206,Z1210,Z1214,Z1218,Z1222,Z1230,Z1229,Z1234,Z1238,Z1242,Z1246,Z1250,Z1254)</f>
        <v>3273</v>
      </c>
      <c r="AA1268" s="42">
        <f>Z1268/R1268</f>
        <v>0.14743243243243243</v>
      </c>
      <c r="AB1268" s="7"/>
      <c r="AD1268" s="300" t="s">
        <v>75</v>
      </c>
      <c r="AE1268" s="295"/>
      <c r="AF1268" s="44">
        <f>SUM(AF1206,AF1210,AF1214,AF1218,AF1222,AF1230,AF1229,AF1234,AF1238,AF1242,AF1246,AF1250,AF1254)*100</f>
        <v>23900</v>
      </c>
      <c r="AG1268" s="95">
        <f>AF1268/$A1260</f>
        <v>770.9677419354839</v>
      </c>
      <c r="AH1268" s="9"/>
      <c r="AI1268" s="3">
        <f>AF1268/AJ1268</f>
        <v>1039.1304347826087</v>
      </c>
      <c r="AJ1268" s="44">
        <f>SUM(AJ1206,AJ1210,AJ1214,AJ1218,AJ1222,AJ1230,AJ1229,AJ1234,AJ1238,AJ1242,AJ1246,AJ1250,AJ1254)</f>
        <v>23</v>
      </c>
      <c r="AK1268" s="9"/>
      <c r="AL1268" s="90" t="str">
        <f t="shared" si="2015"/>
        <v>韓国グミッツェル</v>
      </c>
      <c r="AM1268" s="91">
        <f t="shared" si="2015"/>
        <v>211</v>
      </c>
      <c r="AN1268" s="44">
        <f>SUM(AN1206,AN1210,AN1214,AN1218,AN1222,AN1230,AN1229,AN1234,AN1238,AN1242,AN1246,AN1250,AN1254)</f>
        <v>6170</v>
      </c>
      <c r="AO1268" s="42">
        <f>AN1268/AF1268</f>
        <v>0.25815899581589957</v>
      </c>
      <c r="AP1268" s="7"/>
      <c r="AR1268" s="300" t="s">
        <v>75</v>
      </c>
      <c r="AS1268" s="295"/>
      <c r="AT1268" s="44">
        <f>SUM(AT1206,AT1210,AT1214,AT1218,AT1222,AT1230,AT1229,AT1234,AT1238,AT1242,AT1246,AT1250,AT1254)*100</f>
        <v>25800</v>
      </c>
      <c r="AU1268" s="95">
        <f>AT1268/$A1260</f>
        <v>832.25806451612902</v>
      </c>
      <c r="AV1268" s="9"/>
      <c r="AW1268" s="3">
        <f>AT1268/AX1268</f>
        <v>2345.4545454545455</v>
      </c>
      <c r="AX1268" s="44">
        <f>SUM(AX1206,AX1210,AX1214,AX1218,AX1222,AX1230,AX1229,AX1234,AX1238,AX1242,AX1246,AX1250,AX1254)</f>
        <v>11</v>
      </c>
      <c r="AY1268" s="9"/>
      <c r="AZ1268" s="90" t="str">
        <f t="shared" si="2016"/>
        <v>ボイスチェンジャー</v>
      </c>
      <c r="BA1268" s="91">
        <f t="shared" si="2016"/>
        <v>682</v>
      </c>
      <c r="BB1268" s="44">
        <f>SUM(BB1206,BB1210,BB1214,BB1218,BB1222,BB1230,BB1229,BB1234,BB1238,BB1242,BB1246,BB1250,BB1254)</f>
        <v>7502</v>
      </c>
      <c r="BC1268" s="42">
        <f>BB1268/AT1268</f>
        <v>0.29077519379844963</v>
      </c>
      <c r="BD1268" s="7"/>
      <c r="BF1268" s="15"/>
      <c r="BG1268" s="9"/>
      <c r="BH1268" s="9"/>
      <c r="BI1268" s="73"/>
      <c r="BJ1268" s="9"/>
      <c r="BK1268" s="3"/>
      <c r="BL1268" s="9"/>
      <c r="BM1268" s="9"/>
      <c r="BN1268" s="9"/>
      <c r="BO1268" s="9"/>
      <c r="BP1268" s="9"/>
      <c r="BQ1268" s="7"/>
      <c r="BS1268" s="1"/>
      <c r="BT1268" s="15"/>
      <c r="BU1268" s="9"/>
      <c r="BV1268" s="9"/>
      <c r="BW1268" s="9"/>
      <c r="BX1268" s="9"/>
      <c r="BY1268" s="3"/>
      <c r="BZ1268" s="9"/>
      <c r="CA1268" s="9"/>
      <c r="CB1268" s="9"/>
      <c r="CC1268" s="9"/>
      <c r="CD1268" s="9"/>
      <c r="CE1268" s="9"/>
      <c r="CF1268" s="7"/>
      <c r="CH1268" s="15"/>
      <c r="CI1268" s="9"/>
      <c r="CJ1268" s="9"/>
      <c r="CK1268" s="9"/>
      <c r="CL1268" s="9"/>
      <c r="CM1268" s="3"/>
      <c r="CN1268" s="9"/>
      <c r="CO1268" s="9"/>
      <c r="CP1268" s="9"/>
      <c r="CQ1268" s="9"/>
      <c r="CR1268" s="9"/>
      <c r="CS1268" s="9"/>
      <c r="CT1268" s="7"/>
      <c r="CU1268" s="248"/>
      <c r="CV1268" s="250"/>
      <c r="CW1268" s="250"/>
      <c r="CX1268" s="250"/>
      <c r="CY1268" s="250"/>
      <c r="CZ1268" s="250"/>
      <c r="DA1268" s="250"/>
      <c r="DI1268" s="248"/>
    </row>
    <row r="1269" spans="1:118" ht="15" customHeight="1">
      <c r="A1269" s="15"/>
      <c r="B1269" s="15"/>
      <c r="C1269" s="3" t="s">
        <v>66</v>
      </c>
      <c r="D1269" s="9">
        <f>SUM(D1265:D1268)</f>
        <v>264800</v>
      </c>
      <c r="E1269" s="9"/>
      <c r="F1269" s="9"/>
      <c r="G1269" s="9"/>
      <c r="H1269" s="9">
        <f>SUM(H1265:H1268)</f>
        <v>134</v>
      </c>
      <c r="I1269" s="9"/>
      <c r="J1269" s="294" t="s">
        <v>76</v>
      </c>
      <c r="K1269" s="295"/>
      <c r="L1269" s="78">
        <f>SUM(L1265:L1268)</f>
        <v>53580</v>
      </c>
      <c r="M1269" s="101">
        <f>L1269/D1269</f>
        <v>0.20234138972809668</v>
      </c>
      <c r="N1269" s="93"/>
      <c r="P1269" s="15"/>
      <c r="Q1269" s="3" t="s">
        <v>66</v>
      </c>
      <c r="R1269" s="9">
        <f>SUM(R1265:R1268)</f>
        <v>152300</v>
      </c>
      <c r="S1269" s="9"/>
      <c r="T1269" s="9"/>
      <c r="U1269" s="9"/>
      <c r="V1269" s="9">
        <f>SUM(V1265:V1268)</f>
        <v>63</v>
      </c>
      <c r="W1269" s="9"/>
      <c r="X1269" s="294" t="s">
        <v>76</v>
      </c>
      <c r="Y1269" s="295"/>
      <c r="Z1269" s="78">
        <f>SUM(Z1265:Z1268)</f>
        <v>24653</v>
      </c>
      <c r="AA1269" s="101">
        <f>Z1269/R1269</f>
        <v>0.16187130663164806</v>
      </c>
      <c r="AB1269" s="93"/>
      <c r="AD1269" s="15"/>
      <c r="AE1269" s="3" t="s">
        <v>66</v>
      </c>
      <c r="AF1269" s="9">
        <f>SUM(AF1265:AF1268)</f>
        <v>122900</v>
      </c>
      <c r="AG1269" s="9"/>
      <c r="AH1269" s="9"/>
      <c r="AI1269" s="9"/>
      <c r="AJ1269" s="9">
        <f>SUM(AJ1265:AJ1268)</f>
        <v>65</v>
      </c>
      <c r="AK1269" s="9"/>
      <c r="AL1269" s="294" t="s">
        <v>76</v>
      </c>
      <c r="AM1269" s="295"/>
      <c r="AN1269" s="78">
        <f>SUM(AN1265:AN1268)</f>
        <v>29052</v>
      </c>
      <c r="AO1269" s="101">
        <f>AN1269/AF1269</f>
        <v>0.23638730675345809</v>
      </c>
      <c r="AP1269" s="93"/>
      <c r="AR1269" s="15"/>
      <c r="AS1269" s="3" t="s">
        <v>66</v>
      </c>
      <c r="AT1269" s="9">
        <f>SUM(AT1265:AT1268)</f>
        <v>115500</v>
      </c>
      <c r="AU1269" s="9"/>
      <c r="AV1269" s="9"/>
      <c r="AW1269" s="9"/>
      <c r="AX1269" s="9">
        <f>SUM(AX1265:AX1268)</f>
        <v>93</v>
      </c>
      <c r="AY1269" s="9"/>
      <c r="AZ1269" s="294" t="s">
        <v>76</v>
      </c>
      <c r="BA1269" s="295"/>
      <c r="BB1269" s="78">
        <f>SUM(BB1265:BB1268)</f>
        <v>20358</v>
      </c>
      <c r="BC1269" s="101">
        <f>BB1269/AT1269</f>
        <v>0.17625974025974026</v>
      </c>
      <c r="BD1269" s="7"/>
      <c r="BF1269" s="15"/>
      <c r="BG1269" s="9"/>
      <c r="BH1269" s="9"/>
      <c r="BI1269" s="73"/>
      <c r="BJ1269" s="9"/>
      <c r="BK1269" s="9"/>
      <c r="BL1269" s="9"/>
      <c r="BM1269" s="9"/>
      <c r="BN1269" s="9"/>
      <c r="BO1269" s="9"/>
      <c r="BP1269" s="9"/>
      <c r="BQ1269" s="7"/>
      <c r="BS1269" s="1"/>
      <c r="BT1269" s="15"/>
      <c r="BU1269" s="9"/>
      <c r="BV1269" s="9"/>
      <c r="BW1269" s="9"/>
      <c r="BX1269" s="9"/>
      <c r="BY1269" s="9"/>
      <c r="BZ1269" s="9"/>
      <c r="CA1269" s="9"/>
      <c r="CB1269" s="9"/>
      <c r="CC1269" s="9"/>
      <c r="CD1269" s="9"/>
      <c r="CE1269" s="9"/>
      <c r="CF1269" s="7"/>
      <c r="CH1269" s="15"/>
      <c r="CI1269" s="9"/>
      <c r="CJ1269" s="9"/>
      <c r="CK1269" s="9"/>
      <c r="CL1269" s="9"/>
      <c r="CM1269" s="9"/>
      <c r="CN1269" s="9"/>
      <c r="CO1269" s="9"/>
      <c r="CP1269" s="9"/>
      <c r="CQ1269" s="9"/>
      <c r="CR1269" s="9"/>
      <c r="CS1269" s="9"/>
      <c r="CT1269" s="7"/>
      <c r="CU1269" s="250"/>
      <c r="CV1269" s="250"/>
      <c r="CW1269" s="250"/>
      <c r="CX1269" s="250"/>
      <c r="CY1269" s="250"/>
      <c r="CZ1269" s="250"/>
      <c r="DA1269" s="250"/>
      <c r="DI1269" s="250"/>
    </row>
    <row r="1270" spans="1:118" ht="15" customHeight="1">
      <c r="A1270" s="45"/>
      <c r="B1270" s="45"/>
      <c r="C1270" s="248"/>
      <c r="D1270" s="250"/>
      <c r="E1270" s="250"/>
      <c r="F1270" s="250"/>
      <c r="G1270" s="250"/>
      <c r="H1270" s="250"/>
      <c r="I1270" s="250"/>
      <c r="J1270" s="66"/>
      <c r="L1270" s="250"/>
      <c r="M1270" s="46"/>
      <c r="N1270" s="47"/>
      <c r="P1270" s="45"/>
      <c r="Q1270" s="248"/>
      <c r="R1270" s="250"/>
      <c r="S1270" s="250"/>
      <c r="T1270" s="250"/>
      <c r="U1270" s="250"/>
      <c r="V1270" s="250"/>
      <c r="W1270" s="250"/>
      <c r="X1270" s="66"/>
      <c r="Z1270" s="250"/>
      <c r="AA1270" s="46"/>
      <c r="AB1270" s="47"/>
      <c r="AD1270" s="45"/>
      <c r="AE1270" s="248"/>
      <c r="AF1270" s="250"/>
      <c r="AG1270" s="250"/>
      <c r="AH1270" s="250"/>
      <c r="AI1270" s="250"/>
      <c r="AJ1270" s="250"/>
      <c r="AK1270" s="250"/>
      <c r="AL1270" s="66"/>
      <c r="AN1270" s="250"/>
      <c r="AO1270" s="46"/>
      <c r="AP1270" s="47"/>
      <c r="AR1270" s="45"/>
      <c r="AS1270" s="250"/>
      <c r="AT1270" s="250"/>
      <c r="AU1270" s="250"/>
      <c r="AV1270" s="250"/>
      <c r="AW1270" s="250"/>
      <c r="AX1270" s="250"/>
      <c r="AY1270" s="250"/>
      <c r="AZ1270" s="33"/>
      <c r="BA1270" s="250"/>
      <c r="BB1270" s="250"/>
      <c r="BC1270" s="250"/>
      <c r="BD1270" s="47"/>
      <c r="BF1270" s="45"/>
      <c r="BG1270" s="250"/>
      <c r="BH1270" s="250"/>
      <c r="BJ1270" s="250"/>
      <c r="BK1270" s="250"/>
      <c r="BL1270" s="250"/>
      <c r="BM1270" s="250"/>
      <c r="BN1270" s="250"/>
      <c r="BO1270" s="250"/>
      <c r="BP1270" s="250"/>
      <c r="BQ1270" s="47"/>
      <c r="BS1270" s="1"/>
      <c r="BT1270" s="45"/>
      <c r="BU1270" s="250"/>
      <c r="BV1270" s="250"/>
      <c r="BW1270" s="250"/>
      <c r="BX1270" s="250"/>
      <c r="BY1270" s="250"/>
      <c r="BZ1270" s="250"/>
      <c r="CA1270" s="250"/>
      <c r="CB1270" s="250"/>
      <c r="CC1270" s="250"/>
      <c r="CD1270" s="250"/>
      <c r="CE1270" s="250"/>
      <c r="CF1270" s="47"/>
      <c r="CH1270" s="45"/>
      <c r="CI1270" s="250"/>
      <c r="CJ1270" s="250"/>
      <c r="CK1270" s="250"/>
      <c r="CL1270" s="250"/>
      <c r="CM1270" s="250"/>
      <c r="CN1270" s="250"/>
      <c r="CO1270" s="250"/>
      <c r="CP1270" s="250"/>
      <c r="CQ1270" s="250"/>
      <c r="CR1270" s="250"/>
      <c r="CS1270" s="250"/>
      <c r="CT1270" s="47"/>
    </row>
    <row r="1271" spans="1:118" ht="15" customHeight="1">
      <c r="A1271" s="45"/>
      <c r="B1271" s="45"/>
      <c r="C1271" s="48" t="s">
        <v>77</v>
      </c>
      <c r="D1271" s="9">
        <f>D1259+R1259+BH1259+BV1259+AF1259+AT1259</f>
        <v>808600</v>
      </c>
      <c r="E1271" s="9">
        <f>D1271/A1260</f>
        <v>26083.870967741936</v>
      </c>
      <c r="F1271" s="250" t="s">
        <v>69</v>
      </c>
      <c r="G1271" s="296" t="s">
        <v>78</v>
      </c>
      <c r="H1271" s="295"/>
      <c r="I1271" s="250"/>
      <c r="J1271" s="66"/>
      <c r="L1271" s="250"/>
      <c r="M1271" s="46"/>
      <c r="N1271" s="47"/>
      <c r="P1271" s="45"/>
      <c r="Q1271" s="248"/>
      <c r="R1271" s="250"/>
      <c r="S1271" s="250"/>
      <c r="T1271" s="250"/>
      <c r="U1271" s="250"/>
      <c r="V1271" s="250"/>
      <c r="W1271" s="250"/>
      <c r="X1271" s="66"/>
      <c r="Z1271" s="250"/>
      <c r="AA1271" s="46"/>
      <c r="AB1271" s="47"/>
      <c r="AD1271" s="45"/>
      <c r="AE1271" s="248"/>
      <c r="AF1271" s="250"/>
      <c r="AG1271" s="250"/>
      <c r="AH1271" s="250"/>
      <c r="AI1271" s="250"/>
      <c r="AJ1271" s="250"/>
      <c r="AK1271" s="250"/>
      <c r="AL1271" s="66"/>
      <c r="AN1271" s="250"/>
      <c r="AO1271" s="46"/>
      <c r="AP1271" s="47"/>
      <c r="AR1271" s="45"/>
      <c r="AS1271" s="250"/>
      <c r="AT1271" s="250"/>
      <c r="AU1271" s="250"/>
      <c r="AV1271" s="250"/>
      <c r="AW1271" s="250"/>
      <c r="AX1271" s="250"/>
      <c r="AY1271" s="250"/>
      <c r="AZ1271" s="33"/>
      <c r="BA1271" s="250"/>
      <c r="BB1271" s="250"/>
      <c r="BC1271" s="250"/>
      <c r="BD1271" s="47"/>
      <c r="BF1271" s="45"/>
      <c r="BG1271" s="250"/>
      <c r="BH1271" s="250"/>
      <c r="BJ1271" s="250"/>
      <c r="BK1271" s="250"/>
      <c r="BL1271" s="250"/>
      <c r="BM1271" s="250"/>
      <c r="BN1271" s="250"/>
      <c r="BO1271" s="250"/>
      <c r="BP1271" s="250"/>
      <c r="BQ1271" s="47"/>
      <c r="BS1271" s="1"/>
      <c r="BT1271" s="45"/>
      <c r="BU1271" s="250"/>
      <c r="BV1271" s="250"/>
      <c r="BW1271" s="250"/>
      <c r="BX1271" s="250"/>
      <c r="BY1271" s="250"/>
      <c r="BZ1271" s="250"/>
      <c r="CA1271" s="250"/>
      <c r="CB1271" s="250"/>
      <c r="CC1271" s="250"/>
      <c r="CD1271" s="250"/>
      <c r="CE1271" s="250"/>
      <c r="CF1271" s="47"/>
      <c r="CH1271" s="45"/>
      <c r="CI1271" s="250"/>
      <c r="CJ1271" s="250"/>
      <c r="CK1271" s="250"/>
      <c r="CL1271" s="250"/>
      <c r="CM1271" s="250"/>
      <c r="CN1271" s="250"/>
      <c r="CO1271" s="250"/>
      <c r="CP1271" s="250"/>
      <c r="CQ1271" s="250"/>
      <c r="CR1271" s="250"/>
      <c r="CS1271" s="250"/>
      <c r="CT1271" s="47"/>
    </row>
    <row r="1272" spans="1:118" ht="15" customHeight="1">
      <c r="A1272" s="45"/>
      <c r="B1272" s="45"/>
      <c r="C1272" s="48" t="s">
        <v>79</v>
      </c>
      <c r="D1272" s="9">
        <f>D1271*0.75</f>
        <v>606450</v>
      </c>
      <c r="E1272" s="42">
        <f>D1272/D1271</f>
        <v>0.75</v>
      </c>
      <c r="F1272" s="250"/>
      <c r="G1272" s="298">
        <f>E1271*30</f>
        <v>782516.12903225806</v>
      </c>
      <c r="H1272" s="295"/>
      <c r="I1272" s="250"/>
      <c r="J1272" s="66"/>
      <c r="L1272" s="250"/>
      <c r="M1272" s="46"/>
      <c r="N1272" s="47"/>
      <c r="P1272" s="45"/>
      <c r="Q1272" s="248"/>
      <c r="R1272" s="250"/>
      <c r="S1272" s="250"/>
      <c r="T1272" s="250"/>
      <c r="U1272" s="250"/>
      <c r="V1272" s="250"/>
      <c r="W1272" s="250"/>
      <c r="X1272" s="66"/>
      <c r="Z1272" s="250"/>
      <c r="AA1272" s="46"/>
      <c r="AB1272" s="47"/>
      <c r="AD1272" s="45"/>
      <c r="AE1272" s="248"/>
      <c r="AF1272" s="250"/>
      <c r="AG1272" s="250"/>
      <c r="AH1272" s="250"/>
      <c r="AI1272" s="250"/>
      <c r="AJ1272" s="250"/>
      <c r="AK1272" s="250"/>
      <c r="AL1272" s="66"/>
      <c r="AN1272" s="250"/>
      <c r="AO1272" s="46"/>
      <c r="AP1272" s="47"/>
      <c r="AR1272" s="45"/>
      <c r="AS1272" s="250"/>
      <c r="AT1272" s="250"/>
      <c r="AU1272" s="250"/>
      <c r="AV1272" s="250"/>
      <c r="AW1272" s="250"/>
      <c r="AX1272" s="250"/>
      <c r="AY1272" s="250"/>
      <c r="AZ1272" s="33"/>
      <c r="BA1272" s="250"/>
      <c r="BB1272" s="250"/>
      <c r="BC1272" s="250"/>
      <c r="BD1272" s="47"/>
      <c r="BF1272" s="45"/>
      <c r="BG1272" s="250"/>
      <c r="BH1272" s="250"/>
      <c r="BJ1272" s="250"/>
      <c r="BK1272" s="250"/>
      <c r="BL1272" s="250"/>
      <c r="BM1272" s="250"/>
      <c r="BN1272" s="250"/>
      <c r="BO1272" s="250"/>
      <c r="BP1272" s="250"/>
      <c r="BQ1272" s="47"/>
      <c r="BS1272" s="1"/>
      <c r="BT1272" s="45"/>
      <c r="BU1272" s="250"/>
      <c r="BV1272" s="250"/>
      <c r="BW1272" s="250"/>
      <c r="BX1272" s="250"/>
      <c r="BY1272" s="250"/>
      <c r="BZ1272" s="250"/>
      <c r="CA1272" s="250"/>
      <c r="CB1272" s="250"/>
      <c r="CC1272" s="250"/>
      <c r="CD1272" s="250"/>
      <c r="CE1272" s="250"/>
      <c r="CF1272" s="47"/>
      <c r="CH1272" s="45"/>
      <c r="CI1272" s="250"/>
      <c r="CJ1272" s="250"/>
      <c r="CK1272" s="250"/>
      <c r="CL1272" s="250"/>
      <c r="CM1272" s="250"/>
      <c r="CN1272" s="250"/>
      <c r="CO1272" s="250"/>
      <c r="CP1272" s="250"/>
      <c r="CQ1272" s="250"/>
      <c r="CR1272" s="250"/>
      <c r="CS1272" s="250"/>
      <c r="CT1272" s="47"/>
    </row>
    <row r="1273" spans="1:118" ht="15" customHeight="1">
      <c r="A1273" s="45"/>
      <c r="B1273" s="45"/>
      <c r="C1273" s="48" t="s">
        <v>71</v>
      </c>
      <c r="D1273" s="9">
        <f>L1259+Z1259+BO1260+AN1259+BB1259+CD1260</f>
        <v>162778</v>
      </c>
      <c r="E1273" s="42">
        <f>D1273/D1271</f>
        <v>0.20130843433094237</v>
      </c>
      <c r="F1273" s="250"/>
      <c r="G1273" s="299" t="s">
        <v>80</v>
      </c>
      <c r="H1273" s="295"/>
      <c r="I1273" s="250"/>
      <c r="J1273" s="66"/>
      <c r="L1273" s="250"/>
      <c r="M1273" s="46"/>
      <c r="N1273" s="47"/>
      <c r="P1273" s="45"/>
      <c r="Q1273" s="248"/>
      <c r="R1273" s="250"/>
      <c r="S1273" s="250"/>
      <c r="T1273" s="250"/>
      <c r="U1273" s="250"/>
      <c r="V1273" s="250"/>
      <c r="W1273" s="250"/>
      <c r="X1273" s="66"/>
      <c r="Z1273" s="250"/>
      <c r="AA1273" s="46"/>
      <c r="AB1273" s="47"/>
      <c r="AD1273" s="45"/>
      <c r="AE1273" s="248"/>
      <c r="AF1273" s="250"/>
      <c r="AG1273" s="250"/>
      <c r="AH1273" s="250"/>
      <c r="AI1273" s="250"/>
      <c r="AJ1273" s="250"/>
      <c r="AK1273" s="250"/>
      <c r="AL1273" s="66"/>
      <c r="AN1273" s="250"/>
      <c r="AO1273" s="46"/>
      <c r="AP1273" s="47"/>
      <c r="AR1273" s="45"/>
      <c r="AS1273" s="250"/>
      <c r="AT1273" s="250"/>
      <c r="AU1273" s="250"/>
      <c r="AV1273" s="250"/>
      <c r="AW1273" s="250"/>
      <c r="AX1273" s="250"/>
      <c r="AY1273" s="250"/>
      <c r="AZ1273" s="33"/>
      <c r="BA1273" s="250"/>
      <c r="BB1273" s="250"/>
      <c r="BC1273" s="250"/>
      <c r="BD1273" s="47"/>
      <c r="BF1273" s="45"/>
      <c r="BG1273" s="250"/>
      <c r="BH1273" s="250"/>
      <c r="BJ1273" s="250"/>
      <c r="BK1273" s="250"/>
      <c r="BL1273" s="250"/>
      <c r="BM1273" s="250"/>
      <c r="BN1273" s="250"/>
      <c r="BO1273" s="250"/>
      <c r="BP1273" s="250"/>
      <c r="BQ1273" s="47"/>
      <c r="BS1273" s="1"/>
      <c r="BT1273" s="45"/>
      <c r="BU1273" s="250"/>
      <c r="BV1273" s="250"/>
      <c r="BW1273" s="250"/>
      <c r="BX1273" s="250"/>
      <c r="BY1273" s="250"/>
      <c r="BZ1273" s="250"/>
      <c r="CA1273" s="250"/>
      <c r="CB1273" s="250"/>
      <c r="CC1273" s="250"/>
      <c r="CD1273" s="250"/>
      <c r="CE1273" s="250"/>
      <c r="CF1273" s="47"/>
      <c r="CH1273" s="45"/>
      <c r="CI1273" s="250"/>
      <c r="CJ1273" s="250"/>
      <c r="CK1273" s="250"/>
      <c r="CL1273" s="250"/>
      <c r="CM1273" s="250"/>
      <c r="CN1273" s="250"/>
      <c r="CO1273" s="250"/>
      <c r="CP1273" s="250"/>
      <c r="CQ1273" s="250"/>
      <c r="CR1273" s="250"/>
      <c r="CS1273" s="250"/>
      <c r="CT1273" s="47"/>
    </row>
    <row r="1274" spans="1:118" ht="15" customHeight="1">
      <c r="A1274" s="45"/>
      <c r="B1274" s="45"/>
      <c r="C1274" s="48" t="s">
        <v>73</v>
      </c>
      <c r="D1274" s="9">
        <f>D1272-D1273</f>
        <v>443672</v>
      </c>
      <c r="E1274" s="42">
        <f>D1274/D1271</f>
        <v>0.54869156566905763</v>
      </c>
      <c r="F1274" s="250"/>
      <c r="G1274" s="298">
        <f>L1258+Z1258+AN1258+BB1258+BP1259+CE1259+CS1259</f>
        <v>176369</v>
      </c>
      <c r="H1274" s="295"/>
      <c r="I1274" s="250"/>
      <c r="J1274" s="66"/>
      <c r="L1274" s="250"/>
      <c r="M1274" s="46"/>
      <c r="N1274" s="47"/>
      <c r="P1274" s="45"/>
      <c r="Q1274" s="248"/>
      <c r="R1274" s="250"/>
      <c r="S1274" s="250"/>
      <c r="T1274" s="250"/>
      <c r="U1274" s="250"/>
      <c r="V1274" s="250"/>
      <c r="W1274" s="250"/>
      <c r="X1274" s="66"/>
      <c r="Z1274" s="250"/>
      <c r="AA1274" s="46"/>
      <c r="AB1274" s="47"/>
      <c r="AD1274" s="45"/>
      <c r="AE1274" s="248"/>
      <c r="AF1274" s="250"/>
      <c r="AG1274" s="250"/>
      <c r="AH1274" s="250"/>
      <c r="AI1274" s="250"/>
      <c r="AJ1274" s="250"/>
      <c r="AK1274" s="250"/>
      <c r="AL1274" s="66"/>
      <c r="AN1274" s="250"/>
      <c r="AO1274" s="46"/>
      <c r="AP1274" s="47"/>
      <c r="AR1274" s="45"/>
      <c r="AS1274" s="250"/>
      <c r="AT1274" s="250"/>
      <c r="AU1274" s="250"/>
      <c r="AV1274" s="250"/>
      <c r="AW1274" s="250"/>
      <c r="AX1274" s="250"/>
      <c r="AY1274" s="250"/>
      <c r="AZ1274" s="33"/>
      <c r="BA1274" s="250"/>
      <c r="BB1274" s="250"/>
      <c r="BC1274" s="250"/>
      <c r="BD1274" s="47"/>
      <c r="BF1274" s="45"/>
      <c r="BG1274" s="250"/>
      <c r="BH1274" s="250"/>
      <c r="BJ1274" s="250"/>
      <c r="BK1274" s="250"/>
      <c r="BL1274" s="250"/>
      <c r="BM1274" s="250"/>
      <c r="BN1274" s="250"/>
      <c r="BO1274" s="250"/>
      <c r="BP1274" s="250"/>
      <c r="BQ1274" s="47"/>
      <c r="BS1274" s="1"/>
      <c r="BT1274" s="45"/>
      <c r="BU1274" s="250"/>
      <c r="BV1274" s="250"/>
      <c r="BW1274" s="250"/>
      <c r="BX1274" s="250"/>
      <c r="BY1274" s="250"/>
      <c r="BZ1274" s="250"/>
      <c r="CA1274" s="250"/>
      <c r="CB1274" s="250"/>
      <c r="CC1274" s="250"/>
      <c r="CD1274" s="250"/>
      <c r="CE1274" s="250"/>
      <c r="CF1274" s="47"/>
      <c r="CH1274" s="45"/>
      <c r="CI1274" s="250"/>
      <c r="CJ1274" s="250"/>
      <c r="CK1274" s="250"/>
      <c r="CL1274" s="250"/>
      <c r="CM1274" s="250"/>
      <c r="CN1274" s="250"/>
      <c r="CO1274" s="250"/>
      <c r="CP1274" s="250"/>
      <c r="CQ1274" s="250"/>
      <c r="CR1274" s="250"/>
      <c r="CS1274" s="250"/>
      <c r="CT1274" s="47"/>
    </row>
    <row r="1275" spans="1:118" ht="15" customHeight="1">
      <c r="A1275" s="45"/>
      <c r="B1275" s="45"/>
      <c r="C1275" s="105"/>
      <c r="D1275" s="106"/>
      <c r="E1275" s="46"/>
      <c r="F1275" s="250"/>
      <c r="G1275" s="250"/>
      <c r="H1275" s="250"/>
      <c r="I1275" s="250"/>
      <c r="J1275" s="66"/>
      <c r="L1275" s="250"/>
      <c r="M1275" s="46"/>
      <c r="N1275" s="47"/>
      <c r="P1275" s="45"/>
      <c r="Q1275" s="248"/>
      <c r="R1275" s="250"/>
      <c r="S1275" s="250"/>
      <c r="T1275" s="250"/>
      <c r="U1275" s="250"/>
      <c r="V1275" s="250"/>
      <c r="W1275" s="250"/>
      <c r="X1275" s="66"/>
      <c r="Z1275" s="250"/>
      <c r="AA1275" s="46"/>
      <c r="AB1275" s="47"/>
      <c r="AD1275" s="45"/>
      <c r="AE1275" s="248"/>
      <c r="AF1275" s="250"/>
      <c r="AG1275" s="250"/>
      <c r="AH1275" s="250"/>
      <c r="AI1275" s="250"/>
      <c r="AJ1275" s="250"/>
      <c r="AK1275" s="250"/>
      <c r="AL1275" s="66"/>
      <c r="AN1275" s="250"/>
      <c r="AO1275" s="46"/>
      <c r="AP1275" s="47"/>
      <c r="AR1275" s="45"/>
      <c r="AS1275" s="250"/>
      <c r="AT1275" s="250"/>
      <c r="AU1275" s="250"/>
      <c r="AV1275" s="250"/>
      <c r="AW1275" s="250"/>
      <c r="AX1275" s="250"/>
      <c r="AY1275" s="250"/>
      <c r="AZ1275" s="33"/>
      <c r="BA1275" s="250"/>
      <c r="BB1275" s="250"/>
      <c r="BC1275" s="250"/>
      <c r="BD1275" s="47"/>
      <c r="BF1275" s="45"/>
      <c r="BG1275" s="250"/>
      <c r="BH1275" s="250"/>
      <c r="BJ1275" s="250"/>
      <c r="BK1275" s="250"/>
      <c r="BL1275" s="250"/>
      <c r="BM1275" s="250"/>
      <c r="BN1275" s="250"/>
      <c r="BO1275" s="250"/>
      <c r="BP1275" s="250"/>
      <c r="BQ1275" s="47"/>
      <c r="BS1275" s="1"/>
      <c r="BT1275" s="45"/>
      <c r="BU1275" s="250"/>
      <c r="BV1275" s="250"/>
      <c r="BW1275" s="250"/>
      <c r="BX1275" s="250"/>
      <c r="BY1275" s="250"/>
      <c r="BZ1275" s="250"/>
      <c r="CA1275" s="250"/>
      <c r="CB1275" s="250"/>
      <c r="CC1275" s="250"/>
      <c r="CD1275" s="250"/>
      <c r="CE1275" s="250"/>
      <c r="CF1275" s="47"/>
      <c r="CH1275" s="45"/>
      <c r="CI1275" s="250"/>
      <c r="CJ1275" s="250"/>
      <c r="CK1275" s="250"/>
      <c r="CL1275" s="250"/>
      <c r="CM1275" s="250"/>
      <c r="CN1275" s="250"/>
      <c r="CO1275" s="250"/>
      <c r="CP1275" s="250"/>
      <c r="CQ1275" s="250"/>
      <c r="CR1275" s="250"/>
      <c r="CS1275" s="250"/>
      <c r="CT1275" s="47"/>
      <c r="DJ1275" s="311"/>
      <c r="DK1275" s="312"/>
      <c r="DL1275" s="250"/>
      <c r="DM1275" s="250"/>
      <c r="DN1275" s="250"/>
    </row>
    <row r="1276" spans="1:118" ht="15" customHeight="1">
      <c r="A1276" s="315" t="s">
        <v>0</v>
      </c>
      <c r="B1276" s="310"/>
      <c r="C1276" s="310"/>
      <c r="D1276" s="310"/>
      <c r="E1276" s="252" t="s">
        <v>199</v>
      </c>
      <c r="F1276" s="180"/>
      <c r="G1276" s="180"/>
      <c r="H1276" s="180"/>
      <c r="I1276" s="180"/>
      <c r="J1276" s="253"/>
      <c r="K1276" s="180"/>
      <c r="L1276" s="180"/>
      <c r="M1276" s="180"/>
      <c r="N1276" s="254"/>
      <c r="O1276" s="84"/>
      <c r="P1276" s="315" t="s">
        <v>0</v>
      </c>
      <c r="Q1276" s="310"/>
      <c r="R1276" s="310"/>
      <c r="S1276" s="252" t="s">
        <v>200</v>
      </c>
      <c r="T1276" s="180"/>
      <c r="U1276" s="180"/>
      <c r="V1276" s="180"/>
      <c r="W1276" s="180"/>
      <c r="X1276" s="253"/>
      <c r="Y1276" s="180"/>
      <c r="Z1276" s="180"/>
      <c r="AA1276" s="180"/>
      <c r="AB1276" s="254"/>
      <c r="AC1276" s="180"/>
      <c r="AD1276" s="315" t="s">
        <v>0</v>
      </c>
      <c r="AE1276" s="310"/>
      <c r="AF1276" s="310"/>
      <c r="AG1276" s="252" t="s">
        <v>201</v>
      </c>
      <c r="AH1276" s="180"/>
      <c r="AI1276" s="180"/>
      <c r="AJ1276" s="180"/>
      <c r="AK1276" s="180"/>
      <c r="AL1276" s="253"/>
      <c r="AM1276" s="180"/>
      <c r="AN1276" s="180"/>
      <c r="AO1276" s="180"/>
      <c r="AP1276" s="254"/>
      <c r="AQ1276" s="84"/>
      <c r="AR1276" s="315" t="s">
        <v>0</v>
      </c>
      <c r="AS1276" s="310"/>
      <c r="AT1276" s="310"/>
      <c r="AU1276" s="316" t="s">
        <v>202</v>
      </c>
      <c r="AV1276" s="310"/>
      <c r="AW1276" s="310"/>
      <c r="AX1276" s="255"/>
      <c r="AY1276" s="255"/>
      <c r="AZ1276" s="256"/>
      <c r="BA1276" s="255"/>
      <c r="BB1276" s="255"/>
      <c r="BC1276" s="255"/>
      <c r="BD1276" s="257"/>
      <c r="BE1276" s="84"/>
      <c r="BF1276" s="315" t="s">
        <v>0</v>
      </c>
      <c r="BG1276" s="310"/>
      <c r="BH1276" s="310"/>
      <c r="BI1276" s="316" t="s">
        <v>204</v>
      </c>
      <c r="BJ1276" s="310"/>
      <c r="BK1276" s="310"/>
      <c r="BL1276" s="255"/>
      <c r="BM1276" s="255"/>
      <c r="BN1276" s="255"/>
      <c r="BO1276" s="255"/>
      <c r="BP1276" s="255"/>
      <c r="BQ1276" s="257"/>
      <c r="BR1276" s="180"/>
      <c r="BS1276" s="84"/>
      <c r="BT1276" s="315" t="s">
        <v>0</v>
      </c>
      <c r="BU1276" s="310"/>
      <c r="BV1276" s="310"/>
      <c r="BW1276" s="316" t="s">
        <v>205</v>
      </c>
      <c r="BX1276" s="310"/>
      <c r="BY1276" s="310"/>
      <c r="BZ1276" s="255"/>
      <c r="CA1276" s="255"/>
      <c r="CB1276" s="255"/>
      <c r="CC1276" s="255"/>
      <c r="CD1276" s="255"/>
      <c r="CE1276" s="255"/>
      <c r="CF1276" s="257"/>
      <c r="CG1276" s="84"/>
      <c r="CH1276" s="315" t="s">
        <v>0</v>
      </c>
      <c r="CI1276" s="310"/>
      <c r="CJ1276" s="310"/>
      <c r="CK1276" s="316" t="s">
        <v>205</v>
      </c>
      <c r="CL1276" s="310"/>
      <c r="CM1276" s="310"/>
      <c r="CN1276" s="87"/>
      <c r="CO1276" s="87"/>
      <c r="CP1276" s="87"/>
      <c r="CQ1276" s="87"/>
      <c r="CR1276" s="87"/>
      <c r="CS1276" s="311"/>
      <c r="CT1276" s="312"/>
      <c r="CU1276" s="312"/>
      <c r="CV1276" s="250"/>
      <c r="CW1276" s="250"/>
      <c r="CX1276" s="250"/>
      <c r="CY1276" s="250"/>
      <c r="CZ1276" s="250"/>
      <c r="DA1276" s="250"/>
      <c r="DJ1276" s="311"/>
      <c r="DK1276" s="312"/>
      <c r="DL1276" s="250"/>
      <c r="DM1276" s="46"/>
      <c r="DN1276" s="250"/>
    </row>
    <row r="1277" spans="1:118" ht="15" customHeight="1">
      <c r="A1277" s="2" t="s">
        <v>11</v>
      </c>
      <c r="B1277" s="2"/>
      <c r="C1277" s="3" t="s">
        <v>12</v>
      </c>
      <c r="D1277" s="3" t="s">
        <v>13</v>
      </c>
      <c r="E1277" s="4" t="s">
        <v>14</v>
      </c>
      <c r="F1277" s="3" t="s">
        <v>13</v>
      </c>
      <c r="G1277" s="3" t="s">
        <v>15</v>
      </c>
      <c r="H1277" s="3" t="s">
        <v>16</v>
      </c>
      <c r="I1277" s="3" t="s">
        <v>17</v>
      </c>
      <c r="J1277" s="4" t="s">
        <v>18</v>
      </c>
      <c r="K1277" s="3" t="s">
        <v>19</v>
      </c>
      <c r="L1277" s="3" t="s">
        <v>16</v>
      </c>
      <c r="M1277" s="3" t="s">
        <v>20</v>
      </c>
      <c r="N1277" s="3" t="s">
        <v>21</v>
      </c>
      <c r="P1277" s="2" t="s">
        <v>11</v>
      </c>
      <c r="Q1277" s="3" t="s">
        <v>12</v>
      </c>
      <c r="R1277" s="3" t="s">
        <v>13</v>
      </c>
      <c r="S1277" s="4" t="s">
        <v>14</v>
      </c>
      <c r="T1277" s="3" t="s">
        <v>13</v>
      </c>
      <c r="U1277" s="3" t="s">
        <v>15</v>
      </c>
      <c r="V1277" s="3" t="s">
        <v>16</v>
      </c>
      <c r="W1277" s="3" t="s">
        <v>17</v>
      </c>
      <c r="X1277" s="4" t="s">
        <v>18</v>
      </c>
      <c r="Y1277" s="3" t="s">
        <v>19</v>
      </c>
      <c r="Z1277" s="3" t="s">
        <v>16</v>
      </c>
      <c r="AA1277" s="3" t="s">
        <v>20</v>
      </c>
      <c r="AB1277" s="3" t="s">
        <v>21</v>
      </c>
      <c r="AD1277" s="2" t="s">
        <v>11</v>
      </c>
      <c r="AE1277" s="3" t="s">
        <v>12</v>
      </c>
      <c r="AF1277" s="3" t="s">
        <v>13</v>
      </c>
      <c r="AG1277" s="4" t="s">
        <v>14</v>
      </c>
      <c r="AH1277" s="3" t="s">
        <v>13</v>
      </c>
      <c r="AI1277" s="3" t="s">
        <v>15</v>
      </c>
      <c r="AJ1277" s="3" t="s">
        <v>16</v>
      </c>
      <c r="AK1277" s="3" t="s">
        <v>17</v>
      </c>
      <c r="AL1277" s="4" t="s">
        <v>18</v>
      </c>
      <c r="AM1277" s="3" t="s">
        <v>19</v>
      </c>
      <c r="AN1277" s="3" t="s">
        <v>16</v>
      </c>
      <c r="AO1277" s="3" t="s">
        <v>20</v>
      </c>
      <c r="AP1277" s="3" t="s">
        <v>21</v>
      </c>
      <c r="AR1277" s="2" t="s">
        <v>11</v>
      </c>
      <c r="AS1277" s="3" t="s">
        <v>12</v>
      </c>
      <c r="AT1277" s="3" t="s">
        <v>13</v>
      </c>
      <c r="AU1277" s="3" t="s">
        <v>14</v>
      </c>
      <c r="AV1277" s="3" t="s">
        <v>13</v>
      </c>
      <c r="AW1277" s="3" t="s">
        <v>15</v>
      </c>
      <c r="AX1277" s="3" t="s">
        <v>16</v>
      </c>
      <c r="AY1277" s="3" t="s">
        <v>17</v>
      </c>
      <c r="AZ1277" s="4" t="s">
        <v>22</v>
      </c>
      <c r="BA1277" s="3" t="s">
        <v>19</v>
      </c>
      <c r="BB1277" s="3" t="s">
        <v>23</v>
      </c>
      <c r="BC1277" s="3" t="s">
        <v>24</v>
      </c>
      <c r="BD1277" s="3" t="s">
        <v>21</v>
      </c>
      <c r="BF1277" s="2" t="s">
        <v>11</v>
      </c>
      <c r="BG1277" s="3" t="s">
        <v>12</v>
      </c>
      <c r="BH1277" s="3" t="s">
        <v>13</v>
      </c>
      <c r="BI1277" s="199" t="s">
        <v>14</v>
      </c>
      <c r="BJ1277" s="3" t="s">
        <v>13</v>
      </c>
      <c r="BK1277" s="3" t="s">
        <v>15</v>
      </c>
      <c r="BL1277" s="3" t="s">
        <v>16</v>
      </c>
      <c r="BM1277" s="3" t="s">
        <v>17</v>
      </c>
      <c r="BN1277" s="3" t="s">
        <v>19</v>
      </c>
      <c r="BO1277" s="3" t="s">
        <v>25</v>
      </c>
      <c r="BP1277" s="3" t="s">
        <v>26</v>
      </c>
      <c r="BQ1277" s="3" t="s">
        <v>21</v>
      </c>
      <c r="BS1277" s="1"/>
      <c r="BT1277" s="2" t="s">
        <v>11</v>
      </c>
      <c r="BU1277" s="3" t="s">
        <v>12</v>
      </c>
      <c r="BV1277" s="3" t="s">
        <v>13</v>
      </c>
      <c r="BW1277" s="3" t="s">
        <v>14</v>
      </c>
      <c r="BX1277" s="3" t="s">
        <v>13</v>
      </c>
      <c r="BY1277" s="3" t="s">
        <v>15</v>
      </c>
      <c r="BZ1277" s="3" t="s">
        <v>16</v>
      </c>
      <c r="CA1277" s="3" t="s">
        <v>17</v>
      </c>
      <c r="CB1277" s="3"/>
      <c r="CC1277" s="3" t="s">
        <v>19</v>
      </c>
      <c r="CD1277" s="3" t="s">
        <v>25</v>
      </c>
      <c r="CE1277" s="3" t="s">
        <v>26</v>
      </c>
      <c r="CF1277" s="3" t="s">
        <v>21</v>
      </c>
      <c r="CH1277" s="2" t="s">
        <v>11</v>
      </c>
      <c r="CI1277" s="3" t="s">
        <v>12</v>
      </c>
      <c r="CJ1277" s="3" t="s">
        <v>13</v>
      </c>
      <c r="CK1277" s="3" t="s">
        <v>14</v>
      </c>
      <c r="CL1277" s="3" t="s">
        <v>13</v>
      </c>
      <c r="CM1277" s="3" t="s">
        <v>15</v>
      </c>
      <c r="CN1277" s="3" t="s">
        <v>16</v>
      </c>
      <c r="CO1277" s="3" t="s">
        <v>17</v>
      </c>
      <c r="CP1277" s="3"/>
      <c r="CQ1277" s="3" t="s">
        <v>19</v>
      </c>
      <c r="CR1277" s="3" t="s">
        <v>25</v>
      </c>
      <c r="CS1277" s="3" t="s">
        <v>26</v>
      </c>
      <c r="CT1277" s="3" t="s">
        <v>21</v>
      </c>
      <c r="CU1277" s="248"/>
      <c r="CV1277" s="248"/>
      <c r="CW1277" s="248"/>
      <c r="CX1277" s="248"/>
      <c r="CY1277" s="248"/>
      <c r="CZ1277" s="248"/>
      <c r="DA1277" s="248"/>
      <c r="DI1277" s="248"/>
      <c r="DJ1277" s="311"/>
      <c r="DK1277" s="312"/>
      <c r="DL1277" s="250"/>
      <c r="DM1277" s="46"/>
      <c r="DN1277" s="250"/>
    </row>
    <row r="1278" spans="1:118" ht="15" customHeight="1">
      <c r="A1278" s="89">
        <v>45600</v>
      </c>
      <c r="B1278" s="6">
        <v>973</v>
      </c>
      <c r="C1278" s="78">
        <v>2540</v>
      </c>
      <c r="D1278" s="78">
        <v>28</v>
      </c>
      <c r="E1278" s="78">
        <v>89</v>
      </c>
      <c r="F1278" s="78">
        <v>1</v>
      </c>
      <c r="G1278" s="78">
        <v>16</v>
      </c>
      <c r="H1278" s="78">
        <v>1</v>
      </c>
      <c r="I1278" s="78">
        <v>0</v>
      </c>
      <c r="J1278" s="90" t="s">
        <v>443</v>
      </c>
      <c r="K1278" s="91">
        <v>362</v>
      </c>
      <c r="L1278" s="78">
        <v>362</v>
      </c>
      <c r="M1278" s="92">
        <v>0.12928571428571428</v>
      </c>
      <c r="N1278" s="12" t="s">
        <v>444</v>
      </c>
      <c r="P1278" s="89">
        <v>45600</v>
      </c>
      <c r="Q1278" s="78">
        <v>2571</v>
      </c>
      <c r="R1278" s="78">
        <v>71</v>
      </c>
      <c r="S1278" s="78">
        <v>47</v>
      </c>
      <c r="T1278" s="78">
        <v>3</v>
      </c>
      <c r="U1278" s="78">
        <v>12</v>
      </c>
      <c r="V1278" s="78">
        <v>3</v>
      </c>
      <c r="W1278" s="78">
        <v>4</v>
      </c>
      <c r="X1278" s="90" t="s">
        <v>418</v>
      </c>
      <c r="Y1278" s="91">
        <v>700</v>
      </c>
      <c r="Z1278" s="78">
        <v>2100</v>
      </c>
      <c r="AA1278" s="92">
        <v>0.29577464788732394</v>
      </c>
      <c r="AB1278" s="93"/>
      <c r="AD1278" s="89">
        <v>45600</v>
      </c>
      <c r="AE1278" s="78">
        <v>1378</v>
      </c>
      <c r="AF1278" s="78">
        <v>62</v>
      </c>
      <c r="AG1278" s="78">
        <v>43</v>
      </c>
      <c r="AH1278" s="78">
        <v>4</v>
      </c>
      <c r="AI1278" s="78">
        <v>12</v>
      </c>
      <c r="AJ1278" s="78">
        <v>6</v>
      </c>
      <c r="AK1278" s="78">
        <v>0</v>
      </c>
      <c r="AL1278" s="90" t="s">
        <v>420</v>
      </c>
      <c r="AM1278" s="91">
        <v>550</v>
      </c>
      <c r="AN1278" s="78">
        <v>3300</v>
      </c>
      <c r="AO1278" s="92">
        <v>0.532258064516129</v>
      </c>
      <c r="AP1278" s="93" t="s">
        <v>445</v>
      </c>
      <c r="AR1278" s="89">
        <v>45600</v>
      </c>
      <c r="AS1278" s="8">
        <v>694</v>
      </c>
      <c r="AT1278" s="9">
        <v>31</v>
      </c>
      <c r="AU1278" s="9">
        <v>46</v>
      </c>
      <c r="AV1278" s="9">
        <v>3</v>
      </c>
      <c r="AW1278" s="9">
        <v>10</v>
      </c>
      <c r="AX1278" s="9">
        <v>3</v>
      </c>
      <c r="AY1278" s="9">
        <v>0</v>
      </c>
      <c r="AZ1278" s="90" t="s">
        <v>388</v>
      </c>
      <c r="BA1278" s="78">
        <v>196</v>
      </c>
      <c r="BB1278" s="9">
        <v>588</v>
      </c>
      <c r="BC1278" s="10">
        <v>0.1896774193548387</v>
      </c>
      <c r="BD1278" s="7"/>
      <c r="BF1278" s="89">
        <v>45600</v>
      </c>
      <c r="BG1278" s="8">
        <v>3069</v>
      </c>
      <c r="BH1278" s="9">
        <v>128</v>
      </c>
      <c r="BI1278" s="73">
        <v>74</v>
      </c>
      <c r="BJ1278" s="9">
        <v>4</v>
      </c>
      <c r="BK1278" s="9">
        <v>8</v>
      </c>
      <c r="BL1278" s="9">
        <v>5</v>
      </c>
      <c r="BM1278" s="9">
        <v>3</v>
      </c>
      <c r="BN1278" s="78">
        <v>800</v>
      </c>
      <c r="BO1278" s="9">
        <v>4000</v>
      </c>
      <c r="BP1278" s="10">
        <v>0.3125</v>
      </c>
      <c r="BQ1278" s="7" t="s">
        <v>390</v>
      </c>
      <c r="BS1278" s="1"/>
      <c r="BT1278" s="89">
        <v>45600</v>
      </c>
      <c r="BU1278" s="8">
        <v>2899</v>
      </c>
      <c r="BV1278" s="9">
        <v>76</v>
      </c>
      <c r="BW1278" s="9">
        <v>99</v>
      </c>
      <c r="BX1278" s="9">
        <v>2</v>
      </c>
      <c r="BY1278" s="9">
        <v>12</v>
      </c>
      <c r="BZ1278" s="9">
        <v>3</v>
      </c>
      <c r="CA1278" s="9">
        <v>3</v>
      </c>
      <c r="CB1278" s="78"/>
      <c r="CC1278" s="78">
        <v>495</v>
      </c>
      <c r="CD1278" s="9">
        <v>1485</v>
      </c>
      <c r="CE1278" s="10">
        <v>0.19539473684210526</v>
      </c>
      <c r="CF1278" s="7" t="s">
        <v>446</v>
      </c>
      <c r="CH1278" s="89">
        <v>45600</v>
      </c>
      <c r="CI1278" s="8">
        <v>2899</v>
      </c>
      <c r="CJ1278" s="9">
        <v>76</v>
      </c>
      <c r="CK1278" s="9">
        <v>99</v>
      </c>
      <c r="CL1278" s="9">
        <v>2</v>
      </c>
      <c r="CM1278" s="9">
        <v>12</v>
      </c>
      <c r="CN1278" s="9">
        <v>3</v>
      </c>
      <c r="CO1278" s="9">
        <v>3</v>
      </c>
      <c r="CP1278" s="78"/>
      <c r="CQ1278" s="78">
        <v>495</v>
      </c>
      <c r="CR1278" s="9">
        <v>1485</v>
      </c>
      <c r="CS1278" s="10">
        <v>0.19539473684210526</v>
      </c>
      <c r="CT1278" s="7" t="s">
        <v>446</v>
      </c>
      <c r="CU1278" s="250"/>
      <c r="CV1278" s="250"/>
      <c r="CW1278" s="250"/>
      <c r="CX1278" s="250"/>
      <c r="CY1278" s="250"/>
      <c r="CZ1278" s="13"/>
      <c r="DA1278" s="250"/>
      <c r="DI1278" s="250"/>
      <c r="DJ1278" s="250"/>
      <c r="DK1278" s="250"/>
      <c r="DL1278" s="250"/>
      <c r="DM1278" s="13"/>
      <c r="DN1278" s="250"/>
    </row>
    <row r="1279" spans="1:118" ht="15" customHeight="1">
      <c r="A1279" s="15"/>
      <c r="B1279" s="15"/>
      <c r="C1279" s="9">
        <v>3634</v>
      </c>
      <c r="D1279" s="9">
        <v>111</v>
      </c>
      <c r="E1279" s="9">
        <v>82</v>
      </c>
      <c r="F1279" s="9">
        <v>5</v>
      </c>
      <c r="G1279" s="9">
        <v>2</v>
      </c>
      <c r="H1279" s="9">
        <v>8</v>
      </c>
      <c r="I1279" s="9">
        <v>9</v>
      </c>
      <c r="J1279" s="90" t="s">
        <v>33</v>
      </c>
      <c r="K1279" s="78">
        <v>682</v>
      </c>
      <c r="L1279" s="9">
        <v>5456</v>
      </c>
      <c r="M1279" s="10">
        <v>0.49153153153153151</v>
      </c>
      <c r="N1279" s="7"/>
      <c r="P1279" s="15"/>
      <c r="Q1279" s="9">
        <v>3099</v>
      </c>
      <c r="R1279" s="9">
        <v>60</v>
      </c>
      <c r="S1279" s="9">
        <v>135</v>
      </c>
      <c r="T1279" s="9">
        <v>5</v>
      </c>
      <c r="U1279" s="9">
        <v>21</v>
      </c>
      <c r="V1279" s="9">
        <v>5</v>
      </c>
      <c r="W1279" s="9">
        <v>0</v>
      </c>
      <c r="X1279" s="90" t="s">
        <v>219</v>
      </c>
      <c r="Y1279" s="78">
        <v>165</v>
      </c>
      <c r="Z1279" s="9">
        <v>825</v>
      </c>
      <c r="AA1279" s="10">
        <v>0.13750000000000001</v>
      </c>
      <c r="AB1279" s="7"/>
      <c r="AD1279" s="15"/>
      <c r="AE1279" s="9">
        <v>1612</v>
      </c>
      <c r="AF1279" s="9">
        <v>68</v>
      </c>
      <c r="AG1279" s="9">
        <v>73</v>
      </c>
      <c r="AH1279" s="9">
        <v>3</v>
      </c>
      <c r="AI1279" s="9">
        <v>29</v>
      </c>
      <c r="AJ1279" s="9">
        <v>4</v>
      </c>
      <c r="AK1279" s="9">
        <v>7</v>
      </c>
      <c r="AL1279" s="90" t="s">
        <v>282</v>
      </c>
      <c r="AM1279" s="78">
        <v>500</v>
      </c>
      <c r="AN1279" s="9">
        <v>2000</v>
      </c>
      <c r="AO1279" s="10">
        <v>0.29411764705882354</v>
      </c>
      <c r="AP1279" s="7"/>
      <c r="AR1279" s="89"/>
      <c r="AS1279" s="8">
        <v>698</v>
      </c>
      <c r="AT1279" s="9">
        <v>22</v>
      </c>
      <c r="AU1279" s="9">
        <v>94</v>
      </c>
      <c r="AV1279" s="9">
        <v>6</v>
      </c>
      <c r="AW1279" s="9">
        <v>155</v>
      </c>
      <c r="AX1279" s="9">
        <v>6</v>
      </c>
      <c r="AY1279" s="9">
        <v>15</v>
      </c>
      <c r="AZ1279" s="90" t="s">
        <v>422</v>
      </c>
      <c r="BA1279" s="78">
        <v>100</v>
      </c>
      <c r="BB1279" s="9">
        <v>600</v>
      </c>
      <c r="BC1279" s="10">
        <v>0.27272727272727271</v>
      </c>
      <c r="BD1279" s="7" t="s">
        <v>447</v>
      </c>
      <c r="BF1279" s="15">
        <f>IF(A1282="","",A1282)</f>
        <v>45607</v>
      </c>
      <c r="BG1279" s="8">
        <v>3317</v>
      </c>
      <c r="BH1279" s="9">
        <f t="shared" ref="BH1279:BH1286" si="2017">IF(BG1279="","",BG1279-BG1278)</f>
        <v>248</v>
      </c>
      <c r="BI1279" s="73">
        <v>79</v>
      </c>
      <c r="BJ1279" s="9">
        <f t="shared" ref="BJ1279:BJ1286" si="2018">IF(BI1279="","",BI1279-BI1278)</f>
        <v>5</v>
      </c>
      <c r="BK1279" s="9">
        <v>6</v>
      </c>
      <c r="BL1279" s="9">
        <f t="shared" ref="BL1279:BL1286" si="2019">IF(BK1279="","",BK1278+BM1278-BK1279)</f>
        <v>5</v>
      </c>
      <c r="BM1279" s="9">
        <v>10</v>
      </c>
      <c r="BN1279" s="78">
        <f t="shared" ref="BN1279:BN1294" si="2020">IF(BG1279="","",BN1278)</f>
        <v>800</v>
      </c>
      <c r="BO1279" s="9">
        <f t="shared" ref="BO1279:BO1286" si="2021">IF(BN1279="","",BL1279*BN1279)</f>
        <v>4000</v>
      </c>
      <c r="BP1279" s="10">
        <f t="shared" ref="BP1279:BP1286" si="2022">IF(BO1279="","",BO1279/(BH1279*100))</f>
        <v>0.16129032258064516</v>
      </c>
      <c r="BQ1279" s="7"/>
      <c r="BS1279" s="1"/>
      <c r="BT1279" s="89">
        <f>IF(A1282="","",A1282)</f>
        <v>45607</v>
      </c>
      <c r="BU1279" s="8">
        <v>3137</v>
      </c>
      <c r="BV1279" s="9">
        <f t="shared" ref="BV1279:BV1286" si="2023">IF(BU1279="","",BU1279-BU1278)</f>
        <v>238</v>
      </c>
      <c r="BW1279" s="9">
        <v>102</v>
      </c>
      <c r="BX1279" s="9">
        <f t="shared" ref="BX1279:BX1286" si="2024">IF(BW1279="","",BW1279-BW1278)</f>
        <v>3</v>
      </c>
      <c r="BY1279" s="9">
        <v>10</v>
      </c>
      <c r="BZ1279" s="9">
        <f t="shared" ref="BZ1279:BZ1286" si="2025">IF(BY1279="","",BY1278+CA1278-BY1279)</f>
        <v>5</v>
      </c>
      <c r="CA1279" s="9">
        <v>2</v>
      </c>
      <c r="CB1279" s="78"/>
      <c r="CC1279" s="78">
        <f t="shared" ref="CC1279:CC1294" si="2026">IF(BU1279="","",CC1278)</f>
        <v>495</v>
      </c>
      <c r="CD1279" s="9">
        <f t="shared" ref="CD1279:CD1286" si="2027">IF(CC1279="","",BZ1279*CC1279)</f>
        <v>2475</v>
      </c>
      <c r="CE1279" s="10">
        <f t="shared" ref="CE1279:CE1286" si="2028">IF(CD1279="","",CD1279/(BV1279*100))</f>
        <v>0.10399159663865547</v>
      </c>
      <c r="CF1279" s="7" t="s">
        <v>448</v>
      </c>
      <c r="CH1279" s="89"/>
      <c r="CI1279" s="8">
        <v>3137</v>
      </c>
      <c r="CJ1279" s="9">
        <f>IF(CI1279="","",CI1279-CI1278)</f>
        <v>238</v>
      </c>
      <c r="CK1279" s="9">
        <v>102</v>
      </c>
      <c r="CL1279" s="9">
        <f>IF(CK1279="","",CK1279-CK1278)</f>
        <v>3</v>
      </c>
      <c r="CM1279" s="9">
        <v>10</v>
      </c>
      <c r="CN1279" s="9">
        <f>IF(CM1279="","",CM1278+CO1278-CM1279)</f>
        <v>5</v>
      </c>
      <c r="CO1279" s="9">
        <v>2</v>
      </c>
      <c r="CP1279" s="78"/>
      <c r="CQ1279" s="78">
        <f>IF(CI1279="","",CQ1278)</f>
        <v>495</v>
      </c>
      <c r="CR1279" s="9">
        <f>IF(CQ1279="","",CN1279*CQ1279)</f>
        <v>2475</v>
      </c>
      <c r="CS1279" s="10">
        <f>IF(CR1279="","",CR1279/(CJ1279*100))</f>
        <v>0.10399159663865547</v>
      </c>
      <c r="CT1279" s="7" t="s">
        <v>448</v>
      </c>
      <c r="CU1279" s="250"/>
      <c r="CV1279" s="250"/>
      <c r="CW1279" s="250"/>
      <c r="CX1279" s="250"/>
      <c r="CY1279" s="250"/>
      <c r="CZ1279" s="13"/>
      <c r="DA1279" s="250"/>
      <c r="DI1279" s="250"/>
      <c r="DJ1279" s="250"/>
      <c r="DK1279" s="250"/>
      <c r="DL1279" s="250"/>
      <c r="DM1279" s="13"/>
      <c r="DN1279" s="250"/>
    </row>
    <row r="1280" spans="1:118" ht="15" customHeight="1">
      <c r="A1280" s="15"/>
      <c r="B1280" s="15"/>
      <c r="C1280" s="9">
        <v>2942</v>
      </c>
      <c r="D1280" s="9">
        <v>70</v>
      </c>
      <c r="E1280" s="9">
        <v>151</v>
      </c>
      <c r="F1280" s="9">
        <v>8</v>
      </c>
      <c r="G1280" s="9">
        <v>13</v>
      </c>
      <c r="H1280" s="9">
        <v>8</v>
      </c>
      <c r="I1280" s="9">
        <v>0</v>
      </c>
      <c r="J1280" s="62" t="s">
        <v>244</v>
      </c>
      <c r="K1280" s="95">
        <v>188</v>
      </c>
      <c r="L1280" s="9">
        <v>1504</v>
      </c>
      <c r="M1280" s="10">
        <v>0.21485714285714286</v>
      </c>
      <c r="N1280" s="7"/>
      <c r="P1280" s="15"/>
      <c r="Q1280" s="9">
        <v>2319</v>
      </c>
      <c r="R1280" s="9">
        <v>42</v>
      </c>
      <c r="S1280" s="9">
        <v>52</v>
      </c>
      <c r="T1280" s="9">
        <v>0</v>
      </c>
      <c r="U1280" s="9">
        <v>19</v>
      </c>
      <c r="V1280" s="9">
        <v>0</v>
      </c>
      <c r="W1280" s="9">
        <v>0</v>
      </c>
      <c r="X1280" s="62" t="s">
        <v>108</v>
      </c>
      <c r="Y1280" s="95">
        <v>640</v>
      </c>
      <c r="Z1280" s="9">
        <v>0</v>
      </c>
      <c r="AA1280" s="10">
        <v>0</v>
      </c>
      <c r="AB1280" s="7"/>
      <c r="AD1280" s="15"/>
      <c r="AE1280" s="9">
        <v>912</v>
      </c>
      <c r="AF1280" s="9">
        <v>40</v>
      </c>
      <c r="AG1280" s="9">
        <v>56</v>
      </c>
      <c r="AH1280" s="9">
        <v>3</v>
      </c>
      <c r="AI1280" s="9">
        <v>260</v>
      </c>
      <c r="AJ1280" s="9">
        <v>12</v>
      </c>
      <c r="AK1280" s="9">
        <v>28</v>
      </c>
      <c r="AL1280" s="62" t="s">
        <v>449</v>
      </c>
      <c r="AM1280" s="95">
        <v>25</v>
      </c>
      <c r="AN1280" s="9">
        <v>300</v>
      </c>
      <c r="AO1280" s="10">
        <v>7.4999999999999997E-2</v>
      </c>
      <c r="AP1280" s="7"/>
      <c r="AR1280" s="17"/>
      <c r="AS1280" s="18">
        <v>594</v>
      </c>
      <c r="AT1280" s="19">
        <v>8</v>
      </c>
      <c r="AU1280" s="19">
        <v>20</v>
      </c>
      <c r="AV1280" s="19">
        <v>1</v>
      </c>
      <c r="AW1280" s="19">
        <v>24</v>
      </c>
      <c r="AX1280" s="19">
        <v>1</v>
      </c>
      <c r="AY1280" s="19">
        <v>-4</v>
      </c>
      <c r="AZ1280" s="113" t="s">
        <v>450</v>
      </c>
      <c r="BA1280" s="20">
        <v>110</v>
      </c>
      <c r="BB1280" s="19">
        <v>110</v>
      </c>
      <c r="BC1280" s="21">
        <v>0.13750000000000001</v>
      </c>
      <c r="BD1280" s="22" t="s">
        <v>451</v>
      </c>
      <c r="BF1280" s="15">
        <f>IF(A1286="","",A1286)</f>
        <v>45611</v>
      </c>
      <c r="BG1280" s="8">
        <v>3407</v>
      </c>
      <c r="BH1280" s="9">
        <f t="shared" si="2017"/>
        <v>90</v>
      </c>
      <c r="BI1280" s="73">
        <v>80</v>
      </c>
      <c r="BJ1280" s="9">
        <f t="shared" si="2018"/>
        <v>1</v>
      </c>
      <c r="BK1280" s="9">
        <v>15</v>
      </c>
      <c r="BL1280" s="9">
        <f t="shared" si="2019"/>
        <v>1</v>
      </c>
      <c r="BM1280" s="9">
        <v>0</v>
      </c>
      <c r="BN1280" s="78">
        <f t="shared" si="2020"/>
        <v>800</v>
      </c>
      <c r="BO1280" s="9">
        <f t="shared" si="2021"/>
        <v>800</v>
      </c>
      <c r="BP1280" s="10">
        <f t="shared" si="2022"/>
        <v>8.8888888888888892E-2</v>
      </c>
      <c r="BQ1280" s="7"/>
      <c r="BS1280" s="1"/>
      <c r="BT1280" s="89">
        <f>IF(A1286="","",A1286)</f>
        <v>45611</v>
      </c>
      <c r="BU1280" s="8">
        <v>3185</v>
      </c>
      <c r="BV1280" s="9">
        <f t="shared" si="2023"/>
        <v>48</v>
      </c>
      <c r="BW1280" s="9">
        <v>102</v>
      </c>
      <c r="BX1280" s="9">
        <f t="shared" si="2024"/>
        <v>0</v>
      </c>
      <c r="BY1280" s="9">
        <v>12</v>
      </c>
      <c r="BZ1280" s="9">
        <f t="shared" si="2025"/>
        <v>0</v>
      </c>
      <c r="CA1280" s="9">
        <v>3</v>
      </c>
      <c r="CB1280" s="78"/>
      <c r="CC1280" s="78">
        <f t="shared" si="2026"/>
        <v>495</v>
      </c>
      <c r="CD1280" s="9">
        <f t="shared" si="2027"/>
        <v>0</v>
      </c>
      <c r="CE1280" s="10">
        <f t="shared" si="2028"/>
        <v>0</v>
      </c>
      <c r="CF1280" s="7"/>
      <c r="CH1280" s="89"/>
      <c r="CI1280" s="8">
        <v>3185</v>
      </c>
      <c r="CJ1280" s="9">
        <f>IF(CI1280="","",CI1280-CI1279)</f>
        <v>48</v>
      </c>
      <c r="CK1280" s="9">
        <v>102</v>
      </c>
      <c r="CL1280" s="9">
        <f>IF(CK1280="","",CK1280-CK1279)</f>
        <v>0</v>
      </c>
      <c r="CM1280" s="9">
        <v>12</v>
      </c>
      <c r="CN1280" s="9">
        <f>IF(CM1280="","",CM1279+CO1279-CM1280)</f>
        <v>0</v>
      </c>
      <c r="CO1280" s="9">
        <v>3</v>
      </c>
      <c r="CP1280" s="78"/>
      <c r="CQ1280" s="78">
        <f>IF(CI1280="","",CQ1279)</f>
        <v>495</v>
      </c>
      <c r="CR1280" s="9">
        <f>IF(CQ1280="","",CN1280*CQ1280)</f>
        <v>0</v>
      </c>
      <c r="CS1280" s="10">
        <f>IF(CR1280="","",CR1280/(CJ1280*100))</f>
        <v>0</v>
      </c>
      <c r="CT1280" s="7"/>
      <c r="CU1280" s="250"/>
      <c r="CV1280" s="250"/>
      <c r="CW1280" s="250"/>
      <c r="CX1280" s="250"/>
      <c r="CY1280" s="250"/>
      <c r="CZ1280" s="13"/>
      <c r="DA1280" s="250"/>
      <c r="DI1280" s="250"/>
      <c r="DJ1280" s="248"/>
      <c r="DL1280" s="13"/>
      <c r="DM1280" s="13"/>
      <c r="DN1280" s="250"/>
    </row>
    <row r="1281" spans="1:118" ht="15" customHeight="1" thickBot="1">
      <c r="A1281" s="23"/>
      <c r="B1281" s="23"/>
      <c r="C1281" s="24">
        <v>2586</v>
      </c>
      <c r="D1281" s="24">
        <v>52</v>
      </c>
      <c r="E1281" s="24">
        <v>133</v>
      </c>
      <c r="F1281" s="24">
        <v>4</v>
      </c>
      <c r="G1281" s="24">
        <v>2</v>
      </c>
      <c r="H1281" s="24">
        <v>4</v>
      </c>
      <c r="I1281" s="24">
        <v>12</v>
      </c>
      <c r="J1281" s="63" t="s">
        <v>364</v>
      </c>
      <c r="K1281" s="24">
        <v>180</v>
      </c>
      <c r="L1281" s="24">
        <v>720</v>
      </c>
      <c r="M1281" s="26">
        <v>0.13846153846153847</v>
      </c>
      <c r="N1281" s="7"/>
      <c r="P1281" s="23"/>
      <c r="Q1281" s="24">
        <v>2061</v>
      </c>
      <c r="R1281" s="24">
        <v>49</v>
      </c>
      <c r="S1281" s="24">
        <v>90</v>
      </c>
      <c r="T1281" s="24">
        <v>3</v>
      </c>
      <c r="U1281" s="24">
        <v>18</v>
      </c>
      <c r="V1281" s="24">
        <v>4</v>
      </c>
      <c r="W1281" s="24">
        <v>0</v>
      </c>
      <c r="X1281" s="63" t="s">
        <v>452</v>
      </c>
      <c r="Y1281" s="24">
        <v>237</v>
      </c>
      <c r="Z1281" s="24">
        <v>948</v>
      </c>
      <c r="AA1281" s="26">
        <v>0.19346938775510203</v>
      </c>
      <c r="AB1281" s="7"/>
      <c r="AD1281" s="23"/>
      <c r="AE1281" s="24">
        <v>1477</v>
      </c>
      <c r="AF1281" s="24">
        <v>26</v>
      </c>
      <c r="AG1281" s="24">
        <v>242</v>
      </c>
      <c r="AH1281" s="24">
        <v>3</v>
      </c>
      <c r="AI1281" s="24">
        <v>26</v>
      </c>
      <c r="AJ1281" s="24">
        <v>3</v>
      </c>
      <c r="AK1281" s="24">
        <v>12</v>
      </c>
      <c r="AL1281" s="63" t="s">
        <v>426</v>
      </c>
      <c r="AM1281" s="24">
        <v>211</v>
      </c>
      <c r="AN1281" s="24">
        <v>633</v>
      </c>
      <c r="AO1281" s="26">
        <v>0.24346153846153845</v>
      </c>
      <c r="AP1281" s="7" t="s">
        <v>453</v>
      </c>
      <c r="AR1281" s="23"/>
      <c r="AS1281" s="27">
        <v>468</v>
      </c>
      <c r="AT1281" s="24">
        <v>29</v>
      </c>
      <c r="AU1281" s="24">
        <v>26</v>
      </c>
      <c r="AV1281" s="24">
        <v>1</v>
      </c>
      <c r="AW1281" s="24">
        <v>4</v>
      </c>
      <c r="AX1281" s="24">
        <v>1</v>
      </c>
      <c r="AY1281" s="24">
        <v>2</v>
      </c>
      <c r="AZ1281" s="63" t="s">
        <v>396</v>
      </c>
      <c r="BA1281" s="24">
        <v>682</v>
      </c>
      <c r="BB1281" s="24">
        <v>682</v>
      </c>
      <c r="BC1281" s="26">
        <v>0.23517241379310344</v>
      </c>
      <c r="BD1281" s="22"/>
      <c r="BF1281" s="15">
        <f>IF(A1290="","",A1290)</f>
        <v>45614</v>
      </c>
      <c r="BG1281" s="8">
        <v>3513</v>
      </c>
      <c r="BH1281" s="9">
        <f t="shared" si="2017"/>
        <v>106</v>
      </c>
      <c r="BI1281" s="73">
        <v>82</v>
      </c>
      <c r="BJ1281" s="9">
        <f t="shared" si="2018"/>
        <v>2</v>
      </c>
      <c r="BK1281" s="9">
        <v>12</v>
      </c>
      <c r="BL1281" s="9">
        <f t="shared" si="2019"/>
        <v>3</v>
      </c>
      <c r="BM1281" s="9">
        <v>0</v>
      </c>
      <c r="BN1281" s="78">
        <f t="shared" si="2020"/>
        <v>800</v>
      </c>
      <c r="BO1281" s="9">
        <f t="shared" si="2021"/>
        <v>2400</v>
      </c>
      <c r="BP1281" s="10">
        <f t="shared" si="2022"/>
        <v>0.22641509433962265</v>
      </c>
      <c r="BQ1281" s="7"/>
      <c r="BS1281" s="1"/>
      <c r="BT1281" s="89">
        <f>IF(A1290="","",A1290)</f>
        <v>45614</v>
      </c>
      <c r="BU1281" s="8">
        <v>3276</v>
      </c>
      <c r="BV1281" s="9">
        <f t="shared" si="2023"/>
        <v>91</v>
      </c>
      <c r="BW1281" s="9">
        <v>104</v>
      </c>
      <c r="BX1281" s="9">
        <f t="shared" si="2024"/>
        <v>2</v>
      </c>
      <c r="BY1281" s="9">
        <v>13</v>
      </c>
      <c r="BZ1281" s="9">
        <f t="shared" si="2025"/>
        <v>2</v>
      </c>
      <c r="CA1281" s="9">
        <v>0</v>
      </c>
      <c r="CB1281" s="78"/>
      <c r="CC1281" s="78">
        <f t="shared" si="2026"/>
        <v>495</v>
      </c>
      <c r="CD1281" s="9">
        <f t="shared" si="2027"/>
        <v>990</v>
      </c>
      <c r="CE1281" s="10">
        <f t="shared" si="2028"/>
        <v>0.10879120879120879</v>
      </c>
      <c r="CF1281" s="7"/>
      <c r="CH1281" s="89"/>
      <c r="CI1281" s="8">
        <v>3276</v>
      </c>
      <c r="CJ1281" s="9">
        <f>IF(CI1281="","",CI1281-CI1280)</f>
        <v>91</v>
      </c>
      <c r="CK1281" s="9">
        <v>104</v>
      </c>
      <c r="CL1281" s="9">
        <f>IF(CK1281="","",CK1281-CK1280)</f>
        <v>2</v>
      </c>
      <c r="CM1281" s="9">
        <v>13</v>
      </c>
      <c r="CN1281" s="9">
        <f>IF(CM1281="","",CM1280+CO1280-CM1281)</f>
        <v>2</v>
      </c>
      <c r="CO1281" s="9">
        <v>0</v>
      </c>
      <c r="CP1281" s="78"/>
      <c r="CQ1281" s="78">
        <f>IF(CI1281="","",CQ1280)</f>
        <v>495</v>
      </c>
      <c r="CR1281" s="9">
        <f>IF(CQ1281="","",CN1281*CQ1281)</f>
        <v>990</v>
      </c>
      <c r="CS1281" s="10">
        <f>IF(CR1281="","",CR1281/(CJ1281*100))</f>
        <v>0.10879120879120879</v>
      </c>
      <c r="CT1281" s="7"/>
      <c r="CU1281" s="250"/>
      <c r="CV1281" s="250"/>
      <c r="CW1281" s="250"/>
      <c r="CX1281" s="250"/>
      <c r="CY1281" s="250"/>
      <c r="CZ1281" s="13"/>
      <c r="DA1281" s="250"/>
      <c r="DI1281" s="250"/>
      <c r="DJ1281" s="250"/>
      <c r="DK1281" s="250"/>
      <c r="DL1281" s="55"/>
      <c r="DM1281" s="46"/>
      <c r="DN1281" s="250"/>
    </row>
    <row r="1282" spans="1:118" ht="15" customHeight="1" thickTop="1">
      <c r="A1282" s="89">
        <v>45607</v>
      </c>
      <c r="B1282" s="6">
        <f>IF(A1282="","",SUM(D1282:D1285)+SUM(R1282:R1285)+BH1279+BV1279+SUM(AF1282:AF1285)+SUM(AT1282:AT1285))</f>
        <v>2015</v>
      </c>
      <c r="C1282" s="78">
        <v>2614</v>
      </c>
      <c r="D1282" s="78">
        <f t="shared" ref="D1282:D1325" si="2029">IF(C1282="","",C1282-C1278)</f>
        <v>74</v>
      </c>
      <c r="E1282" s="78">
        <v>103</v>
      </c>
      <c r="F1282" s="78">
        <f t="shared" ref="F1282:F1325" si="2030">IF(E1282="","",E1282-E1278)</f>
        <v>14</v>
      </c>
      <c r="G1282" s="78">
        <v>2</v>
      </c>
      <c r="H1282" s="78">
        <f t="shared" ref="H1282:H1325" si="2031">IF(G1282="","",G1278+I1278-G1282)</f>
        <v>14</v>
      </c>
      <c r="I1282" s="78">
        <v>9</v>
      </c>
      <c r="J1282" s="64" t="str">
        <f t="shared" ref="J1282:K1282" si="2032">IF(C1282="","",J1278)</f>
        <v>サンリオ和柄がま口</v>
      </c>
      <c r="K1282" s="91">
        <f t="shared" si="2032"/>
        <v>362</v>
      </c>
      <c r="L1282" s="28">
        <f t="shared" ref="L1282:L1325" si="2033">IF(G1282="","",H1282*K1282)</f>
        <v>5068</v>
      </c>
      <c r="M1282" s="29">
        <f t="shared" ref="M1282:M1329" si="2034">IF(H1282="","",L1282/(D1282*100))</f>
        <v>0.68486486486486486</v>
      </c>
      <c r="N1282" s="12" t="s">
        <v>454</v>
      </c>
      <c r="P1282" s="89">
        <f>IF(A1282="","",A1282)</f>
        <v>45607</v>
      </c>
      <c r="Q1282" s="78">
        <v>2613</v>
      </c>
      <c r="R1282" s="78">
        <f t="shared" ref="R1282:R1325" si="2035">IF(Q1282="","",Q1282-Q1278)</f>
        <v>42</v>
      </c>
      <c r="S1282" s="78">
        <v>48</v>
      </c>
      <c r="T1282" s="78">
        <f t="shared" ref="T1282:T1325" si="2036">IF(S1282="","",S1282-S1278)</f>
        <v>1</v>
      </c>
      <c r="U1282" s="78">
        <v>15</v>
      </c>
      <c r="V1282" s="78">
        <f t="shared" ref="V1282:V1325" si="2037">IF(U1282="","",U1278+W1278-U1282)</f>
        <v>1</v>
      </c>
      <c r="W1282" s="78">
        <v>0</v>
      </c>
      <c r="X1282" s="64" t="str">
        <f t="shared" ref="X1282:Y1282" si="2038">IF(Q1282="","",X1278)</f>
        <v>2CBC</v>
      </c>
      <c r="Y1282" s="91">
        <f t="shared" si="2038"/>
        <v>700</v>
      </c>
      <c r="Z1282" s="28">
        <f t="shared" ref="Z1282:Z1325" si="2039">IF(U1282="","",V1282*Y1282)</f>
        <v>700</v>
      </c>
      <c r="AA1282" s="29">
        <f t="shared" ref="AA1282:AA1329" si="2040">IF(V1282="","",Z1282/(R1282*100))</f>
        <v>0.16666666666666666</v>
      </c>
      <c r="AB1282" s="7" t="s">
        <v>455</v>
      </c>
      <c r="AD1282" s="89">
        <f>IF(A1282="","",A1282)</f>
        <v>45607</v>
      </c>
      <c r="AE1282" s="78">
        <v>1484</v>
      </c>
      <c r="AF1282" s="78">
        <f t="shared" ref="AF1282:AF1325" si="2041">IF(AE1282="","",AE1282-AE1278)</f>
        <v>106</v>
      </c>
      <c r="AG1282" s="78">
        <v>49</v>
      </c>
      <c r="AH1282" s="78">
        <f t="shared" ref="AH1282:AH1325" si="2042">IF(AG1282="","",AG1282-AG1278)</f>
        <v>6</v>
      </c>
      <c r="AI1282" s="78">
        <v>6</v>
      </c>
      <c r="AJ1282" s="78">
        <f t="shared" ref="AJ1282:AJ1325" si="2043">IF(AI1282="","",AI1278+AK1278-AI1282)</f>
        <v>6</v>
      </c>
      <c r="AK1282" s="78">
        <v>0</v>
      </c>
      <c r="AL1282" s="90" t="str">
        <f t="shared" ref="AL1282:AM1282" si="2044">IF(AE1282="","",AL1278)</f>
        <v>サンリオリストバンド</v>
      </c>
      <c r="AM1282" s="91">
        <f t="shared" si="2044"/>
        <v>550</v>
      </c>
      <c r="AN1282" s="28">
        <f t="shared" ref="AN1282:AN1325" si="2045">IF(AI1282="","",AJ1282*AM1282)</f>
        <v>3300</v>
      </c>
      <c r="AO1282" s="29">
        <f t="shared" ref="AO1282:AO1329" si="2046">IF(AJ1282="","",AN1282/(AF1282*100))</f>
        <v>0.31132075471698112</v>
      </c>
      <c r="AP1282" s="7"/>
      <c r="AR1282" s="89">
        <f>IF(A1282="","",A1282)</f>
        <v>45607</v>
      </c>
      <c r="AS1282" s="8">
        <v>716</v>
      </c>
      <c r="AT1282" s="78">
        <f t="shared" ref="AT1282:AT1321" si="2047">IF(AS1282="","",AS1282-AS1278)</f>
        <v>22</v>
      </c>
      <c r="AU1282" s="78">
        <v>54</v>
      </c>
      <c r="AV1282" s="28">
        <f t="shared" ref="AV1282:AV1321" si="2048">IF(AU1282="","",AU1282-AU1278)</f>
        <v>8</v>
      </c>
      <c r="AW1282" s="9">
        <v>2</v>
      </c>
      <c r="AX1282" s="78">
        <f t="shared" ref="AX1282:AX1321" si="2049">IF(AW1282="","",AW1278+AY1278-AW1282)</f>
        <v>8</v>
      </c>
      <c r="AY1282" s="9">
        <v>32</v>
      </c>
      <c r="AZ1282" s="90" t="str">
        <f t="shared" ref="AZ1282:BA1282" si="2050">IF(AS1282="","",AZ1278)</f>
        <v>プチリップブラシ</v>
      </c>
      <c r="BA1282" s="91">
        <f t="shared" si="2050"/>
        <v>196</v>
      </c>
      <c r="BB1282" s="9">
        <f t="shared" ref="BB1282:BB1285" si="2051">IF(BA1282="","",AX1282*BA1282)</f>
        <v>1568</v>
      </c>
      <c r="BC1282" s="10">
        <f t="shared" ref="BC1282:BC1285" si="2052">IF(BB1282="","",BB1282/(AT1282*100))</f>
        <v>0.71272727272727276</v>
      </c>
      <c r="BD1282" s="22" t="s">
        <v>456</v>
      </c>
      <c r="BF1282" s="15">
        <f>IF(A1294="","",A1294)</f>
        <v>45621</v>
      </c>
      <c r="BG1282" s="8">
        <v>3685</v>
      </c>
      <c r="BH1282" s="9">
        <f t="shared" si="2017"/>
        <v>172</v>
      </c>
      <c r="BI1282" s="73">
        <v>85</v>
      </c>
      <c r="BJ1282" s="9">
        <f t="shared" si="2018"/>
        <v>3</v>
      </c>
      <c r="BK1282" s="9">
        <v>9</v>
      </c>
      <c r="BL1282" s="9">
        <f t="shared" si="2019"/>
        <v>3</v>
      </c>
      <c r="BM1282" s="9">
        <v>6</v>
      </c>
      <c r="BN1282" s="78">
        <f t="shared" si="2020"/>
        <v>800</v>
      </c>
      <c r="BO1282" s="9">
        <f t="shared" si="2021"/>
        <v>2400</v>
      </c>
      <c r="BP1282" s="10">
        <f t="shared" si="2022"/>
        <v>0.13953488372093023</v>
      </c>
      <c r="BQ1282" s="7"/>
      <c r="BS1282" s="1"/>
      <c r="BT1282" s="89">
        <f>IF(A1294="","",A1294)</f>
        <v>45621</v>
      </c>
      <c r="BU1282" s="8">
        <v>3416</v>
      </c>
      <c r="BV1282" s="9">
        <f t="shared" si="2023"/>
        <v>140</v>
      </c>
      <c r="BW1282" s="9">
        <v>107</v>
      </c>
      <c r="BX1282" s="9">
        <f t="shared" si="2024"/>
        <v>3</v>
      </c>
      <c r="BY1282" s="9">
        <v>9</v>
      </c>
      <c r="BZ1282" s="9">
        <f t="shared" si="2025"/>
        <v>4</v>
      </c>
      <c r="CA1282" s="9">
        <v>0</v>
      </c>
      <c r="CB1282" s="78"/>
      <c r="CC1282" s="78">
        <f t="shared" si="2026"/>
        <v>495</v>
      </c>
      <c r="CD1282" s="9">
        <f t="shared" si="2027"/>
        <v>1980</v>
      </c>
      <c r="CE1282" s="10">
        <f t="shared" si="2028"/>
        <v>0.14142857142857143</v>
      </c>
      <c r="CF1282" s="7"/>
      <c r="CH1282" s="89"/>
      <c r="CI1282" s="8">
        <v>3416</v>
      </c>
      <c r="CJ1282" s="9">
        <f>IF(CI1282="","",CI1282-CI1281)</f>
        <v>140</v>
      </c>
      <c r="CK1282" s="9">
        <v>107</v>
      </c>
      <c r="CL1282" s="9">
        <f>IF(CK1282="","",CK1282-CK1281)</f>
        <v>3</v>
      </c>
      <c r="CM1282" s="9">
        <v>9</v>
      </c>
      <c r="CN1282" s="9">
        <f>IF(CM1282="","",CM1281+CO1281-CM1282)</f>
        <v>4</v>
      </c>
      <c r="CO1282" s="9">
        <v>0</v>
      </c>
      <c r="CP1282" s="78"/>
      <c r="CQ1282" s="78">
        <f>IF(CI1282="","",CQ1281)</f>
        <v>495</v>
      </c>
      <c r="CR1282" s="9">
        <f>IF(CQ1282="","",CN1282*CQ1282)</f>
        <v>1980</v>
      </c>
      <c r="CS1282" s="10">
        <f>IF(CR1282="","",CR1282/(CJ1282*100))</f>
        <v>0.14142857142857143</v>
      </c>
      <c r="CT1282" s="7"/>
      <c r="CU1282" s="250"/>
      <c r="CV1282" s="250"/>
      <c r="CW1282" s="250"/>
      <c r="CX1282" s="250"/>
      <c r="CY1282" s="250"/>
      <c r="CZ1282" s="13"/>
      <c r="DA1282" s="250"/>
      <c r="DI1282" s="250"/>
      <c r="DJ1282" s="250"/>
      <c r="DK1282" s="250"/>
      <c r="DL1282" s="55"/>
      <c r="DM1282" s="46"/>
      <c r="DN1282" s="250"/>
    </row>
    <row r="1283" spans="1:118" ht="15" customHeight="1">
      <c r="A1283" s="2"/>
      <c r="B1283" s="15"/>
      <c r="C1283" s="9">
        <v>3904</v>
      </c>
      <c r="D1283" s="9">
        <f t="shared" si="2029"/>
        <v>270</v>
      </c>
      <c r="E1283" s="9">
        <v>88</v>
      </c>
      <c r="F1283" s="9">
        <f t="shared" si="2030"/>
        <v>6</v>
      </c>
      <c r="G1283" s="9">
        <v>3</v>
      </c>
      <c r="H1283" s="9">
        <f t="shared" si="2031"/>
        <v>8</v>
      </c>
      <c r="I1283" s="9">
        <v>6</v>
      </c>
      <c r="J1283" s="62" t="str">
        <f t="shared" ref="J1283:K1283" si="2053">IF(C1283="","",J1279)</f>
        <v>ピクミンマスコット</v>
      </c>
      <c r="K1283" s="95">
        <f t="shared" si="2053"/>
        <v>682</v>
      </c>
      <c r="L1283" s="9">
        <f t="shared" si="2033"/>
        <v>5456</v>
      </c>
      <c r="M1283" s="10">
        <f t="shared" si="2034"/>
        <v>0.20207407407407407</v>
      </c>
      <c r="N1283" s="7"/>
      <c r="P1283" s="15"/>
      <c r="Q1283" s="9">
        <v>3231</v>
      </c>
      <c r="R1283" s="9">
        <f t="shared" si="2035"/>
        <v>132</v>
      </c>
      <c r="S1283" s="9">
        <v>140</v>
      </c>
      <c r="T1283" s="9">
        <f t="shared" si="2036"/>
        <v>5</v>
      </c>
      <c r="U1283" s="9">
        <v>14</v>
      </c>
      <c r="V1283" s="9">
        <f t="shared" si="2037"/>
        <v>7</v>
      </c>
      <c r="W1283" s="9">
        <v>10</v>
      </c>
      <c r="X1283" s="62" t="str">
        <f t="shared" ref="X1283:Y1283" si="2054">IF(Q1283="","",X1279)</f>
        <v>グミッツェル</v>
      </c>
      <c r="Y1283" s="95">
        <f t="shared" si="2054"/>
        <v>165</v>
      </c>
      <c r="Z1283" s="9">
        <f t="shared" si="2039"/>
        <v>1155</v>
      </c>
      <c r="AA1283" s="10">
        <f t="shared" si="2040"/>
        <v>8.7499999999999994E-2</v>
      </c>
      <c r="AB1283" s="7"/>
      <c r="AD1283" s="15"/>
      <c r="AE1283" s="9">
        <v>1703</v>
      </c>
      <c r="AF1283" s="9">
        <f t="shared" si="2041"/>
        <v>91</v>
      </c>
      <c r="AG1283" s="9">
        <v>75</v>
      </c>
      <c r="AH1283" s="9">
        <f t="shared" si="2042"/>
        <v>2</v>
      </c>
      <c r="AI1283" s="9">
        <v>34</v>
      </c>
      <c r="AJ1283" s="9">
        <f t="shared" si="2043"/>
        <v>2</v>
      </c>
      <c r="AK1283" s="9">
        <v>16</v>
      </c>
      <c r="AL1283" s="62" t="str">
        <f t="shared" ref="AL1283:AM1283" si="2055">IF(AE1283="","",AL1279)</f>
        <v>サンリオがま口</v>
      </c>
      <c r="AM1283" s="95">
        <f t="shared" si="2055"/>
        <v>500</v>
      </c>
      <c r="AN1283" s="9">
        <f t="shared" si="2045"/>
        <v>1000</v>
      </c>
      <c r="AO1283" s="10">
        <f t="shared" si="2046"/>
        <v>0.10989010989010989</v>
      </c>
      <c r="AP1283" s="7"/>
      <c r="AR1283" s="89"/>
      <c r="AS1283" s="8">
        <v>762</v>
      </c>
      <c r="AT1283" s="9">
        <f t="shared" si="2047"/>
        <v>64</v>
      </c>
      <c r="AU1283" s="9">
        <v>105</v>
      </c>
      <c r="AV1283" s="9">
        <f t="shared" si="2048"/>
        <v>11</v>
      </c>
      <c r="AW1283" s="9">
        <v>150</v>
      </c>
      <c r="AX1283" s="9">
        <f t="shared" si="2049"/>
        <v>20</v>
      </c>
      <c r="AY1283" s="9">
        <v>50</v>
      </c>
      <c r="AZ1283" s="62" t="str">
        <f t="shared" ref="AZ1283:BA1283" si="2056">IF(AS1283="","",AZ1279)</f>
        <v>プチリップBC</v>
      </c>
      <c r="BA1283" s="95">
        <f t="shared" si="2056"/>
        <v>100</v>
      </c>
      <c r="BB1283" s="9">
        <f t="shared" si="2051"/>
        <v>2000</v>
      </c>
      <c r="BC1283" s="10">
        <f t="shared" si="2052"/>
        <v>0.3125</v>
      </c>
      <c r="BD1283" s="22"/>
      <c r="BF1283" s="15">
        <f>IF(A1298="","",A1298)</f>
        <v>45625</v>
      </c>
      <c r="BG1283" s="8">
        <v>3726</v>
      </c>
      <c r="BH1283" s="9">
        <f t="shared" si="2017"/>
        <v>41</v>
      </c>
      <c r="BI1283" s="73">
        <v>86</v>
      </c>
      <c r="BJ1283" s="9">
        <f t="shared" si="2018"/>
        <v>1</v>
      </c>
      <c r="BK1283" s="9">
        <v>14</v>
      </c>
      <c r="BL1283" s="9">
        <f t="shared" si="2019"/>
        <v>1</v>
      </c>
      <c r="BM1283" s="9">
        <v>0</v>
      </c>
      <c r="BN1283" s="78">
        <f t="shared" si="2020"/>
        <v>800</v>
      </c>
      <c r="BO1283" s="9">
        <f t="shared" si="2021"/>
        <v>800</v>
      </c>
      <c r="BP1283" s="10">
        <f t="shared" si="2022"/>
        <v>0.1951219512195122</v>
      </c>
      <c r="BQ1283" s="7"/>
      <c r="BS1283" s="1"/>
      <c r="BT1283" s="89">
        <f>IF(A1298="","",A1298)</f>
        <v>45625</v>
      </c>
      <c r="BU1283" s="8">
        <v>3440</v>
      </c>
      <c r="BV1283" s="9">
        <f t="shared" si="2023"/>
        <v>24</v>
      </c>
      <c r="BW1283" s="9">
        <v>107</v>
      </c>
      <c r="BX1283" s="9">
        <f t="shared" si="2024"/>
        <v>0</v>
      </c>
      <c r="BY1283" s="9">
        <v>9</v>
      </c>
      <c r="BZ1283" s="9">
        <f t="shared" si="2025"/>
        <v>0</v>
      </c>
      <c r="CA1283" s="9">
        <v>8</v>
      </c>
      <c r="CB1283" s="78"/>
      <c r="CC1283" s="78">
        <f t="shared" si="2026"/>
        <v>495</v>
      </c>
      <c r="CD1283" s="9">
        <f t="shared" si="2027"/>
        <v>0</v>
      </c>
      <c r="CE1283" s="10">
        <f t="shared" si="2028"/>
        <v>0</v>
      </c>
      <c r="CF1283" s="7"/>
      <c r="CH1283" s="89"/>
      <c r="CI1283" s="8">
        <v>3440</v>
      </c>
      <c r="CJ1283" s="9">
        <f>IF(CI1283="","",CI1283-CI1282)</f>
        <v>24</v>
      </c>
      <c r="CK1283" s="9">
        <v>107</v>
      </c>
      <c r="CL1283" s="9">
        <f>IF(CK1283="","",CK1283-CK1282)</f>
        <v>0</v>
      </c>
      <c r="CM1283" s="9">
        <v>9</v>
      </c>
      <c r="CN1283" s="9">
        <f>IF(CM1283="","",CM1282+CO1282-CM1283)</f>
        <v>0</v>
      </c>
      <c r="CO1283" s="9">
        <v>8</v>
      </c>
      <c r="CP1283" s="78"/>
      <c r="CQ1283" s="78">
        <f>IF(CI1283="","",CQ1282)</f>
        <v>495</v>
      </c>
      <c r="CR1283" s="9">
        <f>IF(CQ1283="","",CN1283*CQ1283)</f>
        <v>0</v>
      </c>
      <c r="CS1283" s="10">
        <f>IF(CR1283="","",CR1283/(CJ1283*100))</f>
        <v>0</v>
      </c>
      <c r="CT1283" s="7"/>
      <c r="CU1283" s="250"/>
      <c r="CV1283" s="250"/>
      <c r="CW1283" s="250"/>
      <c r="CX1283" s="250"/>
      <c r="CY1283" s="250"/>
      <c r="CZ1283" s="13"/>
      <c r="DA1283" s="250"/>
      <c r="DI1283" s="250"/>
      <c r="DJ1283" s="250"/>
      <c r="DK1283" s="250"/>
      <c r="DL1283" s="55"/>
      <c r="DM1283" s="46"/>
      <c r="DN1283" s="250"/>
    </row>
    <row r="1284" spans="1:118" ht="15" customHeight="1">
      <c r="A1284" s="15"/>
      <c r="B1284" s="15"/>
      <c r="C1284" s="9">
        <v>3011</v>
      </c>
      <c r="D1284" s="9">
        <f t="shared" si="2029"/>
        <v>69</v>
      </c>
      <c r="E1284" s="9">
        <v>162</v>
      </c>
      <c r="F1284" s="9">
        <f t="shared" si="2030"/>
        <v>11</v>
      </c>
      <c r="G1284" s="9">
        <v>3</v>
      </c>
      <c r="H1284" s="9">
        <f t="shared" si="2031"/>
        <v>10</v>
      </c>
      <c r="I1284" s="9">
        <v>37</v>
      </c>
      <c r="J1284" s="62" t="str">
        <f t="shared" ref="J1284:K1284" si="2057">IF(C1284="","",J1280)</f>
        <v>グミッツェルプチ</v>
      </c>
      <c r="K1284" s="9">
        <f t="shared" si="2057"/>
        <v>188</v>
      </c>
      <c r="L1284" s="9">
        <f t="shared" si="2033"/>
        <v>1880</v>
      </c>
      <c r="M1284" s="10">
        <f t="shared" si="2034"/>
        <v>0.27246376811594203</v>
      </c>
      <c r="N1284" s="7" t="s">
        <v>457</v>
      </c>
      <c r="P1284" s="15"/>
      <c r="Q1284" s="9">
        <v>2395</v>
      </c>
      <c r="R1284" s="9">
        <f t="shared" si="2035"/>
        <v>76</v>
      </c>
      <c r="S1284" s="9">
        <v>54</v>
      </c>
      <c r="T1284" s="9">
        <f t="shared" si="2036"/>
        <v>2</v>
      </c>
      <c r="U1284" s="9">
        <v>17</v>
      </c>
      <c r="V1284" s="9">
        <f t="shared" si="2037"/>
        <v>2</v>
      </c>
      <c r="W1284" s="9">
        <v>6</v>
      </c>
      <c r="X1284" s="62" t="str">
        <f t="shared" ref="X1284:Y1284" si="2058">IF(Q1284="","",X1280)</f>
        <v>サンリオキーケース</v>
      </c>
      <c r="Y1284" s="9">
        <f t="shared" si="2058"/>
        <v>640</v>
      </c>
      <c r="Z1284" s="9">
        <f t="shared" si="2039"/>
        <v>1280</v>
      </c>
      <c r="AA1284" s="10">
        <f t="shared" si="2040"/>
        <v>0.16842105263157894</v>
      </c>
      <c r="AB1284" s="7"/>
      <c r="AD1284" s="15"/>
      <c r="AE1284" s="9">
        <v>1008</v>
      </c>
      <c r="AF1284" s="9">
        <f t="shared" si="2041"/>
        <v>96</v>
      </c>
      <c r="AG1284" s="9">
        <v>62</v>
      </c>
      <c r="AH1284" s="9">
        <f t="shared" si="2042"/>
        <v>6</v>
      </c>
      <c r="AI1284" s="9">
        <v>270</v>
      </c>
      <c r="AJ1284" s="9">
        <f t="shared" si="2043"/>
        <v>18</v>
      </c>
      <c r="AK1284" s="9">
        <v>70</v>
      </c>
      <c r="AL1284" s="62" t="str">
        <f t="shared" ref="AL1284:AM1284" si="2059">IF(AE1284="","",AL1280)</f>
        <v>じゅるるバラ</v>
      </c>
      <c r="AM1284" s="9">
        <f t="shared" si="2059"/>
        <v>25</v>
      </c>
      <c r="AN1284" s="9">
        <f t="shared" si="2045"/>
        <v>450</v>
      </c>
      <c r="AO1284" s="10">
        <f t="shared" si="2046"/>
        <v>4.6875E-2</v>
      </c>
      <c r="AP1284" s="7"/>
      <c r="AR1284" s="17"/>
      <c r="AS1284" s="18">
        <v>721</v>
      </c>
      <c r="AT1284" s="9">
        <f t="shared" si="2047"/>
        <v>127</v>
      </c>
      <c r="AU1284" s="9">
        <v>30</v>
      </c>
      <c r="AV1284" s="9">
        <f t="shared" si="2048"/>
        <v>10</v>
      </c>
      <c r="AW1284" s="19">
        <v>10</v>
      </c>
      <c r="AX1284" s="9">
        <f t="shared" si="2049"/>
        <v>10</v>
      </c>
      <c r="AY1284" s="19">
        <v>8</v>
      </c>
      <c r="AZ1284" s="62" t="s">
        <v>362</v>
      </c>
      <c r="BA1284" s="9">
        <v>334</v>
      </c>
      <c r="BB1284" s="19">
        <f t="shared" si="2051"/>
        <v>3340</v>
      </c>
      <c r="BC1284" s="21">
        <f t="shared" si="2052"/>
        <v>0.26299212598425198</v>
      </c>
      <c r="BD1284" s="22" t="s">
        <v>402</v>
      </c>
      <c r="BF1284" s="15" t="str">
        <f>IF(A1302="","",A1302)</f>
        <v/>
      </c>
      <c r="BG1284" s="8"/>
      <c r="BH1284" s="9"/>
      <c r="BI1284" s="73"/>
      <c r="BJ1284" s="9"/>
      <c r="BK1284" s="9"/>
      <c r="BL1284" s="9"/>
      <c r="BM1284" s="9"/>
      <c r="BN1284" s="78"/>
      <c r="BO1284" s="9"/>
      <c r="BP1284" s="10"/>
      <c r="BQ1284" s="7"/>
      <c r="BS1284" s="1"/>
      <c r="BT1284" s="89"/>
      <c r="BU1284" s="8"/>
      <c r="BV1284" s="9"/>
      <c r="BW1284" s="9"/>
      <c r="BX1284" s="9"/>
      <c r="BY1284" s="9"/>
      <c r="BZ1284" s="9"/>
      <c r="CA1284" s="9"/>
      <c r="CB1284" s="78"/>
      <c r="CC1284" s="78"/>
      <c r="CD1284" s="9"/>
      <c r="CE1284" s="10"/>
      <c r="CF1284" s="7"/>
      <c r="CH1284" s="89"/>
      <c r="CI1284" s="8"/>
      <c r="CJ1284" s="9"/>
      <c r="CK1284" s="9"/>
      <c r="CL1284" s="9"/>
      <c r="CM1284" s="9"/>
      <c r="CN1284" s="9"/>
      <c r="CO1284" s="9"/>
      <c r="CP1284" s="78"/>
      <c r="CQ1284" s="78"/>
      <c r="CR1284" s="9"/>
      <c r="CS1284" s="10"/>
      <c r="CT1284" s="7"/>
      <c r="CU1284" s="250"/>
      <c r="CV1284" s="250"/>
      <c r="CW1284" s="250"/>
      <c r="CX1284" s="250"/>
      <c r="CY1284" s="250"/>
      <c r="CZ1284" s="13"/>
      <c r="DA1284" s="250"/>
      <c r="DI1284" s="250"/>
      <c r="DJ1284" s="250"/>
      <c r="DK1284" s="250"/>
      <c r="DL1284" s="55"/>
      <c r="DM1284" s="46"/>
      <c r="DN1284" s="250"/>
    </row>
    <row r="1285" spans="1:118" ht="15" customHeight="1" thickBot="1">
      <c r="A1285" s="23"/>
      <c r="B1285" s="23"/>
      <c r="C1285" s="24">
        <v>2720</v>
      </c>
      <c r="D1285" s="24">
        <f t="shared" si="2029"/>
        <v>134</v>
      </c>
      <c r="E1285" s="24">
        <v>141</v>
      </c>
      <c r="F1285" s="24">
        <f t="shared" si="2030"/>
        <v>8</v>
      </c>
      <c r="G1285" s="24">
        <v>6</v>
      </c>
      <c r="H1285" s="24">
        <f t="shared" si="2031"/>
        <v>8</v>
      </c>
      <c r="I1285" s="24">
        <v>14</v>
      </c>
      <c r="J1285" s="63" t="str">
        <f t="shared" ref="J1285:K1285" si="2060">IF(C1285="","",J1281)</f>
        <v>プロペラアヒル</v>
      </c>
      <c r="K1285" s="96">
        <f t="shared" si="2060"/>
        <v>180</v>
      </c>
      <c r="L1285" s="24">
        <f t="shared" si="2033"/>
        <v>1440</v>
      </c>
      <c r="M1285" s="26">
        <f t="shared" si="2034"/>
        <v>0.10746268656716418</v>
      </c>
      <c r="N1285" s="7"/>
      <c r="P1285" s="23"/>
      <c r="Q1285" s="24">
        <v>2136</v>
      </c>
      <c r="R1285" s="24">
        <f t="shared" si="2035"/>
        <v>75</v>
      </c>
      <c r="S1285" s="24">
        <v>95</v>
      </c>
      <c r="T1285" s="24">
        <f t="shared" si="2036"/>
        <v>5</v>
      </c>
      <c r="U1285" s="24">
        <v>12</v>
      </c>
      <c r="V1285" s="24">
        <f t="shared" si="2037"/>
        <v>6</v>
      </c>
      <c r="W1285" s="24">
        <v>20</v>
      </c>
      <c r="X1285" s="63" t="str">
        <f t="shared" ref="X1285:Y1285" si="2061">IF(Q1285="","",X1281)</f>
        <v>クレしんリストバンド</v>
      </c>
      <c r="Y1285" s="96">
        <f t="shared" si="2061"/>
        <v>237</v>
      </c>
      <c r="Z1285" s="24">
        <f t="shared" si="2039"/>
        <v>1422</v>
      </c>
      <c r="AA1285" s="26">
        <f t="shared" si="2040"/>
        <v>0.18959999999999999</v>
      </c>
      <c r="AB1285" s="7" t="s">
        <v>458</v>
      </c>
      <c r="AD1285" s="23"/>
      <c r="AE1285" s="24">
        <v>1582</v>
      </c>
      <c r="AF1285" s="24">
        <f t="shared" si="2041"/>
        <v>105</v>
      </c>
      <c r="AG1285" s="24">
        <v>250</v>
      </c>
      <c r="AH1285" s="24">
        <f t="shared" si="2042"/>
        <v>8</v>
      </c>
      <c r="AI1285" s="24">
        <v>30</v>
      </c>
      <c r="AJ1285" s="24">
        <f t="shared" si="2043"/>
        <v>8</v>
      </c>
      <c r="AK1285" s="24">
        <v>12</v>
      </c>
      <c r="AL1285" s="63" t="str">
        <f t="shared" ref="AL1285:AM1285" si="2062">IF(AE1285="","",AL1281)</f>
        <v>韓国グミッツェル</v>
      </c>
      <c r="AM1285" s="96">
        <f t="shared" si="2062"/>
        <v>211</v>
      </c>
      <c r="AN1285" s="24">
        <f t="shared" si="2045"/>
        <v>1688</v>
      </c>
      <c r="AO1285" s="26">
        <f t="shared" si="2046"/>
        <v>0.16076190476190477</v>
      </c>
      <c r="AP1285" s="7"/>
      <c r="AR1285" s="23"/>
      <c r="AS1285" s="27">
        <v>514</v>
      </c>
      <c r="AT1285" s="24">
        <f t="shared" si="2047"/>
        <v>46</v>
      </c>
      <c r="AU1285" s="24">
        <v>29</v>
      </c>
      <c r="AV1285" s="24">
        <f t="shared" si="2048"/>
        <v>3</v>
      </c>
      <c r="AW1285" s="24">
        <v>3</v>
      </c>
      <c r="AX1285" s="24">
        <f t="shared" si="2049"/>
        <v>3</v>
      </c>
      <c r="AY1285" s="24">
        <v>10</v>
      </c>
      <c r="AZ1285" s="63" t="str">
        <f t="shared" ref="AZ1285:BA1285" si="2063">IF(AS1285="","",AZ1281)</f>
        <v>ボイスチェンジャー</v>
      </c>
      <c r="BA1285" s="96">
        <f t="shared" si="2063"/>
        <v>682</v>
      </c>
      <c r="BB1285" s="24">
        <f t="shared" si="2051"/>
        <v>2046</v>
      </c>
      <c r="BC1285" s="26">
        <f t="shared" si="2052"/>
        <v>0.44478260869565217</v>
      </c>
      <c r="BD1285" s="22" t="s">
        <v>459</v>
      </c>
      <c r="BF1285" s="89" t="str">
        <f>IF(A1306="","",A1306)</f>
        <v/>
      </c>
      <c r="BG1285" s="9"/>
      <c r="BH1285" s="9" t="str">
        <f t="shared" si="2017"/>
        <v/>
      </c>
      <c r="BI1285" s="73"/>
      <c r="BJ1285" s="9" t="str">
        <f t="shared" si="2018"/>
        <v/>
      </c>
      <c r="BK1285" s="9"/>
      <c r="BL1285" s="9" t="str">
        <f t="shared" si="2019"/>
        <v/>
      </c>
      <c r="BM1285" s="9"/>
      <c r="BN1285" s="78" t="str">
        <f t="shared" si="2020"/>
        <v/>
      </c>
      <c r="BO1285" s="9" t="str">
        <f t="shared" si="2021"/>
        <v/>
      </c>
      <c r="BP1285" s="10" t="str">
        <f t="shared" si="2022"/>
        <v/>
      </c>
      <c r="BQ1285" s="7"/>
      <c r="BS1285" s="1"/>
      <c r="BT1285" s="89" t="str">
        <f>IF(A1306="","",A1306)</f>
        <v/>
      </c>
      <c r="BU1285" s="9"/>
      <c r="BV1285" s="9" t="str">
        <f t="shared" si="2023"/>
        <v/>
      </c>
      <c r="BW1285" s="9"/>
      <c r="BX1285" s="9" t="str">
        <f t="shared" si="2024"/>
        <v/>
      </c>
      <c r="BY1285" s="9"/>
      <c r="BZ1285" s="9" t="str">
        <f t="shared" si="2025"/>
        <v/>
      </c>
      <c r="CA1285" s="9"/>
      <c r="CB1285" s="78"/>
      <c r="CC1285" s="78" t="str">
        <f t="shared" si="2026"/>
        <v/>
      </c>
      <c r="CD1285" s="9" t="str">
        <f t="shared" si="2027"/>
        <v/>
      </c>
      <c r="CE1285" s="10" t="str">
        <f t="shared" si="2028"/>
        <v/>
      </c>
      <c r="CF1285" s="7"/>
      <c r="CH1285" s="89" t="str">
        <f>IF(N1306="","",N1306)</f>
        <v/>
      </c>
      <c r="CI1285" s="9"/>
      <c r="CJ1285" s="9" t="str">
        <f>IF(CI1285="","",CI1285-CI1284)</f>
        <v/>
      </c>
      <c r="CK1285" s="9"/>
      <c r="CL1285" s="9" t="str">
        <f>IF(CK1285="","",CK1285-CK1284)</f>
        <v/>
      </c>
      <c r="CM1285" s="9"/>
      <c r="CN1285" s="9" t="str">
        <f>IF(CM1285="","",CM1284+CO1284-CM1285)</f>
        <v/>
      </c>
      <c r="CO1285" s="9"/>
      <c r="CP1285" s="78"/>
      <c r="CQ1285" s="78" t="str">
        <f t="shared" ref="CQ1285:CQ1294" si="2064">IF(CI1285="","",CQ1284)</f>
        <v/>
      </c>
      <c r="CR1285" s="9" t="str">
        <f>IF(CQ1285="","",CN1285*CQ1285)</f>
        <v/>
      </c>
      <c r="CS1285" s="10" t="str">
        <f>IF(CR1285="","",CR1285/(CJ1285*100))</f>
        <v/>
      </c>
      <c r="CT1285" s="7"/>
      <c r="CU1285" s="250"/>
      <c r="CV1285" s="250"/>
      <c r="CW1285" s="250"/>
      <c r="CX1285" s="250"/>
      <c r="CY1285" s="250"/>
      <c r="CZ1285" s="13"/>
      <c r="DA1285" s="250"/>
      <c r="DI1285" s="250"/>
      <c r="DJ1285" s="318"/>
      <c r="DK1285" s="312"/>
      <c r="DL1285" s="250"/>
      <c r="DM1285" s="46"/>
      <c r="DN1285" s="250"/>
    </row>
    <row r="1286" spans="1:118" ht="15" customHeight="1" thickTop="1">
      <c r="A1286" s="89">
        <v>45611</v>
      </c>
      <c r="B1286" s="6">
        <f>IF(A1286="","",SUM(D1286:D1289)+SUM(R1286:R1289)+BH1280+BV1280+SUM(AF1286:AF1289)+SUM(AT1286:AT1289))</f>
        <v>664</v>
      </c>
      <c r="C1286" s="78">
        <v>2641</v>
      </c>
      <c r="D1286" s="78">
        <f t="shared" si="2029"/>
        <v>27</v>
      </c>
      <c r="E1286" s="78">
        <v>104</v>
      </c>
      <c r="F1286" s="78">
        <f t="shared" si="2030"/>
        <v>1</v>
      </c>
      <c r="G1286" s="78">
        <v>10</v>
      </c>
      <c r="H1286" s="78">
        <f t="shared" si="2031"/>
        <v>1</v>
      </c>
      <c r="I1286" s="78">
        <v>0</v>
      </c>
      <c r="J1286" s="90" t="str">
        <f t="shared" ref="J1286:K1286" si="2065">IF(C1286="","",J1282)</f>
        <v>サンリオ和柄がま口</v>
      </c>
      <c r="K1286" s="91">
        <f t="shared" si="2065"/>
        <v>362</v>
      </c>
      <c r="L1286" s="28">
        <f t="shared" si="2033"/>
        <v>362</v>
      </c>
      <c r="M1286" s="29">
        <f t="shared" si="2034"/>
        <v>0.13407407407407407</v>
      </c>
      <c r="N1286" s="7" t="s">
        <v>460</v>
      </c>
      <c r="P1286" s="89">
        <f>IF(A1286="","",A1286)</f>
        <v>45611</v>
      </c>
      <c r="Q1286" s="78">
        <v>2630</v>
      </c>
      <c r="R1286" s="78">
        <f t="shared" si="2035"/>
        <v>17</v>
      </c>
      <c r="S1286" s="78">
        <v>48</v>
      </c>
      <c r="T1286" s="28">
        <f t="shared" si="2036"/>
        <v>0</v>
      </c>
      <c r="U1286" s="78">
        <v>15</v>
      </c>
      <c r="V1286" s="78">
        <f t="shared" si="2037"/>
        <v>0</v>
      </c>
      <c r="W1286" s="78">
        <v>0</v>
      </c>
      <c r="X1286" s="90" t="str">
        <f t="shared" ref="X1286:Y1286" si="2066">IF(Q1286="","",X1282)</f>
        <v>2CBC</v>
      </c>
      <c r="Y1286" s="91">
        <f t="shared" si="2066"/>
        <v>700</v>
      </c>
      <c r="Z1286" s="28">
        <f t="shared" si="2039"/>
        <v>0</v>
      </c>
      <c r="AA1286" s="29">
        <f t="shared" si="2040"/>
        <v>0</v>
      </c>
      <c r="AB1286" s="7"/>
      <c r="AD1286" s="89">
        <f>IF(A1286="","",A1286)</f>
        <v>45611</v>
      </c>
      <c r="AE1286" s="78">
        <v>1520</v>
      </c>
      <c r="AF1286" s="78">
        <f t="shared" si="2041"/>
        <v>36</v>
      </c>
      <c r="AG1286" s="78">
        <v>50</v>
      </c>
      <c r="AH1286" s="28">
        <f t="shared" si="2042"/>
        <v>1</v>
      </c>
      <c r="AI1286" s="78">
        <v>6</v>
      </c>
      <c r="AJ1286" s="78">
        <f t="shared" si="2043"/>
        <v>0</v>
      </c>
      <c r="AK1286" s="78">
        <v>6</v>
      </c>
      <c r="AL1286" s="90" t="str">
        <f t="shared" ref="AL1286:AM1286" si="2067">IF(AE1286="","",AL1282)</f>
        <v>サンリオリストバンド</v>
      </c>
      <c r="AM1286" s="91">
        <f t="shared" si="2067"/>
        <v>550</v>
      </c>
      <c r="AN1286" s="28">
        <f t="shared" si="2045"/>
        <v>0</v>
      </c>
      <c r="AO1286" s="29">
        <f t="shared" si="2046"/>
        <v>0</v>
      </c>
      <c r="AP1286" s="7"/>
      <c r="AR1286" s="89">
        <f>IF(A1286="","",A1286)</f>
        <v>45611</v>
      </c>
      <c r="AS1286" s="78">
        <v>723</v>
      </c>
      <c r="AT1286" s="78">
        <f t="shared" si="2047"/>
        <v>7</v>
      </c>
      <c r="AU1286" s="78">
        <v>55</v>
      </c>
      <c r="AV1286" s="28">
        <f t="shared" si="2048"/>
        <v>1</v>
      </c>
      <c r="AW1286" s="78">
        <v>33</v>
      </c>
      <c r="AX1286" s="78">
        <f t="shared" si="2049"/>
        <v>1</v>
      </c>
      <c r="AY1286" s="78">
        <v>0</v>
      </c>
      <c r="AZ1286" s="90" t="str">
        <f t="shared" ref="AZ1286:BA1286" si="2068">IF(AS1286="","",AZ1282)</f>
        <v>プチリップブラシ</v>
      </c>
      <c r="BA1286" s="91">
        <f t="shared" si="2068"/>
        <v>196</v>
      </c>
      <c r="BB1286" s="28">
        <f t="shared" ref="BB1286:BB1321" si="2069">IF(AW1286="","",AX1286*BA1286)</f>
        <v>196</v>
      </c>
      <c r="BC1286" s="29">
        <f t="shared" ref="BC1286:BC1321" si="2070">IF(AX1286="","",BB1286/(AT1286*100))</f>
        <v>0.28000000000000003</v>
      </c>
      <c r="BD1286" s="22"/>
      <c r="BF1286" s="15" t="str">
        <f>IF(N1292="","",N1292)</f>
        <v/>
      </c>
      <c r="BG1286" s="9"/>
      <c r="BH1286" s="9" t="str">
        <f t="shared" si="2017"/>
        <v/>
      </c>
      <c r="BI1286" s="73"/>
      <c r="BJ1286" s="9" t="str">
        <f t="shared" si="2018"/>
        <v/>
      </c>
      <c r="BK1286" s="9"/>
      <c r="BL1286" s="9" t="str">
        <f t="shared" si="2019"/>
        <v/>
      </c>
      <c r="BM1286" s="9"/>
      <c r="BN1286" s="78" t="str">
        <f t="shared" si="2020"/>
        <v/>
      </c>
      <c r="BO1286" s="9" t="str">
        <f t="shared" si="2021"/>
        <v/>
      </c>
      <c r="BP1286" s="10" t="str">
        <f t="shared" si="2022"/>
        <v/>
      </c>
      <c r="BQ1286" s="7"/>
      <c r="BS1286" s="1"/>
      <c r="BT1286" s="15"/>
      <c r="BU1286" s="9"/>
      <c r="BV1286" s="9" t="str">
        <f t="shared" si="2023"/>
        <v/>
      </c>
      <c r="BW1286" s="9"/>
      <c r="BX1286" s="9" t="str">
        <f t="shared" si="2024"/>
        <v/>
      </c>
      <c r="BY1286" s="9"/>
      <c r="BZ1286" s="9" t="str">
        <f t="shared" si="2025"/>
        <v/>
      </c>
      <c r="CA1286" s="9"/>
      <c r="CB1286" s="78"/>
      <c r="CC1286" s="78" t="str">
        <f t="shared" si="2026"/>
        <v/>
      </c>
      <c r="CD1286" s="9" t="str">
        <f t="shared" si="2027"/>
        <v/>
      </c>
      <c r="CE1286" s="10" t="str">
        <f t="shared" si="2028"/>
        <v/>
      </c>
      <c r="CF1286" s="7"/>
      <c r="CH1286" s="15"/>
      <c r="CI1286" s="9"/>
      <c r="CJ1286" s="9" t="str">
        <f>IF(CI1286="","",CI1286-CI1285)</f>
        <v/>
      </c>
      <c r="CK1286" s="9"/>
      <c r="CL1286" s="9" t="str">
        <f>IF(CK1286="","",CK1286-CK1285)</f>
        <v/>
      </c>
      <c r="CM1286" s="9"/>
      <c r="CN1286" s="9" t="str">
        <f>IF(CM1286="","",CM1285+CO1285-CM1286)</f>
        <v/>
      </c>
      <c r="CO1286" s="9"/>
      <c r="CP1286" s="78"/>
      <c r="CQ1286" s="78" t="str">
        <f t="shared" si="2064"/>
        <v/>
      </c>
      <c r="CR1286" s="9" t="str">
        <f>IF(CQ1286="","",CN1286*CQ1286)</f>
        <v/>
      </c>
      <c r="CS1286" s="10" t="str">
        <f>IF(CR1286="","",CR1286/(CJ1286*100))</f>
        <v/>
      </c>
      <c r="CT1286" s="7"/>
      <c r="CU1286" s="250"/>
      <c r="CV1286" s="250"/>
      <c r="CW1286" s="250"/>
      <c r="CX1286" s="250"/>
      <c r="CY1286" s="250"/>
      <c r="CZ1286" s="13"/>
      <c r="DA1286" s="250"/>
      <c r="DI1286" s="250"/>
    </row>
    <row r="1287" spans="1:118" ht="15" customHeight="1">
      <c r="A1287" s="30" t="s">
        <v>54</v>
      </c>
      <c r="B1287" s="15"/>
      <c r="C1287" s="9">
        <v>3998</v>
      </c>
      <c r="D1287" s="9">
        <f t="shared" si="2029"/>
        <v>94</v>
      </c>
      <c r="E1287" s="9">
        <v>89</v>
      </c>
      <c r="F1287" s="9">
        <f t="shared" si="2030"/>
        <v>1</v>
      </c>
      <c r="G1287" s="9">
        <v>7</v>
      </c>
      <c r="H1287" s="9">
        <f t="shared" si="2031"/>
        <v>2</v>
      </c>
      <c r="I1287" s="9">
        <v>3</v>
      </c>
      <c r="J1287" s="62" t="str">
        <f t="shared" ref="J1287:K1287" si="2071">IF(C1287="","",J1283)</f>
        <v>ピクミンマスコット</v>
      </c>
      <c r="K1287" s="95">
        <f t="shared" si="2071"/>
        <v>682</v>
      </c>
      <c r="L1287" s="9">
        <f t="shared" si="2033"/>
        <v>1364</v>
      </c>
      <c r="M1287" s="10">
        <f t="shared" si="2034"/>
        <v>0.14510638297872341</v>
      </c>
      <c r="N1287" s="7"/>
      <c r="P1287" s="15"/>
      <c r="Q1287" s="9">
        <v>3258</v>
      </c>
      <c r="R1287" s="9">
        <f t="shared" si="2035"/>
        <v>27</v>
      </c>
      <c r="S1287" s="9">
        <v>141</v>
      </c>
      <c r="T1287" s="9">
        <f t="shared" si="2036"/>
        <v>1</v>
      </c>
      <c r="U1287" s="9">
        <v>23</v>
      </c>
      <c r="V1287" s="9">
        <f t="shared" si="2037"/>
        <v>1</v>
      </c>
      <c r="W1287" s="9">
        <v>0</v>
      </c>
      <c r="X1287" s="62" t="str">
        <f t="shared" ref="X1287:Y1287" si="2072">IF(Q1287="","",X1283)</f>
        <v>グミッツェル</v>
      </c>
      <c r="Y1287" s="9">
        <f t="shared" si="2072"/>
        <v>165</v>
      </c>
      <c r="Z1287" s="9">
        <f t="shared" si="2039"/>
        <v>165</v>
      </c>
      <c r="AA1287" s="10">
        <f t="shared" si="2040"/>
        <v>6.1111111111111109E-2</v>
      </c>
      <c r="AB1287" s="7"/>
      <c r="AD1287" s="15"/>
      <c r="AE1287" s="9">
        <v>1789</v>
      </c>
      <c r="AF1287" s="9">
        <f t="shared" si="2041"/>
        <v>86</v>
      </c>
      <c r="AG1287" s="9">
        <v>79</v>
      </c>
      <c r="AH1287" s="9">
        <f t="shared" si="2042"/>
        <v>4</v>
      </c>
      <c r="AI1287" s="9">
        <v>46</v>
      </c>
      <c r="AJ1287" s="9">
        <f t="shared" si="2043"/>
        <v>4</v>
      </c>
      <c r="AK1287" s="9">
        <v>0</v>
      </c>
      <c r="AL1287" s="62" t="str">
        <f t="shared" ref="AL1287:AM1287" si="2073">IF(AE1287="","",AL1283)</f>
        <v>サンリオがま口</v>
      </c>
      <c r="AM1287" s="95">
        <f t="shared" si="2073"/>
        <v>500</v>
      </c>
      <c r="AN1287" s="9">
        <f t="shared" si="2045"/>
        <v>2000</v>
      </c>
      <c r="AO1287" s="10">
        <f t="shared" si="2046"/>
        <v>0.23255813953488372</v>
      </c>
      <c r="AP1287" s="7"/>
      <c r="AR1287" s="15"/>
      <c r="AS1287" s="9">
        <v>799</v>
      </c>
      <c r="AT1287" s="9">
        <f t="shared" si="2047"/>
        <v>37</v>
      </c>
      <c r="AU1287" s="9">
        <v>111</v>
      </c>
      <c r="AV1287" s="9">
        <f t="shared" si="2048"/>
        <v>6</v>
      </c>
      <c r="AW1287" s="9">
        <v>194</v>
      </c>
      <c r="AX1287" s="9">
        <f t="shared" si="2049"/>
        <v>6</v>
      </c>
      <c r="AY1287" s="9">
        <v>0</v>
      </c>
      <c r="AZ1287" s="62" t="str">
        <f t="shared" ref="AZ1287:BA1287" si="2074">IF(AS1287="","",AZ1283)</f>
        <v>プチリップBC</v>
      </c>
      <c r="BA1287" s="95">
        <f t="shared" si="2074"/>
        <v>100</v>
      </c>
      <c r="BB1287" s="9">
        <f t="shared" si="2069"/>
        <v>600</v>
      </c>
      <c r="BC1287" s="10">
        <f t="shared" si="2070"/>
        <v>0.16216216216216217</v>
      </c>
      <c r="BD1287" s="22"/>
      <c r="BF1287" s="15"/>
      <c r="BG1287" s="9"/>
      <c r="BH1287" s="9"/>
      <c r="BI1287" s="73"/>
      <c r="BJ1287" s="9"/>
      <c r="BK1287" s="9"/>
      <c r="BL1287" s="9"/>
      <c r="BM1287" s="9"/>
      <c r="BN1287" s="78" t="str">
        <f t="shared" si="2020"/>
        <v/>
      </c>
      <c r="BO1287" s="9"/>
      <c r="BP1287" s="10"/>
      <c r="BQ1287" s="7"/>
      <c r="BS1287" s="1"/>
      <c r="BT1287" s="15"/>
      <c r="BU1287" s="9"/>
      <c r="BV1287" s="9"/>
      <c r="BW1287" s="9"/>
      <c r="BX1287" s="9"/>
      <c r="BY1287" s="9"/>
      <c r="BZ1287" s="9"/>
      <c r="CA1287" s="9"/>
      <c r="CB1287" s="78"/>
      <c r="CC1287" s="78" t="str">
        <f t="shared" si="2026"/>
        <v/>
      </c>
      <c r="CD1287" s="9"/>
      <c r="CE1287" s="10"/>
      <c r="CF1287" s="7"/>
      <c r="CH1287" s="15"/>
      <c r="CI1287" s="9"/>
      <c r="CJ1287" s="9"/>
      <c r="CK1287" s="9"/>
      <c r="CL1287" s="9"/>
      <c r="CM1287" s="9"/>
      <c r="CN1287" s="9"/>
      <c r="CO1287" s="9"/>
      <c r="CP1287" s="78"/>
      <c r="CQ1287" s="78" t="str">
        <f t="shared" si="2064"/>
        <v/>
      </c>
      <c r="CR1287" s="9"/>
      <c r="CS1287" s="10"/>
      <c r="CT1287" s="7"/>
      <c r="CU1287" s="250"/>
      <c r="CV1287" s="250"/>
      <c r="CW1287" s="250"/>
      <c r="CX1287" s="250"/>
      <c r="CY1287" s="250"/>
      <c r="CZ1287" s="13"/>
      <c r="DA1287" s="250"/>
      <c r="DI1287" s="250"/>
    </row>
    <row r="1288" spans="1:118" ht="15" customHeight="1">
      <c r="A1288" s="73">
        <v>365000</v>
      </c>
      <c r="B1288" s="15"/>
      <c r="C1288" s="9">
        <v>3017</v>
      </c>
      <c r="D1288" s="9">
        <f t="shared" si="2029"/>
        <v>6</v>
      </c>
      <c r="E1288" s="9">
        <v>163</v>
      </c>
      <c r="F1288" s="9">
        <f t="shared" si="2030"/>
        <v>1</v>
      </c>
      <c r="G1288" s="9">
        <v>40</v>
      </c>
      <c r="H1288" s="9">
        <f t="shared" si="2031"/>
        <v>0</v>
      </c>
      <c r="I1288" s="9">
        <v>-20</v>
      </c>
      <c r="J1288" s="62" t="str">
        <f t="shared" ref="J1288:K1288" si="2075">IF(C1288="","",J1284)</f>
        <v>グミッツェルプチ</v>
      </c>
      <c r="K1288" s="9">
        <f t="shared" si="2075"/>
        <v>188</v>
      </c>
      <c r="L1288" s="9">
        <f t="shared" si="2033"/>
        <v>0</v>
      </c>
      <c r="M1288" s="10">
        <f t="shared" si="2034"/>
        <v>0</v>
      </c>
      <c r="N1288" s="7" t="s">
        <v>461</v>
      </c>
      <c r="P1288" s="15"/>
      <c r="Q1288" s="9">
        <v>2450</v>
      </c>
      <c r="R1288" s="9">
        <f t="shared" si="2035"/>
        <v>55</v>
      </c>
      <c r="S1288" s="9">
        <v>55</v>
      </c>
      <c r="T1288" s="9">
        <f t="shared" si="2036"/>
        <v>1</v>
      </c>
      <c r="U1288" s="9">
        <v>21</v>
      </c>
      <c r="V1288" s="9">
        <f t="shared" si="2037"/>
        <v>2</v>
      </c>
      <c r="W1288" s="9">
        <v>0</v>
      </c>
      <c r="X1288" s="62" t="str">
        <f t="shared" ref="X1288:Y1288" si="2076">IF(Q1288="","",X1284)</f>
        <v>サンリオキーケース</v>
      </c>
      <c r="Y1288" s="9">
        <f t="shared" si="2076"/>
        <v>640</v>
      </c>
      <c r="Z1288" s="9">
        <f t="shared" si="2039"/>
        <v>1280</v>
      </c>
      <c r="AA1288" s="10">
        <f t="shared" si="2040"/>
        <v>0.23272727272727273</v>
      </c>
      <c r="AB1288" s="7"/>
      <c r="AD1288" s="15"/>
      <c r="AE1288" s="9">
        <v>1012</v>
      </c>
      <c r="AF1288" s="9">
        <f t="shared" si="2041"/>
        <v>4</v>
      </c>
      <c r="AG1288" s="9">
        <v>63</v>
      </c>
      <c r="AH1288" s="9">
        <f t="shared" si="2042"/>
        <v>1</v>
      </c>
      <c r="AI1288" s="9">
        <v>335</v>
      </c>
      <c r="AJ1288" s="9">
        <f t="shared" si="2043"/>
        <v>5</v>
      </c>
      <c r="AK1288" s="9">
        <v>14</v>
      </c>
      <c r="AL1288" s="62" t="str">
        <f t="shared" ref="AL1288:AM1288" si="2077">IF(AE1288="","",AL1284)</f>
        <v>じゅるるバラ</v>
      </c>
      <c r="AM1288" s="9">
        <f t="shared" si="2077"/>
        <v>25</v>
      </c>
      <c r="AN1288" s="9">
        <f t="shared" si="2045"/>
        <v>125</v>
      </c>
      <c r="AO1288" s="10">
        <f t="shared" si="2046"/>
        <v>0.3125</v>
      </c>
      <c r="AP1288" s="7"/>
      <c r="AR1288" s="17"/>
      <c r="AS1288" s="9">
        <v>753</v>
      </c>
      <c r="AT1288" s="9">
        <f t="shared" si="2047"/>
        <v>32</v>
      </c>
      <c r="AU1288" s="9">
        <v>34</v>
      </c>
      <c r="AV1288" s="9">
        <f t="shared" si="2048"/>
        <v>4</v>
      </c>
      <c r="AW1288" s="9">
        <v>15</v>
      </c>
      <c r="AX1288" s="9">
        <f t="shared" si="2049"/>
        <v>3</v>
      </c>
      <c r="AY1288" s="9">
        <v>0</v>
      </c>
      <c r="AZ1288" s="62" t="str">
        <f t="shared" ref="AZ1288:BA1288" si="2078">IF(AS1288="","",AZ1284)</f>
        <v>アクリルスライム</v>
      </c>
      <c r="BA1288" s="9">
        <f t="shared" si="2078"/>
        <v>334</v>
      </c>
      <c r="BB1288" s="9">
        <f t="shared" si="2069"/>
        <v>1002</v>
      </c>
      <c r="BC1288" s="10">
        <f t="shared" si="2070"/>
        <v>0.31312499999999999</v>
      </c>
      <c r="BD1288" s="22"/>
      <c r="BF1288" s="89"/>
      <c r="BG1288" s="9"/>
      <c r="BH1288" s="9" t="str">
        <f t="shared" ref="BH1288:BH1329" si="2079">IF(BG1288="","",BG1288-BG1287)</f>
        <v/>
      </c>
      <c r="BI1288" s="73"/>
      <c r="BJ1288" s="9" t="str">
        <f t="shared" ref="BJ1288:BJ1330" si="2080">IF(BI1288="","",BI1288-BI1287)</f>
        <v/>
      </c>
      <c r="BK1288" s="9"/>
      <c r="BL1288" s="9" t="str">
        <f t="shared" ref="BL1288:BL1330" si="2081">IF(BK1288="","",BK1287+BM1287-BK1288)</f>
        <v/>
      </c>
      <c r="BM1288" s="9"/>
      <c r="BN1288" s="78" t="str">
        <f t="shared" si="2020"/>
        <v/>
      </c>
      <c r="BO1288" s="9" t="str">
        <f t="shared" ref="BO1288:BO1330" si="2082">IF(BN1288="","",BL1288*BN1288)</f>
        <v/>
      </c>
      <c r="BP1288" s="10" t="str">
        <f t="shared" ref="BP1288:BP1330" si="2083">IF(BO1288="","",BO1288/(BH1288*100))</f>
        <v/>
      </c>
      <c r="BQ1288" s="7"/>
      <c r="BS1288" s="1"/>
      <c r="BT1288" s="89"/>
      <c r="BU1288" s="9"/>
      <c r="BV1288" s="9" t="str">
        <f t="shared" ref="BV1288:BV1329" si="2084">IF(BU1288="","",BU1288-BU1287)</f>
        <v/>
      </c>
      <c r="BW1288" s="9"/>
      <c r="BX1288" s="9" t="str">
        <f t="shared" ref="BX1288:BX1330" si="2085">IF(BW1288="","",BW1288-BW1287)</f>
        <v/>
      </c>
      <c r="BY1288" s="9"/>
      <c r="BZ1288" s="9" t="str">
        <f t="shared" ref="BZ1288:BZ1330" si="2086">IF(BY1288="","",BY1287+CA1287-BY1288)</f>
        <v/>
      </c>
      <c r="CA1288" s="9"/>
      <c r="CB1288" s="78"/>
      <c r="CC1288" s="78" t="str">
        <f t="shared" si="2026"/>
        <v/>
      </c>
      <c r="CD1288" s="9" t="str">
        <f t="shared" ref="CD1288:CD1330" si="2087">IF(CC1288="","",BZ1288*CC1288)</f>
        <v/>
      </c>
      <c r="CE1288" s="10" t="str">
        <f t="shared" ref="CE1288:CE1330" si="2088">IF(CD1288="","",CD1288/(BV1288*100))</f>
        <v/>
      </c>
      <c r="CF1288" s="7"/>
      <c r="CH1288" s="89"/>
      <c r="CI1288" s="9"/>
      <c r="CJ1288" s="9" t="str">
        <f t="shared" ref="CJ1288:CJ1329" si="2089">IF(CI1288="","",CI1288-CI1287)</f>
        <v/>
      </c>
      <c r="CK1288" s="9"/>
      <c r="CL1288" s="9" t="str">
        <f t="shared" ref="CL1288:CL1330" si="2090">IF(CK1288="","",CK1288-CK1287)</f>
        <v/>
      </c>
      <c r="CM1288" s="9"/>
      <c r="CN1288" s="9" t="str">
        <f t="shared" ref="CN1288:CN1330" si="2091">IF(CM1288="","",CM1287+CO1287-CM1288)</f>
        <v/>
      </c>
      <c r="CO1288" s="9"/>
      <c r="CP1288" s="78"/>
      <c r="CQ1288" s="78" t="str">
        <f t="shared" si="2064"/>
        <v/>
      </c>
      <c r="CR1288" s="9" t="str">
        <f t="shared" ref="CR1288:CR1330" si="2092">IF(CQ1288="","",CN1288*CQ1288)</f>
        <v/>
      </c>
      <c r="CS1288" s="10" t="str">
        <f t="shared" ref="CS1288:CS1330" si="2093">IF(CR1288="","",CR1288/(CJ1288*100))</f>
        <v/>
      </c>
      <c r="CT1288" s="7"/>
      <c r="CU1288" s="250"/>
      <c r="CV1288" s="250"/>
      <c r="CW1288" s="250"/>
      <c r="CX1288" s="250"/>
      <c r="CY1288" s="250"/>
      <c r="CZ1288" s="13"/>
      <c r="DA1288" s="250"/>
      <c r="DI1288" s="250"/>
    </row>
    <row r="1289" spans="1:118" ht="15" customHeight="1" thickBot="1">
      <c r="A1289" s="23"/>
      <c r="B1289" s="23"/>
      <c r="C1289" s="24">
        <v>2747</v>
      </c>
      <c r="D1289" s="24">
        <f t="shared" si="2029"/>
        <v>27</v>
      </c>
      <c r="E1289" s="24">
        <v>141</v>
      </c>
      <c r="F1289" s="24">
        <f t="shared" si="2030"/>
        <v>0</v>
      </c>
      <c r="G1289" s="24">
        <v>20</v>
      </c>
      <c r="H1289" s="24">
        <f t="shared" si="2031"/>
        <v>0</v>
      </c>
      <c r="I1289" s="24">
        <v>0</v>
      </c>
      <c r="J1289" s="63" t="str">
        <f t="shared" ref="J1289:K1289" si="2094">IF(C1289="","",J1285)</f>
        <v>プロペラアヒル</v>
      </c>
      <c r="K1289" s="96">
        <f t="shared" si="2094"/>
        <v>180</v>
      </c>
      <c r="L1289" s="24">
        <f t="shared" si="2033"/>
        <v>0</v>
      </c>
      <c r="M1289" s="26">
        <f t="shared" si="2034"/>
        <v>0</v>
      </c>
      <c r="N1289" s="7"/>
      <c r="P1289" s="23"/>
      <c r="Q1289" s="24">
        <v>2161</v>
      </c>
      <c r="R1289" s="24">
        <f t="shared" si="2035"/>
        <v>25</v>
      </c>
      <c r="S1289" s="24">
        <v>98</v>
      </c>
      <c r="T1289" s="24">
        <f t="shared" si="2036"/>
        <v>3</v>
      </c>
      <c r="U1289" s="24">
        <v>30</v>
      </c>
      <c r="V1289" s="24">
        <f t="shared" si="2037"/>
        <v>2</v>
      </c>
      <c r="W1289" s="24">
        <v>0</v>
      </c>
      <c r="X1289" s="63" t="str">
        <f t="shared" ref="X1289:Y1289" si="2095">IF(Q1289="","",X1285)</f>
        <v>クレしんリストバンド</v>
      </c>
      <c r="Y1289" s="96">
        <f t="shared" si="2095"/>
        <v>237</v>
      </c>
      <c r="Z1289" s="24">
        <f t="shared" si="2039"/>
        <v>474</v>
      </c>
      <c r="AA1289" s="26">
        <f t="shared" si="2040"/>
        <v>0.18959999999999999</v>
      </c>
      <c r="AB1289" s="7"/>
      <c r="AD1289" s="23"/>
      <c r="AE1289" s="24">
        <v>1600</v>
      </c>
      <c r="AF1289" s="24">
        <f t="shared" si="2041"/>
        <v>18</v>
      </c>
      <c r="AG1289" s="24">
        <v>250</v>
      </c>
      <c r="AH1289" s="24">
        <f t="shared" si="2042"/>
        <v>0</v>
      </c>
      <c r="AI1289" s="24">
        <v>42</v>
      </c>
      <c r="AJ1289" s="24">
        <f t="shared" si="2043"/>
        <v>0</v>
      </c>
      <c r="AK1289" s="24">
        <v>0</v>
      </c>
      <c r="AL1289" s="63" t="str">
        <f t="shared" ref="AL1289:AM1289" si="2096">IF(AE1289="","",AL1285)</f>
        <v>韓国グミッツェル</v>
      </c>
      <c r="AM1289" s="96">
        <f t="shared" si="2096"/>
        <v>211</v>
      </c>
      <c r="AN1289" s="24">
        <f t="shared" si="2045"/>
        <v>0</v>
      </c>
      <c r="AO1289" s="26">
        <f t="shared" si="2046"/>
        <v>0</v>
      </c>
      <c r="AP1289" s="7"/>
      <c r="AR1289" s="23"/>
      <c r="AS1289" s="24">
        <v>542</v>
      </c>
      <c r="AT1289" s="24">
        <f t="shared" si="2047"/>
        <v>28</v>
      </c>
      <c r="AU1289" s="24">
        <v>30</v>
      </c>
      <c r="AV1289" s="24">
        <f t="shared" si="2048"/>
        <v>1</v>
      </c>
      <c r="AW1289" s="24">
        <v>12</v>
      </c>
      <c r="AX1289" s="24">
        <f t="shared" si="2049"/>
        <v>1</v>
      </c>
      <c r="AY1289" s="24">
        <v>0</v>
      </c>
      <c r="AZ1289" s="63" t="str">
        <f t="shared" ref="AZ1289:BA1289" si="2097">IF(AS1289="","",AZ1285)</f>
        <v>ボイスチェンジャー</v>
      </c>
      <c r="BA1289" s="96">
        <f t="shared" si="2097"/>
        <v>682</v>
      </c>
      <c r="BB1289" s="24">
        <f t="shared" si="2069"/>
        <v>682</v>
      </c>
      <c r="BC1289" s="26">
        <f t="shared" si="2070"/>
        <v>0.24357142857142858</v>
      </c>
      <c r="BD1289" s="22"/>
      <c r="BF1289" s="15"/>
      <c r="BG1289" s="9"/>
      <c r="BH1289" s="9" t="str">
        <f t="shared" si="2079"/>
        <v/>
      </c>
      <c r="BI1289" s="73"/>
      <c r="BJ1289" s="9" t="str">
        <f t="shared" si="2080"/>
        <v/>
      </c>
      <c r="BK1289" s="9"/>
      <c r="BL1289" s="9" t="str">
        <f t="shared" si="2081"/>
        <v/>
      </c>
      <c r="BM1289" s="9"/>
      <c r="BN1289" s="78" t="str">
        <f t="shared" si="2020"/>
        <v/>
      </c>
      <c r="BO1289" s="9" t="str">
        <f t="shared" si="2082"/>
        <v/>
      </c>
      <c r="BP1289" s="10" t="str">
        <f t="shared" si="2083"/>
        <v/>
      </c>
      <c r="BQ1289" s="7"/>
      <c r="BS1289" s="1"/>
      <c r="BT1289" s="15"/>
      <c r="BU1289" s="9"/>
      <c r="BV1289" s="9" t="str">
        <f t="shared" si="2084"/>
        <v/>
      </c>
      <c r="BW1289" s="9"/>
      <c r="BX1289" s="9" t="str">
        <f t="shared" si="2085"/>
        <v/>
      </c>
      <c r="BY1289" s="9"/>
      <c r="BZ1289" s="9" t="str">
        <f t="shared" si="2086"/>
        <v/>
      </c>
      <c r="CA1289" s="9"/>
      <c r="CB1289" s="78"/>
      <c r="CC1289" s="78" t="str">
        <f t="shared" si="2026"/>
        <v/>
      </c>
      <c r="CD1289" s="9" t="str">
        <f t="shared" si="2087"/>
        <v/>
      </c>
      <c r="CE1289" s="10" t="str">
        <f t="shared" si="2088"/>
        <v/>
      </c>
      <c r="CF1289" s="7"/>
      <c r="CH1289" s="15"/>
      <c r="CI1289" s="9"/>
      <c r="CJ1289" s="9" t="str">
        <f t="shared" si="2089"/>
        <v/>
      </c>
      <c r="CK1289" s="9"/>
      <c r="CL1289" s="9" t="str">
        <f t="shared" si="2090"/>
        <v/>
      </c>
      <c r="CM1289" s="9"/>
      <c r="CN1289" s="9" t="str">
        <f t="shared" si="2091"/>
        <v/>
      </c>
      <c r="CO1289" s="9"/>
      <c r="CP1289" s="78"/>
      <c r="CQ1289" s="78" t="str">
        <f t="shared" si="2064"/>
        <v/>
      </c>
      <c r="CR1289" s="9" t="str">
        <f t="shared" si="2092"/>
        <v/>
      </c>
      <c r="CS1289" s="10" t="str">
        <f t="shared" si="2093"/>
        <v/>
      </c>
      <c r="CT1289" s="7"/>
      <c r="CU1289" s="250"/>
      <c r="CV1289" s="250"/>
      <c r="CW1289" s="250"/>
      <c r="CX1289" s="250"/>
      <c r="CY1289" s="250"/>
      <c r="CZ1289" s="13"/>
      <c r="DA1289" s="250"/>
      <c r="DI1289" s="250"/>
    </row>
    <row r="1290" spans="1:118" ht="15" customHeight="1" thickTop="1">
      <c r="A1290" s="89">
        <v>45614</v>
      </c>
      <c r="B1290" s="6">
        <f>IF(A1290="","",SUM(D1290:D1293)+SUM(R1290:R1293)+SUM(AF1290:AF1293)+SUM(AT1290:AT1293)+BV1281+BH1281)</f>
        <v>1378</v>
      </c>
      <c r="C1290" s="78">
        <v>2696</v>
      </c>
      <c r="D1290" s="78">
        <f t="shared" si="2029"/>
        <v>55</v>
      </c>
      <c r="E1290" s="78">
        <v>111</v>
      </c>
      <c r="F1290" s="78">
        <f t="shared" si="2030"/>
        <v>7</v>
      </c>
      <c r="G1290" s="78">
        <v>4</v>
      </c>
      <c r="H1290" s="78">
        <f t="shared" si="2031"/>
        <v>6</v>
      </c>
      <c r="I1290" s="78">
        <v>21</v>
      </c>
      <c r="J1290" s="90" t="str">
        <f t="shared" ref="J1290:K1290" si="2098">IF(C1290="","",J1286)</f>
        <v>サンリオ和柄がま口</v>
      </c>
      <c r="K1290" s="91">
        <f t="shared" si="2098"/>
        <v>362</v>
      </c>
      <c r="L1290" s="28">
        <f t="shared" si="2033"/>
        <v>2172</v>
      </c>
      <c r="M1290" s="29">
        <f t="shared" si="2034"/>
        <v>0.39490909090909093</v>
      </c>
      <c r="N1290" s="7" t="s">
        <v>462</v>
      </c>
      <c r="P1290" s="89">
        <f>IF(A1290="","",A1290)</f>
        <v>45614</v>
      </c>
      <c r="Q1290" s="78">
        <v>2686</v>
      </c>
      <c r="R1290" s="78">
        <f t="shared" si="2035"/>
        <v>56</v>
      </c>
      <c r="S1290" s="78">
        <v>49</v>
      </c>
      <c r="T1290" s="28">
        <f t="shared" si="2036"/>
        <v>1</v>
      </c>
      <c r="U1290" s="78">
        <v>14</v>
      </c>
      <c r="V1290" s="78">
        <f t="shared" si="2037"/>
        <v>1</v>
      </c>
      <c r="W1290" s="78">
        <v>0</v>
      </c>
      <c r="X1290" s="90" t="str">
        <f t="shared" ref="X1290:Y1290" si="2099">IF(Q1290="","",X1286)</f>
        <v>2CBC</v>
      </c>
      <c r="Y1290" s="91">
        <f t="shared" si="2099"/>
        <v>700</v>
      </c>
      <c r="Z1290" s="28">
        <f t="shared" si="2039"/>
        <v>700</v>
      </c>
      <c r="AA1290" s="29">
        <f t="shared" si="2040"/>
        <v>0.125</v>
      </c>
      <c r="AB1290" s="7"/>
      <c r="AD1290" s="89">
        <f>IF(A1290="","",A1290)</f>
        <v>45614</v>
      </c>
      <c r="AE1290" s="78">
        <v>1553</v>
      </c>
      <c r="AF1290" s="78">
        <f t="shared" si="2041"/>
        <v>33</v>
      </c>
      <c r="AG1290" s="78">
        <v>53</v>
      </c>
      <c r="AH1290" s="28">
        <f t="shared" si="2042"/>
        <v>3</v>
      </c>
      <c r="AI1290" s="78">
        <v>7</v>
      </c>
      <c r="AJ1290" s="78">
        <f t="shared" si="2043"/>
        <v>5</v>
      </c>
      <c r="AK1290" s="78">
        <v>8</v>
      </c>
      <c r="AL1290" s="90" t="str">
        <f t="shared" ref="AL1290:AM1290" si="2100">IF(AE1290="","",AL1286)</f>
        <v>サンリオリストバンド</v>
      </c>
      <c r="AM1290" s="91">
        <f t="shared" si="2100"/>
        <v>550</v>
      </c>
      <c r="AN1290" s="28">
        <f t="shared" si="2045"/>
        <v>2750</v>
      </c>
      <c r="AO1290" s="29">
        <f t="shared" si="2046"/>
        <v>0.83333333333333337</v>
      </c>
      <c r="AP1290" s="7" t="s">
        <v>320</v>
      </c>
      <c r="AR1290" s="89">
        <f>IF(A1290="","",A1290)</f>
        <v>45614</v>
      </c>
      <c r="AS1290" s="78">
        <v>752</v>
      </c>
      <c r="AT1290" s="78">
        <f t="shared" si="2047"/>
        <v>29</v>
      </c>
      <c r="AU1290" s="78">
        <v>55</v>
      </c>
      <c r="AV1290" s="28">
        <f t="shared" si="2048"/>
        <v>0</v>
      </c>
      <c r="AW1290" s="78">
        <v>33</v>
      </c>
      <c r="AX1290" s="78">
        <f t="shared" si="2049"/>
        <v>0</v>
      </c>
      <c r="AY1290" s="78">
        <v>0</v>
      </c>
      <c r="AZ1290" s="90" t="str">
        <f t="shared" ref="AZ1290:BA1290" si="2101">IF(AS1290="","",AZ1286)</f>
        <v>プチリップブラシ</v>
      </c>
      <c r="BA1290" s="91">
        <f t="shared" si="2101"/>
        <v>196</v>
      </c>
      <c r="BB1290" s="28">
        <f t="shared" si="2069"/>
        <v>0</v>
      </c>
      <c r="BC1290" s="29">
        <f t="shared" si="2070"/>
        <v>0</v>
      </c>
      <c r="BD1290" s="22" t="s">
        <v>463</v>
      </c>
      <c r="BF1290" s="15"/>
      <c r="BG1290" s="9"/>
      <c r="BH1290" s="9" t="str">
        <f t="shared" si="2079"/>
        <v/>
      </c>
      <c r="BI1290" s="73"/>
      <c r="BJ1290" s="9" t="str">
        <f t="shared" si="2080"/>
        <v/>
      </c>
      <c r="BK1290" s="9"/>
      <c r="BL1290" s="9" t="str">
        <f t="shared" si="2081"/>
        <v/>
      </c>
      <c r="BM1290" s="9"/>
      <c r="BN1290" s="78" t="str">
        <f t="shared" si="2020"/>
        <v/>
      </c>
      <c r="BO1290" s="9" t="str">
        <f t="shared" si="2082"/>
        <v/>
      </c>
      <c r="BP1290" s="10" t="str">
        <f t="shared" si="2083"/>
        <v/>
      </c>
      <c r="BQ1290" s="7"/>
      <c r="BS1290" s="1"/>
      <c r="BT1290" s="15"/>
      <c r="BU1290" s="9"/>
      <c r="BV1290" s="9" t="str">
        <f t="shared" si="2084"/>
        <v/>
      </c>
      <c r="BW1290" s="9"/>
      <c r="BX1290" s="9" t="str">
        <f t="shared" si="2085"/>
        <v/>
      </c>
      <c r="BY1290" s="9"/>
      <c r="BZ1290" s="9" t="str">
        <f t="shared" si="2086"/>
        <v/>
      </c>
      <c r="CA1290" s="9"/>
      <c r="CB1290" s="78"/>
      <c r="CC1290" s="78" t="str">
        <f t="shared" si="2026"/>
        <v/>
      </c>
      <c r="CD1290" s="9" t="str">
        <f t="shared" si="2087"/>
        <v/>
      </c>
      <c r="CE1290" s="10" t="str">
        <f t="shared" si="2088"/>
        <v/>
      </c>
      <c r="CF1290" s="7"/>
      <c r="CH1290" s="15"/>
      <c r="CI1290" s="9"/>
      <c r="CJ1290" s="9" t="str">
        <f t="shared" si="2089"/>
        <v/>
      </c>
      <c r="CK1290" s="9"/>
      <c r="CL1290" s="9" t="str">
        <f t="shared" si="2090"/>
        <v/>
      </c>
      <c r="CM1290" s="9"/>
      <c r="CN1290" s="9" t="str">
        <f t="shared" si="2091"/>
        <v/>
      </c>
      <c r="CO1290" s="9"/>
      <c r="CP1290" s="78"/>
      <c r="CQ1290" s="78" t="str">
        <f t="shared" si="2064"/>
        <v/>
      </c>
      <c r="CR1290" s="9" t="str">
        <f t="shared" si="2092"/>
        <v/>
      </c>
      <c r="CS1290" s="10" t="str">
        <f t="shared" si="2093"/>
        <v/>
      </c>
      <c r="CT1290" s="7"/>
      <c r="CU1290" s="250"/>
      <c r="CV1290" s="250"/>
      <c r="CW1290" s="250"/>
      <c r="CX1290" s="250"/>
      <c r="CY1290" s="250"/>
      <c r="CZ1290" s="13"/>
      <c r="DA1290" s="250"/>
      <c r="DI1290" s="250"/>
    </row>
    <row r="1291" spans="1:118" ht="15" customHeight="1">
      <c r="A1291" s="30"/>
      <c r="B1291" s="15"/>
      <c r="C1291" s="9">
        <v>4223</v>
      </c>
      <c r="D1291" s="9">
        <f t="shared" si="2029"/>
        <v>225</v>
      </c>
      <c r="E1291" s="9">
        <v>94</v>
      </c>
      <c r="F1291" s="9">
        <f t="shared" si="2030"/>
        <v>5</v>
      </c>
      <c r="G1291" s="9">
        <v>5</v>
      </c>
      <c r="H1291" s="9">
        <f t="shared" si="2031"/>
        <v>5</v>
      </c>
      <c r="I1291" s="9">
        <v>6</v>
      </c>
      <c r="J1291" s="62" t="str">
        <f t="shared" ref="J1291:K1291" si="2102">IF(C1291="","",J1287)</f>
        <v>ピクミンマスコット</v>
      </c>
      <c r="K1291" s="95">
        <f t="shared" si="2102"/>
        <v>682</v>
      </c>
      <c r="L1291" s="9">
        <f t="shared" si="2033"/>
        <v>3410</v>
      </c>
      <c r="M1291" s="10">
        <f t="shared" si="2034"/>
        <v>0.15155555555555555</v>
      </c>
      <c r="N1291" s="7"/>
      <c r="P1291" s="15"/>
      <c r="Q1291" s="9">
        <v>3342</v>
      </c>
      <c r="R1291" s="9">
        <f t="shared" si="2035"/>
        <v>84</v>
      </c>
      <c r="S1291" s="9">
        <v>146</v>
      </c>
      <c r="T1291" s="9">
        <f t="shared" si="2036"/>
        <v>5</v>
      </c>
      <c r="U1291" s="9">
        <v>17</v>
      </c>
      <c r="V1291" s="9">
        <f t="shared" si="2037"/>
        <v>6</v>
      </c>
      <c r="W1291" s="9">
        <v>12</v>
      </c>
      <c r="X1291" s="62" t="str">
        <f t="shared" ref="X1291:Y1291" si="2103">IF(Q1291="","",X1287)</f>
        <v>グミッツェル</v>
      </c>
      <c r="Y1291" s="95">
        <f t="shared" si="2103"/>
        <v>165</v>
      </c>
      <c r="Z1291" s="9">
        <f t="shared" si="2039"/>
        <v>990</v>
      </c>
      <c r="AA1291" s="10">
        <f t="shared" si="2040"/>
        <v>0.11785714285714285</v>
      </c>
      <c r="AB1291" s="7" t="s">
        <v>464</v>
      </c>
      <c r="AD1291" s="15"/>
      <c r="AE1291" s="9">
        <v>1887</v>
      </c>
      <c r="AF1291" s="9">
        <f t="shared" si="2041"/>
        <v>98</v>
      </c>
      <c r="AG1291" s="9">
        <v>86</v>
      </c>
      <c r="AH1291" s="9">
        <f t="shared" si="2042"/>
        <v>7</v>
      </c>
      <c r="AI1291" s="9">
        <v>38</v>
      </c>
      <c r="AJ1291" s="9">
        <f t="shared" si="2043"/>
        <v>8</v>
      </c>
      <c r="AK1291" s="9">
        <v>0</v>
      </c>
      <c r="AL1291" s="62" t="str">
        <f t="shared" ref="AL1291:AM1291" si="2104">IF(AE1291="","",AL1287)</f>
        <v>サンリオがま口</v>
      </c>
      <c r="AM1291" s="95">
        <f t="shared" si="2104"/>
        <v>500</v>
      </c>
      <c r="AN1291" s="9">
        <f t="shared" si="2045"/>
        <v>4000</v>
      </c>
      <c r="AO1291" s="10">
        <f t="shared" si="2046"/>
        <v>0.40816326530612246</v>
      </c>
      <c r="AP1291" s="7"/>
      <c r="AR1291" s="15"/>
      <c r="AS1291" s="9">
        <v>871</v>
      </c>
      <c r="AT1291" s="9">
        <f t="shared" si="2047"/>
        <v>72</v>
      </c>
      <c r="AU1291" s="9">
        <v>119</v>
      </c>
      <c r="AV1291" s="9">
        <f t="shared" si="2048"/>
        <v>8</v>
      </c>
      <c r="AW1291" s="9">
        <v>184</v>
      </c>
      <c r="AX1291" s="9">
        <f t="shared" si="2049"/>
        <v>10</v>
      </c>
      <c r="AY1291" s="1">
        <v>12</v>
      </c>
      <c r="AZ1291" s="62" t="str">
        <f t="shared" ref="AZ1291:BA1291" si="2105">IF(AS1291="","",AZ1287)</f>
        <v>プチリップBC</v>
      </c>
      <c r="BA1291" s="9">
        <f t="shared" si="2105"/>
        <v>100</v>
      </c>
      <c r="BB1291" s="9">
        <f t="shared" si="2069"/>
        <v>1000</v>
      </c>
      <c r="BC1291" s="10">
        <f t="shared" si="2070"/>
        <v>0.1388888888888889</v>
      </c>
      <c r="BD1291" s="22"/>
      <c r="BF1291" s="15"/>
      <c r="BG1291" s="9"/>
      <c r="BH1291" s="9" t="str">
        <f t="shared" si="2079"/>
        <v/>
      </c>
      <c r="BI1291" s="73"/>
      <c r="BJ1291" s="9" t="str">
        <f t="shared" si="2080"/>
        <v/>
      </c>
      <c r="BK1291" s="9"/>
      <c r="BL1291" s="9" t="str">
        <f t="shared" si="2081"/>
        <v/>
      </c>
      <c r="BM1291" s="9"/>
      <c r="BN1291" s="78" t="str">
        <f t="shared" si="2020"/>
        <v/>
      </c>
      <c r="BO1291" s="9" t="str">
        <f t="shared" si="2082"/>
        <v/>
      </c>
      <c r="BP1291" s="10" t="str">
        <f t="shared" si="2083"/>
        <v/>
      </c>
      <c r="BQ1291" s="7"/>
      <c r="BS1291" s="1"/>
      <c r="BT1291" s="15"/>
      <c r="BU1291" s="9"/>
      <c r="BV1291" s="9" t="str">
        <f t="shared" si="2084"/>
        <v/>
      </c>
      <c r="BW1291" s="9"/>
      <c r="BX1291" s="9" t="str">
        <f t="shared" si="2085"/>
        <v/>
      </c>
      <c r="BY1291" s="9"/>
      <c r="BZ1291" s="9" t="str">
        <f t="shared" si="2086"/>
        <v/>
      </c>
      <c r="CA1291" s="9"/>
      <c r="CB1291" s="78"/>
      <c r="CC1291" s="78" t="str">
        <f t="shared" si="2026"/>
        <v/>
      </c>
      <c r="CD1291" s="9" t="str">
        <f t="shared" si="2087"/>
        <v/>
      </c>
      <c r="CE1291" s="10" t="str">
        <f t="shared" si="2088"/>
        <v/>
      </c>
      <c r="CF1291" s="7"/>
      <c r="CH1291" s="15"/>
      <c r="CI1291" s="9"/>
      <c r="CJ1291" s="9" t="str">
        <f t="shared" si="2089"/>
        <v/>
      </c>
      <c r="CK1291" s="9"/>
      <c r="CL1291" s="9" t="str">
        <f t="shared" si="2090"/>
        <v/>
      </c>
      <c r="CM1291" s="9"/>
      <c r="CN1291" s="9" t="str">
        <f t="shared" si="2091"/>
        <v/>
      </c>
      <c r="CO1291" s="9"/>
      <c r="CP1291" s="78"/>
      <c r="CQ1291" s="78" t="str">
        <f t="shared" si="2064"/>
        <v/>
      </c>
      <c r="CR1291" s="9" t="str">
        <f t="shared" si="2092"/>
        <v/>
      </c>
      <c r="CS1291" s="10" t="str">
        <f t="shared" si="2093"/>
        <v/>
      </c>
      <c r="CT1291" s="7"/>
      <c r="CU1291" s="250"/>
      <c r="CV1291" s="250"/>
      <c r="CW1291" s="250"/>
      <c r="CX1291" s="250"/>
      <c r="CY1291" s="250"/>
      <c r="CZ1291" s="13"/>
      <c r="DA1291" s="250"/>
      <c r="DI1291" s="250"/>
    </row>
    <row r="1292" spans="1:118" ht="15" customHeight="1">
      <c r="A1292" s="34"/>
      <c r="B1292" s="15"/>
      <c r="C1292" s="9">
        <v>3094</v>
      </c>
      <c r="D1292" s="9">
        <f t="shared" si="2029"/>
        <v>77</v>
      </c>
      <c r="E1292" s="9">
        <v>176</v>
      </c>
      <c r="F1292" s="9">
        <f t="shared" si="2030"/>
        <v>13</v>
      </c>
      <c r="G1292" s="9">
        <v>7</v>
      </c>
      <c r="H1292" s="9">
        <f t="shared" si="2031"/>
        <v>13</v>
      </c>
      <c r="I1292" s="9">
        <v>18</v>
      </c>
      <c r="J1292" s="62" t="str">
        <f t="shared" ref="J1292:K1292" si="2106">IF(C1292="","",J1288)</f>
        <v>グミッツェルプチ</v>
      </c>
      <c r="K1292" s="9">
        <f t="shared" si="2106"/>
        <v>188</v>
      </c>
      <c r="L1292" s="9">
        <f t="shared" si="2033"/>
        <v>2444</v>
      </c>
      <c r="M1292" s="10">
        <f t="shared" si="2034"/>
        <v>0.31740259740259741</v>
      </c>
      <c r="N1292" s="7"/>
      <c r="P1292" s="15"/>
      <c r="Q1292" s="9">
        <v>2488</v>
      </c>
      <c r="R1292" s="9">
        <f t="shared" si="2035"/>
        <v>38</v>
      </c>
      <c r="S1292" s="9">
        <v>57</v>
      </c>
      <c r="T1292" s="9">
        <f t="shared" si="2036"/>
        <v>2</v>
      </c>
      <c r="U1292" s="9">
        <v>21</v>
      </c>
      <c r="V1292" s="9">
        <f t="shared" si="2037"/>
        <v>0</v>
      </c>
      <c r="W1292" s="9">
        <v>0</v>
      </c>
      <c r="X1292" s="62" t="str">
        <f t="shared" ref="X1292:Y1292" si="2107">IF(Q1292="","",X1288)</f>
        <v>サンリオキーケース</v>
      </c>
      <c r="Y1292" s="9">
        <f t="shared" si="2107"/>
        <v>640</v>
      </c>
      <c r="Z1292" s="9">
        <f t="shared" si="2039"/>
        <v>0</v>
      </c>
      <c r="AA1292" s="35">
        <f t="shared" si="2040"/>
        <v>0</v>
      </c>
      <c r="AB1292" s="7"/>
      <c r="AD1292" s="15"/>
      <c r="AE1292" s="9">
        <v>1060</v>
      </c>
      <c r="AF1292" s="9">
        <f t="shared" si="2041"/>
        <v>48</v>
      </c>
      <c r="AG1292" s="9">
        <v>69</v>
      </c>
      <c r="AH1292" s="9">
        <f t="shared" si="2042"/>
        <v>6</v>
      </c>
      <c r="AI1292" s="9">
        <v>340</v>
      </c>
      <c r="AJ1292" s="9">
        <f t="shared" si="2043"/>
        <v>9</v>
      </c>
      <c r="AK1292" s="9">
        <v>28</v>
      </c>
      <c r="AL1292" s="62" t="str">
        <f t="shared" ref="AL1292:AM1292" si="2108">IF(AE1292="","",AL1288)</f>
        <v>じゅるるバラ</v>
      </c>
      <c r="AM1292" s="9">
        <f t="shared" si="2108"/>
        <v>25</v>
      </c>
      <c r="AN1292" s="9">
        <f t="shared" si="2045"/>
        <v>225</v>
      </c>
      <c r="AO1292" s="10">
        <f t="shared" si="2046"/>
        <v>4.6875E-2</v>
      </c>
      <c r="AP1292" s="7"/>
      <c r="AR1292" s="17"/>
      <c r="AS1292" s="9">
        <v>753</v>
      </c>
      <c r="AT1292" s="9">
        <f t="shared" si="2047"/>
        <v>0</v>
      </c>
      <c r="AU1292" s="9">
        <v>34</v>
      </c>
      <c r="AV1292" s="9">
        <f t="shared" si="2048"/>
        <v>0</v>
      </c>
      <c r="AW1292" s="9">
        <v>15</v>
      </c>
      <c r="AX1292" s="9">
        <f t="shared" si="2049"/>
        <v>0</v>
      </c>
      <c r="AY1292" s="9">
        <v>0</v>
      </c>
      <c r="AZ1292" s="62" t="str">
        <f t="shared" ref="AZ1292:BA1292" si="2109">IF(AS1292="","",AZ1288)</f>
        <v>アクリルスライム</v>
      </c>
      <c r="BA1292" s="9">
        <f t="shared" si="2109"/>
        <v>334</v>
      </c>
      <c r="BB1292" s="9">
        <f t="shared" si="2069"/>
        <v>0</v>
      </c>
      <c r="BC1292" s="10" t="e">
        <f t="shared" si="2070"/>
        <v>#DIV/0!</v>
      </c>
      <c r="BD1292" s="22" t="s">
        <v>465</v>
      </c>
      <c r="BF1292" s="15"/>
      <c r="BG1292" s="9"/>
      <c r="BH1292" s="9" t="str">
        <f t="shared" si="2079"/>
        <v/>
      </c>
      <c r="BI1292" s="73"/>
      <c r="BJ1292" s="9" t="str">
        <f t="shared" si="2080"/>
        <v/>
      </c>
      <c r="BK1292" s="9"/>
      <c r="BL1292" s="9" t="str">
        <f t="shared" si="2081"/>
        <v/>
      </c>
      <c r="BM1292" s="9"/>
      <c r="BN1292" s="78" t="str">
        <f t="shared" si="2020"/>
        <v/>
      </c>
      <c r="BO1292" s="9" t="str">
        <f t="shared" si="2082"/>
        <v/>
      </c>
      <c r="BP1292" s="10" t="str">
        <f t="shared" si="2083"/>
        <v/>
      </c>
      <c r="BQ1292" s="7"/>
      <c r="BS1292" s="1"/>
      <c r="BT1292" s="15"/>
      <c r="BU1292" s="9"/>
      <c r="BV1292" s="9" t="str">
        <f t="shared" si="2084"/>
        <v/>
      </c>
      <c r="BW1292" s="9"/>
      <c r="BX1292" s="9" t="str">
        <f t="shared" si="2085"/>
        <v/>
      </c>
      <c r="BY1292" s="9"/>
      <c r="BZ1292" s="9" t="str">
        <f t="shared" si="2086"/>
        <v/>
      </c>
      <c r="CA1292" s="9"/>
      <c r="CB1292" s="78"/>
      <c r="CC1292" s="78" t="str">
        <f t="shared" si="2026"/>
        <v/>
      </c>
      <c r="CD1292" s="9" t="str">
        <f t="shared" si="2087"/>
        <v/>
      </c>
      <c r="CE1292" s="10" t="str">
        <f t="shared" si="2088"/>
        <v/>
      </c>
      <c r="CF1292" s="7"/>
      <c r="CH1292" s="15"/>
      <c r="CI1292" s="9"/>
      <c r="CJ1292" s="9" t="str">
        <f t="shared" si="2089"/>
        <v/>
      </c>
      <c r="CK1292" s="9"/>
      <c r="CL1292" s="9" t="str">
        <f t="shared" si="2090"/>
        <v/>
      </c>
      <c r="CM1292" s="9"/>
      <c r="CN1292" s="9" t="str">
        <f t="shared" si="2091"/>
        <v/>
      </c>
      <c r="CO1292" s="9"/>
      <c r="CP1292" s="78"/>
      <c r="CQ1292" s="78" t="str">
        <f t="shared" si="2064"/>
        <v/>
      </c>
      <c r="CR1292" s="9" t="str">
        <f t="shared" si="2092"/>
        <v/>
      </c>
      <c r="CS1292" s="10" t="str">
        <f t="shared" si="2093"/>
        <v/>
      </c>
      <c r="CT1292" s="7"/>
      <c r="DJ1292" s="250"/>
      <c r="DK1292" s="250"/>
      <c r="DL1292" s="250"/>
      <c r="DM1292" s="250"/>
      <c r="DN1292" s="250"/>
    </row>
    <row r="1293" spans="1:118" ht="15" customHeight="1" thickBot="1">
      <c r="A1293" s="23"/>
      <c r="B1293" s="23"/>
      <c r="C1293" s="24">
        <v>2915</v>
      </c>
      <c r="D1293" s="24">
        <f t="shared" si="2029"/>
        <v>168</v>
      </c>
      <c r="E1293" s="24">
        <v>149</v>
      </c>
      <c r="F1293" s="24">
        <f t="shared" si="2030"/>
        <v>8</v>
      </c>
      <c r="G1293" s="24">
        <v>8</v>
      </c>
      <c r="H1293" s="24">
        <f t="shared" si="2031"/>
        <v>12</v>
      </c>
      <c r="I1293" s="24">
        <v>6</v>
      </c>
      <c r="J1293" s="63" t="str">
        <f t="shared" ref="J1293:K1293" si="2110">IF(C1293="","",J1289)</f>
        <v>プロペラアヒル</v>
      </c>
      <c r="K1293" s="96">
        <f t="shared" si="2110"/>
        <v>180</v>
      </c>
      <c r="L1293" s="24">
        <f t="shared" si="2033"/>
        <v>2160</v>
      </c>
      <c r="M1293" s="26">
        <f t="shared" si="2034"/>
        <v>0.12857142857142856</v>
      </c>
      <c r="N1293" s="7"/>
      <c r="P1293" s="23"/>
      <c r="Q1293" s="24">
        <v>2224</v>
      </c>
      <c r="R1293" s="24">
        <f t="shared" si="2035"/>
        <v>63</v>
      </c>
      <c r="S1293" s="24">
        <v>100</v>
      </c>
      <c r="T1293" s="24">
        <f t="shared" si="2036"/>
        <v>2</v>
      </c>
      <c r="U1293" s="24">
        <v>28</v>
      </c>
      <c r="V1293" s="24">
        <f t="shared" si="2037"/>
        <v>2</v>
      </c>
      <c r="W1293" s="24">
        <v>8</v>
      </c>
      <c r="X1293" s="63" t="str">
        <f t="shared" ref="X1293:Y1293" si="2111">IF(Q1293="","",X1289)</f>
        <v>クレしんリストバンド</v>
      </c>
      <c r="Y1293" s="96">
        <f t="shared" si="2111"/>
        <v>237</v>
      </c>
      <c r="Z1293" s="24">
        <f t="shared" si="2039"/>
        <v>474</v>
      </c>
      <c r="AA1293" s="26">
        <f t="shared" si="2040"/>
        <v>7.5238095238095243E-2</v>
      </c>
      <c r="AB1293" s="7"/>
      <c r="AD1293" s="23"/>
      <c r="AE1293" s="24">
        <v>1649</v>
      </c>
      <c r="AF1293" s="24">
        <f t="shared" si="2041"/>
        <v>49</v>
      </c>
      <c r="AG1293" s="24">
        <v>254</v>
      </c>
      <c r="AH1293" s="24">
        <f t="shared" si="2042"/>
        <v>4</v>
      </c>
      <c r="AI1293" s="24">
        <v>38</v>
      </c>
      <c r="AJ1293" s="24">
        <f t="shared" si="2043"/>
        <v>4</v>
      </c>
      <c r="AK1293" s="24">
        <v>12</v>
      </c>
      <c r="AL1293" s="63" t="str">
        <f t="shared" ref="AL1293:AM1293" si="2112">IF(AE1293="","",AL1289)</f>
        <v>韓国グミッツェル</v>
      </c>
      <c r="AM1293" s="96">
        <f t="shared" si="2112"/>
        <v>211</v>
      </c>
      <c r="AN1293" s="24">
        <f t="shared" si="2045"/>
        <v>844</v>
      </c>
      <c r="AO1293" s="26">
        <f t="shared" si="2046"/>
        <v>0.17224489795918368</v>
      </c>
      <c r="AP1293" s="7"/>
      <c r="AR1293" s="23"/>
      <c r="AS1293" s="24">
        <v>628</v>
      </c>
      <c r="AT1293" s="24">
        <f t="shared" si="2047"/>
        <v>86</v>
      </c>
      <c r="AU1293" s="24">
        <v>34</v>
      </c>
      <c r="AV1293" s="24">
        <f t="shared" si="2048"/>
        <v>4</v>
      </c>
      <c r="AW1293" s="24">
        <v>9</v>
      </c>
      <c r="AX1293" s="24">
        <f t="shared" si="2049"/>
        <v>3</v>
      </c>
      <c r="AY1293" s="24">
        <v>3</v>
      </c>
      <c r="AZ1293" s="63" t="str">
        <f t="shared" ref="AZ1293:BA1293" si="2113">IF(AS1293="","",AZ1289)</f>
        <v>ボイスチェンジャー</v>
      </c>
      <c r="BA1293" s="96">
        <f t="shared" si="2113"/>
        <v>682</v>
      </c>
      <c r="BB1293" s="24">
        <f t="shared" si="2069"/>
        <v>2046</v>
      </c>
      <c r="BC1293" s="26">
        <f t="shared" si="2070"/>
        <v>0.23790697674418604</v>
      </c>
      <c r="BD1293" s="22"/>
      <c r="BF1293" s="15"/>
      <c r="BG1293" s="9"/>
      <c r="BH1293" s="9" t="str">
        <f t="shared" si="2079"/>
        <v/>
      </c>
      <c r="BI1293" s="73"/>
      <c r="BJ1293" s="9" t="str">
        <f t="shared" si="2080"/>
        <v/>
      </c>
      <c r="BK1293" s="9"/>
      <c r="BL1293" s="9" t="str">
        <f t="shared" si="2081"/>
        <v/>
      </c>
      <c r="BM1293" s="9"/>
      <c r="BN1293" s="78" t="str">
        <f t="shared" si="2020"/>
        <v/>
      </c>
      <c r="BO1293" s="9" t="str">
        <f t="shared" si="2082"/>
        <v/>
      </c>
      <c r="BP1293" s="10" t="str">
        <f t="shared" si="2083"/>
        <v/>
      </c>
      <c r="BQ1293" s="7"/>
      <c r="BS1293" s="1"/>
      <c r="BT1293" s="15"/>
      <c r="BU1293" s="9"/>
      <c r="BV1293" s="9" t="str">
        <f t="shared" si="2084"/>
        <v/>
      </c>
      <c r="BW1293" s="9"/>
      <c r="BX1293" s="9" t="str">
        <f t="shared" si="2085"/>
        <v/>
      </c>
      <c r="BY1293" s="9"/>
      <c r="BZ1293" s="9" t="str">
        <f t="shared" si="2086"/>
        <v/>
      </c>
      <c r="CA1293" s="9"/>
      <c r="CB1293" s="78"/>
      <c r="CC1293" s="78" t="str">
        <f t="shared" si="2026"/>
        <v/>
      </c>
      <c r="CD1293" s="9" t="str">
        <f t="shared" si="2087"/>
        <v/>
      </c>
      <c r="CE1293" s="10" t="str">
        <f t="shared" si="2088"/>
        <v/>
      </c>
      <c r="CF1293" s="7"/>
      <c r="CH1293" s="15"/>
      <c r="CI1293" s="9"/>
      <c r="CJ1293" s="9" t="str">
        <f t="shared" si="2089"/>
        <v/>
      </c>
      <c r="CK1293" s="9"/>
      <c r="CL1293" s="9" t="str">
        <f t="shared" si="2090"/>
        <v/>
      </c>
      <c r="CM1293" s="9"/>
      <c r="CN1293" s="9" t="str">
        <f t="shared" si="2091"/>
        <v/>
      </c>
      <c r="CO1293" s="9"/>
      <c r="CP1293" s="78"/>
      <c r="CQ1293" s="78" t="str">
        <f t="shared" si="2064"/>
        <v/>
      </c>
      <c r="CR1293" s="9" t="str">
        <f t="shared" si="2092"/>
        <v/>
      </c>
      <c r="CS1293" s="10" t="str">
        <f t="shared" si="2093"/>
        <v/>
      </c>
      <c r="CT1293" s="7"/>
      <c r="DJ1293" s="248"/>
      <c r="DK1293" s="248"/>
      <c r="DL1293" s="248"/>
      <c r="DM1293" s="248"/>
      <c r="DN1293" s="248"/>
    </row>
    <row r="1294" spans="1:118" ht="15" customHeight="1" thickTop="1">
      <c r="A1294" s="89">
        <v>45621</v>
      </c>
      <c r="B1294" s="6">
        <f>IF(A1294="","",SUM(D1294:D1297)+SUM(R1294:R1297)+SUM(AF1294:AF1297)+SUM(AT1294:AT1297)+BV1282+BH1282)</f>
        <v>1882</v>
      </c>
      <c r="C1294" s="78">
        <v>2800</v>
      </c>
      <c r="D1294" s="78">
        <f t="shared" si="2029"/>
        <v>104</v>
      </c>
      <c r="E1294" s="78">
        <v>118</v>
      </c>
      <c r="F1294" s="28">
        <f t="shared" si="2030"/>
        <v>7</v>
      </c>
      <c r="G1294" s="78">
        <v>15</v>
      </c>
      <c r="H1294" s="78">
        <f t="shared" si="2031"/>
        <v>10</v>
      </c>
      <c r="I1294" s="78">
        <v>0</v>
      </c>
      <c r="J1294" s="90" t="s">
        <v>27</v>
      </c>
      <c r="K1294" s="91">
        <v>682</v>
      </c>
      <c r="L1294" s="28">
        <f t="shared" si="2033"/>
        <v>6820</v>
      </c>
      <c r="M1294" s="29">
        <f t="shared" si="2034"/>
        <v>0.65576923076923077</v>
      </c>
      <c r="N1294" s="7" t="s">
        <v>377</v>
      </c>
      <c r="P1294" s="89">
        <f>IF(A1294="","",A1294)</f>
        <v>45621</v>
      </c>
      <c r="Q1294" s="78">
        <v>2759</v>
      </c>
      <c r="R1294" s="78">
        <f t="shared" si="2035"/>
        <v>73</v>
      </c>
      <c r="S1294" s="78">
        <v>51</v>
      </c>
      <c r="T1294" s="28">
        <f t="shared" si="2036"/>
        <v>2</v>
      </c>
      <c r="U1294" s="78">
        <v>12</v>
      </c>
      <c r="V1294" s="78">
        <f t="shared" si="2037"/>
        <v>2</v>
      </c>
      <c r="W1294" s="78">
        <v>0</v>
      </c>
      <c r="X1294" s="90" t="str">
        <f t="shared" ref="X1294:Y1294" si="2114">IF(Q1294="","",X1290)</f>
        <v>2CBC</v>
      </c>
      <c r="Y1294" s="91">
        <f t="shared" si="2114"/>
        <v>700</v>
      </c>
      <c r="Z1294" s="28">
        <f t="shared" si="2039"/>
        <v>1400</v>
      </c>
      <c r="AA1294" s="29">
        <f t="shared" si="2040"/>
        <v>0.19178082191780821</v>
      </c>
      <c r="AB1294" s="7"/>
      <c r="AD1294" s="89">
        <f>IF(A1294="","",A1294)</f>
        <v>45621</v>
      </c>
      <c r="AE1294" s="78">
        <v>1616</v>
      </c>
      <c r="AF1294" s="78">
        <f t="shared" si="2041"/>
        <v>63</v>
      </c>
      <c r="AG1294" s="78">
        <v>55</v>
      </c>
      <c r="AH1294" s="28">
        <f t="shared" si="2042"/>
        <v>2</v>
      </c>
      <c r="AI1294" s="78">
        <v>13</v>
      </c>
      <c r="AJ1294" s="78">
        <f t="shared" si="2043"/>
        <v>2</v>
      </c>
      <c r="AK1294" s="78">
        <v>0</v>
      </c>
      <c r="AL1294" s="90" t="str">
        <f t="shared" ref="AL1294:AM1294" si="2115">IF(AE1294="","",AL1290)</f>
        <v>サンリオリストバンド</v>
      </c>
      <c r="AM1294" s="91">
        <f t="shared" si="2115"/>
        <v>550</v>
      </c>
      <c r="AN1294" s="28">
        <f t="shared" si="2045"/>
        <v>1100</v>
      </c>
      <c r="AO1294" s="29">
        <f t="shared" si="2046"/>
        <v>0.17460317460317459</v>
      </c>
      <c r="AP1294" s="7"/>
      <c r="AR1294" s="89">
        <f>IF(A1294="","",A1294)</f>
        <v>45621</v>
      </c>
      <c r="AS1294" s="78">
        <v>822</v>
      </c>
      <c r="AT1294" s="78">
        <f t="shared" si="2047"/>
        <v>70</v>
      </c>
      <c r="AU1294" s="78">
        <v>58</v>
      </c>
      <c r="AV1294" s="78">
        <f t="shared" si="2048"/>
        <v>3</v>
      </c>
      <c r="AW1294" s="78">
        <v>30</v>
      </c>
      <c r="AX1294" s="78">
        <f t="shared" si="2049"/>
        <v>3</v>
      </c>
      <c r="AY1294" s="78">
        <v>0</v>
      </c>
      <c r="AZ1294" s="90" t="str">
        <f t="shared" ref="AZ1294:BA1294" si="2116">IF(AS1294="","",AZ1290)</f>
        <v>プチリップブラシ</v>
      </c>
      <c r="BA1294" s="91">
        <f t="shared" si="2116"/>
        <v>196</v>
      </c>
      <c r="BB1294" s="28">
        <f t="shared" si="2069"/>
        <v>588</v>
      </c>
      <c r="BC1294" s="29">
        <f t="shared" si="2070"/>
        <v>8.4000000000000005E-2</v>
      </c>
      <c r="BD1294" s="22"/>
      <c r="BF1294" s="15"/>
      <c r="BG1294" s="9"/>
      <c r="BH1294" s="9" t="str">
        <f t="shared" si="2079"/>
        <v/>
      </c>
      <c r="BI1294" s="73"/>
      <c r="BJ1294" s="9" t="str">
        <f t="shared" si="2080"/>
        <v/>
      </c>
      <c r="BK1294" s="9"/>
      <c r="BL1294" s="9" t="str">
        <f t="shared" si="2081"/>
        <v/>
      </c>
      <c r="BM1294" s="9"/>
      <c r="BN1294" s="78" t="str">
        <f t="shared" si="2020"/>
        <v/>
      </c>
      <c r="BO1294" s="9" t="str">
        <f t="shared" si="2082"/>
        <v/>
      </c>
      <c r="BP1294" s="10" t="str">
        <f t="shared" si="2083"/>
        <v/>
      </c>
      <c r="BQ1294" s="7"/>
      <c r="BS1294" s="1"/>
      <c r="BT1294" s="15"/>
      <c r="BU1294" s="9"/>
      <c r="BV1294" s="9" t="str">
        <f t="shared" si="2084"/>
        <v/>
      </c>
      <c r="BW1294" s="9"/>
      <c r="BX1294" s="9" t="str">
        <f t="shared" si="2085"/>
        <v/>
      </c>
      <c r="BY1294" s="9"/>
      <c r="BZ1294" s="9" t="str">
        <f t="shared" si="2086"/>
        <v/>
      </c>
      <c r="CA1294" s="9"/>
      <c r="CB1294" s="78"/>
      <c r="CC1294" s="78" t="str">
        <f t="shared" si="2026"/>
        <v/>
      </c>
      <c r="CD1294" s="9" t="str">
        <f t="shared" si="2087"/>
        <v/>
      </c>
      <c r="CE1294" s="10" t="str">
        <f t="shared" si="2088"/>
        <v/>
      </c>
      <c r="CF1294" s="7"/>
      <c r="CH1294" s="15"/>
      <c r="CI1294" s="9"/>
      <c r="CJ1294" s="9" t="str">
        <f t="shared" si="2089"/>
        <v/>
      </c>
      <c r="CK1294" s="9"/>
      <c r="CL1294" s="9" t="str">
        <f t="shared" si="2090"/>
        <v/>
      </c>
      <c r="CM1294" s="9"/>
      <c r="CN1294" s="9" t="str">
        <f t="shared" si="2091"/>
        <v/>
      </c>
      <c r="CO1294" s="9"/>
      <c r="CP1294" s="78"/>
      <c r="CQ1294" s="78" t="str">
        <f t="shared" si="2064"/>
        <v/>
      </c>
      <c r="CR1294" s="9" t="str">
        <f t="shared" si="2092"/>
        <v/>
      </c>
      <c r="CS1294" s="10" t="str">
        <f t="shared" si="2093"/>
        <v/>
      </c>
      <c r="CT1294" s="7"/>
      <c r="DJ1294" s="250"/>
      <c r="DK1294" s="250"/>
      <c r="DL1294" s="250"/>
      <c r="DM1294" s="13"/>
      <c r="DN1294" s="250"/>
    </row>
    <row r="1295" spans="1:118" ht="15" customHeight="1">
      <c r="A1295" s="15"/>
      <c r="B1295" s="15"/>
      <c r="C1295" s="9">
        <v>4354</v>
      </c>
      <c r="D1295" s="9">
        <f t="shared" si="2029"/>
        <v>131</v>
      </c>
      <c r="E1295" s="9">
        <v>99</v>
      </c>
      <c r="F1295" s="9">
        <f t="shared" si="2030"/>
        <v>5</v>
      </c>
      <c r="G1295" s="9">
        <v>6</v>
      </c>
      <c r="H1295" s="9">
        <f t="shared" si="2031"/>
        <v>5</v>
      </c>
      <c r="I1295" s="9">
        <v>6</v>
      </c>
      <c r="J1295" s="62" t="str">
        <f t="shared" ref="J1295:K1295" si="2117">IF(C1295="","",J1291)</f>
        <v>ピクミンマスコット</v>
      </c>
      <c r="K1295" s="95">
        <f t="shared" si="2117"/>
        <v>682</v>
      </c>
      <c r="L1295" s="9">
        <f t="shared" si="2033"/>
        <v>3410</v>
      </c>
      <c r="M1295" s="10">
        <f t="shared" si="2034"/>
        <v>0.2603053435114504</v>
      </c>
      <c r="N1295" s="7"/>
      <c r="P1295" s="15"/>
      <c r="Q1295" s="9">
        <v>3493</v>
      </c>
      <c r="R1295" s="9">
        <f t="shared" si="2035"/>
        <v>151</v>
      </c>
      <c r="S1295" s="9">
        <v>156</v>
      </c>
      <c r="T1295" s="9">
        <f t="shared" si="2036"/>
        <v>10</v>
      </c>
      <c r="U1295" s="9">
        <v>18</v>
      </c>
      <c r="V1295" s="9">
        <f t="shared" si="2037"/>
        <v>11</v>
      </c>
      <c r="W1295" s="1">
        <v>6</v>
      </c>
      <c r="X1295" s="62" t="str">
        <f t="shared" ref="X1295:Y1295" si="2118">IF(Q1295="","",X1291)</f>
        <v>グミッツェル</v>
      </c>
      <c r="Y1295" s="9">
        <f t="shared" si="2118"/>
        <v>165</v>
      </c>
      <c r="Z1295" s="9">
        <f t="shared" si="2039"/>
        <v>1815</v>
      </c>
      <c r="AA1295" s="10">
        <f t="shared" si="2040"/>
        <v>0.12019867549668874</v>
      </c>
      <c r="AB1295" s="7"/>
      <c r="AD1295" s="15"/>
      <c r="AE1295" s="9">
        <v>1983</v>
      </c>
      <c r="AF1295" s="9">
        <f t="shared" si="2041"/>
        <v>96</v>
      </c>
      <c r="AG1295" s="9">
        <v>89</v>
      </c>
      <c r="AH1295" s="9">
        <f t="shared" si="2042"/>
        <v>3</v>
      </c>
      <c r="AI1295" s="9">
        <v>35</v>
      </c>
      <c r="AJ1295" s="9">
        <f t="shared" si="2043"/>
        <v>3</v>
      </c>
      <c r="AK1295" s="1">
        <v>0</v>
      </c>
      <c r="AL1295" s="62" t="str">
        <f t="shared" ref="AL1295:AM1295" si="2119">IF(AE1295="","",AL1291)</f>
        <v>サンリオがま口</v>
      </c>
      <c r="AM1295" s="95">
        <f t="shared" si="2119"/>
        <v>500</v>
      </c>
      <c r="AN1295" s="9">
        <f t="shared" si="2045"/>
        <v>1500</v>
      </c>
      <c r="AO1295" s="10">
        <f t="shared" si="2046"/>
        <v>0.15625</v>
      </c>
      <c r="AP1295" s="7"/>
      <c r="AR1295" s="15"/>
      <c r="AS1295" s="9">
        <v>943</v>
      </c>
      <c r="AT1295" s="9">
        <f t="shared" si="2047"/>
        <v>72</v>
      </c>
      <c r="AU1295" s="9">
        <v>127</v>
      </c>
      <c r="AV1295" s="9">
        <f t="shared" si="2048"/>
        <v>8</v>
      </c>
      <c r="AW1295" s="9">
        <v>185</v>
      </c>
      <c r="AX1295" s="78">
        <f t="shared" si="2049"/>
        <v>11</v>
      </c>
      <c r="AY1295" s="9">
        <v>25</v>
      </c>
      <c r="AZ1295" s="62" t="str">
        <f t="shared" ref="AZ1295:BA1295" si="2120">IF(AS1295="","",AZ1291)</f>
        <v>プチリップBC</v>
      </c>
      <c r="BA1295" s="95">
        <f t="shared" si="2120"/>
        <v>100</v>
      </c>
      <c r="BB1295" s="9">
        <f t="shared" si="2069"/>
        <v>1100</v>
      </c>
      <c r="BC1295" s="10">
        <f t="shared" si="2070"/>
        <v>0.15277777777777779</v>
      </c>
      <c r="BD1295" s="22"/>
      <c r="BF1295" s="15"/>
      <c r="BG1295" s="9"/>
      <c r="BH1295" s="9" t="str">
        <f t="shared" si="2079"/>
        <v/>
      </c>
      <c r="BI1295" s="73"/>
      <c r="BJ1295" s="9" t="str">
        <f t="shared" si="2080"/>
        <v/>
      </c>
      <c r="BK1295" s="9"/>
      <c r="BL1295" s="9" t="str">
        <f t="shared" si="2081"/>
        <v/>
      </c>
      <c r="BM1295" s="9"/>
      <c r="BN1295" s="9"/>
      <c r="BO1295" s="9" t="str">
        <f t="shared" si="2082"/>
        <v/>
      </c>
      <c r="BP1295" s="10" t="str">
        <f t="shared" si="2083"/>
        <v/>
      </c>
      <c r="BQ1295" s="7"/>
      <c r="BS1295" s="1"/>
      <c r="BT1295" s="15"/>
      <c r="BU1295" s="9"/>
      <c r="BV1295" s="9" t="str">
        <f t="shared" si="2084"/>
        <v/>
      </c>
      <c r="BW1295" s="9"/>
      <c r="BX1295" s="9" t="str">
        <f t="shared" si="2085"/>
        <v/>
      </c>
      <c r="BY1295" s="9"/>
      <c r="BZ1295" s="9" t="str">
        <f t="shared" si="2086"/>
        <v/>
      </c>
      <c r="CA1295" s="9"/>
      <c r="CB1295" s="9"/>
      <c r="CC1295" s="9"/>
      <c r="CD1295" s="9" t="str">
        <f t="shared" si="2087"/>
        <v/>
      </c>
      <c r="CE1295" s="10" t="str">
        <f t="shared" si="2088"/>
        <v/>
      </c>
      <c r="CF1295" s="7"/>
      <c r="CH1295" s="15"/>
      <c r="CI1295" s="9"/>
      <c r="CJ1295" s="9" t="str">
        <f t="shared" si="2089"/>
        <v/>
      </c>
      <c r="CK1295" s="9"/>
      <c r="CL1295" s="9" t="str">
        <f t="shared" si="2090"/>
        <v/>
      </c>
      <c r="CM1295" s="9"/>
      <c r="CN1295" s="9" t="str">
        <f t="shared" si="2091"/>
        <v/>
      </c>
      <c r="CO1295" s="9"/>
      <c r="CP1295" s="9"/>
      <c r="CQ1295" s="9"/>
      <c r="CR1295" s="9" t="str">
        <f t="shared" si="2092"/>
        <v/>
      </c>
      <c r="CS1295" s="10" t="str">
        <f t="shared" si="2093"/>
        <v/>
      </c>
      <c r="CT1295" s="7"/>
      <c r="DJ1295" s="250"/>
      <c r="DK1295" s="250"/>
      <c r="DL1295" s="250"/>
      <c r="DM1295" s="13"/>
      <c r="DN1295" s="250"/>
    </row>
    <row r="1296" spans="1:118" ht="15" customHeight="1">
      <c r="A1296" s="15"/>
      <c r="B1296" s="15"/>
      <c r="C1296" s="9">
        <v>3214</v>
      </c>
      <c r="D1296" s="9">
        <f t="shared" si="2029"/>
        <v>120</v>
      </c>
      <c r="E1296" s="9">
        <v>184</v>
      </c>
      <c r="F1296" s="9">
        <f t="shared" si="2030"/>
        <v>8</v>
      </c>
      <c r="G1296" s="9">
        <v>17</v>
      </c>
      <c r="H1296" s="9">
        <f t="shared" si="2031"/>
        <v>8</v>
      </c>
      <c r="I1296" s="9">
        <v>0</v>
      </c>
      <c r="J1296" s="62" t="str">
        <f t="shared" ref="J1296:K1296" si="2121">IF(C1296="","",J1292)</f>
        <v>グミッツェルプチ</v>
      </c>
      <c r="K1296" s="9">
        <f t="shared" si="2121"/>
        <v>188</v>
      </c>
      <c r="L1296" s="9">
        <f t="shared" si="2033"/>
        <v>1504</v>
      </c>
      <c r="M1296" s="10">
        <f t="shared" si="2034"/>
        <v>0.12533333333333332</v>
      </c>
      <c r="N1296" s="7"/>
      <c r="P1296" s="15"/>
      <c r="Q1296" s="9">
        <v>2593</v>
      </c>
      <c r="R1296" s="9">
        <f t="shared" si="2035"/>
        <v>105</v>
      </c>
      <c r="S1296" s="9">
        <v>59</v>
      </c>
      <c r="T1296" s="9">
        <f t="shared" si="2036"/>
        <v>2</v>
      </c>
      <c r="U1296" s="9">
        <v>19</v>
      </c>
      <c r="V1296" s="9">
        <f t="shared" si="2037"/>
        <v>2</v>
      </c>
      <c r="W1296" s="9">
        <v>4</v>
      </c>
      <c r="X1296" s="62" t="str">
        <f t="shared" ref="X1296:Y1296" si="2122">IF(Q1296="","",X1292)</f>
        <v>サンリオキーケース</v>
      </c>
      <c r="Y1296" s="9">
        <f t="shared" si="2122"/>
        <v>640</v>
      </c>
      <c r="Z1296" s="9">
        <f t="shared" si="2039"/>
        <v>1280</v>
      </c>
      <c r="AA1296" s="10">
        <f t="shared" si="2040"/>
        <v>0.1219047619047619</v>
      </c>
      <c r="AB1296" s="7"/>
      <c r="AD1296" s="15"/>
      <c r="AE1296" s="9">
        <v>1115</v>
      </c>
      <c r="AF1296" s="9">
        <f t="shared" si="2041"/>
        <v>55</v>
      </c>
      <c r="AG1296" s="9">
        <v>75</v>
      </c>
      <c r="AH1296" s="9">
        <f t="shared" si="2042"/>
        <v>6</v>
      </c>
      <c r="AI1296" s="9">
        <v>350</v>
      </c>
      <c r="AJ1296" s="9">
        <f t="shared" si="2043"/>
        <v>18</v>
      </c>
      <c r="AK1296" s="9">
        <v>-330</v>
      </c>
      <c r="AL1296" s="62" t="str">
        <f t="shared" ref="AL1296:AM1296" si="2123">IF(AE1296="","",AL1292)</f>
        <v>じゅるるバラ</v>
      </c>
      <c r="AM1296" s="9">
        <f t="shared" si="2123"/>
        <v>25</v>
      </c>
      <c r="AN1296" s="9">
        <f t="shared" si="2045"/>
        <v>450</v>
      </c>
      <c r="AO1296" s="10">
        <f t="shared" si="2046"/>
        <v>8.1818181818181818E-2</v>
      </c>
      <c r="AP1296" s="7" t="s">
        <v>466</v>
      </c>
      <c r="AR1296" s="17"/>
      <c r="AS1296" s="9">
        <v>855</v>
      </c>
      <c r="AT1296" s="9">
        <f t="shared" si="2047"/>
        <v>102</v>
      </c>
      <c r="AU1296" s="9">
        <v>42</v>
      </c>
      <c r="AV1296" s="9">
        <f t="shared" si="2048"/>
        <v>8</v>
      </c>
      <c r="AW1296" s="9">
        <v>7</v>
      </c>
      <c r="AX1296" s="9">
        <f t="shared" si="2049"/>
        <v>8</v>
      </c>
      <c r="AY1296" s="9">
        <v>0</v>
      </c>
      <c r="AZ1296" s="62" t="str">
        <f t="shared" ref="AZ1296:BA1296" si="2124">IF(AS1296="","",AZ1292)</f>
        <v>アクリルスライム</v>
      </c>
      <c r="BA1296" s="9">
        <f t="shared" si="2124"/>
        <v>334</v>
      </c>
      <c r="BB1296" s="9">
        <f t="shared" si="2069"/>
        <v>2672</v>
      </c>
      <c r="BC1296" s="10">
        <f t="shared" si="2070"/>
        <v>0.26196078431372549</v>
      </c>
      <c r="BD1296" s="22"/>
      <c r="BF1296" s="15"/>
      <c r="BG1296" s="9"/>
      <c r="BH1296" s="9" t="str">
        <f t="shared" si="2079"/>
        <v/>
      </c>
      <c r="BI1296" s="73"/>
      <c r="BJ1296" s="9" t="str">
        <f t="shared" si="2080"/>
        <v/>
      </c>
      <c r="BK1296" s="9"/>
      <c r="BL1296" s="9" t="str">
        <f t="shared" si="2081"/>
        <v/>
      </c>
      <c r="BM1296" s="9"/>
      <c r="BN1296" s="9"/>
      <c r="BO1296" s="9" t="str">
        <f t="shared" si="2082"/>
        <v/>
      </c>
      <c r="BP1296" s="10" t="str">
        <f t="shared" si="2083"/>
        <v/>
      </c>
      <c r="BQ1296" s="7"/>
      <c r="BS1296" s="1"/>
      <c r="BT1296" s="15"/>
      <c r="BU1296" s="9"/>
      <c r="BV1296" s="9" t="str">
        <f t="shared" si="2084"/>
        <v/>
      </c>
      <c r="BW1296" s="9"/>
      <c r="BX1296" s="9" t="str">
        <f t="shared" si="2085"/>
        <v/>
      </c>
      <c r="BY1296" s="9"/>
      <c r="BZ1296" s="9" t="str">
        <f t="shared" si="2086"/>
        <v/>
      </c>
      <c r="CA1296" s="9"/>
      <c r="CB1296" s="9"/>
      <c r="CC1296" s="9"/>
      <c r="CD1296" s="9" t="str">
        <f t="shared" si="2087"/>
        <v/>
      </c>
      <c r="CE1296" s="10" t="str">
        <f t="shared" si="2088"/>
        <v/>
      </c>
      <c r="CF1296" s="7"/>
      <c r="CH1296" s="15"/>
      <c r="CI1296" s="9"/>
      <c r="CJ1296" s="9" t="str">
        <f t="shared" si="2089"/>
        <v/>
      </c>
      <c r="CK1296" s="9"/>
      <c r="CL1296" s="9" t="str">
        <f t="shared" si="2090"/>
        <v/>
      </c>
      <c r="CM1296" s="9"/>
      <c r="CN1296" s="9" t="str">
        <f t="shared" si="2091"/>
        <v/>
      </c>
      <c r="CO1296" s="9"/>
      <c r="CP1296" s="9"/>
      <c r="CQ1296" s="9"/>
      <c r="CR1296" s="9" t="str">
        <f t="shared" si="2092"/>
        <v/>
      </c>
      <c r="CS1296" s="10" t="str">
        <f t="shared" si="2093"/>
        <v/>
      </c>
      <c r="CT1296" s="7"/>
      <c r="DJ1296" s="250"/>
      <c r="DK1296" s="250"/>
      <c r="DL1296" s="250"/>
      <c r="DM1296" s="13"/>
      <c r="DN1296" s="250"/>
    </row>
    <row r="1297" spans="1:118" ht="15" customHeight="1" thickBot="1">
      <c r="A1297" s="23"/>
      <c r="B1297" s="23"/>
      <c r="C1297" s="24">
        <v>3091</v>
      </c>
      <c r="D1297" s="24">
        <f t="shared" si="2029"/>
        <v>176</v>
      </c>
      <c r="E1297" s="24">
        <v>156</v>
      </c>
      <c r="F1297" s="24">
        <f t="shared" si="2030"/>
        <v>7</v>
      </c>
      <c r="G1297" s="24">
        <v>5</v>
      </c>
      <c r="H1297" s="24">
        <f t="shared" si="2031"/>
        <v>9</v>
      </c>
      <c r="I1297" s="24">
        <v>15</v>
      </c>
      <c r="J1297" s="63" t="str">
        <f t="shared" ref="J1297:K1297" si="2125">IF(C1297="","",J1293)</f>
        <v>プロペラアヒル</v>
      </c>
      <c r="K1297" s="96">
        <f t="shared" si="2125"/>
        <v>180</v>
      </c>
      <c r="L1297" s="24">
        <f t="shared" si="2033"/>
        <v>1620</v>
      </c>
      <c r="M1297" s="26">
        <f t="shared" si="2034"/>
        <v>9.2045454545454541E-2</v>
      </c>
      <c r="N1297" s="7"/>
      <c r="P1297" s="23"/>
      <c r="Q1297" s="24">
        <v>2286</v>
      </c>
      <c r="R1297" s="24">
        <f t="shared" si="2035"/>
        <v>62</v>
      </c>
      <c r="S1297" s="24">
        <v>103</v>
      </c>
      <c r="T1297" s="24">
        <f t="shared" si="2036"/>
        <v>3</v>
      </c>
      <c r="U1297" s="24">
        <v>33</v>
      </c>
      <c r="V1297" s="24">
        <f t="shared" si="2037"/>
        <v>3</v>
      </c>
      <c r="W1297" s="24">
        <v>0</v>
      </c>
      <c r="X1297" s="63" t="str">
        <f t="shared" ref="X1297:Y1297" si="2126">IF(Q1297="","",X1293)</f>
        <v>クレしんリストバンド</v>
      </c>
      <c r="Y1297" s="96">
        <f t="shared" si="2126"/>
        <v>237</v>
      </c>
      <c r="Z1297" s="24">
        <f t="shared" si="2039"/>
        <v>711</v>
      </c>
      <c r="AA1297" s="26">
        <f t="shared" si="2040"/>
        <v>0.1146774193548387</v>
      </c>
      <c r="AB1297" s="7"/>
      <c r="AD1297" s="23"/>
      <c r="AE1297" s="24">
        <v>1720</v>
      </c>
      <c r="AF1297" s="24">
        <f t="shared" si="2041"/>
        <v>71</v>
      </c>
      <c r="AG1297" s="24">
        <v>262</v>
      </c>
      <c r="AH1297" s="24">
        <f t="shared" si="2042"/>
        <v>8</v>
      </c>
      <c r="AI1297" s="24">
        <v>40</v>
      </c>
      <c r="AJ1297" s="24">
        <f t="shared" si="2043"/>
        <v>10</v>
      </c>
      <c r="AK1297" s="24">
        <v>0</v>
      </c>
      <c r="AL1297" s="63" t="str">
        <f t="shared" ref="AL1297:AM1297" si="2127">IF(AE1297="","",AL1293)</f>
        <v>韓国グミッツェル</v>
      </c>
      <c r="AM1297" s="96">
        <f t="shared" si="2127"/>
        <v>211</v>
      </c>
      <c r="AN1297" s="24">
        <f t="shared" si="2045"/>
        <v>2110</v>
      </c>
      <c r="AO1297" s="26">
        <f t="shared" si="2046"/>
        <v>0.29718309859154929</v>
      </c>
      <c r="AP1297" s="7"/>
      <c r="AR1297" s="23"/>
      <c r="AS1297" s="24">
        <v>747</v>
      </c>
      <c r="AT1297" s="24">
        <f t="shared" si="2047"/>
        <v>119</v>
      </c>
      <c r="AU1297" s="24">
        <v>41</v>
      </c>
      <c r="AV1297" s="24">
        <f t="shared" si="2048"/>
        <v>7</v>
      </c>
      <c r="AW1297" s="24">
        <v>5</v>
      </c>
      <c r="AX1297" s="24">
        <f t="shared" si="2049"/>
        <v>7</v>
      </c>
      <c r="AY1297" s="24">
        <v>5</v>
      </c>
      <c r="AZ1297" s="63" t="str">
        <f t="shared" ref="AZ1297:BA1297" si="2128">IF(AS1297="","",AZ1293)</f>
        <v>ボイスチェンジャー</v>
      </c>
      <c r="BA1297" s="96">
        <f t="shared" si="2128"/>
        <v>682</v>
      </c>
      <c r="BB1297" s="24">
        <f t="shared" si="2069"/>
        <v>4774</v>
      </c>
      <c r="BC1297" s="26">
        <f t="shared" si="2070"/>
        <v>0.4011764705882353</v>
      </c>
      <c r="BD1297" s="22"/>
      <c r="BF1297" s="15"/>
      <c r="BG1297" s="9"/>
      <c r="BH1297" s="9" t="str">
        <f t="shared" si="2079"/>
        <v/>
      </c>
      <c r="BI1297" s="73"/>
      <c r="BJ1297" s="9" t="str">
        <f t="shared" si="2080"/>
        <v/>
      </c>
      <c r="BK1297" s="9"/>
      <c r="BL1297" s="9" t="str">
        <f t="shared" si="2081"/>
        <v/>
      </c>
      <c r="BM1297" s="9"/>
      <c r="BN1297" s="9"/>
      <c r="BO1297" s="9" t="str">
        <f t="shared" si="2082"/>
        <v/>
      </c>
      <c r="BP1297" s="10" t="str">
        <f t="shared" si="2083"/>
        <v/>
      </c>
      <c r="BQ1297" s="7"/>
      <c r="BS1297" s="1"/>
      <c r="BT1297" s="15"/>
      <c r="BU1297" s="9"/>
      <c r="BV1297" s="9" t="str">
        <f t="shared" si="2084"/>
        <v/>
      </c>
      <c r="BW1297" s="9"/>
      <c r="BX1297" s="9" t="str">
        <f t="shared" si="2085"/>
        <v/>
      </c>
      <c r="BY1297" s="9"/>
      <c r="BZ1297" s="9" t="str">
        <f t="shared" si="2086"/>
        <v/>
      </c>
      <c r="CA1297" s="9"/>
      <c r="CB1297" s="9"/>
      <c r="CC1297" s="9"/>
      <c r="CD1297" s="9" t="str">
        <f t="shared" si="2087"/>
        <v/>
      </c>
      <c r="CE1297" s="10" t="str">
        <f t="shared" si="2088"/>
        <v/>
      </c>
      <c r="CF1297" s="7"/>
      <c r="CH1297" s="15"/>
      <c r="CI1297" s="9"/>
      <c r="CJ1297" s="9" t="str">
        <f t="shared" si="2089"/>
        <v/>
      </c>
      <c r="CK1297" s="9"/>
      <c r="CL1297" s="9" t="str">
        <f t="shared" si="2090"/>
        <v/>
      </c>
      <c r="CM1297" s="9"/>
      <c r="CN1297" s="9" t="str">
        <f t="shared" si="2091"/>
        <v/>
      </c>
      <c r="CO1297" s="9"/>
      <c r="CP1297" s="9"/>
      <c r="CQ1297" s="9"/>
      <c r="CR1297" s="9" t="str">
        <f t="shared" si="2092"/>
        <v/>
      </c>
      <c r="CS1297" s="10" t="str">
        <f t="shared" si="2093"/>
        <v/>
      </c>
      <c r="CT1297" s="7"/>
      <c r="DJ1297" s="250"/>
      <c r="DK1297" s="250"/>
      <c r="DL1297" s="250"/>
      <c r="DM1297" s="13"/>
      <c r="DN1297" s="250"/>
    </row>
    <row r="1298" spans="1:118" ht="15" customHeight="1" thickTop="1">
      <c r="A1298" s="89">
        <v>45625</v>
      </c>
      <c r="B1298" s="6">
        <f>IF(A1298="","",SUM(D1298:D1301)+SUM(R1298:R1301)+SUM(AF1298:AF1301)+SUM(AT1298:AT1301)+BV1283+BH1283)</f>
        <v>317</v>
      </c>
      <c r="C1298" s="78">
        <v>2815</v>
      </c>
      <c r="D1298" s="78">
        <f t="shared" si="2029"/>
        <v>15</v>
      </c>
      <c r="E1298" s="78">
        <v>118</v>
      </c>
      <c r="F1298" s="78">
        <f t="shared" si="2030"/>
        <v>0</v>
      </c>
      <c r="G1298" s="78">
        <v>15</v>
      </c>
      <c r="H1298" s="78">
        <f t="shared" si="2031"/>
        <v>0</v>
      </c>
      <c r="I1298" s="78">
        <v>10</v>
      </c>
      <c r="J1298" s="90" t="str">
        <f t="shared" ref="J1298:K1298" si="2129">IF(C1298="","",J1294)</f>
        <v>NICIマスコット</v>
      </c>
      <c r="K1298" s="91">
        <f t="shared" si="2129"/>
        <v>682</v>
      </c>
      <c r="L1298" s="28">
        <f t="shared" si="2033"/>
        <v>0</v>
      </c>
      <c r="M1298" s="29">
        <f t="shared" si="2034"/>
        <v>0</v>
      </c>
      <c r="N1298" s="7"/>
      <c r="P1298" s="89">
        <f>IF(A1298="","",A1298)</f>
        <v>45625</v>
      </c>
      <c r="Q1298" s="78">
        <v>2804</v>
      </c>
      <c r="R1298" s="78">
        <f t="shared" si="2035"/>
        <v>45</v>
      </c>
      <c r="S1298" s="78">
        <v>52</v>
      </c>
      <c r="T1298" s="78">
        <f t="shared" si="2036"/>
        <v>1</v>
      </c>
      <c r="U1298" s="78">
        <v>11</v>
      </c>
      <c r="V1298" s="78">
        <f t="shared" si="2037"/>
        <v>1</v>
      </c>
      <c r="W1298" s="78">
        <v>0</v>
      </c>
      <c r="X1298" s="90" t="str">
        <f t="shared" ref="X1298:Y1298" si="2130">IF(Q1298="","",X1294)</f>
        <v>2CBC</v>
      </c>
      <c r="Y1298" s="91">
        <f t="shared" si="2130"/>
        <v>700</v>
      </c>
      <c r="Z1298" s="28">
        <f t="shared" si="2039"/>
        <v>700</v>
      </c>
      <c r="AA1298" s="29">
        <f t="shared" si="2040"/>
        <v>0.15555555555555556</v>
      </c>
      <c r="AB1298" s="7"/>
      <c r="AD1298" s="89">
        <f>IF(A1298="","",A1298)</f>
        <v>45625</v>
      </c>
      <c r="AE1298" s="78">
        <v>1617</v>
      </c>
      <c r="AF1298" s="78">
        <f t="shared" si="2041"/>
        <v>1</v>
      </c>
      <c r="AG1298" s="78">
        <v>55</v>
      </c>
      <c r="AH1298" s="78">
        <f t="shared" si="2042"/>
        <v>0</v>
      </c>
      <c r="AI1298" s="78">
        <v>13</v>
      </c>
      <c r="AJ1298" s="78">
        <f t="shared" si="2043"/>
        <v>0</v>
      </c>
      <c r="AK1298" s="78">
        <v>6</v>
      </c>
      <c r="AL1298" s="90" t="str">
        <f t="shared" ref="AL1298:AM1298" si="2131">IF(AE1298="","",AL1294)</f>
        <v>サンリオリストバンド</v>
      </c>
      <c r="AM1298" s="91">
        <f t="shared" si="2131"/>
        <v>550</v>
      </c>
      <c r="AN1298" s="28">
        <f t="shared" si="2045"/>
        <v>0</v>
      </c>
      <c r="AO1298" s="29">
        <f t="shared" si="2046"/>
        <v>0</v>
      </c>
      <c r="AP1298" s="7"/>
      <c r="AR1298" s="89">
        <f>IF(A1298="","",A1298)</f>
        <v>45625</v>
      </c>
      <c r="AS1298" s="78">
        <v>826</v>
      </c>
      <c r="AT1298" s="78">
        <f t="shared" si="2047"/>
        <v>4</v>
      </c>
      <c r="AU1298" s="78">
        <v>58</v>
      </c>
      <c r="AV1298" s="28">
        <f t="shared" si="2048"/>
        <v>0</v>
      </c>
      <c r="AW1298" s="78">
        <v>30</v>
      </c>
      <c r="AX1298" s="78">
        <f t="shared" si="2049"/>
        <v>0</v>
      </c>
      <c r="AY1298" s="78">
        <v>16</v>
      </c>
      <c r="AZ1298" s="90" t="str">
        <f t="shared" ref="AZ1298:BA1298" si="2132">IF(AS1298="","",AZ1294)</f>
        <v>プチリップブラシ</v>
      </c>
      <c r="BA1298" s="91">
        <f t="shared" si="2132"/>
        <v>196</v>
      </c>
      <c r="BB1298" s="28">
        <f t="shared" si="2069"/>
        <v>0</v>
      </c>
      <c r="BC1298" s="29">
        <f t="shared" si="2070"/>
        <v>0</v>
      </c>
      <c r="BD1298" s="22"/>
      <c r="BF1298" s="15"/>
      <c r="BG1298" s="9"/>
      <c r="BH1298" s="9" t="str">
        <f t="shared" si="2079"/>
        <v/>
      </c>
      <c r="BI1298" s="73"/>
      <c r="BJ1298" s="9" t="str">
        <f t="shared" si="2080"/>
        <v/>
      </c>
      <c r="BK1298" s="9"/>
      <c r="BL1298" s="9" t="str">
        <f t="shared" si="2081"/>
        <v/>
      </c>
      <c r="BM1298" s="9"/>
      <c r="BN1298" s="9"/>
      <c r="BO1298" s="9" t="str">
        <f t="shared" si="2082"/>
        <v/>
      </c>
      <c r="BP1298" s="10" t="str">
        <f t="shared" si="2083"/>
        <v/>
      </c>
      <c r="BQ1298" s="7"/>
      <c r="BS1298" s="1"/>
      <c r="BT1298" s="15"/>
      <c r="BU1298" s="9"/>
      <c r="BV1298" s="9" t="str">
        <f t="shared" si="2084"/>
        <v/>
      </c>
      <c r="BW1298" s="9"/>
      <c r="BX1298" s="9" t="str">
        <f t="shared" si="2085"/>
        <v/>
      </c>
      <c r="BY1298" s="9"/>
      <c r="BZ1298" s="9" t="str">
        <f t="shared" si="2086"/>
        <v/>
      </c>
      <c r="CA1298" s="9"/>
      <c r="CB1298" s="9"/>
      <c r="CC1298" s="9"/>
      <c r="CD1298" s="9" t="str">
        <f t="shared" si="2087"/>
        <v/>
      </c>
      <c r="CE1298" s="10" t="str">
        <f t="shared" si="2088"/>
        <v/>
      </c>
      <c r="CF1298" s="7"/>
      <c r="CH1298" s="15"/>
      <c r="CI1298" s="9"/>
      <c r="CJ1298" s="9" t="str">
        <f t="shared" si="2089"/>
        <v/>
      </c>
      <c r="CK1298" s="9"/>
      <c r="CL1298" s="9" t="str">
        <f t="shared" si="2090"/>
        <v/>
      </c>
      <c r="CM1298" s="9"/>
      <c r="CN1298" s="9" t="str">
        <f t="shared" si="2091"/>
        <v/>
      </c>
      <c r="CO1298" s="9"/>
      <c r="CP1298" s="9"/>
      <c r="CQ1298" s="9"/>
      <c r="CR1298" s="9" t="str">
        <f t="shared" si="2092"/>
        <v/>
      </c>
      <c r="CS1298" s="10" t="str">
        <f t="shared" si="2093"/>
        <v/>
      </c>
      <c r="CT1298" s="7"/>
      <c r="DJ1298" s="250"/>
      <c r="DK1298" s="250"/>
      <c r="DL1298" s="250"/>
      <c r="DM1298" s="13"/>
      <c r="DN1298" s="250"/>
    </row>
    <row r="1299" spans="1:118" ht="15" customHeight="1">
      <c r="A1299" s="30" t="s">
        <v>54</v>
      </c>
      <c r="B1299" s="15"/>
      <c r="C1299" s="9">
        <v>4401</v>
      </c>
      <c r="D1299" s="9">
        <f t="shared" si="2029"/>
        <v>47</v>
      </c>
      <c r="E1299" s="9">
        <v>100</v>
      </c>
      <c r="F1299" s="9">
        <f t="shared" si="2030"/>
        <v>1</v>
      </c>
      <c r="G1299" s="9">
        <v>10</v>
      </c>
      <c r="H1299" s="9">
        <f t="shared" si="2031"/>
        <v>2</v>
      </c>
      <c r="I1299" s="9">
        <v>5</v>
      </c>
      <c r="J1299" s="62" t="str">
        <f t="shared" ref="J1299:K1299" si="2133">IF(C1299="","",J1295)</f>
        <v>ピクミンマスコット</v>
      </c>
      <c r="K1299" s="95">
        <f t="shared" si="2133"/>
        <v>682</v>
      </c>
      <c r="L1299" s="9">
        <f t="shared" si="2033"/>
        <v>1364</v>
      </c>
      <c r="M1299" s="10">
        <f t="shared" si="2034"/>
        <v>0.29021276595744683</v>
      </c>
      <c r="N1299" s="7"/>
      <c r="P1299" s="15"/>
      <c r="Q1299" s="9">
        <v>3518</v>
      </c>
      <c r="R1299" s="9">
        <f t="shared" si="2035"/>
        <v>25</v>
      </c>
      <c r="S1299" s="9">
        <v>158</v>
      </c>
      <c r="T1299" s="9">
        <f t="shared" si="2036"/>
        <v>2</v>
      </c>
      <c r="U1299" s="9">
        <v>22</v>
      </c>
      <c r="V1299" s="78">
        <f t="shared" si="2037"/>
        <v>2</v>
      </c>
      <c r="W1299" s="9">
        <v>12</v>
      </c>
      <c r="X1299" s="62" t="str">
        <f t="shared" ref="X1299:Y1299" si="2134">IF(Q1299="","",X1295)</f>
        <v>グミッツェル</v>
      </c>
      <c r="Y1299" s="95">
        <f t="shared" si="2134"/>
        <v>165</v>
      </c>
      <c r="Z1299" s="9">
        <f t="shared" si="2039"/>
        <v>330</v>
      </c>
      <c r="AA1299" s="10">
        <f t="shared" si="2040"/>
        <v>0.13200000000000001</v>
      </c>
      <c r="AB1299" s="7"/>
      <c r="AD1299" s="15"/>
      <c r="AE1299" s="9">
        <v>1997</v>
      </c>
      <c r="AF1299" s="9">
        <f t="shared" si="2041"/>
        <v>14</v>
      </c>
      <c r="AG1299" s="9">
        <v>91</v>
      </c>
      <c r="AH1299" s="9">
        <f t="shared" si="2042"/>
        <v>2</v>
      </c>
      <c r="AI1299" s="9">
        <v>33</v>
      </c>
      <c r="AJ1299" s="78">
        <f t="shared" si="2043"/>
        <v>2</v>
      </c>
      <c r="AK1299" s="9">
        <v>0</v>
      </c>
      <c r="AL1299" s="62" t="str">
        <f t="shared" ref="AL1299:AM1299" si="2135">IF(AE1299="","",AL1295)</f>
        <v>サンリオがま口</v>
      </c>
      <c r="AM1299" s="95">
        <f t="shared" si="2135"/>
        <v>500</v>
      </c>
      <c r="AN1299" s="9">
        <f t="shared" si="2045"/>
        <v>1000</v>
      </c>
      <c r="AO1299" s="10">
        <f t="shared" si="2046"/>
        <v>0.7142857142857143</v>
      </c>
      <c r="AP1299" s="7"/>
      <c r="AR1299" s="15"/>
      <c r="AS1299" s="9">
        <v>951</v>
      </c>
      <c r="AT1299" s="9">
        <f t="shared" si="2047"/>
        <v>8</v>
      </c>
      <c r="AU1299" s="9">
        <v>128</v>
      </c>
      <c r="AV1299" s="9">
        <f t="shared" si="2048"/>
        <v>1</v>
      </c>
      <c r="AW1299" s="9">
        <v>195</v>
      </c>
      <c r="AX1299" s="9">
        <f t="shared" si="2049"/>
        <v>15</v>
      </c>
      <c r="AY1299" s="9">
        <v>0</v>
      </c>
      <c r="AZ1299" s="62" t="str">
        <f t="shared" ref="AZ1299:BA1299" si="2136">IF(AS1299="","",AZ1295)</f>
        <v>プチリップBC</v>
      </c>
      <c r="BA1299" s="9">
        <f t="shared" si="2136"/>
        <v>100</v>
      </c>
      <c r="BB1299" s="9">
        <f t="shared" si="2069"/>
        <v>1500</v>
      </c>
      <c r="BC1299" s="10">
        <f t="shared" si="2070"/>
        <v>1.875</v>
      </c>
      <c r="BD1299" s="22"/>
      <c r="BF1299" s="15"/>
      <c r="BG1299" s="9"/>
      <c r="BH1299" s="9" t="str">
        <f t="shared" si="2079"/>
        <v/>
      </c>
      <c r="BI1299" s="73"/>
      <c r="BJ1299" s="9" t="str">
        <f t="shared" si="2080"/>
        <v/>
      </c>
      <c r="BK1299" s="9"/>
      <c r="BL1299" s="9" t="str">
        <f t="shared" si="2081"/>
        <v/>
      </c>
      <c r="BM1299" s="9"/>
      <c r="BN1299" s="9"/>
      <c r="BO1299" s="9" t="str">
        <f t="shared" si="2082"/>
        <v/>
      </c>
      <c r="BP1299" s="10" t="str">
        <f t="shared" si="2083"/>
        <v/>
      </c>
      <c r="BQ1299" s="7"/>
      <c r="BS1299" s="1"/>
      <c r="BT1299" s="15"/>
      <c r="BU1299" s="9"/>
      <c r="BV1299" s="9" t="str">
        <f t="shared" si="2084"/>
        <v/>
      </c>
      <c r="BW1299" s="9"/>
      <c r="BX1299" s="9" t="str">
        <f t="shared" si="2085"/>
        <v/>
      </c>
      <c r="BY1299" s="9"/>
      <c r="BZ1299" s="9" t="str">
        <f t="shared" si="2086"/>
        <v/>
      </c>
      <c r="CA1299" s="9"/>
      <c r="CB1299" s="9"/>
      <c r="CC1299" s="9"/>
      <c r="CD1299" s="9" t="str">
        <f t="shared" si="2087"/>
        <v/>
      </c>
      <c r="CE1299" s="10" t="str">
        <f t="shared" si="2088"/>
        <v/>
      </c>
      <c r="CF1299" s="7"/>
      <c r="CH1299" s="15"/>
      <c r="CI1299" s="9"/>
      <c r="CJ1299" s="9" t="str">
        <f t="shared" si="2089"/>
        <v/>
      </c>
      <c r="CK1299" s="9"/>
      <c r="CL1299" s="9" t="str">
        <f t="shared" si="2090"/>
        <v/>
      </c>
      <c r="CM1299" s="9"/>
      <c r="CN1299" s="9" t="str">
        <f t="shared" si="2091"/>
        <v/>
      </c>
      <c r="CO1299" s="9"/>
      <c r="CP1299" s="9"/>
      <c r="CQ1299" s="9"/>
      <c r="CR1299" s="9" t="str">
        <f t="shared" si="2092"/>
        <v/>
      </c>
      <c r="CS1299" s="10" t="str">
        <f t="shared" si="2093"/>
        <v/>
      </c>
      <c r="CT1299" s="7"/>
      <c r="DJ1299" s="250"/>
      <c r="DK1299" s="250"/>
      <c r="DL1299" s="250"/>
      <c r="DM1299" s="13"/>
      <c r="DN1299" s="250"/>
    </row>
    <row r="1300" spans="1:118" ht="15" customHeight="1">
      <c r="A1300" s="73">
        <v>357400</v>
      </c>
      <c r="B1300" s="15"/>
      <c r="C1300" s="9">
        <v>3222</v>
      </c>
      <c r="D1300" s="9">
        <f t="shared" si="2029"/>
        <v>8</v>
      </c>
      <c r="E1300" s="9">
        <v>186</v>
      </c>
      <c r="F1300" s="9">
        <f t="shared" si="2030"/>
        <v>2</v>
      </c>
      <c r="G1300" s="9">
        <v>15</v>
      </c>
      <c r="H1300" s="9">
        <f t="shared" si="2031"/>
        <v>2</v>
      </c>
      <c r="I1300" s="9">
        <v>14</v>
      </c>
      <c r="J1300" s="62" t="str">
        <f t="shared" ref="J1300:K1300" si="2137">IF(C1300="","",J1296)</f>
        <v>グミッツェルプチ</v>
      </c>
      <c r="K1300" s="9">
        <f t="shared" si="2137"/>
        <v>188</v>
      </c>
      <c r="L1300" s="9">
        <f t="shared" si="2033"/>
        <v>376</v>
      </c>
      <c r="M1300" s="10">
        <f t="shared" si="2034"/>
        <v>0.47</v>
      </c>
      <c r="N1300" s="7"/>
      <c r="P1300" s="15"/>
      <c r="Q1300" s="9">
        <v>2606</v>
      </c>
      <c r="R1300" s="9">
        <f t="shared" si="2035"/>
        <v>13</v>
      </c>
      <c r="S1300" s="9">
        <v>60</v>
      </c>
      <c r="T1300" s="9">
        <f t="shared" si="2036"/>
        <v>1</v>
      </c>
      <c r="U1300" s="9">
        <v>22</v>
      </c>
      <c r="V1300" s="9">
        <f t="shared" si="2037"/>
        <v>1</v>
      </c>
      <c r="W1300" s="9">
        <v>0</v>
      </c>
      <c r="X1300" s="62" t="str">
        <f t="shared" ref="X1300:Y1300" si="2138">IF(Q1300="","",X1296)</f>
        <v>サンリオキーケース</v>
      </c>
      <c r="Y1300" s="9">
        <f t="shared" si="2138"/>
        <v>640</v>
      </c>
      <c r="Z1300" s="9">
        <f t="shared" si="2039"/>
        <v>640</v>
      </c>
      <c r="AA1300" s="35">
        <f t="shared" si="2040"/>
        <v>0.49230769230769234</v>
      </c>
      <c r="AB1300" s="7"/>
      <c r="AD1300" s="15"/>
      <c r="AE1300" s="9">
        <v>1123</v>
      </c>
      <c r="AF1300" s="9">
        <f t="shared" si="2041"/>
        <v>8</v>
      </c>
      <c r="AG1300" s="9">
        <v>75</v>
      </c>
      <c r="AH1300" s="9">
        <f t="shared" si="2042"/>
        <v>0</v>
      </c>
      <c r="AI1300" s="9">
        <v>20</v>
      </c>
      <c r="AJ1300" s="9">
        <f t="shared" si="2043"/>
        <v>0</v>
      </c>
      <c r="AK1300" s="9">
        <v>0</v>
      </c>
      <c r="AL1300" s="62" t="s">
        <v>423</v>
      </c>
      <c r="AM1300" s="9">
        <v>398</v>
      </c>
      <c r="AN1300" s="9">
        <f t="shared" si="2045"/>
        <v>0</v>
      </c>
      <c r="AO1300" s="10">
        <f t="shared" si="2046"/>
        <v>0</v>
      </c>
      <c r="AP1300" s="7"/>
      <c r="AR1300" s="17"/>
      <c r="AS1300" s="9">
        <v>872</v>
      </c>
      <c r="AT1300" s="9">
        <f t="shared" si="2047"/>
        <v>17</v>
      </c>
      <c r="AU1300" s="9">
        <v>47</v>
      </c>
      <c r="AV1300" s="9">
        <f t="shared" si="2048"/>
        <v>5</v>
      </c>
      <c r="AW1300" s="9">
        <v>2</v>
      </c>
      <c r="AX1300" s="9">
        <f t="shared" si="2049"/>
        <v>5</v>
      </c>
      <c r="AY1300" s="9">
        <v>10</v>
      </c>
      <c r="AZ1300" s="62" t="str">
        <f t="shared" ref="AZ1300:BA1300" si="2139">IF(AS1300="","",AZ1296)</f>
        <v>アクリルスライム</v>
      </c>
      <c r="BA1300" s="9">
        <f t="shared" si="2139"/>
        <v>334</v>
      </c>
      <c r="BB1300" s="9">
        <f t="shared" si="2069"/>
        <v>1670</v>
      </c>
      <c r="BC1300" s="10">
        <f t="shared" si="2070"/>
        <v>0.98235294117647054</v>
      </c>
      <c r="BD1300" s="22" t="s">
        <v>173</v>
      </c>
      <c r="BF1300" s="15"/>
      <c r="BG1300" s="9"/>
      <c r="BH1300" s="9" t="str">
        <f t="shared" si="2079"/>
        <v/>
      </c>
      <c r="BI1300" s="73"/>
      <c r="BJ1300" s="9" t="str">
        <f t="shared" si="2080"/>
        <v/>
      </c>
      <c r="BK1300" s="9"/>
      <c r="BL1300" s="9" t="str">
        <f t="shared" si="2081"/>
        <v/>
      </c>
      <c r="BM1300" s="9"/>
      <c r="BN1300" s="9"/>
      <c r="BO1300" s="9" t="str">
        <f t="shared" si="2082"/>
        <v/>
      </c>
      <c r="BP1300" s="10" t="str">
        <f t="shared" si="2083"/>
        <v/>
      </c>
      <c r="BQ1300" s="7"/>
      <c r="BS1300" s="1"/>
      <c r="BT1300" s="15"/>
      <c r="BU1300" s="9"/>
      <c r="BV1300" s="9" t="str">
        <f t="shared" si="2084"/>
        <v/>
      </c>
      <c r="BW1300" s="9"/>
      <c r="BX1300" s="9" t="str">
        <f t="shared" si="2085"/>
        <v/>
      </c>
      <c r="BY1300" s="9"/>
      <c r="BZ1300" s="9" t="str">
        <f t="shared" si="2086"/>
        <v/>
      </c>
      <c r="CA1300" s="9"/>
      <c r="CB1300" s="9"/>
      <c r="CC1300" s="9"/>
      <c r="CD1300" s="9" t="str">
        <f t="shared" si="2087"/>
        <v/>
      </c>
      <c r="CE1300" s="10" t="str">
        <f t="shared" si="2088"/>
        <v/>
      </c>
      <c r="CF1300" s="7"/>
      <c r="CH1300" s="15"/>
      <c r="CI1300" s="9"/>
      <c r="CJ1300" s="9" t="str">
        <f t="shared" si="2089"/>
        <v/>
      </c>
      <c r="CK1300" s="9"/>
      <c r="CL1300" s="9" t="str">
        <f t="shared" si="2090"/>
        <v/>
      </c>
      <c r="CM1300" s="9"/>
      <c r="CN1300" s="9" t="str">
        <f t="shared" si="2091"/>
        <v/>
      </c>
      <c r="CO1300" s="9"/>
      <c r="CP1300" s="9"/>
      <c r="CQ1300" s="9"/>
      <c r="CR1300" s="9" t="str">
        <f t="shared" si="2092"/>
        <v/>
      </c>
      <c r="CS1300" s="10" t="str">
        <f t="shared" si="2093"/>
        <v/>
      </c>
      <c r="CT1300" s="7"/>
      <c r="DJ1300" s="250"/>
      <c r="DK1300" s="250"/>
      <c r="DL1300" s="250"/>
      <c r="DM1300" s="13"/>
      <c r="DN1300" s="250"/>
    </row>
    <row r="1301" spans="1:118" ht="15" customHeight="1" thickBot="1">
      <c r="A1301" s="23"/>
      <c r="B1301" s="23"/>
      <c r="C1301" s="24">
        <v>3117</v>
      </c>
      <c r="D1301" s="24">
        <f t="shared" si="2029"/>
        <v>26</v>
      </c>
      <c r="E1301" s="24">
        <v>160</v>
      </c>
      <c r="F1301" s="24">
        <f t="shared" si="2030"/>
        <v>4</v>
      </c>
      <c r="G1301" s="24">
        <v>16</v>
      </c>
      <c r="H1301" s="24">
        <f t="shared" si="2031"/>
        <v>4</v>
      </c>
      <c r="I1301" s="24">
        <v>6</v>
      </c>
      <c r="J1301" s="63" t="str">
        <f t="shared" ref="J1301:K1301" si="2140">IF(C1301="","",J1297)</f>
        <v>プロペラアヒル</v>
      </c>
      <c r="K1301" s="96">
        <f t="shared" si="2140"/>
        <v>180</v>
      </c>
      <c r="L1301" s="24">
        <f t="shared" si="2033"/>
        <v>720</v>
      </c>
      <c r="M1301" s="26">
        <f t="shared" si="2034"/>
        <v>0.27692307692307694</v>
      </c>
      <c r="N1301" s="7"/>
      <c r="P1301" s="23"/>
      <c r="Q1301" s="24">
        <v>2297</v>
      </c>
      <c r="R1301" s="24">
        <f t="shared" si="2035"/>
        <v>11</v>
      </c>
      <c r="S1301" s="24">
        <v>106</v>
      </c>
      <c r="T1301" s="24">
        <f t="shared" si="2036"/>
        <v>3</v>
      </c>
      <c r="U1301" s="24">
        <v>30</v>
      </c>
      <c r="V1301" s="24">
        <f t="shared" si="2037"/>
        <v>3</v>
      </c>
      <c r="W1301" s="24">
        <v>-22</v>
      </c>
      <c r="X1301" s="63" t="str">
        <f t="shared" ref="X1301:Y1301" si="2141">IF(Q1301="","",X1297)</f>
        <v>クレしんリストバンド</v>
      </c>
      <c r="Y1301" s="96">
        <f t="shared" si="2141"/>
        <v>237</v>
      </c>
      <c r="Z1301" s="24">
        <f t="shared" si="2039"/>
        <v>711</v>
      </c>
      <c r="AA1301" s="26">
        <f t="shared" si="2040"/>
        <v>0.64636363636363636</v>
      </c>
      <c r="AB1301" s="7" t="s">
        <v>467</v>
      </c>
      <c r="AD1301" s="23"/>
      <c r="AE1301" s="24">
        <v>1725</v>
      </c>
      <c r="AF1301" s="24">
        <f t="shared" si="2041"/>
        <v>5</v>
      </c>
      <c r="AG1301" s="24">
        <v>263</v>
      </c>
      <c r="AH1301" s="24">
        <f t="shared" si="2042"/>
        <v>1</v>
      </c>
      <c r="AI1301" s="24">
        <v>39</v>
      </c>
      <c r="AJ1301" s="24">
        <f t="shared" si="2043"/>
        <v>1</v>
      </c>
      <c r="AK1301" s="24">
        <v>24</v>
      </c>
      <c r="AL1301" s="63" t="str">
        <f t="shared" ref="AL1301:AM1301" si="2142">IF(AE1301="","",AL1297)</f>
        <v>韓国グミッツェル</v>
      </c>
      <c r="AM1301" s="96">
        <f t="shared" si="2142"/>
        <v>211</v>
      </c>
      <c r="AN1301" s="24">
        <f t="shared" si="2045"/>
        <v>211</v>
      </c>
      <c r="AO1301" s="26">
        <f t="shared" si="2046"/>
        <v>0.42199999999999999</v>
      </c>
      <c r="AP1301" s="7"/>
      <c r="AR1301" s="23"/>
      <c r="AS1301" s="24">
        <v>752</v>
      </c>
      <c r="AT1301" s="24">
        <f t="shared" si="2047"/>
        <v>5</v>
      </c>
      <c r="AU1301" s="24">
        <v>41</v>
      </c>
      <c r="AV1301" s="24">
        <f t="shared" si="2048"/>
        <v>0</v>
      </c>
      <c r="AW1301" s="24">
        <v>10</v>
      </c>
      <c r="AX1301" s="24">
        <f t="shared" si="2049"/>
        <v>0</v>
      </c>
      <c r="AY1301" s="24">
        <v>0</v>
      </c>
      <c r="AZ1301" s="63" t="str">
        <f t="shared" ref="AZ1301:BA1301" si="2143">IF(AS1301="","",AZ1297)</f>
        <v>ボイスチェンジャー</v>
      </c>
      <c r="BA1301" s="96">
        <f t="shared" si="2143"/>
        <v>682</v>
      </c>
      <c r="BB1301" s="24">
        <f t="shared" si="2069"/>
        <v>0</v>
      </c>
      <c r="BC1301" s="26">
        <f t="shared" si="2070"/>
        <v>0</v>
      </c>
      <c r="BD1301" s="22"/>
      <c r="BF1301" s="15"/>
      <c r="BG1301" s="9"/>
      <c r="BH1301" s="9" t="str">
        <f t="shared" si="2079"/>
        <v/>
      </c>
      <c r="BI1301" s="73"/>
      <c r="BJ1301" s="9" t="str">
        <f t="shared" si="2080"/>
        <v/>
      </c>
      <c r="BK1301" s="9"/>
      <c r="BL1301" s="9" t="str">
        <f t="shared" si="2081"/>
        <v/>
      </c>
      <c r="BM1301" s="9"/>
      <c r="BN1301" s="9"/>
      <c r="BO1301" s="9" t="str">
        <f t="shared" si="2082"/>
        <v/>
      </c>
      <c r="BP1301" s="10" t="str">
        <f t="shared" si="2083"/>
        <v/>
      </c>
      <c r="BQ1301" s="7"/>
      <c r="BS1301" s="1"/>
      <c r="BT1301" s="15"/>
      <c r="BU1301" s="9"/>
      <c r="BV1301" s="9" t="str">
        <f t="shared" si="2084"/>
        <v/>
      </c>
      <c r="BW1301" s="9"/>
      <c r="BX1301" s="9" t="str">
        <f t="shared" si="2085"/>
        <v/>
      </c>
      <c r="BY1301" s="9"/>
      <c r="BZ1301" s="9" t="str">
        <f t="shared" si="2086"/>
        <v/>
      </c>
      <c r="CA1301" s="9"/>
      <c r="CB1301" s="9"/>
      <c r="CC1301" s="9"/>
      <c r="CD1301" s="9" t="str">
        <f t="shared" si="2087"/>
        <v/>
      </c>
      <c r="CE1301" s="10" t="str">
        <f t="shared" si="2088"/>
        <v/>
      </c>
      <c r="CF1301" s="7"/>
      <c r="CH1301" s="15"/>
      <c r="CI1301" s="9"/>
      <c r="CJ1301" s="9" t="str">
        <f t="shared" si="2089"/>
        <v/>
      </c>
      <c r="CK1301" s="9"/>
      <c r="CL1301" s="9" t="str">
        <f t="shared" si="2090"/>
        <v/>
      </c>
      <c r="CM1301" s="9"/>
      <c r="CN1301" s="9" t="str">
        <f t="shared" si="2091"/>
        <v/>
      </c>
      <c r="CO1301" s="9"/>
      <c r="CP1301" s="9"/>
      <c r="CQ1301" s="9"/>
      <c r="CR1301" s="9" t="str">
        <f t="shared" si="2092"/>
        <v/>
      </c>
      <c r="CS1301" s="10" t="str">
        <f t="shared" si="2093"/>
        <v/>
      </c>
      <c r="CT1301" s="7"/>
      <c r="DJ1301" s="250"/>
      <c r="DK1301" s="250"/>
      <c r="DL1301" s="250"/>
      <c r="DM1301" s="13"/>
      <c r="DN1301" s="250"/>
    </row>
    <row r="1302" spans="1:118" ht="15" customHeight="1" thickTop="1">
      <c r="A1302" s="89"/>
      <c r="B1302" s="6"/>
      <c r="C1302" s="74"/>
      <c r="D1302" s="75"/>
      <c r="E1302" s="75"/>
      <c r="F1302" s="75"/>
      <c r="G1302" s="75"/>
      <c r="H1302" s="78"/>
      <c r="I1302" s="78"/>
      <c r="J1302" s="90"/>
      <c r="K1302" s="91"/>
      <c r="L1302" s="28"/>
      <c r="M1302" s="29"/>
      <c r="N1302" s="7"/>
      <c r="P1302" s="89"/>
      <c r="Q1302" s="74"/>
      <c r="R1302" s="75"/>
      <c r="S1302" s="75"/>
      <c r="T1302" s="75"/>
      <c r="U1302" s="75"/>
      <c r="V1302" s="78"/>
      <c r="W1302" s="78"/>
      <c r="X1302" s="90"/>
      <c r="Y1302" s="91"/>
      <c r="Z1302" s="28"/>
      <c r="AA1302" s="29"/>
      <c r="AB1302" s="7"/>
      <c r="AD1302" s="89"/>
      <c r="AE1302" s="78"/>
      <c r="AF1302" s="78"/>
      <c r="AG1302" s="78"/>
      <c r="AH1302" s="28"/>
      <c r="AI1302" s="78"/>
      <c r="AJ1302" s="78"/>
      <c r="AK1302" s="78"/>
      <c r="AL1302" s="90"/>
      <c r="AM1302" s="91"/>
      <c r="AN1302" s="28"/>
      <c r="AO1302" s="29"/>
      <c r="AP1302" s="7"/>
      <c r="AR1302" s="89"/>
      <c r="AS1302" s="78"/>
      <c r="AT1302" s="78"/>
      <c r="AU1302" s="78"/>
      <c r="AV1302" s="28"/>
      <c r="AW1302" s="78"/>
      <c r="AX1302" s="78"/>
      <c r="AY1302" s="78"/>
      <c r="AZ1302" s="90"/>
      <c r="BA1302" s="91"/>
      <c r="BB1302" s="28"/>
      <c r="BC1302" s="29"/>
      <c r="BD1302" s="22"/>
      <c r="BF1302" s="15"/>
      <c r="BG1302" s="9"/>
      <c r="BH1302" s="9" t="str">
        <f t="shared" si="2079"/>
        <v/>
      </c>
      <c r="BI1302" s="73"/>
      <c r="BJ1302" s="9" t="str">
        <f t="shared" si="2080"/>
        <v/>
      </c>
      <c r="BK1302" s="9"/>
      <c r="BL1302" s="9" t="str">
        <f t="shared" si="2081"/>
        <v/>
      </c>
      <c r="BM1302" s="9"/>
      <c r="BN1302" s="9"/>
      <c r="BO1302" s="9" t="str">
        <f t="shared" si="2082"/>
        <v/>
      </c>
      <c r="BP1302" s="10" t="str">
        <f t="shared" si="2083"/>
        <v/>
      </c>
      <c r="BQ1302" s="7"/>
      <c r="BS1302" s="1"/>
      <c r="BT1302" s="15"/>
      <c r="BU1302" s="9"/>
      <c r="BV1302" s="9" t="str">
        <f t="shared" si="2084"/>
        <v/>
      </c>
      <c r="BW1302" s="9"/>
      <c r="BX1302" s="9" t="str">
        <f t="shared" si="2085"/>
        <v/>
      </c>
      <c r="BY1302" s="9"/>
      <c r="BZ1302" s="9" t="str">
        <f t="shared" si="2086"/>
        <v/>
      </c>
      <c r="CA1302" s="9"/>
      <c r="CB1302" s="9"/>
      <c r="CC1302" s="9"/>
      <c r="CD1302" s="9" t="str">
        <f t="shared" si="2087"/>
        <v/>
      </c>
      <c r="CE1302" s="10" t="str">
        <f t="shared" si="2088"/>
        <v/>
      </c>
      <c r="CF1302" s="7"/>
      <c r="CH1302" s="15"/>
      <c r="CI1302" s="9"/>
      <c r="CJ1302" s="9" t="str">
        <f t="shared" si="2089"/>
        <v/>
      </c>
      <c r="CK1302" s="9"/>
      <c r="CL1302" s="9" t="str">
        <f t="shared" si="2090"/>
        <v/>
      </c>
      <c r="CM1302" s="9"/>
      <c r="CN1302" s="9" t="str">
        <f t="shared" si="2091"/>
        <v/>
      </c>
      <c r="CO1302" s="9"/>
      <c r="CP1302" s="9"/>
      <c r="CQ1302" s="9"/>
      <c r="CR1302" s="9" t="str">
        <f t="shared" si="2092"/>
        <v/>
      </c>
      <c r="CS1302" s="10" t="str">
        <f t="shared" si="2093"/>
        <v/>
      </c>
      <c r="CT1302" s="7"/>
      <c r="DJ1302" s="250"/>
      <c r="DK1302" s="250"/>
      <c r="DL1302" s="250"/>
      <c r="DM1302" s="13"/>
      <c r="DN1302" s="250"/>
    </row>
    <row r="1303" spans="1:118" ht="15" customHeight="1">
      <c r="A1303" s="15"/>
      <c r="B1303" s="15"/>
      <c r="C1303" s="74"/>
      <c r="D1303" s="75"/>
      <c r="E1303" s="75"/>
      <c r="F1303" s="75"/>
      <c r="G1303" s="75"/>
      <c r="H1303" s="9"/>
      <c r="I1303" s="9"/>
      <c r="J1303" s="62"/>
      <c r="K1303" s="95"/>
      <c r="L1303" s="9"/>
      <c r="M1303" s="10"/>
      <c r="N1303" s="7"/>
      <c r="P1303" s="15"/>
      <c r="Q1303" s="74"/>
      <c r="R1303" s="75"/>
      <c r="S1303" s="75"/>
      <c r="T1303" s="75"/>
      <c r="U1303" s="75"/>
      <c r="V1303" s="9"/>
      <c r="W1303" s="9"/>
      <c r="X1303" s="62"/>
      <c r="Y1303" s="9"/>
      <c r="Z1303" s="9"/>
      <c r="AA1303" s="10"/>
      <c r="AB1303" s="7"/>
      <c r="AD1303" s="15"/>
      <c r="AE1303" s="9"/>
      <c r="AF1303" s="9"/>
      <c r="AG1303" s="9"/>
      <c r="AH1303" s="9"/>
      <c r="AI1303" s="9"/>
      <c r="AJ1303" s="9"/>
      <c r="AK1303" s="9"/>
      <c r="AL1303" s="62"/>
      <c r="AM1303" s="95"/>
      <c r="AN1303" s="9"/>
      <c r="AO1303" s="10"/>
      <c r="AP1303" s="7"/>
      <c r="AR1303" s="15"/>
      <c r="AS1303" s="9"/>
      <c r="AT1303" s="9"/>
      <c r="AU1303" s="9"/>
      <c r="AV1303" s="9"/>
      <c r="AW1303" s="9"/>
      <c r="AX1303" s="9"/>
      <c r="AY1303" s="9"/>
      <c r="AZ1303" s="62"/>
      <c r="BA1303" s="95"/>
      <c r="BB1303" s="9"/>
      <c r="BC1303" s="10"/>
      <c r="BD1303" s="22"/>
      <c r="BF1303" s="15"/>
      <c r="BG1303" s="9"/>
      <c r="BH1303" s="9" t="str">
        <f t="shared" si="2079"/>
        <v/>
      </c>
      <c r="BI1303" s="73"/>
      <c r="BJ1303" s="9" t="str">
        <f t="shared" si="2080"/>
        <v/>
      </c>
      <c r="BK1303" s="9"/>
      <c r="BL1303" s="9" t="str">
        <f t="shared" si="2081"/>
        <v/>
      </c>
      <c r="BM1303" s="9"/>
      <c r="BN1303" s="9"/>
      <c r="BO1303" s="9" t="str">
        <f t="shared" si="2082"/>
        <v/>
      </c>
      <c r="BP1303" s="10" t="str">
        <f t="shared" si="2083"/>
        <v/>
      </c>
      <c r="BQ1303" s="7"/>
      <c r="BS1303" s="1"/>
      <c r="BT1303" s="15"/>
      <c r="BU1303" s="9"/>
      <c r="BV1303" s="9" t="str">
        <f t="shared" si="2084"/>
        <v/>
      </c>
      <c r="BW1303" s="9"/>
      <c r="BX1303" s="9" t="str">
        <f t="shared" si="2085"/>
        <v/>
      </c>
      <c r="BY1303" s="9"/>
      <c r="BZ1303" s="9" t="str">
        <f t="shared" si="2086"/>
        <v/>
      </c>
      <c r="CA1303" s="9"/>
      <c r="CB1303" s="9"/>
      <c r="CC1303" s="9"/>
      <c r="CD1303" s="9" t="str">
        <f t="shared" si="2087"/>
        <v/>
      </c>
      <c r="CE1303" s="10" t="str">
        <f t="shared" si="2088"/>
        <v/>
      </c>
      <c r="CF1303" s="7"/>
      <c r="CH1303" s="15"/>
      <c r="CI1303" s="9"/>
      <c r="CJ1303" s="9" t="str">
        <f t="shared" si="2089"/>
        <v/>
      </c>
      <c r="CK1303" s="9"/>
      <c r="CL1303" s="9" t="str">
        <f t="shared" si="2090"/>
        <v/>
      </c>
      <c r="CM1303" s="9"/>
      <c r="CN1303" s="9" t="str">
        <f t="shared" si="2091"/>
        <v/>
      </c>
      <c r="CO1303" s="9"/>
      <c r="CP1303" s="9"/>
      <c r="CQ1303" s="9"/>
      <c r="CR1303" s="9" t="str">
        <f t="shared" si="2092"/>
        <v/>
      </c>
      <c r="CS1303" s="10" t="str">
        <f t="shared" si="2093"/>
        <v/>
      </c>
      <c r="CT1303" s="7"/>
      <c r="DJ1303" s="250"/>
      <c r="DK1303" s="250"/>
      <c r="DL1303" s="250"/>
      <c r="DM1303" s="13"/>
      <c r="DN1303" s="250"/>
    </row>
    <row r="1304" spans="1:118" ht="15" customHeight="1">
      <c r="A1304" s="15"/>
      <c r="B1304" s="15"/>
      <c r="C1304" s="74"/>
      <c r="D1304" s="75"/>
      <c r="E1304" s="75"/>
      <c r="F1304" s="75"/>
      <c r="G1304" s="75"/>
      <c r="H1304" s="9"/>
      <c r="J1304" s="62"/>
      <c r="K1304" s="9"/>
      <c r="L1304" s="9"/>
      <c r="M1304" s="10"/>
      <c r="N1304" s="7"/>
      <c r="P1304" s="15"/>
      <c r="Q1304" s="74"/>
      <c r="R1304" s="75"/>
      <c r="S1304" s="75"/>
      <c r="T1304" s="75"/>
      <c r="U1304" s="75"/>
      <c r="V1304" s="9"/>
      <c r="W1304" s="9"/>
      <c r="X1304" s="62"/>
      <c r="Y1304" s="9"/>
      <c r="Z1304" s="9"/>
      <c r="AA1304" s="10"/>
      <c r="AB1304" s="7"/>
      <c r="AD1304" s="15"/>
      <c r="AE1304" s="9"/>
      <c r="AF1304" s="9"/>
      <c r="AG1304" s="9"/>
      <c r="AH1304" s="9"/>
      <c r="AI1304" s="9"/>
      <c r="AJ1304" s="9"/>
      <c r="AK1304" s="9"/>
      <c r="AL1304" s="62"/>
      <c r="AM1304" s="9"/>
      <c r="AN1304" s="9"/>
      <c r="AO1304" s="10"/>
      <c r="AP1304" s="7"/>
      <c r="AR1304" s="17"/>
      <c r="AS1304" s="9"/>
      <c r="AT1304" s="9"/>
      <c r="AU1304" s="9"/>
      <c r="AV1304" s="9"/>
      <c r="AW1304" s="9"/>
      <c r="AX1304" s="9"/>
      <c r="AY1304" s="9"/>
      <c r="AZ1304" s="62"/>
      <c r="BA1304" s="9"/>
      <c r="BB1304" s="9"/>
      <c r="BC1304" s="10"/>
      <c r="BD1304" s="22"/>
      <c r="BF1304" s="15"/>
      <c r="BG1304" s="9"/>
      <c r="BH1304" s="9" t="str">
        <f t="shared" si="2079"/>
        <v/>
      </c>
      <c r="BI1304" s="73"/>
      <c r="BJ1304" s="9" t="str">
        <f t="shared" si="2080"/>
        <v/>
      </c>
      <c r="BK1304" s="9"/>
      <c r="BL1304" s="9" t="str">
        <f t="shared" si="2081"/>
        <v/>
      </c>
      <c r="BM1304" s="9"/>
      <c r="BN1304" s="9"/>
      <c r="BO1304" s="9" t="str">
        <f t="shared" si="2082"/>
        <v/>
      </c>
      <c r="BP1304" s="10" t="str">
        <f t="shared" si="2083"/>
        <v/>
      </c>
      <c r="BQ1304" s="7"/>
      <c r="BS1304" s="1"/>
      <c r="BT1304" s="15"/>
      <c r="BU1304" s="9"/>
      <c r="BV1304" s="9" t="str">
        <f t="shared" si="2084"/>
        <v/>
      </c>
      <c r="BW1304" s="9"/>
      <c r="BX1304" s="9" t="str">
        <f t="shared" si="2085"/>
        <v/>
      </c>
      <c r="BY1304" s="9"/>
      <c r="BZ1304" s="9" t="str">
        <f t="shared" si="2086"/>
        <v/>
      </c>
      <c r="CA1304" s="9"/>
      <c r="CB1304" s="9"/>
      <c r="CC1304" s="9"/>
      <c r="CD1304" s="9" t="str">
        <f t="shared" si="2087"/>
        <v/>
      </c>
      <c r="CE1304" s="10" t="str">
        <f t="shared" si="2088"/>
        <v/>
      </c>
      <c r="CF1304" s="7"/>
      <c r="CH1304" s="15"/>
      <c r="CI1304" s="9"/>
      <c r="CJ1304" s="9" t="str">
        <f t="shared" si="2089"/>
        <v/>
      </c>
      <c r="CK1304" s="9"/>
      <c r="CL1304" s="9" t="str">
        <f t="shared" si="2090"/>
        <v/>
      </c>
      <c r="CM1304" s="9"/>
      <c r="CN1304" s="9" t="str">
        <f t="shared" si="2091"/>
        <v/>
      </c>
      <c r="CO1304" s="9"/>
      <c r="CP1304" s="9"/>
      <c r="CQ1304" s="9"/>
      <c r="CR1304" s="9" t="str">
        <f t="shared" si="2092"/>
        <v/>
      </c>
      <c r="CS1304" s="10" t="str">
        <f t="shared" si="2093"/>
        <v/>
      </c>
      <c r="CT1304" s="7"/>
      <c r="DJ1304" s="250"/>
      <c r="DK1304" s="250"/>
      <c r="DL1304" s="250"/>
      <c r="DM1304" s="13"/>
      <c r="DN1304" s="250"/>
    </row>
    <row r="1305" spans="1:118" ht="15" customHeight="1" thickBot="1">
      <c r="A1305" s="23"/>
      <c r="B1305" s="23"/>
      <c r="C1305" s="76"/>
      <c r="D1305" s="77"/>
      <c r="E1305" s="77"/>
      <c r="F1305" s="75"/>
      <c r="G1305" s="75"/>
      <c r="H1305" s="24"/>
      <c r="I1305" s="24"/>
      <c r="J1305" s="63"/>
      <c r="K1305" s="96"/>
      <c r="L1305" s="24"/>
      <c r="M1305" s="26"/>
      <c r="N1305" s="7"/>
      <c r="P1305" s="23"/>
      <c r="Q1305" s="76"/>
      <c r="R1305" s="77"/>
      <c r="S1305" s="77"/>
      <c r="T1305" s="77"/>
      <c r="U1305" s="77"/>
      <c r="V1305" s="24"/>
      <c r="W1305" s="24"/>
      <c r="X1305" s="63"/>
      <c r="Y1305" s="96"/>
      <c r="Z1305" s="24"/>
      <c r="AA1305" s="26"/>
      <c r="AB1305" s="7"/>
      <c r="AD1305" s="23"/>
      <c r="AE1305" s="24"/>
      <c r="AF1305" s="24"/>
      <c r="AG1305" s="24"/>
      <c r="AH1305" s="24"/>
      <c r="AI1305" s="24"/>
      <c r="AJ1305" s="24"/>
      <c r="AK1305" s="24"/>
      <c r="AL1305" s="63"/>
      <c r="AM1305" s="96"/>
      <c r="AN1305" s="24"/>
      <c r="AO1305" s="26"/>
      <c r="AP1305" s="7"/>
      <c r="AR1305" s="23"/>
      <c r="AS1305" s="24"/>
      <c r="AT1305" s="24"/>
      <c r="AU1305" s="24"/>
      <c r="AV1305" s="24"/>
      <c r="AW1305" s="24"/>
      <c r="AX1305" s="24"/>
      <c r="AY1305" s="24"/>
      <c r="AZ1305" s="63"/>
      <c r="BA1305" s="96"/>
      <c r="BB1305" s="24"/>
      <c r="BC1305" s="26"/>
      <c r="BD1305" s="22"/>
      <c r="BF1305" s="15"/>
      <c r="BG1305" s="9"/>
      <c r="BH1305" s="9" t="str">
        <f t="shared" si="2079"/>
        <v/>
      </c>
      <c r="BI1305" s="73"/>
      <c r="BJ1305" s="9" t="str">
        <f t="shared" si="2080"/>
        <v/>
      </c>
      <c r="BK1305" s="9"/>
      <c r="BL1305" s="9" t="str">
        <f t="shared" si="2081"/>
        <v/>
      </c>
      <c r="BM1305" s="9"/>
      <c r="BN1305" s="9"/>
      <c r="BO1305" s="9" t="str">
        <f t="shared" si="2082"/>
        <v/>
      </c>
      <c r="BP1305" s="10" t="str">
        <f t="shared" si="2083"/>
        <v/>
      </c>
      <c r="BQ1305" s="7"/>
      <c r="BS1305" s="1"/>
      <c r="BT1305" s="15"/>
      <c r="BU1305" s="9"/>
      <c r="BV1305" s="9" t="str">
        <f t="shared" si="2084"/>
        <v/>
      </c>
      <c r="BW1305" s="9"/>
      <c r="BX1305" s="9" t="str">
        <f t="shared" si="2085"/>
        <v/>
      </c>
      <c r="BY1305" s="9"/>
      <c r="BZ1305" s="9" t="str">
        <f t="shared" si="2086"/>
        <v/>
      </c>
      <c r="CA1305" s="9"/>
      <c r="CB1305" s="9"/>
      <c r="CC1305" s="9"/>
      <c r="CD1305" s="9" t="str">
        <f t="shared" si="2087"/>
        <v/>
      </c>
      <c r="CE1305" s="10" t="str">
        <f t="shared" si="2088"/>
        <v/>
      </c>
      <c r="CF1305" s="7"/>
      <c r="CH1305" s="15"/>
      <c r="CI1305" s="9"/>
      <c r="CJ1305" s="9" t="str">
        <f t="shared" si="2089"/>
        <v/>
      </c>
      <c r="CK1305" s="9"/>
      <c r="CL1305" s="9" t="str">
        <f t="shared" si="2090"/>
        <v/>
      </c>
      <c r="CM1305" s="9"/>
      <c r="CN1305" s="9" t="str">
        <f t="shared" si="2091"/>
        <v/>
      </c>
      <c r="CO1305" s="9"/>
      <c r="CP1305" s="9"/>
      <c r="CQ1305" s="9"/>
      <c r="CR1305" s="9" t="str">
        <f t="shared" si="2092"/>
        <v/>
      </c>
      <c r="CS1305" s="10" t="str">
        <f t="shared" si="2093"/>
        <v/>
      </c>
      <c r="CT1305" s="7"/>
    </row>
    <row r="1306" spans="1:118" ht="15" customHeight="1" thickTop="1">
      <c r="A1306" s="89"/>
      <c r="B1306" s="6" t="str">
        <f>IF(A1306="","",SUM(D1306:D1309)+SUM(R1306:R1309)+BH1285+BV1285+SUM(AF1306:AF1309)+SUM(AT1306:AT1309))</f>
        <v/>
      </c>
      <c r="C1306" s="78"/>
      <c r="D1306" s="78" t="str">
        <f t="shared" si="2029"/>
        <v/>
      </c>
      <c r="E1306" s="78"/>
      <c r="F1306" s="28" t="str">
        <f t="shared" si="2030"/>
        <v/>
      </c>
      <c r="G1306" s="78"/>
      <c r="H1306" s="78" t="str">
        <f t="shared" si="2031"/>
        <v/>
      </c>
      <c r="I1306" s="78"/>
      <c r="J1306" s="90" t="str">
        <f t="shared" ref="J1306:K1306" si="2144">IF(C1306="","",J1302)</f>
        <v/>
      </c>
      <c r="K1306" s="91" t="str">
        <f t="shared" si="2144"/>
        <v/>
      </c>
      <c r="L1306" s="28" t="str">
        <f t="shared" si="2033"/>
        <v/>
      </c>
      <c r="M1306" s="29" t="str">
        <f t="shared" si="2034"/>
        <v/>
      </c>
      <c r="N1306" s="7"/>
      <c r="P1306" s="89" t="str">
        <f>IF(A1306="","",A1306)</f>
        <v/>
      </c>
      <c r="Q1306" s="78"/>
      <c r="R1306" s="78" t="str">
        <f t="shared" si="2035"/>
        <v/>
      </c>
      <c r="S1306" s="78"/>
      <c r="T1306" s="78" t="str">
        <f t="shared" si="2036"/>
        <v/>
      </c>
      <c r="U1306" s="78"/>
      <c r="V1306" s="78" t="str">
        <f t="shared" si="2037"/>
        <v/>
      </c>
      <c r="W1306" s="78"/>
      <c r="X1306" s="90" t="str">
        <f t="shared" ref="X1306:Y1306" si="2145">IF(Q1306="","",X1302)</f>
        <v/>
      </c>
      <c r="Y1306" s="91" t="str">
        <f t="shared" si="2145"/>
        <v/>
      </c>
      <c r="Z1306" s="28" t="str">
        <f t="shared" si="2039"/>
        <v/>
      </c>
      <c r="AA1306" s="29" t="str">
        <f t="shared" si="2040"/>
        <v/>
      </c>
      <c r="AB1306" s="7"/>
      <c r="AD1306" s="89" t="str">
        <f>IF(A1306="","",A1306)</f>
        <v/>
      </c>
      <c r="AE1306" s="78"/>
      <c r="AF1306" s="78" t="str">
        <f t="shared" si="2041"/>
        <v/>
      </c>
      <c r="AG1306" s="78"/>
      <c r="AH1306" s="28" t="str">
        <f t="shared" si="2042"/>
        <v/>
      </c>
      <c r="AI1306" s="78"/>
      <c r="AJ1306" s="78" t="str">
        <f t="shared" si="2043"/>
        <v/>
      </c>
      <c r="AK1306" s="78"/>
      <c r="AL1306" s="90" t="str">
        <f t="shared" ref="AL1306:AM1306" si="2146">IF(AE1306="","",AL1302)</f>
        <v/>
      </c>
      <c r="AM1306" s="91" t="str">
        <f t="shared" si="2146"/>
        <v/>
      </c>
      <c r="AN1306" s="28" t="str">
        <f t="shared" si="2045"/>
        <v/>
      </c>
      <c r="AO1306" s="29" t="str">
        <f t="shared" si="2046"/>
        <v/>
      </c>
      <c r="AP1306" s="7"/>
      <c r="AR1306" s="89" t="str">
        <f>IF(A1306="","",A1306)</f>
        <v/>
      </c>
      <c r="AS1306" s="78"/>
      <c r="AT1306" s="78" t="str">
        <f t="shared" si="2047"/>
        <v/>
      </c>
      <c r="AU1306" s="78"/>
      <c r="AV1306" s="28" t="str">
        <f t="shared" si="2048"/>
        <v/>
      </c>
      <c r="AW1306" s="78"/>
      <c r="AX1306" s="78" t="str">
        <f t="shared" si="2049"/>
        <v/>
      </c>
      <c r="AY1306" s="78"/>
      <c r="AZ1306" s="90" t="str">
        <f t="shared" ref="AZ1306:BA1306" si="2147">IF(AS1306="","",AZ1302)</f>
        <v/>
      </c>
      <c r="BA1306" s="91" t="str">
        <f t="shared" si="2147"/>
        <v/>
      </c>
      <c r="BB1306" s="28" t="str">
        <f t="shared" si="2069"/>
        <v/>
      </c>
      <c r="BC1306" s="29" t="str">
        <f t="shared" si="2070"/>
        <v/>
      </c>
      <c r="BD1306" s="22"/>
      <c r="BF1306" s="15"/>
      <c r="BG1306" s="9"/>
      <c r="BH1306" s="9" t="str">
        <f t="shared" si="2079"/>
        <v/>
      </c>
      <c r="BI1306" s="73"/>
      <c r="BJ1306" s="9" t="str">
        <f t="shared" si="2080"/>
        <v/>
      </c>
      <c r="BK1306" s="9"/>
      <c r="BL1306" s="9" t="str">
        <f t="shared" si="2081"/>
        <v/>
      </c>
      <c r="BM1306" s="9"/>
      <c r="BN1306" s="9"/>
      <c r="BO1306" s="9" t="str">
        <f t="shared" si="2082"/>
        <v/>
      </c>
      <c r="BP1306" s="10" t="str">
        <f t="shared" si="2083"/>
        <v/>
      </c>
      <c r="BQ1306" s="7"/>
      <c r="BS1306" s="1"/>
      <c r="BT1306" s="15"/>
      <c r="BU1306" s="9"/>
      <c r="BV1306" s="9" t="str">
        <f t="shared" si="2084"/>
        <v/>
      </c>
      <c r="BW1306" s="9"/>
      <c r="BX1306" s="9" t="str">
        <f t="shared" si="2085"/>
        <v/>
      </c>
      <c r="BY1306" s="9"/>
      <c r="BZ1306" s="9" t="str">
        <f t="shared" si="2086"/>
        <v/>
      </c>
      <c r="CA1306" s="9"/>
      <c r="CB1306" s="9"/>
      <c r="CC1306" s="9"/>
      <c r="CD1306" s="9" t="str">
        <f t="shared" si="2087"/>
        <v/>
      </c>
      <c r="CE1306" s="10" t="str">
        <f t="shared" si="2088"/>
        <v/>
      </c>
      <c r="CF1306" s="7"/>
      <c r="CH1306" s="15"/>
      <c r="CI1306" s="9"/>
      <c r="CJ1306" s="9" t="str">
        <f t="shared" si="2089"/>
        <v/>
      </c>
      <c r="CK1306" s="9"/>
      <c r="CL1306" s="9" t="str">
        <f t="shared" si="2090"/>
        <v/>
      </c>
      <c r="CM1306" s="9"/>
      <c r="CN1306" s="9" t="str">
        <f t="shared" si="2091"/>
        <v/>
      </c>
      <c r="CO1306" s="9"/>
      <c r="CP1306" s="9"/>
      <c r="CQ1306" s="9"/>
      <c r="CR1306" s="9" t="str">
        <f t="shared" si="2092"/>
        <v/>
      </c>
      <c r="CS1306" s="10" t="str">
        <f t="shared" si="2093"/>
        <v/>
      </c>
      <c r="CT1306" s="7"/>
    </row>
    <row r="1307" spans="1:118" ht="15" customHeight="1">
      <c r="A1307" s="15"/>
      <c r="B1307" s="15"/>
      <c r="C1307" s="9"/>
      <c r="D1307" s="9" t="str">
        <f t="shared" si="2029"/>
        <v/>
      </c>
      <c r="E1307" s="9"/>
      <c r="F1307" s="9" t="str">
        <f t="shared" si="2030"/>
        <v/>
      </c>
      <c r="G1307" s="9"/>
      <c r="H1307" s="9" t="str">
        <f t="shared" si="2031"/>
        <v/>
      </c>
      <c r="I1307" s="9"/>
      <c r="J1307" s="62" t="str">
        <f t="shared" ref="J1307:K1307" si="2148">IF(C1307="","",J1303)</f>
        <v/>
      </c>
      <c r="K1307" s="95" t="str">
        <f t="shared" si="2148"/>
        <v/>
      </c>
      <c r="L1307" s="9" t="str">
        <f t="shared" si="2033"/>
        <v/>
      </c>
      <c r="M1307" s="10" t="str">
        <f t="shared" si="2034"/>
        <v/>
      </c>
      <c r="N1307" s="7"/>
      <c r="P1307" s="15"/>
      <c r="Q1307" s="9"/>
      <c r="R1307" s="9" t="str">
        <f t="shared" si="2035"/>
        <v/>
      </c>
      <c r="S1307" s="9"/>
      <c r="T1307" s="9" t="str">
        <f t="shared" si="2036"/>
        <v/>
      </c>
      <c r="U1307" s="9"/>
      <c r="V1307" s="9" t="str">
        <f t="shared" si="2037"/>
        <v/>
      </c>
      <c r="W1307" s="9"/>
      <c r="X1307" s="62" t="str">
        <f t="shared" ref="X1307:Y1307" si="2149">IF(Q1307="","",X1303)</f>
        <v/>
      </c>
      <c r="Y1307" s="95" t="str">
        <f t="shared" si="2149"/>
        <v/>
      </c>
      <c r="Z1307" s="9" t="str">
        <f t="shared" si="2039"/>
        <v/>
      </c>
      <c r="AA1307" s="10" t="str">
        <f t="shared" si="2040"/>
        <v/>
      </c>
      <c r="AB1307" s="7"/>
      <c r="AD1307" s="15"/>
      <c r="AE1307" s="9"/>
      <c r="AF1307" s="9" t="str">
        <f t="shared" si="2041"/>
        <v/>
      </c>
      <c r="AG1307" s="9"/>
      <c r="AH1307" s="9" t="str">
        <f t="shared" si="2042"/>
        <v/>
      </c>
      <c r="AI1307" s="9"/>
      <c r="AJ1307" s="9" t="str">
        <f t="shared" si="2043"/>
        <v/>
      </c>
      <c r="AK1307" s="9"/>
      <c r="AL1307" s="62" t="str">
        <f t="shared" ref="AL1307:AM1307" si="2150">IF(AE1307="","",AL1303)</f>
        <v/>
      </c>
      <c r="AM1307" s="95" t="str">
        <f t="shared" si="2150"/>
        <v/>
      </c>
      <c r="AN1307" s="9" t="str">
        <f t="shared" si="2045"/>
        <v/>
      </c>
      <c r="AO1307" s="10" t="str">
        <f t="shared" si="2046"/>
        <v/>
      </c>
      <c r="AP1307" s="7"/>
      <c r="AR1307" s="15"/>
      <c r="AS1307" s="9"/>
      <c r="AT1307" s="9" t="str">
        <f t="shared" si="2047"/>
        <v/>
      </c>
      <c r="AU1307" s="9"/>
      <c r="AV1307" s="9" t="str">
        <f t="shared" si="2048"/>
        <v/>
      </c>
      <c r="AW1307" s="9"/>
      <c r="AX1307" s="9" t="str">
        <f t="shared" si="2049"/>
        <v/>
      </c>
      <c r="AY1307" s="9"/>
      <c r="AZ1307" s="62" t="str">
        <f t="shared" ref="AZ1307:BA1307" si="2151">IF(AS1307="","",AZ1303)</f>
        <v/>
      </c>
      <c r="BA1307" s="9" t="str">
        <f t="shared" si="2151"/>
        <v/>
      </c>
      <c r="BB1307" s="9" t="str">
        <f t="shared" si="2069"/>
        <v/>
      </c>
      <c r="BC1307" s="10" t="str">
        <f t="shared" si="2070"/>
        <v/>
      </c>
      <c r="BD1307" s="22"/>
      <c r="BF1307" s="15"/>
      <c r="BG1307" s="9"/>
      <c r="BH1307" s="9" t="str">
        <f t="shared" si="2079"/>
        <v/>
      </c>
      <c r="BI1307" s="73"/>
      <c r="BJ1307" s="9" t="str">
        <f t="shared" si="2080"/>
        <v/>
      </c>
      <c r="BK1307" s="9"/>
      <c r="BL1307" s="9" t="str">
        <f t="shared" si="2081"/>
        <v/>
      </c>
      <c r="BM1307" s="9"/>
      <c r="BN1307" s="9"/>
      <c r="BO1307" s="9" t="str">
        <f t="shared" si="2082"/>
        <v/>
      </c>
      <c r="BP1307" s="10" t="str">
        <f t="shared" si="2083"/>
        <v/>
      </c>
      <c r="BQ1307" s="7"/>
      <c r="BS1307" s="1"/>
      <c r="BT1307" s="15"/>
      <c r="BU1307" s="9"/>
      <c r="BV1307" s="9" t="str">
        <f t="shared" si="2084"/>
        <v/>
      </c>
      <c r="BW1307" s="9"/>
      <c r="BX1307" s="9" t="str">
        <f t="shared" si="2085"/>
        <v/>
      </c>
      <c r="BY1307" s="9"/>
      <c r="BZ1307" s="9" t="str">
        <f t="shared" si="2086"/>
        <v/>
      </c>
      <c r="CA1307" s="9"/>
      <c r="CB1307" s="9"/>
      <c r="CC1307" s="9"/>
      <c r="CD1307" s="9" t="str">
        <f t="shared" si="2087"/>
        <v/>
      </c>
      <c r="CE1307" s="10" t="str">
        <f t="shared" si="2088"/>
        <v/>
      </c>
      <c r="CF1307" s="7"/>
      <c r="CH1307" s="15"/>
      <c r="CI1307" s="9"/>
      <c r="CJ1307" s="9" t="str">
        <f t="shared" si="2089"/>
        <v/>
      </c>
      <c r="CK1307" s="9"/>
      <c r="CL1307" s="9" t="str">
        <f t="shared" si="2090"/>
        <v/>
      </c>
      <c r="CM1307" s="9"/>
      <c r="CN1307" s="9" t="str">
        <f t="shared" si="2091"/>
        <v/>
      </c>
      <c r="CO1307" s="9"/>
      <c r="CP1307" s="9"/>
      <c r="CQ1307" s="9"/>
      <c r="CR1307" s="9" t="str">
        <f t="shared" si="2092"/>
        <v/>
      </c>
      <c r="CS1307" s="10" t="str">
        <f t="shared" si="2093"/>
        <v/>
      </c>
      <c r="CT1307" s="7"/>
    </row>
    <row r="1308" spans="1:118" ht="15" customHeight="1">
      <c r="A1308" s="15"/>
      <c r="B1308" s="15"/>
      <c r="C1308" s="9"/>
      <c r="D1308" s="9" t="str">
        <f t="shared" si="2029"/>
        <v/>
      </c>
      <c r="E1308" s="9"/>
      <c r="F1308" s="9" t="str">
        <f t="shared" si="2030"/>
        <v/>
      </c>
      <c r="G1308" s="9"/>
      <c r="H1308" s="9" t="str">
        <f t="shared" si="2031"/>
        <v/>
      </c>
      <c r="I1308" s="9"/>
      <c r="J1308" s="62" t="str">
        <f t="shared" ref="J1308:K1308" si="2152">IF(C1308="","",J1304)</f>
        <v/>
      </c>
      <c r="K1308" s="9" t="str">
        <f t="shared" si="2152"/>
        <v/>
      </c>
      <c r="L1308" s="9" t="str">
        <f t="shared" si="2033"/>
        <v/>
      </c>
      <c r="M1308" s="10" t="str">
        <f t="shared" si="2034"/>
        <v/>
      </c>
      <c r="N1308" s="7"/>
      <c r="P1308" s="15"/>
      <c r="Q1308" s="9"/>
      <c r="R1308" s="9" t="str">
        <f t="shared" si="2035"/>
        <v/>
      </c>
      <c r="S1308" s="9"/>
      <c r="T1308" s="9" t="str">
        <f t="shared" si="2036"/>
        <v/>
      </c>
      <c r="U1308" s="9"/>
      <c r="V1308" s="9" t="str">
        <f t="shared" si="2037"/>
        <v/>
      </c>
      <c r="W1308" s="9"/>
      <c r="X1308" s="62" t="str">
        <f t="shared" ref="X1308:Y1308" si="2153">IF(Q1308="","",X1304)</f>
        <v/>
      </c>
      <c r="Y1308" s="9" t="str">
        <f t="shared" si="2153"/>
        <v/>
      </c>
      <c r="Z1308" s="9" t="str">
        <f t="shared" si="2039"/>
        <v/>
      </c>
      <c r="AA1308" s="35" t="str">
        <f t="shared" si="2040"/>
        <v/>
      </c>
      <c r="AB1308" s="7"/>
      <c r="AD1308" s="15"/>
      <c r="AE1308" s="9"/>
      <c r="AF1308" s="9" t="str">
        <f t="shared" si="2041"/>
        <v/>
      </c>
      <c r="AG1308" s="9"/>
      <c r="AH1308" s="9" t="str">
        <f t="shared" si="2042"/>
        <v/>
      </c>
      <c r="AI1308" s="9"/>
      <c r="AJ1308" s="9" t="str">
        <f t="shared" si="2043"/>
        <v/>
      </c>
      <c r="AK1308" s="9"/>
      <c r="AL1308" s="62" t="str">
        <f t="shared" ref="AL1308:AM1308" si="2154">IF(AE1308="","",AL1304)</f>
        <v/>
      </c>
      <c r="AM1308" s="9" t="str">
        <f t="shared" si="2154"/>
        <v/>
      </c>
      <c r="AN1308" s="9" t="str">
        <f t="shared" si="2045"/>
        <v/>
      </c>
      <c r="AO1308" s="10" t="str">
        <f t="shared" si="2046"/>
        <v/>
      </c>
      <c r="AP1308" s="7"/>
      <c r="AR1308" s="17"/>
      <c r="AS1308" s="9"/>
      <c r="AT1308" s="9" t="str">
        <f t="shared" si="2047"/>
        <v/>
      </c>
      <c r="AU1308" s="9"/>
      <c r="AV1308" s="9" t="str">
        <f t="shared" si="2048"/>
        <v/>
      </c>
      <c r="AW1308" s="9"/>
      <c r="AX1308" s="9" t="str">
        <f t="shared" si="2049"/>
        <v/>
      </c>
      <c r="AY1308" s="9"/>
      <c r="AZ1308" s="62" t="str">
        <f t="shared" ref="AZ1308:BA1308" si="2155">IF(AS1308="","",AZ1304)</f>
        <v/>
      </c>
      <c r="BA1308" s="9" t="str">
        <f t="shared" si="2155"/>
        <v/>
      </c>
      <c r="BB1308" s="9" t="str">
        <f t="shared" si="2069"/>
        <v/>
      </c>
      <c r="BC1308" s="10" t="str">
        <f t="shared" si="2070"/>
        <v/>
      </c>
      <c r="BD1308" s="22"/>
      <c r="BF1308" s="15"/>
      <c r="BG1308" s="9"/>
      <c r="BH1308" s="9" t="str">
        <f t="shared" si="2079"/>
        <v/>
      </c>
      <c r="BI1308" s="73"/>
      <c r="BJ1308" s="9" t="str">
        <f t="shared" si="2080"/>
        <v/>
      </c>
      <c r="BK1308" s="9"/>
      <c r="BL1308" s="9" t="str">
        <f t="shared" si="2081"/>
        <v/>
      </c>
      <c r="BM1308" s="9"/>
      <c r="BN1308" s="9"/>
      <c r="BO1308" s="9" t="str">
        <f t="shared" si="2082"/>
        <v/>
      </c>
      <c r="BP1308" s="10" t="str">
        <f t="shared" si="2083"/>
        <v/>
      </c>
      <c r="BQ1308" s="7"/>
      <c r="BS1308" s="1"/>
      <c r="BT1308" s="15"/>
      <c r="BU1308" s="9"/>
      <c r="BV1308" s="9" t="str">
        <f t="shared" si="2084"/>
        <v/>
      </c>
      <c r="BW1308" s="9"/>
      <c r="BX1308" s="9" t="str">
        <f t="shared" si="2085"/>
        <v/>
      </c>
      <c r="BY1308" s="9"/>
      <c r="BZ1308" s="9" t="str">
        <f t="shared" si="2086"/>
        <v/>
      </c>
      <c r="CA1308" s="9"/>
      <c r="CB1308" s="9"/>
      <c r="CC1308" s="9"/>
      <c r="CD1308" s="9" t="str">
        <f t="shared" si="2087"/>
        <v/>
      </c>
      <c r="CE1308" s="10" t="str">
        <f t="shared" si="2088"/>
        <v/>
      </c>
      <c r="CF1308" s="7"/>
      <c r="CH1308" s="15"/>
      <c r="CI1308" s="9"/>
      <c r="CJ1308" s="9" t="str">
        <f t="shared" si="2089"/>
        <v/>
      </c>
      <c r="CK1308" s="9"/>
      <c r="CL1308" s="9" t="str">
        <f t="shared" si="2090"/>
        <v/>
      </c>
      <c r="CM1308" s="9"/>
      <c r="CN1308" s="9" t="str">
        <f t="shared" si="2091"/>
        <v/>
      </c>
      <c r="CO1308" s="9"/>
      <c r="CP1308" s="9"/>
      <c r="CQ1308" s="9"/>
      <c r="CR1308" s="9" t="str">
        <f t="shared" si="2092"/>
        <v/>
      </c>
      <c r="CS1308" s="10" t="str">
        <f t="shared" si="2093"/>
        <v/>
      </c>
      <c r="CT1308" s="7"/>
    </row>
    <row r="1309" spans="1:118" ht="15" customHeight="1" thickBot="1">
      <c r="A1309" s="23"/>
      <c r="B1309" s="23"/>
      <c r="C1309" s="24"/>
      <c r="D1309" s="24" t="str">
        <f t="shared" si="2029"/>
        <v/>
      </c>
      <c r="E1309" s="24"/>
      <c r="F1309" s="24" t="str">
        <f t="shared" si="2030"/>
        <v/>
      </c>
      <c r="G1309" s="24"/>
      <c r="H1309" s="24" t="str">
        <f t="shared" si="2031"/>
        <v/>
      </c>
      <c r="I1309" s="24"/>
      <c r="J1309" s="63" t="str">
        <f t="shared" ref="J1309:K1309" si="2156">IF(C1309="","",J1305)</f>
        <v/>
      </c>
      <c r="K1309" s="96" t="str">
        <f t="shared" si="2156"/>
        <v/>
      </c>
      <c r="L1309" s="24" t="str">
        <f t="shared" si="2033"/>
        <v/>
      </c>
      <c r="M1309" s="26" t="str">
        <f t="shared" si="2034"/>
        <v/>
      </c>
      <c r="N1309" s="7"/>
      <c r="P1309" s="23"/>
      <c r="Q1309" s="24"/>
      <c r="R1309" s="24" t="str">
        <f t="shared" si="2035"/>
        <v/>
      </c>
      <c r="S1309" s="24"/>
      <c r="T1309" s="24" t="str">
        <f t="shared" si="2036"/>
        <v/>
      </c>
      <c r="U1309" s="24"/>
      <c r="V1309" s="24" t="str">
        <f t="shared" si="2037"/>
        <v/>
      </c>
      <c r="W1309" s="24"/>
      <c r="X1309" s="63" t="str">
        <f t="shared" ref="X1309:Y1309" si="2157">IF(Q1309="","",X1305)</f>
        <v/>
      </c>
      <c r="Y1309" s="96" t="str">
        <f t="shared" si="2157"/>
        <v/>
      </c>
      <c r="Z1309" s="24" t="str">
        <f t="shared" si="2039"/>
        <v/>
      </c>
      <c r="AA1309" s="26" t="str">
        <f t="shared" si="2040"/>
        <v/>
      </c>
      <c r="AB1309" s="7"/>
      <c r="AD1309" s="23"/>
      <c r="AE1309" s="24"/>
      <c r="AF1309" s="24" t="str">
        <f t="shared" si="2041"/>
        <v/>
      </c>
      <c r="AG1309" s="24"/>
      <c r="AH1309" s="24" t="str">
        <f t="shared" si="2042"/>
        <v/>
      </c>
      <c r="AI1309" s="24"/>
      <c r="AJ1309" s="24" t="str">
        <f t="shared" si="2043"/>
        <v/>
      </c>
      <c r="AK1309" s="24"/>
      <c r="AL1309" s="63" t="str">
        <f t="shared" ref="AL1309:AM1309" si="2158">IF(AE1309="","",AL1305)</f>
        <v/>
      </c>
      <c r="AM1309" s="96" t="str">
        <f t="shared" si="2158"/>
        <v/>
      </c>
      <c r="AN1309" s="24" t="str">
        <f t="shared" si="2045"/>
        <v/>
      </c>
      <c r="AO1309" s="26" t="str">
        <f t="shared" si="2046"/>
        <v/>
      </c>
      <c r="AP1309" s="7"/>
      <c r="AR1309" s="23"/>
      <c r="AS1309" s="24"/>
      <c r="AT1309" s="24" t="str">
        <f t="shared" si="2047"/>
        <v/>
      </c>
      <c r="AU1309" s="24"/>
      <c r="AV1309" s="24" t="str">
        <f t="shared" si="2048"/>
        <v/>
      </c>
      <c r="AW1309" s="24"/>
      <c r="AX1309" s="24" t="str">
        <f t="shared" si="2049"/>
        <v/>
      </c>
      <c r="AY1309" s="24"/>
      <c r="AZ1309" s="63" t="str">
        <f t="shared" ref="AZ1309:BA1309" si="2159">IF(AS1309="","",AZ1305)</f>
        <v/>
      </c>
      <c r="BA1309" s="96" t="str">
        <f t="shared" si="2159"/>
        <v/>
      </c>
      <c r="BB1309" s="24" t="str">
        <f t="shared" si="2069"/>
        <v/>
      </c>
      <c r="BC1309" s="26" t="str">
        <f t="shared" si="2070"/>
        <v/>
      </c>
      <c r="BD1309" s="22"/>
      <c r="BF1309" s="15"/>
      <c r="BG1309" s="9"/>
      <c r="BH1309" s="9" t="str">
        <f t="shared" si="2079"/>
        <v/>
      </c>
      <c r="BI1309" s="73"/>
      <c r="BJ1309" s="9" t="str">
        <f t="shared" si="2080"/>
        <v/>
      </c>
      <c r="BK1309" s="9"/>
      <c r="BL1309" s="9" t="str">
        <f t="shared" si="2081"/>
        <v/>
      </c>
      <c r="BM1309" s="9"/>
      <c r="BN1309" s="9"/>
      <c r="BO1309" s="9" t="str">
        <f t="shared" si="2082"/>
        <v/>
      </c>
      <c r="BP1309" s="10" t="str">
        <f t="shared" si="2083"/>
        <v/>
      </c>
      <c r="BQ1309" s="7"/>
      <c r="BS1309" s="1"/>
      <c r="BT1309" s="15"/>
      <c r="BU1309" s="9"/>
      <c r="BV1309" s="9" t="str">
        <f t="shared" si="2084"/>
        <v/>
      </c>
      <c r="BW1309" s="9"/>
      <c r="BX1309" s="9" t="str">
        <f t="shared" si="2085"/>
        <v/>
      </c>
      <c r="BY1309" s="9"/>
      <c r="BZ1309" s="9" t="str">
        <f t="shared" si="2086"/>
        <v/>
      </c>
      <c r="CA1309" s="9"/>
      <c r="CB1309" s="9"/>
      <c r="CC1309" s="9"/>
      <c r="CD1309" s="9" t="str">
        <f t="shared" si="2087"/>
        <v/>
      </c>
      <c r="CE1309" s="10" t="str">
        <f t="shared" si="2088"/>
        <v/>
      </c>
      <c r="CF1309" s="7"/>
      <c r="CH1309" s="15"/>
      <c r="CI1309" s="9"/>
      <c r="CJ1309" s="9" t="str">
        <f t="shared" si="2089"/>
        <v/>
      </c>
      <c r="CK1309" s="9"/>
      <c r="CL1309" s="9" t="str">
        <f t="shared" si="2090"/>
        <v/>
      </c>
      <c r="CM1309" s="9"/>
      <c r="CN1309" s="9" t="str">
        <f t="shared" si="2091"/>
        <v/>
      </c>
      <c r="CO1309" s="9"/>
      <c r="CP1309" s="9"/>
      <c r="CQ1309" s="9"/>
      <c r="CR1309" s="9" t="str">
        <f t="shared" si="2092"/>
        <v/>
      </c>
      <c r="CS1309" s="10" t="str">
        <f t="shared" si="2093"/>
        <v/>
      </c>
      <c r="CT1309" s="7"/>
    </row>
    <row r="1310" spans="1:118" ht="15" customHeight="1" thickTop="1">
      <c r="A1310" s="89"/>
      <c r="B1310" s="6" t="str">
        <f>IF(A1310="","",SUM(D1310:D1313)+SUM(R1310:R1313)+BH1286+BV1286+SUM(AF1310:AF1313))</f>
        <v/>
      </c>
      <c r="C1310" s="78"/>
      <c r="D1310" s="78" t="str">
        <f t="shared" si="2029"/>
        <v/>
      </c>
      <c r="E1310" s="78"/>
      <c r="F1310" s="28" t="str">
        <f t="shared" si="2030"/>
        <v/>
      </c>
      <c r="G1310" s="78"/>
      <c r="H1310" s="78" t="str">
        <f t="shared" si="2031"/>
        <v/>
      </c>
      <c r="I1310" s="78"/>
      <c r="J1310" s="90" t="str">
        <f t="shared" ref="J1310:K1310" si="2160">IF(C1310="","",J1306)</f>
        <v/>
      </c>
      <c r="K1310" s="91" t="str">
        <f t="shared" si="2160"/>
        <v/>
      </c>
      <c r="L1310" s="28" t="str">
        <f t="shared" si="2033"/>
        <v/>
      </c>
      <c r="M1310" s="29" t="str">
        <f t="shared" si="2034"/>
        <v/>
      </c>
      <c r="N1310" s="7"/>
      <c r="P1310" s="89" t="str">
        <f>IF(A1310="","",A1310)</f>
        <v/>
      </c>
      <c r="Q1310" s="78"/>
      <c r="R1310" s="78" t="str">
        <f t="shared" si="2035"/>
        <v/>
      </c>
      <c r="S1310" s="78"/>
      <c r="T1310" s="28" t="str">
        <f t="shared" si="2036"/>
        <v/>
      </c>
      <c r="U1310" s="78"/>
      <c r="V1310" s="78" t="str">
        <f t="shared" si="2037"/>
        <v/>
      </c>
      <c r="W1310" s="78"/>
      <c r="X1310" s="90" t="str">
        <f t="shared" ref="X1310:Y1310" si="2161">IF(Q1310="","",X1306)</f>
        <v/>
      </c>
      <c r="Y1310" s="91" t="str">
        <f t="shared" si="2161"/>
        <v/>
      </c>
      <c r="Z1310" s="28" t="str">
        <f t="shared" si="2039"/>
        <v/>
      </c>
      <c r="AA1310" s="29" t="str">
        <f t="shared" si="2040"/>
        <v/>
      </c>
      <c r="AB1310" s="7"/>
      <c r="AD1310" s="89" t="str">
        <f>IF(BQ1310="","",BQ1310)</f>
        <v/>
      </c>
      <c r="AE1310" s="78"/>
      <c r="AF1310" s="78" t="str">
        <f t="shared" si="2041"/>
        <v/>
      </c>
      <c r="AG1310" s="78"/>
      <c r="AH1310" s="28" t="str">
        <f t="shared" si="2042"/>
        <v/>
      </c>
      <c r="AI1310" s="78"/>
      <c r="AJ1310" s="78" t="str">
        <f t="shared" si="2043"/>
        <v/>
      </c>
      <c r="AK1310" s="78"/>
      <c r="AL1310" s="90" t="str">
        <f t="shared" ref="AL1310:AM1310" si="2162">IF(AE1310="","",AL1306)</f>
        <v/>
      </c>
      <c r="AM1310" s="91" t="str">
        <f t="shared" si="2162"/>
        <v/>
      </c>
      <c r="AN1310" s="28" t="str">
        <f t="shared" si="2045"/>
        <v/>
      </c>
      <c r="AO1310" s="29" t="str">
        <f t="shared" si="2046"/>
        <v/>
      </c>
      <c r="AP1310" s="7"/>
      <c r="AR1310" s="89"/>
      <c r="AS1310" s="78"/>
      <c r="AT1310" s="78" t="str">
        <f t="shared" si="2047"/>
        <v/>
      </c>
      <c r="AU1310" s="78"/>
      <c r="AV1310" s="28" t="str">
        <f t="shared" si="2048"/>
        <v/>
      </c>
      <c r="AW1310" s="78"/>
      <c r="AX1310" s="78" t="str">
        <f t="shared" si="2049"/>
        <v/>
      </c>
      <c r="AY1310" s="78"/>
      <c r="AZ1310" s="90" t="str">
        <f t="shared" ref="AZ1310:BA1310" si="2163">IF(AS1310="","",AZ1306)</f>
        <v/>
      </c>
      <c r="BA1310" s="91" t="str">
        <f t="shared" si="2163"/>
        <v/>
      </c>
      <c r="BB1310" s="28" t="str">
        <f t="shared" si="2069"/>
        <v/>
      </c>
      <c r="BC1310" s="29" t="str">
        <f t="shared" si="2070"/>
        <v/>
      </c>
      <c r="BD1310" s="38"/>
      <c r="BF1310" s="15"/>
      <c r="BG1310" s="9"/>
      <c r="BH1310" s="9" t="str">
        <f t="shared" si="2079"/>
        <v/>
      </c>
      <c r="BI1310" s="73"/>
      <c r="BJ1310" s="9" t="str">
        <f t="shared" si="2080"/>
        <v/>
      </c>
      <c r="BK1310" s="9"/>
      <c r="BL1310" s="9" t="str">
        <f t="shared" si="2081"/>
        <v/>
      </c>
      <c r="BM1310" s="9"/>
      <c r="BN1310" s="9"/>
      <c r="BO1310" s="9" t="str">
        <f t="shared" si="2082"/>
        <v/>
      </c>
      <c r="BP1310" s="10" t="str">
        <f t="shared" si="2083"/>
        <v/>
      </c>
      <c r="BQ1310" s="7"/>
      <c r="BS1310" s="1"/>
      <c r="BT1310" s="15"/>
      <c r="BU1310" s="9"/>
      <c r="BV1310" s="9" t="str">
        <f t="shared" si="2084"/>
        <v/>
      </c>
      <c r="BW1310" s="9"/>
      <c r="BX1310" s="9" t="str">
        <f t="shared" si="2085"/>
        <v/>
      </c>
      <c r="BY1310" s="9"/>
      <c r="BZ1310" s="9" t="str">
        <f t="shared" si="2086"/>
        <v/>
      </c>
      <c r="CA1310" s="9"/>
      <c r="CB1310" s="9"/>
      <c r="CC1310" s="9"/>
      <c r="CD1310" s="9" t="str">
        <f t="shared" si="2087"/>
        <v/>
      </c>
      <c r="CE1310" s="10" t="str">
        <f t="shared" si="2088"/>
        <v/>
      </c>
      <c r="CF1310" s="7"/>
      <c r="CH1310" s="15"/>
      <c r="CI1310" s="9"/>
      <c r="CJ1310" s="9" t="str">
        <f t="shared" si="2089"/>
        <v/>
      </c>
      <c r="CK1310" s="9"/>
      <c r="CL1310" s="9" t="str">
        <f t="shared" si="2090"/>
        <v/>
      </c>
      <c r="CM1310" s="9"/>
      <c r="CN1310" s="9" t="str">
        <f t="shared" si="2091"/>
        <v/>
      </c>
      <c r="CO1310" s="9"/>
      <c r="CP1310" s="9"/>
      <c r="CQ1310" s="9"/>
      <c r="CR1310" s="9" t="str">
        <f t="shared" si="2092"/>
        <v/>
      </c>
      <c r="CS1310" s="10" t="str">
        <f t="shared" si="2093"/>
        <v/>
      </c>
      <c r="CT1310" s="7"/>
    </row>
    <row r="1311" spans="1:118" ht="15" customHeight="1">
      <c r="A1311" s="15"/>
      <c r="B1311" s="15"/>
      <c r="C1311" s="9"/>
      <c r="D1311" s="9" t="str">
        <f t="shared" si="2029"/>
        <v/>
      </c>
      <c r="E1311" s="9"/>
      <c r="F1311" s="9" t="str">
        <f t="shared" si="2030"/>
        <v/>
      </c>
      <c r="G1311" s="9"/>
      <c r="H1311" s="9" t="str">
        <f t="shared" si="2031"/>
        <v/>
      </c>
      <c r="I1311" s="9"/>
      <c r="J1311" s="62" t="str">
        <f t="shared" ref="J1311:K1311" si="2164">IF(C1311="","",J1307)</f>
        <v/>
      </c>
      <c r="K1311" s="95" t="str">
        <f t="shared" si="2164"/>
        <v/>
      </c>
      <c r="L1311" s="9" t="str">
        <f t="shared" si="2033"/>
        <v/>
      </c>
      <c r="M1311" s="10" t="str">
        <f t="shared" si="2034"/>
        <v/>
      </c>
      <c r="N1311" s="7"/>
      <c r="P1311" s="15"/>
      <c r="Q1311" s="9"/>
      <c r="R1311" s="9" t="str">
        <f t="shared" si="2035"/>
        <v/>
      </c>
      <c r="S1311" s="9"/>
      <c r="T1311" s="9" t="str">
        <f t="shared" si="2036"/>
        <v/>
      </c>
      <c r="U1311" s="9"/>
      <c r="V1311" s="9" t="str">
        <f t="shared" si="2037"/>
        <v/>
      </c>
      <c r="W1311" s="9"/>
      <c r="X1311" s="62" t="str">
        <f t="shared" ref="X1311:Y1311" si="2165">IF(Q1311="","",X1307)</f>
        <v/>
      </c>
      <c r="Y1311" s="95" t="str">
        <f t="shared" si="2165"/>
        <v/>
      </c>
      <c r="Z1311" s="9" t="str">
        <f t="shared" si="2039"/>
        <v/>
      </c>
      <c r="AA1311" s="10" t="str">
        <f t="shared" si="2040"/>
        <v/>
      </c>
      <c r="AB1311" s="7"/>
      <c r="AD1311" s="15"/>
      <c r="AE1311" s="9"/>
      <c r="AF1311" s="9" t="str">
        <f t="shared" si="2041"/>
        <v/>
      </c>
      <c r="AG1311" s="9"/>
      <c r="AH1311" s="9" t="str">
        <f t="shared" si="2042"/>
        <v/>
      </c>
      <c r="AI1311" s="9"/>
      <c r="AJ1311" s="9" t="str">
        <f t="shared" si="2043"/>
        <v/>
      </c>
      <c r="AK1311" s="9"/>
      <c r="AL1311" s="62" t="str">
        <f t="shared" ref="AL1311:AM1311" si="2166">IF(AE1311="","",AL1307)</f>
        <v/>
      </c>
      <c r="AM1311" s="95" t="str">
        <f t="shared" si="2166"/>
        <v/>
      </c>
      <c r="AN1311" s="9" t="str">
        <f t="shared" si="2045"/>
        <v/>
      </c>
      <c r="AO1311" s="10" t="str">
        <f t="shared" si="2046"/>
        <v/>
      </c>
      <c r="AP1311" s="7"/>
      <c r="AR1311" s="15"/>
      <c r="AS1311" s="9"/>
      <c r="AT1311" s="9" t="str">
        <f t="shared" si="2047"/>
        <v/>
      </c>
      <c r="AU1311" s="9"/>
      <c r="AV1311" s="9" t="str">
        <f t="shared" si="2048"/>
        <v/>
      </c>
      <c r="AW1311" s="9"/>
      <c r="AX1311" s="9" t="str">
        <f t="shared" si="2049"/>
        <v/>
      </c>
      <c r="AY1311" s="9"/>
      <c r="AZ1311" s="62" t="str">
        <f t="shared" ref="AZ1311:BA1311" si="2167">IF(AS1311="","",AZ1307)</f>
        <v/>
      </c>
      <c r="BA1311" s="95" t="str">
        <f t="shared" si="2167"/>
        <v/>
      </c>
      <c r="BB1311" s="9" t="str">
        <f t="shared" si="2069"/>
        <v/>
      </c>
      <c r="BC1311" s="10" t="str">
        <f t="shared" si="2070"/>
        <v/>
      </c>
      <c r="BD1311" s="39"/>
      <c r="BF1311" s="15"/>
      <c r="BG1311" s="9"/>
      <c r="BH1311" s="9" t="str">
        <f t="shared" si="2079"/>
        <v/>
      </c>
      <c r="BI1311" s="73"/>
      <c r="BJ1311" s="9" t="str">
        <f t="shared" si="2080"/>
        <v/>
      </c>
      <c r="BK1311" s="9"/>
      <c r="BL1311" s="9" t="str">
        <f t="shared" si="2081"/>
        <v/>
      </c>
      <c r="BM1311" s="9"/>
      <c r="BN1311" s="9"/>
      <c r="BO1311" s="9" t="str">
        <f t="shared" si="2082"/>
        <v/>
      </c>
      <c r="BP1311" s="10" t="str">
        <f t="shared" si="2083"/>
        <v/>
      </c>
      <c r="BQ1311" s="7"/>
      <c r="BS1311" s="1"/>
      <c r="BT1311" s="15"/>
      <c r="BU1311" s="9"/>
      <c r="BV1311" s="9" t="str">
        <f t="shared" si="2084"/>
        <v/>
      </c>
      <c r="BW1311" s="9"/>
      <c r="BX1311" s="9" t="str">
        <f t="shared" si="2085"/>
        <v/>
      </c>
      <c r="BY1311" s="9"/>
      <c r="BZ1311" s="9" t="str">
        <f t="shared" si="2086"/>
        <v/>
      </c>
      <c r="CA1311" s="9"/>
      <c r="CB1311" s="9"/>
      <c r="CC1311" s="9"/>
      <c r="CD1311" s="9" t="str">
        <f t="shared" si="2087"/>
        <v/>
      </c>
      <c r="CE1311" s="10" t="str">
        <f t="shared" si="2088"/>
        <v/>
      </c>
      <c r="CF1311" s="7"/>
      <c r="CH1311" s="15"/>
      <c r="CI1311" s="9"/>
      <c r="CJ1311" s="9" t="str">
        <f t="shared" si="2089"/>
        <v/>
      </c>
      <c r="CK1311" s="9"/>
      <c r="CL1311" s="9" t="str">
        <f t="shared" si="2090"/>
        <v/>
      </c>
      <c r="CM1311" s="9"/>
      <c r="CN1311" s="9" t="str">
        <f t="shared" si="2091"/>
        <v/>
      </c>
      <c r="CO1311" s="9"/>
      <c r="CP1311" s="9"/>
      <c r="CQ1311" s="9"/>
      <c r="CR1311" s="9" t="str">
        <f t="shared" si="2092"/>
        <v/>
      </c>
      <c r="CS1311" s="10" t="str">
        <f t="shared" si="2093"/>
        <v/>
      </c>
      <c r="CT1311" s="7"/>
    </row>
    <row r="1312" spans="1:118" ht="15" customHeight="1">
      <c r="A1312" s="15"/>
      <c r="B1312" s="15"/>
      <c r="C1312" s="9"/>
      <c r="D1312" s="9" t="str">
        <f t="shared" si="2029"/>
        <v/>
      </c>
      <c r="E1312" s="9"/>
      <c r="F1312" s="9" t="str">
        <f t="shared" si="2030"/>
        <v/>
      </c>
      <c r="G1312" s="9"/>
      <c r="H1312" s="9" t="str">
        <f t="shared" si="2031"/>
        <v/>
      </c>
      <c r="I1312" s="9"/>
      <c r="J1312" s="62" t="str">
        <f t="shared" ref="J1312:K1312" si="2168">IF(C1312="","",J1308)</f>
        <v/>
      </c>
      <c r="K1312" s="9" t="str">
        <f t="shared" si="2168"/>
        <v/>
      </c>
      <c r="L1312" s="9" t="str">
        <f t="shared" si="2033"/>
        <v/>
      </c>
      <c r="M1312" s="10" t="str">
        <f t="shared" si="2034"/>
        <v/>
      </c>
      <c r="N1312" s="7"/>
      <c r="P1312" s="15"/>
      <c r="Q1312" s="9"/>
      <c r="R1312" s="9" t="str">
        <f t="shared" si="2035"/>
        <v/>
      </c>
      <c r="S1312" s="9"/>
      <c r="T1312" s="9" t="str">
        <f t="shared" si="2036"/>
        <v/>
      </c>
      <c r="U1312" s="9"/>
      <c r="V1312" s="9" t="str">
        <f t="shared" si="2037"/>
        <v/>
      </c>
      <c r="W1312" s="9"/>
      <c r="X1312" s="62" t="str">
        <f t="shared" ref="X1312:Y1312" si="2169">IF(Q1312="","",X1308)</f>
        <v/>
      </c>
      <c r="Y1312" s="9" t="str">
        <f t="shared" si="2169"/>
        <v/>
      </c>
      <c r="Z1312" s="9" t="str">
        <f t="shared" si="2039"/>
        <v/>
      </c>
      <c r="AA1312" s="10" t="str">
        <f t="shared" si="2040"/>
        <v/>
      </c>
      <c r="AB1312" s="7"/>
      <c r="AD1312" s="15"/>
      <c r="AE1312" s="9"/>
      <c r="AF1312" s="9" t="str">
        <f t="shared" si="2041"/>
        <v/>
      </c>
      <c r="AG1312" s="9"/>
      <c r="AH1312" s="9" t="str">
        <f t="shared" si="2042"/>
        <v/>
      </c>
      <c r="AI1312" s="9"/>
      <c r="AJ1312" s="9" t="str">
        <f t="shared" si="2043"/>
        <v/>
      </c>
      <c r="AK1312" s="9"/>
      <c r="AL1312" s="62" t="str">
        <f t="shared" ref="AL1312:AM1312" si="2170">IF(AE1312="","",AL1308)</f>
        <v/>
      </c>
      <c r="AM1312" s="9" t="str">
        <f t="shared" si="2170"/>
        <v/>
      </c>
      <c r="AN1312" s="9" t="str">
        <f t="shared" si="2045"/>
        <v/>
      </c>
      <c r="AO1312" s="10" t="str">
        <f t="shared" si="2046"/>
        <v/>
      </c>
      <c r="AP1312" s="7"/>
      <c r="AR1312" s="17"/>
      <c r="AS1312" s="9"/>
      <c r="AT1312" s="9" t="str">
        <f t="shared" si="2047"/>
        <v/>
      </c>
      <c r="AU1312" s="9"/>
      <c r="AV1312" s="9" t="str">
        <f t="shared" si="2048"/>
        <v/>
      </c>
      <c r="AW1312" s="9"/>
      <c r="AX1312" s="9" t="str">
        <f t="shared" si="2049"/>
        <v/>
      </c>
      <c r="AY1312" s="9"/>
      <c r="AZ1312" s="62" t="str">
        <f t="shared" ref="AZ1312:BA1312" si="2171">IF(AS1312="","",AZ1308)</f>
        <v/>
      </c>
      <c r="BA1312" s="9" t="str">
        <f t="shared" si="2171"/>
        <v/>
      </c>
      <c r="BB1312" s="9" t="str">
        <f t="shared" si="2069"/>
        <v/>
      </c>
      <c r="BC1312" s="10" t="str">
        <f t="shared" si="2070"/>
        <v/>
      </c>
      <c r="BD1312" s="39"/>
      <c r="BF1312" s="15"/>
      <c r="BG1312" s="9"/>
      <c r="BH1312" s="9" t="str">
        <f t="shared" si="2079"/>
        <v/>
      </c>
      <c r="BI1312" s="73"/>
      <c r="BJ1312" s="9" t="str">
        <f t="shared" si="2080"/>
        <v/>
      </c>
      <c r="BK1312" s="9"/>
      <c r="BL1312" s="9" t="str">
        <f t="shared" si="2081"/>
        <v/>
      </c>
      <c r="BM1312" s="9"/>
      <c r="BN1312" s="9"/>
      <c r="BO1312" s="9" t="str">
        <f t="shared" si="2082"/>
        <v/>
      </c>
      <c r="BP1312" s="10" t="str">
        <f t="shared" si="2083"/>
        <v/>
      </c>
      <c r="BQ1312" s="7"/>
      <c r="BS1312" s="1"/>
      <c r="BT1312" s="15"/>
      <c r="BU1312" s="9"/>
      <c r="BV1312" s="9" t="str">
        <f t="shared" si="2084"/>
        <v/>
      </c>
      <c r="BW1312" s="9"/>
      <c r="BX1312" s="9" t="str">
        <f t="shared" si="2085"/>
        <v/>
      </c>
      <c r="BY1312" s="9"/>
      <c r="BZ1312" s="9" t="str">
        <f t="shared" si="2086"/>
        <v/>
      </c>
      <c r="CA1312" s="9"/>
      <c r="CB1312" s="9"/>
      <c r="CC1312" s="9"/>
      <c r="CD1312" s="9" t="str">
        <f t="shared" si="2087"/>
        <v/>
      </c>
      <c r="CE1312" s="10" t="str">
        <f t="shared" si="2088"/>
        <v/>
      </c>
      <c r="CF1312" s="7"/>
      <c r="CH1312" s="15"/>
      <c r="CI1312" s="9"/>
      <c r="CJ1312" s="9" t="str">
        <f t="shared" si="2089"/>
        <v/>
      </c>
      <c r="CK1312" s="9"/>
      <c r="CL1312" s="9" t="str">
        <f t="shared" si="2090"/>
        <v/>
      </c>
      <c r="CM1312" s="9"/>
      <c r="CN1312" s="9" t="str">
        <f t="shared" si="2091"/>
        <v/>
      </c>
      <c r="CO1312" s="9"/>
      <c r="CP1312" s="9"/>
      <c r="CQ1312" s="9"/>
      <c r="CR1312" s="9" t="str">
        <f t="shared" si="2092"/>
        <v/>
      </c>
      <c r="CS1312" s="10" t="str">
        <f t="shared" si="2093"/>
        <v/>
      </c>
      <c r="CT1312" s="7"/>
    </row>
    <row r="1313" spans="1:113" ht="15" customHeight="1" thickBot="1">
      <c r="A1313" s="23"/>
      <c r="B1313" s="23"/>
      <c r="C1313" s="24"/>
      <c r="D1313" s="24" t="str">
        <f t="shared" si="2029"/>
        <v/>
      </c>
      <c r="E1313" s="24"/>
      <c r="F1313" s="24" t="str">
        <f t="shared" si="2030"/>
        <v/>
      </c>
      <c r="G1313" s="24"/>
      <c r="H1313" s="24" t="str">
        <f t="shared" si="2031"/>
        <v/>
      </c>
      <c r="I1313" s="24"/>
      <c r="J1313" s="63" t="str">
        <f t="shared" ref="J1313:K1313" si="2172">IF(C1313="","",J1309)</f>
        <v/>
      </c>
      <c r="K1313" s="96" t="str">
        <f t="shared" si="2172"/>
        <v/>
      </c>
      <c r="L1313" s="24" t="str">
        <f t="shared" si="2033"/>
        <v/>
      </c>
      <c r="M1313" s="26" t="str">
        <f t="shared" si="2034"/>
        <v/>
      </c>
      <c r="N1313" s="7"/>
      <c r="P1313" s="23"/>
      <c r="Q1313" s="24"/>
      <c r="R1313" s="24" t="str">
        <f t="shared" si="2035"/>
        <v/>
      </c>
      <c r="S1313" s="24"/>
      <c r="T1313" s="24" t="str">
        <f t="shared" si="2036"/>
        <v/>
      </c>
      <c r="U1313" s="24"/>
      <c r="V1313" s="24" t="str">
        <f t="shared" si="2037"/>
        <v/>
      </c>
      <c r="W1313" s="24"/>
      <c r="X1313" s="63" t="str">
        <f t="shared" ref="X1313:Y1313" si="2173">IF(Q1313="","",X1309)</f>
        <v/>
      </c>
      <c r="Y1313" s="96" t="str">
        <f t="shared" si="2173"/>
        <v/>
      </c>
      <c r="Z1313" s="24" t="str">
        <f t="shared" si="2039"/>
        <v/>
      </c>
      <c r="AA1313" s="26" t="str">
        <f t="shared" si="2040"/>
        <v/>
      </c>
      <c r="AB1313" s="7"/>
      <c r="AD1313" s="23"/>
      <c r="AE1313" s="24"/>
      <c r="AF1313" s="24" t="str">
        <f t="shared" si="2041"/>
        <v/>
      </c>
      <c r="AG1313" s="24"/>
      <c r="AH1313" s="24" t="str">
        <f t="shared" si="2042"/>
        <v/>
      </c>
      <c r="AI1313" s="24"/>
      <c r="AJ1313" s="24" t="str">
        <f t="shared" si="2043"/>
        <v/>
      </c>
      <c r="AK1313" s="24"/>
      <c r="AL1313" s="63" t="str">
        <f t="shared" ref="AL1313:AM1313" si="2174">IF(AE1313="","",AL1309)</f>
        <v/>
      </c>
      <c r="AM1313" s="96" t="str">
        <f t="shared" si="2174"/>
        <v/>
      </c>
      <c r="AN1313" s="24" t="str">
        <f t="shared" si="2045"/>
        <v/>
      </c>
      <c r="AO1313" s="26" t="str">
        <f t="shared" si="2046"/>
        <v/>
      </c>
      <c r="AP1313" s="7"/>
      <c r="AR1313" s="23"/>
      <c r="AS1313" s="24"/>
      <c r="AT1313" s="24" t="str">
        <f t="shared" si="2047"/>
        <v/>
      </c>
      <c r="AU1313" s="24"/>
      <c r="AV1313" s="24" t="str">
        <f t="shared" si="2048"/>
        <v/>
      </c>
      <c r="AW1313" s="24"/>
      <c r="AX1313" s="24" t="str">
        <f t="shared" si="2049"/>
        <v/>
      </c>
      <c r="AY1313" s="24"/>
      <c r="AZ1313" s="63" t="str">
        <f t="shared" ref="AZ1313:BA1313" si="2175">IF(AS1313="","",AZ1309)</f>
        <v/>
      </c>
      <c r="BA1313" s="96" t="str">
        <f t="shared" si="2175"/>
        <v/>
      </c>
      <c r="BB1313" s="24" t="str">
        <f t="shared" si="2069"/>
        <v/>
      </c>
      <c r="BC1313" s="26" t="str">
        <f t="shared" si="2070"/>
        <v/>
      </c>
      <c r="BD1313" s="40"/>
      <c r="BF1313" s="15"/>
      <c r="BG1313" s="9"/>
      <c r="BH1313" s="9" t="str">
        <f t="shared" si="2079"/>
        <v/>
      </c>
      <c r="BI1313" s="73"/>
      <c r="BJ1313" s="9" t="str">
        <f t="shared" si="2080"/>
        <v/>
      </c>
      <c r="BK1313" s="9"/>
      <c r="BL1313" s="9" t="str">
        <f t="shared" si="2081"/>
        <v/>
      </c>
      <c r="BM1313" s="9"/>
      <c r="BN1313" s="9"/>
      <c r="BO1313" s="9" t="str">
        <f t="shared" si="2082"/>
        <v/>
      </c>
      <c r="BP1313" s="10" t="str">
        <f t="shared" si="2083"/>
        <v/>
      </c>
      <c r="BQ1313" s="7"/>
      <c r="BS1313" s="1"/>
      <c r="BT1313" s="15"/>
      <c r="BU1313" s="9"/>
      <c r="BV1313" s="9" t="str">
        <f t="shared" si="2084"/>
        <v/>
      </c>
      <c r="BW1313" s="9"/>
      <c r="BX1313" s="9" t="str">
        <f t="shared" si="2085"/>
        <v/>
      </c>
      <c r="BY1313" s="9"/>
      <c r="BZ1313" s="9" t="str">
        <f t="shared" si="2086"/>
        <v/>
      </c>
      <c r="CA1313" s="9"/>
      <c r="CB1313" s="9"/>
      <c r="CC1313" s="9"/>
      <c r="CD1313" s="9" t="str">
        <f t="shared" si="2087"/>
        <v/>
      </c>
      <c r="CE1313" s="10" t="str">
        <f t="shared" si="2088"/>
        <v/>
      </c>
      <c r="CF1313" s="7"/>
      <c r="CH1313" s="15"/>
      <c r="CI1313" s="9"/>
      <c r="CJ1313" s="9" t="str">
        <f t="shared" si="2089"/>
        <v/>
      </c>
      <c r="CK1313" s="9"/>
      <c r="CL1313" s="9" t="str">
        <f t="shared" si="2090"/>
        <v/>
      </c>
      <c r="CM1313" s="9"/>
      <c r="CN1313" s="9" t="str">
        <f t="shared" si="2091"/>
        <v/>
      </c>
      <c r="CO1313" s="9"/>
      <c r="CP1313" s="9"/>
      <c r="CQ1313" s="9"/>
      <c r="CR1313" s="9" t="str">
        <f t="shared" si="2092"/>
        <v/>
      </c>
      <c r="CS1313" s="10" t="str">
        <f t="shared" si="2093"/>
        <v/>
      </c>
      <c r="CT1313" s="7"/>
    </row>
    <row r="1314" spans="1:113" ht="15" customHeight="1" thickTop="1">
      <c r="A1314" s="15"/>
      <c r="B1314" s="6" t="str">
        <f>IF(A1314="","",SUM(D1314:D1317)+SUM(R1314:R1317)+BH1287+SUM(BV1314:BV1317))</f>
        <v/>
      </c>
      <c r="C1314" s="78"/>
      <c r="D1314" s="78" t="str">
        <f t="shared" si="2029"/>
        <v/>
      </c>
      <c r="E1314" s="78"/>
      <c r="F1314" s="28" t="str">
        <f t="shared" si="2030"/>
        <v/>
      </c>
      <c r="G1314" s="78"/>
      <c r="H1314" s="78" t="str">
        <f t="shared" si="2031"/>
        <v/>
      </c>
      <c r="I1314" s="78"/>
      <c r="J1314" s="90"/>
      <c r="K1314" s="91"/>
      <c r="L1314" s="28" t="str">
        <f t="shared" si="2033"/>
        <v/>
      </c>
      <c r="M1314" s="29" t="str">
        <f t="shared" si="2034"/>
        <v/>
      </c>
      <c r="N1314" s="7"/>
      <c r="P1314" s="89" t="str">
        <f>IF(A1314="","",A1314)</f>
        <v/>
      </c>
      <c r="Q1314" s="78"/>
      <c r="R1314" s="78" t="str">
        <f t="shared" si="2035"/>
        <v/>
      </c>
      <c r="S1314" s="78"/>
      <c r="T1314" s="28" t="str">
        <f t="shared" si="2036"/>
        <v/>
      </c>
      <c r="U1314" s="78"/>
      <c r="V1314" s="78" t="str">
        <f t="shared" si="2037"/>
        <v/>
      </c>
      <c r="W1314" s="78"/>
      <c r="X1314" s="90"/>
      <c r="Y1314" s="91"/>
      <c r="Z1314" s="28" t="str">
        <f t="shared" si="2039"/>
        <v/>
      </c>
      <c r="AA1314" s="29" t="str">
        <f t="shared" si="2040"/>
        <v/>
      </c>
      <c r="AB1314" s="7"/>
      <c r="AD1314" s="89" t="str">
        <f>IF(BQ1314="","",BQ1314)</f>
        <v/>
      </c>
      <c r="AE1314" s="78"/>
      <c r="AF1314" s="78" t="str">
        <f t="shared" si="2041"/>
        <v/>
      </c>
      <c r="AG1314" s="78"/>
      <c r="AH1314" s="28" t="str">
        <f t="shared" si="2042"/>
        <v/>
      </c>
      <c r="AI1314" s="78"/>
      <c r="AJ1314" s="78" t="str">
        <f t="shared" si="2043"/>
        <v/>
      </c>
      <c r="AK1314" s="78"/>
      <c r="AL1314" s="90" t="str">
        <f t="shared" ref="AL1314:AM1314" si="2176">IF(AE1314="","",AL1310)</f>
        <v/>
      </c>
      <c r="AM1314" s="91" t="str">
        <f t="shared" si="2176"/>
        <v/>
      </c>
      <c r="AN1314" s="28" t="str">
        <f t="shared" si="2045"/>
        <v/>
      </c>
      <c r="AO1314" s="29" t="str">
        <f t="shared" si="2046"/>
        <v/>
      </c>
      <c r="AP1314" s="7"/>
      <c r="AR1314" s="89"/>
      <c r="AS1314" s="78"/>
      <c r="AT1314" s="78" t="str">
        <f t="shared" si="2047"/>
        <v/>
      </c>
      <c r="AU1314" s="78"/>
      <c r="AV1314" s="28" t="str">
        <f t="shared" si="2048"/>
        <v/>
      </c>
      <c r="AW1314" s="78"/>
      <c r="AX1314" s="78" t="str">
        <f t="shared" si="2049"/>
        <v/>
      </c>
      <c r="AY1314" s="78"/>
      <c r="AZ1314" s="90" t="str">
        <f t="shared" ref="AZ1314:BA1314" si="2177">IF(AS1314="","",AZ1310)</f>
        <v/>
      </c>
      <c r="BA1314" s="91" t="str">
        <f t="shared" si="2177"/>
        <v/>
      </c>
      <c r="BB1314" s="28" t="str">
        <f t="shared" si="2069"/>
        <v/>
      </c>
      <c r="BC1314" s="29" t="str">
        <f t="shared" si="2070"/>
        <v/>
      </c>
      <c r="BD1314" s="38"/>
      <c r="BF1314" s="15"/>
      <c r="BG1314" s="9"/>
      <c r="BH1314" s="9" t="str">
        <f t="shared" si="2079"/>
        <v/>
      </c>
      <c r="BI1314" s="73"/>
      <c r="BJ1314" s="9" t="str">
        <f t="shared" si="2080"/>
        <v/>
      </c>
      <c r="BK1314" s="9"/>
      <c r="BL1314" s="9" t="str">
        <f t="shared" si="2081"/>
        <v/>
      </c>
      <c r="BM1314" s="9"/>
      <c r="BN1314" s="9"/>
      <c r="BO1314" s="9" t="str">
        <f t="shared" si="2082"/>
        <v/>
      </c>
      <c r="BP1314" s="10" t="str">
        <f t="shared" si="2083"/>
        <v/>
      </c>
      <c r="BQ1314" s="7"/>
      <c r="BS1314" s="1"/>
      <c r="BT1314" s="15"/>
      <c r="BU1314" s="9"/>
      <c r="BV1314" s="9" t="str">
        <f t="shared" si="2084"/>
        <v/>
      </c>
      <c r="BW1314" s="9"/>
      <c r="BX1314" s="9" t="str">
        <f t="shared" si="2085"/>
        <v/>
      </c>
      <c r="BY1314" s="9"/>
      <c r="BZ1314" s="9" t="str">
        <f t="shared" si="2086"/>
        <v/>
      </c>
      <c r="CA1314" s="9"/>
      <c r="CB1314" s="9"/>
      <c r="CC1314" s="9"/>
      <c r="CD1314" s="9" t="str">
        <f t="shared" si="2087"/>
        <v/>
      </c>
      <c r="CE1314" s="10" t="str">
        <f t="shared" si="2088"/>
        <v/>
      </c>
      <c r="CF1314" s="7"/>
      <c r="CH1314" s="15"/>
      <c r="CI1314" s="9"/>
      <c r="CJ1314" s="9" t="str">
        <f t="shared" si="2089"/>
        <v/>
      </c>
      <c r="CK1314" s="9"/>
      <c r="CL1314" s="9" t="str">
        <f t="shared" si="2090"/>
        <v/>
      </c>
      <c r="CM1314" s="9"/>
      <c r="CN1314" s="9" t="str">
        <f t="shared" si="2091"/>
        <v/>
      </c>
      <c r="CO1314" s="9"/>
      <c r="CP1314" s="9"/>
      <c r="CQ1314" s="9"/>
      <c r="CR1314" s="9" t="str">
        <f t="shared" si="2092"/>
        <v/>
      </c>
      <c r="CS1314" s="10" t="str">
        <f t="shared" si="2093"/>
        <v/>
      </c>
      <c r="CT1314" s="7"/>
    </row>
    <row r="1315" spans="1:113" ht="15" customHeight="1">
      <c r="A1315" s="15"/>
      <c r="B1315" s="15"/>
      <c r="C1315" s="9"/>
      <c r="D1315" s="9" t="str">
        <f t="shared" si="2029"/>
        <v/>
      </c>
      <c r="E1315" s="9"/>
      <c r="F1315" s="9" t="str">
        <f t="shared" si="2030"/>
        <v/>
      </c>
      <c r="G1315" s="9"/>
      <c r="H1315" s="9" t="str">
        <f t="shared" si="2031"/>
        <v/>
      </c>
      <c r="I1315" s="9"/>
      <c r="J1315" s="62"/>
      <c r="K1315" s="95"/>
      <c r="L1315" s="9" t="str">
        <f t="shared" si="2033"/>
        <v/>
      </c>
      <c r="M1315" s="10" t="str">
        <f t="shared" si="2034"/>
        <v/>
      </c>
      <c r="N1315" s="7"/>
      <c r="P1315" s="15"/>
      <c r="Q1315" s="9"/>
      <c r="R1315" s="9" t="str">
        <f t="shared" si="2035"/>
        <v/>
      </c>
      <c r="S1315" s="9"/>
      <c r="T1315" s="9" t="str">
        <f t="shared" si="2036"/>
        <v/>
      </c>
      <c r="U1315" s="9"/>
      <c r="V1315" s="9" t="str">
        <f t="shared" si="2037"/>
        <v/>
      </c>
      <c r="W1315" s="9"/>
      <c r="X1315" s="62"/>
      <c r="Y1315" s="95"/>
      <c r="Z1315" s="9" t="str">
        <f t="shared" si="2039"/>
        <v/>
      </c>
      <c r="AA1315" s="10" t="str">
        <f t="shared" si="2040"/>
        <v/>
      </c>
      <c r="AB1315" s="7"/>
      <c r="AD1315" s="15"/>
      <c r="AE1315" s="9"/>
      <c r="AF1315" s="9" t="str">
        <f t="shared" si="2041"/>
        <v/>
      </c>
      <c r="AG1315" s="9"/>
      <c r="AH1315" s="9" t="str">
        <f t="shared" si="2042"/>
        <v/>
      </c>
      <c r="AI1315" s="9"/>
      <c r="AJ1315" s="9" t="str">
        <f t="shared" si="2043"/>
        <v/>
      </c>
      <c r="AK1315" s="9"/>
      <c r="AL1315" s="62" t="str">
        <f t="shared" ref="AL1315:AM1315" si="2178">IF(AE1315="","",AL1311)</f>
        <v/>
      </c>
      <c r="AM1315" s="95" t="str">
        <f t="shared" si="2178"/>
        <v/>
      </c>
      <c r="AN1315" s="9" t="str">
        <f t="shared" si="2045"/>
        <v/>
      </c>
      <c r="AO1315" s="10" t="str">
        <f t="shared" si="2046"/>
        <v/>
      </c>
      <c r="AP1315" s="7"/>
      <c r="AR1315" s="15"/>
      <c r="AS1315" s="9"/>
      <c r="AT1315" s="9" t="str">
        <f t="shared" si="2047"/>
        <v/>
      </c>
      <c r="AU1315" s="9"/>
      <c r="AV1315" s="9" t="str">
        <f t="shared" si="2048"/>
        <v/>
      </c>
      <c r="AW1315" s="9"/>
      <c r="AX1315" s="9" t="str">
        <f t="shared" si="2049"/>
        <v/>
      </c>
      <c r="AY1315" s="9"/>
      <c r="AZ1315" s="62" t="str">
        <f t="shared" ref="AZ1315:BA1315" si="2179">IF(AS1315="","",AZ1311)</f>
        <v/>
      </c>
      <c r="BA1315" s="95" t="str">
        <f t="shared" si="2179"/>
        <v/>
      </c>
      <c r="BB1315" s="9" t="str">
        <f t="shared" si="2069"/>
        <v/>
      </c>
      <c r="BC1315" s="10" t="str">
        <f t="shared" si="2070"/>
        <v/>
      </c>
      <c r="BD1315" s="39"/>
      <c r="BF1315" s="15"/>
      <c r="BG1315" s="9"/>
      <c r="BH1315" s="9" t="str">
        <f t="shared" si="2079"/>
        <v/>
      </c>
      <c r="BI1315" s="73"/>
      <c r="BJ1315" s="9" t="str">
        <f t="shared" si="2080"/>
        <v/>
      </c>
      <c r="BK1315" s="9"/>
      <c r="BL1315" s="9" t="str">
        <f t="shared" si="2081"/>
        <v/>
      </c>
      <c r="BM1315" s="9"/>
      <c r="BN1315" s="9"/>
      <c r="BO1315" s="9" t="str">
        <f t="shared" si="2082"/>
        <v/>
      </c>
      <c r="BP1315" s="10" t="str">
        <f t="shared" si="2083"/>
        <v/>
      </c>
      <c r="BQ1315" s="7"/>
      <c r="BS1315" s="1"/>
      <c r="BT1315" s="15"/>
      <c r="BU1315" s="9"/>
      <c r="BV1315" s="9" t="str">
        <f t="shared" si="2084"/>
        <v/>
      </c>
      <c r="BW1315" s="9"/>
      <c r="BX1315" s="9" t="str">
        <f t="shared" si="2085"/>
        <v/>
      </c>
      <c r="BY1315" s="9"/>
      <c r="BZ1315" s="9" t="str">
        <f t="shared" si="2086"/>
        <v/>
      </c>
      <c r="CA1315" s="9"/>
      <c r="CB1315" s="9"/>
      <c r="CC1315" s="9"/>
      <c r="CD1315" s="9" t="str">
        <f t="shared" si="2087"/>
        <v/>
      </c>
      <c r="CE1315" s="10" t="str">
        <f t="shared" si="2088"/>
        <v/>
      </c>
      <c r="CF1315" s="7"/>
      <c r="CH1315" s="15"/>
      <c r="CI1315" s="9"/>
      <c r="CJ1315" s="9" t="str">
        <f t="shared" si="2089"/>
        <v/>
      </c>
      <c r="CK1315" s="9"/>
      <c r="CL1315" s="9" t="str">
        <f t="shared" si="2090"/>
        <v/>
      </c>
      <c r="CM1315" s="9"/>
      <c r="CN1315" s="9" t="str">
        <f t="shared" si="2091"/>
        <v/>
      </c>
      <c r="CO1315" s="9"/>
      <c r="CP1315" s="9"/>
      <c r="CQ1315" s="9"/>
      <c r="CR1315" s="9" t="str">
        <f t="shared" si="2092"/>
        <v/>
      </c>
      <c r="CS1315" s="10" t="str">
        <f t="shared" si="2093"/>
        <v/>
      </c>
      <c r="CT1315" s="7"/>
    </row>
    <row r="1316" spans="1:113" ht="15" customHeight="1">
      <c r="A1316" s="15"/>
      <c r="B1316" s="15"/>
      <c r="C1316" s="9"/>
      <c r="D1316" s="9" t="str">
        <f t="shared" si="2029"/>
        <v/>
      </c>
      <c r="E1316" s="9"/>
      <c r="F1316" s="9" t="str">
        <f t="shared" si="2030"/>
        <v/>
      </c>
      <c r="G1316" s="9"/>
      <c r="H1316" s="9" t="str">
        <f t="shared" si="2031"/>
        <v/>
      </c>
      <c r="I1316" s="9"/>
      <c r="J1316" s="62"/>
      <c r="K1316" s="95"/>
      <c r="L1316" s="9" t="str">
        <f t="shared" si="2033"/>
        <v/>
      </c>
      <c r="M1316" s="10" t="str">
        <f t="shared" si="2034"/>
        <v/>
      </c>
      <c r="N1316" s="7"/>
      <c r="P1316" s="15"/>
      <c r="Q1316" s="9"/>
      <c r="R1316" s="9" t="str">
        <f t="shared" si="2035"/>
        <v/>
      </c>
      <c r="S1316" s="9"/>
      <c r="T1316" s="9" t="str">
        <f t="shared" si="2036"/>
        <v/>
      </c>
      <c r="U1316" s="9"/>
      <c r="V1316" s="9" t="str">
        <f t="shared" si="2037"/>
        <v/>
      </c>
      <c r="W1316" s="9"/>
      <c r="X1316" s="62"/>
      <c r="Y1316" s="95"/>
      <c r="Z1316" s="9" t="str">
        <f t="shared" si="2039"/>
        <v/>
      </c>
      <c r="AA1316" s="10" t="str">
        <f t="shared" si="2040"/>
        <v/>
      </c>
      <c r="AB1316" s="7"/>
      <c r="AD1316" s="15"/>
      <c r="AE1316" s="9"/>
      <c r="AF1316" s="9" t="str">
        <f t="shared" si="2041"/>
        <v/>
      </c>
      <c r="AG1316" s="9"/>
      <c r="AH1316" s="9" t="str">
        <f t="shared" si="2042"/>
        <v/>
      </c>
      <c r="AI1316" s="9"/>
      <c r="AJ1316" s="9" t="str">
        <f t="shared" si="2043"/>
        <v/>
      </c>
      <c r="AK1316" s="9"/>
      <c r="AL1316" s="62" t="str">
        <f t="shared" ref="AL1316:AM1316" si="2180">IF(AE1316="","",AL1312)</f>
        <v/>
      </c>
      <c r="AM1316" s="9" t="str">
        <f t="shared" si="2180"/>
        <v/>
      </c>
      <c r="AN1316" s="9" t="str">
        <f t="shared" si="2045"/>
        <v/>
      </c>
      <c r="AO1316" s="10" t="str">
        <f t="shared" si="2046"/>
        <v/>
      </c>
      <c r="AP1316" s="7"/>
      <c r="AR1316" s="17"/>
      <c r="AS1316" s="9"/>
      <c r="AT1316" s="9" t="str">
        <f t="shared" si="2047"/>
        <v/>
      </c>
      <c r="AU1316" s="9"/>
      <c r="AV1316" s="9" t="str">
        <f t="shared" si="2048"/>
        <v/>
      </c>
      <c r="AW1316" s="9"/>
      <c r="AX1316" s="9" t="str">
        <f t="shared" si="2049"/>
        <v/>
      </c>
      <c r="AY1316" s="9"/>
      <c r="AZ1316" s="62" t="str">
        <f t="shared" ref="AZ1316:BA1316" si="2181">IF(AS1316="","",AZ1312)</f>
        <v/>
      </c>
      <c r="BA1316" s="9" t="str">
        <f t="shared" si="2181"/>
        <v/>
      </c>
      <c r="BB1316" s="9" t="str">
        <f t="shared" si="2069"/>
        <v/>
      </c>
      <c r="BC1316" s="10" t="str">
        <f t="shared" si="2070"/>
        <v/>
      </c>
      <c r="BD1316" s="39"/>
      <c r="BF1316" s="15"/>
      <c r="BG1316" s="9"/>
      <c r="BH1316" s="9" t="str">
        <f t="shared" si="2079"/>
        <v/>
      </c>
      <c r="BI1316" s="73"/>
      <c r="BJ1316" s="9" t="str">
        <f t="shared" si="2080"/>
        <v/>
      </c>
      <c r="BK1316" s="9"/>
      <c r="BL1316" s="9" t="str">
        <f t="shared" si="2081"/>
        <v/>
      </c>
      <c r="BM1316" s="9"/>
      <c r="BN1316" s="9"/>
      <c r="BO1316" s="9" t="str">
        <f t="shared" si="2082"/>
        <v/>
      </c>
      <c r="BP1316" s="10" t="str">
        <f t="shared" si="2083"/>
        <v/>
      </c>
      <c r="BQ1316" s="7"/>
      <c r="BS1316" s="1"/>
      <c r="BT1316" s="15"/>
      <c r="BU1316" s="9"/>
      <c r="BV1316" s="9" t="str">
        <f t="shared" si="2084"/>
        <v/>
      </c>
      <c r="BW1316" s="9"/>
      <c r="BX1316" s="9" t="str">
        <f t="shared" si="2085"/>
        <v/>
      </c>
      <c r="BY1316" s="9"/>
      <c r="BZ1316" s="9" t="str">
        <f t="shared" si="2086"/>
        <v/>
      </c>
      <c r="CA1316" s="9"/>
      <c r="CB1316" s="9"/>
      <c r="CC1316" s="9"/>
      <c r="CD1316" s="9" t="str">
        <f t="shared" si="2087"/>
        <v/>
      </c>
      <c r="CE1316" s="10" t="str">
        <f t="shared" si="2088"/>
        <v/>
      </c>
      <c r="CF1316" s="7"/>
      <c r="CH1316" s="15"/>
      <c r="CI1316" s="9"/>
      <c r="CJ1316" s="9" t="str">
        <f t="shared" si="2089"/>
        <v/>
      </c>
      <c r="CK1316" s="9"/>
      <c r="CL1316" s="9" t="str">
        <f t="shared" si="2090"/>
        <v/>
      </c>
      <c r="CM1316" s="9"/>
      <c r="CN1316" s="9" t="str">
        <f t="shared" si="2091"/>
        <v/>
      </c>
      <c r="CO1316" s="9"/>
      <c r="CP1316" s="9"/>
      <c r="CQ1316" s="9"/>
      <c r="CR1316" s="9" t="str">
        <f t="shared" si="2092"/>
        <v/>
      </c>
      <c r="CS1316" s="10" t="str">
        <f t="shared" si="2093"/>
        <v/>
      </c>
      <c r="CT1316" s="7"/>
    </row>
    <row r="1317" spans="1:113" ht="15" customHeight="1" thickBot="1">
      <c r="A1317" s="23"/>
      <c r="B1317" s="23"/>
      <c r="C1317" s="24"/>
      <c r="D1317" s="24" t="str">
        <f t="shared" si="2029"/>
        <v/>
      </c>
      <c r="E1317" s="24"/>
      <c r="F1317" s="24" t="str">
        <f t="shared" si="2030"/>
        <v/>
      </c>
      <c r="G1317" s="24"/>
      <c r="H1317" s="24" t="str">
        <f t="shared" si="2031"/>
        <v/>
      </c>
      <c r="I1317" s="24"/>
      <c r="J1317" s="63"/>
      <c r="K1317" s="24"/>
      <c r="L1317" s="24" t="str">
        <f t="shared" si="2033"/>
        <v/>
      </c>
      <c r="M1317" s="26" t="str">
        <f t="shared" si="2034"/>
        <v/>
      </c>
      <c r="N1317" s="7"/>
      <c r="P1317" s="23"/>
      <c r="Q1317" s="24"/>
      <c r="R1317" s="24" t="str">
        <f t="shared" si="2035"/>
        <v/>
      </c>
      <c r="S1317" s="24"/>
      <c r="T1317" s="24" t="str">
        <f t="shared" si="2036"/>
        <v/>
      </c>
      <c r="U1317" s="24"/>
      <c r="V1317" s="24" t="str">
        <f t="shared" si="2037"/>
        <v/>
      </c>
      <c r="W1317" s="24"/>
      <c r="X1317" s="63"/>
      <c r="Y1317" s="24"/>
      <c r="Z1317" s="24" t="str">
        <f t="shared" si="2039"/>
        <v/>
      </c>
      <c r="AA1317" s="26" t="str">
        <f t="shared" si="2040"/>
        <v/>
      </c>
      <c r="AB1317" s="7"/>
      <c r="AD1317" s="23"/>
      <c r="AE1317" s="24"/>
      <c r="AF1317" s="24" t="str">
        <f t="shared" si="2041"/>
        <v/>
      </c>
      <c r="AG1317" s="24"/>
      <c r="AH1317" s="24" t="str">
        <f t="shared" si="2042"/>
        <v/>
      </c>
      <c r="AI1317" s="24"/>
      <c r="AJ1317" s="24" t="str">
        <f t="shared" si="2043"/>
        <v/>
      </c>
      <c r="AK1317" s="24"/>
      <c r="AL1317" s="63" t="str">
        <f t="shared" ref="AL1317:AM1317" si="2182">IF(AE1317="","",AL1313)</f>
        <v/>
      </c>
      <c r="AM1317" s="96" t="str">
        <f t="shared" si="2182"/>
        <v/>
      </c>
      <c r="AN1317" s="24" t="str">
        <f t="shared" si="2045"/>
        <v/>
      </c>
      <c r="AO1317" s="26" t="str">
        <f t="shared" si="2046"/>
        <v/>
      </c>
      <c r="AP1317" s="7"/>
      <c r="AR1317" s="23"/>
      <c r="AS1317" s="24"/>
      <c r="AT1317" s="24" t="str">
        <f t="shared" si="2047"/>
        <v/>
      </c>
      <c r="AU1317" s="24"/>
      <c r="AV1317" s="24" t="str">
        <f t="shared" si="2048"/>
        <v/>
      </c>
      <c r="AW1317" s="24"/>
      <c r="AX1317" s="24" t="str">
        <f t="shared" si="2049"/>
        <v/>
      </c>
      <c r="AY1317" s="24"/>
      <c r="AZ1317" s="63" t="str">
        <f t="shared" ref="AZ1317:BA1317" si="2183">IF(AS1317="","",AZ1313)</f>
        <v/>
      </c>
      <c r="BA1317" s="96" t="str">
        <f t="shared" si="2183"/>
        <v/>
      </c>
      <c r="BB1317" s="24" t="str">
        <f t="shared" si="2069"/>
        <v/>
      </c>
      <c r="BC1317" s="26" t="str">
        <f t="shared" si="2070"/>
        <v/>
      </c>
      <c r="BD1317" s="40"/>
      <c r="BF1317" s="15"/>
      <c r="BG1317" s="9"/>
      <c r="BH1317" s="9" t="str">
        <f t="shared" si="2079"/>
        <v/>
      </c>
      <c r="BI1317" s="73"/>
      <c r="BJ1317" s="9" t="str">
        <f t="shared" si="2080"/>
        <v/>
      </c>
      <c r="BK1317" s="9"/>
      <c r="BL1317" s="9" t="str">
        <f t="shared" si="2081"/>
        <v/>
      </c>
      <c r="BM1317" s="9"/>
      <c r="BN1317" s="9"/>
      <c r="BO1317" s="9" t="str">
        <f t="shared" si="2082"/>
        <v/>
      </c>
      <c r="BP1317" s="10" t="str">
        <f t="shared" si="2083"/>
        <v/>
      </c>
      <c r="BQ1317" s="7"/>
      <c r="BS1317" s="1"/>
      <c r="BT1317" s="15"/>
      <c r="BU1317" s="9"/>
      <c r="BV1317" s="9" t="str">
        <f t="shared" si="2084"/>
        <v/>
      </c>
      <c r="BW1317" s="9"/>
      <c r="BX1317" s="9" t="str">
        <f t="shared" si="2085"/>
        <v/>
      </c>
      <c r="BY1317" s="9"/>
      <c r="BZ1317" s="9" t="str">
        <f t="shared" si="2086"/>
        <v/>
      </c>
      <c r="CA1317" s="9"/>
      <c r="CB1317" s="9"/>
      <c r="CC1317" s="9"/>
      <c r="CD1317" s="9" t="str">
        <f t="shared" si="2087"/>
        <v/>
      </c>
      <c r="CE1317" s="10" t="str">
        <f t="shared" si="2088"/>
        <v/>
      </c>
      <c r="CF1317" s="7"/>
      <c r="CH1317" s="15"/>
      <c r="CI1317" s="9"/>
      <c r="CJ1317" s="9" t="str">
        <f t="shared" si="2089"/>
        <v/>
      </c>
      <c r="CK1317" s="9"/>
      <c r="CL1317" s="9" t="str">
        <f t="shared" si="2090"/>
        <v/>
      </c>
      <c r="CM1317" s="9"/>
      <c r="CN1317" s="9" t="str">
        <f t="shared" si="2091"/>
        <v/>
      </c>
      <c r="CO1317" s="9"/>
      <c r="CP1317" s="9"/>
      <c r="CQ1317" s="9"/>
      <c r="CR1317" s="9" t="str">
        <f t="shared" si="2092"/>
        <v/>
      </c>
      <c r="CS1317" s="10" t="str">
        <f t="shared" si="2093"/>
        <v/>
      </c>
      <c r="CT1317" s="7"/>
    </row>
    <row r="1318" spans="1:113" ht="15" customHeight="1" thickTop="1">
      <c r="A1318" s="89"/>
      <c r="B1318" s="89"/>
      <c r="C1318" s="78"/>
      <c r="D1318" s="78" t="str">
        <f t="shared" si="2029"/>
        <v/>
      </c>
      <c r="E1318" s="78"/>
      <c r="F1318" s="28" t="str">
        <f t="shared" si="2030"/>
        <v/>
      </c>
      <c r="G1318" s="78"/>
      <c r="H1318" s="78" t="str">
        <f t="shared" si="2031"/>
        <v/>
      </c>
      <c r="I1318" s="78"/>
      <c r="J1318" s="90"/>
      <c r="K1318" s="91"/>
      <c r="L1318" s="28" t="str">
        <f t="shared" si="2033"/>
        <v/>
      </c>
      <c r="M1318" s="29" t="str">
        <f t="shared" si="2034"/>
        <v/>
      </c>
      <c r="N1318" s="7"/>
      <c r="P1318" s="89" t="str">
        <f>IF(A1318="","",A1318)</f>
        <v/>
      </c>
      <c r="Q1318" s="78"/>
      <c r="R1318" s="78" t="str">
        <f t="shared" si="2035"/>
        <v/>
      </c>
      <c r="S1318" s="78"/>
      <c r="T1318" s="28" t="str">
        <f t="shared" si="2036"/>
        <v/>
      </c>
      <c r="U1318" s="78"/>
      <c r="V1318" s="78" t="str">
        <f t="shared" si="2037"/>
        <v/>
      </c>
      <c r="W1318" s="78"/>
      <c r="X1318" s="90"/>
      <c r="Y1318" s="91"/>
      <c r="Z1318" s="28" t="str">
        <f t="shared" si="2039"/>
        <v/>
      </c>
      <c r="AA1318" s="29" t="str">
        <f t="shared" si="2040"/>
        <v/>
      </c>
      <c r="AB1318" s="7"/>
      <c r="AD1318" s="89" t="str">
        <f>IF(BQ1318="","",BQ1318)</f>
        <v/>
      </c>
      <c r="AE1318" s="78"/>
      <c r="AF1318" s="78" t="str">
        <f t="shared" si="2041"/>
        <v/>
      </c>
      <c r="AG1318" s="78"/>
      <c r="AH1318" s="28" t="str">
        <f t="shared" si="2042"/>
        <v/>
      </c>
      <c r="AI1318" s="78"/>
      <c r="AJ1318" s="78" t="str">
        <f t="shared" si="2043"/>
        <v/>
      </c>
      <c r="AK1318" s="78"/>
      <c r="AL1318" s="90"/>
      <c r="AM1318" s="91"/>
      <c r="AN1318" s="28" t="str">
        <f t="shared" si="2045"/>
        <v/>
      </c>
      <c r="AO1318" s="29" t="str">
        <f t="shared" si="2046"/>
        <v/>
      </c>
      <c r="AP1318" s="7"/>
      <c r="AR1318" s="89"/>
      <c r="AS1318" s="78"/>
      <c r="AT1318" s="78" t="str">
        <f t="shared" si="2047"/>
        <v/>
      </c>
      <c r="AU1318" s="78"/>
      <c r="AV1318" s="28" t="str">
        <f t="shared" si="2048"/>
        <v/>
      </c>
      <c r="AW1318" s="78"/>
      <c r="AX1318" s="78" t="str">
        <f t="shared" si="2049"/>
        <v/>
      </c>
      <c r="AY1318" s="78"/>
      <c r="AZ1318" s="90" t="str">
        <f t="shared" ref="AZ1318:BA1318" si="2184">IF(AS1318="","",AZ1314)</f>
        <v/>
      </c>
      <c r="BA1318" s="91" t="str">
        <f t="shared" si="2184"/>
        <v/>
      </c>
      <c r="BB1318" s="28" t="str">
        <f t="shared" si="2069"/>
        <v/>
      </c>
      <c r="BC1318" s="29" t="str">
        <f t="shared" si="2070"/>
        <v/>
      </c>
      <c r="BD1318" s="29"/>
      <c r="BF1318" s="15"/>
      <c r="BG1318" s="9"/>
      <c r="BH1318" s="9" t="str">
        <f t="shared" si="2079"/>
        <v/>
      </c>
      <c r="BI1318" s="73"/>
      <c r="BJ1318" s="9" t="str">
        <f t="shared" si="2080"/>
        <v/>
      </c>
      <c r="BK1318" s="9"/>
      <c r="BL1318" s="9" t="str">
        <f t="shared" si="2081"/>
        <v/>
      </c>
      <c r="BM1318" s="9"/>
      <c r="BN1318" s="9"/>
      <c r="BO1318" s="9" t="str">
        <f t="shared" si="2082"/>
        <v/>
      </c>
      <c r="BP1318" s="10" t="str">
        <f t="shared" si="2083"/>
        <v/>
      </c>
      <c r="BQ1318" s="7"/>
      <c r="BS1318" s="1"/>
      <c r="BT1318" s="15"/>
      <c r="BU1318" s="9"/>
      <c r="BV1318" s="9" t="str">
        <f t="shared" si="2084"/>
        <v/>
      </c>
      <c r="BW1318" s="9"/>
      <c r="BX1318" s="9" t="str">
        <f t="shared" si="2085"/>
        <v/>
      </c>
      <c r="BY1318" s="9"/>
      <c r="BZ1318" s="9" t="str">
        <f t="shared" si="2086"/>
        <v/>
      </c>
      <c r="CA1318" s="9"/>
      <c r="CB1318" s="9"/>
      <c r="CC1318" s="9"/>
      <c r="CD1318" s="9" t="str">
        <f t="shared" si="2087"/>
        <v/>
      </c>
      <c r="CE1318" s="10" t="str">
        <f t="shared" si="2088"/>
        <v/>
      </c>
      <c r="CF1318" s="7"/>
      <c r="CH1318" s="15"/>
      <c r="CI1318" s="9"/>
      <c r="CJ1318" s="9" t="str">
        <f t="shared" si="2089"/>
        <v/>
      </c>
      <c r="CK1318" s="9"/>
      <c r="CL1318" s="9" t="str">
        <f t="shared" si="2090"/>
        <v/>
      </c>
      <c r="CM1318" s="9"/>
      <c r="CN1318" s="9" t="str">
        <f t="shared" si="2091"/>
        <v/>
      </c>
      <c r="CO1318" s="9"/>
      <c r="CP1318" s="9"/>
      <c r="CQ1318" s="9"/>
      <c r="CR1318" s="9" t="str">
        <f t="shared" si="2092"/>
        <v/>
      </c>
      <c r="CS1318" s="10" t="str">
        <f t="shared" si="2093"/>
        <v/>
      </c>
      <c r="CT1318" s="7"/>
    </row>
    <row r="1319" spans="1:113" ht="15" customHeight="1">
      <c r="A1319" s="15"/>
      <c r="B1319" s="15"/>
      <c r="C1319" s="9"/>
      <c r="D1319" s="9" t="str">
        <f t="shared" si="2029"/>
        <v/>
      </c>
      <c r="E1319" s="9"/>
      <c r="F1319" s="9" t="str">
        <f t="shared" si="2030"/>
        <v/>
      </c>
      <c r="G1319" s="9"/>
      <c r="H1319" s="9" t="str">
        <f t="shared" si="2031"/>
        <v/>
      </c>
      <c r="I1319" s="9"/>
      <c r="J1319" s="62"/>
      <c r="K1319" s="95"/>
      <c r="L1319" s="9" t="str">
        <f t="shared" si="2033"/>
        <v/>
      </c>
      <c r="M1319" s="10" t="str">
        <f t="shared" si="2034"/>
        <v/>
      </c>
      <c r="N1319" s="7"/>
      <c r="P1319" s="15"/>
      <c r="Q1319" s="9"/>
      <c r="R1319" s="9" t="str">
        <f t="shared" si="2035"/>
        <v/>
      </c>
      <c r="S1319" s="9"/>
      <c r="T1319" s="9" t="str">
        <f t="shared" si="2036"/>
        <v/>
      </c>
      <c r="U1319" s="9"/>
      <c r="V1319" s="9" t="str">
        <f t="shared" si="2037"/>
        <v/>
      </c>
      <c r="W1319" s="9"/>
      <c r="X1319" s="62"/>
      <c r="Y1319" s="95"/>
      <c r="Z1319" s="9" t="str">
        <f t="shared" si="2039"/>
        <v/>
      </c>
      <c r="AA1319" s="10" t="str">
        <f t="shared" si="2040"/>
        <v/>
      </c>
      <c r="AB1319" s="7"/>
      <c r="AD1319" s="15"/>
      <c r="AE1319" s="9"/>
      <c r="AF1319" s="9" t="str">
        <f t="shared" si="2041"/>
        <v/>
      </c>
      <c r="AG1319" s="9"/>
      <c r="AH1319" s="9" t="str">
        <f t="shared" si="2042"/>
        <v/>
      </c>
      <c r="AI1319" s="9"/>
      <c r="AJ1319" s="9" t="str">
        <f t="shared" si="2043"/>
        <v/>
      </c>
      <c r="AK1319" s="9"/>
      <c r="AL1319" s="62"/>
      <c r="AM1319" s="95"/>
      <c r="AN1319" s="9" t="str">
        <f t="shared" si="2045"/>
        <v/>
      </c>
      <c r="AO1319" s="10" t="str">
        <f t="shared" si="2046"/>
        <v/>
      </c>
      <c r="AP1319" s="7"/>
      <c r="AR1319" s="15"/>
      <c r="AS1319" s="9"/>
      <c r="AT1319" s="9" t="str">
        <f t="shared" si="2047"/>
        <v/>
      </c>
      <c r="AU1319" s="9"/>
      <c r="AV1319" s="9" t="str">
        <f t="shared" si="2048"/>
        <v/>
      </c>
      <c r="AW1319" s="9"/>
      <c r="AX1319" s="9" t="str">
        <f t="shared" si="2049"/>
        <v/>
      </c>
      <c r="AY1319" s="9"/>
      <c r="AZ1319" s="62" t="str">
        <f t="shared" ref="AZ1319:BA1319" si="2185">IF(AS1319="","",AZ1315)</f>
        <v/>
      </c>
      <c r="BA1319" s="9" t="str">
        <f t="shared" si="2185"/>
        <v/>
      </c>
      <c r="BB1319" s="9" t="str">
        <f t="shared" si="2069"/>
        <v/>
      </c>
      <c r="BC1319" s="10" t="str">
        <f t="shared" si="2070"/>
        <v/>
      </c>
      <c r="BD1319" s="10"/>
      <c r="BF1319" s="15"/>
      <c r="BG1319" s="9"/>
      <c r="BH1319" s="9" t="str">
        <f t="shared" si="2079"/>
        <v/>
      </c>
      <c r="BI1319" s="73"/>
      <c r="BJ1319" s="9" t="str">
        <f t="shared" si="2080"/>
        <v/>
      </c>
      <c r="BK1319" s="9"/>
      <c r="BL1319" s="9" t="str">
        <f t="shared" si="2081"/>
        <v/>
      </c>
      <c r="BM1319" s="9"/>
      <c r="BN1319" s="9"/>
      <c r="BO1319" s="9" t="str">
        <f t="shared" si="2082"/>
        <v/>
      </c>
      <c r="BP1319" s="10" t="str">
        <f t="shared" si="2083"/>
        <v/>
      </c>
      <c r="BQ1319" s="7"/>
      <c r="BS1319" s="1"/>
      <c r="BT1319" s="15"/>
      <c r="BU1319" s="9"/>
      <c r="BV1319" s="9" t="str">
        <f t="shared" si="2084"/>
        <v/>
      </c>
      <c r="BW1319" s="9"/>
      <c r="BX1319" s="9" t="str">
        <f t="shared" si="2085"/>
        <v/>
      </c>
      <c r="BY1319" s="9"/>
      <c r="BZ1319" s="9" t="str">
        <f t="shared" si="2086"/>
        <v/>
      </c>
      <c r="CA1319" s="9"/>
      <c r="CB1319" s="9"/>
      <c r="CC1319" s="9"/>
      <c r="CD1319" s="9" t="str">
        <f t="shared" si="2087"/>
        <v/>
      </c>
      <c r="CE1319" s="10" t="str">
        <f t="shared" si="2088"/>
        <v/>
      </c>
      <c r="CF1319" s="7"/>
      <c r="CH1319" s="15"/>
      <c r="CI1319" s="9"/>
      <c r="CJ1319" s="9" t="str">
        <f t="shared" si="2089"/>
        <v/>
      </c>
      <c r="CK1319" s="9"/>
      <c r="CL1319" s="9" t="str">
        <f t="shared" si="2090"/>
        <v/>
      </c>
      <c r="CM1319" s="9"/>
      <c r="CN1319" s="9" t="str">
        <f t="shared" si="2091"/>
        <v/>
      </c>
      <c r="CO1319" s="9"/>
      <c r="CP1319" s="9"/>
      <c r="CQ1319" s="9"/>
      <c r="CR1319" s="9" t="str">
        <f t="shared" si="2092"/>
        <v/>
      </c>
      <c r="CS1319" s="10" t="str">
        <f t="shared" si="2093"/>
        <v/>
      </c>
      <c r="CT1319" s="7"/>
    </row>
    <row r="1320" spans="1:113" ht="15" customHeight="1">
      <c r="A1320" s="15"/>
      <c r="B1320" s="15"/>
      <c r="C1320" s="9"/>
      <c r="D1320" s="9" t="str">
        <f t="shared" si="2029"/>
        <v/>
      </c>
      <c r="E1320" s="9"/>
      <c r="F1320" s="9" t="str">
        <f t="shared" si="2030"/>
        <v/>
      </c>
      <c r="G1320" s="9"/>
      <c r="H1320" s="9" t="str">
        <f t="shared" si="2031"/>
        <v/>
      </c>
      <c r="I1320" s="9"/>
      <c r="J1320" s="62"/>
      <c r="K1320" s="95"/>
      <c r="L1320" s="9" t="str">
        <f t="shared" si="2033"/>
        <v/>
      </c>
      <c r="M1320" s="10" t="str">
        <f t="shared" si="2034"/>
        <v/>
      </c>
      <c r="N1320" s="7"/>
      <c r="P1320" s="15"/>
      <c r="Q1320" s="9"/>
      <c r="R1320" s="9" t="str">
        <f t="shared" si="2035"/>
        <v/>
      </c>
      <c r="S1320" s="9"/>
      <c r="T1320" s="9" t="str">
        <f t="shared" si="2036"/>
        <v/>
      </c>
      <c r="U1320" s="9"/>
      <c r="V1320" s="9" t="str">
        <f t="shared" si="2037"/>
        <v/>
      </c>
      <c r="W1320" s="9"/>
      <c r="X1320" s="62"/>
      <c r="Y1320" s="95"/>
      <c r="Z1320" s="9" t="str">
        <f t="shared" si="2039"/>
        <v/>
      </c>
      <c r="AA1320" s="10" t="str">
        <f t="shared" si="2040"/>
        <v/>
      </c>
      <c r="AB1320" s="7"/>
      <c r="AD1320" s="15"/>
      <c r="AE1320" s="9"/>
      <c r="AF1320" s="9" t="str">
        <f t="shared" si="2041"/>
        <v/>
      </c>
      <c r="AG1320" s="9"/>
      <c r="AH1320" s="9" t="str">
        <f t="shared" si="2042"/>
        <v/>
      </c>
      <c r="AI1320" s="9"/>
      <c r="AJ1320" s="9" t="str">
        <f t="shared" si="2043"/>
        <v/>
      </c>
      <c r="AK1320" s="9"/>
      <c r="AL1320" s="62"/>
      <c r="AM1320" s="95"/>
      <c r="AN1320" s="9" t="str">
        <f t="shared" si="2045"/>
        <v/>
      </c>
      <c r="AO1320" s="10" t="str">
        <f t="shared" si="2046"/>
        <v/>
      </c>
      <c r="AP1320" s="7"/>
      <c r="AR1320" s="17"/>
      <c r="AS1320" s="9"/>
      <c r="AT1320" s="9" t="str">
        <f t="shared" si="2047"/>
        <v/>
      </c>
      <c r="AU1320" s="9"/>
      <c r="AV1320" s="9" t="str">
        <f t="shared" si="2048"/>
        <v/>
      </c>
      <c r="AW1320" s="9"/>
      <c r="AX1320" s="9" t="str">
        <f t="shared" si="2049"/>
        <v/>
      </c>
      <c r="AY1320" s="9"/>
      <c r="AZ1320" s="62" t="str">
        <f t="shared" ref="AZ1320:BA1320" si="2186">IF(AS1320="","",AZ1316)</f>
        <v/>
      </c>
      <c r="BA1320" s="9" t="str">
        <f t="shared" si="2186"/>
        <v/>
      </c>
      <c r="BB1320" s="9" t="str">
        <f t="shared" si="2069"/>
        <v/>
      </c>
      <c r="BC1320" s="10" t="str">
        <f t="shared" si="2070"/>
        <v/>
      </c>
      <c r="BD1320" s="10"/>
      <c r="BF1320" s="15"/>
      <c r="BG1320" s="9"/>
      <c r="BH1320" s="9" t="str">
        <f t="shared" si="2079"/>
        <v/>
      </c>
      <c r="BI1320" s="73"/>
      <c r="BJ1320" s="9" t="str">
        <f t="shared" si="2080"/>
        <v/>
      </c>
      <c r="BK1320" s="9"/>
      <c r="BL1320" s="9" t="str">
        <f t="shared" si="2081"/>
        <v/>
      </c>
      <c r="BM1320" s="9"/>
      <c r="BN1320" s="9"/>
      <c r="BO1320" s="9" t="str">
        <f t="shared" si="2082"/>
        <v/>
      </c>
      <c r="BP1320" s="10" t="str">
        <f t="shared" si="2083"/>
        <v/>
      </c>
      <c r="BQ1320" s="7"/>
      <c r="BS1320" s="1"/>
      <c r="BT1320" s="15"/>
      <c r="BU1320" s="9"/>
      <c r="BV1320" s="9" t="str">
        <f t="shared" si="2084"/>
        <v/>
      </c>
      <c r="BW1320" s="9"/>
      <c r="BX1320" s="9" t="str">
        <f t="shared" si="2085"/>
        <v/>
      </c>
      <c r="BY1320" s="9"/>
      <c r="BZ1320" s="9" t="str">
        <f t="shared" si="2086"/>
        <v/>
      </c>
      <c r="CA1320" s="9"/>
      <c r="CB1320" s="9"/>
      <c r="CC1320" s="9"/>
      <c r="CD1320" s="9" t="str">
        <f t="shared" si="2087"/>
        <v/>
      </c>
      <c r="CE1320" s="10" t="str">
        <f t="shared" si="2088"/>
        <v/>
      </c>
      <c r="CF1320" s="7"/>
      <c r="CH1320" s="15"/>
      <c r="CI1320" s="9"/>
      <c r="CJ1320" s="9" t="str">
        <f t="shared" si="2089"/>
        <v/>
      </c>
      <c r="CK1320" s="9"/>
      <c r="CL1320" s="9" t="str">
        <f t="shared" si="2090"/>
        <v/>
      </c>
      <c r="CM1320" s="9"/>
      <c r="CN1320" s="9" t="str">
        <f t="shared" si="2091"/>
        <v/>
      </c>
      <c r="CO1320" s="9"/>
      <c r="CP1320" s="9"/>
      <c r="CQ1320" s="9"/>
      <c r="CR1320" s="9" t="str">
        <f t="shared" si="2092"/>
        <v/>
      </c>
      <c r="CS1320" s="10" t="str">
        <f t="shared" si="2093"/>
        <v/>
      </c>
      <c r="CT1320" s="7"/>
    </row>
    <row r="1321" spans="1:113" ht="15" customHeight="1" thickBot="1">
      <c r="A1321" s="23"/>
      <c r="B1321" s="23"/>
      <c r="C1321" s="24"/>
      <c r="D1321" s="24" t="str">
        <f t="shared" si="2029"/>
        <v/>
      </c>
      <c r="E1321" s="24"/>
      <c r="F1321" s="24" t="str">
        <f t="shared" si="2030"/>
        <v/>
      </c>
      <c r="G1321" s="24"/>
      <c r="H1321" s="24" t="str">
        <f t="shared" si="2031"/>
        <v/>
      </c>
      <c r="I1321" s="24"/>
      <c r="J1321" s="63"/>
      <c r="K1321" s="24"/>
      <c r="L1321" s="24" t="str">
        <f t="shared" si="2033"/>
        <v/>
      </c>
      <c r="M1321" s="26" t="str">
        <f t="shared" si="2034"/>
        <v/>
      </c>
      <c r="N1321" s="7"/>
      <c r="P1321" s="23"/>
      <c r="Q1321" s="24"/>
      <c r="R1321" s="24" t="str">
        <f t="shared" si="2035"/>
        <v/>
      </c>
      <c r="S1321" s="24"/>
      <c r="T1321" s="24" t="str">
        <f t="shared" si="2036"/>
        <v/>
      </c>
      <c r="U1321" s="24"/>
      <c r="V1321" s="24" t="str">
        <f t="shared" si="2037"/>
        <v/>
      </c>
      <c r="W1321" s="24"/>
      <c r="X1321" s="63"/>
      <c r="Y1321" s="24"/>
      <c r="Z1321" s="24" t="str">
        <f t="shared" si="2039"/>
        <v/>
      </c>
      <c r="AA1321" s="26" t="str">
        <f t="shared" si="2040"/>
        <v/>
      </c>
      <c r="AB1321" s="7"/>
      <c r="AD1321" s="23"/>
      <c r="AE1321" s="24"/>
      <c r="AF1321" s="24" t="str">
        <f t="shared" si="2041"/>
        <v/>
      </c>
      <c r="AG1321" s="24"/>
      <c r="AH1321" s="24" t="str">
        <f t="shared" si="2042"/>
        <v/>
      </c>
      <c r="AI1321" s="24"/>
      <c r="AJ1321" s="24" t="str">
        <f t="shared" si="2043"/>
        <v/>
      </c>
      <c r="AK1321" s="24"/>
      <c r="AL1321" s="63"/>
      <c r="AM1321" s="24"/>
      <c r="AN1321" s="24" t="str">
        <f t="shared" si="2045"/>
        <v/>
      </c>
      <c r="AO1321" s="26" t="str">
        <f t="shared" si="2046"/>
        <v/>
      </c>
      <c r="AP1321" s="7"/>
      <c r="AR1321" s="23"/>
      <c r="AS1321" s="24"/>
      <c r="AT1321" s="24" t="str">
        <f t="shared" si="2047"/>
        <v/>
      </c>
      <c r="AU1321" s="24"/>
      <c r="AV1321" s="24" t="str">
        <f t="shared" si="2048"/>
        <v/>
      </c>
      <c r="AW1321" s="24"/>
      <c r="AX1321" s="24" t="str">
        <f t="shared" si="2049"/>
        <v/>
      </c>
      <c r="AY1321" s="24"/>
      <c r="AZ1321" s="63" t="str">
        <f t="shared" ref="AZ1321:BA1321" si="2187">IF(AS1321="","",AZ1317)</f>
        <v/>
      </c>
      <c r="BA1321" s="96" t="str">
        <f t="shared" si="2187"/>
        <v/>
      </c>
      <c r="BB1321" s="24" t="str">
        <f t="shared" si="2069"/>
        <v/>
      </c>
      <c r="BC1321" s="26" t="str">
        <f t="shared" si="2070"/>
        <v/>
      </c>
      <c r="BD1321" s="26"/>
      <c r="BF1321" s="15"/>
      <c r="BG1321" s="9"/>
      <c r="BH1321" s="9" t="str">
        <f t="shared" si="2079"/>
        <v/>
      </c>
      <c r="BI1321" s="73"/>
      <c r="BJ1321" s="9" t="str">
        <f t="shared" si="2080"/>
        <v/>
      </c>
      <c r="BK1321" s="9"/>
      <c r="BL1321" s="9" t="str">
        <f t="shared" si="2081"/>
        <v/>
      </c>
      <c r="BM1321" s="9"/>
      <c r="BN1321" s="9"/>
      <c r="BO1321" s="9" t="str">
        <f t="shared" si="2082"/>
        <v/>
      </c>
      <c r="BP1321" s="10" t="str">
        <f t="shared" si="2083"/>
        <v/>
      </c>
      <c r="BQ1321" s="7"/>
      <c r="BS1321" s="1"/>
      <c r="BT1321" s="15"/>
      <c r="BU1321" s="9"/>
      <c r="BV1321" s="9" t="str">
        <f t="shared" si="2084"/>
        <v/>
      </c>
      <c r="BW1321" s="9"/>
      <c r="BX1321" s="9" t="str">
        <f t="shared" si="2085"/>
        <v/>
      </c>
      <c r="BY1321" s="9"/>
      <c r="BZ1321" s="9" t="str">
        <f t="shared" si="2086"/>
        <v/>
      </c>
      <c r="CA1321" s="9"/>
      <c r="CB1321" s="9"/>
      <c r="CC1321" s="9"/>
      <c r="CD1321" s="9" t="str">
        <f t="shared" si="2087"/>
        <v/>
      </c>
      <c r="CE1321" s="10" t="str">
        <f t="shared" si="2088"/>
        <v/>
      </c>
      <c r="CF1321" s="7"/>
      <c r="CH1321" s="15"/>
      <c r="CI1321" s="9"/>
      <c r="CJ1321" s="9" t="str">
        <f t="shared" si="2089"/>
        <v/>
      </c>
      <c r="CK1321" s="9"/>
      <c r="CL1321" s="9" t="str">
        <f t="shared" si="2090"/>
        <v/>
      </c>
      <c r="CM1321" s="9"/>
      <c r="CN1321" s="9" t="str">
        <f t="shared" si="2091"/>
        <v/>
      </c>
      <c r="CO1321" s="9"/>
      <c r="CP1321" s="9"/>
      <c r="CQ1321" s="9"/>
      <c r="CR1321" s="9" t="str">
        <f t="shared" si="2092"/>
        <v/>
      </c>
      <c r="CS1321" s="10" t="str">
        <f t="shared" si="2093"/>
        <v/>
      </c>
      <c r="CT1321" s="7"/>
    </row>
    <row r="1322" spans="1:113" ht="15" customHeight="1" thickTop="1">
      <c r="A1322" s="89"/>
      <c r="B1322" s="89"/>
      <c r="C1322" s="78"/>
      <c r="D1322" s="78" t="str">
        <f t="shared" si="2029"/>
        <v/>
      </c>
      <c r="E1322" s="78"/>
      <c r="F1322" s="28" t="str">
        <f t="shared" si="2030"/>
        <v/>
      </c>
      <c r="G1322" s="78"/>
      <c r="H1322" s="78" t="str">
        <f t="shared" si="2031"/>
        <v/>
      </c>
      <c r="I1322" s="78"/>
      <c r="J1322" s="90"/>
      <c r="K1322" s="91"/>
      <c r="L1322" s="28" t="str">
        <f t="shared" si="2033"/>
        <v/>
      </c>
      <c r="M1322" s="29" t="str">
        <f t="shared" si="2034"/>
        <v/>
      </c>
      <c r="N1322" s="7"/>
      <c r="P1322" s="89"/>
      <c r="Q1322" s="78"/>
      <c r="R1322" s="78" t="str">
        <f t="shared" si="2035"/>
        <v/>
      </c>
      <c r="S1322" s="78"/>
      <c r="T1322" s="28" t="str">
        <f t="shared" si="2036"/>
        <v/>
      </c>
      <c r="U1322" s="78"/>
      <c r="V1322" s="78" t="str">
        <f t="shared" si="2037"/>
        <v/>
      </c>
      <c r="W1322" s="78"/>
      <c r="X1322" s="90"/>
      <c r="Y1322" s="91"/>
      <c r="Z1322" s="28" t="str">
        <f t="shared" si="2039"/>
        <v/>
      </c>
      <c r="AA1322" s="29" t="str">
        <f t="shared" si="2040"/>
        <v/>
      </c>
      <c r="AB1322" s="7"/>
      <c r="AD1322" s="89"/>
      <c r="AE1322" s="78"/>
      <c r="AF1322" s="78" t="str">
        <f t="shared" si="2041"/>
        <v/>
      </c>
      <c r="AG1322" s="78"/>
      <c r="AH1322" s="28" t="str">
        <f t="shared" si="2042"/>
        <v/>
      </c>
      <c r="AI1322" s="78"/>
      <c r="AJ1322" s="78" t="str">
        <f t="shared" si="2043"/>
        <v/>
      </c>
      <c r="AK1322" s="78"/>
      <c r="AL1322" s="90"/>
      <c r="AM1322" s="91"/>
      <c r="AN1322" s="28" t="str">
        <f t="shared" si="2045"/>
        <v/>
      </c>
      <c r="AO1322" s="29" t="str">
        <f t="shared" si="2046"/>
        <v/>
      </c>
      <c r="AP1322" s="7"/>
      <c r="AR1322" s="89"/>
      <c r="AS1322" s="78"/>
      <c r="AT1322" s="78" t="str">
        <f t="shared" ref="AT1322:AT1325" si="2188">IF(AS1322="","",AS1322-#REF!)</f>
        <v/>
      </c>
      <c r="AU1322" s="78"/>
      <c r="AV1322" s="28" t="str">
        <f t="shared" ref="AV1322:AV1325" si="2189">IF(AU1322="","",AU1322-#REF!)</f>
        <v/>
      </c>
      <c r="AW1322" s="78"/>
      <c r="AX1322" s="78" t="str">
        <f t="shared" ref="AX1322:AX1325" si="2190">IF(AW1322="","",#REF!+#REF!-AW1322)</f>
        <v/>
      </c>
      <c r="AY1322" s="78"/>
      <c r="AZ1322" s="90"/>
      <c r="BA1322" s="94"/>
      <c r="BB1322" s="91"/>
      <c r="BC1322" s="78"/>
      <c r="BD1322" s="29"/>
      <c r="BF1322" s="15"/>
      <c r="BG1322" s="9"/>
      <c r="BH1322" s="9" t="str">
        <f t="shared" si="2079"/>
        <v/>
      </c>
      <c r="BI1322" s="73"/>
      <c r="BJ1322" s="9" t="str">
        <f t="shared" si="2080"/>
        <v/>
      </c>
      <c r="BK1322" s="9"/>
      <c r="BL1322" s="9" t="str">
        <f t="shared" si="2081"/>
        <v/>
      </c>
      <c r="BM1322" s="9"/>
      <c r="BN1322" s="9"/>
      <c r="BO1322" s="9" t="str">
        <f t="shared" si="2082"/>
        <v/>
      </c>
      <c r="BP1322" s="10" t="str">
        <f t="shared" si="2083"/>
        <v/>
      </c>
      <c r="BQ1322" s="7"/>
      <c r="BS1322" s="1"/>
      <c r="BT1322" s="15"/>
      <c r="BU1322" s="9"/>
      <c r="BV1322" s="9" t="str">
        <f t="shared" si="2084"/>
        <v/>
      </c>
      <c r="BW1322" s="9"/>
      <c r="BX1322" s="9" t="str">
        <f t="shared" si="2085"/>
        <v/>
      </c>
      <c r="BY1322" s="9"/>
      <c r="BZ1322" s="9" t="str">
        <f t="shared" si="2086"/>
        <v/>
      </c>
      <c r="CA1322" s="9"/>
      <c r="CB1322" s="9"/>
      <c r="CC1322" s="9"/>
      <c r="CD1322" s="9" t="str">
        <f t="shared" si="2087"/>
        <v/>
      </c>
      <c r="CE1322" s="10" t="str">
        <f t="shared" si="2088"/>
        <v/>
      </c>
      <c r="CF1322" s="7"/>
      <c r="CH1322" s="15"/>
      <c r="CI1322" s="9"/>
      <c r="CJ1322" s="9" t="str">
        <f t="shared" si="2089"/>
        <v/>
      </c>
      <c r="CK1322" s="9"/>
      <c r="CL1322" s="9" t="str">
        <f t="shared" si="2090"/>
        <v/>
      </c>
      <c r="CM1322" s="9"/>
      <c r="CN1322" s="9" t="str">
        <f t="shared" si="2091"/>
        <v/>
      </c>
      <c r="CO1322" s="9"/>
      <c r="CP1322" s="9"/>
      <c r="CQ1322" s="9"/>
      <c r="CR1322" s="9" t="str">
        <f t="shared" si="2092"/>
        <v/>
      </c>
      <c r="CS1322" s="10" t="str">
        <f t="shared" si="2093"/>
        <v/>
      </c>
      <c r="CT1322" s="7"/>
    </row>
    <row r="1323" spans="1:113" ht="15" customHeight="1">
      <c r="A1323" s="15"/>
      <c r="B1323" s="15"/>
      <c r="C1323" s="9"/>
      <c r="D1323" s="9" t="str">
        <f t="shared" si="2029"/>
        <v/>
      </c>
      <c r="E1323" s="9"/>
      <c r="F1323" s="9" t="str">
        <f t="shared" si="2030"/>
        <v/>
      </c>
      <c r="G1323" s="9"/>
      <c r="H1323" s="9" t="str">
        <f t="shared" si="2031"/>
        <v/>
      </c>
      <c r="I1323" s="9"/>
      <c r="J1323" s="62"/>
      <c r="K1323" s="95"/>
      <c r="L1323" s="9" t="str">
        <f t="shared" si="2033"/>
        <v/>
      </c>
      <c r="M1323" s="10" t="str">
        <f t="shared" si="2034"/>
        <v/>
      </c>
      <c r="N1323" s="7"/>
      <c r="P1323" s="15"/>
      <c r="Q1323" s="9"/>
      <c r="R1323" s="9" t="str">
        <f t="shared" si="2035"/>
        <v/>
      </c>
      <c r="S1323" s="9"/>
      <c r="T1323" s="9" t="str">
        <f t="shared" si="2036"/>
        <v/>
      </c>
      <c r="U1323" s="9"/>
      <c r="V1323" s="9" t="str">
        <f t="shared" si="2037"/>
        <v/>
      </c>
      <c r="W1323" s="9"/>
      <c r="X1323" s="62"/>
      <c r="Y1323" s="95"/>
      <c r="Z1323" s="9" t="str">
        <f t="shared" si="2039"/>
        <v/>
      </c>
      <c r="AA1323" s="10" t="str">
        <f t="shared" si="2040"/>
        <v/>
      </c>
      <c r="AB1323" s="7"/>
      <c r="AD1323" s="15"/>
      <c r="AE1323" s="9"/>
      <c r="AF1323" s="9" t="str">
        <f t="shared" si="2041"/>
        <v/>
      </c>
      <c r="AG1323" s="9"/>
      <c r="AH1323" s="9" t="str">
        <f t="shared" si="2042"/>
        <v/>
      </c>
      <c r="AI1323" s="9"/>
      <c r="AJ1323" s="9" t="str">
        <f t="shared" si="2043"/>
        <v/>
      </c>
      <c r="AK1323" s="9"/>
      <c r="AL1323" s="62"/>
      <c r="AM1323" s="95"/>
      <c r="AN1323" s="9" t="str">
        <f t="shared" si="2045"/>
        <v/>
      </c>
      <c r="AO1323" s="10" t="str">
        <f t="shared" si="2046"/>
        <v/>
      </c>
      <c r="AP1323" s="7"/>
      <c r="AR1323" s="15"/>
      <c r="AS1323" s="9"/>
      <c r="AT1323" s="9" t="str">
        <f t="shared" si="2188"/>
        <v/>
      </c>
      <c r="AU1323" s="9"/>
      <c r="AV1323" s="9" t="str">
        <f t="shared" si="2189"/>
        <v/>
      </c>
      <c r="AW1323" s="9"/>
      <c r="AX1323" s="9" t="str">
        <f t="shared" si="2190"/>
        <v/>
      </c>
      <c r="AY1323" s="9"/>
      <c r="AZ1323" s="62"/>
      <c r="BA1323" s="16"/>
      <c r="BB1323" s="95"/>
      <c r="BC1323" s="9"/>
      <c r="BD1323" s="10"/>
      <c r="BF1323" s="15"/>
      <c r="BG1323" s="9"/>
      <c r="BH1323" s="9" t="str">
        <f t="shared" si="2079"/>
        <v/>
      </c>
      <c r="BI1323" s="73"/>
      <c r="BJ1323" s="9" t="str">
        <f t="shared" si="2080"/>
        <v/>
      </c>
      <c r="BK1323" s="9"/>
      <c r="BL1323" s="9" t="str">
        <f t="shared" si="2081"/>
        <v/>
      </c>
      <c r="BM1323" s="9"/>
      <c r="BN1323" s="9"/>
      <c r="BO1323" s="9" t="str">
        <f t="shared" si="2082"/>
        <v/>
      </c>
      <c r="BP1323" s="10" t="str">
        <f t="shared" si="2083"/>
        <v/>
      </c>
      <c r="BQ1323" s="7"/>
      <c r="BS1323" s="1"/>
      <c r="BT1323" s="15"/>
      <c r="BU1323" s="9"/>
      <c r="BV1323" s="9" t="str">
        <f t="shared" si="2084"/>
        <v/>
      </c>
      <c r="BW1323" s="9"/>
      <c r="BX1323" s="9" t="str">
        <f t="shared" si="2085"/>
        <v/>
      </c>
      <c r="BY1323" s="9"/>
      <c r="BZ1323" s="9" t="str">
        <f t="shared" si="2086"/>
        <v/>
      </c>
      <c r="CA1323" s="9"/>
      <c r="CB1323" s="9"/>
      <c r="CC1323" s="9"/>
      <c r="CD1323" s="9" t="str">
        <f t="shared" si="2087"/>
        <v/>
      </c>
      <c r="CE1323" s="10" t="str">
        <f t="shared" si="2088"/>
        <v/>
      </c>
      <c r="CF1323" s="7"/>
      <c r="CH1323" s="15"/>
      <c r="CI1323" s="9"/>
      <c r="CJ1323" s="9" t="str">
        <f t="shared" si="2089"/>
        <v/>
      </c>
      <c r="CK1323" s="9"/>
      <c r="CL1323" s="9" t="str">
        <f t="shared" si="2090"/>
        <v/>
      </c>
      <c r="CM1323" s="9"/>
      <c r="CN1323" s="9" t="str">
        <f t="shared" si="2091"/>
        <v/>
      </c>
      <c r="CO1323" s="9"/>
      <c r="CP1323" s="9"/>
      <c r="CQ1323" s="9"/>
      <c r="CR1323" s="9" t="str">
        <f t="shared" si="2092"/>
        <v/>
      </c>
      <c r="CS1323" s="10" t="str">
        <f t="shared" si="2093"/>
        <v/>
      </c>
      <c r="CT1323" s="7"/>
    </row>
    <row r="1324" spans="1:113" ht="15" customHeight="1">
      <c r="A1324" s="15"/>
      <c r="B1324" s="15"/>
      <c r="C1324" s="9"/>
      <c r="D1324" s="9" t="str">
        <f t="shared" si="2029"/>
        <v/>
      </c>
      <c r="E1324" s="9"/>
      <c r="F1324" s="9" t="str">
        <f t="shared" si="2030"/>
        <v/>
      </c>
      <c r="G1324" s="9"/>
      <c r="H1324" s="9" t="str">
        <f t="shared" si="2031"/>
        <v/>
      </c>
      <c r="I1324" s="9"/>
      <c r="J1324" s="62"/>
      <c r="K1324" s="95"/>
      <c r="L1324" s="9" t="str">
        <f t="shared" si="2033"/>
        <v/>
      </c>
      <c r="M1324" s="10" t="str">
        <f t="shared" si="2034"/>
        <v/>
      </c>
      <c r="N1324" s="7"/>
      <c r="P1324" s="15"/>
      <c r="Q1324" s="9"/>
      <c r="R1324" s="9" t="str">
        <f t="shared" si="2035"/>
        <v/>
      </c>
      <c r="S1324" s="9"/>
      <c r="T1324" s="9" t="str">
        <f t="shared" si="2036"/>
        <v/>
      </c>
      <c r="U1324" s="9"/>
      <c r="V1324" s="9" t="str">
        <f t="shared" si="2037"/>
        <v/>
      </c>
      <c r="W1324" s="9"/>
      <c r="X1324" s="62"/>
      <c r="Y1324" s="95"/>
      <c r="Z1324" s="9" t="str">
        <f t="shared" si="2039"/>
        <v/>
      </c>
      <c r="AA1324" s="10" t="str">
        <f t="shared" si="2040"/>
        <v/>
      </c>
      <c r="AB1324" s="7"/>
      <c r="AD1324" s="15"/>
      <c r="AE1324" s="9"/>
      <c r="AF1324" s="9" t="str">
        <f t="shared" si="2041"/>
        <v/>
      </c>
      <c r="AG1324" s="9"/>
      <c r="AH1324" s="9" t="str">
        <f t="shared" si="2042"/>
        <v/>
      </c>
      <c r="AI1324" s="9"/>
      <c r="AJ1324" s="9" t="str">
        <f t="shared" si="2043"/>
        <v/>
      </c>
      <c r="AK1324" s="9"/>
      <c r="AL1324" s="62"/>
      <c r="AM1324" s="95"/>
      <c r="AN1324" s="9" t="str">
        <f t="shared" si="2045"/>
        <v/>
      </c>
      <c r="AO1324" s="10" t="str">
        <f t="shared" si="2046"/>
        <v/>
      </c>
      <c r="AP1324" s="7"/>
      <c r="AR1324" s="17"/>
      <c r="AS1324" s="9"/>
      <c r="AT1324" s="9" t="str">
        <f t="shared" si="2188"/>
        <v/>
      </c>
      <c r="AU1324" s="9"/>
      <c r="AV1324" s="9" t="str">
        <f t="shared" si="2189"/>
        <v/>
      </c>
      <c r="AW1324" s="9"/>
      <c r="AX1324" s="9" t="str">
        <f t="shared" si="2190"/>
        <v/>
      </c>
      <c r="AY1324" s="9"/>
      <c r="AZ1324" s="62"/>
      <c r="BA1324" s="16"/>
      <c r="BB1324" s="95"/>
      <c r="BC1324" s="9"/>
      <c r="BD1324" s="10"/>
      <c r="BF1324" s="15"/>
      <c r="BG1324" s="9"/>
      <c r="BH1324" s="9" t="str">
        <f t="shared" si="2079"/>
        <v/>
      </c>
      <c r="BI1324" s="73"/>
      <c r="BJ1324" s="9" t="str">
        <f t="shared" si="2080"/>
        <v/>
      </c>
      <c r="BK1324" s="9"/>
      <c r="BL1324" s="9" t="str">
        <f t="shared" si="2081"/>
        <v/>
      </c>
      <c r="BM1324" s="9"/>
      <c r="BN1324" s="9"/>
      <c r="BO1324" s="9" t="str">
        <f t="shared" si="2082"/>
        <v/>
      </c>
      <c r="BP1324" s="10" t="str">
        <f t="shared" si="2083"/>
        <v/>
      </c>
      <c r="BQ1324" s="7"/>
      <c r="BS1324" s="1"/>
      <c r="BT1324" s="15"/>
      <c r="BU1324" s="9"/>
      <c r="BV1324" s="9" t="str">
        <f t="shared" si="2084"/>
        <v/>
      </c>
      <c r="BW1324" s="9"/>
      <c r="BX1324" s="9" t="str">
        <f t="shared" si="2085"/>
        <v/>
      </c>
      <c r="BY1324" s="9"/>
      <c r="BZ1324" s="9" t="str">
        <f t="shared" si="2086"/>
        <v/>
      </c>
      <c r="CA1324" s="9"/>
      <c r="CB1324" s="9"/>
      <c r="CC1324" s="9"/>
      <c r="CD1324" s="9" t="str">
        <f t="shared" si="2087"/>
        <v/>
      </c>
      <c r="CE1324" s="10" t="str">
        <f t="shared" si="2088"/>
        <v/>
      </c>
      <c r="CF1324" s="7"/>
      <c r="CH1324" s="15"/>
      <c r="CI1324" s="9"/>
      <c r="CJ1324" s="9" t="str">
        <f t="shared" si="2089"/>
        <v/>
      </c>
      <c r="CK1324" s="9"/>
      <c r="CL1324" s="9" t="str">
        <f t="shared" si="2090"/>
        <v/>
      </c>
      <c r="CM1324" s="9"/>
      <c r="CN1324" s="9" t="str">
        <f t="shared" si="2091"/>
        <v/>
      </c>
      <c r="CO1324" s="9"/>
      <c r="CP1324" s="9"/>
      <c r="CQ1324" s="9"/>
      <c r="CR1324" s="9" t="str">
        <f t="shared" si="2092"/>
        <v/>
      </c>
      <c r="CS1324" s="10" t="str">
        <f t="shared" si="2093"/>
        <v/>
      </c>
      <c r="CT1324" s="7"/>
      <c r="CU1324" s="250"/>
      <c r="CV1324" s="250"/>
      <c r="CW1324" s="250"/>
      <c r="CX1324" s="250"/>
      <c r="CY1324" s="250"/>
      <c r="CZ1324" s="13"/>
      <c r="DA1324" s="250"/>
      <c r="DI1324" s="250"/>
    </row>
    <row r="1325" spans="1:113" ht="15" customHeight="1" thickBot="1">
      <c r="A1325" s="23"/>
      <c r="B1325" s="23"/>
      <c r="C1325" s="24"/>
      <c r="D1325" s="24" t="str">
        <f t="shared" si="2029"/>
        <v/>
      </c>
      <c r="E1325" s="24"/>
      <c r="F1325" s="24" t="str">
        <f t="shared" si="2030"/>
        <v/>
      </c>
      <c r="G1325" s="24"/>
      <c r="H1325" s="24" t="str">
        <f t="shared" si="2031"/>
        <v/>
      </c>
      <c r="I1325" s="24"/>
      <c r="J1325" s="63"/>
      <c r="K1325" s="24"/>
      <c r="L1325" s="24" t="str">
        <f t="shared" si="2033"/>
        <v/>
      </c>
      <c r="M1325" s="26" t="str">
        <f t="shared" si="2034"/>
        <v/>
      </c>
      <c r="N1325" s="7"/>
      <c r="P1325" s="23"/>
      <c r="Q1325" s="24"/>
      <c r="R1325" s="24" t="str">
        <f t="shared" si="2035"/>
        <v/>
      </c>
      <c r="S1325" s="24"/>
      <c r="T1325" s="24" t="str">
        <f t="shared" si="2036"/>
        <v/>
      </c>
      <c r="U1325" s="24"/>
      <c r="V1325" s="24" t="str">
        <f t="shared" si="2037"/>
        <v/>
      </c>
      <c r="W1325" s="24"/>
      <c r="X1325" s="63"/>
      <c r="Y1325" s="24"/>
      <c r="Z1325" s="24" t="str">
        <f t="shared" si="2039"/>
        <v/>
      </c>
      <c r="AA1325" s="26" t="str">
        <f t="shared" si="2040"/>
        <v/>
      </c>
      <c r="AB1325" s="7"/>
      <c r="AD1325" s="23"/>
      <c r="AE1325" s="24"/>
      <c r="AF1325" s="24" t="str">
        <f t="shared" si="2041"/>
        <v/>
      </c>
      <c r="AG1325" s="24"/>
      <c r="AH1325" s="24" t="str">
        <f t="shared" si="2042"/>
        <v/>
      </c>
      <c r="AI1325" s="24"/>
      <c r="AJ1325" s="24" t="str">
        <f t="shared" si="2043"/>
        <v/>
      </c>
      <c r="AK1325" s="24"/>
      <c r="AL1325" s="63"/>
      <c r="AM1325" s="24"/>
      <c r="AN1325" s="24" t="str">
        <f t="shared" si="2045"/>
        <v/>
      </c>
      <c r="AO1325" s="26" t="str">
        <f t="shared" si="2046"/>
        <v/>
      </c>
      <c r="AP1325" s="7"/>
      <c r="AR1325" s="23"/>
      <c r="AS1325" s="24"/>
      <c r="AT1325" s="24" t="str">
        <f t="shared" si="2188"/>
        <v/>
      </c>
      <c r="AU1325" s="24"/>
      <c r="AV1325" s="24" t="str">
        <f t="shared" si="2189"/>
        <v/>
      </c>
      <c r="AW1325" s="24"/>
      <c r="AX1325" s="24" t="str">
        <f t="shared" si="2190"/>
        <v/>
      </c>
      <c r="AY1325" s="24"/>
      <c r="AZ1325" s="63"/>
      <c r="BA1325" s="25"/>
      <c r="BB1325" s="96"/>
      <c r="BC1325" s="24"/>
      <c r="BD1325" s="26"/>
      <c r="BF1325" s="15"/>
      <c r="BG1325" s="9"/>
      <c r="BH1325" s="9" t="str">
        <f t="shared" si="2079"/>
        <v/>
      </c>
      <c r="BI1325" s="73"/>
      <c r="BJ1325" s="9" t="str">
        <f t="shared" si="2080"/>
        <v/>
      </c>
      <c r="BK1325" s="9"/>
      <c r="BL1325" s="9" t="str">
        <f t="shared" si="2081"/>
        <v/>
      </c>
      <c r="BM1325" s="9"/>
      <c r="BN1325" s="9"/>
      <c r="BO1325" s="9" t="str">
        <f t="shared" si="2082"/>
        <v/>
      </c>
      <c r="BP1325" s="10" t="str">
        <f t="shared" si="2083"/>
        <v/>
      </c>
      <c r="BQ1325" s="7"/>
      <c r="BS1325" s="1"/>
      <c r="BT1325" s="15"/>
      <c r="BU1325" s="9"/>
      <c r="BV1325" s="9" t="str">
        <f t="shared" si="2084"/>
        <v/>
      </c>
      <c r="BW1325" s="9"/>
      <c r="BX1325" s="9" t="str">
        <f t="shared" si="2085"/>
        <v/>
      </c>
      <c r="BY1325" s="9"/>
      <c r="BZ1325" s="9" t="str">
        <f t="shared" si="2086"/>
        <v/>
      </c>
      <c r="CA1325" s="9"/>
      <c r="CB1325" s="9"/>
      <c r="CC1325" s="9"/>
      <c r="CD1325" s="9" t="str">
        <f t="shared" si="2087"/>
        <v/>
      </c>
      <c r="CE1325" s="10" t="str">
        <f t="shared" si="2088"/>
        <v/>
      </c>
      <c r="CF1325" s="7"/>
      <c r="CH1325" s="15"/>
      <c r="CI1325" s="9"/>
      <c r="CJ1325" s="9" t="str">
        <f t="shared" si="2089"/>
        <v/>
      </c>
      <c r="CK1325" s="9"/>
      <c r="CL1325" s="9" t="str">
        <f t="shared" si="2090"/>
        <v/>
      </c>
      <c r="CM1325" s="9"/>
      <c r="CN1325" s="9" t="str">
        <f t="shared" si="2091"/>
        <v/>
      </c>
      <c r="CO1325" s="9"/>
      <c r="CP1325" s="9"/>
      <c r="CQ1325" s="9"/>
      <c r="CR1325" s="9" t="str">
        <f t="shared" si="2092"/>
        <v/>
      </c>
      <c r="CS1325" s="10" t="str">
        <f t="shared" si="2093"/>
        <v/>
      </c>
      <c r="CT1325" s="7"/>
      <c r="CU1325" s="250"/>
      <c r="CV1325" s="250"/>
      <c r="CW1325" s="250"/>
      <c r="CX1325" s="250"/>
      <c r="CY1325" s="250"/>
      <c r="CZ1325" s="13"/>
      <c r="DA1325" s="250"/>
      <c r="DI1325" s="250"/>
    </row>
    <row r="1326" spans="1:113" ht="15" customHeight="1" thickTop="1">
      <c r="A1326" s="89"/>
      <c r="B1326" s="89"/>
      <c r="C1326" s="78"/>
      <c r="D1326" s="78" t="str">
        <f t="shared" ref="D1326:D1329" si="2191">IF(C1326="","",C1326-#REF!)</f>
        <v/>
      </c>
      <c r="E1326" s="78"/>
      <c r="F1326" s="28" t="str">
        <f t="shared" ref="F1326:F1329" si="2192">IF(E1326="","",E1326-#REF!)</f>
        <v/>
      </c>
      <c r="G1326" s="78"/>
      <c r="H1326" s="78" t="str">
        <f t="shared" ref="H1326:H1329" si="2193">IF(G1326="","",#REF!+#REF!-G1326)</f>
        <v/>
      </c>
      <c r="I1326" s="78"/>
      <c r="J1326" s="90"/>
      <c r="K1326" s="91"/>
      <c r="L1326" s="78"/>
      <c r="M1326" s="29" t="str">
        <f t="shared" si="2034"/>
        <v/>
      </c>
      <c r="N1326" s="7"/>
      <c r="P1326" s="89"/>
      <c r="Q1326" s="78"/>
      <c r="R1326" s="78" t="str">
        <f t="shared" ref="R1326:R1329" si="2194">IF(Q1326="","",Q1326-#REF!)</f>
        <v/>
      </c>
      <c r="S1326" s="78"/>
      <c r="T1326" s="28" t="str">
        <f t="shared" ref="T1326:T1329" si="2195">IF(S1326="","",S1326-#REF!)</f>
        <v/>
      </c>
      <c r="U1326" s="78"/>
      <c r="V1326" s="78" t="str">
        <f t="shared" ref="V1326:V1329" si="2196">IF(U1326="","",#REF!+#REF!-U1326)</f>
        <v/>
      </c>
      <c r="W1326" s="78"/>
      <c r="X1326" s="90"/>
      <c r="Y1326" s="91"/>
      <c r="Z1326" s="78"/>
      <c r="AA1326" s="29" t="str">
        <f t="shared" si="2040"/>
        <v/>
      </c>
      <c r="AB1326" s="7"/>
      <c r="AD1326" s="89"/>
      <c r="AE1326" s="78"/>
      <c r="AF1326" s="78" t="str">
        <f t="shared" ref="AF1326:AF1329" si="2197">IF(AE1326="","",AE1326-#REF!)</f>
        <v/>
      </c>
      <c r="AG1326" s="78"/>
      <c r="AH1326" s="28" t="str">
        <f t="shared" ref="AH1326:AH1329" si="2198">IF(AG1326="","",AG1326-#REF!)</f>
        <v/>
      </c>
      <c r="AI1326" s="78"/>
      <c r="AJ1326" s="78" t="str">
        <f t="shared" ref="AJ1326:AJ1329" si="2199">IF(AI1326="","",#REF!+#REF!-AI1326)</f>
        <v/>
      </c>
      <c r="AK1326" s="78"/>
      <c r="AL1326" s="90"/>
      <c r="AM1326" s="91"/>
      <c r="AN1326" s="78"/>
      <c r="AO1326" s="29" t="str">
        <f t="shared" si="2046"/>
        <v/>
      </c>
      <c r="AP1326" s="7"/>
      <c r="AR1326" s="89"/>
      <c r="AS1326" s="9"/>
      <c r="AT1326" s="9" t="str">
        <f t="shared" ref="AT1326:AT1329" si="2200">IF(AS1326="","",AS1326-AS1325)</f>
        <v/>
      </c>
      <c r="AU1326" s="9"/>
      <c r="AV1326" s="9" t="str">
        <f t="shared" ref="AV1326:AV1330" si="2201">IF(AU1326="","",AU1326-AU1325)</f>
        <v/>
      </c>
      <c r="AW1326" s="9"/>
      <c r="AX1326" s="9" t="str">
        <f t="shared" ref="AX1326:AX1330" si="2202">IF(AW1326="","",AW1325+AY1325-AW1326)</f>
        <v/>
      </c>
      <c r="AY1326" s="9"/>
      <c r="AZ1326" s="62"/>
      <c r="BA1326" s="9"/>
      <c r="BB1326" s="9" t="str">
        <f t="shared" ref="BB1326:BB1330" si="2203">IF(BA1326="","",AX1326*BA1326)</f>
        <v/>
      </c>
      <c r="BC1326" s="10" t="str">
        <f t="shared" ref="BC1326:BC1330" si="2204">IF(BB1326="","",BB1326/(AT1326*100))</f>
        <v/>
      </c>
      <c r="BD1326" s="7"/>
      <c r="BF1326" s="15"/>
      <c r="BG1326" s="9"/>
      <c r="BH1326" s="9" t="str">
        <f t="shared" si="2079"/>
        <v/>
      </c>
      <c r="BI1326" s="73"/>
      <c r="BJ1326" s="9" t="str">
        <f t="shared" si="2080"/>
        <v/>
      </c>
      <c r="BK1326" s="9"/>
      <c r="BL1326" s="9" t="str">
        <f t="shared" si="2081"/>
        <v/>
      </c>
      <c r="BM1326" s="9"/>
      <c r="BN1326" s="9"/>
      <c r="BO1326" s="9" t="str">
        <f t="shared" si="2082"/>
        <v/>
      </c>
      <c r="BP1326" s="10" t="str">
        <f t="shared" si="2083"/>
        <v/>
      </c>
      <c r="BQ1326" s="7"/>
      <c r="BS1326" s="1"/>
      <c r="BT1326" s="15"/>
      <c r="BU1326" s="9"/>
      <c r="BV1326" s="9" t="str">
        <f t="shared" si="2084"/>
        <v/>
      </c>
      <c r="BW1326" s="9"/>
      <c r="BX1326" s="9" t="str">
        <f t="shared" si="2085"/>
        <v/>
      </c>
      <c r="BY1326" s="9"/>
      <c r="BZ1326" s="9" t="str">
        <f t="shared" si="2086"/>
        <v/>
      </c>
      <c r="CA1326" s="9"/>
      <c r="CB1326" s="9"/>
      <c r="CC1326" s="9"/>
      <c r="CD1326" s="9" t="str">
        <f t="shared" si="2087"/>
        <v/>
      </c>
      <c r="CE1326" s="10" t="str">
        <f t="shared" si="2088"/>
        <v/>
      </c>
      <c r="CF1326" s="7"/>
      <c r="CH1326" s="15"/>
      <c r="CI1326" s="9"/>
      <c r="CJ1326" s="9" t="str">
        <f t="shared" si="2089"/>
        <v/>
      </c>
      <c r="CK1326" s="9"/>
      <c r="CL1326" s="9" t="str">
        <f t="shared" si="2090"/>
        <v/>
      </c>
      <c r="CM1326" s="9"/>
      <c r="CN1326" s="9" t="str">
        <f t="shared" si="2091"/>
        <v/>
      </c>
      <c r="CO1326" s="9"/>
      <c r="CP1326" s="9"/>
      <c r="CQ1326" s="9"/>
      <c r="CR1326" s="9" t="str">
        <f t="shared" si="2092"/>
        <v/>
      </c>
      <c r="CS1326" s="10" t="str">
        <f t="shared" si="2093"/>
        <v/>
      </c>
      <c r="CT1326" s="7"/>
      <c r="CU1326" s="250"/>
      <c r="CV1326" s="250"/>
      <c r="CW1326" s="250"/>
      <c r="CX1326" s="250"/>
      <c r="CY1326" s="250"/>
      <c r="CZ1326" s="13"/>
      <c r="DA1326" s="250"/>
      <c r="DI1326" s="250"/>
    </row>
    <row r="1327" spans="1:113" ht="15" customHeight="1">
      <c r="A1327" s="15"/>
      <c r="B1327" s="15"/>
      <c r="C1327" s="9"/>
      <c r="D1327" s="9" t="str">
        <f t="shared" si="2191"/>
        <v/>
      </c>
      <c r="E1327" s="9"/>
      <c r="F1327" s="9" t="str">
        <f t="shared" si="2192"/>
        <v/>
      </c>
      <c r="G1327" s="9"/>
      <c r="H1327" s="9" t="str">
        <f t="shared" si="2193"/>
        <v/>
      </c>
      <c r="I1327" s="9"/>
      <c r="J1327" s="62"/>
      <c r="K1327" s="95"/>
      <c r="L1327" s="9"/>
      <c r="M1327" s="10" t="str">
        <f t="shared" si="2034"/>
        <v/>
      </c>
      <c r="N1327" s="7"/>
      <c r="P1327" s="15"/>
      <c r="Q1327" s="9"/>
      <c r="R1327" s="9" t="str">
        <f t="shared" si="2194"/>
        <v/>
      </c>
      <c r="S1327" s="9"/>
      <c r="T1327" s="9" t="str">
        <f t="shared" si="2195"/>
        <v/>
      </c>
      <c r="U1327" s="9"/>
      <c r="V1327" s="9" t="str">
        <f t="shared" si="2196"/>
        <v/>
      </c>
      <c r="W1327" s="9"/>
      <c r="X1327" s="62"/>
      <c r="Y1327" s="95"/>
      <c r="Z1327" s="9"/>
      <c r="AA1327" s="10" t="str">
        <f t="shared" si="2040"/>
        <v/>
      </c>
      <c r="AB1327" s="7"/>
      <c r="AD1327" s="15"/>
      <c r="AE1327" s="9"/>
      <c r="AF1327" s="9" t="str">
        <f t="shared" si="2197"/>
        <v/>
      </c>
      <c r="AG1327" s="9"/>
      <c r="AH1327" s="9" t="str">
        <f t="shared" si="2198"/>
        <v/>
      </c>
      <c r="AI1327" s="9"/>
      <c r="AJ1327" s="9" t="str">
        <f t="shared" si="2199"/>
        <v/>
      </c>
      <c r="AK1327" s="9"/>
      <c r="AL1327" s="62"/>
      <c r="AM1327" s="95"/>
      <c r="AN1327" s="9"/>
      <c r="AO1327" s="10" t="str">
        <f t="shared" si="2046"/>
        <v/>
      </c>
      <c r="AP1327" s="7"/>
      <c r="AR1327" s="15"/>
      <c r="AS1327" s="9"/>
      <c r="AT1327" s="9" t="str">
        <f t="shared" si="2200"/>
        <v/>
      </c>
      <c r="AU1327" s="9"/>
      <c r="AV1327" s="9" t="str">
        <f t="shared" si="2201"/>
        <v/>
      </c>
      <c r="AW1327" s="9"/>
      <c r="AX1327" s="9" t="str">
        <f t="shared" si="2202"/>
        <v/>
      </c>
      <c r="AY1327" s="9"/>
      <c r="AZ1327" s="62"/>
      <c r="BA1327" s="9"/>
      <c r="BB1327" s="9" t="str">
        <f t="shared" si="2203"/>
        <v/>
      </c>
      <c r="BC1327" s="10" t="str">
        <f t="shared" si="2204"/>
        <v/>
      </c>
      <c r="BD1327" s="7"/>
      <c r="BF1327" s="15"/>
      <c r="BG1327" s="9"/>
      <c r="BH1327" s="9" t="str">
        <f t="shared" si="2079"/>
        <v/>
      </c>
      <c r="BI1327" s="73"/>
      <c r="BJ1327" s="9" t="str">
        <f t="shared" si="2080"/>
        <v/>
      </c>
      <c r="BK1327" s="9"/>
      <c r="BL1327" s="9" t="str">
        <f t="shared" si="2081"/>
        <v/>
      </c>
      <c r="BM1327" s="9"/>
      <c r="BN1327" s="9"/>
      <c r="BO1327" s="9" t="str">
        <f t="shared" si="2082"/>
        <v/>
      </c>
      <c r="BP1327" s="10" t="str">
        <f t="shared" si="2083"/>
        <v/>
      </c>
      <c r="BQ1327" s="7"/>
      <c r="BS1327" s="1"/>
      <c r="BT1327" s="15"/>
      <c r="BU1327" s="9"/>
      <c r="BV1327" s="9" t="str">
        <f t="shared" si="2084"/>
        <v/>
      </c>
      <c r="BW1327" s="9"/>
      <c r="BX1327" s="9" t="str">
        <f t="shared" si="2085"/>
        <v/>
      </c>
      <c r="BY1327" s="9"/>
      <c r="BZ1327" s="9" t="str">
        <f t="shared" si="2086"/>
        <v/>
      </c>
      <c r="CA1327" s="9"/>
      <c r="CB1327" s="9"/>
      <c r="CC1327" s="9"/>
      <c r="CD1327" s="9" t="str">
        <f t="shared" si="2087"/>
        <v/>
      </c>
      <c r="CE1327" s="10" t="str">
        <f t="shared" si="2088"/>
        <v/>
      </c>
      <c r="CF1327" s="7"/>
      <c r="CH1327" s="15"/>
      <c r="CI1327" s="9"/>
      <c r="CJ1327" s="9" t="str">
        <f t="shared" si="2089"/>
        <v/>
      </c>
      <c r="CK1327" s="9"/>
      <c r="CL1327" s="9" t="str">
        <f t="shared" si="2090"/>
        <v/>
      </c>
      <c r="CM1327" s="9"/>
      <c r="CN1327" s="9" t="str">
        <f t="shared" si="2091"/>
        <v/>
      </c>
      <c r="CO1327" s="9"/>
      <c r="CP1327" s="9"/>
      <c r="CQ1327" s="9"/>
      <c r="CR1327" s="9" t="str">
        <f t="shared" si="2092"/>
        <v/>
      </c>
      <c r="CS1327" s="10" t="str">
        <f t="shared" si="2093"/>
        <v/>
      </c>
      <c r="CT1327" s="7"/>
      <c r="CU1327" s="250"/>
      <c r="CV1327" s="250"/>
      <c r="CW1327" s="250"/>
      <c r="CX1327" s="250"/>
      <c r="CY1327" s="250"/>
      <c r="CZ1327" s="13"/>
      <c r="DA1327" s="250"/>
      <c r="DI1327" s="250"/>
    </row>
    <row r="1328" spans="1:113" ht="15" customHeight="1">
      <c r="A1328" s="15"/>
      <c r="B1328" s="15"/>
      <c r="C1328" s="9"/>
      <c r="D1328" s="9" t="str">
        <f t="shared" si="2191"/>
        <v/>
      </c>
      <c r="E1328" s="9"/>
      <c r="F1328" s="9" t="str">
        <f t="shared" si="2192"/>
        <v/>
      </c>
      <c r="G1328" s="9"/>
      <c r="H1328" s="9" t="str">
        <f t="shared" si="2193"/>
        <v/>
      </c>
      <c r="I1328" s="9"/>
      <c r="J1328" s="62"/>
      <c r="K1328" s="95"/>
      <c r="L1328" s="9"/>
      <c r="M1328" s="10" t="str">
        <f t="shared" si="2034"/>
        <v/>
      </c>
      <c r="N1328" s="7"/>
      <c r="P1328" s="15"/>
      <c r="Q1328" s="9"/>
      <c r="R1328" s="9" t="str">
        <f t="shared" si="2194"/>
        <v/>
      </c>
      <c r="S1328" s="9"/>
      <c r="T1328" s="9" t="str">
        <f t="shared" si="2195"/>
        <v/>
      </c>
      <c r="U1328" s="9"/>
      <c r="V1328" s="9" t="str">
        <f t="shared" si="2196"/>
        <v/>
      </c>
      <c r="W1328" s="9"/>
      <c r="X1328" s="62"/>
      <c r="Y1328" s="95"/>
      <c r="Z1328" s="9"/>
      <c r="AA1328" s="10" t="str">
        <f t="shared" si="2040"/>
        <v/>
      </c>
      <c r="AB1328" s="7"/>
      <c r="AD1328" s="15"/>
      <c r="AE1328" s="9"/>
      <c r="AF1328" s="9" t="str">
        <f t="shared" si="2197"/>
        <v/>
      </c>
      <c r="AG1328" s="9"/>
      <c r="AH1328" s="9" t="str">
        <f t="shared" si="2198"/>
        <v/>
      </c>
      <c r="AI1328" s="9"/>
      <c r="AJ1328" s="9" t="str">
        <f t="shared" si="2199"/>
        <v/>
      </c>
      <c r="AK1328" s="9"/>
      <c r="AL1328" s="62"/>
      <c r="AM1328" s="95"/>
      <c r="AN1328" s="9"/>
      <c r="AO1328" s="10" t="str">
        <f t="shared" si="2046"/>
        <v/>
      </c>
      <c r="AP1328" s="7"/>
      <c r="AR1328" s="17"/>
      <c r="AS1328" s="19"/>
      <c r="AT1328" s="19" t="str">
        <f t="shared" si="2200"/>
        <v/>
      </c>
      <c r="AU1328" s="19"/>
      <c r="AV1328" s="19" t="str">
        <f t="shared" si="2201"/>
        <v/>
      </c>
      <c r="AW1328" s="19"/>
      <c r="AX1328" s="19" t="str">
        <f t="shared" si="2202"/>
        <v/>
      </c>
      <c r="AY1328" s="19"/>
      <c r="AZ1328" s="114"/>
      <c r="BA1328" s="19"/>
      <c r="BB1328" s="19" t="str">
        <f t="shared" si="2203"/>
        <v/>
      </c>
      <c r="BC1328" s="21" t="str">
        <f t="shared" si="2204"/>
        <v/>
      </c>
      <c r="BD1328" s="22"/>
      <c r="BF1328" s="15"/>
      <c r="BG1328" s="9"/>
      <c r="BH1328" s="9" t="str">
        <f t="shared" si="2079"/>
        <v/>
      </c>
      <c r="BI1328" s="73"/>
      <c r="BJ1328" s="9" t="str">
        <f t="shared" si="2080"/>
        <v/>
      </c>
      <c r="BK1328" s="9"/>
      <c r="BL1328" s="9" t="str">
        <f t="shared" si="2081"/>
        <v/>
      </c>
      <c r="BM1328" s="9"/>
      <c r="BN1328" s="9"/>
      <c r="BO1328" s="9" t="str">
        <f t="shared" si="2082"/>
        <v/>
      </c>
      <c r="BP1328" s="10" t="str">
        <f t="shared" si="2083"/>
        <v/>
      </c>
      <c r="BQ1328" s="7"/>
      <c r="BS1328" s="1"/>
      <c r="BT1328" s="15"/>
      <c r="BU1328" s="9"/>
      <c r="BV1328" s="9" t="str">
        <f t="shared" si="2084"/>
        <v/>
      </c>
      <c r="BW1328" s="9"/>
      <c r="BX1328" s="9" t="str">
        <f t="shared" si="2085"/>
        <v/>
      </c>
      <c r="BY1328" s="9"/>
      <c r="BZ1328" s="9" t="str">
        <f t="shared" si="2086"/>
        <v/>
      </c>
      <c r="CA1328" s="9"/>
      <c r="CB1328" s="9"/>
      <c r="CC1328" s="9"/>
      <c r="CD1328" s="9" t="str">
        <f t="shared" si="2087"/>
        <v/>
      </c>
      <c r="CE1328" s="10" t="str">
        <f t="shared" si="2088"/>
        <v/>
      </c>
      <c r="CF1328" s="7"/>
      <c r="CH1328" s="15"/>
      <c r="CI1328" s="9"/>
      <c r="CJ1328" s="9" t="str">
        <f t="shared" si="2089"/>
        <v/>
      </c>
      <c r="CK1328" s="9"/>
      <c r="CL1328" s="9" t="str">
        <f t="shared" si="2090"/>
        <v/>
      </c>
      <c r="CM1328" s="9"/>
      <c r="CN1328" s="9" t="str">
        <f t="shared" si="2091"/>
        <v/>
      </c>
      <c r="CO1328" s="9"/>
      <c r="CP1328" s="9"/>
      <c r="CQ1328" s="9"/>
      <c r="CR1328" s="9" t="str">
        <f t="shared" si="2092"/>
        <v/>
      </c>
      <c r="CS1328" s="10" t="str">
        <f t="shared" si="2093"/>
        <v/>
      </c>
      <c r="CT1328" s="7"/>
      <c r="CU1328" s="250"/>
      <c r="CV1328" s="250"/>
      <c r="CW1328" s="250"/>
      <c r="CX1328" s="250"/>
      <c r="CY1328" s="250"/>
      <c r="CZ1328" s="13"/>
      <c r="DA1328" s="250"/>
      <c r="DI1328" s="250"/>
    </row>
    <row r="1329" spans="1:118" ht="15" customHeight="1" thickBot="1">
      <c r="A1329" s="23"/>
      <c r="B1329" s="23"/>
      <c r="C1329" s="24"/>
      <c r="D1329" s="24" t="str">
        <f t="shared" si="2191"/>
        <v/>
      </c>
      <c r="E1329" s="24"/>
      <c r="F1329" s="24" t="str">
        <f t="shared" si="2192"/>
        <v/>
      </c>
      <c r="G1329" s="24"/>
      <c r="H1329" s="24" t="str">
        <f t="shared" si="2193"/>
        <v/>
      </c>
      <c r="I1329" s="24"/>
      <c r="J1329" s="63"/>
      <c r="K1329" s="96"/>
      <c r="L1329" s="24"/>
      <c r="M1329" s="26" t="str">
        <f t="shared" si="2034"/>
        <v/>
      </c>
      <c r="N1329" s="7"/>
      <c r="P1329" s="23"/>
      <c r="Q1329" s="24"/>
      <c r="R1329" s="24" t="str">
        <f t="shared" si="2194"/>
        <v/>
      </c>
      <c r="S1329" s="24"/>
      <c r="T1329" s="24" t="str">
        <f t="shared" si="2195"/>
        <v/>
      </c>
      <c r="U1329" s="24"/>
      <c r="V1329" s="24" t="str">
        <f t="shared" si="2196"/>
        <v/>
      </c>
      <c r="W1329" s="24"/>
      <c r="X1329" s="63"/>
      <c r="Y1329" s="96"/>
      <c r="Z1329" s="24"/>
      <c r="AA1329" s="26" t="str">
        <f t="shared" si="2040"/>
        <v/>
      </c>
      <c r="AB1329" s="7"/>
      <c r="AD1329" s="23"/>
      <c r="AE1329" s="24"/>
      <c r="AF1329" s="24" t="str">
        <f t="shared" si="2197"/>
        <v/>
      </c>
      <c r="AG1329" s="24"/>
      <c r="AH1329" s="24" t="str">
        <f t="shared" si="2198"/>
        <v/>
      </c>
      <c r="AI1329" s="24"/>
      <c r="AJ1329" s="24" t="str">
        <f t="shared" si="2199"/>
        <v/>
      </c>
      <c r="AK1329" s="24"/>
      <c r="AL1329" s="63"/>
      <c r="AM1329" s="96"/>
      <c r="AN1329" s="24"/>
      <c r="AO1329" s="26" t="str">
        <f t="shared" si="2046"/>
        <v/>
      </c>
      <c r="AP1329" s="7"/>
      <c r="AR1329" s="23"/>
      <c r="AS1329" s="24"/>
      <c r="AT1329" s="24" t="str">
        <f t="shared" si="2200"/>
        <v/>
      </c>
      <c r="AU1329" s="24"/>
      <c r="AV1329" s="24" t="str">
        <f t="shared" si="2201"/>
        <v/>
      </c>
      <c r="AW1329" s="24"/>
      <c r="AX1329" s="24" t="str">
        <f t="shared" si="2202"/>
        <v/>
      </c>
      <c r="AY1329" s="24"/>
      <c r="AZ1329" s="63"/>
      <c r="BA1329" s="24"/>
      <c r="BB1329" s="24" t="str">
        <f t="shared" si="2203"/>
        <v/>
      </c>
      <c r="BC1329" s="26" t="str">
        <f t="shared" si="2204"/>
        <v/>
      </c>
      <c r="BD1329" s="41"/>
      <c r="BF1329" s="15"/>
      <c r="BG1329" s="9"/>
      <c r="BH1329" s="9" t="str">
        <f t="shared" si="2079"/>
        <v/>
      </c>
      <c r="BI1329" s="73"/>
      <c r="BJ1329" s="9" t="str">
        <f t="shared" si="2080"/>
        <v/>
      </c>
      <c r="BK1329" s="9"/>
      <c r="BL1329" s="9" t="str">
        <f t="shared" si="2081"/>
        <v/>
      </c>
      <c r="BM1329" s="9"/>
      <c r="BN1329" s="9"/>
      <c r="BO1329" s="9" t="str">
        <f t="shared" si="2082"/>
        <v/>
      </c>
      <c r="BP1329" s="10" t="str">
        <f t="shared" si="2083"/>
        <v/>
      </c>
      <c r="BQ1329" s="7"/>
      <c r="BS1329" s="1"/>
      <c r="BT1329" s="15"/>
      <c r="BU1329" s="9"/>
      <c r="BV1329" s="9" t="str">
        <f t="shared" si="2084"/>
        <v/>
      </c>
      <c r="BW1329" s="9"/>
      <c r="BX1329" s="9" t="str">
        <f t="shared" si="2085"/>
        <v/>
      </c>
      <c r="BY1329" s="9"/>
      <c r="BZ1329" s="9" t="str">
        <f t="shared" si="2086"/>
        <v/>
      </c>
      <c r="CA1329" s="9"/>
      <c r="CB1329" s="9"/>
      <c r="CC1329" s="9"/>
      <c r="CD1329" s="9" t="str">
        <f t="shared" si="2087"/>
        <v/>
      </c>
      <c r="CE1329" s="10" t="str">
        <f t="shared" si="2088"/>
        <v/>
      </c>
      <c r="CF1329" s="7"/>
      <c r="CH1329" s="15"/>
      <c r="CI1329" s="9"/>
      <c r="CJ1329" s="9" t="str">
        <f t="shared" si="2089"/>
        <v/>
      </c>
      <c r="CK1329" s="9"/>
      <c r="CL1329" s="9" t="str">
        <f t="shared" si="2090"/>
        <v/>
      </c>
      <c r="CM1329" s="9"/>
      <c r="CN1329" s="9" t="str">
        <f t="shared" si="2091"/>
        <v/>
      </c>
      <c r="CO1329" s="9"/>
      <c r="CP1329" s="9"/>
      <c r="CQ1329" s="9"/>
      <c r="CR1329" s="9" t="str">
        <f t="shared" si="2092"/>
        <v/>
      </c>
      <c r="CS1329" s="10" t="str">
        <f t="shared" si="2093"/>
        <v/>
      </c>
      <c r="CT1329" s="7"/>
      <c r="CU1329" s="250"/>
      <c r="CV1329" s="250"/>
      <c r="CW1329" s="250"/>
      <c r="CX1329" s="250"/>
      <c r="CY1329" s="250"/>
      <c r="CZ1329" s="13"/>
      <c r="DA1329" s="250"/>
      <c r="DI1329" s="250"/>
    </row>
    <row r="1330" spans="1:118" ht="15" customHeight="1" thickTop="1">
      <c r="A1330" s="89"/>
      <c r="B1330" s="89"/>
      <c r="C1330" s="78"/>
      <c r="D1330" s="78"/>
      <c r="E1330" s="78"/>
      <c r="F1330" s="78"/>
      <c r="G1330" s="78"/>
      <c r="H1330" s="78"/>
      <c r="I1330" s="78"/>
      <c r="J1330" s="90"/>
      <c r="K1330" s="78"/>
      <c r="L1330" s="78"/>
      <c r="M1330" s="78"/>
      <c r="N1330" s="7"/>
      <c r="P1330" s="89"/>
      <c r="Q1330" s="78"/>
      <c r="R1330" s="78"/>
      <c r="S1330" s="78"/>
      <c r="T1330" s="78"/>
      <c r="U1330" s="78"/>
      <c r="V1330" s="78"/>
      <c r="W1330" s="78"/>
      <c r="X1330" s="90"/>
      <c r="Y1330" s="78"/>
      <c r="Z1330" s="78"/>
      <c r="AA1330" s="78"/>
      <c r="AB1330" s="7"/>
      <c r="AD1330" s="89"/>
      <c r="AE1330" s="78"/>
      <c r="AF1330" s="78"/>
      <c r="AG1330" s="78"/>
      <c r="AH1330" s="78"/>
      <c r="AI1330" s="78"/>
      <c r="AJ1330" s="78"/>
      <c r="AK1330" s="78"/>
      <c r="AL1330" s="90"/>
      <c r="AM1330" s="78"/>
      <c r="AN1330" s="78"/>
      <c r="AO1330" s="78"/>
      <c r="AP1330" s="7"/>
      <c r="AR1330" s="89"/>
      <c r="AS1330" s="78"/>
      <c r="AT1330" s="78"/>
      <c r="AU1330" s="78"/>
      <c r="AV1330" s="78" t="str">
        <f t="shared" si="2201"/>
        <v/>
      </c>
      <c r="AW1330" s="78"/>
      <c r="AX1330" s="78" t="str">
        <f t="shared" si="2202"/>
        <v/>
      </c>
      <c r="AY1330" s="78"/>
      <c r="AZ1330" s="90"/>
      <c r="BA1330" s="78"/>
      <c r="BB1330" s="78" t="str">
        <f t="shared" si="2203"/>
        <v/>
      </c>
      <c r="BC1330" s="92" t="str">
        <f t="shared" si="2204"/>
        <v/>
      </c>
      <c r="BD1330" s="93"/>
      <c r="BF1330" s="15"/>
      <c r="BG1330" s="9"/>
      <c r="BH1330" s="9"/>
      <c r="BI1330" s="73"/>
      <c r="BJ1330" s="9" t="str">
        <f t="shared" si="2080"/>
        <v/>
      </c>
      <c r="BK1330" s="9"/>
      <c r="BL1330" s="9" t="str">
        <f t="shared" si="2081"/>
        <v/>
      </c>
      <c r="BM1330" s="9"/>
      <c r="BN1330" s="9"/>
      <c r="BO1330" s="9" t="str">
        <f t="shared" si="2082"/>
        <v/>
      </c>
      <c r="BP1330" s="10" t="str">
        <f t="shared" si="2083"/>
        <v/>
      </c>
      <c r="BQ1330" s="7"/>
      <c r="BS1330" s="1"/>
      <c r="BT1330" s="15"/>
      <c r="BU1330" s="9"/>
      <c r="BV1330" s="9"/>
      <c r="BW1330" s="9"/>
      <c r="BX1330" s="9" t="str">
        <f t="shared" si="2085"/>
        <v/>
      </c>
      <c r="BY1330" s="9"/>
      <c r="BZ1330" s="9" t="str">
        <f t="shared" si="2086"/>
        <v/>
      </c>
      <c r="CA1330" s="9"/>
      <c r="CB1330" s="9"/>
      <c r="CC1330" s="9"/>
      <c r="CD1330" s="9" t="str">
        <f t="shared" si="2087"/>
        <v/>
      </c>
      <c r="CE1330" s="10" t="str">
        <f t="shared" si="2088"/>
        <v/>
      </c>
      <c r="CF1330" s="7"/>
      <c r="CH1330" s="15"/>
      <c r="CI1330" s="9"/>
      <c r="CJ1330" s="9"/>
      <c r="CK1330" s="9"/>
      <c r="CL1330" s="9" t="str">
        <f t="shared" si="2090"/>
        <v/>
      </c>
      <c r="CM1330" s="9"/>
      <c r="CN1330" s="9" t="str">
        <f t="shared" si="2091"/>
        <v/>
      </c>
      <c r="CO1330" s="9"/>
      <c r="CP1330" s="9"/>
      <c r="CQ1330" s="9"/>
      <c r="CR1330" s="9" t="str">
        <f t="shared" si="2092"/>
        <v/>
      </c>
      <c r="CS1330" s="10" t="str">
        <f t="shared" si="2093"/>
        <v/>
      </c>
      <c r="CT1330" s="7"/>
      <c r="CU1330" s="250"/>
      <c r="CV1330" s="250"/>
      <c r="CW1330" s="250"/>
      <c r="CX1330" s="250"/>
      <c r="CY1330" s="250"/>
      <c r="CZ1330" s="13"/>
      <c r="DA1330" s="250"/>
      <c r="DI1330" s="250"/>
    </row>
    <row r="1331" spans="1:118" ht="15" customHeight="1">
      <c r="A1331" s="89"/>
      <c r="B1331" s="89"/>
      <c r="C1331" s="78"/>
      <c r="D1331" s="78"/>
      <c r="E1331" s="78"/>
      <c r="F1331" s="78"/>
      <c r="G1331" s="78"/>
      <c r="H1331" s="78"/>
      <c r="I1331" s="78"/>
      <c r="J1331" s="90"/>
      <c r="K1331" s="78"/>
      <c r="L1331" s="78"/>
      <c r="M1331" s="78"/>
      <c r="N1331" s="7"/>
      <c r="P1331" s="89"/>
      <c r="Q1331" s="78"/>
      <c r="R1331" s="78"/>
      <c r="S1331" s="78"/>
      <c r="T1331" s="78"/>
      <c r="U1331" s="78"/>
      <c r="V1331" s="78"/>
      <c r="W1331" s="78"/>
      <c r="X1331" s="90"/>
      <c r="Y1331" s="78"/>
      <c r="Z1331" s="78"/>
      <c r="AA1331" s="78"/>
      <c r="AB1331" s="7"/>
      <c r="AD1331" s="89"/>
      <c r="AE1331" s="78"/>
      <c r="AF1331" s="78"/>
      <c r="AG1331" s="78"/>
      <c r="AH1331" s="78"/>
      <c r="AI1331" s="78"/>
      <c r="AJ1331" s="78"/>
      <c r="AK1331" s="78"/>
      <c r="AL1331" s="90"/>
      <c r="AM1331" s="78"/>
      <c r="AN1331" s="78"/>
      <c r="AO1331" s="78"/>
      <c r="AP1331" s="7"/>
      <c r="AR1331" s="15"/>
      <c r="AS1331" s="9"/>
      <c r="AT1331" s="9"/>
      <c r="AU1331" s="9"/>
      <c r="AV1331" s="9"/>
      <c r="AW1331" s="9"/>
      <c r="AX1331" s="9"/>
      <c r="AY1331" s="9"/>
      <c r="AZ1331" s="62"/>
      <c r="BA1331" s="9"/>
      <c r="BB1331" s="9"/>
      <c r="BC1331" s="10"/>
      <c r="BD1331" s="7"/>
      <c r="BF1331" s="15"/>
      <c r="BG1331" s="9"/>
      <c r="BH1331" s="9"/>
      <c r="BI1331" s="73"/>
      <c r="BJ1331" s="9"/>
      <c r="BK1331" s="9"/>
      <c r="BL1331" s="9"/>
      <c r="BM1331" s="9"/>
      <c r="BN1331" s="9"/>
      <c r="BO1331" s="9"/>
      <c r="BP1331" s="10"/>
      <c r="BQ1331" s="7"/>
      <c r="BS1331" s="1"/>
      <c r="BT1331" s="15"/>
      <c r="BU1331" s="9"/>
      <c r="BV1331" s="9"/>
      <c r="BW1331" s="9"/>
      <c r="BX1331" s="9"/>
      <c r="BY1331" s="9"/>
      <c r="BZ1331" s="9"/>
      <c r="CA1331" s="9"/>
      <c r="CB1331" s="9"/>
      <c r="CC1331" s="9"/>
      <c r="CD1331" s="9"/>
      <c r="CE1331" s="10"/>
      <c r="CF1331" s="7"/>
      <c r="CH1331" s="15"/>
      <c r="CI1331" s="9"/>
      <c r="CJ1331" s="9"/>
      <c r="CK1331" s="9"/>
      <c r="CL1331" s="9"/>
      <c r="CM1331" s="9"/>
      <c r="CN1331" s="9"/>
      <c r="CO1331" s="9"/>
      <c r="CP1331" s="9"/>
      <c r="CQ1331" s="9"/>
      <c r="CR1331" s="9"/>
      <c r="CS1331" s="10"/>
      <c r="CT1331" s="7"/>
      <c r="CU1331" s="250"/>
      <c r="CV1331" s="250"/>
      <c r="CW1331" s="250"/>
      <c r="CX1331" s="250"/>
      <c r="CY1331" s="250"/>
      <c r="CZ1331" s="13"/>
      <c r="DA1331" s="250"/>
      <c r="DI1331" s="250"/>
    </row>
    <row r="1332" spans="1:118" ht="15" customHeight="1">
      <c r="A1332" s="89"/>
      <c r="B1332" s="89"/>
      <c r="C1332" s="78"/>
      <c r="D1332" s="78"/>
      <c r="E1332" s="78"/>
      <c r="F1332" s="78"/>
      <c r="G1332" s="78"/>
      <c r="H1332" s="78"/>
      <c r="I1332" s="78"/>
      <c r="J1332" s="90"/>
      <c r="K1332" s="78"/>
      <c r="L1332" s="78"/>
      <c r="M1332" s="78"/>
      <c r="N1332" s="7"/>
      <c r="P1332" s="89"/>
      <c r="Q1332" s="78"/>
      <c r="R1332" s="78"/>
      <c r="S1332" s="78"/>
      <c r="T1332" s="78"/>
      <c r="U1332" s="78"/>
      <c r="V1332" s="78"/>
      <c r="W1332" s="78"/>
      <c r="X1332" s="90"/>
      <c r="Y1332" s="78"/>
      <c r="Z1332" s="78"/>
      <c r="AA1332" s="78"/>
      <c r="AB1332" s="7"/>
      <c r="AD1332" s="89"/>
      <c r="AE1332" s="78"/>
      <c r="AF1332" s="78"/>
      <c r="AG1332" s="78"/>
      <c r="AH1332" s="78"/>
      <c r="AI1332" s="78"/>
      <c r="AJ1332" s="78"/>
      <c r="AK1332" s="78"/>
      <c r="AL1332" s="90"/>
      <c r="AM1332" s="78"/>
      <c r="AN1332" s="78"/>
      <c r="AO1332" s="78"/>
      <c r="AP1332" s="7"/>
      <c r="AR1332" s="15"/>
      <c r="AS1332" s="9"/>
      <c r="AT1332" s="9"/>
      <c r="AU1332" s="9"/>
      <c r="AV1332" s="9"/>
      <c r="AW1332" s="9"/>
      <c r="AX1332" s="9"/>
      <c r="AY1332" s="9"/>
      <c r="AZ1332" s="62"/>
      <c r="BA1332" s="9"/>
      <c r="BB1332" s="9"/>
      <c r="BC1332" s="10"/>
      <c r="BD1332" s="7"/>
      <c r="BF1332" s="15"/>
      <c r="BG1332" s="9"/>
      <c r="BH1332" s="9"/>
      <c r="BI1332" s="73"/>
      <c r="BJ1332" s="9"/>
      <c r="BK1332" s="9"/>
      <c r="BL1332" s="9"/>
      <c r="BM1332" s="9"/>
      <c r="BN1332" s="9"/>
      <c r="BO1332" s="9"/>
      <c r="BP1332" s="10"/>
      <c r="BQ1332" s="7"/>
      <c r="BS1332" s="1"/>
      <c r="BT1332" s="15"/>
      <c r="BU1332" s="9"/>
      <c r="BV1332" s="9"/>
      <c r="BW1332" s="9"/>
      <c r="BX1332" s="9"/>
      <c r="BY1332" s="9"/>
      <c r="BZ1332" s="9"/>
      <c r="CA1332" s="9"/>
      <c r="CB1332" s="9"/>
      <c r="CC1332" s="9"/>
      <c r="CD1332" s="9"/>
      <c r="CE1332" s="10"/>
      <c r="CF1332" s="7"/>
      <c r="CH1332" s="15"/>
      <c r="CI1332" s="9"/>
      <c r="CJ1332" s="9"/>
      <c r="CK1332" s="9"/>
      <c r="CL1332" s="9"/>
      <c r="CM1332" s="9"/>
      <c r="CN1332" s="9"/>
      <c r="CO1332" s="9"/>
      <c r="CP1332" s="9"/>
      <c r="CQ1332" s="9"/>
      <c r="CR1332" s="9"/>
      <c r="CS1332" s="10"/>
      <c r="CT1332" s="7"/>
      <c r="CU1332" s="250"/>
      <c r="CV1332" s="250"/>
      <c r="CW1332" s="250"/>
      <c r="CX1332" s="250"/>
      <c r="CY1332" s="250"/>
      <c r="CZ1332" s="13"/>
      <c r="DA1332" s="250"/>
      <c r="DI1332" s="250"/>
    </row>
    <row r="1333" spans="1:118" ht="15" customHeight="1">
      <c r="A1333" s="89"/>
      <c r="B1333" s="89"/>
      <c r="C1333" s="78"/>
      <c r="D1333" s="78"/>
      <c r="E1333" s="78"/>
      <c r="F1333" s="78"/>
      <c r="G1333" s="78"/>
      <c r="H1333" s="78"/>
      <c r="I1333" s="78"/>
      <c r="J1333" s="299" t="s">
        <v>80</v>
      </c>
      <c r="K1333" s="295"/>
      <c r="L1333" s="78">
        <f>(G1298+I1298)*K1298+(G1299+I1299)*K1299+(G1300+I1300)*K1300+(G1301+I1301)*K1301</f>
        <v>36692</v>
      </c>
      <c r="M1333" s="78"/>
      <c r="N1333" s="7"/>
      <c r="P1333" s="89"/>
      <c r="Q1333" s="78"/>
      <c r="R1333" s="78"/>
      <c r="S1333" s="78"/>
      <c r="T1333" s="78"/>
      <c r="U1333" s="78"/>
      <c r="V1333" s="78"/>
      <c r="W1333" s="78"/>
      <c r="X1333" s="299" t="s">
        <v>80</v>
      </c>
      <c r="Y1333" s="295"/>
      <c r="Z1333" s="78">
        <f>(U1298+W1298)*Y1298+(U1299+W1299)*Y1299+(U1300+W1300)*Y1300+(U1301+W1301)*Y1301</f>
        <v>29286</v>
      </c>
      <c r="AA1333" s="78"/>
      <c r="AB1333" s="7"/>
      <c r="AD1333" s="89"/>
      <c r="AE1333" s="78"/>
      <c r="AF1333" s="78"/>
      <c r="AG1333" s="78"/>
      <c r="AH1333" s="78"/>
      <c r="AI1333" s="78"/>
      <c r="AJ1333" s="78"/>
      <c r="AK1333" s="78"/>
      <c r="AL1333" s="299" t="s">
        <v>80</v>
      </c>
      <c r="AM1333" s="295"/>
      <c r="AN1333" s="78">
        <f>(AI1298+AK1298)*AM1298+(AI1299+AK1299)*AM1299+(AI1300+AK1300)*AM1300+(AI1301+AK1301)*AM1301</f>
        <v>48203</v>
      </c>
      <c r="AO1333" s="78"/>
      <c r="AP1333" s="7"/>
      <c r="AR1333" s="15"/>
      <c r="AS1333" s="9"/>
      <c r="AT1333" s="9"/>
      <c r="AU1333" s="9"/>
      <c r="AV1333" s="9"/>
      <c r="AW1333" s="9"/>
      <c r="AX1333" s="9"/>
      <c r="AY1333" s="9"/>
      <c r="AZ1333" s="299" t="s">
        <v>80</v>
      </c>
      <c r="BA1333" s="295"/>
      <c r="BB1333" s="78">
        <f>(AW1298+AY1298)*BA1298+(AW1299+AY1299)*BA1299+(AW1300+AY1300)*BA1300+(AW1301+AY1301)*BA1301</f>
        <v>39344</v>
      </c>
      <c r="BC1333" s="10"/>
      <c r="BD1333" s="7"/>
      <c r="BF1333" s="15"/>
      <c r="BG1333" s="9"/>
      <c r="BH1333" s="9"/>
      <c r="BI1333" s="73"/>
      <c r="BJ1333" s="9"/>
      <c r="BK1333" s="9"/>
      <c r="BL1333" s="9"/>
      <c r="BM1333" s="9"/>
      <c r="BN1333" s="9"/>
      <c r="BO1333" s="9"/>
      <c r="BP1333" s="10"/>
      <c r="BQ1333" s="7"/>
      <c r="BS1333" s="1"/>
      <c r="BT1333" s="15"/>
      <c r="BU1333" s="9"/>
      <c r="BV1333" s="9"/>
      <c r="BW1333" s="9"/>
      <c r="BX1333" s="9"/>
      <c r="BY1333" s="9"/>
      <c r="BZ1333" s="9"/>
      <c r="CA1333" s="9"/>
      <c r="CB1333" s="9"/>
      <c r="CC1333" s="9"/>
      <c r="CD1333" s="9"/>
      <c r="CE1333" s="10"/>
      <c r="CF1333" s="7"/>
      <c r="CH1333" s="15"/>
      <c r="CI1333" s="9"/>
      <c r="CJ1333" s="9"/>
      <c r="CK1333" s="9"/>
      <c r="CL1333" s="9"/>
      <c r="CM1333" s="9"/>
      <c r="CN1333" s="9"/>
      <c r="CO1333" s="9"/>
      <c r="CP1333" s="9"/>
      <c r="CQ1333" s="9"/>
      <c r="CR1333" s="9"/>
      <c r="CS1333" s="10"/>
      <c r="CT1333" s="7"/>
      <c r="CU1333" s="250"/>
      <c r="CV1333" s="250"/>
      <c r="CW1333" s="250"/>
      <c r="CX1333" s="250"/>
      <c r="CY1333" s="250"/>
      <c r="CZ1333" s="13"/>
      <c r="DA1333" s="250"/>
      <c r="DI1333" s="250"/>
    </row>
    <row r="1334" spans="1:118" ht="15" customHeight="1">
      <c r="A1334" s="15"/>
      <c r="B1334" s="1">
        <f>SUMIF(B1278:B1330,"&gt;=0")</f>
        <v>7229</v>
      </c>
      <c r="C1334" s="3" t="s">
        <v>66</v>
      </c>
      <c r="D1334" s="9">
        <f>SUM(D1278:D1330)*100</f>
        <v>211400</v>
      </c>
      <c r="E1334" s="9"/>
      <c r="F1334" s="9">
        <f>SUM(F1278:F1330)</f>
        <v>127</v>
      </c>
      <c r="G1334" s="3" t="s">
        <v>67</v>
      </c>
      <c r="H1334" s="9">
        <f>SUM(H1278:H1330)</f>
        <v>140</v>
      </c>
      <c r="I1334" s="9"/>
      <c r="J1334" s="299" t="s">
        <v>68</v>
      </c>
      <c r="K1334" s="295"/>
      <c r="L1334" s="9">
        <f>SUM(L1278:L1330)</f>
        <v>49612</v>
      </c>
      <c r="M1334" s="9"/>
      <c r="N1334" s="7"/>
      <c r="P1334" s="15"/>
      <c r="Q1334" s="3" t="s">
        <v>66</v>
      </c>
      <c r="R1334" s="9">
        <f>SUM(R1278:R1330)*100</f>
        <v>139700</v>
      </c>
      <c r="S1334" s="9"/>
      <c r="T1334" s="9">
        <f>SUM(T1278:T1330)</f>
        <v>63</v>
      </c>
      <c r="U1334" s="3" t="s">
        <v>67</v>
      </c>
      <c r="V1334" s="9">
        <f>SUM(V1278:V1330)</f>
        <v>67</v>
      </c>
      <c r="W1334" s="9"/>
      <c r="X1334" s="299" t="s">
        <v>68</v>
      </c>
      <c r="Y1334" s="295"/>
      <c r="Z1334" s="9">
        <f>SUM(Z1278:Z1330)</f>
        <v>20100</v>
      </c>
      <c r="AA1334" s="9"/>
      <c r="AB1334" s="7"/>
      <c r="AD1334" s="15"/>
      <c r="AE1334" s="3" t="s">
        <v>66</v>
      </c>
      <c r="AF1334" s="9">
        <f>SUM(AF1278:AF1330)*100</f>
        <v>127900</v>
      </c>
      <c r="AG1334" s="9"/>
      <c r="AH1334" s="9">
        <f>SUM(AH1278:AH1330)</f>
        <v>83</v>
      </c>
      <c r="AI1334" s="3" t="s">
        <v>67</v>
      </c>
      <c r="AJ1334" s="9">
        <f>SUM(AJ1278:AJ1330)</f>
        <v>130</v>
      </c>
      <c r="AK1334" s="9"/>
      <c r="AL1334" s="299" t="s">
        <v>68</v>
      </c>
      <c r="AM1334" s="295"/>
      <c r="AN1334" s="9">
        <f>SUM(AN1278:AN1330)</f>
        <v>28986</v>
      </c>
      <c r="AO1334" s="9"/>
      <c r="AP1334" s="7"/>
      <c r="AR1334" s="15"/>
      <c r="AS1334" s="3" t="s">
        <v>66</v>
      </c>
      <c r="AT1334" s="9">
        <f>SUM(AT1278:AT1330)*100</f>
        <v>103700</v>
      </c>
      <c r="AU1334" s="9"/>
      <c r="AV1334" s="9">
        <f>SUM(AV1278:AV1301)</f>
        <v>99</v>
      </c>
      <c r="AW1334" s="3" t="s">
        <v>67</v>
      </c>
      <c r="AX1334" s="9">
        <f>SUM(AX1278:AX1330)</f>
        <v>125</v>
      </c>
      <c r="AY1334" s="9"/>
      <c r="AZ1334" s="299" t="s">
        <v>68</v>
      </c>
      <c r="BA1334" s="295"/>
      <c r="BB1334" s="9">
        <f>SUM(BB1278:BB1330)</f>
        <v>28764</v>
      </c>
      <c r="BC1334" s="9"/>
      <c r="BD1334" s="7"/>
      <c r="BF1334" s="15"/>
      <c r="BG1334" s="3" t="s">
        <v>66</v>
      </c>
      <c r="BH1334" s="9">
        <f>SUM(BH1278:BH1330)*100</f>
        <v>78500</v>
      </c>
      <c r="BI1334" s="73"/>
      <c r="BJ1334" s="9">
        <f>SUM(BJ1278:BJ1301)</f>
        <v>16</v>
      </c>
      <c r="BK1334" s="3" t="s">
        <v>67</v>
      </c>
      <c r="BL1334" s="9">
        <f>SUM(BL1278:BL1330)</f>
        <v>18</v>
      </c>
      <c r="BM1334" s="9"/>
      <c r="BN1334" s="298" t="s">
        <v>65</v>
      </c>
      <c r="BO1334" s="295"/>
      <c r="BP1334" s="9">
        <f>(BK1283+BM1283)*BN1283</f>
        <v>11200</v>
      </c>
      <c r="BQ1334" s="7"/>
      <c r="BS1334" s="1"/>
      <c r="BT1334" s="15"/>
      <c r="BU1334" s="3" t="s">
        <v>66</v>
      </c>
      <c r="BV1334" s="9">
        <f>SUM(BV1278:BV1330)*100</f>
        <v>61700</v>
      </c>
      <c r="BW1334" s="9"/>
      <c r="BX1334" s="9">
        <f>SUM(BX1278:BX1301)</f>
        <v>10</v>
      </c>
      <c r="BY1334" s="3" t="s">
        <v>67</v>
      </c>
      <c r="BZ1334" s="9">
        <f>SUM(BZ1278:BZ1330)</f>
        <v>14</v>
      </c>
      <c r="CA1334" s="9"/>
      <c r="CB1334" s="247"/>
      <c r="CC1334" s="298" t="s">
        <v>65</v>
      </c>
      <c r="CD1334" s="295"/>
      <c r="CE1334" s="9">
        <f>(BY1283+CA1283)*CC1283</f>
        <v>8415</v>
      </c>
      <c r="CF1334" s="7"/>
      <c r="CH1334" s="15"/>
      <c r="CI1334" s="3" t="s">
        <v>66</v>
      </c>
      <c r="CJ1334" s="9">
        <f>SUM(CJ1278:CJ1330)*100</f>
        <v>61700</v>
      </c>
      <c r="CK1334" s="9"/>
      <c r="CL1334" s="9">
        <f>SUM(CL1278:CL1301)</f>
        <v>10</v>
      </c>
      <c r="CM1334" s="3" t="s">
        <v>67</v>
      </c>
      <c r="CN1334" s="9">
        <f>SUM(CN1278:CN1330)</f>
        <v>14</v>
      </c>
      <c r="CO1334" s="9"/>
      <c r="CP1334" s="247"/>
      <c r="CQ1334" s="298" t="s">
        <v>65</v>
      </c>
      <c r="CR1334" s="295"/>
      <c r="CS1334" s="9">
        <f>(CM1283+CO1283)*CQ1283</f>
        <v>8415</v>
      </c>
      <c r="CT1334" s="7"/>
      <c r="CU1334" s="248"/>
      <c r="CV1334" s="250"/>
      <c r="CW1334" s="250"/>
      <c r="CX1334" s="250"/>
      <c r="CY1334" s="250"/>
      <c r="CZ1334" s="250"/>
      <c r="DA1334" s="250"/>
      <c r="DI1334" s="248"/>
    </row>
    <row r="1335" spans="1:118" ht="15" customHeight="1">
      <c r="A1335" s="34">
        <f>DATEDIF(A1377,A$1298,"d")</f>
        <v>29</v>
      </c>
      <c r="B1335" s="34">
        <f>B1334/A1335</f>
        <v>249.27586206896552</v>
      </c>
      <c r="C1335" s="3" t="s">
        <v>69</v>
      </c>
      <c r="D1335" s="9">
        <f>D1334/A1335</f>
        <v>7289.6551724137935</v>
      </c>
      <c r="E1335" s="9">
        <f>D1335*30</f>
        <v>218689.6551724138</v>
      </c>
      <c r="F1335" s="9"/>
      <c r="G1335" s="3"/>
      <c r="H1335" s="9"/>
      <c r="I1335" s="9"/>
      <c r="J1335" s="299" t="s">
        <v>70</v>
      </c>
      <c r="K1335" s="295"/>
      <c r="L1335" s="9"/>
      <c r="M1335" s="42">
        <f>L1334/D1334</f>
        <v>0.23468306527909177</v>
      </c>
      <c r="N1335" s="7"/>
      <c r="P1335" s="15"/>
      <c r="Q1335" s="3" t="s">
        <v>69</v>
      </c>
      <c r="R1335" s="9">
        <f>R1334/A1335</f>
        <v>4817.2413793103451</v>
      </c>
      <c r="S1335" s="9">
        <f>R1335*30</f>
        <v>144517.24137931035</v>
      </c>
      <c r="T1335" s="9"/>
      <c r="U1335" s="3"/>
      <c r="V1335" s="9"/>
      <c r="W1335" s="9"/>
      <c r="X1335" s="299" t="s">
        <v>70</v>
      </c>
      <c r="Y1335" s="295"/>
      <c r="Z1335" s="9"/>
      <c r="AA1335" s="42">
        <f>Z1334/R1334</f>
        <v>0.14387974230493916</v>
      </c>
      <c r="AB1335" s="7"/>
      <c r="AD1335" s="15"/>
      <c r="AE1335" s="3" t="s">
        <v>69</v>
      </c>
      <c r="AF1335" s="9">
        <f>AF1334/A1335</f>
        <v>4410.3448275862065</v>
      </c>
      <c r="AG1335" s="9">
        <f>AF1335*30</f>
        <v>132310.3448275862</v>
      </c>
      <c r="AH1335" s="9"/>
      <c r="AI1335" s="3"/>
      <c r="AJ1335" s="9"/>
      <c r="AK1335" s="9"/>
      <c r="AL1335" s="299" t="s">
        <v>70</v>
      </c>
      <c r="AM1335" s="295"/>
      <c r="AN1335" s="9"/>
      <c r="AO1335" s="42">
        <f>AN1334/AF1334</f>
        <v>0.22663017982799061</v>
      </c>
      <c r="AP1335" s="7"/>
      <c r="AR1335" s="15"/>
      <c r="AS1335" s="3" t="s">
        <v>69</v>
      </c>
      <c r="AT1335" s="9">
        <f>AT1334/A1335</f>
        <v>3575.8620689655172</v>
      </c>
      <c r="AU1335" s="9">
        <f>AT1335*30</f>
        <v>107275.86206896552</v>
      </c>
      <c r="AV1335" s="9"/>
      <c r="AW1335" s="3"/>
      <c r="AX1335" s="9"/>
      <c r="AY1335" s="9"/>
      <c r="AZ1335" s="299" t="s">
        <v>70</v>
      </c>
      <c r="BA1335" s="295"/>
      <c r="BB1335" s="9"/>
      <c r="BC1335" s="42">
        <f>BB1334/AT1334</f>
        <v>0.27737704918032785</v>
      </c>
      <c r="BD1335" s="7"/>
      <c r="BF1335" s="15"/>
      <c r="BG1335" s="3" t="s">
        <v>69</v>
      </c>
      <c r="BH1335" s="9">
        <f>BH1334/A1335</f>
        <v>2706.8965517241381</v>
      </c>
      <c r="BI1335" s="73">
        <f>BH1335*30</f>
        <v>81206.896551724145</v>
      </c>
      <c r="BJ1335" s="19"/>
      <c r="BK1335" s="43"/>
      <c r="BL1335" s="19"/>
      <c r="BM1335" s="19"/>
      <c r="BN1335" s="3" t="s">
        <v>71</v>
      </c>
      <c r="BO1335" s="9">
        <f>SUM(BO1278:BO1330)</f>
        <v>14400</v>
      </c>
      <c r="BP1335" s="10">
        <f>BO1335/BH1334</f>
        <v>0.18343949044585986</v>
      </c>
      <c r="BQ1335" s="7"/>
      <c r="BS1335" s="1"/>
      <c r="BT1335" s="15"/>
      <c r="BU1335" s="3" t="s">
        <v>69</v>
      </c>
      <c r="BV1335" s="9">
        <f>BV1334/A1335</f>
        <v>2127.5862068965516</v>
      </c>
      <c r="BW1335" s="9">
        <f>BV1335*30</f>
        <v>63827.586206896551</v>
      </c>
      <c r="BX1335" s="19"/>
      <c r="BY1335" s="43"/>
      <c r="BZ1335" s="19"/>
      <c r="CA1335" s="19"/>
      <c r="CB1335" s="19"/>
      <c r="CC1335" s="3" t="s">
        <v>71</v>
      </c>
      <c r="CD1335" s="9">
        <f>SUM(CD1278:CD1330)</f>
        <v>6930</v>
      </c>
      <c r="CE1335" s="10">
        <f>CD1335/BV1334</f>
        <v>0.11231766612641815</v>
      </c>
      <c r="CF1335" s="7"/>
      <c r="CH1335" s="15"/>
      <c r="CI1335" s="3" t="s">
        <v>69</v>
      </c>
      <c r="CJ1335" s="9" t="e">
        <f>CJ1334/N1335</f>
        <v>#DIV/0!</v>
      </c>
      <c r="CK1335" s="9" t="e">
        <f>CJ1335*30</f>
        <v>#DIV/0!</v>
      </c>
      <c r="CL1335" s="19"/>
      <c r="CM1335" s="43"/>
      <c r="CN1335" s="19"/>
      <c r="CO1335" s="19"/>
      <c r="CP1335" s="19"/>
      <c r="CQ1335" s="3" t="s">
        <v>71</v>
      </c>
      <c r="CR1335" s="9">
        <f>SUM(CR1278:CR1330)</f>
        <v>6930</v>
      </c>
      <c r="CS1335" s="10">
        <f>CR1335/CJ1334</f>
        <v>0.11231766612641815</v>
      </c>
      <c r="CT1335" s="7"/>
      <c r="CU1335" s="248"/>
      <c r="CV1335" s="250"/>
      <c r="CW1335" s="250"/>
      <c r="CX1335" s="250"/>
      <c r="CY1335" s="250"/>
      <c r="CZ1335" s="250"/>
      <c r="DA1335" s="250"/>
      <c r="DI1335" s="248"/>
    </row>
    <row r="1336" spans="1:118" ht="15" customHeight="1">
      <c r="A1336" s="15"/>
      <c r="B1336" s="15"/>
      <c r="C1336" s="3" t="s">
        <v>72</v>
      </c>
      <c r="D1336" s="9">
        <f>D1334*0.75</f>
        <v>158550</v>
      </c>
      <c r="E1336" s="9"/>
      <c r="F1336" s="9"/>
      <c r="G1336" s="3"/>
      <c r="H1336" s="9"/>
      <c r="I1336" s="9"/>
      <c r="J1336" s="299" t="s">
        <v>73</v>
      </c>
      <c r="K1336" s="295"/>
      <c r="L1336" s="9">
        <f>D1336-L1334</f>
        <v>108938</v>
      </c>
      <c r="M1336" s="42">
        <f>L1336/D1334</f>
        <v>0.51531693472090823</v>
      </c>
      <c r="N1336" s="7"/>
      <c r="P1336" s="15"/>
      <c r="Q1336" s="3" t="s">
        <v>72</v>
      </c>
      <c r="R1336" s="9">
        <f>R1334*0.75</f>
        <v>104775</v>
      </c>
      <c r="S1336" s="9"/>
      <c r="T1336" s="9"/>
      <c r="U1336" s="3"/>
      <c r="V1336" s="9"/>
      <c r="W1336" s="9"/>
      <c r="X1336" s="299" t="s">
        <v>73</v>
      </c>
      <c r="Y1336" s="295"/>
      <c r="Z1336" s="9">
        <f>R1336-Z1334</f>
        <v>84675</v>
      </c>
      <c r="AA1336" s="42">
        <f>Z1336/R1334</f>
        <v>0.60612025769506084</v>
      </c>
      <c r="AB1336" s="7"/>
      <c r="AD1336" s="15"/>
      <c r="AE1336" s="3" t="s">
        <v>72</v>
      </c>
      <c r="AF1336" s="9">
        <f>AF1334*0.75</f>
        <v>95925</v>
      </c>
      <c r="AG1336" s="9"/>
      <c r="AH1336" s="9"/>
      <c r="AI1336" s="3"/>
      <c r="AJ1336" s="9"/>
      <c r="AK1336" s="9"/>
      <c r="AL1336" s="299" t="s">
        <v>73</v>
      </c>
      <c r="AM1336" s="295"/>
      <c r="AN1336" s="9">
        <f>AF1336-AN1334</f>
        <v>66939</v>
      </c>
      <c r="AO1336" s="42">
        <f>AN1336/AF1334</f>
        <v>0.52336982017200939</v>
      </c>
      <c r="AP1336" s="7"/>
      <c r="AR1336" s="15"/>
      <c r="AS1336" s="3" t="s">
        <v>72</v>
      </c>
      <c r="AT1336" s="9">
        <f>AT1334*0.75</f>
        <v>77775</v>
      </c>
      <c r="AU1336" s="9"/>
      <c r="AV1336" s="9"/>
      <c r="AW1336" s="3"/>
      <c r="AX1336" s="9"/>
      <c r="AY1336" s="9"/>
      <c r="AZ1336" s="299" t="s">
        <v>73</v>
      </c>
      <c r="BA1336" s="295"/>
      <c r="BB1336" s="9">
        <f>AT1336-BB1334</f>
        <v>49011</v>
      </c>
      <c r="BC1336" s="42">
        <f>BB1336/AT1334</f>
        <v>0.47262295081967215</v>
      </c>
      <c r="BD1336" s="7"/>
      <c r="BF1336" s="15"/>
      <c r="BG1336" s="3" t="s">
        <v>72</v>
      </c>
      <c r="BH1336" s="9">
        <f>BH1334*0.75</f>
        <v>58875</v>
      </c>
      <c r="BI1336" s="198"/>
      <c r="BJ1336" s="9"/>
      <c r="BK1336" s="3"/>
      <c r="BL1336" s="9"/>
      <c r="BM1336" s="9"/>
      <c r="BN1336" s="43" t="s">
        <v>73</v>
      </c>
      <c r="BO1336" s="9">
        <f>BH1336-BO1335</f>
        <v>44475</v>
      </c>
      <c r="BP1336" s="10">
        <f>BO1336/BH1334</f>
        <v>0.56656050955414017</v>
      </c>
      <c r="BQ1336" s="7"/>
      <c r="BS1336" s="1"/>
      <c r="BT1336" s="15"/>
      <c r="BU1336" s="3" t="s">
        <v>72</v>
      </c>
      <c r="BV1336" s="9">
        <f>BV1334*0.75</f>
        <v>46275</v>
      </c>
      <c r="BW1336" s="247"/>
      <c r="BX1336" s="9"/>
      <c r="BY1336" s="3"/>
      <c r="BZ1336" s="9"/>
      <c r="CA1336" s="9"/>
      <c r="CB1336" s="19"/>
      <c r="CC1336" s="43" t="s">
        <v>73</v>
      </c>
      <c r="CD1336" s="9">
        <f>BV1336-CD1335</f>
        <v>39345</v>
      </c>
      <c r="CE1336" s="10">
        <f>CD1336/BV1334</f>
        <v>0.63768233387358186</v>
      </c>
      <c r="CF1336" s="7"/>
      <c r="CH1336" s="15"/>
      <c r="CI1336" s="3" t="s">
        <v>72</v>
      </c>
      <c r="CJ1336" s="9">
        <f>CJ1334*0.75</f>
        <v>46275</v>
      </c>
      <c r="CK1336" s="247"/>
      <c r="CL1336" s="9"/>
      <c r="CM1336" s="3"/>
      <c r="CN1336" s="9"/>
      <c r="CO1336" s="9"/>
      <c r="CP1336" s="19"/>
      <c r="CQ1336" s="43" t="s">
        <v>73</v>
      </c>
      <c r="CR1336" s="9">
        <f>CJ1336-CR1335</f>
        <v>39345</v>
      </c>
      <c r="CS1336" s="10">
        <f>CR1336/CJ1334</f>
        <v>0.63768233387358186</v>
      </c>
      <c r="CT1336" s="7"/>
      <c r="CU1336" s="248"/>
      <c r="CV1336" s="250"/>
      <c r="CW1336" s="250"/>
      <c r="CX1336" s="250"/>
      <c r="CY1336" s="250"/>
      <c r="CZ1336" s="250"/>
      <c r="DA1336" s="250"/>
      <c r="DI1336" s="248"/>
    </row>
    <row r="1337" spans="1:118" ht="15" customHeight="1">
      <c r="A1337" s="15"/>
      <c r="B1337" s="15"/>
      <c r="C1337" s="3" t="s">
        <v>74</v>
      </c>
      <c r="D1337" s="9">
        <f>D1409</f>
        <v>262300</v>
      </c>
      <c r="E1337" s="9"/>
      <c r="F1337" s="9"/>
      <c r="G1337" s="3"/>
      <c r="H1337" s="9"/>
      <c r="I1337" s="247"/>
      <c r="J1337" s="62"/>
      <c r="K1337" s="9"/>
      <c r="L1337" s="95"/>
      <c r="M1337" s="10"/>
      <c r="N1337" s="7"/>
      <c r="P1337" s="15"/>
      <c r="Q1337" s="3" t="s">
        <v>74</v>
      </c>
      <c r="R1337" s="9">
        <f>R1409</f>
        <v>218900</v>
      </c>
      <c r="S1337" s="9"/>
      <c r="T1337" s="9"/>
      <c r="U1337" s="3"/>
      <c r="V1337" s="9"/>
      <c r="W1337" s="247"/>
      <c r="X1337" s="62"/>
      <c r="Y1337" s="9"/>
      <c r="Z1337" s="95"/>
      <c r="AA1337" s="10"/>
      <c r="AB1337" s="7"/>
      <c r="AD1337" s="15"/>
      <c r="AE1337" s="3" t="s">
        <v>74</v>
      </c>
      <c r="AF1337" s="9">
        <f>AF1409</f>
        <v>136500</v>
      </c>
      <c r="AG1337" s="9"/>
      <c r="AH1337" s="9"/>
      <c r="AI1337" s="3"/>
      <c r="AJ1337" s="9"/>
      <c r="AK1337" s="247"/>
      <c r="AL1337" s="62"/>
      <c r="AM1337" s="9"/>
      <c r="AN1337" s="95"/>
      <c r="AO1337" s="10"/>
      <c r="AP1337" s="7"/>
      <c r="AR1337" s="15"/>
      <c r="AS1337" s="3" t="s">
        <v>74</v>
      </c>
      <c r="AT1337" s="9">
        <f>AT1407</f>
        <v>0</v>
      </c>
      <c r="AU1337" s="9"/>
      <c r="AV1337" s="9"/>
      <c r="AW1337" s="3" t="s">
        <v>71</v>
      </c>
      <c r="AX1337" s="9">
        <f>SUM(BB1278:BB1330)</f>
        <v>28764</v>
      </c>
      <c r="AY1337" s="10">
        <f>AX1337/AT1334</f>
        <v>0.27737704918032785</v>
      </c>
      <c r="AZ1337" s="115"/>
      <c r="BA1337" s="10"/>
      <c r="BB1337" s="10"/>
      <c r="BC1337" s="10"/>
      <c r="BD1337" s="7"/>
      <c r="BF1337" s="15"/>
      <c r="BG1337" s="3" t="s">
        <v>74</v>
      </c>
      <c r="BH1337" s="9">
        <f>BH1409</f>
        <v>87800</v>
      </c>
      <c r="BI1337" s="198"/>
      <c r="BJ1337" s="9"/>
      <c r="BK1337" s="31"/>
      <c r="BL1337" s="31"/>
      <c r="BM1337" s="31"/>
      <c r="BN1337" s="10"/>
      <c r="BO1337" s="97"/>
      <c r="BP1337" s="10"/>
      <c r="BQ1337" s="7"/>
      <c r="BS1337" s="1"/>
      <c r="BT1337" s="15"/>
      <c r="BU1337" s="3" t="s">
        <v>74</v>
      </c>
      <c r="BV1337" s="9">
        <f>BV1409</f>
        <v>68800</v>
      </c>
      <c r="BW1337" s="247"/>
      <c r="BX1337" s="9"/>
      <c r="BY1337" s="31"/>
      <c r="BZ1337" s="31"/>
      <c r="CA1337" s="31"/>
      <c r="CB1337" s="31"/>
      <c r="CC1337" s="10"/>
      <c r="CD1337" s="97"/>
      <c r="CE1337" s="10"/>
      <c r="CF1337" s="7"/>
      <c r="CH1337" s="15"/>
      <c r="CI1337" s="3" t="s">
        <v>74</v>
      </c>
      <c r="CJ1337" s="9">
        <f>CJ1409</f>
        <v>68800</v>
      </c>
      <c r="CK1337" s="247"/>
      <c r="CL1337" s="9"/>
      <c r="CM1337" s="31"/>
      <c r="CN1337" s="31"/>
      <c r="CO1337" s="31"/>
      <c r="CP1337" s="31"/>
      <c r="CQ1337" s="10"/>
      <c r="CR1337" s="97"/>
      <c r="CS1337" s="10"/>
      <c r="CT1337" s="7"/>
      <c r="CU1337" s="248"/>
      <c r="CV1337" s="250"/>
      <c r="CW1337" s="13"/>
      <c r="CX1337" s="13"/>
      <c r="CY1337" s="13"/>
      <c r="CZ1337" s="13"/>
      <c r="DA1337" s="250"/>
      <c r="DI1337" s="248"/>
      <c r="DJ1337" s="250"/>
      <c r="DK1337" s="250"/>
      <c r="DL1337" s="250"/>
      <c r="DM1337" s="13"/>
      <c r="DN1337" s="250"/>
    </row>
    <row r="1338" spans="1:118" ht="15" customHeight="1">
      <c r="A1338" s="15"/>
      <c r="B1338" s="15"/>
      <c r="C1338" s="9"/>
      <c r="D1338" s="9"/>
      <c r="E1338" s="9"/>
      <c r="F1338" s="9"/>
      <c r="G1338" s="3"/>
      <c r="H1338" s="9"/>
      <c r="I1338" s="247"/>
      <c r="J1338" s="62"/>
      <c r="K1338" s="91"/>
      <c r="L1338" s="95"/>
      <c r="M1338" s="10"/>
      <c r="N1338" s="7"/>
      <c r="P1338" s="15"/>
      <c r="Q1338" s="9"/>
      <c r="R1338" s="9"/>
      <c r="S1338" s="9"/>
      <c r="T1338" s="9"/>
      <c r="U1338" s="3"/>
      <c r="V1338" s="9"/>
      <c r="W1338" s="247"/>
      <c r="X1338" s="68"/>
      <c r="Y1338" s="91"/>
      <c r="Z1338" s="95"/>
      <c r="AA1338" s="10"/>
      <c r="AB1338" s="7"/>
      <c r="AD1338" s="15"/>
      <c r="AE1338" s="9"/>
      <c r="AF1338" s="9"/>
      <c r="AG1338" s="9"/>
      <c r="AH1338" s="9"/>
      <c r="AI1338" s="3"/>
      <c r="AJ1338" s="9"/>
      <c r="AK1338" s="247"/>
      <c r="AL1338" s="68"/>
      <c r="AM1338" s="91"/>
      <c r="AN1338" s="95"/>
      <c r="AO1338" s="10"/>
      <c r="AP1338" s="7"/>
      <c r="AR1338" s="15"/>
      <c r="AS1338" s="9"/>
      <c r="AT1338" s="9"/>
      <c r="AU1338" s="9"/>
      <c r="AV1338" s="9"/>
      <c r="AW1338" s="3"/>
      <c r="AX1338" s="9"/>
      <c r="AY1338" s="10"/>
      <c r="AZ1338" s="115"/>
      <c r="BA1338" s="10"/>
      <c r="BB1338" s="10"/>
      <c r="BC1338" s="10"/>
      <c r="BD1338" s="7"/>
      <c r="BF1338" s="15"/>
      <c r="BG1338" s="9"/>
      <c r="BH1338" s="9"/>
      <c r="BI1338" s="198"/>
      <c r="BJ1338" s="9"/>
      <c r="BK1338" s="31"/>
      <c r="BL1338" s="31"/>
      <c r="BM1338" s="31"/>
      <c r="BN1338" s="10"/>
      <c r="BO1338" s="97"/>
      <c r="BP1338" s="10"/>
      <c r="BQ1338" s="7"/>
      <c r="BS1338" s="1"/>
      <c r="BT1338" s="15"/>
      <c r="BU1338" s="9"/>
      <c r="BV1338" s="9"/>
      <c r="BW1338" s="247"/>
      <c r="BX1338" s="9"/>
      <c r="BY1338" s="31"/>
      <c r="BZ1338" s="31"/>
      <c r="CA1338" s="31"/>
      <c r="CB1338" s="31"/>
      <c r="CC1338" s="10"/>
      <c r="CD1338" s="97"/>
      <c r="CE1338" s="10"/>
      <c r="CF1338" s="7"/>
      <c r="CH1338" s="15"/>
      <c r="CI1338" s="9"/>
      <c r="CJ1338" s="9"/>
      <c r="CK1338" s="247"/>
      <c r="CL1338" s="9"/>
      <c r="CM1338" s="31"/>
      <c r="CN1338" s="31"/>
      <c r="CO1338" s="31"/>
      <c r="CP1338" s="31"/>
      <c r="CQ1338" s="10"/>
      <c r="CR1338" s="97"/>
      <c r="CS1338" s="10"/>
      <c r="CT1338" s="7"/>
      <c r="CU1338" s="248"/>
      <c r="CV1338" s="250"/>
      <c r="CW1338" s="13"/>
      <c r="CX1338" s="13"/>
      <c r="CY1338" s="13"/>
      <c r="CZ1338" s="13"/>
      <c r="DA1338" s="250"/>
      <c r="DI1338" s="248"/>
      <c r="DJ1338" s="250"/>
      <c r="DK1338" s="250"/>
      <c r="DL1338" s="250"/>
      <c r="DM1338" s="13"/>
      <c r="DN1338" s="250"/>
    </row>
    <row r="1339" spans="1:118" ht="15" customHeight="1">
      <c r="A1339" s="15"/>
      <c r="B1339" s="15"/>
      <c r="C1339" s="9"/>
      <c r="D1339" s="9"/>
      <c r="E1339" s="9"/>
      <c r="F1339" s="9"/>
      <c r="G1339" s="3"/>
      <c r="H1339" s="9"/>
      <c r="I1339" s="9"/>
      <c r="J1339" s="98"/>
      <c r="K1339" s="99"/>
      <c r="L1339" s="10"/>
      <c r="M1339" s="10"/>
      <c r="N1339" s="7"/>
      <c r="P1339" s="15"/>
      <c r="Q1339" s="9"/>
      <c r="R1339" s="9"/>
      <c r="S1339" s="9"/>
      <c r="T1339" s="9"/>
      <c r="U1339" s="3"/>
      <c r="V1339" s="9"/>
      <c r="W1339" s="9"/>
      <c r="X1339" s="69"/>
      <c r="Y1339" s="99"/>
      <c r="Z1339" s="10"/>
      <c r="AA1339" s="10"/>
      <c r="AB1339" s="7"/>
      <c r="AD1339" s="15"/>
      <c r="AE1339" s="9"/>
      <c r="AF1339" s="9"/>
      <c r="AG1339" s="9"/>
      <c r="AH1339" s="9"/>
      <c r="AI1339" s="3"/>
      <c r="AJ1339" s="9"/>
      <c r="AK1339" s="9"/>
      <c r="AL1339" s="69"/>
      <c r="AM1339" s="99"/>
      <c r="AN1339" s="10"/>
      <c r="AO1339" s="10"/>
      <c r="AP1339" s="7"/>
      <c r="AR1339" s="15"/>
      <c r="AS1339" s="9"/>
      <c r="AT1339" s="9"/>
      <c r="AU1339" s="9"/>
      <c r="AV1339" s="9"/>
      <c r="AW1339" s="3" t="s">
        <v>73</v>
      </c>
      <c r="AX1339" s="9">
        <f>AT1336-AX1337</f>
        <v>49011</v>
      </c>
      <c r="AY1339" s="10">
        <f>AX1339/AT1334</f>
        <v>0.47262295081967215</v>
      </c>
      <c r="AZ1339" s="115"/>
      <c r="BA1339" s="10"/>
      <c r="BB1339" s="10"/>
      <c r="BC1339" s="10"/>
      <c r="BD1339" s="7"/>
      <c r="BF1339" s="15"/>
      <c r="BG1339" s="9"/>
      <c r="BH1339" s="9"/>
      <c r="BI1339" s="73"/>
      <c r="BJ1339" s="78"/>
      <c r="BK1339" s="100"/>
      <c r="BL1339" s="78"/>
      <c r="BM1339" s="92"/>
      <c r="BN1339" s="92"/>
      <c r="BO1339" s="10"/>
      <c r="BP1339" s="10"/>
      <c r="BQ1339" s="7"/>
      <c r="BS1339" s="1"/>
      <c r="BT1339" s="15"/>
      <c r="BU1339" s="9"/>
      <c r="BV1339" s="9"/>
      <c r="BW1339" s="247"/>
      <c r="BX1339" s="9"/>
      <c r="BY1339" s="3"/>
      <c r="BZ1339" s="9"/>
      <c r="CA1339" s="10"/>
      <c r="CB1339" s="10"/>
      <c r="CC1339" s="10"/>
      <c r="CD1339" s="97"/>
      <c r="CE1339" s="10"/>
      <c r="CF1339" s="7"/>
      <c r="CH1339" s="15"/>
      <c r="CI1339" s="9"/>
      <c r="CJ1339" s="9"/>
      <c r="CK1339" s="247"/>
      <c r="CL1339" s="9"/>
      <c r="CM1339" s="3"/>
      <c r="CN1339" s="9"/>
      <c r="CO1339" s="10"/>
      <c r="CP1339" s="10"/>
      <c r="CQ1339" s="10"/>
      <c r="CR1339" s="97"/>
      <c r="CS1339" s="10"/>
      <c r="CT1339" s="7"/>
      <c r="CU1339" s="248"/>
      <c r="CV1339" s="250"/>
      <c r="CW1339" s="13"/>
      <c r="CX1339" s="13"/>
      <c r="CY1339" s="13"/>
      <c r="CZ1339" s="13"/>
      <c r="DA1339" s="250"/>
      <c r="DI1339" s="248"/>
      <c r="DJ1339" s="250"/>
      <c r="DK1339" s="250"/>
      <c r="DL1339" s="250"/>
      <c r="DM1339" s="13"/>
      <c r="DN1339" s="250"/>
    </row>
    <row r="1340" spans="1:118" ht="15" customHeight="1">
      <c r="A1340" s="300" t="s">
        <v>75</v>
      </c>
      <c r="B1340" s="301"/>
      <c r="C1340" s="295"/>
      <c r="D1340" s="44">
        <f t="shared" ref="D1340:D1343" si="2205">SUM(D1278,D1282,D1286,D1290,D1294,D1298,D1302,D1306,D1310,D1314,D1318,D1322,D1326)*100</f>
        <v>30300</v>
      </c>
      <c r="E1340" s="95">
        <f>D1340/A1335</f>
        <v>1044.8275862068965</v>
      </c>
      <c r="F1340" s="9"/>
      <c r="G1340" s="3">
        <f t="shared" ref="G1340:G1343" si="2206">D1340/H1340</f>
        <v>946.875</v>
      </c>
      <c r="H1340" s="44">
        <f t="shared" ref="H1340:H1342" si="2207">SUM(H1278,H1282,H1286,H1290,H1294,H1298,H1302,H1306,H1310,H1314,H1318,H1322,H1326)</f>
        <v>32</v>
      </c>
      <c r="I1340" s="9"/>
      <c r="J1340" s="90" t="str">
        <f t="shared" ref="J1340:K1340" si="2208">J1278</f>
        <v>サンリオ和柄がま口</v>
      </c>
      <c r="K1340" s="91">
        <f t="shared" si="2208"/>
        <v>362</v>
      </c>
      <c r="L1340" s="44">
        <f t="shared" ref="L1340:L1343" si="2209">SUM(L1278,L1282,L1286,L1290,L1294,L1298,L1302,L1306,L1310,L1314,L1318,L1322,L1326)</f>
        <v>14784</v>
      </c>
      <c r="M1340" s="42">
        <f t="shared" ref="M1340:M1344" si="2210">L1340/D1340</f>
        <v>0.48792079207920791</v>
      </c>
      <c r="N1340" s="7"/>
      <c r="P1340" s="300" t="s">
        <v>75</v>
      </c>
      <c r="Q1340" s="295"/>
      <c r="R1340" s="44">
        <f t="shared" ref="R1340:R1343" si="2211">SUM(R1278,R1282,R1286,R1290,R1294,R1298,R1302,R1306,R1310,R1314,R1318,R1322,R1326)*100</f>
        <v>30400</v>
      </c>
      <c r="S1340" s="95">
        <f>R1340/A1335</f>
        <v>1048.2758620689656</v>
      </c>
      <c r="T1340" s="9"/>
      <c r="U1340" s="3">
        <f t="shared" ref="U1340:U1343" si="2212">R1340/V1340</f>
        <v>3800</v>
      </c>
      <c r="V1340" s="44">
        <f t="shared" ref="V1340:V1343" si="2213">SUM(V1278,V1282,V1286,V1290,V1294,V1298,V1302,V1306,V1310,V1314,V1318,V1322,V1326)</f>
        <v>8</v>
      </c>
      <c r="W1340" s="9"/>
      <c r="X1340" s="90" t="str">
        <f t="shared" ref="X1340:Y1340" si="2214">X1278</f>
        <v>2CBC</v>
      </c>
      <c r="Y1340" s="91">
        <f t="shared" si="2214"/>
        <v>700</v>
      </c>
      <c r="Z1340" s="44">
        <f t="shared" ref="Z1340:Z1343" si="2215">SUM(Z1278,Z1282,Z1286,Z1290,Z1294,Z1298,Z1302,Z1306,Z1310,Z1314,Z1318,Z1322,Z1326)</f>
        <v>5600</v>
      </c>
      <c r="AA1340" s="42">
        <f t="shared" ref="AA1340:AA1344" si="2216">Z1340/R1340</f>
        <v>0.18421052631578946</v>
      </c>
      <c r="AB1340" s="7"/>
      <c r="AD1340" s="300" t="s">
        <v>75</v>
      </c>
      <c r="AE1340" s="295"/>
      <c r="AF1340" s="44">
        <f t="shared" ref="AF1340:AF1343" si="2217">SUM(AF1278,AF1282,AF1286,AF1290,AF1294,AF1298,AF1302,AF1306,AF1310,AF1314,AF1318,AF1322,AF1326)*100</f>
        <v>30100</v>
      </c>
      <c r="AG1340" s="95">
        <f>AF1340/$A1335</f>
        <v>1037.9310344827586</v>
      </c>
      <c r="AH1340" s="9"/>
      <c r="AI1340" s="3">
        <f t="shared" ref="AI1340:AI1343" si="2218">AF1340/AJ1340</f>
        <v>1584.2105263157894</v>
      </c>
      <c r="AJ1340" s="44">
        <f t="shared" ref="AJ1340:AJ1343" si="2219">SUM(AJ1278,AJ1282,AJ1286,AJ1290,AJ1294,AJ1298,AJ1302,AJ1306,AJ1310,AJ1314,AJ1318,AJ1322,AJ1326)</f>
        <v>19</v>
      </c>
      <c r="AK1340" s="9"/>
      <c r="AL1340" s="90" t="str">
        <f t="shared" ref="AL1340:AM1340" si="2220">AL1278</f>
        <v>サンリオリストバンド</v>
      </c>
      <c r="AM1340" s="91">
        <f t="shared" si="2220"/>
        <v>550</v>
      </c>
      <c r="AN1340" s="44">
        <f t="shared" ref="AN1340:AN1343" si="2221">SUM(AN1278,AN1282,AN1286,AN1290,AN1294,AN1298,AN1302,AN1306,AN1310,AN1314,AN1318,AN1322,AN1326)</f>
        <v>10450</v>
      </c>
      <c r="AO1340" s="42">
        <f t="shared" ref="AO1340:AO1344" si="2222">AN1340/AF1340</f>
        <v>0.34717607973421927</v>
      </c>
      <c r="AP1340" s="7"/>
      <c r="AR1340" s="300" t="s">
        <v>75</v>
      </c>
      <c r="AS1340" s="295"/>
      <c r="AT1340" s="44">
        <f t="shared" ref="AT1340:AT1343" si="2223">SUM(AT1278,AT1282,AT1286,AT1290,AT1294,AT1298,AT1302,AT1306,AT1310,AT1314,AT1318,AT1322,AT1326)*100</f>
        <v>16300</v>
      </c>
      <c r="AU1340" s="95">
        <f>AT1340/$A1335</f>
        <v>562.06896551724139</v>
      </c>
      <c r="AV1340" s="9"/>
      <c r="AW1340" s="3">
        <f t="shared" ref="AW1340:AW1343" si="2224">AT1340/AX1340</f>
        <v>1086.6666666666667</v>
      </c>
      <c r="AX1340" s="44">
        <f t="shared" ref="AX1340:AX1343" si="2225">SUM(AX1278,AX1282,AX1286,AX1290,AX1294,AX1298,AX1302,AX1306,AX1310,AX1314,AX1318,AX1322,AX1326)</f>
        <v>15</v>
      </c>
      <c r="AY1340" s="9"/>
      <c r="AZ1340" s="90" t="str">
        <f t="shared" ref="AZ1340:BA1340" si="2226">AZ1278</f>
        <v>プチリップブラシ</v>
      </c>
      <c r="BA1340" s="91">
        <f t="shared" si="2226"/>
        <v>196</v>
      </c>
      <c r="BB1340" s="44">
        <f t="shared" ref="BB1340:BB1343" si="2227">SUM(BB1278,BB1282,BB1286,BB1290,BB1294,BB1298,BB1302,BB1306,BB1310,BB1314,BB1318,BB1322,BB1326)</f>
        <v>2940</v>
      </c>
      <c r="BC1340" s="42">
        <f t="shared" ref="BC1340:BC1344" si="2228">BB1340/AT1340</f>
        <v>0.18036809815950922</v>
      </c>
      <c r="BD1340" s="7"/>
      <c r="BF1340" s="15"/>
      <c r="BG1340" s="9"/>
      <c r="BH1340" s="9"/>
      <c r="BI1340" s="73"/>
      <c r="BJ1340" s="9"/>
      <c r="BK1340" s="3"/>
      <c r="BL1340" s="9"/>
      <c r="BM1340" s="9"/>
      <c r="BN1340" s="9"/>
      <c r="BO1340" s="9"/>
      <c r="BP1340" s="9"/>
      <c r="BQ1340" s="7"/>
      <c r="BS1340" s="1"/>
      <c r="BT1340" s="15"/>
      <c r="BU1340" s="9"/>
      <c r="BV1340" s="9"/>
      <c r="BW1340" s="9"/>
      <c r="BX1340" s="78"/>
      <c r="BY1340" s="100"/>
      <c r="BZ1340" s="78"/>
      <c r="CA1340" s="78"/>
      <c r="CB1340" s="78"/>
      <c r="CC1340" s="78"/>
      <c r="CD1340" s="9"/>
      <c r="CE1340" s="9"/>
      <c r="CF1340" s="7"/>
      <c r="CH1340" s="15"/>
      <c r="CI1340" s="9"/>
      <c r="CJ1340" s="9"/>
      <c r="CK1340" s="9"/>
      <c r="CL1340" s="78"/>
      <c r="CM1340" s="100"/>
      <c r="CN1340" s="78"/>
      <c r="CO1340" s="78"/>
      <c r="CP1340" s="78"/>
      <c r="CQ1340" s="78"/>
      <c r="CR1340" s="9"/>
      <c r="CS1340" s="9"/>
      <c r="CT1340" s="7"/>
      <c r="CU1340" s="248"/>
      <c r="CV1340" s="250"/>
      <c r="CW1340" s="250"/>
      <c r="CX1340" s="250"/>
      <c r="CY1340" s="250"/>
      <c r="CZ1340" s="250"/>
      <c r="DA1340" s="250"/>
      <c r="DI1340" s="248"/>
      <c r="DJ1340" s="250"/>
      <c r="DK1340" s="250"/>
      <c r="DL1340" s="250"/>
      <c r="DM1340" s="13"/>
      <c r="DN1340" s="250"/>
    </row>
    <row r="1341" spans="1:118" ht="15" customHeight="1">
      <c r="A1341" s="300" t="s">
        <v>75</v>
      </c>
      <c r="B1341" s="301"/>
      <c r="C1341" s="295"/>
      <c r="D1341" s="44">
        <f t="shared" si="2205"/>
        <v>87800</v>
      </c>
      <c r="E1341" s="95">
        <f>D1341/A1335</f>
        <v>3027.5862068965516</v>
      </c>
      <c r="F1341" s="9"/>
      <c r="G1341" s="3">
        <f t="shared" si="2206"/>
        <v>2926.6666666666665</v>
      </c>
      <c r="H1341" s="44">
        <f t="shared" si="2207"/>
        <v>30</v>
      </c>
      <c r="I1341" s="9"/>
      <c r="J1341" s="90" t="str">
        <f t="shared" ref="J1341:K1341" si="2229">J1279</f>
        <v>ピクミンマスコット</v>
      </c>
      <c r="K1341" s="91">
        <f t="shared" si="2229"/>
        <v>682</v>
      </c>
      <c r="L1341" s="44">
        <f t="shared" si="2209"/>
        <v>20460</v>
      </c>
      <c r="M1341" s="42">
        <f t="shared" si="2210"/>
        <v>0.23302961275626424</v>
      </c>
      <c r="N1341" s="7"/>
      <c r="P1341" s="300" t="s">
        <v>75</v>
      </c>
      <c r="Q1341" s="295"/>
      <c r="R1341" s="44">
        <f t="shared" si="2211"/>
        <v>47900</v>
      </c>
      <c r="S1341" s="95">
        <f>R1341/A1335</f>
        <v>1651.7241379310344</v>
      </c>
      <c r="T1341" s="9"/>
      <c r="U1341" s="3">
        <f t="shared" si="2212"/>
        <v>1496.875</v>
      </c>
      <c r="V1341" s="44">
        <f t="shared" si="2213"/>
        <v>32</v>
      </c>
      <c r="W1341" s="9"/>
      <c r="X1341" s="90" t="str">
        <f t="shared" ref="X1341:Y1341" si="2230">X1279</f>
        <v>グミッツェル</v>
      </c>
      <c r="Y1341" s="91">
        <f t="shared" si="2230"/>
        <v>165</v>
      </c>
      <c r="Z1341" s="44">
        <f t="shared" si="2215"/>
        <v>5280</v>
      </c>
      <c r="AA1341" s="42">
        <f t="shared" si="2216"/>
        <v>0.11022964509394571</v>
      </c>
      <c r="AB1341" s="7"/>
      <c r="AD1341" s="300" t="s">
        <v>75</v>
      </c>
      <c r="AE1341" s="295"/>
      <c r="AF1341" s="44">
        <f t="shared" si="2217"/>
        <v>45300</v>
      </c>
      <c r="AG1341" s="95">
        <f>AF1341/$A1335</f>
        <v>1562.0689655172414</v>
      </c>
      <c r="AH1341" s="9"/>
      <c r="AI1341" s="3">
        <f t="shared" si="2218"/>
        <v>1969.5652173913043</v>
      </c>
      <c r="AJ1341" s="44">
        <f t="shared" si="2219"/>
        <v>23</v>
      </c>
      <c r="AK1341" s="9"/>
      <c r="AL1341" s="90" t="str">
        <f t="shared" ref="AL1341:AM1341" si="2231">AL1279</f>
        <v>サンリオがま口</v>
      </c>
      <c r="AM1341" s="91">
        <f t="shared" si="2231"/>
        <v>500</v>
      </c>
      <c r="AN1341" s="44">
        <f t="shared" si="2221"/>
        <v>11500</v>
      </c>
      <c r="AO1341" s="42">
        <f t="shared" si="2222"/>
        <v>0.25386313465783666</v>
      </c>
      <c r="AP1341" s="7"/>
      <c r="AR1341" s="300" t="s">
        <v>75</v>
      </c>
      <c r="AS1341" s="295"/>
      <c r="AT1341" s="44">
        <f t="shared" si="2223"/>
        <v>27500</v>
      </c>
      <c r="AU1341" s="95">
        <f>AT1341/$A1335</f>
        <v>948.27586206896547</v>
      </c>
      <c r="AV1341" s="9"/>
      <c r="AW1341" s="3">
        <f t="shared" si="2224"/>
        <v>404.41176470588238</v>
      </c>
      <c r="AX1341" s="44">
        <f t="shared" si="2225"/>
        <v>68</v>
      </c>
      <c r="AY1341" s="9"/>
      <c r="AZ1341" s="90" t="str">
        <f t="shared" ref="AZ1341:BA1341" si="2232">AZ1279</f>
        <v>プチリップBC</v>
      </c>
      <c r="BA1341" s="91">
        <f t="shared" si="2232"/>
        <v>100</v>
      </c>
      <c r="BB1341" s="44">
        <f t="shared" si="2227"/>
        <v>6800</v>
      </c>
      <c r="BC1341" s="42">
        <f t="shared" si="2228"/>
        <v>0.24727272727272728</v>
      </c>
      <c r="BD1341" s="7"/>
      <c r="BF1341" s="15"/>
      <c r="BG1341" s="9"/>
      <c r="BH1341" s="9"/>
      <c r="BI1341" s="73"/>
      <c r="BJ1341" s="9"/>
      <c r="BK1341" s="3"/>
      <c r="BL1341" s="9"/>
      <c r="BM1341" s="9"/>
      <c r="BN1341" s="9"/>
      <c r="BO1341" s="9"/>
      <c r="BP1341" s="9"/>
      <c r="BQ1341" s="7"/>
      <c r="BS1341" s="1"/>
      <c r="BT1341" s="15"/>
      <c r="BU1341" s="9"/>
      <c r="BV1341" s="9"/>
      <c r="BW1341" s="9"/>
      <c r="BX1341" s="9"/>
      <c r="BY1341" s="3"/>
      <c r="BZ1341" s="9"/>
      <c r="CA1341" s="9"/>
      <c r="CB1341" s="9"/>
      <c r="CC1341" s="9"/>
      <c r="CD1341" s="9"/>
      <c r="CE1341" s="9"/>
      <c r="CF1341" s="7"/>
      <c r="CH1341" s="15"/>
      <c r="CI1341" s="9"/>
      <c r="CJ1341" s="9"/>
      <c r="CK1341" s="9"/>
      <c r="CL1341" s="9"/>
      <c r="CM1341" s="3"/>
      <c r="CN1341" s="9"/>
      <c r="CO1341" s="9"/>
      <c r="CP1341" s="9"/>
      <c r="CQ1341" s="9"/>
      <c r="CR1341" s="9"/>
      <c r="CS1341" s="9"/>
      <c r="CT1341" s="7"/>
      <c r="CU1341" s="248"/>
      <c r="CV1341" s="250"/>
      <c r="CW1341" s="250"/>
      <c r="CX1341" s="250"/>
      <c r="CY1341" s="250"/>
      <c r="CZ1341" s="250"/>
      <c r="DA1341" s="250"/>
      <c r="DI1341" s="248"/>
      <c r="DJ1341" s="250"/>
      <c r="DK1341" s="250"/>
      <c r="DL1341" s="250"/>
      <c r="DM1341" s="13"/>
      <c r="DN1341" s="250"/>
    </row>
    <row r="1342" spans="1:118" ht="15" customHeight="1">
      <c r="A1342" s="300" t="s">
        <v>75</v>
      </c>
      <c r="B1342" s="301"/>
      <c r="C1342" s="295"/>
      <c r="D1342" s="44">
        <f t="shared" si="2205"/>
        <v>35000</v>
      </c>
      <c r="E1342" s="95">
        <f>D1342/A1335</f>
        <v>1206.8965517241379</v>
      </c>
      <c r="F1342" s="9"/>
      <c r="G1342" s="3">
        <f t="shared" si="2206"/>
        <v>853.65853658536582</v>
      </c>
      <c r="H1342" s="44">
        <f t="shared" si="2207"/>
        <v>41</v>
      </c>
      <c r="I1342" s="9"/>
      <c r="J1342" s="90" t="str">
        <f t="shared" ref="J1342:K1342" si="2233">J1280</f>
        <v>グミッツェルプチ</v>
      </c>
      <c r="K1342" s="91">
        <f t="shared" si="2233"/>
        <v>188</v>
      </c>
      <c r="L1342" s="44">
        <f t="shared" si="2209"/>
        <v>7708</v>
      </c>
      <c r="M1342" s="42">
        <f t="shared" si="2210"/>
        <v>0.22022857142857144</v>
      </c>
      <c r="N1342" s="7"/>
      <c r="P1342" s="300" t="s">
        <v>75</v>
      </c>
      <c r="Q1342" s="295"/>
      <c r="R1342" s="44">
        <f t="shared" si="2211"/>
        <v>32900</v>
      </c>
      <c r="S1342" s="95">
        <f>R1342/A1335</f>
        <v>1134.4827586206898</v>
      </c>
      <c r="T1342" s="9"/>
      <c r="U1342" s="3">
        <f t="shared" si="2212"/>
        <v>4700</v>
      </c>
      <c r="V1342" s="44">
        <f t="shared" si="2213"/>
        <v>7</v>
      </c>
      <c r="W1342" s="9"/>
      <c r="X1342" s="90" t="str">
        <f t="shared" ref="X1342:Y1342" si="2234">X1280</f>
        <v>サンリオキーケース</v>
      </c>
      <c r="Y1342" s="91">
        <f t="shared" si="2234"/>
        <v>640</v>
      </c>
      <c r="Z1342" s="44">
        <f t="shared" si="2215"/>
        <v>4480</v>
      </c>
      <c r="AA1342" s="42">
        <f t="shared" si="2216"/>
        <v>0.13617021276595745</v>
      </c>
      <c r="AB1342" s="7"/>
      <c r="AD1342" s="300" t="s">
        <v>75</v>
      </c>
      <c r="AE1342" s="295"/>
      <c r="AF1342" s="44">
        <f t="shared" si="2217"/>
        <v>25100</v>
      </c>
      <c r="AG1342" s="95">
        <f>AF1342/$A1335</f>
        <v>865.51724137931035</v>
      </c>
      <c r="AH1342" s="9"/>
      <c r="AI1342" s="3">
        <f t="shared" si="2218"/>
        <v>404.83870967741933</v>
      </c>
      <c r="AJ1342" s="44">
        <f t="shared" si="2219"/>
        <v>62</v>
      </c>
      <c r="AK1342" s="9"/>
      <c r="AL1342" s="90" t="str">
        <f t="shared" ref="AL1342:AM1342" si="2235">AL1280</f>
        <v>じゅるるバラ</v>
      </c>
      <c r="AM1342" s="91">
        <f t="shared" si="2235"/>
        <v>25</v>
      </c>
      <c r="AN1342" s="44">
        <f t="shared" si="2221"/>
        <v>1550</v>
      </c>
      <c r="AO1342" s="42">
        <f t="shared" si="2222"/>
        <v>6.1752988047808766E-2</v>
      </c>
      <c r="AP1342" s="7"/>
      <c r="AR1342" s="300" t="s">
        <v>75</v>
      </c>
      <c r="AS1342" s="295"/>
      <c r="AT1342" s="44">
        <f t="shared" si="2223"/>
        <v>28600</v>
      </c>
      <c r="AU1342" s="95">
        <f>AT1342/$A1335</f>
        <v>986.20689655172418</v>
      </c>
      <c r="AV1342" s="9"/>
      <c r="AW1342" s="3">
        <f t="shared" si="2224"/>
        <v>1059.2592592592594</v>
      </c>
      <c r="AX1342" s="44">
        <f t="shared" si="2225"/>
        <v>27</v>
      </c>
      <c r="AY1342" s="9"/>
      <c r="AZ1342" s="90" t="str">
        <f t="shared" ref="AZ1342:BA1342" si="2236">AZ1280</f>
        <v>すやすやベイビー</v>
      </c>
      <c r="BA1342" s="91">
        <f t="shared" si="2236"/>
        <v>110</v>
      </c>
      <c r="BB1342" s="44">
        <f t="shared" si="2227"/>
        <v>8794</v>
      </c>
      <c r="BC1342" s="42">
        <f t="shared" si="2228"/>
        <v>0.30748251748251748</v>
      </c>
      <c r="BD1342" s="7"/>
      <c r="BF1342" s="15"/>
      <c r="BG1342" s="9"/>
      <c r="BH1342" s="9"/>
      <c r="BI1342" s="73"/>
      <c r="BJ1342" s="9"/>
      <c r="BK1342" s="3"/>
      <c r="BL1342" s="9"/>
      <c r="BM1342" s="9"/>
      <c r="BN1342" s="9"/>
      <c r="BO1342" s="9"/>
      <c r="BP1342" s="9"/>
      <c r="BQ1342" s="7"/>
      <c r="BS1342" s="1"/>
      <c r="BT1342" s="15"/>
      <c r="BU1342" s="9"/>
      <c r="BV1342" s="9"/>
      <c r="BW1342" s="9"/>
      <c r="BX1342" s="9"/>
      <c r="BY1342" s="3"/>
      <c r="BZ1342" s="9"/>
      <c r="CA1342" s="9"/>
      <c r="CB1342" s="9"/>
      <c r="CC1342" s="9"/>
      <c r="CD1342" s="9"/>
      <c r="CE1342" s="9"/>
      <c r="CF1342" s="7"/>
      <c r="CH1342" s="15"/>
      <c r="CI1342" s="9"/>
      <c r="CJ1342" s="9"/>
      <c r="CK1342" s="9"/>
      <c r="CL1342" s="9"/>
      <c r="CM1342" s="3"/>
      <c r="CN1342" s="9"/>
      <c r="CO1342" s="9"/>
      <c r="CP1342" s="9"/>
      <c r="CQ1342" s="9"/>
      <c r="CR1342" s="9"/>
      <c r="CS1342" s="9"/>
      <c r="CT1342" s="7"/>
      <c r="CU1342" s="248"/>
      <c r="CV1342" s="250"/>
      <c r="CW1342" s="250"/>
      <c r="CX1342" s="250"/>
      <c r="CY1342" s="250"/>
      <c r="CZ1342" s="250"/>
      <c r="DA1342" s="250"/>
      <c r="DI1342" s="248"/>
      <c r="DJ1342" s="250"/>
      <c r="DK1342" s="250"/>
      <c r="DL1342" s="250"/>
      <c r="DM1342" s="13"/>
      <c r="DN1342" s="250"/>
    </row>
    <row r="1343" spans="1:118" ht="15" customHeight="1">
      <c r="A1343" s="300" t="s">
        <v>75</v>
      </c>
      <c r="B1343" s="301"/>
      <c r="C1343" s="295"/>
      <c r="D1343" s="44">
        <f t="shared" si="2205"/>
        <v>58300</v>
      </c>
      <c r="E1343" s="95">
        <f>D1343/A1335</f>
        <v>2010.344827586207</v>
      </c>
      <c r="F1343" s="9"/>
      <c r="G1343" s="3">
        <f t="shared" si="2206"/>
        <v>1575.6756756756756</v>
      </c>
      <c r="H1343" s="44">
        <f>SUM(H1281,H1285,H1289,H1293,H1297,H1301,H1305,H1309,H1313,H1317,H1321,H1325,H1329)</f>
        <v>37</v>
      </c>
      <c r="I1343" s="9"/>
      <c r="J1343" s="90" t="str">
        <f t="shared" ref="J1343:K1343" si="2237">J1281</f>
        <v>プロペラアヒル</v>
      </c>
      <c r="K1343" s="91">
        <f t="shared" si="2237"/>
        <v>180</v>
      </c>
      <c r="L1343" s="44">
        <f t="shared" si="2209"/>
        <v>6660</v>
      </c>
      <c r="M1343" s="42">
        <f t="shared" si="2210"/>
        <v>0.11423670668953688</v>
      </c>
      <c r="N1343" s="7"/>
      <c r="P1343" s="300" t="s">
        <v>75</v>
      </c>
      <c r="Q1343" s="295"/>
      <c r="R1343" s="44">
        <f t="shared" si="2211"/>
        <v>28500</v>
      </c>
      <c r="S1343" s="95">
        <f>R1343/A1335</f>
        <v>982.75862068965512</v>
      </c>
      <c r="T1343" s="9"/>
      <c r="U1343" s="3">
        <f t="shared" si="2212"/>
        <v>1425</v>
      </c>
      <c r="V1343" s="44">
        <f t="shared" si="2213"/>
        <v>20</v>
      </c>
      <c r="W1343" s="9"/>
      <c r="X1343" s="90" t="str">
        <f t="shared" ref="X1343:Y1343" si="2238">X1281</f>
        <v>クレしんリストバンド</v>
      </c>
      <c r="Y1343" s="91">
        <f t="shared" si="2238"/>
        <v>237</v>
      </c>
      <c r="Z1343" s="44">
        <f t="shared" si="2215"/>
        <v>4740</v>
      </c>
      <c r="AA1343" s="42">
        <f t="shared" si="2216"/>
        <v>0.16631578947368422</v>
      </c>
      <c r="AB1343" s="7"/>
      <c r="AD1343" s="300" t="s">
        <v>75</v>
      </c>
      <c r="AE1343" s="295"/>
      <c r="AF1343" s="44">
        <f t="shared" si="2217"/>
        <v>27400</v>
      </c>
      <c r="AG1343" s="95">
        <f>AF1343/$A1335</f>
        <v>944.82758620689651</v>
      </c>
      <c r="AH1343" s="9"/>
      <c r="AI1343" s="3">
        <f t="shared" si="2218"/>
        <v>1053.8461538461538</v>
      </c>
      <c r="AJ1343" s="44">
        <f t="shared" si="2219"/>
        <v>26</v>
      </c>
      <c r="AK1343" s="9"/>
      <c r="AL1343" s="90" t="str">
        <f t="shared" ref="AL1343:AM1343" si="2239">AL1281</f>
        <v>韓国グミッツェル</v>
      </c>
      <c r="AM1343" s="91">
        <f t="shared" si="2239"/>
        <v>211</v>
      </c>
      <c r="AN1343" s="44">
        <f t="shared" si="2221"/>
        <v>5486</v>
      </c>
      <c r="AO1343" s="42">
        <f t="shared" si="2222"/>
        <v>0.20021897810218978</v>
      </c>
      <c r="AP1343" s="7"/>
      <c r="AR1343" s="300" t="s">
        <v>75</v>
      </c>
      <c r="AS1343" s="295"/>
      <c r="AT1343" s="44">
        <f t="shared" si="2223"/>
        <v>31300</v>
      </c>
      <c r="AU1343" s="95">
        <f>AT1343/$A1335</f>
        <v>1079.3103448275863</v>
      </c>
      <c r="AV1343" s="9"/>
      <c r="AW1343" s="3">
        <f t="shared" si="2224"/>
        <v>2086.6666666666665</v>
      </c>
      <c r="AX1343" s="44">
        <f t="shared" si="2225"/>
        <v>15</v>
      </c>
      <c r="AY1343" s="9"/>
      <c r="AZ1343" s="90" t="str">
        <f t="shared" ref="AZ1343:BA1343" si="2240">AZ1281</f>
        <v>ボイスチェンジャー</v>
      </c>
      <c r="BA1343" s="91">
        <f t="shared" si="2240"/>
        <v>682</v>
      </c>
      <c r="BB1343" s="44">
        <f t="shared" si="2227"/>
        <v>10230</v>
      </c>
      <c r="BC1343" s="42">
        <f t="shared" si="2228"/>
        <v>0.32683706070287538</v>
      </c>
      <c r="BD1343" s="7"/>
      <c r="BF1343" s="15"/>
      <c r="BG1343" s="9"/>
      <c r="BH1343" s="9"/>
      <c r="BI1343" s="73"/>
      <c r="BJ1343" s="9"/>
      <c r="BK1343" s="3"/>
      <c r="BL1343" s="9"/>
      <c r="BM1343" s="9"/>
      <c r="BN1343" s="9"/>
      <c r="BO1343" s="9"/>
      <c r="BP1343" s="9"/>
      <c r="BQ1343" s="7"/>
      <c r="BS1343" s="1"/>
      <c r="BT1343" s="15"/>
      <c r="BU1343" s="9"/>
      <c r="BV1343" s="9"/>
      <c r="BW1343" s="9"/>
      <c r="BX1343" s="9"/>
      <c r="BY1343" s="3"/>
      <c r="BZ1343" s="9"/>
      <c r="CA1343" s="9"/>
      <c r="CB1343" s="9"/>
      <c r="CC1343" s="9"/>
      <c r="CD1343" s="9"/>
      <c r="CE1343" s="9"/>
      <c r="CF1343" s="7"/>
      <c r="CH1343" s="15"/>
      <c r="CI1343" s="9"/>
      <c r="CJ1343" s="9"/>
      <c r="CK1343" s="9"/>
      <c r="CL1343" s="9"/>
      <c r="CM1343" s="3"/>
      <c r="CN1343" s="9"/>
      <c r="CO1343" s="9"/>
      <c r="CP1343" s="9"/>
      <c r="CQ1343" s="9"/>
      <c r="CR1343" s="9"/>
      <c r="CS1343" s="9"/>
      <c r="CT1343" s="7"/>
      <c r="CU1343" s="248"/>
      <c r="CV1343" s="250"/>
      <c r="CW1343" s="250"/>
      <c r="CX1343" s="250"/>
      <c r="CY1343" s="250"/>
      <c r="CZ1343" s="250"/>
      <c r="DA1343" s="250"/>
      <c r="DI1343" s="248"/>
      <c r="DJ1343" s="250"/>
      <c r="DK1343" s="250"/>
      <c r="DL1343" s="250"/>
      <c r="DM1343" s="13"/>
      <c r="DN1343" s="250"/>
    </row>
    <row r="1344" spans="1:118" ht="15" customHeight="1">
      <c r="A1344" s="15"/>
      <c r="B1344" s="15"/>
      <c r="C1344" s="3" t="s">
        <v>66</v>
      </c>
      <c r="D1344" s="9">
        <f>SUM(D1340:D1343)</f>
        <v>211400</v>
      </c>
      <c r="E1344" s="9"/>
      <c r="F1344" s="9"/>
      <c r="G1344" s="9"/>
      <c r="H1344" s="9">
        <f>SUM(H1340:H1343)</f>
        <v>140</v>
      </c>
      <c r="I1344" s="9"/>
      <c r="J1344" s="294" t="s">
        <v>76</v>
      </c>
      <c r="K1344" s="295"/>
      <c r="L1344" s="78">
        <f>SUM(L1340:L1343)</f>
        <v>49612</v>
      </c>
      <c r="M1344" s="101">
        <f t="shared" si="2210"/>
        <v>0.23468306527909177</v>
      </c>
      <c r="N1344" s="93"/>
      <c r="P1344" s="15"/>
      <c r="Q1344" s="3" t="s">
        <v>66</v>
      </c>
      <c r="R1344" s="9">
        <f>SUM(R1340:R1343)</f>
        <v>139700</v>
      </c>
      <c r="S1344" s="9"/>
      <c r="T1344" s="9"/>
      <c r="U1344" s="9"/>
      <c r="V1344" s="9">
        <f>SUM(V1340:V1343)</f>
        <v>67</v>
      </c>
      <c r="W1344" s="9"/>
      <c r="X1344" s="294" t="s">
        <v>76</v>
      </c>
      <c r="Y1344" s="295"/>
      <c r="Z1344" s="78">
        <f>SUM(Z1340:Z1343)</f>
        <v>20100</v>
      </c>
      <c r="AA1344" s="101">
        <f t="shared" si="2216"/>
        <v>0.14387974230493916</v>
      </c>
      <c r="AB1344" s="93"/>
      <c r="AD1344" s="15"/>
      <c r="AE1344" s="3" t="s">
        <v>66</v>
      </c>
      <c r="AF1344" s="9">
        <f>SUM(AF1340:AF1343)</f>
        <v>127900</v>
      </c>
      <c r="AG1344" s="9"/>
      <c r="AH1344" s="9"/>
      <c r="AI1344" s="9"/>
      <c r="AJ1344" s="9">
        <f>SUM(AJ1340:AJ1343)</f>
        <v>130</v>
      </c>
      <c r="AK1344" s="9"/>
      <c r="AL1344" s="294" t="s">
        <v>76</v>
      </c>
      <c r="AM1344" s="295"/>
      <c r="AN1344" s="78">
        <f>SUM(AN1340:AN1343)</f>
        <v>28986</v>
      </c>
      <c r="AO1344" s="101">
        <f t="shared" si="2222"/>
        <v>0.22663017982799061</v>
      </c>
      <c r="AP1344" s="93"/>
      <c r="AR1344" s="15"/>
      <c r="AS1344" s="3" t="s">
        <v>66</v>
      </c>
      <c r="AT1344" s="9">
        <f>SUM(AT1340:AT1343)</f>
        <v>103700</v>
      </c>
      <c r="AU1344" s="9"/>
      <c r="AV1344" s="9"/>
      <c r="AW1344" s="9"/>
      <c r="AX1344" s="9">
        <f>SUM(AX1340:AX1343)</f>
        <v>125</v>
      </c>
      <c r="AY1344" s="9"/>
      <c r="AZ1344" s="294" t="s">
        <v>76</v>
      </c>
      <c r="BA1344" s="295"/>
      <c r="BB1344" s="78">
        <f>SUM(BB1340:BB1343)</f>
        <v>28764</v>
      </c>
      <c r="BC1344" s="101">
        <f t="shared" si="2228"/>
        <v>0.27737704918032785</v>
      </c>
      <c r="BD1344" s="7"/>
      <c r="BF1344" s="15"/>
      <c r="BG1344" s="9"/>
      <c r="BH1344" s="9"/>
      <c r="BI1344" s="73"/>
      <c r="BJ1344" s="9"/>
      <c r="BK1344" s="9"/>
      <c r="BL1344" s="9"/>
      <c r="BM1344" s="9"/>
      <c r="BN1344" s="9"/>
      <c r="BO1344" s="9"/>
      <c r="BP1344" s="9"/>
      <c r="BQ1344" s="7"/>
      <c r="BS1344" s="1"/>
      <c r="BT1344" s="15"/>
      <c r="BU1344" s="9"/>
      <c r="BV1344" s="9"/>
      <c r="BW1344" s="9"/>
      <c r="BX1344" s="9"/>
      <c r="BY1344" s="9"/>
      <c r="BZ1344" s="9"/>
      <c r="CA1344" s="9"/>
      <c r="CB1344" s="9"/>
      <c r="CC1344" s="9"/>
      <c r="CD1344" s="9"/>
      <c r="CE1344" s="9"/>
      <c r="CF1344" s="7"/>
      <c r="CH1344" s="15"/>
      <c r="CI1344" s="9"/>
      <c r="CJ1344" s="9"/>
      <c r="CK1344" s="9"/>
      <c r="CL1344" s="9"/>
      <c r="CM1344" s="9"/>
      <c r="CN1344" s="9"/>
      <c r="CO1344" s="9"/>
      <c r="CP1344" s="9"/>
      <c r="CQ1344" s="9"/>
      <c r="CR1344" s="9"/>
      <c r="CS1344" s="9"/>
      <c r="CT1344" s="7"/>
      <c r="CU1344" s="250"/>
      <c r="CV1344" s="250"/>
      <c r="CW1344" s="250"/>
      <c r="CX1344" s="250"/>
      <c r="CY1344" s="250"/>
      <c r="CZ1344" s="250"/>
      <c r="DA1344" s="250"/>
      <c r="DI1344" s="250"/>
      <c r="DJ1344" s="250"/>
      <c r="DK1344" s="250"/>
      <c r="DL1344" s="250"/>
      <c r="DM1344" s="13"/>
      <c r="DN1344" s="250"/>
    </row>
    <row r="1345" spans="1:118" ht="15" customHeight="1">
      <c r="A1345" s="45"/>
      <c r="B1345" s="45"/>
      <c r="C1345" s="248"/>
      <c r="D1345" s="250"/>
      <c r="E1345" s="250"/>
      <c r="F1345" s="250"/>
      <c r="G1345" s="250"/>
      <c r="H1345" s="250"/>
      <c r="I1345" s="250"/>
      <c r="J1345" s="66"/>
      <c r="L1345" s="250"/>
      <c r="M1345" s="46"/>
      <c r="N1345" s="47"/>
      <c r="P1345" s="45"/>
      <c r="Q1345" s="248"/>
      <c r="R1345" s="250"/>
      <c r="S1345" s="250"/>
      <c r="T1345" s="250"/>
      <c r="U1345" s="250"/>
      <c r="V1345" s="250"/>
      <c r="W1345" s="250"/>
      <c r="X1345" s="66"/>
      <c r="Z1345" s="250"/>
      <c r="AA1345" s="46"/>
      <c r="AB1345" s="47"/>
      <c r="AD1345" s="45"/>
      <c r="AE1345" s="248"/>
      <c r="AF1345" s="250"/>
      <c r="AG1345" s="250"/>
      <c r="AH1345" s="250"/>
      <c r="AI1345" s="250"/>
      <c r="AJ1345" s="250"/>
      <c r="AK1345" s="250"/>
      <c r="AL1345" s="66"/>
      <c r="AN1345" s="250"/>
      <c r="AO1345" s="46"/>
      <c r="AP1345" s="47"/>
      <c r="AR1345" s="45"/>
      <c r="AS1345" s="250"/>
      <c r="AT1345" s="250"/>
      <c r="AU1345" s="250"/>
      <c r="AV1345" s="250"/>
      <c r="AW1345" s="250"/>
      <c r="AX1345" s="250"/>
      <c r="AY1345" s="250"/>
      <c r="AZ1345" s="33"/>
      <c r="BA1345" s="250"/>
      <c r="BB1345" s="250"/>
      <c r="BC1345" s="250"/>
      <c r="BD1345" s="47"/>
      <c r="BF1345" s="45"/>
      <c r="BG1345" s="250"/>
      <c r="BH1345" s="250"/>
      <c r="BJ1345" s="250"/>
      <c r="BK1345" s="250"/>
      <c r="BL1345" s="250"/>
      <c r="BM1345" s="250"/>
      <c r="BN1345" s="250"/>
      <c r="BO1345" s="250"/>
      <c r="BP1345" s="250"/>
      <c r="BQ1345" s="47"/>
      <c r="BS1345" s="1"/>
      <c r="BT1345" s="45"/>
      <c r="BU1345" s="250"/>
      <c r="BV1345" s="250"/>
      <c r="BW1345" s="250"/>
      <c r="BX1345" s="250"/>
      <c r="BY1345" s="250"/>
      <c r="BZ1345" s="250"/>
      <c r="CA1345" s="250"/>
      <c r="CB1345" s="250"/>
      <c r="CC1345" s="250"/>
      <c r="CD1345" s="250"/>
      <c r="CE1345" s="250"/>
      <c r="CF1345" s="47"/>
      <c r="CH1345" s="45"/>
      <c r="CI1345" s="250"/>
      <c r="CJ1345" s="250"/>
      <c r="CK1345" s="250"/>
      <c r="CL1345" s="250"/>
      <c r="CM1345" s="250"/>
      <c r="CN1345" s="250"/>
      <c r="CO1345" s="250"/>
      <c r="CP1345" s="250"/>
      <c r="CQ1345" s="250"/>
      <c r="CR1345" s="250"/>
      <c r="CS1345" s="250"/>
      <c r="CT1345" s="47"/>
      <c r="DJ1345" s="250"/>
      <c r="DK1345" s="250"/>
      <c r="DL1345" s="250"/>
      <c r="DM1345" s="13"/>
      <c r="DN1345" s="250"/>
    </row>
    <row r="1346" spans="1:118" ht="15" customHeight="1">
      <c r="A1346" s="45"/>
      <c r="B1346" s="45"/>
      <c r="C1346" s="48" t="s">
        <v>77</v>
      </c>
      <c r="D1346" s="9">
        <f>D1334+R1334+BH1334+BV1334+AF1334+AT1334</f>
        <v>722900</v>
      </c>
      <c r="E1346" s="9">
        <f>D1346/A1335</f>
        <v>24927.586206896551</v>
      </c>
      <c r="F1346" s="250" t="s">
        <v>69</v>
      </c>
      <c r="G1346" s="296" t="s">
        <v>78</v>
      </c>
      <c r="H1346" s="295"/>
      <c r="I1346" s="250"/>
      <c r="J1346" s="66"/>
      <c r="L1346" s="250"/>
      <c r="M1346" s="46"/>
      <c r="N1346" s="47"/>
      <c r="P1346" s="45"/>
      <c r="Q1346" s="248"/>
      <c r="R1346" s="250"/>
      <c r="S1346" s="250"/>
      <c r="T1346" s="250"/>
      <c r="U1346" s="250"/>
      <c r="V1346" s="250"/>
      <c r="W1346" s="250"/>
      <c r="X1346" s="66"/>
      <c r="Z1346" s="250"/>
      <c r="AA1346" s="46"/>
      <c r="AB1346" s="47"/>
      <c r="AD1346" s="45"/>
      <c r="AE1346" s="248"/>
      <c r="AF1346" s="250"/>
      <c r="AG1346" s="250"/>
      <c r="AH1346" s="250"/>
      <c r="AI1346" s="250"/>
      <c r="AJ1346" s="250"/>
      <c r="AK1346" s="250"/>
      <c r="AL1346" s="66"/>
      <c r="AN1346" s="250"/>
      <c r="AO1346" s="46"/>
      <c r="AP1346" s="47"/>
      <c r="AR1346" s="45"/>
      <c r="AS1346" s="250"/>
      <c r="AT1346" s="250"/>
      <c r="AU1346" s="250"/>
      <c r="AV1346" s="250"/>
      <c r="AW1346" s="250"/>
      <c r="AX1346" s="250"/>
      <c r="AY1346" s="250"/>
      <c r="AZ1346" s="33"/>
      <c r="BA1346" s="250"/>
      <c r="BB1346" s="250"/>
      <c r="BC1346" s="250"/>
      <c r="BD1346" s="47"/>
      <c r="BF1346" s="45"/>
      <c r="BG1346" s="250"/>
      <c r="BH1346" s="250"/>
      <c r="BJ1346" s="250"/>
      <c r="BK1346" s="250"/>
      <c r="BL1346" s="250"/>
      <c r="BM1346" s="250"/>
      <c r="BN1346" s="250"/>
      <c r="BO1346" s="250"/>
      <c r="BP1346" s="250"/>
      <c r="BQ1346" s="47"/>
      <c r="BS1346" s="1"/>
      <c r="BT1346" s="45"/>
      <c r="BU1346" s="250"/>
      <c r="BV1346" s="250"/>
      <c r="BW1346" s="250"/>
      <c r="BX1346" s="250"/>
      <c r="BY1346" s="250"/>
      <c r="BZ1346" s="250"/>
      <c r="CA1346" s="250"/>
      <c r="CB1346" s="250"/>
      <c r="CC1346" s="250"/>
      <c r="CD1346" s="250"/>
      <c r="CE1346" s="250"/>
      <c r="CF1346" s="47"/>
      <c r="CH1346" s="45"/>
      <c r="CI1346" s="250"/>
      <c r="CJ1346" s="250"/>
      <c r="CK1346" s="250"/>
      <c r="CL1346" s="250"/>
      <c r="CM1346" s="250"/>
      <c r="CN1346" s="250"/>
      <c r="CO1346" s="250"/>
      <c r="CP1346" s="250"/>
      <c r="CQ1346" s="250"/>
      <c r="CR1346" s="250"/>
      <c r="CS1346" s="250"/>
      <c r="CT1346" s="47"/>
      <c r="DJ1346" s="250"/>
      <c r="DK1346" s="250"/>
      <c r="DL1346" s="250"/>
      <c r="DM1346" s="13"/>
      <c r="DN1346" s="250"/>
    </row>
    <row r="1347" spans="1:118" ht="15" customHeight="1">
      <c r="A1347" s="45"/>
      <c r="B1347" s="45"/>
      <c r="C1347" s="48" t="s">
        <v>79</v>
      </c>
      <c r="D1347" s="9">
        <f>D1346*0.75</f>
        <v>542175</v>
      </c>
      <c r="E1347" s="42">
        <f>D1347/D1346</f>
        <v>0.75</v>
      </c>
      <c r="F1347" s="250"/>
      <c r="G1347" s="298">
        <f>E1346*30</f>
        <v>747827.58620689646</v>
      </c>
      <c r="H1347" s="295"/>
      <c r="I1347" s="250"/>
      <c r="J1347" s="66"/>
      <c r="L1347" s="250"/>
      <c r="M1347" s="46"/>
      <c r="N1347" s="47"/>
      <c r="P1347" s="45"/>
      <c r="Q1347" s="248"/>
      <c r="R1347" s="250"/>
      <c r="S1347" s="250"/>
      <c r="T1347" s="250"/>
      <c r="U1347" s="250"/>
      <c r="V1347" s="250"/>
      <c r="W1347" s="250"/>
      <c r="X1347" s="66"/>
      <c r="Z1347" s="250"/>
      <c r="AA1347" s="46"/>
      <c r="AB1347" s="47"/>
      <c r="AD1347" s="45"/>
      <c r="AE1347" s="248"/>
      <c r="AF1347" s="250"/>
      <c r="AG1347" s="250"/>
      <c r="AH1347" s="250"/>
      <c r="AI1347" s="250"/>
      <c r="AJ1347" s="250"/>
      <c r="AK1347" s="250"/>
      <c r="AL1347" s="66"/>
      <c r="AN1347" s="250"/>
      <c r="AO1347" s="46"/>
      <c r="AP1347" s="47"/>
      <c r="AR1347" s="45"/>
      <c r="AS1347" s="250"/>
      <c r="AT1347" s="250"/>
      <c r="AU1347" s="250"/>
      <c r="AV1347" s="250"/>
      <c r="AW1347" s="250"/>
      <c r="AX1347" s="250"/>
      <c r="AY1347" s="250"/>
      <c r="AZ1347" s="33"/>
      <c r="BA1347" s="250"/>
      <c r="BB1347" s="250"/>
      <c r="BC1347" s="250"/>
      <c r="BD1347" s="47"/>
      <c r="BF1347" s="45"/>
      <c r="BG1347" s="250"/>
      <c r="BH1347" s="250"/>
      <c r="BJ1347" s="250"/>
      <c r="BK1347" s="250"/>
      <c r="BL1347" s="250"/>
      <c r="BM1347" s="250"/>
      <c r="BN1347" s="250"/>
      <c r="BO1347" s="250"/>
      <c r="BP1347" s="250"/>
      <c r="BQ1347" s="47"/>
      <c r="BS1347" s="1"/>
      <c r="BT1347" s="45"/>
      <c r="BU1347" s="250"/>
      <c r="BV1347" s="250"/>
      <c r="BW1347" s="250"/>
      <c r="BX1347" s="250"/>
      <c r="BY1347" s="250"/>
      <c r="BZ1347" s="250"/>
      <c r="CA1347" s="250"/>
      <c r="CB1347" s="250"/>
      <c r="CC1347" s="250"/>
      <c r="CD1347" s="250"/>
      <c r="CE1347" s="250"/>
      <c r="CF1347" s="47"/>
      <c r="CH1347" s="45"/>
      <c r="CI1347" s="250"/>
      <c r="CJ1347" s="250"/>
      <c r="CK1347" s="250"/>
      <c r="CL1347" s="250"/>
      <c r="CM1347" s="250"/>
      <c r="CN1347" s="250"/>
      <c r="CO1347" s="250"/>
      <c r="CP1347" s="250"/>
      <c r="CQ1347" s="250"/>
      <c r="CR1347" s="250"/>
      <c r="CS1347" s="250"/>
      <c r="CT1347" s="47"/>
      <c r="DJ1347" s="250"/>
      <c r="DK1347" s="250"/>
      <c r="DL1347" s="250"/>
      <c r="DM1347" s="250"/>
      <c r="DN1347" s="250"/>
    </row>
    <row r="1348" spans="1:118" ht="15" customHeight="1">
      <c r="A1348" s="45"/>
      <c r="B1348" s="45"/>
      <c r="C1348" s="48" t="s">
        <v>71</v>
      </c>
      <c r="D1348" s="9">
        <f>L1334+Z1334+BO1335+AN1334+BB1334+CD1335</f>
        <v>148792</v>
      </c>
      <c r="E1348" s="42">
        <f>D1348/D1346</f>
        <v>0.20582653202379306</v>
      </c>
      <c r="F1348" s="250"/>
      <c r="G1348" s="299" t="s">
        <v>80</v>
      </c>
      <c r="H1348" s="295"/>
      <c r="I1348" s="250"/>
      <c r="J1348" s="66"/>
      <c r="L1348" s="250"/>
      <c r="M1348" s="46"/>
      <c r="N1348" s="47"/>
      <c r="P1348" s="45"/>
      <c r="Q1348" s="248"/>
      <c r="R1348" s="250"/>
      <c r="S1348" s="250"/>
      <c r="T1348" s="250"/>
      <c r="U1348" s="250"/>
      <c r="V1348" s="250"/>
      <c r="W1348" s="250"/>
      <c r="X1348" s="66"/>
      <c r="Z1348" s="250"/>
      <c r="AA1348" s="46"/>
      <c r="AB1348" s="47"/>
      <c r="AD1348" s="45"/>
      <c r="AE1348" s="248"/>
      <c r="AF1348" s="250"/>
      <c r="AG1348" s="250"/>
      <c r="AH1348" s="250"/>
      <c r="AI1348" s="250"/>
      <c r="AJ1348" s="250"/>
      <c r="AK1348" s="250"/>
      <c r="AL1348" s="66"/>
      <c r="AN1348" s="250"/>
      <c r="AO1348" s="46"/>
      <c r="AP1348" s="47"/>
      <c r="AR1348" s="45"/>
      <c r="AS1348" s="250"/>
      <c r="AT1348" s="250"/>
      <c r="AU1348" s="250"/>
      <c r="AV1348" s="250"/>
      <c r="AW1348" s="250"/>
      <c r="AX1348" s="250"/>
      <c r="AY1348" s="250"/>
      <c r="AZ1348" s="33"/>
      <c r="BA1348" s="250"/>
      <c r="BB1348" s="250"/>
      <c r="BC1348" s="250"/>
      <c r="BD1348" s="47"/>
      <c r="BF1348" s="45"/>
      <c r="BG1348" s="250"/>
      <c r="BH1348" s="250"/>
      <c r="BJ1348" s="250"/>
      <c r="BK1348" s="250"/>
      <c r="BL1348" s="250"/>
      <c r="BM1348" s="250"/>
      <c r="BN1348" s="250"/>
      <c r="BO1348" s="250"/>
      <c r="BP1348" s="250"/>
      <c r="BQ1348" s="47"/>
      <c r="BS1348" s="1"/>
      <c r="BT1348" s="45"/>
      <c r="BU1348" s="250"/>
      <c r="BV1348" s="250"/>
      <c r="BW1348" s="250"/>
      <c r="BX1348" s="250"/>
      <c r="BY1348" s="250"/>
      <c r="BZ1348" s="250"/>
      <c r="CA1348" s="250"/>
      <c r="CB1348" s="250"/>
      <c r="CC1348" s="250"/>
      <c r="CD1348" s="250"/>
      <c r="CE1348" s="250"/>
      <c r="CF1348" s="47"/>
      <c r="CH1348" s="45"/>
      <c r="CI1348" s="250"/>
      <c r="CJ1348" s="250"/>
      <c r="CK1348" s="250"/>
      <c r="CL1348" s="250"/>
      <c r="CM1348" s="250"/>
      <c r="CN1348" s="250"/>
      <c r="CO1348" s="250"/>
      <c r="CP1348" s="250"/>
      <c r="CQ1348" s="250"/>
      <c r="CR1348" s="250"/>
      <c r="CS1348" s="250"/>
      <c r="CT1348" s="47"/>
      <c r="DJ1348" s="250"/>
      <c r="DK1348" s="250"/>
      <c r="DL1348" s="250"/>
      <c r="DM1348" s="250"/>
      <c r="DN1348" s="250"/>
    </row>
    <row r="1349" spans="1:118" ht="15" customHeight="1">
      <c r="A1349" s="45"/>
      <c r="B1349" s="45"/>
      <c r="C1349" s="48" t="s">
        <v>73</v>
      </c>
      <c r="D1349" s="9">
        <f>D1347-D1348</f>
        <v>393383</v>
      </c>
      <c r="E1349" s="42">
        <f>D1349/D1346</f>
        <v>0.54417346797620691</v>
      </c>
      <c r="F1349" s="250"/>
      <c r="G1349" s="298">
        <f>L1333+Z1333+AN1333+BB1333+BP1334+CE1334</f>
        <v>173140</v>
      </c>
      <c r="H1349" s="295"/>
      <c r="I1349" s="250"/>
      <c r="J1349" s="66"/>
      <c r="L1349" s="250"/>
      <c r="M1349" s="46"/>
      <c r="N1349" s="47"/>
      <c r="P1349" s="45"/>
      <c r="Q1349" s="248"/>
      <c r="R1349" s="250"/>
      <c r="S1349" s="250"/>
      <c r="T1349" s="250"/>
      <c r="U1349" s="250"/>
      <c r="V1349" s="250"/>
      <c r="W1349" s="250"/>
      <c r="X1349" s="66"/>
      <c r="Z1349" s="250"/>
      <c r="AA1349" s="46"/>
      <c r="AB1349" s="47"/>
      <c r="AD1349" s="45"/>
      <c r="AE1349" s="248"/>
      <c r="AF1349" s="250"/>
      <c r="AG1349" s="250"/>
      <c r="AH1349" s="250"/>
      <c r="AI1349" s="250"/>
      <c r="AJ1349" s="250"/>
      <c r="AK1349" s="250"/>
      <c r="AL1349" s="66"/>
      <c r="AN1349" s="250"/>
      <c r="AO1349" s="46"/>
      <c r="AP1349" s="47"/>
      <c r="AR1349" s="45"/>
      <c r="AS1349" s="250"/>
      <c r="AT1349" s="250"/>
      <c r="AU1349" s="250"/>
      <c r="AV1349" s="250"/>
      <c r="AW1349" s="250"/>
      <c r="AX1349" s="250"/>
      <c r="AY1349" s="250"/>
      <c r="AZ1349" s="33"/>
      <c r="BA1349" s="250"/>
      <c r="BB1349" s="250"/>
      <c r="BC1349" s="250"/>
      <c r="BD1349" s="47"/>
      <c r="BF1349" s="45"/>
      <c r="BG1349" s="250"/>
      <c r="BH1349" s="250"/>
      <c r="BJ1349" s="250"/>
      <c r="BK1349" s="250"/>
      <c r="BL1349" s="250"/>
      <c r="BM1349" s="250"/>
      <c r="BN1349" s="250"/>
      <c r="BO1349" s="250"/>
      <c r="BP1349" s="250"/>
      <c r="BQ1349" s="47"/>
      <c r="BS1349" s="1"/>
      <c r="BT1349" s="45"/>
      <c r="BU1349" s="250"/>
      <c r="BV1349" s="250"/>
      <c r="BW1349" s="250"/>
      <c r="BX1349" s="250"/>
      <c r="BY1349" s="250"/>
      <c r="BZ1349" s="250"/>
      <c r="CA1349" s="250"/>
      <c r="CB1349" s="250"/>
      <c r="CC1349" s="250"/>
      <c r="CD1349" s="250"/>
      <c r="CE1349" s="250"/>
      <c r="CF1349" s="47"/>
      <c r="CH1349" s="45"/>
      <c r="CI1349" s="250"/>
      <c r="CJ1349" s="250"/>
      <c r="CK1349" s="250"/>
      <c r="CL1349" s="250"/>
      <c r="CM1349" s="250"/>
      <c r="CN1349" s="250"/>
      <c r="CO1349" s="250"/>
      <c r="CP1349" s="250"/>
      <c r="CQ1349" s="250"/>
      <c r="CR1349" s="250"/>
      <c r="CS1349" s="250"/>
      <c r="CT1349" s="47"/>
      <c r="DJ1349" s="250"/>
      <c r="DK1349" s="250"/>
      <c r="DL1349" s="250"/>
      <c r="DM1349" s="250"/>
      <c r="DN1349" s="250"/>
    </row>
    <row r="1350" spans="1:118" ht="15" customHeight="1">
      <c r="A1350" s="45"/>
      <c r="B1350" s="45"/>
      <c r="C1350" s="258"/>
      <c r="D1350" s="259"/>
      <c r="E1350" s="46"/>
      <c r="F1350" s="250"/>
      <c r="G1350" s="250"/>
      <c r="H1350" s="250"/>
      <c r="I1350" s="250"/>
      <c r="J1350" s="66"/>
      <c r="L1350" s="250"/>
      <c r="M1350" s="46"/>
      <c r="N1350" s="47"/>
      <c r="P1350" s="45"/>
      <c r="Q1350" s="248"/>
      <c r="R1350" s="250"/>
      <c r="S1350" s="250"/>
      <c r="T1350" s="250"/>
      <c r="U1350" s="250"/>
      <c r="V1350" s="250"/>
      <c r="W1350" s="250"/>
      <c r="X1350" s="66"/>
      <c r="Z1350" s="250"/>
      <c r="AA1350" s="46"/>
      <c r="AB1350" s="47"/>
      <c r="AD1350" s="45"/>
      <c r="AE1350" s="248"/>
      <c r="AF1350" s="250"/>
      <c r="AG1350" s="250"/>
      <c r="AH1350" s="250"/>
      <c r="AI1350" s="250"/>
      <c r="AJ1350" s="250"/>
      <c r="AK1350" s="250"/>
      <c r="AL1350" s="66"/>
      <c r="AN1350" s="250"/>
      <c r="AO1350" s="46"/>
      <c r="AP1350" s="47"/>
      <c r="AR1350" s="45"/>
      <c r="AS1350" s="250"/>
      <c r="AT1350" s="250"/>
      <c r="AU1350" s="250"/>
      <c r="AV1350" s="250"/>
      <c r="AW1350" s="250"/>
      <c r="AX1350" s="250"/>
      <c r="AY1350" s="250"/>
      <c r="AZ1350" s="33"/>
      <c r="BA1350" s="250"/>
      <c r="BB1350" s="250"/>
      <c r="BC1350" s="250"/>
      <c r="BD1350" s="47"/>
      <c r="BF1350" s="45"/>
      <c r="BG1350" s="250"/>
      <c r="BH1350" s="250"/>
      <c r="BJ1350" s="250"/>
      <c r="BK1350" s="250"/>
      <c r="BL1350" s="250"/>
      <c r="BM1350" s="250"/>
      <c r="BN1350" s="250"/>
      <c r="BO1350" s="250"/>
      <c r="BP1350" s="250"/>
      <c r="BQ1350" s="47"/>
      <c r="BS1350" s="1"/>
      <c r="BT1350" s="45"/>
      <c r="BU1350" s="250"/>
      <c r="BV1350" s="250"/>
      <c r="BW1350" s="250"/>
      <c r="BX1350" s="250"/>
      <c r="BY1350" s="250"/>
      <c r="BZ1350" s="250"/>
      <c r="CA1350" s="250"/>
      <c r="CB1350" s="250"/>
      <c r="CC1350" s="250"/>
      <c r="CD1350" s="250"/>
      <c r="CE1350" s="250"/>
      <c r="CF1350" s="47"/>
      <c r="CH1350" s="45"/>
      <c r="CI1350" s="250"/>
      <c r="CJ1350" s="250"/>
      <c r="CK1350" s="250"/>
      <c r="CL1350" s="250"/>
      <c r="CM1350" s="250"/>
      <c r="CN1350" s="250"/>
      <c r="CO1350" s="250"/>
      <c r="CP1350" s="250"/>
      <c r="CQ1350" s="250"/>
      <c r="CR1350" s="250"/>
      <c r="CS1350" s="250"/>
      <c r="CT1350" s="47"/>
      <c r="DJ1350" s="13"/>
      <c r="DK1350" s="13"/>
      <c r="DL1350" s="13"/>
      <c r="DM1350" s="13"/>
      <c r="DN1350" s="250"/>
    </row>
    <row r="1351" spans="1:118" ht="15" customHeight="1">
      <c r="A1351" s="315" t="s">
        <v>0</v>
      </c>
      <c r="B1351" s="310"/>
      <c r="C1351" s="310"/>
      <c r="D1351" s="310"/>
      <c r="E1351" s="252" t="s">
        <v>199</v>
      </c>
      <c r="F1351" s="180"/>
      <c r="G1351" s="180"/>
      <c r="H1351" s="180"/>
      <c r="I1351" s="180"/>
      <c r="J1351" s="253"/>
      <c r="K1351" s="180"/>
      <c r="L1351" s="180"/>
      <c r="M1351" s="180"/>
      <c r="N1351" s="254"/>
      <c r="O1351" s="84"/>
      <c r="P1351" s="315" t="s">
        <v>0</v>
      </c>
      <c r="Q1351" s="310"/>
      <c r="R1351" s="310"/>
      <c r="S1351" s="252" t="s">
        <v>200</v>
      </c>
      <c r="T1351" s="180"/>
      <c r="U1351" s="180"/>
      <c r="V1351" s="180"/>
      <c r="W1351" s="180"/>
      <c r="X1351" s="253"/>
      <c r="Y1351" s="180"/>
      <c r="Z1351" s="180"/>
      <c r="AA1351" s="180"/>
      <c r="AB1351" s="254"/>
      <c r="AC1351" s="180"/>
      <c r="AD1351" s="315" t="s">
        <v>0</v>
      </c>
      <c r="AE1351" s="310"/>
      <c r="AF1351" s="310"/>
      <c r="AG1351" s="252" t="s">
        <v>201</v>
      </c>
      <c r="AH1351" s="180"/>
      <c r="AI1351" s="180"/>
      <c r="AJ1351" s="180"/>
      <c r="AK1351" s="180"/>
      <c r="AL1351" s="253"/>
      <c r="AM1351" s="180"/>
      <c r="AN1351" s="180"/>
      <c r="AO1351" s="180"/>
      <c r="AP1351" s="254"/>
      <c r="AQ1351" s="84"/>
      <c r="AR1351" s="315" t="s">
        <v>0</v>
      </c>
      <c r="AS1351" s="310"/>
      <c r="AT1351" s="310"/>
      <c r="AU1351" s="316" t="s">
        <v>202</v>
      </c>
      <c r="AV1351" s="310"/>
      <c r="AW1351" s="310"/>
      <c r="AX1351" s="255"/>
      <c r="AY1351" s="255"/>
      <c r="AZ1351" s="256"/>
      <c r="BA1351" s="255"/>
      <c r="BB1351" s="255"/>
      <c r="BC1351" s="255"/>
      <c r="BD1351" s="257"/>
      <c r="BE1351" s="84"/>
      <c r="BF1351" s="315" t="s">
        <v>0</v>
      </c>
      <c r="BG1351" s="310"/>
      <c r="BH1351" s="310"/>
      <c r="BI1351" s="316" t="s">
        <v>204</v>
      </c>
      <c r="BJ1351" s="310"/>
      <c r="BK1351" s="310"/>
      <c r="BL1351" s="255"/>
      <c r="BM1351" s="255"/>
      <c r="BN1351" s="255"/>
      <c r="BO1351" s="255"/>
      <c r="BP1351" s="255"/>
      <c r="BQ1351" s="257"/>
      <c r="BR1351" s="180"/>
      <c r="BS1351" s="84"/>
      <c r="BT1351" s="315" t="s">
        <v>0</v>
      </c>
      <c r="BU1351" s="310"/>
      <c r="BV1351" s="310"/>
      <c r="BW1351" s="316" t="s">
        <v>205</v>
      </c>
      <c r="BX1351" s="310"/>
      <c r="BY1351" s="310"/>
      <c r="BZ1351" s="255"/>
      <c r="CA1351" s="255"/>
      <c r="CB1351" s="255"/>
      <c r="CC1351" s="255"/>
      <c r="CD1351" s="255"/>
      <c r="CE1351" s="255"/>
      <c r="CF1351" s="257"/>
      <c r="CG1351" s="84"/>
      <c r="CH1351" s="315" t="s">
        <v>0</v>
      </c>
      <c r="CI1351" s="310"/>
      <c r="CJ1351" s="310"/>
      <c r="CK1351" s="316" t="s">
        <v>205</v>
      </c>
      <c r="CL1351" s="310"/>
      <c r="CM1351" s="310"/>
      <c r="CN1351" s="87"/>
      <c r="CO1351" s="87"/>
      <c r="CP1351" s="87"/>
      <c r="CQ1351" s="87"/>
      <c r="CR1351" s="87"/>
      <c r="CS1351" s="311"/>
      <c r="CT1351" s="312"/>
      <c r="CU1351" s="312"/>
      <c r="CV1351" s="250"/>
      <c r="CW1351" s="250"/>
      <c r="CX1351" s="250"/>
      <c r="CY1351" s="250"/>
      <c r="CZ1351" s="250"/>
      <c r="DA1351" s="250"/>
      <c r="DJ1351" s="13"/>
      <c r="DK1351" s="13"/>
      <c r="DL1351" s="13"/>
      <c r="DM1351" s="13"/>
      <c r="DN1351" s="250"/>
    </row>
    <row r="1352" spans="1:118" ht="15" customHeight="1">
      <c r="A1352" s="2" t="s">
        <v>11</v>
      </c>
      <c r="B1352" s="2"/>
      <c r="C1352" s="3" t="s">
        <v>12</v>
      </c>
      <c r="D1352" s="3" t="s">
        <v>13</v>
      </c>
      <c r="E1352" s="4" t="s">
        <v>14</v>
      </c>
      <c r="F1352" s="3" t="s">
        <v>13</v>
      </c>
      <c r="G1352" s="3" t="s">
        <v>15</v>
      </c>
      <c r="H1352" s="3" t="s">
        <v>16</v>
      </c>
      <c r="I1352" s="3" t="s">
        <v>17</v>
      </c>
      <c r="J1352" s="4" t="s">
        <v>18</v>
      </c>
      <c r="K1352" s="3" t="s">
        <v>19</v>
      </c>
      <c r="L1352" s="3" t="s">
        <v>16</v>
      </c>
      <c r="M1352" s="3" t="s">
        <v>20</v>
      </c>
      <c r="N1352" s="3" t="s">
        <v>21</v>
      </c>
      <c r="P1352" s="2" t="s">
        <v>11</v>
      </c>
      <c r="Q1352" s="3" t="s">
        <v>12</v>
      </c>
      <c r="R1352" s="3" t="s">
        <v>13</v>
      </c>
      <c r="S1352" s="4" t="s">
        <v>14</v>
      </c>
      <c r="T1352" s="3" t="s">
        <v>13</v>
      </c>
      <c r="U1352" s="3" t="s">
        <v>15</v>
      </c>
      <c r="V1352" s="3" t="s">
        <v>16</v>
      </c>
      <c r="W1352" s="3" t="s">
        <v>17</v>
      </c>
      <c r="X1352" s="4" t="s">
        <v>18</v>
      </c>
      <c r="Y1352" s="3" t="s">
        <v>19</v>
      </c>
      <c r="Z1352" s="3" t="s">
        <v>16</v>
      </c>
      <c r="AA1352" s="3" t="s">
        <v>20</v>
      </c>
      <c r="AB1352" s="3" t="s">
        <v>21</v>
      </c>
      <c r="AD1352" s="2" t="s">
        <v>11</v>
      </c>
      <c r="AE1352" s="3" t="s">
        <v>12</v>
      </c>
      <c r="AF1352" s="3" t="s">
        <v>13</v>
      </c>
      <c r="AG1352" s="4" t="s">
        <v>14</v>
      </c>
      <c r="AH1352" s="3" t="s">
        <v>13</v>
      </c>
      <c r="AI1352" s="3" t="s">
        <v>15</v>
      </c>
      <c r="AJ1352" s="3" t="s">
        <v>16</v>
      </c>
      <c r="AK1352" s="3" t="s">
        <v>17</v>
      </c>
      <c r="AL1352" s="4" t="s">
        <v>18</v>
      </c>
      <c r="AM1352" s="3" t="s">
        <v>19</v>
      </c>
      <c r="AN1352" s="3" t="s">
        <v>16</v>
      </c>
      <c r="AO1352" s="3" t="s">
        <v>20</v>
      </c>
      <c r="AP1352" s="3" t="s">
        <v>21</v>
      </c>
      <c r="AR1352" s="2" t="s">
        <v>11</v>
      </c>
      <c r="AS1352" s="3" t="s">
        <v>12</v>
      </c>
      <c r="AT1352" s="3" t="s">
        <v>13</v>
      </c>
      <c r="AU1352" s="3" t="s">
        <v>14</v>
      </c>
      <c r="AV1352" s="3" t="s">
        <v>13</v>
      </c>
      <c r="AW1352" s="3" t="s">
        <v>15</v>
      </c>
      <c r="AX1352" s="3" t="s">
        <v>16</v>
      </c>
      <c r="AY1352" s="3" t="s">
        <v>17</v>
      </c>
      <c r="AZ1352" s="4" t="s">
        <v>22</v>
      </c>
      <c r="BA1352" s="3" t="s">
        <v>19</v>
      </c>
      <c r="BB1352" s="3" t="s">
        <v>23</v>
      </c>
      <c r="BC1352" s="3" t="s">
        <v>24</v>
      </c>
      <c r="BD1352" s="3" t="s">
        <v>21</v>
      </c>
      <c r="BF1352" s="2" t="s">
        <v>11</v>
      </c>
      <c r="BG1352" s="3" t="s">
        <v>12</v>
      </c>
      <c r="BH1352" s="3" t="s">
        <v>13</v>
      </c>
      <c r="BI1352" s="199" t="s">
        <v>14</v>
      </c>
      <c r="BJ1352" s="3" t="s">
        <v>13</v>
      </c>
      <c r="BK1352" s="3" t="s">
        <v>15</v>
      </c>
      <c r="BL1352" s="3" t="s">
        <v>16</v>
      </c>
      <c r="BM1352" s="3" t="s">
        <v>17</v>
      </c>
      <c r="BN1352" s="3" t="s">
        <v>19</v>
      </c>
      <c r="BO1352" s="3" t="s">
        <v>25</v>
      </c>
      <c r="BP1352" s="3" t="s">
        <v>26</v>
      </c>
      <c r="BQ1352" s="3" t="s">
        <v>21</v>
      </c>
      <c r="BS1352" s="1"/>
      <c r="BT1352" s="2" t="s">
        <v>11</v>
      </c>
      <c r="BU1352" s="3" t="s">
        <v>12</v>
      </c>
      <c r="BV1352" s="3" t="s">
        <v>13</v>
      </c>
      <c r="BW1352" s="3" t="s">
        <v>14</v>
      </c>
      <c r="BX1352" s="3" t="s">
        <v>13</v>
      </c>
      <c r="BY1352" s="3" t="s">
        <v>15</v>
      </c>
      <c r="BZ1352" s="3" t="s">
        <v>16</v>
      </c>
      <c r="CA1352" s="3" t="s">
        <v>17</v>
      </c>
      <c r="CB1352" s="3"/>
      <c r="CC1352" s="3" t="s">
        <v>19</v>
      </c>
      <c r="CD1352" s="3" t="s">
        <v>25</v>
      </c>
      <c r="CE1352" s="3" t="s">
        <v>26</v>
      </c>
      <c r="CF1352" s="3" t="s">
        <v>21</v>
      </c>
      <c r="CH1352" s="2" t="s">
        <v>11</v>
      </c>
      <c r="CI1352" s="3" t="s">
        <v>12</v>
      </c>
      <c r="CJ1352" s="3" t="s">
        <v>13</v>
      </c>
      <c r="CK1352" s="3" t="s">
        <v>14</v>
      </c>
      <c r="CL1352" s="3" t="s">
        <v>13</v>
      </c>
      <c r="CM1352" s="3" t="s">
        <v>15</v>
      </c>
      <c r="CN1352" s="3" t="s">
        <v>16</v>
      </c>
      <c r="CO1352" s="3" t="s">
        <v>17</v>
      </c>
      <c r="CP1352" s="3"/>
      <c r="CQ1352" s="3" t="s">
        <v>19</v>
      </c>
      <c r="CR1352" s="3" t="s">
        <v>25</v>
      </c>
      <c r="CS1352" s="3" t="s">
        <v>26</v>
      </c>
      <c r="CT1352" s="3" t="s">
        <v>21</v>
      </c>
      <c r="CU1352" s="248"/>
      <c r="CV1352" s="248"/>
      <c r="CW1352" s="248"/>
      <c r="CX1352" s="248"/>
      <c r="CY1352" s="248"/>
      <c r="CZ1352" s="248"/>
      <c r="DA1352" s="248"/>
      <c r="DI1352" s="248"/>
      <c r="DJ1352" s="13"/>
      <c r="DK1352" s="13"/>
      <c r="DL1352" s="13"/>
      <c r="DM1352" s="13"/>
      <c r="DN1352" s="250"/>
    </row>
    <row r="1353" spans="1:118" ht="15" customHeight="1">
      <c r="A1353" s="89">
        <v>45569</v>
      </c>
      <c r="B1353" s="6">
        <v>1377</v>
      </c>
      <c r="C1353" s="78">
        <v>2088</v>
      </c>
      <c r="D1353" s="78">
        <v>36</v>
      </c>
      <c r="E1353" s="78">
        <v>60</v>
      </c>
      <c r="F1353" s="78">
        <v>2</v>
      </c>
      <c r="G1353" s="78">
        <v>16</v>
      </c>
      <c r="H1353" s="78">
        <v>2</v>
      </c>
      <c r="I1353" s="78">
        <v>6</v>
      </c>
      <c r="J1353" s="90" t="s">
        <v>443</v>
      </c>
      <c r="K1353" s="91">
        <v>362</v>
      </c>
      <c r="L1353" s="78">
        <v>724</v>
      </c>
      <c r="M1353" s="92">
        <v>0.2011111111111111</v>
      </c>
      <c r="N1353" s="7"/>
      <c r="P1353" s="89">
        <v>45569</v>
      </c>
      <c r="Q1353" s="78">
        <v>2011</v>
      </c>
      <c r="R1353" s="78">
        <v>46</v>
      </c>
      <c r="S1353" s="78">
        <v>35</v>
      </c>
      <c r="T1353" s="78">
        <v>2</v>
      </c>
      <c r="U1353" s="78">
        <v>21</v>
      </c>
      <c r="V1353" s="78">
        <v>2</v>
      </c>
      <c r="W1353" s="78">
        <v>0</v>
      </c>
      <c r="X1353" s="90" t="s">
        <v>418</v>
      </c>
      <c r="Y1353" s="91">
        <v>700</v>
      </c>
      <c r="Z1353" s="78">
        <v>1400</v>
      </c>
      <c r="AA1353" s="92">
        <v>0.30434782608695654</v>
      </c>
      <c r="AB1353" s="93"/>
      <c r="AD1353" s="89">
        <v>45569</v>
      </c>
      <c r="AE1353" s="78">
        <v>1054</v>
      </c>
      <c r="AF1353" s="78">
        <v>57</v>
      </c>
      <c r="AG1353" s="78">
        <v>25</v>
      </c>
      <c r="AH1353" s="78">
        <v>3</v>
      </c>
      <c r="AI1353" s="78">
        <v>15</v>
      </c>
      <c r="AJ1353" s="78">
        <v>3</v>
      </c>
      <c r="AK1353" s="78">
        <v>4</v>
      </c>
      <c r="AL1353" s="90" t="s">
        <v>420</v>
      </c>
      <c r="AM1353" s="91">
        <v>550</v>
      </c>
      <c r="AN1353" s="78">
        <v>1650</v>
      </c>
      <c r="AO1353" s="92">
        <v>0.28947368421052633</v>
      </c>
      <c r="AP1353" s="93"/>
      <c r="AR1353" s="89">
        <v>45569</v>
      </c>
      <c r="AS1353" s="8">
        <v>281</v>
      </c>
      <c r="AT1353" s="9">
        <v>52</v>
      </c>
      <c r="AU1353" s="9">
        <v>11</v>
      </c>
      <c r="AV1353" s="9">
        <v>2</v>
      </c>
      <c r="AW1353" s="9">
        <v>14</v>
      </c>
      <c r="AX1353" s="9">
        <v>1</v>
      </c>
      <c r="AY1353" s="9">
        <v>4</v>
      </c>
      <c r="AZ1353" s="90" t="s">
        <v>388</v>
      </c>
      <c r="BA1353" s="78">
        <v>196</v>
      </c>
      <c r="BB1353" s="9">
        <v>196</v>
      </c>
      <c r="BC1353" s="10">
        <v>3.7692307692307692E-2</v>
      </c>
      <c r="BD1353" s="7"/>
      <c r="BF1353" s="89">
        <v>45569</v>
      </c>
      <c r="BG1353" s="8">
        <v>2227</v>
      </c>
      <c r="BH1353" s="9">
        <v>164</v>
      </c>
      <c r="BI1353" s="73">
        <v>54</v>
      </c>
      <c r="BJ1353" s="9">
        <v>3</v>
      </c>
      <c r="BK1353" s="9">
        <v>11</v>
      </c>
      <c r="BL1353" s="9">
        <v>4</v>
      </c>
      <c r="BM1353" s="9">
        <v>0</v>
      </c>
      <c r="BN1353" s="78">
        <v>800</v>
      </c>
      <c r="BO1353" s="9">
        <v>3200</v>
      </c>
      <c r="BP1353" s="10">
        <v>0.1951219512195122</v>
      </c>
      <c r="BQ1353" s="7" t="s">
        <v>468</v>
      </c>
      <c r="BS1353" s="1"/>
      <c r="BT1353" s="89">
        <v>45569</v>
      </c>
      <c r="BU1353" s="8">
        <v>2311</v>
      </c>
      <c r="BV1353" s="9">
        <v>176</v>
      </c>
      <c r="BW1353" s="9">
        <v>79</v>
      </c>
      <c r="BX1353" s="9">
        <v>7</v>
      </c>
      <c r="BY1353" s="9">
        <v>12</v>
      </c>
      <c r="BZ1353" s="9">
        <v>9</v>
      </c>
      <c r="CA1353" s="9">
        <v>7</v>
      </c>
      <c r="CB1353" s="78"/>
      <c r="CC1353" s="78">
        <v>495</v>
      </c>
      <c r="CD1353" s="9">
        <v>4455</v>
      </c>
      <c r="CE1353" s="10">
        <v>0.25312499999999999</v>
      </c>
      <c r="CF1353" s="7" t="s">
        <v>469</v>
      </c>
      <c r="CH1353" s="89">
        <v>45569</v>
      </c>
      <c r="CI1353" s="8">
        <v>2311</v>
      </c>
      <c r="CJ1353" s="9">
        <v>176</v>
      </c>
      <c r="CK1353" s="9">
        <v>79</v>
      </c>
      <c r="CL1353" s="9">
        <v>7</v>
      </c>
      <c r="CM1353" s="9">
        <v>12</v>
      </c>
      <c r="CN1353" s="9">
        <v>9</v>
      </c>
      <c r="CO1353" s="9">
        <v>7</v>
      </c>
      <c r="CP1353" s="78"/>
      <c r="CQ1353" s="78">
        <v>495</v>
      </c>
      <c r="CR1353" s="9">
        <v>4455</v>
      </c>
      <c r="CS1353" s="10">
        <v>0.25312499999999999</v>
      </c>
      <c r="CT1353" s="7" t="s">
        <v>469</v>
      </c>
      <c r="CU1353" s="250"/>
      <c r="CV1353" s="250"/>
      <c r="CW1353" s="250"/>
      <c r="CX1353" s="250"/>
      <c r="CY1353" s="250"/>
      <c r="CZ1353" s="13"/>
      <c r="DA1353" s="250"/>
      <c r="DI1353" s="250"/>
      <c r="DJ1353" s="250"/>
      <c r="DK1353" s="250"/>
      <c r="DL1353" s="250"/>
      <c r="DM1353" s="250"/>
      <c r="DN1353" s="250"/>
    </row>
    <row r="1354" spans="1:118" ht="15" customHeight="1">
      <c r="A1354" s="15"/>
      <c r="B1354" s="15"/>
      <c r="C1354" s="9">
        <v>2810</v>
      </c>
      <c r="D1354" s="9">
        <v>144</v>
      </c>
      <c r="E1354" s="9">
        <v>49</v>
      </c>
      <c r="F1354" s="9">
        <v>7</v>
      </c>
      <c r="G1354" s="9">
        <v>11</v>
      </c>
      <c r="H1354" s="9">
        <v>7</v>
      </c>
      <c r="I1354" s="9">
        <v>0</v>
      </c>
      <c r="J1354" s="90" t="s">
        <v>33</v>
      </c>
      <c r="K1354" s="78">
        <v>682</v>
      </c>
      <c r="L1354" s="9">
        <v>4774</v>
      </c>
      <c r="M1354" s="10">
        <v>0.33152777777777775</v>
      </c>
      <c r="N1354" s="7"/>
      <c r="P1354" s="15"/>
      <c r="Q1354" s="9">
        <v>2631</v>
      </c>
      <c r="R1354" s="9">
        <v>83</v>
      </c>
      <c r="S1354" s="9">
        <v>112</v>
      </c>
      <c r="T1354" s="9">
        <v>1</v>
      </c>
      <c r="U1354" s="9">
        <v>20</v>
      </c>
      <c r="V1354" s="9">
        <v>2</v>
      </c>
      <c r="W1354" s="9">
        <v>0</v>
      </c>
      <c r="X1354" s="90" t="s">
        <v>219</v>
      </c>
      <c r="Y1354" s="78">
        <v>165</v>
      </c>
      <c r="Z1354" s="9">
        <v>330</v>
      </c>
      <c r="AA1354" s="10">
        <v>3.9759036144578312E-2</v>
      </c>
      <c r="AB1354" s="7"/>
      <c r="AD1354" s="15"/>
      <c r="AE1354" s="9">
        <v>1181</v>
      </c>
      <c r="AF1354" s="9">
        <v>62</v>
      </c>
      <c r="AG1354" s="9">
        <v>36</v>
      </c>
      <c r="AH1354" s="9">
        <v>1</v>
      </c>
      <c r="AI1354" s="9">
        <v>36</v>
      </c>
      <c r="AJ1354" s="9">
        <v>2</v>
      </c>
      <c r="AK1354" s="9">
        <v>12</v>
      </c>
      <c r="AL1354" s="90" t="s">
        <v>282</v>
      </c>
      <c r="AM1354" s="78">
        <v>500</v>
      </c>
      <c r="AN1354" s="9">
        <v>1000</v>
      </c>
      <c r="AO1354" s="10">
        <v>0.16129032258064516</v>
      </c>
      <c r="AP1354" s="7"/>
      <c r="AR1354" s="89"/>
      <c r="AS1354" s="8">
        <v>351</v>
      </c>
      <c r="AT1354" s="9">
        <v>99</v>
      </c>
      <c r="AU1354" s="9">
        <v>33</v>
      </c>
      <c r="AV1354" s="9">
        <v>10</v>
      </c>
      <c r="AW1354" s="9">
        <v>155</v>
      </c>
      <c r="AX1354" s="9">
        <v>15</v>
      </c>
      <c r="AY1354" s="9">
        <v>22</v>
      </c>
      <c r="AZ1354" s="90" t="s">
        <v>422</v>
      </c>
      <c r="BA1354" s="78">
        <v>100</v>
      </c>
      <c r="BB1354" s="9">
        <v>1500</v>
      </c>
      <c r="BC1354" s="10">
        <v>0.15151515151515152</v>
      </c>
      <c r="BD1354" s="7"/>
      <c r="BF1354" s="15">
        <f>IF(A1357="","",A1357)</f>
        <v>45576</v>
      </c>
      <c r="BG1354" s="8">
        <v>2413</v>
      </c>
      <c r="BH1354" s="9">
        <f t="shared" ref="BH1354:BH1361" si="2241">IF(BG1354="","",BG1354-BG1353)</f>
        <v>186</v>
      </c>
      <c r="BI1354" s="73">
        <v>59</v>
      </c>
      <c r="BJ1354" s="9">
        <f t="shared" ref="BJ1354:BJ1361" si="2242">IF(BI1354="","",BI1354-BI1353)</f>
        <v>5</v>
      </c>
      <c r="BK1354" s="9">
        <v>5</v>
      </c>
      <c r="BL1354" s="9">
        <f t="shared" ref="BL1354:BL1361" si="2243">IF(BK1354="","",BK1353+BM1353-BK1354)</f>
        <v>6</v>
      </c>
      <c r="BM1354" s="9">
        <v>0</v>
      </c>
      <c r="BN1354" s="78">
        <f t="shared" ref="BN1354:BN1369" si="2244">IF(BG1354="","",BN1353)</f>
        <v>800</v>
      </c>
      <c r="BO1354" s="9">
        <f t="shared" ref="BO1354:BO1361" si="2245">IF(BN1354="","",BL1354*BN1354)</f>
        <v>4800</v>
      </c>
      <c r="BP1354" s="10">
        <f t="shared" ref="BP1354:BP1361" si="2246">IF(BO1354="","",BO1354/(BH1354*100))</f>
        <v>0.25806451612903225</v>
      </c>
      <c r="BQ1354" s="7"/>
      <c r="BS1354" s="1"/>
      <c r="BT1354" s="89">
        <f>IF(A1357="","",A1357)</f>
        <v>45576</v>
      </c>
      <c r="BU1354" s="8">
        <v>2399</v>
      </c>
      <c r="BV1354" s="9">
        <f t="shared" ref="BV1354:BV1361" si="2247">IF(BU1354="","",BU1354-BU1353)</f>
        <v>88</v>
      </c>
      <c r="BW1354" s="9">
        <v>80</v>
      </c>
      <c r="BX1354" s="9">
        <f t="shared" ref="BX1354:BX1361" si="2248">IF(BW1354="","",BW1354-BW1353)</f>
        <v>1</v>
      </c>
      <c r="BY1354" s="9">
        <v>18</v>
      </c>
      <c r="BZ1354" s="9">
        <f t="shared" ref="BZ1354:BZ1361" si="2249">IF(BY1354="","",BY1353+CA1353-BY1354)</f>
        <v>1</v>
      </c>
      <c r="CA1354" s="9">
        <v>10</v>
      </c>
      <c r="CB1354" s="78"/>
      <c r="CC1354" s="78">
        <f t="shared" ref="CC1354:CC1369" si="2250">IF(BU1354="","",CC1353)</f>
        <v>495</v>
      </c>
      <c r="CD1354" s="9">
        <f t="shared" ref="CD1354:CD1361" si="2251">IF(CC1354="","",BZ1354*CC1354)</f>
        <v>495</v>
      </c>
      <c r="CE1354" s="10">
        <f t="shared" ref="CE1354:CE1361" si="2252">IF(CD1354="","",CD1354/(BV1354*100))</f>
        <v>5.6250000000000001E-2</v>
      </c>
      <c r="CF1354" s="7"/>
      <c r="CH1354" s="89" t="str">
        <f>IF(N1357="","",N1357)</f>
        <v/>
      </c>
      <c r="CI1354" s="8">
        <v>2399</v>
      </c>
      <c r="CJ1354" s="9">
        <f t="shared" ref="CJ1354:CJ1361" si="2253">IF(CI1354="","",CI1354-CI1353)</f>
        <v>88</v>
      </c>
      <c r="CK1354" s="9">
        <v>80</v>
      </c>
      <c r="CL1354" s="9">
        <f t="shared" ref="CL1354:CL1361" si="2254">IF(CK1354="","",CK1354-CK1353)</f>
        <v>1</v>
      </c>
      <c r="CM1354" s="9">
        <v>18</v>
      </c>
      <c r="CN1354" s="9">
        <f t="shared" ref="CN1354:CN1361" si="2255">IF(CM1354="","",CM1353+CO1353-CM1354)</f>
        <v>1</v>
      </c>
      <c r="CO1354" s="9">
        <v>10</v>
      </c>
      <c r="CP1354" s="78"/>
      <c r="CQ1354" s="78">
        <f t="shared" ref="CQ1354:CQ1369" si="2256">IF(CI1354="","",CQ1353)</f>
        <v>495</v>
      </c>
      <c r="CR1354" s="9">
        <f t="shared" ref="CR1354:CR1361" si="2257">IF(CQ1354="","",CN1354*CQ1354)</f>
        <v>495</v>
      </c>
      <c r="CS1354" s="10">
        <f t="shared" ref="CS1354:CS1361" si="2258">IF(CR1354="","",CR1354/(CJ1354*100))</f>
        <v>5.6250000000000001E-2</v>
      </c>
      <c r="CT1354" s="7"/>
      <c r="CU1354" s="250"/>
      <c r="CV1354" s="250"/>
      <c r="CW1354" s="250"/>
      <c r="CX1354" s="250"/>
      <c r="CY1354" s="250"/>
      <c r="CZ1354" s="13"/>
      <c r="DA1354" s="250"/>
      <c r="DI1354" s="250"/>
      <c r="DJ1354" s="250"/>
      <c r="DK1354" s="250"/>
      <c r="DL1354" s="250"/>
      <c r="DM1354" s="250"/>
      <c r="DN1354" s="250"/>
    </row>
    <row r="1355" spans="1:118" ht="15" customHeight="1">
      <c r="A1355" s="15"/>
      <c r="B1355" s="15"/>
      <c r="C1355" s="9">
        <v>2343</v>
      </c>
      <c r="D1355" s="9">
        <v>95</v>
      </c>
      <c r="E1355" s="9">
        <v>85</v>
      </c>
      <c r="F1355" s="9">
        <v>8</v>
      </c>
      <c r="G1355" s="9">
        <v>19</v>
      </c>
      <c r="H1355" s="9">
        <v>8</v>
      </c>
      <c r="I1355" s="9">
        <v>5</v>
      </c>
      <c r="J1355" s="62" t="s">
        <v>244</v>
      </c>
      <c r="K1355" s="95">
        <v>188</v>
      </c>
      <c r="L1355" s="9">
        <v>1504</v>
      </c>
      <c r="M1355" s="10">
        <v>0.15831578947368422</v>
      </c>
      <c r="N1355" s="7"/>
      <c r="P1355" s="15"/>
      <c r="Q1355" s="9">
        <v>1724</v>
      </c>
      <c r="R1355" s="9">
        <v>91</v>
      </c>
      <c r="S1355" s="9">
        <v>43</v>
      </c>
      <c r="T1355" s="9">
        <v>1</v>
      </c>
      <c r="U1355" s="9">
        <v>18</v>
      </c>
      <c r="V1355" s="9">
        <v>2</v>
      </c>
      <c r="W1355" s="9">
        <v>0</v>
      </c>
      <c r="X1355" s="62" t="s">
        <v>108</v>
      </c>
      <c r="Y1355" s="95">
        <v>640</v>
      </c>
      <c r="Z1355" s="9">
        <v>1280</v>
      </c>
      <c r="AA1355" s="10">
        <v>0.14065934065934066</v>
      </c>
      <c r="AB1355" s="7"/>
      <c r="AD1355" s="15"/>
      <c r="AE1355" s="9">
        <v>574</v>
      </c>
      <c r="AF1355" s="9">
        <v>43</v>
      </c>
      <c r="AG1355" s="9">
        <v>38</v>
      </c>
      <c r="AH1355" s="9">
        <v>3</v>
      </c>
      <c r="AI1355" s="9">
        <v>160</v>
      </c>
      <c r="AJ1355" s="9">
        <v>10</v>
      </c>
      <c r="AK1355" s="9">
        <v>0</v>
      </c>
      <c r="AL1355" s="62" t="s">
        <v>449</v>
      </c>
      <c r="AM1355" s="95">
        <v>25</v>
      </c>
      <c r="AN1355" s="9">
        <v>250</v>
      </c>
      <c r="AO1355" s="10">
        <v>5.8139534883720929E-2</v>
      </c>
      <c r="AP1355" s="7" t="s">
        <v>470</v>
      </c>
      <c r="AR1355" s="17"/>
      <c r="AS1355" s="18">
        <v>397</v>
      </c>
      <c r="AT1355" s="19">
        <v>40</v>
      </c>
      <c r="AU1355" s="19">
        <v>13</v>
      </c>
      <c r="AV1355" s="19">
        <v>4</v>
      </c>
      <c r="AW1355" s="19">
        <v>8</v>
      </c>
      <c r="AX1355" s="19">
        <v>4</v>
      </c>
      <c r="AY1355" s="19">
        <v>2</v>
      </c>
      <c r="AZ1355" s="113" t="s">
        <v>471</v>
      </c>
      <c r="BA1355" s="20">
        <v>774</v>
      </c>
      <c r="BB1355" s="19">
        <v>3096</v>
      </c>
      <c r="BC1355" s="21">
        <v>0.77400000000000002</v>
      </c>
      <c r="BD1355" s="22"/>
      <c r="BF1355" s="15">
        <f>IF(A1361="","",A1361)</f>
        <v>45578</v>
      </c>
      <c r="BG1355" s="8">
        <v>2521</v>
      </c>
      <c r="BH1355" s="9">
        <f t="shared" si="2241"/>
        <v>108</v>
      </c>
      <c r="BI1355" s="73">
        <v>61</v>
      </c>
      <c r="BJ1355" s="9">
        <f t="shared" si="2242"/>
        <v>2</v>
      </c>
      <c r="BK1355" s="9">
        <v>3</v>
      </c>
      <c r="BL1355" s="9">
        <f t="shared" si="2243"/>
        <v>2</v>
      </c>
      <c r="BM1355" s="9">
        <v>4</v>
      </c>
      <c r="BN1355" s="78">
        <f t="shared" si="2244"/>
        <v>800</v>
      </c>
      <c r="BO1355" s="9">
        <f t="shared" si="2245"/>
        <v>1600</v>
      </c>
      <c r="BP1355" s="10">
        <f t="shared" si="2246"/>
        <v>0.14814814814814814</v>
      </c>
      <c r="BQ1355" s="7"/>
      <c r="BS1355" s="1"/>
      <c r="BT1355" s="89">
        <f>IF(A1361="","",A1361)</f>
        <v>45578</v>
      </c>
      <c r="BU1355" s="8">
        <v>2468</v>
      </c>
      <c r="BV1355" s="9">
        <f t="shared" si="2247"/>
        <v>69</v>
      </c>
      <c r="BW1355" s="9">
        <v>85</v>
      </c>
      <c r="BX1355" s="9">
        <f t="shared" si="2248"/>
        <v>5</v>
      </c>
      <c r="BY1355" s="9">
        <v>23</v>
      </c>
      <c r="BZ1355" s="9">
        <f t="shared" si="2249"/>
        <v>5</v>
      </c>
      <c r="CA1355" s="9">
        <v>2</v>
      </c>
      <c r="CB1355" s="78"/>
      <c r="CC1355" s="78">
        <f t="shared" si="2250"/>
        <v>495</v>
      </c>
      <c r="CD1355" s="9">
        <f t="shared" si="2251"/>
        <v>2475</v>
      </c>
      <c r="CE1355" s="10">
        <f t="shared" si="2252"/>
        <v>0.35869565217391303</v>
      </c>
      <c r="CF1355" s="7"/>
      <c r="CH1355" s="89" t="str">
        <f>IF(N1361="","",N1361)</f>
        <v/>
      </c>
      <c r="CI1355" s="8">
        <v>2468</v>
      </c>
      <c r="CJ1355" s="9">
        <f t="shared" si="2253"/>
        <v>69</v>
      </c>
      <c r="CK1355" s="9">
        <v>85</v>
      </c>
      <c r="CL1355" s="9">
        <f t="shared" si="2254"/>
        <v>5</v>
      </c>
      <c r="CM1355" s="9">
        <v>23</v>
      </c>
      <c r="CN1355" s="9">
        <f t="shared" si="2255"/>
        <v>5</v>
      </c>
      <c r="CO1355" s="9">
        <v>2</v>
      </c>
      <c r="CP1355" s="78"/>
      <c r="CQ1355" s="78">
        <f t="shared" si="2256"/>
        <v>495</v>
      </c>
      <c r="CR1355" s="9">
        <f t="shared" si="2257"/>
        <v>2475</v>
      </c>
      <c r="CS1355" s="10">
        <f t="shared" si="2258"/>
        <v>0.35869565217391303</v>
      </c>
      <c r="CT1355" s="7"/>
      <c r="CU1355" s="250"/>
      <c r="CV1355" s="250"/>
      <c r="CW1355" s="250"/>
      <c r="CX1355" s="250"/>
      <c r="CY1355" s="250"/>
      <c r="CZ1355" s="13"/>
      <c r="DA1355" s="250"/>
      <c r="DI1355" s="250"/>
      <c r="DJ1355" s="250"/>
      <c r="DK1355" s="250"/>
      <c r="DL1355" s="250"/>
      <c r="DM1355" s="250"/>
      <c r="DN1355" s="250"/>
    </row>
    <row r="1356" spans="1:118" ht="15" customHeight="1" thickBot="1">
      <c r="A1356" s="23"/>
      <c r="B1356" s="23"/>
      <c r="C1356" s="24">
        <v>1902</v>
      </c>
      <c r="D1356" s="24">
        <v>50</v>
      </c>
      <c r="E1356" s="24">
        <v>93</v>
      </c>
      <c r="F1356" s="24">
        <v>3</v>
      </c>
      <c r="G1356" s="24">
        <v>8</v>
      </c>
      <c r="H1356" s="24">
        <v>2</v>
      </c>
      <c r="I1356" s="24">
        <v>13</v>
      </c>
      <c r="J1356" s="63" t="s">
        <v>364</v>
      </c>
      <c r="K1356" s="24">
        <v>180</v>
      </c>
      <c r="L1356" s="24">
        <v>360</v>
      </c>
      <c r="M1356" s="26">
        <v>7.1999999999999995E-2</v>
      </c>
      <c r="N1356" s="7"/>
      <c r="P1356" s="23"/>
      <c r="Q1356" s="24">
        <v>1552</v>
      </c>
      <c r="R1356" s="24">
        <v>59</v>
      </c>
      <c r="S1356" s="24">
        <v>66</v>
      </c>
      <c r="T1356" s="24">
        <v>2</v>
      </c>
      <c r="U1356" s="24">
        <v>20</v>
      </c>
      <c r="V1356" s="24">
        <v>2</v>
      </c>
      <c r="W1356" s="24">
        <v>10</v>
      </c>
      <c r="X1356" s="63" t="s">
        <v>452</v>
      </c>
      <c r="Y1356" s="24">
        <v>237</v>
      </c>
      <c r="Z1356" s="24">
        <v>474</v>
      </c>
      <c r="AA1356" s="26">
        <v>8.0338983050847454E-2</v>
      </c>
      <c r="AB1356" s="7"/>
      <c r="AD1356" s="23"/>
      <c r="AE1356" s="24">
        <v>1189</v>
      </c>
      <c r="AF1356" s="24">
        <v>18</v>
      </c>
      <c r="AG1356" s="24">
        <v>211</v>
      </c>
      <c r="AH1356" s="24">
        <v>2</v>
      </c>
      <c r="AI1356" s="24">
        <v>34</v>
      </c>
      <c r="AJ1356" s="24">
        <v>2</v>
      </c>
      <c r="AK1356" s="24">
        <v>-10</v>
      </c>
      <c r="AL1356" s="63" t="s">
        <v>472</v>
      </c>
      <c r="AM1356" s="24">
        <v>211</v>
      </c>
      <c r="AN1356" s="24">
        <v>422</v>
      </c>
      <c r="AO1356" s="26">
        <v>0.23444444444444446</v>
      </c>
      <c r="AP1356" s="7" t="s">
        <v>473</v>
      </c>
      <c r="AR1356" s="23"/>
      <c r="AS1356" s="27">
        <v>269</v>
      </c>
      <c r="AT1356" s="24">
        <v>62</v>
      </c>
      <c r="AU1356" s="24">
        <v>11</v>
      </c>
      <c r="AV1356" s="24">
        <v>3</v>
      </c>
      <c r="AW1356" s="24">
        <v>7</v>
      </c>
      <c r="AX1356" s="24">
        <v>3</v>
      </c>
      <c r="AY1356" s="24">
        <v>2</v>
      </c>
      <c r="AZ1356" s="63" t="s">
        <v>474</v>
      </c>
      <c r="BA1356" s="24">
        <v>506</v>
      </c>
      <c r="BB1356" s="24">
        <v>1518</v>
      </c>
      <c r="BC1356" s="26">
        <v>0.24483870967741936</v>
      </c>
      <c r="BD1356" s="22"/>
      <c r="BF1356" s="15">
        <f>IF(A1365="","",A1365)</f>
        <v>45580</v>
      </c>
      <c r="BG1356" s="8">
        <v>2573</v>
      </c>
      <c r="BH1356" s="9">
        <f t="shared" si="2241"/>
        <v>52</v>
      </c>
      <c r="BI1356" s="73">
        <v>62</v>
      </c>
      <c r="BJ1356" s="9">
        <f t="shared" si="2242"/>
        <v>1</v>
      </c>
      <c r="BK1356" s="9">
        <v>6</v>
      </c>
      <c r="BL1356" s="9">
        <f t="shared" si="2243"/>
        <v>1</v>
      </c>
      <c r="BM1356" s="9">
        <v>5</v>
      </c>
      <c r="BN1356" s="78">
        <f t="shared" si="2244"/>
        <v>800</v>
      </c>
      <c r="BO1356" s="9">
        <f t="shared" si="2245"/>
        <v>800</v>
      </c>
      <c r="BP1356" s="10">
        <f t="shared" si="2246"/>
        <v>0.15384615384615385</v>
      </c>
      <c r="BQ1356" s="7"/>
      <c r="BS1356" s="1"/>
      <c r="BT1356" s="89">
        <f>IF(A1365="","",A1365)</f>
        <v>45580</v>
      </c>
      <c r="BU1356" s="8">
        <v>2551</v>
      </c>
      <c r="BV1356" s="9">
        <f t="shared" si="2247"/>
        <v>83</v>
      </c>
      <c r="BW1356" s="9">
        <v>91</v>
      </c>
      <c r="BX1356" s="9">
        <f t="shared" si="2248"/>
        <v>6</v>
      </c>
      <c r="BY1356" s="9">
        <v>18</v>
      </c>
      <c r="BZ1356" s="9">
        <f t="shared" si="2249"/>
        <v>7</v>
      </c>
      <c r="CA1356" s="9">
        <v>-2</v>
      </c>
      <c r="CB1356" s="78"/>
      <c r="CC1356" s="78">
        <f t="shared" si="2250"/>
        <v>495</v>
      </c>
      <c r="CD1356" s="9">
        <f t="shared" si="2251"/>
        <v>3465</v>
      </c>
      <c r="CE1356" s="10">
        <f t="shared" si="2252"/>
        <v>0.4174698795180723</v>
      </c>
      <c r="CF1356" s="7" t="s">
        <v>475</v>
      </c>
      <c r="CH1356" s="89" t="str">
        <f>IF(N1365="","",N1365)</f>
        <v/>
      </c>
      <c r="CI1356" s="8">
        <v>2551</v>
      </c>
      <c r="CJ1356" s="9">
        <f t="shared" si="2253"/>
        <v>83</v>
      </c>
      <c r="CK1356" s="9">
        <v>91</v>
      </c>
      <c r="CL1356" s="9">
        <f t="shared" si="2254"/>
        <v>6</v>
      </c>
      <c r="CM1356" s="9">
        <v>18</v>
      </c>
      <c r="CN1356" s="9">
        <f t="shared" si="2255"/>
        <v>7</v>
      </c>
      <c r="CO1356" s="9">
        <v>-2</v>
      </c>
      <c r="CP1356" s="78"/>
      <c r="CQ1356" s="78">
        <f t="shared" si="2256"/>
        <v>495</v>
      </c>
      <c r="CR1356" s="9">
        <f t="shared" si="2257"/>
        <v>3465</v>
      </c>
      <c r="CS1356" s="10">
        <f t="shared" si="2258"/>
        <v>0.4174698795180723</v>
      </c>
      <c r="CT1356" s="7" t="s">
        <v>475</v>
      </c>
      <c r="CU1356" s="250"/>
      <c r="CV1356" s="250"/>
      <c r="CW1356" s="250"/>
      <c r="CX1356" s="250"/>
      <c r="CY1356" s="250"/>
      <c r="CZ1356" s="13"/>
      <c r="DA1356" s="250"/>
      <c r="DI1356" s="250"/>
      <c r="DJ1356" s="250"/>
      <c r="DK1356" s="250"/>
      <c r="DL1356" s="250"/>
      <c r="DM1356" s="250"/>
      <c r="DN1356" s="250"/>
    </row>
    <row r="1357" spans="1:118" ht="15" customHeight="1" thickTop="1">
      <c r="A1357" s="89">
        <v>45576</v>
      </c>
      <c r="B1357" s="6">
        <f>IF(A1357="","",SUM(D1357:D1360)+SUM(R1357:R1360)+BH1354+BV1354+SUM(AF1357:AF1360)+SUM(AT1357:AT1360))</f>
        <v>1993</v>
      </c>
      <c r="C1357" s="78">
        <v>2151</v>
      </c>
      <c r="D1357" s="78">
        <f t="shared" ref="D1357:D1400" si="2259">IF(C1357="","",C1357-C1353)</f>
        <v>63</v>
      </c>
      <c r="E1357" s="78">
        <v>63</v>
      </c>
      <c r="F1357" s="78">
        <f t="shared" ref="F1357:F1400" si="2260">IF(E1357="","",E1357-E1353)</f>
        <v>3</v>
      </c>
      <c r="G1357" s="78">
        <v>19</v>
      </c>
      <c r="H1357" s="78">
        <f t="shared" ref="H1357:H1400" si="2261">IF(G1357="","",G1353+I1353-G1357)</f>
        <v>3</v>
      </c>
      <c r="I1357" s="78">
        <v>10</v>
      </c>
      <c r="J1357" s="90" t="str">
        <f t="shared" ref="J1357:K1357" si="2262">IF(C1357="","",J1353)</f>
        <v>サンリオ和柄がま口</v>
      </c>
      <c r="K1357" s="91">
        <f t="shared" si="2262"/>
        <v>362</v>
      </c>
      <c r="L1357" s="28">
        <f t="shared" ref="L1357:L1400" si="2263">IF(G1357="","",H1357*K1357)</f>
        <v>1086</v>
      </c>
      <c r="M1357" s="29">
        <f t="shared" ref="M1357:M1404" si="2264">IF(H1357="","",L1357/(D1357*100))</f>
        <v>0.17238095238095238</v>
      </c>
      <c r="N1357" s="7"/>
      <c r="P1357" s="89">
        <f>IF(A1357="","",A1357)</f>
        <v>45576</v>
      </c>
      <c r="Q1357" s="78">
        <v>2123</v>
      </c>
      <c r="R1357" s="78">
        <f t="shared" ref="R1357:R1400" si="2265">IF(Q1357="","",Q1357-Q1353)</f>
        <v>112</v>
      </c>
      <c r="S1357" s="78">
        <v>37</v>
      </c>
      <c r="T1357" s="78">
        <f t="shared" ref="T1357:T1400" si="2266">IF(S1357="","",S1357-S1353)</f>
        <v>2</v>
      </c>
      <c r="U1357" s="78">
        <v>19</v>
      </c>
      <c r="V1357" s="78">
        <f t="shared" ref="V1357:V1400" si="2267">IF(U1357="","",U1353+W1353-U1357)</f>
        <v>2</v>
      </c>
      <c r="W1357" s="78">
        <v>4</v>
      </c>
      <c r="X1357" s="90" t="str">
        <f t="shared" ref="X1357:Y1357" si="2268">IF(Q1357="","",X1353)</f>
        <v>2CBC</v>
      </c>
      <c r="Y1357" s="91">
        <f t="shared" si="2268"/>
        <v>700</v>
      </c>
      <c r="Z1357" s="28">
        <f t="shared" ref="Z1357:Z1400" si="2269">IF(U1357="","",V1357*Y1357)</f>
        <v>1400</v>
      </c>
      <c r="AA1357" s="29">
        <f t="shared" ref="AA1357:AA1404" si="2270">IF(V1357="","",Z1357/(R1357*100))</f>
        <v>0.125</v>
      </c>
      <c r="AB1357" s="7"/>
      <c r="AD1357" s="89">
        <f>IF(A1357="","",A1357)</f>
        <v>45576</v>
      </c>
      <c r="AE1357" s="78">
        <v>1100</v>
      </c>
      <c r="AF1357" s="78">
        <f t="shared" ref="AF1357:AF1400" si="2271">IF(AE1357="","",AE1357-AE1353)</f>
        <v>46</v>
      </c>
      <c r="AG1357" s="78">
        <v>28</v>
      </c>
      <c r="AH1357" s="78">
        <f t="shared" ref="AH1357:AH1400" si="2272">IF(AG1357="","",AG1357-AG1353)</f>
        <v>3</v>
      </c>
      <c r="AI1357" s="78">
        <v>16</v>
      </c>
      <c r="AJ1357" s="78">
        <f t="shared" ref="AJ1357:AJ1400" si="2273">IF(AI1357="","",AI1353+AK1353-AI1357)</f>
        <v>3</v>
      </c>
      <c r="AK1357" s="78">
        <v>4</v>
      </c>
      <c r="AL1357" s="90" t="str">
        <f t="shared" ref="AL1357:AM1357" si="2274">IF(AE1357="","",AL1353)</f>
        <v>サンリオリストバンド</v>
      </c>
      <c r="AM1357" s="91">
        <f t="shared" si="2274"/>
        <v>550</v>
      </c>
      <c r="AN1357" s="28">
        <f t="shared" ref="AN1357:AN1400" si="2275">IF(AI1357="","",AJ1357*AM1357)</f>
        <v>1650</v>
      </c>
      <c r="AO1357" s="29">
        <f t="shared" ref="AO1357:AO1404" si="2276">IF(AJ1357="","",AN1357/(AF1357*100))</f>
        <v>0.35869565217391303</v>
      </c>
      <c r="AP1357" s="7" t="s">
        <v>476</v>
      </c>
      <c r="AR1357" s="89">
        <v>45576</v>
      </c>
      <c r="AS1357" s="8">
        <v>434</v>
      </c>
      <c r="AT1357" s="78">
        <f t="shared" ref="AT1357:AT1396" si="2277">IF(AS1357="","",AS1357-AS1353)</f>
        <v>153</v>
      </c>
      <c r="AU1357" s="78">
        <v>25</v>
      </c>
      <c r="AV1357" s="28">
        <f t="shared" ref="AV1357:AV1396" si="2278">IF(AU1357="","",AU1357-AU1353)</f>
        <v>14</v>
      </c>
      <c r="AW1357" s="9">
        <v>4</v>
      </c>
      <c r="AX1357" s="78">
        <f t="shared" ref="AX1357:AX1396" si="2279">IF(AW1357="","",AW1353+AY1353-AW1357)</f>
        <v>14</v>
      </c>
      <c r="AY1357" s="9">
        <v>14</v>
      </c>
      <c r="AZ1357" s="90" t="str">
        <f t="shared" ref="AZ1357:BA1357" si="2280">IF(AS1357="","",AZ1353)</f>
        <v>プチリップブラシ</v>
      </c>
      <c r="BA1357" s="91">
        <f t="shared" si="2280"/>
        <v>196</v>
      </c>
      <c r="BB1357" s="9">
        <f t="shared" ref="BB1357:BB1360" si="2281">IF(BA1357="","",AX1357*BA1357)</f>
        <v>2744</v>
      </c>
      <c r="BC1357" s="10">
        <f t="shared" ref="BC1357:BC1360" si="2282">IF(BB1357="","",BB1357/(AT1357*100))</f>
        <v>0.17934640522875817</v>
      </c>
      <c r="BD1357" s="22" t="s">
        <v>477</v>
      </c>
      <c r="BF1357" s="15">
        <f>IF(A1369="","",A1369)</f>
        <v>45586</v>
      </c>
      <c r="BG1357" s="8">
        <v>2748</v>
      </c>
      <c r="BH1357" s="9">
        <f t="shared" si="2241"/>
        <v>175</v>
      </c>
      <c r="BI1357" s="73">
        <v>67</v>
      </c>
      <c r="BJ1357" s="9">
        <f t="shared" si="2242"/>
        <v>5</v>
      </c>
      <c r="BK1357" s="9">
        <v>5</v>
      </c>
      <c r="BL1357" s="9">
        <f t="shared" si="2243"/>
        <v>6</v>
      </c>
      <c r="BM1357" s="9">
        <v>6</v>
      </c>
      <c r="BN1357" s="78">
        <f t="shared" si="2244"/>
        <v>800</v>
      </c>
      <c r="BO1357" s="9">
        <f t="shared" si="2245"/>
        <v>4800</v>
      </c>
      <c r="BP1357" s="10">
        <f t="shared" si="2246"/>
        <v>0.2742857142857143</v>
      </c>
      <c r="BQ1357" s="7"/>
      <c r="BS1357" s="1"/>
      <c r="BT1357" s="89">
        <f>IF(A1369="","",A1369)</f>
        <v>45586</v>
      </c>
      <c r="BU1357" s="8">
        <v>2684</v>
      </c>
      <c r="BV1357" s="9">
        <f t="shared" si="2247"/>
        <v>133</v>
      </c>
      <c r="BW1357" s="9">
        <v>93</v>
      </c>
      <c r="BX1357" s="9">
        <f t="shared" si="2248"/>
        <v>2</v>
      </c>
      <c r="BY1357" s="9">
        <v>14</v>
      </c>
      <c r="BZ1357" s="9">
        <f t="shared" si="2249"/>
        <v>2</v>
      </c>
      <c r="CA1357" s="9">
        <v>2</v>
      </c>
      <c r="CB1357" s="78"/>
      <c r="CC1357" s="78">
        <f t="shared" si="2250"/>
        <v>495</v>
      </c>
      <c r="CD1357" s="9">
        <f t="shared" si="2251"/>
        <v>990</v>
      </c>
      <c r="CE1357" s="10">
        <f t="shared" si="2252"/>
        <v>7.4436090225563911E-2</v>
      </c>
      <c r="CF1357" s="7"/>
      <c r="CH1357" s="89"/>
      <c r="CI1357" s="8">
        <v>2684</v>
      </c>
      <c r="CJ1357" s="9">
        <f t="shared" si="2253"/>
        <v>133</v>
      </c>
      <c r="CK1357" s="9">
        <v>93</v>
      </c>
      <c r="CL1357" s="9">
        <f t="shared" si="2254"/>
        <v>2</v>
      </c>
      <c r="CM1357" s="9">
        <v>14</v>
      </c>
      <c r="CN1357" s="9">
        <f t="shared" si="2255"/>
        <v>2</v>
      </c>
      <c r="CO1357" s="9">
        <v>2</v>
      </c>
      <c r="CP1357" s="78"/>
      <c r="CQ1357" s="78">
        <f t="shared" si="2256"/>
        <v>495</v>
      </c>
      <c r="CR1357" s="9">
        <f t="shared" si="2257"/>
        <v>990</v>
      </c>
      <c r="CS1357" s="10">
        <f t="shared" si="2258"/>
        <v>7.4436090225563911E-2</v>
      </c>
      <c r="CT1357" s="7"/>
      <c r="CU1357" s="250"/>
      <c r="CV1357" s="250"/>
      <c r="CW1357" s="250"/>
      <c r="CX1357" s="250"/>
      <c r="CY1357" s="250"/>
      <c r="CZ1357" s="13"/>
      <c r="DA1357" s="250"/>
      <c r="DI1357" s="250"/>
      <c r="DJ1357" s="250"/>
      <c r="DK1357" s="250"/>
      <c r="DL1357" s="250"/>
      <c r="DM1357" s="250"/>
      <c r="DN1357" s="250"/>
    </row>
    <row r="1358" spans="1:118" ht="15" customHeight="1">
      <c r="A1358" s="2"/>
      <c r="B1358" s="15"/>
      <c r="C1358" s="9">
        <v>2943</v>
      </c>
      <c r="D1358" s="9">
        <f t="shared" si="2259"/>
        <v>133</v>
      </c>
      <c r="E1358" s="9">
        <v>53</v>
      </c>
      <c r="F1358" s="9">
        <f t="shared" si="2260"/>
        <v>4</v>
      </c>
      <c r="G1358" s="9">
        <v>5</v>
      </c>
      <c r="H1358" s="9">
        <f t="shared" si="2261"/>
        <v>6</v>
      </c>
      <c r="I1358" s="9">
        <v>11</v>
      </c>
      <c r="J1358" s="62" t="str">
        <f t="shared" ref="J1358:K1358" si="2283">IF(C1358="","",J1354)</f>
        <v>ピクミンマスコット</v>
      </c>
      <c r="K1358" s="95">
        <f t="shared" si="2283"/>
        <v>682</v>
      </c>
      <c r="L1358" s="9">
        <f t="shared" si="2263"/>
        <v>4092</v>
      </c>
      <c r="M1358" s="10">
        <f t="shared" si="2264"/>
        <v>0.30766917293233081</v>
      </c>
      <c r="N1358" s="7"/>
      <c r="P1358" s="15"/>
      <c r="Q1358" s="9">
        <v>2751</v>
      </c>
      <c r="R1358" s="9">
        <f t="shared" si="2265"/>
        <v>120</v>
      </c>
      <c r="S1358" s="9">
        <v>118</v>
      </c>
      <c r="T1358" s="9">
        <f t="shared" si="2266"/>
        <v>6</v>
      </c>
      <c r="U1358" s="9">
        <v>14</v>
      </c>
      <c r="V1358" s="9">
        <f t="shared" si="2267"/>
        <v>6</v>
      </c>
      <c r="W1358" s="9">
        <v>-5</v>
      </c>
      <c r="X1358" s="62" t="str">
        <f t="shared" ref="X1358:Y1358" si="2284">IF(Q1358="","",X1354)</f>
        <v>グミッツェル</v>
      </c>
      <c r="Y1358" s="95">
        <f t="shared" si="2284"/>
        <v>165</v>
      </c>
      <c r="Z1358" s="9">
        <f t="shared" si="2269"/>
        <v>990</v>
      </c>
      <c r="AA1358" s="10">
        <f t="shared" si="2270"/>
        <v>8.2500000000000004E-2</v>
      </c>
      <c r="AB1358" s="7"/>
      <c r="AD1358" s="15"/>
      <c r="AE1358" s="9">
        <v>1300</v>
      </c>
      <c r="AF1358" s="9">
        <f t="shared" si="2271"/>
        <v>119</v>
      </c>
      <c r="AG1358" s="9">
        <v>43</v>
      </c>
      <c r="AH1358" s="9">
        <f t="shared" si="2272"/>
        <v>7</v>
      </c>
      <c r="AI1358" s="9">
        <v>40</v>
      </c>
      <c r="AJ1358" s="9">
        <f t="shared" si="2273"/>
        <v>8</v>
      </c>
      <c r="AK1358" s="9">
        <v>10</v>
      </c>
      <c r="AL1358" s="62" t="str">
        <f t="shared" ref="AL1358:AM1358" si="2285">IF(AE1358="","",AL1354)</f>
        <v>サンリオがま口</v>
      </c>
      <c r="AM1358" s="95">
        <f t="shared" si="2285"/>
        <v>500</v>
      </c>
      <c r="AN1358" s="9">
        <f t="shared" si="2275"/>
        <v>4000</v>
      </c>
      <c r="AO1358" s="10">
        <f t="shared" si="2276"/>
        <v>0.33613445378151263</v>
      </c>
      <c r="AP1358" s="7"/>
      <c r="AR1358" s="89"/>
      <c r="AS1358" s="8">
        <v>431</v>
      </c>
      <c r="AT1358" s="9">
        <f t="shared" si="2277"/>
        <v>80</v>
      </c>
      <c r="AU1358" s="9">
        <v>52</v>
      </c>
      <c r="AV1358" s="9">
        <f t="shared" si="2278"/>
        <v>19</v>
      </c>
      <c r="AW1358" s="9">
        <v>150</v>
      </c>
      <c r="AX1358" s="9">
        <f t="shared" si="2279"/>
        <v>27</v>
      </c>
      <c r="AY1358" s="9">
        <v>0</v>
      </c>
      <c r="AZ1358" s="62" t="str">
        <f t="shared" ref="AZ1358:BA1358" si="2286">IF(AS1358="","",AZ1354)</f>
        <v>プチリップBC</v>
      </c>
      <c r="BA1358" s="95">
        <f t="shared" si="2286"/>
        <v>100</v>
      </c>
      <c r="BB1358" s="9">
        <f t="shared" si="2281"/>
        <v>2700</v>
      </c>
      <c r="BC1358" s="10">
        <f t="shared" si="2282"/>
        <v>0.33750000000000002</v>
      </c>
      <c r="BD1358" s="22"/>
      <c r="BF1358" s="15">
        <f>IF(A1373="","",A1373)</f>
        <v>45593</v>
      </c>
      <c r="BG1358" s="8">
        <v>2901</v>
      </c>
      <c r="BH1358" s="9">
        <f t="shared" si="2241"/>
        <v>153</v>
      </c>
      <c r="BI1358" s="73">
        <v>69</v>
      </c>
      <c r="BJ1358" s="9">
        <f t="shared" si="2242"/>
        <v>2</v>
      </c>
      <c r="BK1358" s="9">
        <v>9</v>
      </c>
      <c r="BL1358" s="9">
        <f t="shared" si="2243"/>
        <v>2</v>
      </c>
      <c r="BM1358" s="9">
        <v>2</v>
      </c>
      <c r="BN1358" s="78">
        <f t="shared" si="2244"/>
        <v>800</v>
      </c>
      <c r="BO1358" s="9">
        <f t="shared" si="2245"/>
        <v>1600</v>
      </c>
      <c r="BP1358" s="10">
        <f t="shared" si="2246"/>
        <v>0.10457516339869281</v>
      </c>
      <c r="BQ1358" s="7"/>
      <c r="BS1358" s="1"/>
      <c r="BT1358" s="89">
        <f>IF(A1373="","",A1373)</f>
        <v>45593</v>
      </c>
      <c r="BU1358" s="8">
        <v>2802</v>
      </c>
      <c r="BV1358" s="9">
        <f t="shared" si="2247"/>
        <v>118</v>
      </c>
      <c r="BW1358" s="9">
        <v>97</v>
      </c>
      <c r="BX1358" s="9">
        <f t="shared" si="2248"/>
        <v>4</v>
      </c>
      <c r="BY1358" s="9">
        <v>11</v>
      </c>
      <c r="BZ1358" s="9">
        <f t="shared" si="2249"/>
        <v>5</v>
      </c>
      <c r="CA1358" s="9">
        <v>0</v>
      </c>
      <c r="CB1358" s="78"/>
      <c r="CC1358" s="78">
        <f t="shared" si="2250"/>
        <v>495</v>
      </c>
      <c r="CD1358" s="9">
        <f t="shared" si="2251"/>
        <v>2475</v>
      </c>
      <c r="CE1358" s="10">
        <f t="shared" si="2252"/>
        <v>0.2097457627118644</v>
      </c>
      <c r="CF1358" s="7"/>
      <c r="CH1358" s="89"/>
      <c r="CI1358" s="8">
        <v>2802</v>
      </c>
      <c r="CJ1358" s="9">
        <f t="shared" si="2253"/>
        <v>118</v>
      </c>
      <c r="CK1358" s="9">
        <v>97</v>
      </c>
      <c r="CL1358" s="9">
        <f t="shared" si="2254"/>
        <v>4</v>
      </c>
      <c r="CM1358" s="9">
        <v>11</v>
      </c>
      <c r="CN1358" s="9">
        <f t="shared" si="2255"/>
        <v>5</v>
      </c>
      <c r="CO1358" s="9">
        <v>0</v>
      </c>
      <c r="CP1358" s="78"/>
      <c r="CQ1358" s="78">
        <f t="shared" si="2256"/>
        <v>495</v>
      </c>
      <c r="CR1358" s="9">
        <f t="shared" si="2257"/>
        <v>2475</v>
      </c>
      <c r="CS1358" s="10">
        <f t="shared" si="2258"/>
        <v>0.2097457627118644</v>
      </c>
      <c r="CT1358" s="7"/>
      <c r="CU1358" s="250"/>
      <c r="CV1358" s="250"/>
      <c r="CW1358" s="250"/>
      <c r="CX1358" s="250"/>
      <c r="CY1358" s="250"/>
      <c r="CZ1358" s="13"/>
      <c r="DA1358" s="250"/>
      <c r="DI1358" s="250"/>
    </row>
    <row r="1359" spans="1:118" ht="15" customHeight="1">
      <c r="A1359" s="15"/>
      <c r="B1359" s="15"/>
      <c r="C1359" s="9">
        <v>2510</v>
      </c>
      <c r="D1359" s="9">
        <f t="shared" si="2259"/>
        <v>167</v>
      </c>
      <c r="E1359" s="9">
        <v>106</v>
      </c>
      <c r="F1359" s="9">
        <f t="shared" si="2260"/>
        <v>21</v>
      </c>
      <c r="G1359" s="9">
        <v>3</v>
      </c>
      <c r="H1359" s="9">
        <f t="shared" si="2261"/>
        <v>21</v>
      </c>
      <c r="I1359" s="9">
        <v>10</v>
      </c>
      <c r="J1359" s="62" t="str">
        <f t="shared" ref="J1359:K1359" si="2287">IF(C1359="","",J1355)</f>
        <v>グミッツェルプチ</v>
      </c>
      <c r="K1359" s="9">
        <f t="shared" si="2287"/>
        <v>188</v>
      </c>
      <c r="L1359" s="9">
        <f t="shared" si="2263"/>
        <v>3948</v>
      </c>
      <c r="M1359" s="10">
        <f t="shared" si="2264"/>
        <v>0.23640718562874252</v>
      </c>
      <c r="N1359" s="7"/>
      <c r="P1359" s="15"/>
      <c r="Q1359" s="9">
        <v>1896</v>
      </c>
      <c r="R1359" s="9">
        <f t="shared" si="2265"/>
        <v>172</v>
      </c>
      <c r="S1359" s="9">
        <v>46</v>
      </c>
      <c r="T1359" s="9">
        <f t="shared" si="2266"/>
        <v>3</v>
      </c>
      <c r="U1359" s="9">
        <v>15</v>
      </c>
      <c r="V1359" s="9">
        <f t="shared" si="2267"/>
        <v>3</v>
      </c>
      <c r="W1359" s="9">
        <v>6</v>
      </c>
      <c r="X1359" s="62" t="str">
        <f t="shared" ref="X1359:Y1359" si="2288">IF(Q1359="","",X1355)</f>
        <v>サンリオキーケース</v>
      </c>
      <c r="Y1359" s="9">
        <f t="shared" si="2288"/>
        <v>640</v>
      </c>
      <c r="Z1359" s="9">
        <f t="shared" si="2269"/>
        <v>1920</v>
      </c>
      <c r="AA1359" s="10">
        <f t="shared" si="2270"/>
        <v>0.11162790697674418</v>
      </c>
      <c r="AB1359" s="7"/>
      <c r="AD1359" s="15"/>
      <c r="AE1359" s="9">
        <v>638</v>
      </c>
      <c r="AF1359" s="9">
        <f t="shared" si="2271"/>
        <v>64</v>
      </c>
      <c r="AG1359" s="9">
        <v>40</v>
      </c>
      <c r="AH1359" s="9">
        <f t="shared" si="2272"/>
        <v>2</v>
      </c>
      <c r="AI1359" s="9">
        <v>150</v>
      </c>
      <c r="AJ1359" s="9">
        <f t="shared" si="2273"/>
        <v>10</v>
      </c>
      <c r="AK1359" s="9">
        <v>70</v>
      </c>
      <c r="AL1359" s="62" t="str">
        <f t="shared" ref="AL1359:AM1359" si="2289">IF(AE1359="","",AL1355)</f>
        <v>じゅるるバラ</v>
      </c>
      <c r="AM1359" s="9">
        <f t="shared" si="2289"/>
        <v>25</v>
      </c>
      <c r="AN1359" s="9">
        <f t="shared" si="2275"/>
        <v>250</v>
      </c>
      <c r="AO1359" s="10">
        <f t="shared" si="2276"/>
        <v>3.90625E-2</v>
      </c>
      <c r="AP1359" s="7" t="s">
        <v>478</v>
      </c>
      <c r="AR1359" s="17"/>
      <c r="AS1359" s="18">
        <v>476</v>
      </c>
      <c r="AT1359" s="9">
        <f t="shared" si="2277"/>
        <v>79</v>
      </c>
      <c r="AU1359" s="9">
        <v>15</v>
      </c>
      <c r="AV1359" s="9">
        <f t="shared" si="2278"/>
        <v>2</v>
      </c>
      <c r="AW1359" s="19">
        <v>8</v>
      </c>
      <c r="AX1359" s="9">
        <f t="shared" si="2279"/>
        <v>2</v>
      </c>
      <c r="AY1359" s="19">
        <v>2</v>
      </c>
      <c r="AZ1359" s="62" t="str">
        <f t="shared" ref="AZ1359:BA1359" si="2290">IF(AS1359="","",AZ1355)</f>
        <v>サンリオポーチ</v>
      </c>
      <c r="BA1359" s="9">
        <f t="shared" si="2290"/>
        <v>774</v>
      </c>
      <c r="BB1359" s="19">
        <f t="shared" si="2281"/>
        <v>1548</v>
      </c>
      <c r="BC1359" s="21">
        <f t="shared" si="2282"/>
        <v>0.19594936708860761</v>
      </c>
      <c r="BD1359" s="22"/>
      <c r="BF1359" s="15">
        <f>IF(A1377="","",A1377)</f>
        <v>45596</v>
      </c>
      <c r="BG1359" s="8">
        <v>2941</v>
      </c>
      <c r="BH1359" s="9">
        <f t="shared" si="2241"/>
        <v>40</v>
      </c>
      <c r="BI1359" s="73">
        <v>70</v>
      </c>
      <c r="BJ1359" s="9">
        <f t="shared" si="2242"/>
        <v>1</v>
      </c>
      <c r="BK1359" s="9">
        <v>10</v>
      </c>
      <c r="BL1359" s="9">
        <f t="shared" si="2243"/>
        <v>1</v>
      </c>
      <c r="BM1359" s="9">
        <v>3</v>
      </c>
      <c r="BN1359" s="78">
        <f t="shared" si="2244"/>
        <v>800</v>
      </c>
      <c r="BO1359" s="9">
        <f t="shared" si="2245"/>
        <v>800</v>
      </c>
      <c r="BP1359" s="10">
        <f t="shared" si="2246"/>
        <v>0.2</v>
      </c>
      <c r="BQ1359" s="7"/>
      <c r="BS1359" s="1"/>
      <c r="BT1359" s="89">
        <f>IF(A1377="","",A1377)</f>
        <v>45596</v>
      </c>
      <c r="BU1359" s="8">
        <v>2823</v>
      </c>
      <c r="BV1359" s="9">
        <f t="shared" si="2247"/>
        <v>21</v>
      </c>
      <c r="BW1359" s="9">
        <v>97</v>
      </c>
      <c r="BX1359" s="9">
        <f t="shared" si="2248"/>
        <v>0</v>
      </c>
      <c r="BY1359" s="9">
        <v>11</v>
      </c>
      <c r="BZ1359" s="9">
        <f t="shared" si="2249"/>
        <v>0</v>
      </c>
      <c r="CA1359" s="9">
        <v>4</v>
      </c>
      <c r="CB1359" s="78"/>
      <c r="CC1359" s="78">
        <f t="shared" si="2250"/>
        <v>495</v>
      </c>
      <c r="CD1359" s="9">
        <f t="shared" si="2251"/>
        <v>0</v>
      </c>
      <c r="CE1359" s="10">
        <f t="shared" si="2252"/>
        <v>0</v>
      </c>
      <c r="CF1359" s="7"/>
      <c r="CH1359" s="89"/>
      <c r="CI1359" s="8">
        <v>2823</v>
      </c>
      <c r="CJ1359" s="9">
        <f t="shared" si="2253"/>
        <v>21</v>
      </c>
      <c r="CK1359" s="9">
        <v>97</v>
      </c>
      <c r="CL1359" s="9">
        <f t="shared" si="2254"/>
        <v>0</v>
      </c>
      <c r="CM1359" s="9">
        <v>11</v>
      </c>
      <c r="CN1359" s="9">
        <f t="shared" si="2255"/>
        <v>0</v>
      </c>
      <c r="CO1359" s="9">
        <v>4</v>
      </c>
      <c r="CP1359" s="78"/>
      <c r="CQ1359" s="78">
        <f t="shared" si="2256"/>
        <v>495</v>
      </c>
      <c r="CR1359" s="9">
        <f t="shared" si="2257"/>
        <v>0</v>
      </c>
      <c r="CS1359" s="10">
        <f t="shared" si="2258"/>
        <v>0</v>
      </c>
      <c r="CT1359" s="7"/>
      <c r="CU1359" s="250"/>
      <c r="CV1359" s="250"/>
      <c r="CW1359" s="250"/>
      <c r="CX1359" s="250"/>
      <c r="CY1359" s="250"/>
      <c r="CZ1359" s="13"/>
      <c r="DA1359" s="250"/>
      <c r="DI1359" s="250"/>
    </row>
    <row r="1360" spans="1:118" ht="15" customHeight="1" thickBot="1">
      <c r="A1360" s="23"/>
      <c r="B1360" s="23"/>
      <c r="C1360" s="24">
        <v>2048</v>
      </c>
      <c r="D1360" s="24">
        <f t="shared" si="2259"/>
        <v>146</v>
      </c>
      <c r="E1360" s="24">
        <v>103</v>
      </c>
      <c r="F1360" s="24">
        <f t="shared" si="2260"/>
        <v>10</v>
      </c>
      <c r="G1360" s="24">
        <v>10</v>
      </c>
      <c r="H1360" s="24">
        <f t="shared" si="2261"/>
        <v>11</v>
      </c>
      <c r="I1360" s="24">
        <v>0</v>
      </c>
      <c r="J1360" s="63" t="str">
        <f t="shared" ref="J1360:K1360" si="2291">IF(C1360="","",J1356)</f>
        <v>プロペラアヒル</v>
      </c>
      <c r="K1360" s="96">
        <f t="shared" si="2291"/>
        <v>180</v>
      </c>
      <c r="L1360" s="24">
        <f t="shared" si="2263"/>
        <v>1980</v>
      </c>
      <c r="M1360" s="26">
        <f t="shared" si="2264"/>
        <v>0.13561643835616438</v>
      </c>
      <c r="N1360" s="7"/>
      <c r="P1360" s="23"/>
      <c r="Q1360" s="24">
        <v>1695</v>
      </c>
      <c r="R1360" s="24">
        <f t="shared" si="2265"/>
        <v>143</v>
      </c>
      <c r="S1360" s="24">
        <v>70</v>
      </c>
      <c r="T1360" s="24">
        <f t="shared" si="2266"/>
        <v>4</v>
      </c>
      <c r="U1360" s="24">
        <v>26</v>
      </c>
      <c r="V1360" s="24">
        <f t="shared" si="2267"/>
        <v>4</v>
      </c>
      <c r="W1360" s="24">
        <v>8</v>
      </c>
      <c r="X1360" s="63" t="str">
        <f t="shared" ref="X1360:Y1360" si="2292">IF(Q1360="","",X1356)</f>
        <v>クレしんリストバンド</v>
      </c>
      <c r="Y1360" s="96">
        <f t="shared" si="2292"/>
        <v>237</v>
      </c>
      <c r="Z1360" s="24">
        <f t="shared" si="2269"/>
        <v>948</v>
      </c>
      <c r="AA1360" s="26">
        <f t="shared" si="2270"/>
        <v>6.6293706293706289E-2</v>
      </c>
      <c r="AB1360" s="7"/>
      <c r="AD1360" s="23"/>
      <c r="AE1360" s="24">
        <v>1255</v>
      </c>
      <c r="AF1360" s="24">
        <f t="shared" si="2271"/>
        <v>66</v>
      </c>
      <c r="AG1360" s="24">
        <v>218</v>
      </c>
      <c r="AH1360" s="24">
        <f t="shared" si="2272"/>
        <v>7</v>
      </c>
      <c r="AI1360" s="24">
        <v>17</v>
      </c>
      <c r="AJ1360" s="24">
        <f t="shared" si="2273"/>
        <v>7</v>
      </c>
      <c r="AK1360" s="24">
        <v>0</v>
      </c>
      <c r="AL1360" s="63" t="s">
        <v>426</v>
      </c>
      <c r="AM1360" s="96">
        <f>IF(AF1360="","",AM1356)</f>
        <v>211</v>
      </c>
      <c r="AN1360" s="24">
        <f t="shared" si="2275"/>
        <v>1477</v>
      </c>
      <c r="AO1360" s="26">
        <f t="shared" si="2276"/>
        <v>0.22378787878787879</v>
      </c>
      <c r="AP1360" s="7"/>
      <c r="AR1360" s="23"/>
      <c r="AS1360" s="27">
        <v>325</v>
      </c>
      <c r="AT1360" s="24">
        <f t="shared" si="2277"/>
        <v>56</v>
      </c>
      <c r="AU1360" s="24">
        <v>14</v>
      </c>
      <c r="AV1360" s="24">
        <f t="shared" si="2278"/>
        <v>3</v>
      </c>
      <c r="AW1360" s="24">
        <v>4</v>
      </c>
      <c r="AX1360" s="24">
        <f t="shared" si="2279"/>
        <v>5</v>
      </c>
      <c r="AY1360" s="24">
        <v>12</v>
      </c>
      <c r="AZ1360" s="63" t="str">
        <f t="shared" ref="AZ1360:BA1360" si="2293">IF(AS1360="","",AZ1356)</f>
        <v>ピクミンヘアクリップ</v>
      </c>
      <c r="BA1360" s="96">
        <f t="shared" si="2293"/>
        <v>506</v>
      </c>
      <c r="BB1360" s="24">
        <f t="shared" si="2281"/>
        <v>2530</v>
      </c>
      <c r="BC1360" s="26">
        <f t="shared" si="2282"/>
        <v>0.45178571428571429</v>
      </c>
      <c r="BD1360" s="22"/>
      <c r="BF1360" s="89" t="str">
        <f>IF(A1381="","",A1381)</f>
        <v/>
      </c>
      <c r="BG1360" s="9"/>
      <c r="BH1360" s="9" t="str">
        <f t="shared" si="2241"/>
        <v/>
      </c>
      <c r="BI1360" s="73"/>
      <c r="BJ1360" s="9" t="str">
        <f t="shared" si="2242"/>
        <v/>
      </c>
      <c r="BK1360" s="9"/>
      <c r="BL1360" s="9" t="str">
        <f t="shared" si="2243"/>
        <v/>
      </c>
      <c r="BM1360" s="9"/>
      <c r="BN1360" s="78" t="str">
        <f t="shared" si="2244"/>
        <v/>
      </c>
      <c r="BO1360" s="9" t="str">
        <f t="shared" si="2245"/>
        <v/>
      </c>
      <c r="BP1360" s="10" t="str">
        <f t="shared" si="2246"/>
        <v/>
      </c>
      <c r="BQ1360" s="7"/>
      <c r="BS1360" s="1"/>
      <c r="BT1360" s="89" t="str">
        <f>IF(A1381="","",A1381)</f>
        <v/>
      </c>
      <c r="BU1360" s="9"/>
      <c r="BV1360" s="9" t="str">
        <f t="shared" si="2247"/>
        <v/>
      </c>
      <c r="BW1360" s="9"/>
      <c r="BX1360" s="9" t="str">
        <f t="shared" si="2248"/>
        <v/>
      </c>
      <c r="BY1360" s="9"/>
      <c r="BZ1360" s="9" t="str">
        <f t="shared" si="2249"/>
        <v/>
      </c>
      <c r="CA1360" s="9"/>
      <c r="CB1360" s="78"/>
      <c r="CC1360" s="78" t="str">
        <f t="shared" si="2250"/>
        <v/>
      </c>
      <c r="CD1360" s="9" t="str">
        <f t="shared" si="2251"/>
        <v/>
      </c>
      <c r="CE1360" s="10" t="str">
        <f t="shared" si="2252"/>
        <v/>
      </c>
      <c r="CF1360" s="7"/>
      <c r="CH1360" s="89" t="str">
        <f>IF(N1381="","",N1381)</f>
        <v/>
      </c>
      <c r="CI1360" s="9"/>
      <c r="CJ1360" s="9" t="str">
        <f t="shared" si="2253"/>
        <v/>
      </c>
      <c r="CK1360" s="9"/>
      <c r="CL1360" s="9" t="str">
        <f t="shared" si="2254"/>
        <v/>
      </c>
      <c r="CM1360" s="9"/>
      <c r="CN1360" s="9" t="str">
        <f t="shared" si="2255"/>
        <v/>
      </c>
      <c r="CO1360" s="9"/>
      <c r="CP1360" s="78"/>
      <c r="CQ1360" s="78" t="str">
        <f t="shared" si="2256"/>
        <v/>
      </c>
      <c r="CR1360" s="9" t="str">
        <f t="shared" si="2257"/>
        <v/>
      </c>
      <c r="CS1360" s="10" t="str">
        <f t="shared" si="2258"/>
        <v/>
      </c>
      <c r="CT1360" s="7"/>
      <c r="CU1360" s="250"/>
      <c r="CV1360" s="250"/>
      <c r="CW1360" s="250"/>
      <c r="CX1360" s="250"/>
      <c r="CY1360" s="250"/>
      <c r="CZ1360" s="13"/>
      <c r="DA1360" s="250"/>
      <c r="DI1360" s="250"/>
    </row>
    <row r="1361" spans="1:113" ht="15" customHeight="1" thickTop="1">
      <c r="A1361" s="89">
        <v>45578</v>
      </c>
      <c r="B1361" s="6">
        <f>IF(A1361="","",SUM(D1361:D1364)+SUM(R1361:R1364)+BH1355+BV1355+SUM(AF1361:AF1364)+SUM(AT1361:AT1364))</f>
        <v>1192</v>
      </c>
      <c r="C1361" s="78">
        <v>2289</v>
      </c>
      <c r="D1361" s="78">
        <f t="shared" si="2259"/>
        <v>138</v>
      </c>
      <c r="E1361" s="78">
        <v>68</v>
      </c>
      <c r="F1361" s="78">
        <f t="shared" si="2260"/>
        <v>5</v>
      </c>
      <c r="G1361" s="78">
        <v>19</v>
      </c>
      <c r="H1361" s="78">
        <f t="shared" si="2261"/>
        <v>10</v>
      </c>
      <c r="I1361" s="78">
        <v>0</v>
      </c>
      <c r="J1361" s="90" t="str">
        <f t="shared" ref="J1361:K1361" si="2294">IF(C1361="","",J1357)</f>
        <v>サンリオ和柄がま口</v>
      </c>
      <c r="K1361" s="91">
        <f t="shared" si="2294"/>
        <v>362</v>
      </c>
      <c r="L1361" s="28">
        <f t="shared" si="2263"/>
        <v>3620</v>
      </c>
      <c r="M1361" s="29">
        <f t="shared" si="2264"/>
        <v>0.26231884057971017</v>
      </c>
      <c r="N1361" s="7"/>
      <c r="P1361" s="89">
        <f>IF(A1361="","",A1361)</f>
        <v>45578</v>
      </c>
      <c r="Q1361" s="78">
        <v>2162</v>
      </c>
      <c r="R1361" s="78">
        <f t="shared" si="2265"/>
        <v>39</v>
      </c>
      <c r="S1361" s="78">
        <v>38</v>
      </c>
      <c r="T1361" s="28">
        <f t="shared" si="2266"/>
        <v>1</v>
      </c>
      <c r="U1361" s="78">
        <v>22</v>
      </c>
      <c r="V1361" s="78">
        <f t="shared" si="2267"/>
        <v>1</v>
      </c>
      <c r="W1361" s="78">
        <v>0</v>
      </c>
      <c r="X1361" s="90" t="str">
        <f t="shared" ref="X1361:Y1361" si="2295">IF(Q1361="","",X1357)</f>
        <v>2CBC</v>
      </c>
      <c r="Y1361" s="91">
        <f t="shared" si="2295"/>
        <v>700</v>
      </c>
      <c r="Z1361" s="28">
        <f t="shared" si="2269"/>
        <v>700</v>
      </c>
      <c r="AA1361" s="29">
        <f t="shared" si="2270"/>
        <v>0.17948717948717949</v>
      </c>
      <c r="AB1361" s="7"/>
      <c r="AD1361" s="89">
        <f>IF(A1361="","",A1361)</f>
        <v>45578</v>
      </c>
      <c r="AE1361" s="78">
        <v>1139</v>
      </c>
      <c r="AF1361" s="78">
        <f t="shared" si="2271"/>
        <v>39</v>
      </c>
      <c r="AG1361" s="78">
        <v>31</v>
      </c>
      <c r="AH1361" s="28">
        <f t="shared" si="2272"/>
        <v>3</v>
      </c>
      <c r="AI1361" s="78">
        <v>20</v>
      </c>
      <c r="AJ1361" s="78">
        <f t="shared" si="2273"/>
        <v>0</v>
      </c>
      <c r="AK1361" s="78">
        <v>0</v>
      </c>
      <c r="AL1361" s="90" t="str">
        <f t="shared" ref="AL1361:AM1361" si="2296">IF(AE1361="","",AL1357)</f>
        <v>サンリオリストバンド</v>
      </c>
      <c r="AM1361" s="91">
        <f t="shared" si="2296"/>
        <v>550</v>
      </c>
      <c r="AN1361" s="28">
        <f t="shared" si="2275"/>
        <v>0</v>
      </c>
      <c r="AO1361" s="29">
        <f t="shared" si="2276"/>
        <v>0</v>
      </c>
      <c r="AP1361" s="7"/>
      <c r="AR1361" s="89">
        <f>IF(A1361="","",A1361)</f>
        <v>45578</v>
      </c>
      <c r="AS1361" s="78">
        <v>492</v>
      </c>
      <c r="AT1361" s="78">
        <f t="shared" si="2277"/>
        <v>58</v>
      </c>
      <c r="AU1361" s="78">
        <v>27</v>
      </c>
      <c r="AV1361" s="28">
        <f t="shared" si="2278"/>
        <v>2</v>
      </c>
      <c r="AW1361" s="78">
        <v>18</v>
      </c>
      <c r="AX1361" s="78">
        <f t="shared" si="2279"/>
        <v>0</v>
      </c>
      <c r="AY1361" s="78">
        <v>0</v>
      </c>
      <c r="AZ1361" s="90" t="str">
        <f t="shared" ref="AZ1361:BA1361" si="2297">IF(AS1361="","",AZ1357)</f>
        <v>プチリップブラシ</v>
      </c>
      <c r="BA1361" s="91">
        <f t="shared" si="2297"/>
        <v>196</v>
      </c>
      <c r="BB1361" s="28">
        <f t="shared" ref="BB1361:BB1396" si="2298">IF(AW1361="","",AX1361*BA1361)</f>
        <v>0</v>
      </c>
      <c r="BC1361" s="29">
        <f t="shared" ref="BC1361:BC1396" si="2299">IF(AX1361="","",BB1361/(AT1361*100))</f>
        <v>0</v>
      </c>
      <c r="BD1361" s="22"/>
      <c r="BF1361" s="15" t="str">
        <f>IF(N1367="","",N1367)</f>
        <v/>
      </c>
      <c r="BG1361" s="9"/>
      <c r="BH1361" s="9" t="str">
        <f t="shared" si="2241"/>
        <v/>
      </c>
      <c r="BI1361" s="73"/>
      <c r="BJ1361" s="9" t="str">
        <f t="shared" si="2242"/>
        <v/>
      </c>
      <c r="BK1361" s="9"/>
      <c r="BL1361" s="9" t="str">
        <f t="shared" si="2243"/>
        <v/>
      </c>
      <c r="BM1361" s="9"/>
      <c r="BN1361" s="78" t="str">
        <f t="shared" si="2244"/>
        <v/>
      </c>
      <c r="BO1361" s="9" t="str">
        <f t="shared" si="2245"/>
        <v/>
      </c>
      <c r="BP1361" s="10" t="str">
        <f t="shared" si="2246"/>
        <v/>
      </c>
      <c r="BQ1361" s="7"/>
      <c r="BS1361" s="1"/>
      <c r="BT1361" s="15"/>
      <c r="BU1361" s="9"/>
      <c r="BV1361" s="9" t="str">
        <f t="shared" si="2247"/>
        <v/>
      </c>
      <c r="BW1361" s="9"/>
      <c r="BX1361" s="9" t="str">
        <f t="shared" si="2248"/>
        <v/>
      </c>
      <c r="BY1361" s="9"/>
      <c r="BZ1361" s="9" t="str">
        <f t="shared" si="2249"/>
        <v/>
      </c>
      <c r="CA1361" s="9"/>
      <c r="CB1361" s="78"/>
      <c r="CC1361" s="78" t="str">
        <f t="shared" si="2250"/>
        <v/>
      </c>
      <c r="CD1361" s="9" t="str">
        <f t="shared" si="2251"/>
        <v/>
      </c>
      <c r="CE1361" s="10" t="str">
        <f t="shared" si="2252"/>
        <v/>
      </c>
      <c r="CF1361" s="7"/>
      <c r="CH1361" s="15"/>
      <c r="CI1361" s="9"/>
      <c r="CJ1361" s="9" t="str">
        <f t="shared" si="2253"/>
        <v/>
      </c>
      <c r="CK1361" s="9"/>
      <c r="CL1361" s="9" t="str">
        <f t="shared" si="2254"/>
        <v/>
      </c>
      <c r="CM1361" s="9"/>
      <c r="CN1361" s="9" t="str">
        <f t="shared" si="2255"/>
        <v/>
      </c>
      <c r="CO1361" s="9"/>
      <c r="CP1361" s="78"/>
      <c r="CQ1361" s="78" t="str">
        <f t="shared" si="2256"/>
        <v/>
      </c>
      <c r="CR1361" s="9" t="str">
        <f t="shared" si="2257"/>
        <v/>
      </c>
      <c r="CS1361" s="10" t="str">
        <f t="shared" si="2258"/>
        <v/>
      </c>
      <c r="CT1361" s="7"/>
      <c r="CU1361" s="250"/>
      <c r="CV1361" s="250"/>
      <c r="CW1361" s="250"/>
      <c r="CX1361" s="250"/>
      <c r="CY1361" s="250"/>
      <c r="CZ1361" s="13"/>
      <c r="DA1361" s="250"/>
      <c r="DI1361" s="250"/>
    </row>
    <row r="1362" spans="1:113" ht="15" customHeight="1">
      <c r="A1362" s="15"/>
      <c r="B1362" s="15"/>
      <c r="C1362" s="9">
        <v>3106</v>
      </c>
      <c r="D1362" s="9">
        <f t="shared" si="2259"/>
        <v>163</v>
      </c>
      <c r="E1362" s="9">
        <v>60</v>
      </c>
      <c r="F1362" s="9">
        <f t="shared" si="2260"/>
        <v>7</v>
      </c>
      <c r="G1362" s="9">
        <v>8</v>
      </c>
      <c r="H1362" s="9">
        <f t="shared" si="2261"/>
        <v>8</v>
      </c>
      <c r="I1362" s="9">
        <v>0</v>
      </c>
      <c r="J1362" s="62" t="str">
        <f t="shared" ref="J1362:K1362" si="2300">IF(C1362="","",J1358)</f>
        <v>ピクミンマスコット</v>
      </c>
      <c r="K1362" s="95">
        <f t="shared" si="2300"/>
        <v>682</v>
      </c>
      <c r="L1362" s="9">
        <f t="shared" si="2263"/>
        <v>5456</v>
      </c>
      <c r="M1362" s="10">
        <f t="shared" si="2264"/>
        <v>0.33472392638036808</v>
      </c>
      <c r="N1362" s="7"/>
      <c r="P1362" s="15"/>
      <c r="Q1362" s="9">
        <v>2811</v>
      </c>
      <c r="R1362" s="9">
        <f t="shared" si="2265"/>
        <v>60</v>
      </c>
      <c r="S1362" s="9">
        <v>119</v>
      </c>
      <c r="T1362" s="9">
        <f t="shared" si="2266"/>
        <v>1</v>
      </c>
      <c r="U1362" s="9">
        <v>8</v>
      </c>
      <c r="V1362" s="9">
        <f t="shared" si="2267"/>
        <v>1</v>
      </c>
      <c r="W1362" s="9">
        <v>0</v>
      </c>
      <c r="X1362" s="62" t="str">
        <f t="shared" ref="X1362:Y1362" si="2301">IF(Q1362="","",X1358)</f>
        <v>グミッツェル</v>
      </c>
      <c r="Y1362" s="9">
        <f t="shared" si="2301"/>
        <v>165</v>
      </c>
      <c r="Z1362" s="9">
        <f t="shared" si="2269"/>
        <v>165</v>
      </c>
      <c r="AA1362" s="10">
        <f t="shared" si="2270"/>
        <v>2.75E-2</v>
      </c>
      <c r="AB1362" s="7"/>
      <c r="AD1362" s="15"/>
      <c r="AE1362" s="9">
        <v>1400</v>
      </c>
      <c r="AF1362" s="9">
        <f t="shared" si="2271"/>
        <v>100</v>
      </c>
      <c r="AG1362" s="9">
        <v>61</v>
      </c>
      <c r="AH1362" s="9">
        <f t="shared" si="2272"/>
        <v>18</v>
      </c>
      <c r="AI1362" s="9">
        <v>35</v>
      </c>
      <c r="AJ1362" s="9">
        <f t="shared" si="2273"/>
        <v>15</v>
      </c>
      <c r="AK1362" s="9">
        <v>0</v>
      </c>
      <c r="AL1362" s="62" t="str">
        <f t="shared" ref="AL1362:AM1362" si="2302">IF(AE1362="","",AL1358)</f>
        <v>サンリオがま口</v>
      </c>
      <c r="AM1362" s="95">
        <f t="shared" si="2302"/>
        <v>500</v>
      </c>
      <c r="AN1362" s="9">
        <f t="shared" si="2275"/>
        <v>7500</v>
      </c>
      <c r="AO1362" s="10">
        <f t="shared" si="2276"/>
        <v>0.75</v>
      </c>
      <c r="AP1362" s="7" t="s">
        <v>479</v>
      </c>
      <c r="AR1362" s="15"/>
      <c r="AS1362" s="9">
        <v>465</v>
      </c>
      <c r="AT1362" s="9">
        <f t="shared" si="2277"/>
        <v>34</v>
      </c>
      <c r="AU1362" s="9">
        <v>57</v>
      </c>
      <c r="AV1362" s="9">
        <f t="shared" si="2278"/>
        <v>5</v>
      </c>
      <c r="AW1362" s="9">
        <v>140</v>
      </c>
      <c r="AX1362" s="9">
        <f t="shared" si="2279"/>
        <v>10</v>
      </c>
      <c r="AY1362" s="9">
        <v>0</v>
      </c>
      <c r="AZ1362" s="62" t="str">
        <f t="shared" ref="AZ1362:BA1362" si="2303">IF(AS1362="","",AZ1358)</f>
        <v>プチリップBC</v>
      </c>
      <c r="BA1362" s="95">
        <f t="shared" si="2303"/>
        <v>100</v>
      </c>
      <c r="BB1362" s="9">
        <f t="shared" si="2298"/>
        <v>1000</v>
      </c>
      <c r="BC1362" s="10">
        <f t="shared" si="2299"/>
        <v>0.29411764705882354</v>
      </c>
      <c r="BD1362" s="22"/>
      <c r="BF1362" s="15"/>
      <c r="BG1362" s="9"/>
      <c r="BH1362" s="9"/>
      <c r="BI1362" s="73"/>
      <c r="BJ1362" s="9"/>
      <c r="BK1362" s="9"/>
      <c r="BL1362" s="9"/>
      <c r="BM1362" s="9"/>
      <c r="BN1362" s="78" t="str">
        <f t="shared" si="2244"/>
        <v/>
      </c>
      <c r="BO1362" s="9"/>
      <c r="BP1362" s="10"/>
      <c r="BQ1362" s="7"/>
      <c r="BS1362" s="1"/>
      <c r="BT1362" s="15"/>
      <c r="BU1362" s="9"/>
      <c r="BV1362" s="9"/>
      <c r="BW1362" s="9"/>
      <c r="BX1362" s="9"/>
      <c r="BY1362" s="9"/>
      <c r="BZ1362" s="9"/>
      <c r="CA1362" s="9"/>
      <c r="CB1362" s="78"/>
      <c r="CC1362" s="78" t="str">
        <f t="shared" si="2250"/>
        <v/>
      </c>
      <c r="CD1362" s="9"/>
      <c r="CE1362" s="10"/>
      <c r="CF1362" s="7"/>
      <c r="CH1362" s="15"/>
      <c r="CI1362" s="9"/>
      <c r="CJ1362" s="9"/>
      <c r="CK1362" s="9"/>
      <c r="CL1362" s="9"/>
      <c r="CM1362" s="9"/>
      <c r="CN1362" s="9"/>
      <c r="CO1362" s="9"/>
      <c r="CP1362" s="78"/>
      <c r="CQ1362" s="78" t="str">
        <f t="shared" si="2256"/>
        <v/>
      </c>
      <c r="CR1362" s="9"/>
      <c r="CS1362" s="10"/>
      <c r="CT1362" s="7"/>
      <c r="CU1362" s="250"/>
      <c r="CV1362" s="250"/>
      <c r="CW1362" s="250"/>
      <c r="CX1362" s="250"/>
      <c r="CY1362" s="250"/>
      <c r="CZ1362" s="13"/>
      <c r="DA1362" s="250"/>
      <c r="DI1362" s="250"/>
    </row>
    <row r="1363" spans="1:113" ht="15" customHeight="1">
      <c r="A1363" s="15"/>
      <c r="B1363" s="15"/>
      <c r="C1363" s="9">
        <v>2558</v>
      </c>
      <c r="D1363" s="9">
        <f t="shared" si="2259"/>
        <v>48</v>
      </c>
      <c r="E1363" s="9">
        <v>110</v>
      </c>
      <c r="F1363" s="9">
        <f t="shared" si="2260"/>
        <v>4</v>
      </c>
      <c r="G1363" s="9">
        <v>9</v>
      </c>
      <c r="H1363" s="9">
        <f t="shared" si="2261"/>
        <v>4</v>
      </c>
      <c r="I1363" s="9">
        <v>0</v>
      </c>
      <c r="J1363" s="62" t="str">
        <f t="shared" ref="J1363:K1363" si="2304">IF(C1363="","",J1359)</f>
        <v>グミッツェルプチ</v>
      </c>
      <c r="K1363" s="9">
        <f t="shared" si="2304"/>
        <v>188</v>
      </c>
      <c r="L1363" s="9">
        <f t="shared" si="2263"/>
        <v>752</v>
      </c>
      <c r="M1363" s="10">
        <f t="shared" si="2264"/>
        <v>0.15666666666666668</v>
      </c>
      <c r="N1363" s="7"/>
      <c r="P1363" s="15"/>
      <c r="Q1363" s="9">
        <v>1943</v>
      </c>
      <c r="R1363" s="9">
        <f t="shared" si="2265"/>
        <v>47</v>
      </c>
      <c r="S1363" s="9">
        <v>48</v>
      </c>
      <c r="T1363" s="9">
        <f t="shared" si="2266"/>
        <v>2</v>
      </c>
      <c r="U1363" s="9">
        <v>15</v>
      </c>
      <c r="V1363" s="9">
        <f t="shared" si="2267"/>
        <v>6</v>
      </c>
      <c r="W1363" s="9">
        <v>0</v>
      </c>
      <c r="X1363" s="62" t="str">
        <f t="shared" ref="X1363:Y1363" si="2305">IF(Q1363="","",X1359)</f>
        <v>サンリオキーケース</v>
      </c>
      <c r="Y1363" s="9">
        <f t="shared" si="2305"/>
        <v>640</v>
      </c>
      <c r="Z1363" s="9">
        <f t="shared" si="2269"/>
        <v>3840</v>
      </c>
      <c r="AA1363" s="10">
        <f t="shared" si="2270"/>
        <v>0.81702127659574464</v>
      </c>
      <c r="AB1363" s="7"/>
      <c r="AD1363" s="15"/>
      <c r="AE1363" s="9">
        <v>668</v>
      </c>
      <c r="AF1363" s="9">
        <f t="shared" si="2271"/>
        <v>30</v>
      </c>
      <c r="AG1363" s="9">
        <v>43</v>
      </c>
      <c r="AH1363" s="9">
        <f t="shared" si="2272"/>
        <v>3</v>
      </c>
      <c r="AI1363" s="9">
        <v>210</v>
      </c>
      <c r="AJ1363" s="9">
        <f t="shared" si="2273"/>
        <v>10</v>
      </c>
      <c r="AK1363" s="9">
        <v>0</v>
      </c>
      <c r="AL1363" s="62" t="str">
        <f t="shared" ref="AL1363:AM1363" si="2306">IF(AE1363="","",AL1359)</f>
        <v>じゅるるバラ</v>
      </c>
      <c r="AM1363" s="9">
        <f t="shared" si="2306"/>
        <v>25</v>
      </c>
      <c r="AN1363" s="9">
        <f t="shared" si="2275"/>
        <v>250</v>
      </c>
      <c r="AO1363" s="10">
        <f t="shared" si="2276"/>
        <v>8.3333333333333329E-2</v>
      </c>
      <c r="AP1363" s="7"/>
      <c r="AR1363" s="17"/>
      <c r="AS1363" s="9">
        <v>510</v>
      </c>
      <c r="AT1363" s="9">
        <f t="shared" si="2277"/>
        <v>34</v>
      </c>
      <c r="AU1363" s="9">
        <v>15</v>
      </c>
      <c r="AV1363" s="9">
        <f t="shared" si="2278"/>
        <v>0</v>
      </c>
      <c r="AW1363" s="9">
        <v>9</v>
      </c>
      <c r="AX1363" s="9">
        <f t="shared" si="2279"/>
        <v>1</v>
      </c>
      <c r="AY1363" s="9">
        <v>0</v>
      </c>
      <c r="AZ1363" s="62" t="str">
        <f t="shared" ref="AZ1363:BA1363" si="2307">IF(AS1363="","",AZ1359)</f>
        <v>サンリオポーチ</v>
      </c>
      <c r="BA1363" s="9">
        <f t="shared" si="2307"/>
        <v>774</v>
      </c>
      <c r="BB1363" s="9">
        <f t="shared" si="2298"/>
        <v>774</v>
      </c>
      <c r="BC1363" s="10">
        <f t="shared" si="2299"/>
        <v>0.22764705882352942</v>
      </c>
      <c r="BD1363" s="22"/>
      <c r="BF1363" s="89"/>
      <c r="BG1363" s="9"/>
      <c r="BH1363" s="9" t="str">
        <f t="shared" ref="BH1363:BH1404" si="2308">IF(BG1363="","",BG1363-BG1362)</f>
        <v/>
      </c>
      <c r="BI1363" s="73"/>
      <c r="BJ1363" s="9" t="str">
        <f t="shared" ref="BJ1363:BJ1405" si="2309">IF(BI1363="","",BI1363-BI1362)</f>
        <v/>
      </c>
      <c r="BK1363" s="9"/>
      <c r="BL1363" s="9" t="str">
        <f t="shared" ref="BL1363:BL1405" si="2310">IF(BK1363="","",BK1362+BM1362-BK1363)</f>
        <v/>
      </c>
      <c r="BM1363" s="9"/>
      <c r="BN1363" s="78" t="str">
        <f t="shared" si="2244"/>
        <v/>
      </c>
      <c r="BO1363" s="9" t="str">
        <f t="shared" ref="BO1363:BO1405" si="2311">IF(BN1363="","",BL1363*BN1363)</f>
        <v/>
      </c>
      <c r="BP1363" s="10" t="str">
        <f t="shared" ref="BP1363:BP1405" si="2312">IF(BO1363="","",BO1363/(BH1363*100))</f>
        <v/>
      </c>
      <c r="BQ1363" s="7"/>
      <c r="BS1363" s="1"/>
      <c r="BT1363" s="89"/>
      <c r="BU1363" s="9"/>
      <c r="BV1363" s="9" t="str">
        <f t="shared" ref="BV1363:BV1404" si="2313">IF(BU1363="","",BU1363-BU1362)</f>
        <v/>
      </c>
      <c r="BW1363" s="9"/>
      <c r="BX1363" s="9" t="str">
        <f t="shared" ref="BX1363:BX1405" si="2314">IF(BW1363="","",BW1363-BW1362)</f>
        <v/>
      </c>
      <c r="BY1363" s="9"/>
      <c r="BZ1363" s="9" t="str">
        <f t="shared" ref="BZ1363:BZ1405" si="2315">IF(BY1363="","",BY1362+CA1362-BY1363)</f>
        <v/>
      </c>
      <c r="CA1363" s="9"/>
      <c r="CB1363" s="78"/>
      <c r="CC1363" s="78" t="str">
        <f t="shared" si="2250"/>
        <v/>
      </c>
      <c r="CD1363" s="9" t="str">
        <f t="shared" ref="CD1363:CD1405" si="2316">IF(CC1363="","",BZ1363*CC1363)</f>
        <v/>
      </c>
      <c r="CE1363" s="10" t="str">
        <f t="shared" ref="CE1363:CE1405" si="2317">IF(CD1363="","",CD1363/(BV1363*100))</f>
        <v/>
      </c>
      <c r="CF1363" s="7"/>
      <c r="CH1363" s="89"/>
      <c r="CI1363" s="9"/>
      <c r="CJ1363" s="9" t="str">
        <f t="shared" ref="CJ1363:CJ1404" si="2318">IF(CI1363="","",CI1363-CI1362)</f>
        <v/>
      </c>
      <c r="CK1363" s="9"/>
      <c r="CL1363" s="9" t="str">
        <f t="shared" ref="CL1363:CL1405" si="2319">IF(CK1363="","",CK1363-CK1362)</f>
        <v/>
      </c>
      <c r="CM1363" s="9"/>
      <c r="CN1363" s="9" t="str">
        <f t="shared" ref="CN1363:CN1405" si="2320">IF(CM1363="","",CM1362+CO1362-CM1363)</f>
        <v/>
      </c>
      <c r="CO1363" s="9"/>
      <c r="CP1363" s="78"/>
      <c r="CQ1363" s="78" t="str">
        <f t="shared" si="2256"/>
        <v/>
      </c>
      <c r="CR1363" s="9" t="str">
        <f t="shared" ref="CR1363:CR1405" si="2321">IF(CQ1363="","",CN1363*CQ1363)</f>
        <v/>
      </c>
      <c r="CS1363" s="10" t="str">
        <f t="shared" ref="CS1363:CS1405" si="2322">IF(CR1363="","",CR1363/(CJ1363*100))</f>
        <v/>
      </c>
      <c r="CT1363" s="7"/>
      <c r="CU1363" s="250"/>
      <c r="CV1363" s="250"/>
      <c r="CW1363" s="250"/>
      <c r="CX1363" s="250"/>
      <c r="CY1363" s="250"/>
      <c r="CZ1363" s="13"/>
      <c r="DA1363" s="250"/>
      <c r="DI1363" s="250"/>
    </row>
    <row r="1364" spans="1:113" ht="15" customHeight="1" thickBot="1">
      <c r="A1364" s="23"/>
      <c r="B1364" s="23"/>
      <c r="C1364" s="24">
        <v>2158</v>
      </c>
      <c r="D1364" s="24">
        <f t="shared" si="2259"/>
        <v>110</v>
      </c>
      <c r="E1364" s="24">
        <v>108</v>
      </c>
      <c r="F1364" s="24">
        <f t="shared" si="2260"/>
        <v>5</v>
      </c>
      <c r="G1364" s="24">
        <v>2</v>
      </c>
      <c r="H1364" s="24">
        <f t="shared" si="2261"/>
        <v>8</v>
      </c>
      <c r="I1364" s="24">
        <v>10</v>
      </c>
      <c r="J1364" s="63" t="str">
        <f t="shared" ref="J1364:K1364" si="2323">IF(C1364="","",J1360)</f>
        <v>プロペラアヒル</v>
      </c>
      <c r="K1364" s="96">
        <f t="shared" si="2323"/>
        <v>180</v>
      </c>
      <c r="L1364" s="24">
        <f t="shared" si="2263"/>
        <v>1440</v>
      </c>
      <c r="M1364" s="26">
        <f t="shared" si="2264"/>
        <v>0.13090909090909092</v>
      </c>
      <c r="N1364" s="7"/>
      <c r="P1364" s="23"/>
      <c r="Q1364" s="24">
        <v>1750</v>
      </c>
      <c r="R1364" s="24">
        <f t="shared" si="2265"/>
        <v>55</v>
      </c>
      <c r="S1364" s="24">
        <v>75</v>
      </c>
      <c r="T1364" s="24">
        <f t="shared" si="2266"/>
        <v>5</v>
      </c>
      <c r="U1364" s="24">
        <v>29</v>
      </c>
      <c r="V1364" s="24">
        <f t="shared" si="2267"/>
        <v>5</v>
      </c>
      <c r="W1364" s="24">
        <v>0</v>
      </c>
      <c r="X1364" s="63" t="str">
        <f t="shared" ref="X1364:Y1364" si="2324">IF(Q1364="","",X1360)</f>
        <v>クレしんリストバンド</v>
      </c>
      <c r="Y1364" s="96">
        <f t="shared" si="2324"/>
        <v>237</v>
      </c>
      <c r="Z1364" s="24">
        <f t="shared" si="2269"/>
        <v>1185</v>
      </c>
      <c r="AA1364" s="26">
        <f t="shared" si="2270"/>
        <v>0.21545454545454545</v>
      </c>
      <c r="AB1364" s="7"/>
      <c r="AD1364" s="23"/>
      <c r="AE1364" s="24">
        <v>1285</v>
      </c>
      <c r="AF1364" s="24">
        <f t="shared" si="2271"/>
        <v>30</v>
      </c>
      <c r="AG1364" s="24">
        <v>224</v>
      </c>
      <c r="AH1364" s="24">
        <f t="shared" si="2272"/>
        <v>6</v>
      </c>
      <c r="AI1364" s="24">
        <v>11</v>
      </c>
      <c r="AJ1364" s="24">
        <f t="shared" si="2273"/>
        <v>6</v>
      </c>
      <c r="AK1364" s="24">
        <v>24</v>
      </c>
      <c r="AL1364" s="63" t="str">
        <f t="shared" ref="AL1364:AM1364" si="2325">IF(AE1364="","",AL1360)</f>
        <v>韓国グミッツェル</v>
      </c>
      <c r="AM1364" s="96">
        <f t="shared" si="2325"/>
        <v>211</v>
      </c>
      <c r="AN1364" s="24">
        <f t="shared" si="2275"/>
        <v>1266</v>
      </c>
      <c r="AO1364" s="26">
        <f t="shared" si="2276"/>
        <v>0.42199999999999999</v>
      </c>
      <c r="AP1364" s="7"/>
      <c r="AR1364" s="23"/>
      <c r="AS1364" s="24">
        <v>355</v>
      </c>
      <c r="AT1364" s="24">
        <f t="shared" si="2277"/>
        <v>30</v>
      </c>
      <c r="AU1364" s="24">
        <v>16</v>
      </c>
      <c r="AV1364" s="24">
        <f t="shared" si="2278"/>
        <v>2</v>
      </c>
      <c r="AW1364" s="24">
        <v>14</v>
      </c>
      <c r="AX1364" s="24">
        <f t="shared" si="2279"/>
        <v>2</v>
      </c>
      <c r="AY1364" s="24">
        <v>0</v>
      </c>
      <c r="AZ1364" s="63" t="str">
        <f t="shared" ref="AZ1364:AZ1378" si="2326">IF(AS1364="","",AZ1360)</f>
        <v>ピクミンヘアクリップ</v>
      </c>
      <c r="BA1364" s="96">
        <v>770</v>
      </c>
      <c r="BB1364" s="24">
        <f t="shared" si="2298"/>
        <v>1540</v>
      </c>
      <c r="BC1364" s="26">
        <f t="shared" si="2299"/>
        <v>0.51333333333333331</v>
      </c>
      <c r="BD1364" s="22"/>
      <c r="BF1364" s="15"/>
      <c r="BG1364" s="9"/>
      <c r="BH1364" s="9" t="str">
        <f t="shared" si="2308"/>
        <v/>
      </c>
      <c r="BI1364" s="73"/>
      <c r="BJ1364" s="9" t="str">
        <f t="shared" si="2309"/>
        <v/>
      </c>
      <c r="BK1364" s="9"/>
      <c r="BL1364" s="9" t="str">
        <f t="shared" si="2310"/>
        <v/>
      </c>
      <c r="BM1364" s="9"/>
      <c r="BN1364" s="78" t="str">
        <f t="shared" si="2244"/>
        <v/>
      </c>
      <c r="BO1364" s="9" t="str">
        <f t="shared" si="2311"/>
        <v/>
      </c>
      <c r="BP1364" s="10" t="str">
        <f t="shared" si="2312"/>
        <v/>
      </c>
      <c r="BQ1364" s="7"/>
      <c r="BS1364" s="1"/>
      <c r="BT1364" s="15"/>
      <c r="BU1364" s="9"/>
      <c r="BV1364" s="9" t="str">
        <f t="shared" si="2313"/>
        <v/>
      </c>
      <c r="BW1364" s="9"/>
      <c r="BX1364" s="9" t="str">
        <f t="shared" si="2314"/>
        <v/>
      </c>
      <c r="BY1364" s="9"/>
      <c r="BZ1364" s="9" t="str">
        <f t="shared" si="2315"/>
        <v/>
      </c>
      <c r="CA1364" s="9"/>
      <c r="CB1364" s="78"/>
      <c r="CC1364" s="78" t="str">
        <f t="shared" si="2250"/>
        <v/>
      </c>
      <c r="CD1364" s="9" t="str">
        <f t="shared" si="2316"/>
        <v/>
      </c>
      <c r="CE1364" s="10" t="str">
        <f t="shared" si="2317"/>
        <v/>
      </c>
      <c r="CF1364" s="7"/>
      <c r="CH1364" s="15"/>
      <c r="CI1364" s="9"/>
      <c r="CJ1364" s="9" t="str">
        <f t="shared" si="2318"/>
        <v/>
      </c>
      <c r="CK1364" s="9"/>
      <c r="CL1364" s="9" t="str">
        <f t="shared" si="2319"/>
        <v/>
      </c>
      <c r="CM1364" s="9"/>
      <c r="CN1364" s="9" t="str">
        <f t="shared" si="2320"/>
        <v/>
      </c>
      <c r="CO1364" s="9"/>
      <c r="CP1364" s="78"/>
      <c r="CQ1364" s="78" t="str">
        <f t="shared" si="2256"/>
        <v/>
      </c>
      <c r="CR1364" s="9" t="str">
        <f t="shared" si="2321"/>
        <v/>
      </c>
      <c r="CS1364" s="10" t="str">
        <f t="shared" si="2322"/>
        <v/>
      </c>
      <c r="CT1364" s="7"/>
      <c r="CU1364" s="250"/>
      <c r="CV1364" s="250"/>
      <c r="CW1364" s="250"/>
      <c r="CX1364" s="250"/>
      <c r="CY1364" s="250"/>
      <c r="CZ1364" s="13"/>
      <c r="DA1364" s="250"/>
      <c r="DI1364" s="250"/>
    </row>
    <row r="1365" spans="1:113" ht="15" customHeight="1" thickTop="1">
      <c r="A1365" s="89">
        <v>45580</v>
      </c>
      <c r="B1365" s="6">
        <f>IF(A1365="","",SUM(D1365:D1368)+SUM(R1365:R1368)+SUM(AF1365:AF1368)+SUM(AT1365:AT1368)+BV1356+BH1356)</f>
        <v>491</v>
      </c>
      <c r="C1365" s="78">
        <v>2313</v>
      </c>
      <c r="D1365" s="78">
        <f t="shared" si="2259"/>
        <v>24</v>
      </c>
      <c r="E1365" s="78">
        <v>73</v>
      </c>
      <c r="F1365" s="78">
        <f t="shared" si="2260"/>
        <v>5</v>
      </c>
      <c r="G1365" s="78">
        <v>17</v>
      </c>
      <c r="H1365" s="78">
        <f t="shared" si="2261"/>
        <v>2</v>
      </c>
      <c r="I1365" s="78">
        <v>0</v>
      </c>
      <c r="J1365" s="90" t="str">
        <f t="shared" ref="J1365:K1365" si="2327">IF(C1365="","",J1361)</f>
        <v>サンリオ和柄がま口</v>
      </c>
      <c r="K1365" s="91">
        <f t="shared" si="2327"/>
        <v>362</v>
      </c>
      <c r="L1365" s="28">
        <f t="shared" si="2263"/>
        <v>724</v>
      </c>
      <c r="M1365" s="29">
        <f t="shared" si="2264"/>
        <v>0.30166666666666669</v>
      </c>
      <c r="N1365" s="7"/>
      <c r="P1365" s="89">
        <f>IF(A1365="","",A1365)</f>
        <v>45580</v>
      </c>
      <c r="Q1365" s="78">
        <v>2183</v>
      </c>
      <c r="R1365" s="78">
        <f t="shared" si="2265"/>
        <v>21</v>
      </c>
      <c r="S1365" s="78">
        <v>40</v>
      </c>
      <c r="T1365" s="78">
        <f t="shared" si="2266"/>
        <v>2</v>
      </c>
      <c r="U1365" s="78">
        <v>20</v>
      </c>
      <c r="V1365" s="78">
        <f t="shared" si="2267"/>
        <v>2</v>
      </c>
      <c r="W1365" s="78">
        <v>0</v>
      </c>
      <c r="X1365" s="90" t="str">
        <f t="shared" ref="X1365:Y1365" si="2328">IF(Q1365="","",X1361)</f>
        <v>2CBC</v>
      </c>
      <c r="Y1365" s="91">
        <f t="shared" si="2328"/>
        <v>700</v>
      </c>
      <c r="Z1365" s="28">
        <f t="shared" si="2269"/>
        <v>1400</v>
      </c>
      <c r="AA1365" s="29">
        <f t="shared" si="2270"/>
        <v>0.66666666666666663</v>
      </c>
      <c r="AB1365" s="7"/>
      <c r="AD1365" s="89">
        <f>IF(A1365="","",A1365)</f>
        <v>45580</v>
      </c>
      <c r="AE1365" s="78">
        <v>1145</v>
      </c>
      <c r="AF1365" s="78">
        <f t="shared" si="2271"/>
        <v>6</v>
      </c>
      <c r="AG1365" s="78">
        <v>31</v>
      </c>
      <c r="AH1365" s="78">
        <f t="shared" si="2272"/>
        <v>0</v>
      </c>
      <c r="AI1365" s="78">
        <v>20</v>
      </c>
      <c r="AJ1365" s="78">
        <f t="shared" si="2273"/>
        <v>0</v>
      </c>
      <c r="AK1365" s="78">
        <v>0</v>
      </c>
      <c r="AL1365" s="90" t="str">
        <f t="shared" ref="AL1365:AM1365" si="2329">IF(AE1365="","",AL1361)</f>
        <v>サンリオリストバンド</v>
      </c>
      <c r="AM1365" s="91">
        <f t="shared" si="2329"/>
        <v>550</v>
      </c>
      <c r="AN1365" s="28">
        <f t="shared" si="2275"/>
        <v>0</v>
      </c>
      <c r="AO1365" s="29">
        <f t="shared" si="2276"/>
        <v>0</v>
      </c>
      <c r="AP1365" s="7"/>
      <c r="AR1365" s="89">
        <f>IF(A1365="","",A1365)</f>
        <v>45580</v>
      </c>
      <c r="AS1365" s="78">
        <v>523</v>
      </c>
      <c r="AT1365" s="78">
        <f t="shared" si="2277"/>
        <v>31</v>
      </c>
      <c r="AU1365" s="78">
        <v>29</v>
      </c>
      <c r="AV1365" s="28">
        <f t="shared" si="2278"/>
        <v>2</v>
      </c>
      <c r="AW1365" s="78">
        <v>18</v>
      </c>
      <c r="AX1365" s="78">
        <f t="shared" si="2279"/>
        <v>0</v>
      </c>
      <c r="AY1365" s="78">
        <v>0</v>
      </c>
      <c r="AZ1365" s="90" t="str">
        <f t="shared" si="2326"/>
        <v>プチリップブラシ</v>
      </c>
      <c r="BA1365" s="91">
        <f t="shared" ref="BA1365:BA1367" si="2330">IF(AT1365="","",BA1361)</f>
        <v>196</v>
      </c>
      <c r="BB1365" s="28">
        <f t="shared" si="2298"/>
        <v>0</v>
      </c>
      <c r="BC1365" s="29">
        <f t="shared" si="2299"/>
        <v>0</v>
      </c>
      <c r="BD1365" s="22" t="s">
        <v>480</v>
      </c>
      <c r="BF1365" s="15"/>
      <c r="BG1365" s="9"/>
      <c r="BH1365" s="9" t="str">
        <f t="shared" si="2308"/>
        <v/>
      </c>
      <c r="BI1365" s="73"/>
      <c r="BJ1365" s="9" t="str">
        <f t="shared" si="2309"/>
        <v/>
      </c>
      <c r="BK1365" s="9"/>
      <c r="BL1365" s="9" t="str">
        <f t="shared" si="2310"/>
        <v/>
      </c>
      <c r="BM1365" s="9"/>
      <c r="BN1365" s="78" t="str">
        <f t="shared" si="2244"/>
        <v/>
      </c>
      <c r="BO1365" s="9" t="str">
        <f t="shared" si="2311"/>
        <v/>
      </c>
      <c r="BP1365" s="10" t="str">
        <f t="shared" si="2312"/>
        <v/>
      </c>
      <c r="BQ1365" s="7"/>
      <c r="BS1365" s="1"/>
      <c r="BT1365" s="15"/>
      <c r="BU1365" s="9"/>
      <c r="BV1365" s="9" t="str">
        <f t="shared" si="2313"/>
        <v/>
      </c>
      <c r="BW1365" s="9"/>
      <c r="BX1365" s="9" t="str">
        <f t="shared" si="2314"/>
        <v/>
      </c>
      <c r="BY1365" s="9"/>
      <c r="BZ1365" s="9" t="str">
        <f t="shared" si="2315"/>
        <v/>
      </c>
      <c r="CA1365" s="9"/>
      <c r="CB1365" s="78"/>
      <c r="CC1365" s="78" t="str">
        <f t="shared" si="2250"/>
        <v/>
      </c>
      <c r="CD1365" s="9" t="str">
        <f t="shared" si="2316"/>
        <v/>
      </c>
      <c r="CE1365" s="10" t="str">
        <f t="shared" si="2317"/>
        <v/>
      </c>
      <c r="CF1365" s="7"/>
      <c r="CH1365" s="15"/>
      <c r="CI1365" s="9"/>
      <c r="CJ1365" s="9" t="str">
        <f t="shared" si="2318"/>
        <v/>
      </c>
      <c r="CK1365" s="9"/>
      <c r="CL1365" s="9" t="str">
        <f t="shared" si="2319"/>
        <v/>
      </c>
      <c r="CM1365" s="9"/>
      <c r="CN1365" s="9" t="str">
        <f t="shared" si="2320"/>
        <v/>
      </c>
      <c r="CO1365" s="9"/>
      <c r="CP1365" s="78"/>
      <c r="CQ1365" s="78" t="str">
        <f t="shared" si="2256"/>
        <v/>
      </c>
      <c r="CR1365" s="9" t="str">
        <f t="shared" si="2321"/>
        <v/>
      </c>
      <c r="CS1365" s="10" t="str">
        <f t="shared" si="2322"/>
        <v/>
      </c>
      <c r="CT1365" s="7"/>
      <c r="CU1365" s="250"/>
      <c r="CV1365" s="250"/>
      <c r="CW1365" s="250"/>
      <c r="CX1365" s="250"/>
      <c r="CY1365" s="250"/>
      <c r="CZ1365" s="13"/>
      <c r="DA1365" s="250"/>
      <c r="DI1365" s="250"/>
    </row>
    <row r="1366" spans="1:113" ht="15" customHeight="1">
      <c r="A1366" s="49" t="s">
        <v>54</v>
      </c>
      <c r="B1366" s="15"/>
      <c r="C1366" s="9">
        <v>3164</v>
      </c>
      <c r="D1366" s="9">
        <f t="shared" si="2259"/>
        <v>58</v>
      </c>
      <c r="E1366" s="9">
        <v>62</v>
      </c>
      <c r="F1366" s="9">
        <f t="shared" si="2260"/>
        <v>2</v>
      </c>
      <c r="G1366" s="9">
        <v>6</v>
      </c>
      <c r="H1366" s="9">
        <f t="shared" si="2261"/>
        <v>2</v>
      </c>
      <c r="I1366" s="9">
        <v>6</v>
      </c>
      <c r="J1366" s="62" t="str">
        <f t="shared" ref="J1366:K1366" si="2331">IF(C1366="","",J1362)</f>
        <v>ピクミンマスコット</v>
      </c>
      <c r="K1366" s="95">
        <f t="shared" si="2331"/>
        <v>682</v>
      </c>
      <c r="L1366" s="9">
        <f t="shared" si="2263"/>
        <v>1364</v>
      </c>
      <c r="M1366" s="10">
        <f t="shared" si="2264"/>
        <v>0.23517241379310344</v>
      </c>
      <c r="N1366" s="7"/>
      <c r="P1366" s="15"/>
      <c r="Q1366" s="9">
        <v>2841</v>
      </c>
      <c r="R1366" s="9">
        <f t="shared" si="2265"/>
        <v>30</v>
      </c>
      <c r="S1366" s="9">
        <v>122</v>
      </c>
      <c r="T1366" s="9">
        <f t="shared" si="2266"/>
        <v>3</v>
      </c>
      <c r="U1366" s="9">
        <v>5</v>
      </c>
      <c r="V1366" s="9">
        <f t="shared" si="2267"/>
        <v>3</v>
      </c>
      <c r="W1366" s="9">
        <v>18</v>
      </c>
      <c r="X1366" s="62" t="str">
        <f t="shared" ref="X1366:Y1366" si="2332">IF(Q1366="","",X1362)</f>
        <v>グミッツェル</v>
      </c>
      <c r="Y1366" s="95">
        <f t="shared" si="2332"/>
        <v>165</v>
      </c>
      <c r="Z1366" s="9">
        <f t="shared" si="2269"/>
        <v>495</v>
      </c>
      <c r="AA1366" s="10">
        <f t="shared" si="2270"/>
        <v>0.16500000000000001</v>
      </c>
      <c r="AB1366" s="7"/>
      <c r="AD1366" s="15"/>
      <c r="AE1366" s="9">
        <v>1405</v>
      </c>
      <c r="AF1366" s="9">
        <f t="shared" si="2271"/>
        <v>5</v>
      </c>
      <c r="AG1366" s="9">
        <v>62</v>
      </c>
      <c r="AH1366" s="9">
        <f t="shared" si="2272"/>
        <v>1</v>
      </c>
      <c r="AI1366" s="9">
        <v>34</v>
      </c>
      <c r="AJ1366" s="9">
        <f t="shared" si="2273"/>
        <v>1</v>
      </c>
      <c r="AK1366" s="9">
        <v>0</v>
      </c>
      <c r="AL1366" s="62" t="str">
        <f t="shared" ref="AL1366:AM1366" si="2333">IF(AE1366="","",AL1362)</f>
        <v>サンリオがま口</v>
      </c>
      <c r="AM1366" s="95">
        <f t="shared" si="2333"/>
        <v>500</v>
      </c>
      <c r="AN1366" s="9">
        <f t="shared" si="2275"/>
        <v>500</v>
      </c>
      <c r="AO1366" s="10">
        <f t="shared" si="2276"/>
        <v>1</v>
      </c>
      <c r="AP1366" s="7"/>
      <c r="AR1366" s="15"/>
      <c r="AS1366" s="9">
        <v>487</v>
      </c>
      <c r="AT1366" s="9">
        <f t="shared" si="2277"/>
        <v>22</v>
      </c>
      <c r="AU1366" s="9">
        <v>62</v>
      </c>
      <c r="AV1366" s="9">
        <f t="shared" si="2278"/>
        <v>5</v>
      </c>
      <c r="AW1366" s="9">
        <v>135</v>
      </c>
      <c r="AX1366" s="9">
        <f t="shared" si="2279"/>
        <v>5</v>
      </c>
      <c r="AY1366" s="1">
        <v>40</v>
      </c>
      <c r="AZ1366" s="62" t="str">
        <f t="shared" si="2326"/>
        <v>プチリップBC</v>
      </c>
      <c r="BA1366" s="9">
        <f t="shared" si="2330"/>
        <v>100</v>
      </c>
      <c r="BB1366" s="9">
        <f t="shared" si="2298"/>
        <v>500</v>
      </c>
      <c r="BC1366" s="10">
        <f t="shared" si="2299"/>
        <v>0.22727272727272727</v>
      </c>
      <c r="BD1366" s="22"/>
      <c r="BF1366" s="15"/>
      <c r="BG1366" s="9"/>
      <c r="BH1366" s="9" t="str">
        <f t="shared" si="2308"/>
        <v/>
      </c>
      <c r="BI1366" s="73"/>
      <c r="BJ1366" s="9" t="str">
        <f t="shared" si="2309"/>
        <v/>
      </c>
      <c r="BK1366" s="9"/>
      <c r="BL1366" s="9" t="str">
        <f t="shared" si="2310"/>
        <v/>
      </c>
      <c r="BM1366" s="9"/>
      <c r="BN1366" s="78" t="str">
        <f t="shared" si="2244"/>
        <v/>
      </c>
      <c r="BO1366" s="9" t="str">
        <f t="shared" si="2311"/>
        <v/>
      </c>
      <c r="BP1366" s="10" t="str">
        <f t="shared" si="2312"/>
        <v/>
      </c>
      <c r="BQ1366" s="7"/>
      <c r="BS1366" s="1"/>
      <c r="BT1366" s="15"/>
      <c r="BU1366" s="9"/>
      <c r="BV1366" s="9" t="str">
        <f t="shared" si="2313"/>
        <v/>
      </c>
      <c r="BW1366" s="9"/>
      <c r="BX1366" s="9" t="str">
        <f t="shared" si="2314"/>
        <v/>
      </c>
      <c r="BY1366" s="9"/>
      <c r="BZ1366" s="9" t="str">
        <f t="shared" si="2315"/>
        <v/>
      </c>
      <c r="CA1366" s="9"/>
      <c r="CB1366" s="78"/>
      <c r="CC1366" s="78" t="str">
        <f t="shared" si="2250"/>
        <v/>
      </c>
      <c r="CD1366" s="9" t="str">
        <f t="shared" si="2316"/>
        <v/>
      </c>
      <c r="CE1366" s="10" t="str">
        <f t="shared" si="2317"/>
        <v/>
      </c>
      <c r="CF1366" s="7"/>
      <c r="CH1366" s="15"/>
      <c r="CI1366" s="9"/>
      <c r="CJ1366" s="9" t="str">
        <f t="shared" si="2318"/>
        <v/>
      </c>
      <c r="CK1366" s="9"/>
      <c r="CL1366" s="9" t="str">
        <f t="shared" si="2319"/>
        <v/>
      </c>
      <c r="CM1366" s="9"/>
      <c r="CN1366" s="9" t="str">
        <f t="shared" si="2320"/>
        <v/>
      </c>
      <c r="CO1366" s="9"/>
      <c r="CP1366" s="78"/>
      <c r="CQ1366" s="78" t="str">
        <f t="shared" si="2256"/>
        <v/>
      </c>
      <c r="CR1366" s="9" t="str">
        <f t="shared" si="2321"/>
        <v/>
      </c>
      <c r="CS1366" s="10" t="str">
        <f t="shared" si="2322"/>
        <v/>
      </c>
      <c r="CT1366" s="7"/>
      <c r="CU1366" s="250"/>
      <c r="CV1366" s="250"/>
      <c r="CW1366" s="250"/>
      <c r="CX1366" s="250"/>
      <c r="CY1366" s="250"/>
      <c r="CZ1366" s="13"/>
      <c r="DA1366" s="250"/>
      <c r="DI1366" s="250"/>
    </row>
    <row r="1367" spans="1:113" ht="15" customHeight="1">
      <c r="A1367" s="34">
        <v>505100</v>
      </c>
      <c r="B1367" s="15"/>
      <c r="C1367" s="9">
        <v>2587</v>
      </c>
      <c r="D1367" s="9">
        <f t="shared" si="2259"/>
        <v>29</v>
      </c>
      <c r="E1367" s="9">
        <v>114</v>
      </c>
      <c r="F1367" s="9">
        <f t="shared" si="2260"/>
        <v>4</v>
      </c>
      <c r="G1367" s="9">
        <v>4</v>
      </c>
      <c r="H1367" s="9">
        <f t="shared" si="2261"/>
        <v>5</v>
      </c>
      <c r="I1367" s="9">
        <v>23</v>
      </c>
      <c r="J1367" s="62" t="str">
        <f t="shared" ref="J1367:K1367" si="2334">IF(C1367="","",J1363)</f>
        <v>グミッツェルプチ</v>
      </c>
      <c r="K1367" s="9">
        <f t="shared" si="2334"/>
        <v>188</v>
      </c>
      <c r="L1367" s="9">
        <f t="shared" si="2263"/>
        <v>940</v>
      </c>
      <c r="M1367" s="10">
        <f t="shared" si="2264"/>
        <v>0.32413793103448274</v>
      </c>
      <c r="N1367" s="7"/>
      <c r="P1367" s="15"/>
      <c r="Q1367" s="9">
        <v>1971</v>
      </c>
      <c r="R1367" s="9">
        <f t="shared" si="2265"/>
        <v>28</v>
      </c>
      <c r="S1367" s="9">
        <v>48</v>
      </c>
      <c r="T1367" s="9">
        <f t="shared" si="2266"/>
        <v>0</v>
      </c>
      <c r="U1367" s="9">
        <v>15</v>
      </c>
      <c r="V1367" s="9">
        <f t="shared" si="2267"/>
        <v>0</v>
      </c>
      <c r="W1367" s="9">
        <v>2</v>
      </c>
      <c r="X1367" s="62" t="str">
        <f t="shared" ref="X1367:Y1367" si="2335">IF(Q1367="","",X1363)</f>
        <v>サンリオキーケース</v>
      </c>
      <c r="Y1367" s="9">
        <f t="shared" si="2335"/>
        <v>640</v>
      </c>
      <c r="Z1367" s="9">
        <f t="shared" si="2269"/>
        <v>0</v>
      </c>
      <c r="AA1367" s="35">
        <f t="shared" si="2270"/>
        <v>0</v>
      </c>
      <c r="AB1367" s="7"/>
      <c r="AD1367" s="15"/>
      <c r="AE1367" s="9">
        <v>689</v>
      </c>
      <c r="AF1367" s="9">
        <f t="shared" si="2271"/>
        <v>21</v>
      </c>
      <c r="AG1367" s="9">
        <v>44</v>
      </c>
      <c r="AH1367" s="9">
        <f t="shared" si="2272"/>
        <v>1</v>
      </c>
      <c r="AI1367" s="9">
        <v>205</v>
      </c>
      <c r="AJ1367" s="9">
        <f t="shared" si="2273"/>
        <v>5</v>
      </c>
      <c r="AK1367" s="9">
        <v>70</v>
      </c>
      <c r="AL1367" s="62" t="str">
        <f t="shared" ref="AL1367:AM1367" si="2336">IF(AE1367="","",AL1363)</f>
        <v>じゅるるバラ</v>
      </c>
      <c r="AM1367" s="9">
        <f t="shared" si="2336"/>
        <v>25</v>
      </c>
      <c r="AN1367" s="9">
        <f t="shared" si="2275"/>
        <v>125</v>
      </c>
      <c r="AO1367" s="10">
        <f t="shared" si="2276"/>
        <v>5.9523809523809521E-2</v>
      </c>
      <c r="AP1367" s="7"/>
      <c r="AR1367" s="17"/>
      <c r="AS1367" s="9">
        <v>516</v>
      </c>
      <c r="AT1367" s="9">
        <f t="shared" si="2277"/>
        <v>6</v>
      </c>
      <c r="AU1367" s="9">
        <v>16</v>
      </c>
      <c r="AV1367" s="9">
        <f t="shared" si="2278"/>
        <v>1</v>
      </c>
      <c r="AW1367" s="9">
        <v>8</v>
      </c>
      <c r="AX1367" s="9">
        <f t="shared" si="2279"/>
        <v>1</v>
      </c>
      <c r="AY1367" s="9">
        <v>1</v>
      </c>
      <c r="AZ1367" s="62" t="str">
        <f t="shared" si="2326"/>
        <v>サンリオポーチ</v>
      </c>
      <c r="BA1367" s="9">
        <f t="shared" si="2330"/>
        <v>774</v>
      </c>
      <c r="BB1367" s="9">
        <f t="shared" si="2298"/>
        <v>774</v>
      </c>
      <c r="BC1367" s="10">
        <f t="shared" si="2299"/>
        <v>1.29</v>
      </c>
      <c r="BD1367" s="22"/>
      <c r="BF1367" s="15"/>
      <c r="BG1367" s="9"/>
      <c r="BH1367" s="9" t="str">
        <f t="shared" si="2308"/>
        <v/>
      </c>
      <c r="BI1367" s="73"/>
      <c r="BJ1367" s="9" t="str">
        <f t="shared" si="2309"/>
        <v/>
      </c>
      <c r="BK1367" s="9"/>
      <c r="BL1367" s="9" t="str">
        <f t="shared" si="2310"/>
        <v/>
      </c>
      <c r="BM1367" s="9"/>
      <c r="BN1367" s="78" t="str">
        <f t="shared" si="2244"/>
        <v/>
      </c>
      <c r="BO1367" s="9" t="str">
        <f t="shared" si="2311"/>
        <v/>
      </c>
      <c r="BP1367" s="10" t="str">
        <f t="shared" si="2312"/>
        <v/>
      </c>
      <c r="BQ1367" s="7"/>
      <c r="BS1367" s="1"/>
      <c r="BT1367" s="15"/>
      <c r="BU1367" s="9"/>
      <c r="BV1367" s="9" t="str">
        <f t="shared" si="2313"/>
        <v/>
      </c>
      <c r="BW1367" s="9"/>
      <c r="BX1367" s="9" t="str">
        <f t="shared" si="2314"/>
        <v/>
      </c>
      <c r="BY1367" s="9"/>
      <c r="BZ1367" s="9" t="str">
        <f t="shared" si="2315"/>
        <v/>
      </c>
      <c r="CA1367" s="9"/>
      <c r="CB1367" s="78"/>
      <c r="CC1367" s="78" t="str">
        <f t="shared" si="2250"/>
        <v/>
      </c>
      <c r="CD1367" s="9" t="str">
        <f t="shared" si="2316"/>
        <v/>
      </c>
      <c r="CE1367" s="10" t="str">
        <f t="shared" si="2317"/>
        <v/>
      </c>
      <c r="CF1367" s="7"/>
      <c r="CH1367" s="15"/>
      <c r="CI1367" s="9"/>
      <c r="CJ1367" s="9" t="str">
        <f t="shared" si="2318"/>
        <v/>
      </c>
      <c r="CK1367" s="9"/>
      <c r="CL1367" s="9" t="str">
        <f t="shared" si="2319"/>
        <v/>
      </c>
      <c r="CM1367" s="9"/>
      <c r="CN1367" s="9" t="str">
        <f t="shared" si="2320"/>
        <v/>
      </c>
      <c r="CO1367" s="9"/>
      <c r="CP1367" s="78"/>
      <c r="CQ1367" s="78" t="str">
        <f t="shared" si="2256"/>
        <v/>
      </c>
      <c r="CR1367" s="9" t="str">
        <f t="shared" si="2321"/>
        <v/>
      </c>
      <c r="CS1367" s="10" t="str">
        <f t="shared" si="2322"/>
        <v/>
      </c>
      <c r="CT1367" s="7"/>
    </row>
    <row r="1368" spans="1:113" ht="15" customHeight="1" thickBot="1">
      <c r="A1368" s="23"/>
      <c r="B1368" s="23"/>
      <c r="C1368" s="24">
        <v>2177</v>
      </c>
      <c r="D1368" s="24">
        <f t="shared" si="2259"/>
        <v>19</v>
      </c>
      <c r="E1368" s="24">
        <v>108</v>
      </c>
      <c r="F1368" s="24">
        <f t="shared" si="2260"/>
        <v>0</v>
      </c>
      <c r="G1368" s="24">
        <v>10</v>
      </c>
      <c r="H1368" s="24">
        <f t="shared" si="2261"/>
        <v>2</v>
      </c>
      <c r="I1368" s="24">
        <v>5</v>
      </c>
      <c r="J1368" s="63" t="str">
        <f t="shared" ref="J1368:K1368" si="2337">IF(C1368="","",J1364)</f>
        <v>プロペラアヒル</v>
      </c>
      <c r="K1368" s="96">
        <f t="shared" si="2337"/>
        <v>180</v>
      </c>
      <c r="L1368" s="24">
        <f t="shared" si="2263"/>
        <v>360</v>
      </c>
      <c r="M1368" s="26">
        <f t="shared" si="2264"/>
        <v>0.18947368421052632</v>
      </c>
      <c r="N1368" s="7"/>
      <c r="P1368" s="23"/>
      <c r="Q1368" s="24">
        <v>1774</v>
      </c>
      <c r="R1368" s="24">
        <f t="shared" si="2265"/>
        <v>24</v>
      </c>
      <c r="S1368" s="24">
        <v>76</v>
      </c>
      <c r="T1368" s="24">
        <f t="shared" si="2266"/>
        <v>1</v>
      </c>
      <c r="U1368" s="24">
        <v>28</v>
      </c>
      <c r="V1368" s="24">
        <f t="shared" si="2267"/>
        <v>1</v>
      </c>
      <c r="W1368" s="24">
        <v>2</v>
      </c>
      <c r="X1368" s="63" t="str">
        <f t="shared" ref="X1368:Y1368" si="2338">IF(Q1368="","",X1364)</f>
        <v>クレしんリストバンド</v>
      </c>
      <c r="Y1368" s="96">
        <f t="shared" si="2338"/>
        <v>237</v>
      </c>
      <c r="Z1368" s="24">
        <f t="shared" si="2269"/>
        <v>237</v>
      </c>
      <c r="AA1368" s="26">
        <f t="shared" si="2270"/>
        <v>9.8750000000000004E-2</v>
      </c>
      <c r="AB1368" s="7"/>
      <c r="AD1368" s="23"/>
      <c r="AE1368" s="24">
        <v>1302</v>
      </c>
      <c r="AF1368" s="24">
        <f t="shared" si="2271"/>
        <v>17</v>
      </c>
      <c r="AG1368" s="24">
        <v>227</v>
      </c>
      <c r="AH1368" s="24">
        <f t="shared" si="2272"/>
        <v>3</v>
      </c>
      <c r="AI1368" s="24">
        <v>30</v>
      </c>
      <c r="AJ1368" s="24">
        <f t="shared" si="2273"/>
        <v>5</v>
      </c>
      <c r="AK1368" s="24">
        <v>12</v>
      </c>
      <c r="AL1368" s="63" t="str">
        <f t="shared" ref="AL1368:AM1368" si="2339">IF(AE1368="","",AL1364)</f>
        <v>韓国グミッツェル</v>
      </c>
      <c r="AM1368" s="96">
        <f t="shared" si="2339"/>
        <v>211</v>
      </c>
      <c r="AN1368" s="24">
        <f t="shared" si="2275"/>
        <v>1055</v>
      </c>
      <c r="AO1368" s="26">
        <f t="shared" si="2276"/>
        <v>0.62058823529411766</v>
      </c>
      <c r="AP1368" s="7"/>
      <c r="AR1368" s="23"/>
      <c r="AS1368" s="24">
        <v>370</v>
      </c>
      <c r="AT1368" s="24">
        <f t="shared" si="2277"/>
        <v>15</v>
      </c>
      <c r="AU1368" s="24">
        <v>18</v>
      </c>
      <c r="AV1368" s="24">
        <f t="shared" si="2278"/>
        <v>2</v>
      </c>
      <c r="AW1368" s="24">
        <v>12</v>
      </c>
      <c r="AX1368" s="24">
        <f t="shared" si="2279"/>
        <v>2</v>
      </c>
      <c r="AY1368" s="24">
        <v>8</v>
      </c>
      <c r="AZ1368" s="63" t="str">
        <f t="shared" si="2326"/>
        <v>ピクミンヘアクリップ</v>
      </c>
      <c r="BA1368" s="96">
        <v>770</v>
      </c>
      <c r="BB1368" s="24">
        <f t="shared" si="2298"/>
        <v>1540</v>
      </c>
      <c r="BC1368" s="26">
        <f t="shared" si="2299"/>
        <v>1.0266666666666666</v>
      </c>
      <c r="BD1368" s="22" t="s">
        <v>481</v>
      </c>
      <c r="BF1368" s="15"/>
      <c r="BG1368" s="9"/>
      <c r="BH1368" s="9" t="str">
        <f t="shared" si="2308"/>
        <v/>
      </c>
      <c r="BI1368" s="73"/>
      <c r="BJ1368" s="9" t="str">
        <f t="shared" si="2309"/>
        <v/>
      </c>
      <c r="BK1368" s="9"/>
      <c r="BL1368" s="9" t="str">
        <f t="shared" si="2310"/>
        <v/>
      </c>
      <c r="BM1368" s="9"/>
      <c r="BN1368" s="78" t="str">
        <f t="shared" si="2244"/>
        <v/>
      </c>
      <c r="BO1368" s="9" t="str">
        <f t="shared" si="2311"/>
        <v/>
      </c>
      <c r="BP1368" s="10" t="str">
        <f t="shared" si="2312"/>
        <v/>
      </c>
      <c r="BQ1368" s="7"/>
      <c r="BS1368" s="1"/>
      <c r="BT1368" s="15"/>
      <c r="BU1368" s="9"/>
      <c r="BV1368" s="9" t="str">
        <f t="shared" si="2313"/>
        <v/>
      </c>
      <c r="BW1368" s="9"/>
      <c r="BX1368" s="9" t="str">
        <f t="shared" si="2314"/>
        <v/>
      </c>
      <c r="BY1368" s="9"/>
      <c r="BZ1368" s="9" t="str">
        <f t="shared" si="2315"/>
        <v/>
      </c>
      <c r="CA1368" s="9"/>
      <c r="CB1368" s="78"/>
      <c r="CC1368" s="78" t="str">
        <f t="shared" si="2250"/>
        <v/>
      </c>
      <c r="CD1368" s="9" t="str">
        <f t="shared" si="2316"/>
        <v/>
      </c>
      <c r="CE1368" s="10" t="str">
        <f t="shared" si="2317"/>
        <v/>
      </c>
      <c r="CF1368" s="7"/>
      <c r="CH1368" s="15"/>
      <c r="CI1368" s="9"/>
      <c r="CJ1368" s="9" t="str">
        <f t="shared" si="2318"/>
        <v/>
      </c>
      <c r="CK1368" s="9"/>
      <c r="CL1368" s="9" t="str">
        <f t="shared" si="2319"/>
        <v/>
      </c>
      <c r="CM1368" s="9"/>
      <c r="CN1368" s="9" t="str">
        <f t="shared" si="2320"/>
        <v/>
      </c>
      <c r="CO1368" s="9"/>
      <c r="CP1368" s="78"/>
      <c r="CQ1368" s="78" t="str">
        <f t="shared" si="2256"/>
        <v/>
      </c>
      <c r="CR1368" s="9" t="str">
        <f t="shared" si="2321"/>
        <v/>
      </c>
      <c r="CS1368" s="10" t="str">
        <f t="shared" si="2322"/>
        <v/>
      </c>
      <c r="CT1368" s="7"/>
    </row>
    <row r="1369" spans="1:113" ht="15" customHeight="1" thickTop="1">
      <c r="A1369" s="89">
        <v>45586</v>
      </c>
      <c r="B1369" s="6">
        <f>IF(A1369="","",SUM(D1369:D1372)+SUM(R1369:R1372)+SUM(AF1369:AF1372)+SUM(AT1369:AT1372)+BV1357+BH1357)</f>
        <v>2085</v>
      </c>
      <c r="C1369" s="78">
        <v>2405</v>
      </c>
      <c r="D1369" s="78">
        <f t="shared" si="2259"/>
        <v>92</v>
      </c>
      <c r="E1369" s="78">
        <v>78</v>
      </c>
      <c r="F1369" s="28">
        <f t="shared" si="2260"/>
        <v>5</v>
      </c>
      <c r="G1369" s="78">
        <v>12</v>
      </c>
      <c r="H1369" s="78">
        <f t="shared" si="2261"/>
        <v>5</v>
      </c>
      <c r="I1369" s="78">
        <v>8</v>
      </c>
      <c r="J1369" s="90" t="str">
        <f t="shared" ref="J1369:K1369" si="2340">IF(C1369="","",J1365)</f>
        <v>サンリオ和柄がま口</v>
      </c>
      <c r="K1369" s="91">
        <f t="shared" si="2340"/>
        <v>362</v>
      </c>
      <c r="L1369" s="28">
        <f t="shared" si="2263"/>
        <v>1810</v>
      </c>
      <c r="M1369" s="29">
        <f t="shared" si="2264"/>
        <v>0.19673913043478261</v>
      </c>
      <c r="N1369" s="7"/>
      <c r="P1369" s="89">
        <f>IF(A1369="","",A1369)</f>
        <v>45586</v>
      </c>
      <c r="Q1369" s="78">
        <v>2384</v>
      </c>
      <c r="R1369" s="78">
        <f t="shared" si="2265"/>
        <v>201</v>
      </c>
      <c r="S1369" s="78">
        <v>42</v>
      </c>
      <c r="T1369" s="28">
        <f t="shared" si="2266"/>
        <v>2</v>
      </c>
      <c r="U1369" s="78">
        <v>18</v>
      </c>
      <c r="V1369" s="78">
        <f t="shared" si="2267"/>
        <v>2</v>
      </c>
      <c r="W1369" s="78">
        <v>0</v>
      </c>
      <c r="X1369" s="90" t="str">
        <f t="shared" ref="X1369:Y1369" si="2341">IF(Q1369="","",X1365)</f>
        <v>2CBC</v>
      </c>
      <c r="Y1369" s="91">
        <f t="shared" si="2341"/>
        <v>700</v>
      </c>
      <c r="Z1369" s="28">
        <f t="shared" si="2269"/>
        <v>1400</v>
      </c>
      <c r="AA1369" s="29">
        <f t="shared" si="2270"/>
        <v>6.965174129353234E-2</v>
      </c>
      <c r="AB1369" s="7"/>
      <c r="AD1369" s="89">
        <f>IF(A1369="","",A1369)</f>
        <v>45586</v>
      </c>
      <c r="AE1369" s="78">
        <v>1222</v>
      </c>
      <c r="AF1369" s="78">
        <f t="shared" si="2271"/>
        <v>77</v>
      </c>
      <c r="AG1369" s="78">
        <v>34</v>
      </c>
      <c r="AH1369" s="28">
        <f t="shared" si="2272"/>
        <v>3</v>
      </c>
      <c r="AI1369" s="78">
        <v>17</v>
      </c>
      <c r="AJ1369" s="78">
        <f t="shared" si="2273"/>
        <v>3</v>
      </c>
      <c r="AK1369" s="78">
        <v>0</v>
      </c>
      <c r="AL1369" s="90" t="str">
        <f t="shared" ref="AL1369:AM1369" si="2342">IF(AE1369="","",AL1365)</f>
        <v>サンリオリストバンド</v>
      </c>
      <c r="AM1369" s="91">
        <f t="shared" si="2342"/>
        <v>550</v>
      </c>
      <c r="AN1369" s="28">
        <f t="shared" si="2275"/>
        <v>1650</v>
      </c>
      <c r="AO1369" s="29">
        <f t="shared" si="2276"/>
        <v>0.21428571428571427</v>
      </c>
      <c r="AP1369" s="7"/>
      <c r="AR1369" s="89">
        <f>IF(A1369="","",A1369)</f>
        <v>45586</v>
      </c>
      <c r="AS1369" s="78">
        <v>596</v>
      </c>
      <c r="AT1369" s="78">
        <f t="shared" si="2277"/>
        <v>73</v>
      </c>
      <c r="AU1369" s="78">
        <v>34</v>
      </c>
      <c r="AV1369" s="78">
        <f t="shared" si="2278"/>
        <v>5</v>
      </c>
      <c r="AW1369" s="78">
        <v>14</v>
      </c>
      <c r="AX1369" s="78">
        <f t="shared" si="2279"/>
        <v>4</v>
      </c>
      <c r="AY1369" s="78">
        <v>0</v>
      </c>
      <c r="AZ1369" s="90" t="str">
        <f t="shared" si="2326"/>
        <v>プチリップブラシ</v>
      </c>
      <c r="BA1369" s="91">
        <f t="shared" ref="BA1369:BA1378" si="2343">IF(AT1369="","",BA1365)</f>
        <v>196</v>
      </c>
      <c r="BB1369" s="28">
        <f t="shared" si="2298"/>
        <v>784</v>
      </c>
      <c r="BC1369" s="29">
        <f t="shared" si="2299"/>
        <v>0.1073972602739726</v>
      </c>
      <c r="BD1369" s="22"/>
      <c r="BF1369" s="15"/>
      <c r="BG1369" s="9"/>
      <c r="BH1369" s="9" t="str">
        <f t="shared" si="2308"/>
        <v/>
      </c>
      <c r="BI1369" s="73"/>
      <c r="BJ1369" s="9" t="str">
        <f t="shared" si="2309"/>
        <v/>
      </c>
      <c r="BK1369" s="9"/>
      <c r="BL1369" s="9" t="str">
        <f t="shared" si="2310"/>
        <v/>
      </c>
      <c r="BM1369" s="9"/>
      <c r="BN1369" s="78" t="str">
        <f t="shared" si="2244"/>
        <v/>
      </c>
      <c r="BO1369" s="9" t="str">
        <f t="shared" si="2311"/>
        <v/>
      </c>
      <c r="BP1369" s="10" t="str">
        <f t="shared" si="2312"/>
        <v/>
      </c>
      <c r="BQ1369" s="7"/>
      <c r="BS1369" s="1"/>
      <c r="BT1369" s="15"/>
      <c r="BU1369" s="9"/>
      <c r="BV1369" s="9" t="str">
        <f t="shared" si="2313"/>
        <v/>
      </c>
      <c r="BW1369" s="9"/>
      <c r="BX1369" s="9" t="str">
        <f t="shared" si="2314"/>
        <v/>
      </c>
      <c r="BY1369" s="9"/>
      <c r="BZ1369" s="9" t="str">
        <f t="shared" si="2315"/>
        <v/>
      </c>
      <c r="CA1369" s="9"/>
      <c r="CB1369" s="78"/>
      <c r="CC1369" s="78" t="str">
        <f t="shared" si="2250"/>
        <v/>
      </c>
      <c r="CD1369" s="9" t="str">
        <f t="shared" si="2316"/>
        <v/>
      </c>
      <c r="CE1369" s="10" t="str">
        <f t="shared" si="2317"/>
        <v/>
      </c>
      <c r="CF1369" s="7"/>
      <c r="CH1369" s="15"/>
      <c r="CI1369" s="9"/>
      <c r="CJ1369" s="9" t="str">
        <f t="shared" si="2318"/>
        <v/>
      </c>
      <c r="CK1369" s="9"/>
      <c r="CL1369" s="9" t="str">
        <f t="shared" si="2319"/>
        <v/>
      </c>
      <c r="CM1369" s="9"/>
      <c r="CN1369" s="9" t="str">
        <f t="shared" si="2320"/>
        <v/>
      </c>
      <c r="CO1369" s="9"/>
      <c r="CP1369" s="78"/>
      <c r="CQ1369" s="78" t="str">
        <f t="shared" si="2256"/>
        <v/>
      </c>
      <c r="CR1369" s="9" t="str">
        <f t="shared" si="2321"/>
        <v/>
      </c>
      <c r="CS1369" s="10" t="str">
        <f t="shared" si="2322"/>
        <v/>
      </c>
      <c r="CT1369" s="7"/>
    </row>
    <row r="1370" spans="1:113" ht="15" customHeight="1">
      <c r="A1370" s="15"/>
      <c r="B1370" s="15"/>
      <c r="C1370" s="9">
        <v>3314</v>
      </c>
      <c r="D1370" s="9">
        <f t="shared" si="2259"/>
        <v>150</v>
      </c>
      <c r="E1370" s="9">
        <v>68</v>
      </c>
      <c r="F1370" s="9">
        <f t="shared" si="2260"/>
        <v>6</v>
      </c>
      <c r="G1370" s="9">
        <v>6</v>
      </c>
      <c r="H1370" s="9">
        <f t="shared" si="2261"/>
        <v>6</v>
      </c>
      <c r="I1370" s="9">
        <v>6</v>
      </c>
      <c r="J1370" s="62" t="str">
        <f t="shared" ref="J1370:K1370" si="2344">IF(C1370="","",J1366)</f>
        <v>ピクミンマスコット</v>
      </c>
      <c r="K1370" s="95">
        <f t="shared" si="2344"/>
        <v>682</v>
      </c>
      <c r="L1370" s="9">
        <f t="shared" si="2263"/>
        <v>4092</v>
      </c>
      <c r="M1370" s="10">
        <f t="shared" si="2264"/>
        <v>0.27279999999999999</v>
      </c>
      <c r="N1370" s="7"/>
      <c r="P1370" s="15"/>
      <c r="Q1370" s="9">
        <v>2943</v>
      </c>
      <c r="R1370" s="9">
        <f t="shared" si="2265"/>
        <v>102</v>
      </c>
      <c r="S1370" s="9">
        <v>124</v>
      </c>
      <c r="T1370" s="9">
        <f t="shared" si="2266"/>
        <v>2</v>
      </c>
      <c r="U1370" s="9">
        <v>20</v>
      </c>
      <c r="V1370" s="9">
        <f t="shared" si="2267"/>
        <v>3</v>
      </c>
      <c r="W1370" s="1">
        <v>12</v>
      </c>
      <c r="X1370" s="62" t="str">
        <f t="shared" ref="X1370:Y1370" si="2345">IF(Q1370="","",X1366)</f>
        <v>グミッツェル</v>
      </c>
      <c r="Y1370" s="9">
        <f t="shared" si="2345"/>
        <v>165</v>
      </c>
      <c r="Z1370" s="9">
        <f t="shared" si="2269"/>
        <v>495</v>
      </c>
      <c r="AA1370" s="10">
        <f t="shared" si="2270"/>
        <v>4.8529411764705883E-2</v>
      </c>
      <c r="AB1370" s="7"/>
      <c r="AD1370" s="15"/>
      <c r="AE1370" s="9">
        <v>1464</v>
      </c>
      <c r="AF1370" s="9">
        <f t="shared" si="2271"/>
        <v>59</v>
      </c>
      <c r="AG1370" s="9">
        <v>64</v>
      </c>
      <c r="AH1370" s="9">
        <f t="shared" si="2272"/>
        <v>2</v>
      </c>
      <c r="AI1370" s="9">
        <v>32</v>
      </c>
      <c r="AJ1370" s="9">
        <f t="shared" si="2273"/>
        <v>2</v>
      </c>
      <c r="AK1370" s="1">
        <v>0</v>
      </c>
      <c r="AL1370" s="62" t="str">
        <f t="shared" ref="AL1370:AM1370" si="2346">IF(AE1370="","",AL1366)</f>
        <v>サンリオがま口</v>
      </c>
      <c r="AM1370" s="95">
        <f t="shared" si="2346"/>
        <v>500</v>
      </c>
      <c r="AN1370" s="9">
        <f t="shared" si="2275"/>
        <v>1000</v>
      </c>
      <c r="AO1370" s="10">
        <f t="shared" si="2276"/>
        <v>0.16949152542372881</v>
      </c>
      <c r="AP1370" s="7"/>
      <c r="AR1370" s="15"/>
      <c r="AS1370" s="9">
        <v>626</v>
      </c>
      <c r="AT1370" s="9">
        <f t="shared" si="2277"/>
        <v>139</v>
      </c>
      <c r="AU1370" s="9">
        <v>83</v>
      </c>
      <c r="AV1370" s="9">
        <f t="shared" si="2278"/>
        <v>21</v>
      </c>
      <c r="AW1370" s="9">
        <v>150</v>
      </c>
      <c r="AX1370" s="78">
        <f t="shared" si="2279"/>
        <v>25</v>
      </c>
      <c r="AY1370" s="9">
        <v>0</v>
      </c>
      <c r="AZ1370" s="62" t="str">
        <f t="shared" si="2326"/>
        <v>プチリップBC</v>
      </c>
      <c r="BA1370" s="95">
        <f t="shared" si="2343"/>
        <v>100</v>
      </c>
      <c r="BB1370" s="9">
        <f t="shared" si="2298"/>
        <v>2500</v>
      </c>
      <c r="BC1370" s="10">
        <f t="shared" si="2299"/>
        <v>0.17985611510791366</v>
      </c>
      <c r="BD1370" s="10"/>
      <c r="BF1370" s="15"/>
      <c r="BG1370" s="9"/>
      <c r="BH1370" s="9" t="str">
        <f t="shared" si="2308"/>
        <v/>
      </c>
      <c r="BI1370" s="73"/>
      <c r="BJ1370" s="9" t="str">
        <f t="shared" si="2309"/>
        <v/>
      </c>
      <c r="BK1370" s="9"/>
      <c r="BL1370" s="9" t="str">
        <f t="shared" si="2310"/>
        <v/>
      </c>
      <c r="BM1370" s="9"/>
      <c r="BN1370" s="9"/>
      <c r="BO1370" s="9" t="str">
        <f t="shared" si="2311"/>
        <v/>
      </c>
      <c r="BP1370" s="10" t="str">
        <f t="shared" si="2312"/>
        <v/>
      </c>
      <c r="BQ1370" s="7"/>
      <c r="BS1370" s="1"/>
      <c r="BT1370" s="15"/>
      <c r="BU1370" s="9"/>
      <c r="BV1370" s="9" t="str">
        <f t="shared" si="2313"/>
        <v/>
      </c>
      <c r="BW1370" s="9"/>
      <c r="BX1370" s="9" t="str">
        <f t="shared" si="2314"/>
        <v/>
      </c>
      <c r="BY1370" s="9"/>
      <c r="BZ1370" s="9" t="str">
        <f t="shared" si="2315"/>
        <v/>
      </c>
      <c r="CA1370" s="9"/>
      <c r="CB1370" s="9"/>
      <c r="CC1370" s="9"/>
      <c r="CD1370" s="9" t="str">
        <f t="shared" si="2316"/>
        <v/>
      </c>
      <c r="CE1370" s="10" t="str">
        <f t="shared" si="2317"/>
        <v/>
      </c>
      <c r="CF1370" s="7"/>
      <c r="CH1370" s="15"/>
      <c r="CI1370" s="9"/>
      <c r="CJ1370" s="9" t="str">
        <f t="shared" si="2318"/>
        <v/>
      </c>
      <c r="CK1370" s="9"/>
      <c r="CL1370" s="9" t="str">
        <f t="shared" si="2319"/>
        <v/>
      </c>
      <c r="CM1370" s="9"/>
      <c r="CN1370" s="9" t="str">
        <f t="shared" si="2320"/>
        <v/>
      </c>
      <c r="CO1370" s="9"/>
      <c r="CP1370" s="9"/>
      <c r="CQ1370" s="9"/>
      <c r="CR1370" s="9" t="str">
        <f t="shared" si="2321"/>
        <v/>
      </c>
      <c r="CS1370" s="10" t="str">
        <f t="shared" si="2322"/>
        <v/>
      </c>
      <c r="CT1370" s="7"/>
    </row>
    <row r="1371" spans="1:113" ht="15" customHeight="1">
      <c r="A1371" s="15"/>
      <c r="B1371" s="15"/>
      <c r="C1371" s="9">
        <v>2721</v>
      </c>
      <c r="D1371" s="9">
        <f t="shared" si="2259"/>
        <v>134</v>
      </c>
      <c r="E1371" s="9">
        <v>126</v>
      </c>
      <c r="F1371" s="9">
        <f t="shared" si="2260"/>
        <v>12</v>
      </c>
      <c r="G1371" s="9">
        <v>17</v>
      </c>
      <c r="H1371" s="9">
        <f t="shared" si="2261"/>
        <v>10</v>
      </c>
      <c r="I1371" s="9">
        <v>6</v>
      </c>
      <c r="J1371" s="62" t="str">
        <f t="shared" ref="J1371:K1371" si="2347">IF(C1371="","",J1367)</f>
        <v>グミッツェルプチ</v>
      </c>
      <c r="K1371" s="9">
        <f t="shared" si="2347"/>
        <v>188</v>
      </c>
      <c r="L1371" s="9">
        <f t="shared" si="2263"/>
        <v>1880</v>
      </c>
      <c r="M1371" s="10">
        <f t="shared" si="2264"/>
        <v>0.14029850746268657</v>
      </c>
      <c r="N1371" s="7"/>
      <c r="P1371" s="15"/>
      <c r="Q1371" s="9">
        <v>2196</v>
      </c>
      <c r="R1371" s="9">
        <f t="shared" si="2265"/>
        <v>225</v>
      </c>
      <c r="S1371" s="9">
        <v>52</v>
      </c>
      <c r="T1371" s="9">
        <f t="shared" si="2266"/>
        <v>4</v>
      </c>
      <c r="U1371" s="9">
        <v>14</v>
      </c>
      <c r="V1371" s="9">
        <f t="shared" si="2267"/>
        <v>3</v>
      </c>
      <c r="W1371" s="9">
        <v>6</v>
      </c>
      <c r="X1371" s="62" t="str">
        <f t="shared" ref="X1371:Y1371" si="2348">IF(Q1371="","",X1367)</f>
        <v>サンリオキーケース</v>
      </c>
      <c r="Y1371" s="9">
        <f t="shared" si="2348"/>
        <v>640</v>
      </c>
      <c r="Z1371" s="9">
        <f t="shared" si="2269"/>
        <v>1920</v>
      </c>
      <c r="AA1371" s="10">
        <f t="shared" si="2270"/>
        <v>8.533333333333333E-2</v>
      </c>
      <c r="AB1371" s="7"/>
      <c r="AD1371" s="15"/>
      <c r="AE1371" s="9">
        <v>772</v>
      </c>
      <c r="AF1371" s="9">
        <f t="shared" si="2271"/>
        <v>83</v>
      </c>
      <c r="AG1371" s="9">
        <v>48</v>
      </c>
      <c r="AH1371" s="9">
        <f t="shared" si="2272"/>
        <v>4</v>
      </c>
      <c r="AI1371" s="9">
        <v>250</v>
      </c>
      <c r="AJ1371" s="9">
        <f t="shared" si="2273"/>
        <v>25</v>
      </c>
      <c r="AK1371" s="9">
        <v>0</v>
      </c>
      <c r="AL1371" s="62" t="str">
        <f t="shared" ref="AL1371:AM1371" si="2349">IF(AE1371="","",AL1367)</f>
        <v>じゅるるバラ</v>
      </c>
      <c r="AM1371" s="9">
        <f t="shared" si="2349"/>
        <v>25</v>
      </c>
      <c r="AN1371" s="9">
        <f t="shared" si="2275"/>
        <v>625</v>
      </c>
      <c r="AO1371" s="10">
        <f t="shared" si="2276"/>
        <v>7.5301204819277115E-2</v>
      </c>
      <c r="AP1371" s="7"/>
      <c r="AR1371" s="17"/>
      <c r="AS1371" s="9">
        <v>558</v>
      </c>
      <c r="AT1371" s="9">
        <f t="shared" si="2277"/>
        <v>42</v>
      </c>
      <c r="AU1371" s="9">
        <v>17</v>
      </c>
      <c r="AV1371" s="9">
        <f t="shared" si="2278"/>
        <v>1</v>
      </c>
      <c r="AW1371" s="9">
        <v>8</v>
      </c>
      <c r="AX1371" s="9">
        <f t="shared" si="2279"/>
        <v>1</v>
      </c>
      <c r="AY1371" s="9">
        <v>0</v>
      </c>
      <c r="AZ1371" s="62" t="str">
        <f t="shared" si="2326"/>
        <v>サンリオポーチ</v>
      </c>
      <c r="BA1371" s="9">
        <f t="shared" si="2343"/>
        <v>774</v>
      </c>
      <c r="BB1371" s="9">
        <f t="shared" si="2298"/>
        <v>774</v>
      </c>
      <c r="BC1371" s="10">
        <f t="shared" si="2299"/>
        <v>0.18428571428571427</v>
      </c>
      <c r="BD1371" s="10"/>
      <c r="BF1371" s="15"/>
      <c r="BG1371" s="9"/>
      <c r="BH1371" s="9" t="str">
        <f t="shared" si="2308"/>
        <v/>
      </c>
      <c r="BI1371" s="73"/>
      <c r="BJ1371" s="9" t="str">
        <f t="shared" si="2309"/>
        <v/>
      </c>
      <c r="BK1371" s="9"/>
      <c r="BL1371" s="9" t="str">
        <f t="shared" si="2310"/>
        <v/>
      </c>
      <c r="BM1371" s="9"/>
      <c r="BN1371" s="9"/>
      <c r="BO1371" s="9" t="str">
        <f t="shared" si="2311"/>
        <v/>
      </c>
      <c r="BP1371" s="10" t="str">
        <f t="shared" si="2312"/>
        <v/>
      </c>
      <c r="BQ1371" s="7"/>
      <c r="BS1371" s="1"/>
      <c r="BT1371" s="15"/>
      <c r="BU1371" s="9"/>
      <c r="BV1371" s="9" t="str">
        <f t="shared" si="2313"/>
        <v/>
      </c>
      <c r="BW1371" s="9"/>
      <c r="BX1371" s="9" t="str">
        <f t="shared" si="2314"/>
        <v/>
      </c>
      <c r="BY1371" s="9"/>
      <c r="BZ1371" s="9" t="str">
        <f t="shared" si="2315"/>
        <v/>
      </c>
      <c r="CA1371" s="9"/>
      <c r="CB1371" s="9"/>
      <c r="CC1371" s="9"/>
      <c r="CD1371" s="9" t="str">
        <f t="shared" si="2316"/>
        <v/>
      </c>
      <c r="CE1371" s="10" t="str">
        <f t="shared" si="2317"/>
        <v/>
      </c>
      <c r="CF1371" s="7"/>
      <c r="CH1371" s="15"/>
      <c r="CI1371" s="9"/>
      <c r="CJ1371" s="9" t="str">
        <f t="shared" si="2318"/>
        <v/>
      </c>
      <c r="CK1371" s="9"/>
      <c r="CL1371" s="9" t="str">
        <f t="shared" si="2319"/>
        <v/>
      </c>
      <c r="CM1371" s="9"/>
      <c r="CN1371" s="9" t="str">
        <f t="shared" si="2320"/>
        <v/>
      </c>
      <c r="CO1371" s="9"/>
      <c r="CP1371" s="9"/>
      <c r="CQ1371" s="9"/>
      <c r="CR1371" s="9" t="str">
        <f t="shared" si="2321"/>
        <v/>
      </c>
      <c r="CS1371" s="10" t="str">
        <f t="shared" si="2322"/>
        <v/>
      </c>
      <c r="CT1371" s="7"/>
    </row>
    <row r="1372" spans="1:113" ht="15" customHeight="1" thickBot="1">
      <c r="A1372" s="23"/>
      <c r="B1372" s="23"/>
      <c r="C1372" s="24">
        <v>2371</v>
      </c>
      <c r="D1372" s="24">
        <f t="shared" si="2259"/>
        <v>194</v>
      </c>
      <c r="E1372" s="24">
        <v>116</v>
      </c>
      <c r="F1372" s="24">
        <f t="shared" si="2260"/>
        <v>8</v>
      </c>
      <c r="G1372" s="24">
        <v>8</v>
      </c>
      <c r="H1372" s="24">
        <f t="shared" si="2261"/>
        <v>7</v>
      </c>
      <c r="I1372" s="24">
        <v>9</v>
      </c>
      <c r="J1372" s="63" t="str">
        <f t="shared" ref="J1372:K1372" si="2350">IF(C1372="","",J1368)</f>
        <v>プロペラアヒル</v>
      </c>
      <c r="K1372" s="96">
        <f t="shared" si="2350"/>
        <v>180</v>
      </c>
      <c r="L1372" s="24">
        <f t="shared" si="2263"/>
        <v>1260</v>
      </c>
      <c r="M1372" s="26">
        <f t="shared" si="2264"/>
        <v>6.4948453608247428E-2</v>
      </c>
      <c r="N1372" s="7"/>
      <c r="P1372" s="23"/>
      <c r="Q1372" s="24">
        <v>1861</v>
      </c>
      <c r="R1372" s="24">
        <f t="shared" si="2265"/>
        <v>87</v>
      </c>
      <c r="S1372" s="24">
        <v>80</v>
      </c>
      <c r="T1372" s="24">
        <f t="shared" si="2266"/>
        <v>4</v>
      </c>
      <c r="U1372" s="24">
        <v>26</v>
      </c>
      <c r="V1372" s="24">
        <f t="shared" si="2267"/>
        <v>4</v>
      </c>
      <c r="W1372" s="24">
        <v>4</v>
      </c>
      <c r="X1372" s="63" t="str">
        <f t="shared" ref="X1372:Y1372" si="2351">IF(Q1372="","",X1368)</f>
        <v>クレしんリストバンド</v>
      </c>
      <c r="Y1372" s="96">
        <f t="shared" si="2351"/>
        <v>237</v>
      </c>
      <c r="Z1372" s="24">
        <f t="shared" si="2269"/>
        <v>948</v>
      </c>
      <c r="AA1372" s="26">
        <f t="shared" si="2270"/>
        <v>0.10896551724137932</v>
      </c>
      <c r="AB1372" s="7"/>
      <c r="AD1372" s="23"/>
      <c r="AE1372" s="24">
        <v>1395</v>
      </c>
      <c r="AF1372" s="24">
        <f t="shared" si="2271"/>
        <v>93</v>
      </c>
      <c r="AG1372" s="24">
        <v>236</v>
      </c>
      <c r="AH1372" s="24">
        <f t="shared" si="2272"/>
        <v>9</v>
      </c>
      <c r="AI1372" s="24">
        <v>30</v>
      </c>
      <c r="AJ1372" s="24">
        <f t="shared" si="2273"/>
        <v>12</v>
      </c>
      <c r="AK1372" s="24">
        <v>0</v>
      </c>
      <c r="AL1372" s="63" t="str">
        <f t="shared" ref="AL1372:AM1372" si="2352">IF(AE1372="","",AL1368)</f>
        <v>韓国グミッツェル</v>
      </c>
      <c r="AM1372" s="96">
        <f t="shared" si="2352"/>
        <v>211</v>
      </c>
      <c r="AN1372" s="24">
        <f t="shared" si="2275"/>
        <v>2532</v>
      </c>
      <c r="AO1372" s="26">
        <f t="shared" si="2276"/>
        <v>0.27225806451612905</v>
      </c>
      <c r="AP1372" s="7"/>
      <c r="AR1372" s="23"/>
      <c r="AS1372" s="24">
        <v>396</v>
      </c>
      <c r="AT1372" s="24">
        <f t="shared" si="2277"/>
        <v>26</v>
      </c>
      <c r="AU1372" s="24">
        <v>21</v>
      </c>
      <c r="AV1372" s="24">
        <f t="shared" si="2278"/>
        <v>3</v>
      </c>
      <c r="AW1372" s="24">
        <v>18</v>
      </c>
      <c r="AX1372" s="24">
        <f t="shared" si="2279"/>
        <v>2</v>
      </c>
      <c r="AY1372" s="24">
        <v>0</v>
      </c>
      <c r="AZ1372" s="63" t="str">
        <f t="shared" si="2326"/>
        <v>ピクミンヘアクリップ</v>
      </c>
      <c r="BA1372" s="96">
        <f t="shared" si="2343"/>
        <v>770</v>
      </c>
      <c r="BB1372" s="24">
        <f t="shared" si="2298"/>
        <v>1540</v>
      </c>
      <c r="BC1372" s="26">
        <f t="shared" si="2299"/>
        <v>0.59230769230769231</v>
      </c>
      <c r="BD1372" s="26"/>
      <c r="BF1372" s="15"/>
      <c r="BG1372" s="9"/>
      <c r="BH1372" s="9" t="str">
        <f t="shared" si="2308"/>
        <v/>
      </c>
      <c r="BI1372" s="73"/>
      <c r="BJ1372" s="9" t="str">
        <f t="shared" si="2309"/>
        <v/>
      </c>
      <c r="BK1372" s="9"/>
      <c r="BL1372" s="9" t="str">
        <f t="shared" si="2310"/>
        <v/>
      </c>
      <c r="BM1372" s="9"/>
      <c r="BN1372" s="9"/>
      <c r="BO1372" s="9" t="str">
        <f t="shared" si="2311"/>
        <v/>
      </c>
      <c r="BP1372" s="10" t="str">
        <f t="shared" si="2312"/>
        <v/>
      </c>
      <c r="BQ1372" s="7"/>
      <c r="BS1372" s="1"/>
      <c r="BT1372" s="15"/>
      <c r="BU1372" s="9"/>
      <c r="BV1372" s="9" t="str">
        <f t="shared" si="2313"/>
        <v/>
      </c>
      <c r="BW1372" s="9"/>
      <c r="BX1372" s="9" t="str">
        <f t="shared" si="2314"/>
        <v/>
      </c>
      <c r="BY1372" s="9"/>
      <c r="BZ1372" s="9" t="str">
        <f t="shared" si="2315"/>
        <v/>
      </c>
      <c r="CA1372" s="9"/>
      <c r="CB1372" s="9"/>
      <c r="CC1372" s="9"/>
      <c r="CD1372" s="9" t="str">
        <f t="shared" si="2316"/>
        <v/>
      </c>
      <c r="CE1372" s="10" t="str">
        <f t="shared" si="2317"/>
        <v/>
      </c>
      <c r="CF1372" s="7"/>
      <c r="CH1372" s="15"/>
      <c r="CI1372" s="9"/>
      <c r="CJ1372" s="9" t="str">
        <f t="shared" si="2318"/>
        <v/>
      </c>
      <c r="CK1372" s="9"/>
      <c r="CL1372" s="9" t="str">
        <f t="shared" si="2319"/>
        <v/>
      </c>
      <c r="CM1372" s="9"/>
      <c r="CN1372" s="9" t="str">
        <f t="shared" si="2320"/>
        <v/>
      </c>
      <c r="CO1372" s="9"/>
      <c r="CP1372" s="9"/>
      <c r="CQ1372" s="9"/>
      <c r="CR1372" s="9" t="str">
        <f t="shared" si="2321"/>
        <v/>
      </c>
      <c r="CS1372" s="10" t="str">
        <f t="shared" si="2322"/>
        <v/>
      </c>
      <c r="CT1372" s="7"/>
    </row>
    <row r="1373" spans="1:113" ht="15" customHeight="1" thickTop="1">
      <c r="A1373" s="89">
        <v>45593</v>
      </c>
      <c r="B1373" s="6">
        <f>IF(A1373="","",SUM(D1373:D1376)+SUM(R1373:R1376)+SUM(AF1373:AF1376)+SUM(AT1373:AT1376)+BV1358+BH1358)</f>
        <v>1622</v>
      </c>
      <c r="C1373" s="78">
        <v>2485</v>
      </c>
      <c r="D1373" s="78">
        <f t="shared" si="2259"/>
        <v>80</v>
      </c>
      <c r="E1373" s="78">
        <v>87</v>
      </c>
      <c r="F1373" s="78">
        <f t="shared" si="2260"/>
        <v>9</v>
      </c>
      <c r="G1373" s="78">
        <v>11</v>
      </c>
      <c r="H1373" s="78">
        <f t="shared" si="2261"/>
        <v>9</v>
      </c>
      <c r="I1373" s="78">
        <v>7</v>
      </c>
      <c r="J1373" s="90" t="str">
        <f t="shared" ref="J1373:K1373" si="2353">IF(C1373="","",J1369)</f>
        <v>サンリオ和柄がま口</v>
      </c>
      <c r="K1373" s="91">
        <f t="shared" si="2353"/>
        <v>362</v>
      </c>
      <c r="L1373" s="28">
        <f t="shared" si="2263"/>
        <v>3258</v>
      </c>
      <c r="M1373" s="29">
        <f t="shared" si="2264"/>
        <v>0.40725</v>
      </c>
      <c r="N1373" s="7" t="s">
        <v>482</v>
      </c>
      <c r="P1373" s="89">
        <f>IF(A1373="","",A1373)</f>
        <v>45593</v>
      </c>
      <c r="Q1373" s="78">
        <v>2494</v>
      </c>
      <c r="R1373" s="78">
        <f t="shared" si="2265"/>
        <v>110</v>
      </c>
      <c r="S1373" s="78">
        <v>44</v>
      </c>
      <c r="T1373" s="78">
        <f t="shared" si="2266"/>
        <v>2</v>
      </c>
      <c r="U1373" s="78">
        <v>14</v>
      </c>
      <c r="V1373" s="78">
        <f t="shared" si="2267"/>
        <v>4</v>
      </c>
      <c r="W1373" s="78">
        <v>1</v>
      </c>
      <c r="X1373" s="90" t="str">
        <f t="shared" ref="X1373:Y1373" si="2354">IF(Q1373="","",X1369)</f>
        <v>2CBC</v>
      </c>
      <c r="Y1373" s="91">
        <f t="shared" si="2354"/>
        <v>700</v>
      </c>
      <c r="Z1373" s="28">
        <f t="shared" si="2269"/>
        <v>2800</v>
      </c>
      <c r="AA1373" s="29">
        <f t="shared" si="2270"/>
        <v>0.25454545454545452</v>
      </c>
      <c r="AB1373" s="7"/>
      <c r="AD1373" s="89">
        <f>IF(A1373="","",A1373)</f>
        <v>45593</v>
      </c>
      <c r="AE1373" s="78">
        <v>1305</v>
      </c>
      <c r="AF1373" s="78">
        <f t="shared" si="2271"/>
        <v>83</v>
      </c>
      <c r="AG1373" s="78">
        <v>38</v>
      </c>
      <c r="AH1373" s="78">
        <f t="shared" si="2272"/>
        <v>4</v>
      </c>
      <c r="AI1373" s="78">
        <v>13</v>
      </c>
      <c r="AJ1373" s="78">
        <f t="shared" si="2273"/>
        <v>4</v>
      </c>
      <c r="AK1373" s="78">
        <v>5</v>
      </c>
      <c r="AL1373" s="90" t="str">
        <f t="shared" ref="AL1373:AM1373" si="2355">IF(AE1373="","",AL1369)</f>
        <v>サンリオリストバンド</v>
      </c>
      <c r="AM1373" s="91">
        <f t="shared" si="2355"/>
        <v>550</v>
      </c>
      <c r="AN1373" s="28">
        <f t="shared" si="2275"/>
        <v>2200</v>
      </c>
      <c r="AO1373" s="29">
        <f t="shared" si="2276"/>
        <v>0.26506024096385544</v>
      </c>
      <c r="AP1373" s="7"/>
      <c r="AR1373" s="89">
        <f>IF(A1373="","",A1373)</f>
        <v>45593</v>
      </c>
      <c r="AS1373" s="78">
        <v>657</v>
      </c>
      <c r="AT1373" s="78">
        <f t="shared" si="2277"/>
        <v>61</v>
      </c>
      <c r="AU1373" s="78">
        <v>42</v>
      </c>
      <c r="AV1373" s="28">
        <f t="shared" si="2278"/>
        <v>8</v>
      </c>
      <c r="AW1373" s="78">
        <v>7</v>
      </c>
      <c r="AX1373" s="78">
        <f t="shared" si="2279"/>
        <v>7</v>
      </c>
      <c r="AY1373" s="78">
        <v>7</v>
      </c>
      <c r="AZ1373" s="90" t="str">
        <f t="shared" si="2326"/>
        <v>プチリップブラシ</v>
      </c>
      <c r="BA1373" s="91">
        <f t="shared" si="2343"/>
        <v>196</v>
      </c>
      <c r="BB1373" s="28">
        <f t="shared" si="2298"/>
        <v>1372</v>
      </c>
      <c r="BC1373" s="29">
        <f t="shared" si="2299"/>
        <v>0.22491803278688524</v>
      </c>
      <c r="BD1373" s="29"/>
      <c r="BF1373" s="15"/>
      <c r="BG1373" s="9"/>
      <c r="BH1373" s="9" t="str">
        <f t="shared" si="2308"/>
        <v/>
      </c>
      <c r="BI1373" s="73"/>
      <c r="BJ1373" s="9" t="str">
        <f t="shared" si="2309"/>
        <v/>
      </c>
      <c r="BK1373" s="9"/>
      <c r="BL1373" s="9" t="str">
        <f t="shared" si="2310"/>
        <v/>
      </c>
      <c r="BM1373" s="9"/>
      <c r="BN1373" s="9"/>
      <c r="BO1373" s="9" t="str">
        <f t="shared" si="2311"/>
        <v/>
      </c>
      <c r="BP1373" s="10" t="str">
        <f t="shared" si="2312"/>
        <v/>
      </c>
      <c r="BQ1373" s="7"/>
      <c r="BS1373" s="1"/>
      <c r="BT1373" s="15"/>
      <c r="BU1373" s="9"/>
      <c r="BV1373" s="9" t="str">
        <f t="shared" si="2313"/>
        <v/>
      </c>
      <c r="BW1373" s="9"/>
      <c r="BX1373" s="9" t="str">
        <f t="shared" si="2314"/>
        <v/>
      </c>
      <c r="BY1373" s="9"/>
      <c r="BZ1373" s="9" t="str">
        <f t="shared" si="2315"/>
        <v/>
      </c>
      <c r="CA1373" s="9"/>
      <c r="CB1373" s="9"/>
      <c r="CC1373" s="9"/>
      <c r="CD1373" s="9" t="str">
        <f t="shared" si="2316"/>
        <v/>
      </c>
      <c r="CE1373" s="10" t="str">
        <f t="shared" si="2317"/>
        <v/>
      </c>
      <c r="CF1373" s="7"/>
      <c r="CH1373" s="15"/>
      <c r="CI1373" s="9"/>
      <c r="CJ1373" s="9" t="str">
        <f t="shared" si="2318"/>
        <v/>
      </c>
      <c r="CK1373" s="9"/>
      <c r="CL1373" s="9" t="str">
        <f t="shared" si="2319"/>
        <v/>
      </c>
      <c r="CM1373" s="9"/>
      <c r="CN1373" s="9" t="str">
        <f t="shared" si="2320"/>
        <v/>
      </c>
      <c r="CO1373" s="9"/>
      <c r="CP1373" s="9"/>
      <c r="CQ1373" s="9"/>
      <c r="CR1373" s="9" t="str">
        <f t="shared" si="2321"/>
        <v/>
      </c>
      <c r="CS1373" s="10" t="str">
        <f t="shared" si="2322"/>
        <v/>
      </c>
      <c r="CT1373" s="7"/>
    </row>
    <row r="1374" spans="1:113" ht="15" customHeight="1">
      <c r="A1374" s="15"/>
      <c r="B1374" s="15"/>
      <c r="C1374" s="9">
        <v>3469</v>
      </c>
      <c r="D1374" s="9">
        <f t="shared" si="2259"/>
        <v>155</v>
      </c>
      <c r="E1374" s="9">
        <v>74</v>
      </c>
      <c r="F1374" s="9">
        <f t="shared" si="2260"/>
        <v>6</v>
      </c>
      <c r="G1374" s="9">
        <v>1</v>
      </c>
      <c r="H1374" s="9">
        <f t="shared" si="2261"/>
        <v>11</v>
      </c>
      <c r="I1374" s="9">
        <v>12</v>
      </c>
      <c r="J1374" s="62" t="str">
        <f t="shared" ref="J1374:K1374" si="2356">IF(C1374="","",J1370)</f>
        <v>ピクミンマスコット</v>
      </c>
      <c r="K1374" s="95">
        <f t="shared" si="2356"/>
        <v>682</v>
      </c>
      <c r="L1374" s="9">
        <f t="shared" si="2263"/>
        <v>7502</v>
      </c>
      <c r="M1374" s="10">
        <f t="shared" si="2264"/>
        <v>0.48399999999999999</v>
      </c>
      <c r="N1374" s="7"/>
      <c r="P1374" s="15"/>
      <c r="Q1374" s="9">
        <v>3032</v>
      </c>
      <c r="R1374" s="9">
        <f t="shared" si="2265"/>
        <v>89</v>
      </c>
      <c r="S1374" s="9">
        <v>130</v>
      </c>
      <c r="T1374" s="9">
        <f t="shared" si="2266"/>
        <v>6</v>
      </c>
      <c r="U1374" s="9">
        <v>26</v>
      </c>
      <c r="V1374" s="78">
        <f t="shared" si="2267"/>
        <v>6</v>
      </c>
      <c r="W1374" s="9">
        <v>0</v>
      </c>
      <c r="X1374" s="62" t="str">
        <f t="shared" ref="X1374:Y1374" si="2357">IF(Q1374="","",X1370)</f>
        <v>グミッツェル</v>
      </c>
      <c r="Y1374" s="95">
        <f t="shared" si="2357"/>
        <v>165</v>
      </c>
      <c r="Z1374" s="9">
        <f t="shared" si="2269"/>
        <v>990</v>
      </c>
      <c r="AA1374" s="10">
        <f t="shared" si="2270"/>
        <v>0.11123595505617978</v>
      </c>
      <c r="AB1374" s="7"/>
      <c r="AD1374" s="15"/>
      <c r="AE1374" s="9">
        <v>1537</v>
      </c>
      <c r="AF1374" s="9">
        <f t="shared" si="2271"/>
        <v>73</v>
      </c>
      <c r="AG1374" s="9">
        <v>68</v>
      </c>
      <c r="AH1374" s="9">
        <f t="shared" si="2272"/>
        <v>4</v>
      </c>
      <c r="AI1374" s="9">
        <v>28</v>
      </c>
      <c r="AJ1374" s="78">
        <f t="shared" si="2273"/>
        <v>4</v>
      </c>
      <c r="AK1374" s="9">
        <v>5</v>
      </c>
      <c r="AL1374" s="62" t="str">
        <f t="shared" ref="AL1374:AM1374" si="2358">IF(AE1374="","",AL1370)</f>
        <v>サンリオがま口</v>
      </c>
      <c r="AM1374" s="95">
        <f t="shared" si="2358"/>
        <v>500</v>
      </c>
      <c r="AN1374" s="9">
        <f t="shared" si="2275"/>
        <v>2000</v>
      </c>
      <c r="AO1374" s="10">
        <f t="shared" si="2276"/>
        <v>0.27397260273972601</v>
      </c>
      <c r="AP1374" s="7"/>
      <c r="AR1374" s="15"/>
      <c r="AS1374" s="9">
        <v>673</v>
      </c>
      <c r="AT1374" s="9">
        <f t="shared" si="2277"/>
        <v>47</v>
      </c>
      <c r="AU1374" s="9">
        <v>88</v>
      </c>
      <c r="AV1374" s="9">
        <f t="shared" si="2278"/>
        <v>5</v>
      </c>
      <c r="AW1374" s="9">
        <v>140</v>
      </c>
      <c r="AX1374" s="9">
        <f t="shared" si="2279"/>
        <v>10</v>
      </c>
      <c r="AY1374" s="9">
        <v>0</v>
      </c>
      <c r="AZ1374" s="62" t="str">
        <f t="shared" si="2326"/>
        <v>プチリップBC</v>
      </c>
      <c r="BA1374" s="9">
        <f t="shared" si="2343"/>
        <v>100</v>
      </c>
      <c r="BB1374" s="9">
        <f t="shared" si="2298"/>
        <v>1000</v>
      </c>
      <c r="BC1374" s="10">
        <f t="shared" si="2299"/>
        <v>0.21276595744680851</v>
      </c>
      <c r="BD1374" s="10"/>
      <c r="BF1374" s="15"/>
      <c r="BG1374" s="9"/>
      <c r="BH1374" s="9" t="str">
        <f t="shared" si="2308"/>
        <v/>
      </c>
      <c r="BI1374" s="73"/>
      <c r="BJ1374" s="9" t="str">
        <f t="shared" si="2309"/>
        <v/>
      </c>
      <c r="BK1374" s="9"/>
      <c r="BL1374" s="9" t="str">
        <f t="shared" si="2310"/>
        <v/>
      </c>
      <c r="BM1374" s="9"/>
      <c r="BN1374" s="9"/>
      <c r="BO1374" s="9" t="str">
        <f t="shared" si="2311"/>
        <v/>
      </c>
      <c r="BP1374" s="10" t="str">
        <f t="shared" si="2312"/>
        <v/>
      </c>
      <c r="BQ1374" s="7"/>
      <c r="BS1374" s="1"/>
      <c r="BT1374" s="15"/>
      <c r="BU1374" s="9"/>
      <c r="BV1374" s="9" t="str">
        <f t="shared" si="2313"/>
        <v/>
      </c>
      <c r="BW1374" s="9"/>
      <c r="BX1374" s="9" t="str">
        <f t="shared" si="2314"/>
        <v/>
      </c>
      <c r="BY1374" s="9"/>
      <c r="BZ1374" s="9" t="str">
        <f t="shared" si="2315"/>
        <v/>
      </c>
      <c r="CA1374" s="9"/>
      <c r="CB1374" s="9"/>
      <c r="CC1374" s="9"/>
      <c r="CD1374" s="9" t="str">
        <f t="shared" si="2316"/>
        <v/>
      </c>
      <c r="CE1374" s="10" t="str">
        <f t="shared" si="2317"/>
        <v/>
      </c>
      <c r="CF1374" s="7"/>
      <c r="CH1374" s="15"/>
      <c r="CI1374" s="9"/>
      <c r="CJ1374" s="9" t="str">
        <f t="shared" si="2318"/>
        <v/>
      </c>
      <c r="CK1374" s="9"/>
      <c r="CL1374" s="9" t="str">
        <f t="shared" si="2319"/>
        <v/>
      </c>
      <c r="CM1374" s="9"/>
      <c r="CN1374" s="9" t="str">
        <f t="shared" si="2320"/>
        <v/>
      </c>
      <c r="CO1374" s="9"/>
      <c r="CP1374" s="9"/>
      <c r="CQ1374" s="9"/>
      <c r="CR1374" s="9" t="str">
        <f t="shared" si="2321"/>
        <v/>
      </c>
      <c r="CS1374" s="10" t="str">
        <f t="shared" si="2322"/>
        <v/>
      </c>
      <c r="CT1374" s="7"/>
    </row>
    <row r="1375" spans="1:113" ht="15" customHeight="1">
      <c r="A1375" s="15"/>
      <c r="B1375" s="15"/>
      <c r="C1375" s="9">
        <v>2863</v>
      </c>
      <c r="D1375" s="9">
        <f t="shared" si="2259"/>
        <v>142</v>
      </c>
      <c r="E1375" s="9">
        <v>142</v>
      </c>
      <c r="F1375" s="9">
        <f t="shared" si="2260"/>
        <v>16</v>
      </c>
      <c r="G1375" s="9">
        <v>8</v>
      </c>
      <c r="H1375" s="9">
        <f t="shared" si="2261"/>
        <v>15</v>
      </c>
      <c r="I1375" s="9">
        <v>13</v>
      </c>
      <c r="J1375" s="62" t="str">
        <f t="shared" ref="J1375:K1375" si="2359">IF(C1375="","",J1371)</f>
        <v>グミッツェルプチ</v>
      </c>
      <c r="K1375" s="9">
        <f t="shared" si="2359"/>
        <v>188</v>
      </c>
      <c r="L1375" s="9">
        <f t="shared" si="2263"/>
        <v>2820</v>
      </c>
      <c r="M1375" s="10">
        <f t="shared" si="2264"/>
        <v>0.19859154929577466</v>
      </c>
      <c r="N1375" s="7"/>
      <c r="P1375" s="15"/>
      <c r="Q1375" s="9">
        <v>2259</v>
      </c>
      <c r="R1375" s="9">
        <f t="shared" si="2265"/>
        <v>63</v>
      </c>
      <c r="S1375" s="9">
        <v>52</v>
      </c>
      <c r="T1375" s="9">
        <f t="shared" si="2266"/>
        <v>0</v>
      </c>
      <c r="U1375" s="9">
        <v>19</v>
      </c>
      <c r="V1375" s="9">
        <f t="shared" si="2267"/>
        <v>1</v>
      </c>
      <c r="W1375" s="9">
        <v>0</v>
      </c>
      <c r="X1375" s="62" t="str">
        <f t="shared" ref="X1375:Y1375" si="2360">IF(Q1375="","",X1371)</f>
        <v>サンリオキーケース</v>
      </c>
      <c r="Y1375" s="9">
        <f t="shared" si="2360"/>
        <v>640</v>
      </c>
      <c r="Z1375" s="9">
        <f t="shared" si="2269"/>
        <v>640</v>
      </c>
      <c r="AA1375" s="35">
        <f t="shared" si="2270"/>
        <v>0.10158730158730159</v>
      </c>
      <c r="AB1375" s="7" t="s">
        <v>483</v>
      </c>
      <c r="AD1375" s="15"/>
      <c r="AE1375" s="9">
        <v>853</v>
      </c>
      <c r="AF1375" s="9">
        <f t="shared" si="2271"/>
        <v>81</v>
      </c>
      <c r="AG1375" s="9">
        <v>52</v>
      </c>
      <c r="AH1375" s="9">
        <f t="shared" si="2272"/>
        <v>4</v>
      </c>
      <c r="AI1375" s="9">
        <v>240</v>
      </c>
      <c r="AJ1375" s="9">
        <f t="shared" si="2273"/>
        <v>10</v>
      </c>
      <c r="AK1375" s="9">
        <v>0</v>
      </c>
      <c r="AL1375" s="62" t="str">
        <f t="shared" ref="AL1375:AM1375" si="2361">IF(AE1375="","",AL1371)</f>
        <v>じゅるるバラ</v>
      </c>
      <c r="AM1375" s="9">
        <f t="shared" si="2361"/>
        <v>25</v>
      </c>
      <c r="AN1375" s="9">
        <f t="shared" si="2275"/>
        <v>250</v>
      </c>
      <c r="AO1375" s="10">
        <f t="shared" si="2276"/>
        <v>3.0864197530864196E-2</v>
      </c>
      <c r="AP1375" s="7"/>
      <c r="AR1375" s="17"/>
      <c r="AS1375" s="9">
        <v>586</v>
      </c>
      <c r="AT1375" s="9">
        <f t="shared" si="2277"/>
        <v>28</v>
      </c>
      <c r="AU1375" s="9">
        <v>19</v>
      </c>
      <c r="AV1375" s="9">
        <f t="shared" si="2278"/>
        <v>2</v>
      </c>
      <c r="AW1375" s="9">
        <v>6</v>
      </c>
      <c r="AX1375" s="9">
        <f t="shared" si="2279"/>
        <v>2</v>
      </c>
      <c r="AY1375" s="9">
        <v>19</v>
      </c>
      <c r="AZ1375" s="62" t="str">
        <f t="shared" si="2326"/>
        <v>サンリオポーチ</v>
      </c>
      <c r="BA1375" s="9">
        <f t="shared" si="2343"/>
        <v>774</v>
      </c>
      <c r="BB1375" s="9">
        <f t="shared" si="2298"/>
        <v>1548</v>
      </c>
      <c r="BC1375" s="10">
        <f t="shared" si="2299"/>
        <v>0.55285714285714282</v>
      </c>
      <c r="BD1375" s="50" t="s">
        <v>484</v>
      </c>
      <c r="BF1375" s="15"/>
      <c r="BG1375" s="9"/>
      <c r="BH1375" s="9" t="str">
        <f t="shared" si="2308"/>
        <v/>
      </c>
      <c r="BI1375" s="73"/>
      <c r="BJ1375" s="9" t="str">
        <f t="shared" si="2309"/>
        <v/>
      </c>
      <c r="BK1375" s="9"/>
      <c r="BL1375" s="9" t="str">
        <f t="shared" si="2310"/>
        <v/>
      </c>
      <c r="BM1375" s="9"/>
      <c r="BN1375" s="9"/>
      <c r="BO1375" s="9" t="str">
        <f t="shared" si="2311"/>
        <v/>
      </c>
      <c r="BP1375" s="10" t="str">
        <f t="shared" si="2312"/>
        <v/>
      </c>
      <c r="BQ1375" s="7"/>
      <c r="BS1375" s="1"/>
      <c r="BT1375" s="15"/>
      <c r="BU1375" s="9"/>
      <c r="BV1375" s="9" t="str">
        <f t="shared" si="2313"/>
        <v/>
      </c>
      <c r="BW1375" s="9"/>
      <c r="BX1375" s="9" t="str">
        <f t="shared" si="2314"/>
        <v/>
      </c>
      <c r="BY1375" s="9"/>
      <c r="BZ1375" s="9" t="str">
        <f t="shared" si="2315"/>
        <v/>
      </c>
      <c r="CA1375" s="9"/>
      <c r="CB1375" s="9"/>
      <c r="CC1375" s="9"/>
      <c r="CD1375" s="9" t="str">
        <f t="shared" si="2316"/>
        <v/>
      </c>
      <c r="CE1375" s="10" t="str">
        <f t="shared" si="2317"/>
        <v/>
      </c>
      <c r="CF1375" s="7"/>
      <c r="CH1375" s="15"/>
      <c r="CI1375" s="9"/>
      <c r="CJ1375" s="9" t="str">
        <f t="shared" si="2318"/>
        <v/>
      </c>
      <c r="CK1375" s="9"/>
      <c r="CL1375" s="9" t="str">
        <f t="shared" si="2319"/>
        <v/>
      </c>
      <c r="CM1375" s="9"/>
      <c r="CN1375" s="9" t="str">
        <f t="shared" si="2320"/>
        <v/>
      </c>
      <c r="CO1375" s="9"/>
      <c r="CP1375" s="9"/>
      <c r="CQ1375" s="9"/>
      <c r="CR1375" s="9" t="str">
        <f t="shared" si="2321"/>
        <v/>
      </c>
      <c r="CS1375" s="10" t="str">
        <f t="shared" si="2322"/>
        <v/>
      </c>
      <c r="CT1375" s="7"/>
    </row>
    <row r="1376" spans="1:113" ht="15" customHeight="1" thickBot="1">
      <c r="A1376" s="23"/>
      <c r="B1376" s="23"/>
      <c r="C1376" s="24">
        <v>2485</v>
      </c>
      <c r="D1376" s="24">
        <f t="shared" si="2259"/>
        <v>114</v>
      </c>
      <c r="E1376" s="24">
        <v>127</v>
      </c>
      <c r="F1376" s="24">
        <f t="shared" si="2260"/>
        <v>11</v>
      </c>
      <c r="G1376" s="24">
        <v>5</v>
      </c>
      <c r="H1376" s="24">
        <f t="shared" si="2261"/>
        <v>12</v>
      </c>
      <c r="I1376" s="24">
        <v>3</v>
      </c>
      <c r="J1376" s="63" t="str">
        <f t="shared" ref="J1376:K1376" si="2362">IF(C1376="","",J1372)</f>
        <v>プロペラアヒル</v>
      </c>
      <c r="K1376" s="96">
        <f t="shared" si="2362"/>
        <v>180</v>
      </c>
      <c r="L1376" s="24">
        <f t="shared" si="2263"/>
        <v>2160</v>
      </c>
      <c r="M1376" s="26">
        <f t="shared" si="2264"/>
        <v>0.18947368421052632</v>
      </c>
      <c r="N1376" s="7"/>
      <c r="P1376" s="23"/>
      <c r="Q1376" s="24">
        <v>2007</v>
      </c>
      <c r="R1376" s="24">
        <f t="shared" si="2265"/>
        <v>146</v>
      </c>
      <c r="S1376" s="24">
        <v>87</v>
      </c>
      <c r="T1376" s="24">
        <f t="shared" si="2266"/>
        <v>7</v>
      </c>
      <c r="U1376" s="24">
        <v>22</v>
      </c>
      <c r="V1376" s="24">
        <f t="shared" si="2267"/>
        <v>8</v>
      </c>
      <c r="W1376" s="24">
        <v>0</v>
      </c>
      <c r="X1376" s="63" t="str">
        <f t="shared" ref="X1376:Y1376" si="2363">IF(Q1376="","",X1372)</f>
        <v>クレしんリストバンド</v>
      </c>
      <c r="Y1376" s="96">
        <f t="shared" si="2363"/>
        <v>237</v>
      </c>
      <c r="Z1376" s="24">
        <f t="shared" si="2269"/>
        <v>1896</v>
      </c>
      <c r="AA1376" s="26">
        <f t="shared" si="2270"/>
        <v>0.12986301369863013</v>
      </c>
      <c r="AB1376" s="7"/>
      <c r="AD1376" s="23"/>
      <c r="AE1376" s="24">
        <v>1437</v>
      </c>
      <c r="AF1376" s="24">
        <f t="shared" si="2271"/>
        <v>42</v>
      </c>
      <c r="AG1376" s="24">
        <v>237</v>
      </c>
      <c r="AH1376" s="24">
        <f t="shared" si="2272"/>
        <v>1</v>
      </c>
      <c r="AI1376" s="24">
        <v>29</v>
      </c>
      <c r="AJ1376" s="24">
        <f t="shared" si="2273"/>
        <v>1</v>
      </c>
      <c r="AK1376" s="24">
        <v>0</v>
      </c>
      <c r="AL1376" s="63" t="str">
        <f t="shared" ref="AL1376:AM1376" si="2364">IF(AE1376="","",AL1372)</f>
        <v>韓国グミッツェル</v>
      </c>
      <c r="AM1376" s="96">
        <f t="shared" si="2364"/>
        <v>211</v>
      </c>
      <c r="AN1376" s="24">
        <f t="shared" si="2275"/>
        <v>211</v>
      </c>
      <c r="AO1376" s="26">
        <f t="shared" si="2276"/>
        <v>5.0238095238095241E-2</v>
      </c>
      <c r="AP1376" s="7" t="s">
        <v>485</v>
      </c>
      <c r="AR1376" s="23"/>
      <c r="AS1376" s="24">
        <v>433</v>
      </c>
      <c r="AT1376" s="24">
        <f t="shared" si="2277"/>
        <v>37</v>
      </c>
      <c r="AU1376" s="24">
        <v>24</v>
      </c>
      <c r="AV1376" s="24">
        <f t="shared" si="2278"/>
        <v>3</v>
      </c>
      <c r="AW1376" s="24">
        <v>14</v>
      </c>
      <c r="AX1376" s="24">
        <f t="shared" si="2279"/>
        <v>4</v>
      </c>
      <c r="AY1376" s="24">
        <v>-8</v>
      </c>
      <c r="AZ1376" s="63" t="str">
        <f t="shared" si="2326"/>
        <v>ピクミンヘアクリップ</v>
      </c>
      <c r="BA1376" s="96">
        <f t="shared" si="2343"/>
        <v>770</v>
      </c>
      <c r="BB1376" s="24">
        <f t="shared" si="2298"/>
        <v>3080</v>
      </c>
      <c r="BC1376" s="26">
        <f t="shared" si="2299"/>
        <v>0.83243243243243248</v>
      </c>
      <c r="BD1376" s="51" t="s">
        <v>486</v>
      </c>
      <c r="BF1376" s="15"/>
      <c r="BG1376" s="9"/>
      <c r="BH1376" s="9" t="str">
        <f t="shared" si="2308"/>
        <v/>
      </c>
      <c r="BI1376" s="73"/>
      <c r="BJ1376" s="9" t="str">
        <f t="shared" si="2309"/>
        <v/>
      </c>
      <c r="BK1376" s="9"/>
      <c r="BL1376" s="9" t="str">
        <f t="shared" si="2310"/>
        <v/>
      </c>
      <c r="BM1376" s="9"/>
      <c r="BN1376" s="9"/>
      <c r="BO1376" s="9" t="str">
        <f t="shared" si="2311"/>
        <v/>
      </c>
      <c r="BP1376" s="10" t="str">
        <f t="shared" si="2312"/>
        <v/>
      </c>
      <c r="BQ1376" s="7"/>
      <c r="BS1376" s="1"/>
      <c r="BT1376" s="15"/>
      <c r="BU1376" s="9"/>
      <c r="BV1376" s="9" t="str">
        <f t="shared" si="2313"/>
        <v/>
      </c>
      <c r="BW1376" s="9"/>
      <c r="BX1376" s="9" t="str">
        <f t="shared" si="2314"/>
        <v/>
      </c>
      <c r="BY1376" s="9"/>
      <c r="BZ1376" s="9" t="str">
        <f t="shared" si="2315"/>
        <v/>
      </c>
      <c r="CA1376" s="9"/>
      <c r="CB1376" s="9"/>
      <c r="CC1376" s="9"/>
      <c r="CD1376" s="9" t="str">
        <f t="shared" si="2316"/>
        <v/>
      </c>
      <c r="CE1376" s="10" t="str">
        <f t="shared" si="2317"/>
        <v/>
      </c>
      <c r="CF1376" s="7"/>
      <c r="CH1376" s="15"/>
      <c r="CI1376" s="9"/>
      <c r="CJ1376" s="9" t="str">
        <f t="shared" si="2318"/>
        <v/>
      </c>
      <c r="CK1376" s="9"/>
      <c r="CL1376" s="9" t="str">
        <f t="shared" si="2319"/>
        <v/>
      </c>
      <c r="CM1376" s="9"/>
      <c r="CN1376" s="9" t="str">
        <f t="shared" si="2320"/>
        <v/>
      </c>
      <c r="CO1376" s="9"/>
      <c r="CP1376" s="9"/>
      <c r="CQ1376" s="9"/>
      <c r="CR1376" s="9" t="str">
        <f t="shared" si="2321"/>
        <v/>
      </c>
      <c r="CS1376" s="10" t="str">
        <f t="shared" si="2322"/>
        <v/>
      </c>
      <c r="CT1376" s="7"/>
    </row>
    <row r="1377" spans="1:98" ht="15" customHeight="1" thickTop="1">
      <c r="A1377" s="89">
        <v>45596</v>
      </c>
      <c r="B1377" s="6">
        <f>IF(A1377="","",SUM(D1377:D1380)+SUM(R1377:R1380)+BH1359+BV1359+SUM(AF1377:AF1380))+SUM(AT1377:AT1380)</f>
        <v>302</v>
      </c>
      <c r="C1377" s="78">
        <v>2512</v>
      </c>
      <c r="D1377" s="78">
        <f t="shared" si="2259"/>
        <v>27</v>
      </c>
      <c r="E1377" s="78">
        <v>88</v>
      </c>
      <c r="F1377" s="28">
        <f t="shared" si="2260"/>
        <v>1</v>
      </c>
      <c r="G1377" s="78">
        <v>17</v>
      </c>
      <c r="H1377" s="78">
        <f t="shared" si="2261"/>
        <v>1</v>
      </c>
      <c r="I1377" s="78"/>
      <c r="J1377" s="72" t="str">
        <f t="shared" ref="J1377:K1377" si="2365">IF(C1377="","",J1373)</f>
        <v>サンリオ和柄がま口</v>
      </c>
      <c r="K1377" s="91">
        <f t="shared" si="2365"/>
        <v>362</v>
      </c>
      <c r="L1377" s="28">
        <f t="shared" si="2263"/>
        <v>362</v>
      </c>
      <c r="M1377" s="29">
        <f t="shared" si="2264"/>
        <v>0.13407407407407407</v>
      </c>
      <c r="N1377" s="7" t="s">
        <v>487</v>
      </c>
      <c r="P1377" s="89">
        <f>IF(A1377="","",A1377)</f>
        <v>45596</v>
      </c>
      <c r="Q1377" s="78">
        <v>2500</v>
      </c>
      <c r="R1377" s="78">
        <f t="shared" si="2265"/>
        <v>6</v>
      </c>
      <c r="S1377" s="78">
        <v>44</v>
      </c>
      <c r="T1377" s="28">
        <f t="shared" si="2266"/>
        <v>0</v>
      </c>
      <c r="U1377" s="78">
        <v>15</v>
      </c>
      <c r="V1377" s="78">
        <f t="shared" si="2267"/>
        <v>0</v>
      </c>
      <c r="W1377" s="78">
        <v>0</v>
      </c>
      <c r="X1377" s="90" t="str">
        <f t="shared" ref="X1377:Y1377" si="2366">IF(Q1377="","",X1373)</f>
        <v>2CBC</v>
      </c>
      <c r="Y1377" s="91">
        <f t="shared" si="2366"/>
        <v>700</v>
      </c>
      <c r="Z1377" s="28">
        <f t="shared" si="2269"/>
        <v>0</v>
      </c>
      <c r="AA1377" s="29">
        <f t="shared" si="2270"/>
        <v>0</v>
      </c>
      <c r="AB1377" s="7"/>
      <c r="AD1377" s="89">
        <f>IF(A1377="","",A1377)</f>
        <v>45596</v>
      </c>
      <c r="AE1377" s="78">
        <v>1316</v>
      </c>
      <c r="AF1377" s="78">
        <f t="shared" si="2271"/>
        <v>11</v>
      </c>
      <c r="AG1377" s="78">
        <v>39</v>
      </c>
      <c r="AH1377" s="28">
        <f t="shared" si="2272"/>
        <v>1</v>
      </c>
      <c r="AI1377" s="78">
        <v>18</v>
      </c>
      <c r="AJ1377" s="78">
        <f t="shared" si="2273"/>
        <v>0</v>
      </c>
      <c r="AK1377" s="78">
        <v>0</v>
      </c>
      <c r="AL1377" s="72" t="str">
        <f t="shared" ref="AL1377:AM1377" si="2367">IF(AE1377="","",AL1373)</f>
        <v>サンリオリストバンド</v>
      </c>
      <c r="AM1377" s="91">
        <f t="shared" si="2367"/>
        <v>550</v>
      </c>
      <c r="AN1377" s="28">
        <f t="shared" si="2275"/>
        <v>0</v>
      </c>
      <c r="AO1377" s="29">
        <f t="shared" si="2276"/>
        <v>0</v>
      </c>
      <c r="AP1377" s="7" t="s">
        <v>488</v>
      </c>
      <c r="AR1377" s="89">
        <f>IF(A1377="","",A1377)</f>
        <v>45596</v>
      </c>
      <c r="AS1377" s="78">
        <v>663</v>
      </c>
      <c r="AT1377" s="78">
        <f t="shared" si="2277"/>
        <v>6</v>
      </c>
      <c r="AU1377" s="78">
        <v>43</v>
      </c>
      <c r="AV1377" s="28">
        <f t="shared" si="2278"/>
        <v>1</v>
      </c>
      <c r="AW1377" s="78">
        <v>13</v>
      </c>
      <c r="AX1377" s="78">
        <f t="shared" si="2279"/>
        <v>1</v>
      </c>
      <c r="AY1377" s="78">
        <v>0</v>
      </c>
      <c r="AZ1377" s="90" t="str">
        <f t="shared" si="2326"/>
        <v>プチリップブラシ</v>
      </c>
      <c r="BA1377" s="91">
        <f t="shared" si="2343"/>
        <v>196</v>
      </c>
      <c r="BB1377" s="28">
        <f t="shared" si="2298"/>
        <v>196</v>
      </c>
      <c r="BC1377" s="29">
        <f t="shared" si="2299"/>
        <v>0.32666666666666666</v>
      </c>
      <c r="BD1377" s="29"/>
      <c r="BF1377" s="15"/>
      <c r="BG1377" s="9"/>
      <c r="BH1377" s="9" t="str">
        <f t="shared" si="2308"/>
        <v/>
      </c>
      <c r="BI1377" s="73"/>
      <c r="BJ1377" s="9" t="str">
        <f t="shared" si="2309"/>
        <v/>
      </c>
      <c r="BK1377" s="9"/>
      <c r="BL1377" s="9" t="str">
        <f t="shared" si="2310"/>
        <v/>
      </c>
      <c r="BM1377" s="9"/>
      <c r="BN1377" s="9"/>
      <c r="BO1377" s="9" t="str">
        <f t="shared" si="2311"/>
        <v/>
      </c>
      <c r="BP1377" s="10" t="str">
        <f t="shared" si="2312"/>
        <v/>
      </c>
      <c r="BQ1377" s="7"/>
      <c r="BS1377" s="1"/>
      <c r="BT1377" s="15"/>
      <c r="BU1377" s="9"/>
      <c r="BV1377" s="9" t="str">
        <f t="shared" si="2313"/>
        <v/>
      </c>
      <c r="BW1377" s="9"/>
      <c r="BX1377" s="9" t="str">
        <f t="shared" si="2314"/>
        <v/>
      </c>
      <c r="BY1377" s="9"/>
      <c r="BZ1377" s="9" t="str">
        <f t="shared" si="2315"/>
        <v/>
      </c>
      <c r="CA1377" s="9"/>
      <c r="CB1377" s="9"/>
      <c r="CC1377" s="9"/>
      <c r="CD1377" s="9" t="str">
        <f t="shared" si="2316"/>
        <v/>
      </c>
      <c r="CE1377" s="10" t="str">
        <f t="shared" si="2317"/>
        <v/>
      </c>
      <c r="CF1377" s="7"/>
      <c r="CH1377" s="15"/>
      <c r="CI1377" s="9"/>
      <c r="CJ1377" s="9" t="str">
        <f t="shared" si="2318"/>
        <v/>
      </c>
      <c r="CK1377" s="9"/>
      <c r="CL1377" s="9" t="str">
        <f t="shared" si="2319"/>
        <v/>
      </c>
      <c r="CM1377" s="9"/>
      <c r="CN1377" s="9" t="str">
        <f t="shared" si="2320"/>
        <v/>
      </c>
      <c r="CO1377" s="9"/>
      <c r="CP1377" s="9"/>
      <c r="CQ1377" s="9"/>
      <c r="CR1377" s="9" t="str">
        <f t="shared" si="2321"/>
        <v/>
      </c>
      <c r="CS1377" s="10" t="str">
        <f t="shared" si="2322"/>
        <v/>
      </c>
      <c r="CT1377" s="7"/>
    </row>
    <row r="1378" spans="1:98" ht="15" customHeight="1">
      <c r="A1378" s="15"/>
      <c r="B1378" s="15"/>
      <c r="C1378" s="9">
        <v>3523</v>
      </c>
      <c r="D1378" s="9">
        <f t="shared" si="2259"/>
        <v>54</v>
      </c>
      <c r="E1378" s="9">
        <v>77</v>
      </c>
      <c r="F1378" s="9">
        <f t="shared" si="2260"/>
        <v>3</v>
      </c>
      <c r="G1378" s="9">
        <v>10</v>
      </c>
      <c r="H1378" s="9">
        <f t="shared" si="2261"/>
        <v>3</v>
      </c>
      <c r="I1378" s="9"/>
      <c r="J1378" s="62" t="str">
        <f t="shared" ref="J1378:K1378" si="2368">IF(C1378="","",J1374)</f>
        <v>ピクミンマスコット</v>
      </c>
      <c r="K1378" s="95">
        <f t="shared" si="2368"/>
        <v>682</v>
      </c>
      <c r="L1378" s="9">
        <f t="shared" si="2263"/>
        <v>2046</v>
      </c>
      <c r="M1378" s="10">
        <f t="shared" si="2264"/>
        <v>0.37888888888888889</v>
      </c>
      <c r="N1378" s="7"/>
      <c r="P1378" s="15"/>
      <c r="Q1378" s="9">
        <v>3039</v>
      </c>
      <c r="R1378" s="9">
        <f t="shared" si="2265"/>
        <v>7</v>
      </c>
      <c r="S1378" s="9">
        <v>130</v>
      </c>
      <c r="T1378" s="9">
        <f t="shared" si="2266"/>
        <v>0</v>
      </c>
      <c r="U1378" s="9">
        <v>26</v>
      </c>
      <c r="V1378" s="9">
        <f t="shared" si="2267"/>
        <v>0</v>
      </c>
      <c r="W1378" s="9">
        <v>0</v>
      </c>
      <c r="X1378" s="62" t="str">
        <f t="shared" ref="X1378:Y1378" si="2369">IF(Q1378="","",X1374)</f>
        <v>グミッツェル</v>
      </c>
      <c r="Y1378" s="9">
        <f t="shared" si="2369"/>
        <v>165</v>
      </c>
      <c r="Z1378" s="9">
        <f t="shared" si="2269"/>
        <v>0</v>
      </c>
      <c r="AA1378" s="10">
        <f t="shared" si="2270"/>
        <v>0</v>
      </c>
      <c r="AB1378" s="7"/>
      <c r="AD1378" s="15"/>
      <c r="AE1378" s="9">
        <v>1544</v>
      </c>
      <c r="AF1378" s="9">
        <f t="shared" si="2271"/>
        <v>7</v>
      </c>
      <c r="AG1378" s="9">
        <v>70</v>
      </c>
      <c r="AH1378" s="9">
        <f t="shared" si="2272"/>
        <v>2</v>
      </c>
      <c r="AI1378" s="9">
        <v>33</v>
      </c>
      <c r="AJ1378" s="9">
        <f t="shared" si="2273"/>
        <v>0</v>
      </c>
      <c r="AK1378" s="9">
        <v>0</v>
      </c>
      <c r="AL1378" s="62" t="str">
        <f t="shared" ref="AL1378:AM1378" si="2370">IF(AE1378="","",AL1374)</f>
        <v>サンリオがま口</v>
      </c>
      <c r="AM1378" s="95">
        <f t="shared" si="2370"/>
        <v>500</v>
      </c>
      <c r="AN1378" s="9">
        <f t="shared" si="2275"/>
        <v>0</v>
      </c>
      <c r="AO1378" s="10">
        <f t="shared" si="2276"/>
        <v>0</v>
      </c>
      <c r="AP1378" s="7"/>
      <c r="AR1378" s="15"/>
      <c r="AS1378" s="9">
        <v>676</v>
      </c>
      <c r="AT1378" s="9">
        <f t="shared" si="2277"/>
        <v>3</v>
      </c>
      <c r="AU1378" s="9">
        <v>88</v>
      </c>
      <c r="AV1378" s="9">
        <f t="shared" si="2278"/>
        <v>0</v>
      </c>
      <c r="AW1378" s="9">
        <v>140</v>
      </c>
      <c r="AX1378" s="9">
        <f t="shared" si="2279"/>
        <v>0</v>
      </c>
      <c r="AY1378" s="9">
        <v>21</v>
      </c>
      <c r="AZ1378" s="62" t="str">
        <f t="shared" si="2326"/>
        <v>プチリップBC</v>
      </c>
      <c r="BA1378" s="95">
        <f t="shared" si="2343"/>
        <v>100</v>
      </c>
      <c r="BB1378" s="9">
        <f t="shared" si="2298"/>
        <v>0</v>
      </c>
      <c r="BC1378" s="10">
        <f t="shared" si="2299"/>
        <v>0</v>
      </c>
      <c r="BD1378" s="10"/>
      <c r="BF1378" s="15"/>
      <c r="BG1378" s="9"/>
      <c r="BH1378" s="9" t="str">
        <f t="shared" si="2308"/>
        <v/>
      </c>
      <c r="BI1378" s="73"/>
      <c r="BJ1378" s="9" t="str">
        <f t="shared" si="2309"/>
        <v/>
      </c>
      <c r="BK1378" s="9"/>
      <c r="BL1378" s="9" t="str">
        <f t="shared" si="2310"/>
        <v/>
      </c>
      <c r="BM1378" s="9"/>
      <c r="BN1378" s="9"/>
      <c r="BO1378" s="9" t="str">
        <f t="shared" si="2311"/>
        <v/>
      </c>
      <c r="BP1378" s="10" t="str">
        <f t="shared" si="2312"/>
        <v/>
      </c>
      <c r="BQ1378" s="7"/>
      <c r="BS1378" s="1"/>
      <c r="BT1378" s="15"/>
      <c r="BU1378" s="9"/>
      <c r="BV1378" s="9" t="str">
        <f t="shared" si="2313"/>
        <v/>
      </c>
      <c r="BW1378" s="9"/>
      <c r="BX1378" s="9" t="str">
        <f t="shared" si="2314"/>
        <v/>
      </c>
      <c r="BY1378" s="9"/>
      <c r="BZ1378" s="9" t="str">
        <f t="shared" si="2315"/>
        <v/>
      </c>
      <c r="CA1378" s="9"/>
      <c r="CB1378" s="9"/>
      <c r="CC1378" s="9"/>
      <c r="CD1378" s="9" t="str">
        <f t="shared" si="2316"/>
        <v/>
      </c>
      <c r="CE1378" s="10" t="str">
        <f t="shared" si="2317"/>
        <v/>
      </c>
      <c r="CF1378" s="7"/>
      <c r="CH1378" s="15"/>
      <c r="CI1378" s="9"/>
      <c r="CJ1378" s="9" t="str">
        <f t="shared" si="2318"/>
        <v/>
      </c>
      <c r="CK1378" s="9"/>
      <c r="CL1378" s="9" t="str">
        <f t="shared" si="2319"/>
        <v/>
      </c>
      <c r="CM1378" s="9"/>
      <c r="CN1378" s="9" t="str">
        <f t="shared" si="2320"/>
        <v/>
      </c>
      <c r="CO1378" s="9"/>
      <c r="CP1378" s="9"/>
      <c r="CQ1378" s="9"/>
      <c r="CR1378" s="9" t="str">
        <f t="shared" si="2321"/>
        <v/>
      </c>
      <c r="CS1378" s="10" t="str">
        <f t="shared" si="2322"/>
        <v/>
      </c>
      <c r="CT1378" s="7"/>
    </row>
    <row r="1379" spans="1:98" ht="15" customHeight="1">
      <c r="A1379" s="15"/>
      <c r="B1379" s="15"/>
      <c r="C1379" s="9">
        <v>2872</v>
      </c>
      <c r="D1379" s="9">
        <f t="shared" si="2259"/>
        <v>9</v>
      </c>
      <c r="E1379" s="9">
        <v>143</v>
      </c>
      <c r="F1379" s="9">
        <f t="shared" si="2260"/>
        <v>1</v>
      </c>
      <c r="G1379" s="9">
        <v>21</v>
      </c>
      <c r="H1379" s="9">
        <f t="shared" si="2261"/>
        <v>0</v>
      </c>
      <c r="J1379" s="62" t="str">
        <f t="shared" ref="J1379:K1379" si="2371">IF(C1379="","",J1375)</f>
        <v>グミッツェルプチ</v>
      </c>
      <c r="K1379" s="9">
        <f t="shared" si="2371"/>
        <v>188</v>
      </c>
      <c r="L1379" s="9">
        <f t="shared" si="2263"/>
        <v>0</v>
      </c>
      <c r="M1379" s="10">
        <f t="shared" si="2264"/>
        <v>0</v>
      </c>
      <c r="N1379" s="7"/>
      <c r="P1379" s="15"/>
      <c r="Q1379" s="9">
        <v>2277</v>
      </c>
      <c r="R1379" s="9">
        <f t="shared" si="2265"/>
        <v>18</v>
      </c>
      <c r="S1379" s="9">
        <v>52</v>
      </c>
      <c r="T1379" s="9">
        <f t="shared" si="2266"/>
        <v>0</v>
      </c>
      <c r="U1379" s="9">
        <v>19</v>
      </c>
      <c r="V1379" s="9">
        <f t="shared" si="2267"/>
        <v>0</v>
      </c>
      <c r="W1379" s="9">
        <v>0</v>
      </c>
      <c r="X1379" s="62" t="str">
        <f t="shared" ref="X1379:Y1379" si="2372">IF(Q1379="","",X1375)</f>
        <v>サンリオキーケース</v>
      </c>
      <c r="Y1379" s="9">
        <f t="shared" si="2372"/>
        <v>640</v>
      </c>
      <c r="Z1379" s="9">
        <f t="shared" si="2269"/>
        <v>0</v>
      </c>
      <c r="AA1379" s="10">
        <f t="shared" si="2270"/>
        <v>0</v>
      </c>
      <c r="AB1379" s="7"/>
      <c r="AD1379" s="15"/>
      <c r="AE1379" s="9">
        <v>872</v>
      </c>
      <c r="AF1379" s="9">
        <f t="shared" si="2271"/>
        <v>19</v>
      </c>
      <c r="AG1379" s="9">
        <v>53</v>
      </c>
      <c r="AH1379" s="9">
        <f t="shared" si="2272"/>
        <v>1</v>
      </c>
      <c r="AI1379" s="9">
        <v>230</v>
      </c>
      <c r="AJ1379" s="9">
        <f t="shared" si="2273"/>
        <v>10</v>
      </c>
      <c r="AK1379" s="9">
        <v>42</v>
      </c>
      <c r="AL1379" s="62" t="str">
        <f t="shared" ref="AL1379:AM1379" si="2373">IF(AE1379="","",AL1375)</f>
        <v>じゅるるバラ</v>
      </c>
      <c r="AM1379" s="9">
        <f t="shared" si="2373"/>
        <v>25</v>
      </c>
      <c r="AN1379" s="9">
        <f t="shared" si="2275"/>
        <v>250</v>
      </c>
      <c r="AO1379" s="10">
        <f t="shared" si="2276"/>
        <v>0.13157894736842105</v>
      </c>
      <c r="AP1379" s="7"/>
      <c r="AR1379" s="17"/>
      <c r="AS1379" s="9">
        <v>586</v>
      </c>
      <c r="AT1379" s="37">
        <f t="shared" si="2277"/>
        <v>0</v>
      </c>
      <c r="AU1379" s="9">
        <v>19</v>
      </c>
      <c r="AV1379" s="9">
        <f t="shared" si="2278"/>
        <v>0</v>
      </c>
      <c r="AW1379" s="9">
        <v>25</v>
      </c>
      <c r="AX1379" s="9">
        <f t="shared" si="2279"/>
        <v>0</v>
      </c>
      <c r="AY1379" s="9">
        <v>0</v>
      </c>
      <c r="AZ1379" s="62" t="s">
        <v>489</v>
      </c>
      <c r="BA1379" s="9">
        <v>110</v>
      </c>
      <c r="BB1379" s="9">
        <f t="shared" si="2298"/>
        <v>0</v>
      </c>
      <c r="BC1379" s="10" t="e">
        <f t="shared" si="2299"/>
        <v>#DIV/0!</v>
      </c>
      <c r="BD1379" s="10" t="s">
        <v>490</v>
      </c>
      <c r="BF1379" s="15"/>
      <c r="BG1379" s="9"/>
      <c r="BH1379" s="9" t="str">
        <f t="shared" si="2308"/>
        <v/>
      </c>
      <c r="BI1379" s="73"/>
      <c r="BJ1379" s="9" t="str">
        <f t="shared" si="2309"/>
        <v/>
      </c>
      <c r="BK1379" s="9"/>
      <c r="BL1379" s="9" t="str">
        <f t="shared" si="2310"/>
        <v/>
      </c>
      <c r="BM1379" s="9"/>
      <c r="BN1379" s="9"/>
      <c r="BO1379" s="9" t="str">
        <f t="shared" si="2311"/>
        <v/>
      </c>
      <c r="BP1379" s="10" t="str">
        <f t="shared" si="2312"/>
        <v/>
      </c>
      <c r="BQ1379" s="7"/>
      <c r="BS1379" s="1"/>
      <c r="BT1379" s="15"/>
      <c r="BU1379" s="9"/>
      <c r="BV1379" s="9" t="str">
        <f t="shared" si="2313"/>
        <v/>
      </c>
      <c r="BW1379" s="9"/>
      <c r="BX1379" s="9" t="str">
        <f t="shared" si="2314"/>
        <v/>
      </c>
      <c r="BY1379" s="9"/>
      <c r="BZ1379" s="9" t="str">
        <f t="shared" si="2315"/>
        <v/>
      </c>
      <c r="CA1379" s="9"/>
      <c r="CB1379" s="9"/>
      <c r="CC1379" s="9"/>
      <c r="CD1379" s="9" t="str">
        <f t="shared" si="2316"/>
        <v/>
      </c>
      <c r="CE1379" s="10" t="str">
        <f t="shared" si="2317"/>
        <v/>
      </c>
      <c r="CF1379" s="7"/>
      <c r="CH1379" s="15"/>
      <c r="CI1379" s="9"/>
      <c r="CJ1379" s="9" t="str">
        <f t="shared" si="2318"/>
        <v/>
      </c>
      <c r="CK1379" s="9"/>
      <c r="CL1379" s="9" t="str">
        <f t="shared" si="2319"/>
        <v/>
      </c>
      <c r="CM1379" s="9"/>
      <c r="CN1379" s="9" t="str">
        <f t="shared" si="2320"/>
        <v/>
      </c>
      <c r="CO1379" s="9"/>
      <c r="CP1379" s="9"/>
      <c r="CQ1379" s="9"/>
      <c r="CR1379" s="9" t="str">
        <f t="shared" si="2321"/>
        <v/>
      </c>
      <c r="CS1379" s="10" t="str">
        <f t="shared" si="2322"/>
        <v/>
      </c>
      <c r="CT1379" s="7"/>
    </row>
    <row r="1380" spans="1:98" ht="15" customHeight="1" thickBot="1">
      <c r="A1380" s="23"/>
      <c r="B1380" s="23"/>
      <c r="C1380" s="24">
        <v>2534</v>
      </c>
      <c r="D1380" s="24">
        <f t="shared" si="2259"/>
        <v>49</v>
      </c>
      <c r="E1380" s="24">
        <v>129</v>
      </c>
      <c r="F1380" s="24">
        <f t="shared" si="2260"/>
        <v>2</v>
      </c>
      <c r="G1380" s="24">
        <v>6</v>
      </c>
      <c r="H1380" s="24">
        <f t="shared" si="2261"/>
        <v>2</v>
      </c>
      <c r="I1380" s="24"/>
      <c r="J1380" s="63" t="str">
        <f t="shared" ref="J1380:K1380" si="2374">IF(C1380="","",J1376)</f>
        <v>プロペラアヒル</v>
      </c>
      <c r="K1380" s="96">
        <f t="shared" si="2374"/>
        <v>180</v>
      </c>
      <c r="L1380" s="24">
        <f t="shared" si="2263"/>
        <v>360</v>
      </c>
      <c r="M1380" s="26">
        <f t="shared" si="2264"/>
        <v>7.3469387755102047E-2</v>
      </c>
      <c r="N1380" s="7"/>
      <c r="P1380" s="23"/>
      <c r="Q1380" s="24">
        <v>2012</v>
      </c>
      <c r="R1380" s="24">
        <f t="shared" si="2265"/>
        <v>5</v>
      </c>
      <c r="S1380" s="24">
        <v>87</v>
      </c>
      <c r="T1380" s="24">
        <f t="shared" si="2266"/>
        <v>0</v>
      </c>
      <c r="U1380" s="24">
        <v>22</v>
      </c>
      <c r="V1380" s="24">
        <f t="shared" si="2267"/>
        <v>0</v>
      </c>
      <c r="W1380" s="24">
        <v>0</v>
      </c>
      <c r="X1380" s="63" t="str">
        <f t="shared" ref="X1380:Y1380" si="2375">IF(Q1380="","",X1376)</f>
        <v>クレしんリストバンド</v>
      </c>
      <c r="Y1380" s="96">
        <f t="shared" si="2375"/>
        <v>237</v>
      </c>
      <c r="Z1380" s="24">
        <f t="shared" si="2269"/>
        <v>0</v>
      </c>
      <c r="AA1380" s="26">
        <f t="shared" si="2270"/>
        <v>0</v>
      </c>
      <c r="AB1380" s="7"/>
      <c r="AD1380" s="23"/>
      <c r="AE1380" s="24">
        <v>1451</v>
      </c>
      <c r="AF1380" s="24">
        <f t="shared" si="2271"/>
        <v>14</v>
      </c>
      <c r="AG1380" s="24">
        <v>239</v>
      </c>
      <c r="AH1380" s="24">
        <f t="shared" si="2272"/>
        <v>2</v>
      </c>
      <c r="AI1380" s="24">
        <v>29</v>
      </c>
      <c r="AJ1380" s="24">
        <f t="shared" si="2273"/>
        <v>0</v>
      </c>
      <c r="AK1380" s="24">
        <v>0</v>
      </c>
      <c r="AL1380" s="111" t="str">
        <f t="shared" ref="AL1380:AM1380" si="2376">IF(AE1380="","",AL1376)</f>
        <v>韓国グミッツェル</v>
      </c>
      <c r="AM1380" s="96">
        <f t="shared" si="2376"/>
        <v>211</v>
      </c>
      <c r="AN1380" s="24">
        <f t="shared" si="2275"/>
        <v>0</v>
      </c>
      <c r="AO1380" s="26">
        <f t="shared" si="2276"/>
        <v>0</v>
      </c>
      <c r="AP1380" s="7" t="s">
        <v>491</v>
      </c>
      <c r="AR1380" s="23"/>
      <c r="AS1380" s="24">
        <v>439</v>
      </c>
      <c r="AT1380" s="24">
        <f t="shared" si="2277"/>
        <v>6</v>
      </c>
      <c r="AU1380" s="24">
        <v>25</v>
      </c>
      <c r="AV1380" s="24">
        <f t="shared" si="2278"/>
        <v>1</v>
      </c>
      <c r="AW1380" s="24">
        <v>5</v>
      </c>
      <c r="AX1380" s="24">
        <f t="shared" si="2279"/>
        <v>1</v>
      </c>
      <c r="AY1380" s="24">
        <v>0</v>
      </c>
      <c r="AZ1380" s="63" t="s">
        <v>492</v>
      </c>
      <c r="BA1380" s="96">
        <v>682</v>
      </c>
      <c r="BB1380" s="24">
        <f t="shared" si="2298"/>
        <v>682</v>
      </c>
      <c r="BC1380" s="26">
        <f t="shared" si="2299"/>
        <v>1.1366666666666667</v>
      </c>
      <c r="BD1380" s="36" t="s">
        <v>276</v>
      </c>
      <c r="BF1380" s="15"/>
      <c r="BG1380" s="9"/>
      <c r="BH1380" s="9" t="str">
        <f t="shared" si="2308"/>
        <v/>
      </c>
      <c r="BI1380" s="73"/>
      <c r="BJ1380" s="9" t="str">
        <f t="shared" si="2309"/>
        <v/>
      </c>
      <c r="BK1380" s="9"/>
      <c r="BL1380" s="9" t="str">
        <f t="shared" si="2310"/>
        <v/>
      </c>
      <c r="BM1380" s="9"/>
      <c r="BN1380" s="9"/>
      <c r="BO1380" s="9" t="str">
        <f t="shared" si="2311"/>
        <v/>
      </c>
      <c r="BP1380" s="10" t="str">
        <f t="shared" si="2312"/>
        <v/>
      </c>
      <c r="BQ1380" s="7"/>
      <c r="BS1380" s="1"/>
      <c r="BT1380" s="15"/>
      <c r="BU1380" s="9"/>
      <c r="BV1380" s="9" t="str">
        <f t="shared" si="2313"/>
        <v/>
      </c>
      <c r="BW1380" s="9"/>
      <c r="BX1380" s="9" t="str">
        <f t="shared" si="2314"/>
        <v/>
      </c>
      <c r="BY1380" s="9"/>
      <c r="BZ1380" s="9" t="str">
        <f t="shared" si="2315"/>
        <v/>
      </c>
      <c r="CA1380" s="9"/>
      <c r="CB1380" s="9"/>
      <c r="CC1380" s="9"/>
      <c r="CD1380" s="9" t="str">
        <f t="shared" si="2316"/>
        <v/>
      </c>
      <c r="CE1380" s="10" t="str">
        <f t="shared" si="2317"/>
        <v/>
      </c>
      <c r="CF1380" s="7"/>
      <c r="CH1380" s="15"/>
      <c r="CI1380" s="9"/>
      <c r="CJ1380" s="9" t="str">
        <f t="shared" si="2318"/>
        <v/>
      </c>
      <c r="CK1380" s="9"/>
      <c r="CL1380" s="9" t="str">
        <f t="shared" si="2319"/>
        <v/>
      </c>
      <c r="CM1380" s="9"/>
      <c r="CN1380" s="9" t="str">
        <f t="shared" si="2320"/>
        <v/>
      </c>
      <c r="CO1380" s="9"/>
      <c r="CP1380" s="9"/>
      <c r="CQ1380" s="9"/>
      <c r="CR1380" s="9" t="str">
        <f t="shared" si="2321"/>
        <v/>
      </c>
      <c r="CS1380" s="10" t="str">
        <f t="shared" si="2322"/>
        <v/>
      </c>
      <c r="CT1380" s="7"/>
    </row>
    <row r="1381" spans="1:98" ht="15" customHeight="1" thickTop="1">
      <c r="A1381" s="89"/>
      <c r="B1381" s="6" t="str">
        <f>IF(A1381="","",SUM(D1381:D1384)+SUM(R1381:R1384)+BH1360+BV1360+SUM(AF1381:AF1384))</f>
        <v/>
      </c>
      <c r="C1381" s="78"/>
      <c r="D1381" s="78" t="str">
        <f t="shared" si="2259"/>
        <v/>
      </c>
      <c r="E1381" s="78"/>
      <c r="F1381" s="28" t="str">
        <f t="shared" si="2260"/>
        <v/>
      </c>
      <c r="G1381" s="78"/>
      <c r="H1381" s="78" t="str">
        <f t="shared" si="2261"/>
        <v/>
      </c>
      <c r="I1381" s="78"/>
      <c r="J1381" s="90" t="str">
        <f t="shared" ref="J1381:K1381" si="2377">IF(C1381="","",J1377)</f>
        <v/>
      </c>
      <c r="K1381" s="91" t="str">
        <f t="shared" si="2377"/>
        <v/>
      </c>
      <c r="L1381" s="28" t="str">
        <f t="shared" si="2263"/>
        <v/>
      </c>
      <c r="M1381" s="29" t="str">
        <f t="shared" si="2264"/>
        <v/>
      </c>
      <c r="N1381" s="7"/>
      <c r="P1381" s="89" t="str">
        <f>IF(A1381="","",A1381)</f>
        <v/>
      </c>
      <c r="Q1381" s="78"/>
      <c r="R1381" s="78" t="str">
        <f t="shared" si="2265"/>
        <v/>
      </c>
      <c r="S1381" s="78"/>
      <c r="T1381" s="28" t="str">
        <f t="shared" si="2266"/>
        <v/>
      </c>
      <c r="U1381" s="78"/>
      <c r="V1381" s="78" t="str">
        <f t="shared" si="2267"/>
        <v/>
      </c>
      <c r="W1381" s="78"/>
      <c r="X1381" s="90" t="str">
        <f t="shared" ref="X1381:Y1381" si="2378">IF(Q1381="","",X1377)</f>
        <v/>
      </c>
      <c r="Y1381" s="91" t="str">
        <f t="shared" si="2378"/>
        <v/>
      </c>
      <c r="Z1381" s="28" t="str">
        <f t="shared" si="2269"/>
        <v/>
      </c>
      <c r="AA1381" s="29" t="str">
        <f t="shared" si="2270"/>
        <v/>
      </c>
      <c r="AB1381" s="7"/>
      <c r="AD1381" s="89" t="str">
        <f>IF(A1381="","",A1381)</f>
        <v/>
      </c>
      <c r="AE1381" s="78"/>
      <c r="AF1381" s="78" t="str">
        <f t="shared" si="2271"/>
        <v/>
      </c>
      <c r="AG1381" s="78"/>
      <c r="AH1381" s="28" t="str">
        <f t="shared" si="2272"/>
        <v/>
      </c>
      <c r="AI1381" s="78"/>
      <c r="AJ1381" s="78" t="str">
        <f t="shared" si="2273"/>
        <v/>
      </c>
      <c r="AK1381" s="78"/>
      <c r="AL1381" s="90" t="str">
        <f t="shared" ref="AL1381:AM1381" si="2379">IF(AE1381="","",AL1377)</f>
        <v/>
      </c>
      <c r="AM1381" s="91" t="str">
        <f t="shared" si="2379"/>
        <v/>
      </c>
      <c r="AN1381" s="28" t="str">
        <f t="shared" si="2275"/>
        <v/>
      </c>
      <c r="AO1381" s="29" t="str">
        <f t="shared" si="2276"/>
        <v/>
      </c>
      <c r="AP1381" s="7"/>
      <c r="AR1381" s="89"/>
      <c r="AS1381" s="78"/>
      <c r="AT1381" s="78" t="str">
        <f t="shared" si="2277"/>
        <v/>
      </c>
      <c r="AU1381" s="78"/>
      <c r="AV1381" s="28" t="str">
        <f t="shared" si="2278"/>
        <v/>
      </c>
      <c r="AW1381" s="78"/>
      <c r="AX1381" s="78" t="str">
        <f t="shared" si="2279"/>
        <v/>
      </c>
      <c r="AY1381" s="78"/>
      <c r="AZ1381" s="90" t="str">
        <f t="shared" ref="AZ1381:BA1381" si="2380">IF(AS1381="","",AZ1377)</f>
        <v/>
      </c>
      <c r="BA1381" s="91" t="str">
        <f t="shared" si="2380"/>
        <v/>
      </c>
      <c r="BB1381" s="28" t="str">
        <f t="shared" si="2298"/>
        <v/>
      </c>
      <c r="BC1381" s="29" t="str">
        <f t="shared" si="2299"/>
        <v/>
      </c>
      <c r="BD1381" s="29"/>
      <c r="BF1381" s="15"/>
      <c r="BG1381" s="9"/>
      <c r="BH1381" s="9" t="str">
        <f t="shared" si="2308"/>
        <v/>
      </c>
      <c r="BI1381" s="73"/>
      <c r="BJ1381" s="9" t="str">
        <f t="shared" si="2309"/>
        <v/>
      </c>
      <c r="BK1381" s="9"/>
      <c r="BL1381" s="9" t="str">
        <f t="shared" si="2310"/>
        <v/>
      </c>
      <c r="BM1381" s="9"/>
      <c r="BN1381" s="9"/>
      <c r="BO1381" s="9" t="str">
        <f t="shared" si="2311"/>
        <v/>
      </c>
      <c r="BP1381" s="10" t="str">
        <f t="shared" si="2312"/>
        <v/>
      </c>
      <c r="BQ1381" s="7"/>
      <c r="BS1381" s="1"/>
      <c r="BT1381" s="15"/>
      <c r="BU1381" s="9"/>
      <c r="BV1381" s="9" t="str">
        <f t="shared" si="2313"/>
        <v/>
      </c>
      <c r="BW1381" s="9"/>
      <c r="BX1381" s="9" t="str">
        <f t="shared" si="2314"/>
        <v/>
      </c>
      <c r="BY1381" s="9"/>
      <c r="BZ1381" s="9" t="str">
        <f t="shared" si="2315"/>
        <v/>
      </c>
      <c r="CA1381" s="9"/>
      <c r="CB1381" s="9"/>
      <c r="CC1381" s="9"/>
      <c r="CD1381" s="9" t="str">
        <f t="shared" si="2316"/>
        <v/>
      </c>
      <c r="CE1381" s="10" t="str">
        <f t="shared" si="2317"/>
        <v/>
      </c>
      <c r="CF1381" s="7"/>
      <c r="CH1381" s="15"/>
      <c r="CI1381" s="9"/>
      <c r="CJ1381" s="9" t="str">
        <f t="shared" si="2318"/>
        <v/>
      </c>
      <c r="CK1381" s="9"/>
      <c r="CL1381" s="9" t="str">
        <f t="shared" si="2319"/>
        <v/>
      </c>
      <c r="CM1381" s="9"/>
      <c r="CN1381" s="9" t="str">
        <f t="shared" si="2320"/>
        <v/>
      </c>
      <c r="CO1381" s="9"/>
      <c r="CP1381" s="9"/>
      <c r="CQ1381" s="9"/>
      <c r="CR1381" s="9" t="str">
        <f t="shared" si="2321"/>
        <v/>
      </c>
      <c r="CS1381" s="10" t="str">
        <f t="shared" si="2322"/>
        <v/>
      </c>
      <c r="CT1381" s="7"/>
    </row>
    <row r="1382" spans="1:98" ht="15" customHeight="1">
      <c r="A1382" s="15"/>
      <c r="B1382" s="15"/>
      <c r="C1382" s="9"/>
      <c r="D1382" s="9" t="str">
        <f t="shared" si="2259"/>
        <v/>
      </c>
      <c r="E1382" s="9"/>
      <c r="F1382" s="9" t="str">
        <f t="shared" si="2260"/>
        <v/>
      </c>
      <c r="G1382" s="9"/>
      <c r="H1382" s="9" t="str">
        <f t="shared" si="2261"/>
        <v/>
      </c>
      <c r="I1382" s="9"/>
      <c r="J1382" s="62" t="str">
        <f t="shared" ref="J1382:K1382" si="2381">IF(C1382="","",J1378)</f>
        <v/>
      </c>
      <c r="K1382" s="95" t="str">
        <f t="shared" si="2381"/>
        <v/>
      </c>
      <c r="L1382" s="9" t="str">
        <f t="shared" si="2263"/>
        <v/>
      </c>
      <c r="M1382" s="10" t="str">
        <f t="shared" si="2264"/>
        <v/>
      </c>
      <c r="N1382" s="7"/>
      <c r="P1382" s="15"/>
      <c r="Q1382" s="9"/>
      <c r="R1382" s="9" t="str">
        <f t="shared" si="2265"/>
        <v/>
      </c>
      <c r="S1382" s="9"/>
      <c r="T1382" s="9" t="str">
        <f t="shared" si="2266"/>
        <v/>
      </c>
      <c r="U1382" s="9"/>
      <c r="V1382" s="9" t="str">
        <f t="shared" si="2267"/>
        <v/>
      </c>
      <c r="W1382" s="9"/>
      <c r="X1382" s="62" t="str">
        <f t="shared" ref="X1382:Y1382" si="2382">IF(Q1382="","",X1378)</f>
        <v/>
      </c>
      <c r="Y1382" s="95" t="str">
        <f t="shared" si="2382"/>
        <v/>
      </c>
      <c r="Z1382" s="9" t="str">
        <f t="shared" si="2269"/>
        <v/>
      </c>
      <c r="AA1382" s="10" t="str">
        <f t="shared" si="2270"/>
        <v/>
      </c>
      <c r="AB1382" s="7"/>
      <c r="AD1382" s="15"/>
      <c r="AE1382" s="9"/>
      <c r="AF1382" s="9" t="str">
        <f t="shared" si="2271"/>
        <v/>
      </c>
      <c r="AG1382" s="9"/>
      <c r="AH1382" s="9" t="str">
        <f t="shared" si="2272"/>
        <v/>
      </c>
      <c r="AI1382" s="9"/>
      <c r="AJ1382" s="9" t="str">
        <f t="shared" si="2273"/>
        <v/>
      </c>
      <c r="AK1382" s="9"/>
      <c r="AL1382" s="62" t="str">
        <f t="shared" ref="AL1382:AM1382" si="2383">IF(AE1382="","",AL1378)</f>
        <v/>
      </c>
      <c r="AM1382" s="95" t="str">
        <f t="shared" si="2383"/>
        <v/>
      </c>
      <c r="AN1382" s="9" t="str">
        <f t="shared" si="2275"/>
        <v/>
      </c>
      <c r="AO1382" s="10" t="str">
        <f t="shared" si="2276"/>
        <v/>
      </c>
      <c r="AP1382" s="7"/>
      <c r="AR1382" s="15"/>
      <c r="AS1382" s="9"/>
      <c r="AT1382" s="9" t="str">
        <f t="shared" si="2277"/>
        <v/>
      </c>
      <c r="AU1382" s="9"/>
      <c r="AV1382" s="9" t="str">
        <f t="shared" si="2278"/>
        <v/>
      </c>
      <c r="AW1382" s="9"/>
      <c r="AX1382" s="9" t="str">
        <f t="shared" si="2279"/>
        <v/>
      </c>
      <c r="AY1382" s="9"/>
      <c r="AZ1382" s="62" t="str">
        <f t="shared" ref="AZ1382:BA1382" si="2384">IF(AS1382="","",AZ1378)</f>
        <v/>
      </c>
      <c r="BA1382" s="9" t="str">
        <f t="shared" si="2384"/>
        <v/>
      </c>
      <c r="BB1382" s="9" t="str">
        <f t="shared" si="2298"/>
        <v/>
      </c>
      <c r="BC1382" s="10" t="str">
        <f t="shared" si="2299"/>
        <v/>
      </c>
      <c r="BD1382" s="10"/>
      <c r="BF1382" s="15"/>
      <c r="BG1382" s="9"/>
      <c r="BH1382" s="9" t="str">
        <f t="shared" si="2308"/>
        <v/>
      </c>
      <c r="BI1382" s="73"/>
      <c r="BJ1382" s="9" t="str">
        <f t="shared" si="2309"/>
        <v/>
      </c>
      <c r="BK1382" s="9"/>
      <c r="BL1382" s="9" t="str">
        <f t="shared" si="2310"/>
        <v/>
      </c>
      <c r="BM1382" s="9"/>
      <c r="BN1382" s="9"/>
      <c r="BO1382" s="9" t="str">
        <f t="shared" si="2311"/>
        <v/>
      </c>
      <c r="BP1382" s="10" t="str">
        <f t="shared" si="2312"/>
        <v/>
      </c>
      <c r="BQ1382" s="7"/>
      <c r="BS1382" s="1"/>
      <c r="BT1382" s="15"/>
      <c r="BU1382" s="9"/>
      <c r="BV1382" s="9" t="str">
        <f t="shared" si="2313"/>
        <v/>
      </c>
      <c r="BW1382" s="9"/>
      <c r="BX1382" s="9" t="str">
        <f t="shared" si="2314"/>
        <v/>
      </c>
      <c r="BY1382" s="9"/>
      <c r="BZ1382" s="9" t="str">
        <f t="shared" si="2315"/>
        <v/>
      </c>
      <c r="CA1382" s="9"/>
      <c r="CB1382" s="9"/>
      <c r="CC1382" s="9"/>
      <c r="CD1382" s="9" t="str">
        <f t="shared" si="2316"/>
        <v/>
      </c>
      <c r="CE1382" s="10" t="str">
        <f t="shared" si="2317"/>
        <v/>
      </c>
      <c r="CF1382" s="7"/>
      <c r="CH1382" s="15"/>
      <c r="CI1382" s="9"/>
      <c r="CJ1382" s="9" t="str">
        <f t="shared" si="2318"/>
        <v/>
      </c>
      <c r="CK1382" s="9"/>
      <c r="CL1382" s="9" t="str">
        <f t="shared" si="2319"/>
        <v/>
      </c>
      <c r="CM1382" s="9"/>
      <c r="CN1382" s="9" t="str">
        <f t="shared" si="2320"/>
        <v/>
      </c>
      <c r="CO1382" s="9"/>
      <c r="CP1382" s="9"/>
      <c r="CQ1382" s="9"/>
      <c r="CR1382" s="9" t="str">
        <f t="shared" si="2321"/>
        <v/>
      </c>
      <c r="CS1382" s="10" t="str">
        <f t="shared" si="2322"/>
        <v/>
      </c>
      <c r="CT1382" s="7"/>
    </row>
    <row r="1383" spans="1:98" ht="15" customHeight="1">
      <c r="A1383" s="15"/>
      <c r="B1383" s="15"/>
      <c r="C1383" s="9"/>
      <c r="D1383" s="9" t="str">
        <f t="shared" si="2259"/>
        <v/>
      </c>
      <c r="E1383" s="9"/>
      <c r="F1383" s="9" t="str">
        <f t="shared" si="2260"/>
        <v/>
      </c>
      <c r="G1383" s="9"/>
      <c r="H1383" s="9" t="str">
        <f t="shared" si="2261"/>
        <v/>
      </c>
      <c r="I1383" s="9"/>
      <c r="J1383" s="62" t="str">
        <f t="shared" ref="J1383:K1383" si="2385">IF(C1383="","",J1379)</f>
        <v/>
      </c>
      <c r="K1383" s="9" t="str">
        <f t="shared" si="2385"/>
        <v/>
      </c>
      <c r="L1383" s="9" t="str">
        <f t="shared" si="2263"/>
        <v/>
      </c>
      <c r="M1383" s="10" t="str">
        <f t="shared" si="2264"/>
        <v/>
      </c>
      <c r="N1383" s="7"/>
      <c r="P1383" s="15"/>
      <c r="Q1383" s="9"/>
      <c r="R1383" s="9" t="str">
        <f t="shared" si="2265"/>
        <v/>
      </c>
      <c r="S1383" s="9"/>
      <c r="T1383" s="9" t="str">
        <f t="shared" si="2266"/>
        <v/>
      </c>
      <c r="U1383" s="9"/>
      <c r="V1383" s="9" t="str">
        <f t="shared" si="2267"/>
        <v/>
      </c>
      <c r="W1383" s="9"/>
      <c r="X1383" s="62" t="str">
        <f t="shared" ref="X1383:Y1383" si="2386">IF(Q1383="","",X1379)</f>
        <v/>
      </c>
      <c r="Y1383" s="9" t="str">
        <f t="shared" si="2386"/>
        <v/>
      </c>
      <c r="Z1383" s="9" t="str">
        <f t="shared" si="2269"/>
        <v/>
      </c>
      <c r="AA1383" s="35" t="str">
        <f t="shared" si="2270"/>
        <v/>
      </c>
      <c r="AB1383" s="7"/>
      <c r="AD1383" s="15"/>
      <c r="AE1383" s="9"/>
      <c r="AF1383" s="9" t="str">
        <f t="shared" si="2271"/>
        <v/>
      </c>
      <c r="AG1383" s="9"/>
      <c r="AH1383" s="9" t="str">
        <f t="shared" si="2272"/>
        <v/>
      </c>
      <c r="AI1383" s="9"/>
      <c r="AJ1383" s="9" t="str">
        <f t="shared" si="2273"/>
        <v/>
      </c>
      <c r="AK1383" s="9"/>
      <c r="AL1383" s="62" t="str">
        <f t="shared" ref="AL1383:AM1383" si="2387">IF(AE1383="","",AL1379)</f>
        <v/>
      </c>
      <c r="AM1383" s="9" t="str">
        <f t="shared" si="2387"/>
        <v/>
      </c>
      <c r="AN1383" s="9" t="str">
        <f t="shared" si="2275"/>
        <v/>
      </c>
      <c r="AO1383" s="10" t="str">
        <f t="shared" si="2276"/>
        <v/>
      </c>
      <c r="AP1383" s="7"/>
      <c r="AR1383" s="17"/>
      <c r="AS1383" s="9"/>
      <c r="AT1383" s="9" t="str">
        <f t="shared" si="2277"/>
        <v/>
      </c>
      <c r="AU1383" s="9"/>
      <c r="AV1383" s="9" t="str">
        <f t="shared" si="2278"/>
        <v/>
      </c>
      <c r="AW1383" s="9"/>
      <c r="AX1383" s="9" t="str">
        <f t="shared" si="2279"/>
        <v/>
      </c>
      <c r="AY1383" s="9"/>
      <c r="AZ1383" s="62" t="str">
        <f t="shared" ref="AZ1383:BA1383" si="2388">IF(AS1383="","",AZ1379)</f>
        <v/>
      </c>
      <c r="BA1383" s="9" t="str">
        <f t="shared" si="2388"/>
        <v/>
      </c>
      <c r="BB1383" s="9" t="str">
        <f t="shared" si="2298"/>
        <v/>
      </c>
      <c r="BC1383" s="10" t="str">
        <f t="shared" si="2299"/>
        <v/>
      </c>
      <c r="BD1383" s="10"/>
      <c r="BF1383" s="15"/>
      <c r="BG1383" s="9"/>
      <c r="BH1383" s="9" t="str">
        <f t="shared" si="2308"/>
        <v/>
      </c>
      <c r="BI1383" s="73"/>
      <c r="BJ1383" s="9" t="str">
        <f t="shared" si="2309"/>
        <v/>
      </c>
      <c r="BK1383" s="9"/>
      <c r="BL1383" s="9" t="str">
        <f t="shared" si="2310"/>
        <v/>
      </c>
      <c r="BM1383" s="9"/>
      <c r="BN1383" s="9"/>
      <c r="BO1383" s="9" t="str">
        <f t="shared" si="2311"/>
        <v/>
      </c>
      <c r="BP1383" s="10" t="str">
        <f t="shared" si="2312"/>
        <v/>
      </c>
      <c r="BQ1383" s="7"/>
      <c r="BS1383" s="1"/>
      <c r="BT1383" s="15"/>
      <c r="BU1383" s="9"/>
      <c r="BV1383" s="9" t="str">
        <f t="shared" si="2313"/>
        <v/>
      </c>
      <c r="BW1383" s="9"/>
      <c r="BX1383" s="9" t="str">
        <f t="shared" si="2314"/>
        <v/>
      </c>
      <c r="BY1383" s="9"/>
      <c r="BZ1383" s="9" t="str">
        <f t="shared" si="2315"/>
        <v/>
      </c>
      <c r="CA1383" s="9"/>
      <c r="CB1383" s="9"/>
      <c r="CC1383" s="9"/>
      <c r="CD1383" s="9" t="str">
        <f t="shared" si="2316"/>
        <v/>
      </c>
      <c r="CE1383" s="10" t="str">
        <f t="shared" si="2317"/>
        <v/>
      </c>
      <c r="CF1383" s="7"/>
      <c r="CH1383" s="15"/>
      <c r="CI1383" s="9"/>
      <c r="CJ1383" s="9" t="str">
        <f t="shared" si="2318"/>
        <v/>
      </c>
      <c r="CK1383" s="9"/>
      <c r="CL1383" s="9" t="str">
        <f t="shared" si="2319"/>
        <v/>
      </c>
      <c r="CM1383" s="9"/>
      <c r="CN1383" s="9" t="str">
        <f t="shared" si="2320"/>
        <v/>
      </c>
      <c r="CO1383" s="9"/>
      <c r="CP1383" s="9"/>
      <c r="CQ1383" s="9"/>
      <c r="CR1383" s="9" t="str">
        <f t="shared" si="2321"/>
        <v/>
      </c>
      <c r="CS1383" s="10" t="str">
        <f t="shared" si="2322"/>
        <v/>
      </c>
      <c r="CT1383" s="7"/>
    </row>
    <row r="1384" spans="1:98" ht="15" customHeight="1" thickBot="1">
      <c r="A1384" s="23"/>
      <c r="B1384" s="23"/>
      <c r="C1384" s="24"/>
      <c r="D1384" s="24" t="str">
        <f t="shared" si="2259"/>
        <v/>
      </c>
      <c r="E1384" s="24"/>
      <c r="F1384" s="24" t="str">
        <f t="shared" si="2260"/>
        <v/>
      </c>
      <c r="G1384" s="24"/>
      <c r="H1384" s="24" t="str">
        <f t="shared" si="2261"/>
        <v/>
      </c>
      <c r="I1384" s="24"/>
      <c r="J1384" s="63" t="str">
        <f t="shared" ref="J1384:K1384" si="2389">IF(C1384="","",J1380)</f>
        <v/>
      </c>
      <c r="K1384" s="96" t="str">
        <f t="shared" si="2389"/>
        <v/>
      </c>
      <c r="L1384" s="24" t="str">
        <f t="shared" si="2263"/>
        <v/>
      </c>
      <c r="M1384" s="26" t="str">
        <f t="shared" si="2264"/>
        <v/>
      </c>
      <c r="N1384" s="7"/>
      <c r="P1384" s="23"/>
      <c r="Q1384" s="24"/>
      <c r="R1384" s="24" t="str">
        <f t="shared" si="2265"/>
        <v/>
      </c>
      <c r="S1384" s="24"/>
      <c r="T1384" s="24" t="str">
        <f t="shared" si="2266"/>
        <v/>
      </c>
      <c r="U1384" s="24"/>
      <c r="V1384" s="24" t="str">
        <f t="shared" si="2267"/>
        <v/>
      </c>
      <c r="W1384" s="24"/>
      <c r="X1384" s="63" t="str">
        <f t="shared" ref="X1384:Y1384" si="2390">IF(Q1384="","",X1380)</f>
        <v/>
      </c>
      <c r="Y1384" s="96" t="str">
        <f t="shared" si="2390"/>
        <v/>
      </c>
      <c r="Z1384" s="24" t="str">
        <f t="shared" si="2269"/>
        <v/>
      </c>
      <c r="AA1384" s="26" t="str">
        <f t="shared" si="2270"/>
        <v/>
      </c>
      <c r="AB1384" s="7"/>
      <c r="AD1384" s="23"/>
      <c r="AE1384" s="24"/>
      <c r="AF1384" s="24" t="str">
        <f t="shared" si="2271"/>
        <v/>
      </c>
      <c r="AG1384" s="24"/>
      <c r="AH1384" s="24" t="str">
        <f t="shared" si="2272"/>
        <v/>
      </c>
      <c r="AI1384" s="24"/>
      <c r="AJ1384" s="24" t="str">
        <f t="shared" si="2273"/>
        <v/>
      </c>
      <c r="AK1384" s="24"/>
      <c r="AL1384" s="63" t="str">
        <f t="shared" ref="AL1384:AM1384" si="2391">IF(AE1384="","",AL1380)</f>
        <v/>
      </c>
      <c r="AM1384" s="96" t="str">
        <f t="shared" si="2391"/>
        <v/>
      </c>
      <c r="AN1384" s="24" t="str">
        <f t="shared" si="2275"/>
        <v/>
      </c>
      <c r="AO1384" s="26" t="str">
        <f t="shared" si="2276"/>
        <v/>
      </c>
      <c r="AP1384" s="7"/>
      <c r="AR1384" s="23"/>
      <c r="AS1384" s="24"/>
      <c r="AT1384" s="24" t="str">
        <f t="shared" si="2277"/>
        <v/>
      </c>
      <c r="AU1384" s="24"/>
      <c r="AV1384" s="24" t="str">
        <f t="shared" si="2278"/>
        <v/>
      </c>
      <c r="AW1384" s="24"/>
      <c r="AX1384" s="24" t="str">
        <f t="shared" si="2279"/>
        <v/>
      </c>
      <c r="AY1384" s="24"/>
      <c r="AZ1384" s="63" t="str">
        <f t="shared" ref="AZ1384:BA1384" si="2392">IF(AS1384="","",AZ1380)</f>
        <v/>
      </c>
      <c r="BA1384" s="96" t="str">
        <f t="shared" si="2392"/>
        <v/>
      </c>
      <c r="BB1384" s="24" t="str">
        <f t="shared" si="2298"/>
        <v/>
      </c>
      <c r="BC1384" s="26" t="str">
        <f t="shared" si="2299"/>
        <v/>
      </c>
      <c r="BD1384" s="26"/>
      <c r="BF1384" s="15"/>
      <c r="BG1384" s="9"/>
      <c r="BH1384" s="9" t="str">
        <f t="shared" si="2308"/>
        <v/>
      </c>
      <c r="BI1384" s="73"/>
      <c r="BJ1384" s="9" t="str">
        <f t="shared" si="2309"/>
        <v/>
      </c>
      <c r="BK1384" s="9"/>
      <c r="BL1384" s="9" t="str">
        <f t="shared" si="2310"/>
        <v/>
      </c>
      <c r="BM1384" s="9"/>
      <c r="BN1384" s="9"/>
      <c r="BO1384" s="9" t="str">
        <f t="shared" si="2311"/>
        <v/>
      </c>
      <c r="BP1384" s="10" t="str">
        <f t="shared" si="2312"/>
        <v/>
      </c>
      <c r="BQ1384" s="7"/>
      <c r="BS1384" s="1"/>
      <c r="BT1384" s="15"/>
      <c r="BU1384" s="9"/>
      <c r="BV1384" s="9" t="str">
        <f t="shared" si="2313"/>
        <v/>
      </c>
      <c r="BW1384" s="9"/>
      <c r="BX1384" s="9" t="str">
        <f t="shared" si="2314"/>
        <v/>
      </c>
      <c r="BY1384" s="9"/>
      <c r="BZ1384" s="9" t="str">
        <f t="shared" si="2315"/>
        <v/>
      </c>
      <c r="CA1384" s="9"/>
      <c r="CB1384" s="9"/>
      <c r="CC1384" s="9"/>
      <c r="CD1384" s="9" t="str">
        <f t="shared" si="2316"/>
        <v/>
      </c>
      <c r="CE1384" s="10" t="str">
        <f t="shared" si="2317"/>
        <v/>
      </c>
      <c r="CF1384" s="7"/>
      <c r="CH1384" s="15"/>
      <c r="CI1384" s="9"/>
      <c r="CJ1384" s="9" t="str">
        <f t="shared" si="2318"/>
        <v/>
      </c>
      <c r="CK1384" s="9"/>
      <c r="CL1384" s="9" t="str">
        <f t="shared" si="2319"/>
        <v/>
      </c>
      <c r="CM1384" s="9"/>
      <c r="CN1384" s="9" t="str">
        <f t="shared" si="2320"/>
        <v/>
      </c>
      <c r="CO1384" s="9"/>
      <c r="CP1384" s="9"/>
      <c r="CQ1384" s="9"/>
      <c r="CR1384" s="9" t="str">
        <f t="shared" si="2321"/>
        <v/>
      </c>
      <c r="CS1384" s="10" t="str">
        <f t="shared" si="2322"/>
        <v/>
      </c>
      <c r="CT1384" s="7"/>
    </row>
    <row r="1385" spans="1:98" ht="15" customHeight="1" thickTop="1">
      <c r="A1385" s="89"/>
      <c r="B1385" s="6" t="str">
        <f>IF(A1385="","",SUM(D1385:D1388)+SUM(R1385:R1388)+BH1361+BV1361+SUM(AF1385:AF1388))</f>
        <v/>
      </c>
      <c r="C1385" s="78"/>
      <c r="D1385" s="78" t="str">
        <f t="shared" si="2259"/>
        <v/>
      </c>
      <c r="E1385" s="78"/>
      <c r="F1385" s="28" t="str">
        <f t="shared" si="2260"/>
        <v/>
      </c>
      <c r="G1385" s="78"/>
      <c r="H1385" s="78" t="str">
        <f t="shared" si="2261"/>
        <v/>
      </c>
      <c r="I1385" s="78"/>
      <c r="J1385" s="90" t="str">
        <f t="shared" ref="J1385:K1385" si="2393">IF(C1385="","",J1381)</f>
        <v/>
      </c>
      <c r="K1385" s="91" t="str">
        <f t="shared" si="2393"/>
        <v/>
      </c>
      <c r="L1385" s="28" t="str">
        <f t="shared" si="2263"/>
        <v/>
      </c>
      <c r="M1385" s="29" t="str">
        <f t="shared" si="2264"/>
        <v/>
      </c>
      <c r="N1385" s="7"/>
      <c r="P1385" s="89" t="str">
        <f>IF(A1385="","",A1385)</f>
        <v/>
      </c>
      <c r="Q1385" s="78"/>
      <c r="R1385" s="78" t="str">
        <f t="shared" si="2265"/>
        <v/>
      </c>
      <c r="S1385" s="78"/>
      <c r="T1385" s="28" t="str">
        <f t="shared" si="2266"/>
        <v/>
      </c>
      <c r="U1385" s="78"/>
      <c r="V1385" s="78" t="str">
        <f t="shared" si="2267"/>
        <v/>
      </c>
      <c r="W1385" s="78"/>
      <c r="X1385" s="90" t="str">
        <f t="shared" ref="X1385:Y1385" si="2394">IF(Q1385="","",X1381)</f>
        <v/>
      </c>
      <c r="Y1385" s="91" t="str">
        <f t="shared" si="2394"/>
        <v/>
      </c>
      <c r="Z1385" s="28" t="str">
        <f t="shared" si="2269"/>
        <v/>
      </c>
      <c r="AA1385" s="29" t="str">
        <f t="shared" si="2270"/>
        <v/>
      </c>
      <c r="AB1385" s="7"/>
      <c r="AD1385" s="89" t="str">
        <f>IF(BQ1385="","",BQ1385)</f>
        <v/>
      </c>
      <c r="AE1385" s="78"/>
      <c r="AF1385" s="78" t="str">
        <f t="shared" si="2271"/>
        <v/>
      </c>
      <c r="AG1385" s="78"/>
      <c r="AH1385" s="28" t="str">
        <f t="shared" si="2272"/>
        <v/>
      </c>
      <c r="AI1385" s="78"/>
      <c r="AJ1385" s="78" t="str">
        <f t="shared" si="2273"/>
        <v/>
      </c>
      <c r="AK1385" s="78"/>
      <c r="AL1385" s="90" t="str">
        <f t="shared" ref="AL1385:AM1385" si="2395">IF(AE1385="","",AL1381)</f>
        <v/>
      </c>
      <c r="AM1385" s="91" t="str">
        <f t="shared" si="2395"/>
        <v/>
      </c>
      <c r="AN1385" s="28" t="str">
        <f t="shared" si="2275"/>
        <v/>
      </c>
      <c r="AO1385" s="29" t="str">
        <f t="shared" si="2276"/>
        <v/>
      </c>
      <c r="AP1385" s="7"/>
      <c r="AR1385" s="89"/>
      <c r="AS1385" s="78"/>
      <c r="AT1385" s="78" t="str">
        <f t="shared" si="2277"/>
        <v/>
      </c>
      <c r="AU1385" s="78"/>
      <c r="AV1385" s="28" t="str">
        <f t="shared" si="2278"/>
        <v/>
      </c>
      <c r="AW1385" s="78"/>
      <c r="AX1385" s="78" t="str">
        <f t="shared" si="2279"/>
        <v/>
      </c>
      <c r="AY1385" s="78"/>
      <c r="AZ1385" s="90" t="str">
        <f t="shared" ref="AZ1385:BA1385" si="2396">IF(AS1385="","",AZ1381)</f>
        <v/>
      </c>
      <c r="BA1385" s="91" t="str">
        <f t="shared" si="2396"/>
        <v/>
      </c>
      <c r="BB1385" s="28" t="str">
        <f t="shared" si="2298"/>
        <v/>
      </c>
      <c r="BC1385" s="29" t="str">
        <f t="shared" si="2299"/>
        <v/>
      </c>
      <c r="BD1385" s="29"/>
      <c r="BF1385" s="15"/>
      <c r="BG1385" s="9"/>
      <c r="BH1385" s="9" t="str">
        <f t="shared" si="2308"/>
        <v/>
      </c>
      <c r="BI1385" s="73"/>
      <c r="BJ1385" s="9" t="str">
        <f t="shared" si="2309"/>
        <v/>
      </c>
      <c r="BK1385" s="9"/>
      <c r="BL1385" s="9" t="str">
        <f t="shared" si="2310"/>
        <v/>
      </c>
      <c r="BM1385" s="9"/>
      <c r="BN1385" s="9"/>
      <c r="BO1385" s="9" t="str">
        <f t="shared" si="2311"/>
        <v/>
      </c>
      <c r="BP1385" s="10" t="str">
        <f t="shared" si="2312"/>
        <v/>
      </c>
      <c r="BQ1385" s="7"/>
      <c r="BS1385" s="1"/>
      <c r="BT1385" s="15"/>
      <c r="BU1385" s="9"/>
      <c r="BV1385" s="9" t="str">
        <f t="shared" si="2313"/>
        <v/>
      </c>
      <c r="BW1385" s="9"/>
      <c r="BX1385" s="9" t="str">
        <f t="shared" si="2314"/>
        <v/>
      </c>
      <c r="BY1385" s="9"/>
      <c r="BZ1385" s="9" t="str">
        <f t="shared" si="2315"/>
        <v/>
      </c>
      <c r="CA1385" s="9"/>
      <c r="CB1385" s="9"/>
      <c r="CC1385" s="9"/>
      <c r="CD1385" s="9" t="str">
        <f t="shared" si="2316"/>
        <v/>
      </c>
      <c r="CE1385" s="10" t="str">
        <f t="shared" si="2317"/>
        <v/>
      </c>
      <c r="CF1385" s="7"/>
      <c r="CH1385" s="15"/>
      <c r="CI1385" s="9"/>
      <c r="CJ1385" s="9" t="str">
        <f t="shared" si="2318"/>
        <v/>
      </c>
      <c r="CK1385" s="9"/>
      <c r="CL1385" s="9" t="str">
        <f t="shared" si="2319"/>
        <v/>
      </c>
      <c r="CM1385" s="9"/>
      <c r="CN1385" s="9" t="str">
        <f t="shared" si="2320"/>
        <v/>
      </c>
      <c r="CO1385" s="9"/>
      <c r="CP1385" s="9"/>
      <c r="CQ1385" s="9"/>
      <c r="CR1385" s="9" t="str">
        <f t="shared" si="2321"/>
        <v/>
      </c>
      <c r="CS1385" s="10" t="str">
        <f t="shared" si="2322"/>
        <v/>
      </c>
      <c r="CT1385" s="7"/>
    </row>
    <row r="1386" spans="1:98" ht="15" customHeight="1">
      <c r="A1386" s="15"/>
      <c r="B1386" s="15"/>
      <c r="C1386" s="9"/>
      <c r="D1386" s="9" t="str">
        <f t="shared" si="2259"/>
        <v/>
      </c>
      <c r="E1386" s="9"/>
      <c r="F1386" s="9" t="str">
        <f t="shared" si="2260"/>
        <v/>
      </c>
      <c r="G1386" s="9"/>
      <c r="H1386" s="9" t="str">
        <f t="shared" si="2261"/>
        <v/>
      </c>
      <c r="I1386" s="9"/>
      <c r="J1386" s="62" t="str">
        <f t="shared" ref="J1386:K1386" si="2397">IF(C1386="","",J1382)</f>
        <v/>
      </c>
      <c r="K1386" s="95" t="str">
        <f t="shared" si="2397"/>
        <v/>
      </c>
      <c r="L1386" s="9" t="str">
        <f t="shared" si="2263"/>
        <v/>
      </c>
      <c r="M1386" s="10" t="str">
        <f t="shared" si="2264"/>
        <v/>
      </c>
      <c r="N1386" s="7"/>
      <c r="P1386" s="15"/>
      <c r="Q1386" s="9"/>
      <c r="R1386" s="9" t="str">
        <f t="shared" si="2265"/>
        <v/>
      </c>
      <c r="S1386" s="9"/>
      <c r="T1386" s="9" t="str">
        <f t="shared" si="2266"/>
        <v/>
      </c>
      <c r="U1386" s="9"/>
      <c r="V1386" s="9" t="str">
        <f t="shared" si="2267"/>
        <v/>
      </c>
      <c r="W1386" s="9"/>
      <c r="X1386" s="62" t="str">
        <f t="shared" ref="X1386:Y1386" si="2398">IF(Q1386="","",X1382)</f>
        <v/>
      </c>
      <c r="Y1386" s="95" t="str">
        <f t="shared" si="2398"/>
        <v/>
      </c>
      <c r="Z1386" s="9" t="str">
        <f t="shared" si="2269"/>
        <v/>
      </c>
      <c r="AA1386" s="10" t="str">
        <f t="shared" si="2270"/>
        <v/>
      </c>
      <c r="AB1386" s="7"/>
      <c r="AD1386" s="15"/>
      <c r="AE1386" s="9"/>
      <c r="AF1386" s="9" t="str">
        <f t="shared" si="2271"/>
        <v/>
      </c>
      <c r="AG1386" s="9"/>
      <c r="AH1386" s="9" t="str">
        <f t="shared" si="2272"/>
        <v/>
      </c>
      <c r="AI1386" s="9"/>
      <c r="AJ1386" s="9" t="str">
        <f t="shared" si="2273"/>
        <v/>
      </c>
      <c r="AK1386" s="9"/>
      <c r="AL1386" s="62" t="str">
        <f t="shared" ref="AL1386:AM1386" si="2399">IF(AE1386="","",AL1382)</f>
        <v/>
      </c>
      <c r="AM1386" s="95" t="str">
        <f t="shared" si="2399"/>
        <v/>
      </c>
      <c r="AN1386" s="9" t="str">
        <f t="shared" si="2275"/>
        <v/>
      </c>
      <c r="AO1386" s="10" t="str">
        <f t="shared" si="2276"/>
        <v/>
      </c>
      <c r="AP1386" s="7"/>
      <c r="AR1386" s="15"/>
      <c r="AS1386" s="9"/>
      <c r="AT1386" s="9" t="str">
        <f t="shared" si="2277"/>
        <v/>
      </c>
      <c r="AU1386" s="9"/>
      <c r="AV1386" s="9" t="str">
        <f t="shared" si="2278"/>
        <v/>
      </c>
      <c r="AW1386" s="9"/>
      <c r="AX1386" s="9" t="str">
        <f t="shared" si="2279"/>
        <v/>
      </c>
      <c r="AY1386" s="9"/>
      <c r="AZ1386" s="62" t="str">
        <f t="shared" ref="AZ1386:BA1386" si="2400">IF(AS1386="","",AZ1382)</f>
        <v/>
      </c>
      <c r="BA1386" s="95" t="str">
        <f t="shared" si="2400"/>
        <v/>
      </c>
      <c r="BB1386" s="9" t="str">
        <f t="shared" si="2298"/>
        <v/>
      </c>
      <c r="BC1386" s="10" t="str">
        <f t="shared" si="2299"/>
        <v/>
      </c>
      <c r="BD1386" s="10"/>
      <c r="BF1386" s="15"/>
      <c r="BG1386" s="9"/>
      <c r="BH1386" s="9" t="str">
        <f t="shared" si="2308"/>
        <v/>
      </c>
      <c r="BI1386" s="73"/>
      <c r="BJ1386" s="9" t="str">
        <f t="shared" si="2309"/>
        <v/>
      </c>
      <c r="BK1386" s="9"/>
      <c r="BL1386" s="9" t="str">
        <f t="shared" si="2310"/>
        <v/>
      </c>
      <c r="BM1386" s="9"/>
      <c r="BN1386" s="9"/>
      <c r="BO1386" s="9" t="str">
        <f t="shared" si="2311"/>
        <v/>
      </c>
      <c r="BP1386" s="10" t="str">
        <f t="shared" si="2312"/>
        <v/>
      </c>
      <c r="BQ1386" s="7"/>
      <c r="BS1386" s="1"/>
      <c r="BT1386" s="15"/>
      <c r="BU1386" s="9"/>
      <c r="BV1386" s="9" t="str">
        <f t="shared" si="2313"/>
        <v/>
      </c>
      <c r="BW1386" s="9"/>
      <c r="BX1386" s="9" t="str">
        <f t="shared" si="2314"/>
        <v/>
      </c>
      <c r="BY1386" s="9"/>
      <c r="BZ1386" s="9" t="str">
        <f t="shared" si="2315"/>
        <v/>
      </c>
      <c r="CA1386" s="9"/>
      <c r="CB1386" s="9"/>
      <c r="CC1386" s="9"/>
      <c r="CD1386" s="9" t="str">
        <f t="shared" si="2316"/>
        <v/>
      </c>
      <c r="CE1386" s="10" t="str">
        <f t="shared" si="2317"/>
        <v/>
      </c>
      <c r="CF1386" s="7"/>
      <c r="CH1386" s="15"/>
      <c r="CI1386" s="9"/>
      <c r="CJ1386" s="9" t="str">
        <f t="shared" si="2318"/>
        <v/>
      </c>
      <c r="CK1386" s="9"/>
      <c r="CL1386" s="9" t="str">
        <f t="shared" si="2319"/>
        <v/>
      </c>
      <c r="CM1386" s="9"/>
      <c r="CN1386" s="9" t="str">
        <f t="shared" si="2320"/>
        <v/>
      </c>
      <c r="CO1386" s="9"/>
      <c r="CP1386" s="9"/>
      <c r="CQ1386" s="9"/>
      <c r="CR1386" s="9" t="str">
        <f t="shared" si="2321"/>
        <v/>
      </c>
      <c r="CS1386" s="10" t="str">
        <f t="shared" si="2322"/>
        <v/>
      </c>
      <c r="CT1386" s="7"/>
    </row>
    <row r="1387" spans="1:98" ht="15" customHeight="1">
      <c r="A1387" s="15"/>
      <c r="B1387" s="15"/>
      <c r="C1387" s="9"/>
      <c r="D1387" s="9" t="str">
        <f t="shared" si="2259"/>
        <v/>
      </c>
      <c r="E1387" s="9"/>
      <c r="F1387" s="9" t="str">
        <f t="shared" si="2260"/>
        <v/>
      </c>
      <c r="G1387" s="9"/>
      <c r="H1387" s="9" t="str">
        <f t="shared" si="2261"/>
        <v/>
      </c>
      <c r="I1387" s="9"/>
      <c r="J1387" s="62" t="str">
        <f t="shared" ref="J1387:K1387" si="2401">IF(C1387="","",J1383)</f>
        <v/>
      </c>
      <c r="K1387" s="9" t="str">
        <f t="shared" si="2401"/>
        <v/>
      </c>
      <c r="L1387" s="9" t="str">
        <f t="shared" si="2263"/>
        <v/>
      </c>
      <c r="M1387" s="10" t="str">
        <f t="shared" si="2264"/>
        <v/>
      </c>
      <c r="N1387" s="7"/>
      <c r="P1387" s="15"/>
      <c r="Q1387" s="9"/>
      <c r="R1387" s="9" t="str">
        <f t="shared" si="2265"/>
        <v/>
      </c>
      <c r="S1387" s="9"/>
      <c r="T1387" s="9" t="str">
        <f t="shared" si="2266"/>
        <v/>
      </c>
      <c r="U1387" s="9"/>
      <c r="V1387" s="9" t="str">
        <f t="shared" si="2267"/>
        <v/>
      </c>
      <c r="W1387" s="9"/>
      <c r="X1387" s="62" t="str">
        <f t="shared" ref="X1387:Y1387" si="2402">IF(Q1387="","",X1383)</f>
        <v/>
      </c>
      <c r="Y1387" s="9" t="str">
        <f t="shared" si="2402"/>
        <v/>
      </c>
      <c r="Z1387" s="9" t="str">
        <f t="shared" si="2269"/>
        <v/>
      </c>
      <c r="AA1387" s="10" t="str">
        <f t="shared" si="2270"/>
        <v/>
      </c>
      <c r="AB1387" s="7"/>
      <c r="AD1387" s="15"/>
      <c r="AE1387" s="9"/>
      <c r="AF1387" s="9" t="str">
        <f t="shared" si="2271"/>
        <v/>
      </c>
      <c r="AG1387" s="9"/>
      <c r="AH1387" s="9" t="str">
        <f t="shared" si="2272"/>
        <v/>
      </c>
      <c r="AI1387" s="9"/>
      <c r="AJ1387" s="9" t="str">
        <f t="shared" si="2273"/>
        <v/>
      </c>
      <c r="AK1387" s="9"/>
      <c r="AL1387" s="62" t="str">
        <f t="shared" ref="AL1387:AM1387" si="2403">IF(AE1387="","",AL1383)</f>
        <v/>
      </c>
      <c r="AM1387" s="9" t="str">
        <f t="shared" si="2403"/>
        <v/>
      </c>
      <c r="AN1387" s="9" t="str">
        <f t="shared" si="2275"/>
        <v/>
      </c>
      <c r="AO1387" s="10" t="str">
        <f t="shared" si="2276"/>
        <v/>
      </c>
      <c r="AP1387" s="7"/>
      <c r="AR1387" s="17"/>
      <c r="AS1387" s="9"/>
      <c r="AT1387" s="9" t="str">
        <f t="shared" si="2277"/>
        <v/>
      </c>
      <c r="AU1387" s="9"/>
      <c r="AV1387" s="9" t="str">
        <f t="shared" si="2278"/>
        <v/>
      </c>
      <c r="AW1387" s="9"/>
      <c r="AX1387" s="9" t="str">
        <f t="shared" si="2279"/>
        <v/>
      </c>
      <c r="AY1387" s="9"/>
      <c r="AZ1387" s="62" t="str">
        <f t="shared" ref="AZ1387:BA1387" si="2404">IF(AS1387="","",AZ1383)</f>
        <v/>
      </c>
      <c r="BA1387" s="9" t="str">
        <f t="shared" si="2404"/>
        <v/>
      </c>
      <c r="BB1387" s="9" t="str">
        <f t="shared" si="2298"/>
        <v/>
      </c>
      <c r="BC1387" s="10" t="str">
        <f t="shared" si="2299"/>
        <v/>
      </c>
      <c r="BD1387" s="10"/>
      <c r="BF1387" s="15"/>
      <c r="BG1387" s="9"/>
      <c r="BH1387" s="9" t="str">
        <f t="shared" si="2308"/>
        <v/>
      </c>
      <c r="BI1387" s="73"/>
      <c r="BJ1387" s="9" t="str">
        <f t="shared" si="2309"/>
        <v/>
      </c>
      <c r="BK1387" s="9"/>
      <c r="BL1387" s="9" t="str">
        <f t="shared" si="2310"/>
        <v/>
      </c>
      <c r="BM1387" s="9"/>
      <c r="BN1387" s="9"/>
      <c r="BO1387" s="9" t="str">
        <f t="shared" si="2311"/>
        <v/>
      </c>
      <c r="BP1387" s="10" t="str">
        <f t="shared" si="2312"/>
        <v/>
      </c>
      <c r="BQ1387" s="7"/>
      <c r="BS1387" s="1"/>
      <c r="BT1387" s="15"/>
      <c r="BU1387" s="9"/>
      <c r="BV1387" s="9" t="str">
        <f t="shared" si="2313"/>
        <v/>
      </c>
      <c r="BW1387" s="9"/>
      <c r="BX1387" s="9" t="str">
        <f t="shared" si="2314"/>
        <v/>
      </c>
      <c r="BY1387" s="9"/>
      <c r="BZ1387" s="9" t="str">
        <f t="shared" si="2315"/>
        <v/>
      </c>
      <c r="CA1387" s="9"/>
      <c r="CB1387" s="9"/>
      <c r="CC1387" s="9"/>
      <c r="CD1387" s="9" t="str">
        <f t="shared" si="2316"/>
        <v/>
      </c>
      <c r="CE1387" s="10" t="str">
        <f t="shared" si="2317"/>
        <v/>
      </c>
      <c r="CF1387" s="7"/>
      <c r="CH1387" s="15"/>
      <c r="CI1387" s="9"/>
      <c r="CJ1387" s="9" t="str">
        <f t="shared" si="2318"/>
        <v/>
      </c>
      <c r="CK1387" s="9"/>
      <c r="CL1387" s="9" t="str">
        <f t="shared" si="2319"/>
        <v/>
      </c>
      <c r="CM1387" s="9"/>
      <c r="CN1387" s="9" t="str">
        <f t="shared" si="2320"/>
        <v/>
      </c>
      <c r="CO1387" s="9"/>
      <c r="CP1387" s="9"/>
      <c r="CQ1387" s="9"/>
      <c r="CR1387" s="9" t="str">
        <f t="shared" si="2321"/>
        <v/>
      </c>
      <c r="CS1387" s="10" t="str">
        <f t="shared" si="2322"/>
        <v/>
      </c>
      <c r="CT1387" s="7"/>
    </row>
    <row r="1388" spans="1:98" ht="15" customHeight="1" thickBot="1">
      <c r="A1388" s="23"/>
      <c r="B1388" s="23"/>
      <c r="C1388" s="24"/>
      <c r="D1388" s="24" t="str">
        <f t="shared" si="2259"/>
        <v/>
      </c>
      <c r="E1388" s="24"/>
      <c r="F1388" s="24" t="str">
        <f t="shared" si="2260"/>
        <v/>
      </c>
      <c r="G1388" s="24"/>
      <c r="H1388" s="24" t="str">
        <f t="shared" si="2261"/>
        <v/>
      </c>
      <c r="I1388" s="24"/>
      <c r="J1388" s="63" t="str">
        <f t="shared" ref="J1388:K1388" si="2405">IF(C1388="","",J1384)</f>
        <v/>
      </c>
      <c r="K1388" s="96" t="str">
        <f t="shared" si="2405"/>
        <v/>
      </c>
      <c r="L1388" s="24" t="str">
        <f t="shared" si="2263"/>
        <v/>
      </c>
      <c r="M1388" s="26" t="str">
        <f t="shared" si="2264"/>
        <v/>
      </c>
      <c r="N1388" s="7"/>
      <c r="P1388" s="23"/>
      <c r="Q1388" s="24"/>
      <c r="R1388" s="24" t="str">
        <f t="shared" si="2265"/>
        <v/>
      </c>
      <c r="S1388" s="24"/>
      <c r="T1388" s="24" t="str">
        <f t="shared" si="2266"/>
        <v/>
      </c>
      <c r="U1388" s="24"/>
      <c r="V1388" s="24" t="str">
        <f t="shared" si="2267"/>
        <v/>
      </c>
      <c r="W1388" s="24"/>
      <c r="X1388" s="63" t="str">
        <f t="shared" ref="X1388:Y1388" si="2406">IF(Q1388="","",X1384)</f>
        <v/>
      </c>
      <c r="Y1388" s="96" t="str">
        <f t="shared" si="2406"/>
        <v/>
      </c>
      <c r="Z1388" s="24" t="str">
        <f t="shared" si="2269"/>
        <v/>
      </c>
      <c r="AA1388" s="26" t="str">
        <f t="shared" si="2270"/>
        <v/>
      </c>
      <c r="AB1388" s="7"/>
      <c r="AD1388" s="23"/>
      <c r="AE1388" s="24"/>
      <c r="AF1388" s="24" t="str">
        <f t="shared" si="2271"/>
        <v/>
      </c>
      <c r="AG1388" s="24"/>
      <c r="AH1388" s="24" t="str">
        <f t="shared" si="2272"/>
        <v/>
      </c>
      <c r="AI1388" s="24"/>
      <c r="AJ1388" s="24" t="str">
        <f t="shared" si="2273"/>
        <v/>
      </c>
      <c r="AK1388" s="24"/>
      <c r="AL1388" s="63" t="str">
        <f t="shared" ref="AL1388:AM1388" si="2407">IF(AE1388="","",AL1384)</f>
        <v/>
      </c>
      <c r="AM1388" s="96" t="str">
        <f t="shared" si="2407"/>
        <v/>
      </c>
      <c r="AN1388" s="24" t="str">
        <f t="shared" si="2275"/>
        <v/>
      </c>
      <c r="AO1388" s="26" t="str">
        <f t="shared" si="2276"/>
        <v/>
      </c>
      <c r="AP1388" s="7"/>
      <c r="AR1388" s="23"/>
      <c r="AS1388" s="24"/>
      <c r="AT1388" s="24" t="str">
        <f t="shared" si="2277"/>
        <v/>
      </c>
      <c r="AU1388" s="24"/>
      <c r="AV1388" s="24" t="str">
        <f t="shared" si="2278"/>
        <v/>
      </c>
      <c r="AW1388" s="24"/>
      <c r="AX1388" s="24" t="str">
        <f t="shared" si="2279"/>
        <v/>
      </c>
      <c r="AY1388" s="24"/>
      <c r="AZ1388" s="63" t="str">
        <f t="shared" ref="AZ1388:BA1388" si="2408">IF(AS1388="","",AZ1384)</f>
        <v/>
      </c>
      <c r="BA1388" s="96" t="str">
        <f t="shared" si="2408"/>
        <v/>
      </c>
      <c r="BB1388" s="24" t="str">
        <f t="shared" si="2298"/>
        <v/>
      </c>
      <c r="BC1388" s="26" t="str">
        <f t="shared" si="2299"/>
        <v/>
      </c>
      <c r="BD1388" s="26"/>
      <c r="BF1388" s="15"/>
      <c r="BG1388" s="9"/>
      <c r="BH1388" s="9" t="str">
        <f t="shared" si="2308"/>
        <v/>
      </c>
      <c r="BI1388" s="73"/>
      <c r="BJ1388" s="9" t="str">
        <f t="shared" si="2309"/>
        <v/>
      </c>
      <c r="BK1388" s="9"/>
      <c r="BL1388" s="9" t="str">
        <f t="shared" si="2310"/>
        <v/>
      </c>
      <c r="BM1388" s="9"/>
      <c r="BN1388" s="9"/>
      <c r="BO1388" s="9" t="str">
        <f t="shared" si="2311"/>
        <v/>
      </c>
      <c r="BP1388" s="10" t="str">
        <f t="shared" si="2312"/>
        <v/>
      </c>
      <c r="BQ1388" s="7"/>
      <c r="BS1388" s="1"/>
      <c r="BT1388" s="15"/>
      <c r="BU1388" s="9"/>
      <c r="BV1388" s="9" t="str">
        <f t="shared" si="2313"/>
        <v/>
      </c>
      <c r="BW1388" s="9"/>
      <c r="BX1388" s="9" t="str">
        <f t="shared" si="2314"/>
        <v/>
      </c>
      <c r="BY1388" s="9"/>
      <c r="BZ1388" s="9" t="str">
        <f t="shared" si="2315"/>
        <v/>
      </c>
      <c r="CA1388" s="9"/>
      <c r="CB1388" s="9"/>
      <c r="CC1388" s="9"/>
      <c r="CD1388" s="9" t="str">
        <f t="shared" si="2316"/>
        <v/>
      </c>
      <c r="CE1388" s="10" t="str">
        <f t="shared" si="2317"/>
        <v/>
      </c>
      <c r="CF1388" s="7"/>
      <c r="CH1388" s="15"/>
      <c r="CI1388" s="9"/>
      <c r="CJ1388" s="9" t="str">
        <f t="shared" si="2318"/>
        <v/>
      </c>
      <c r="CK1388" s="9"/>
      <c r="CL1388" s="9" t="str">
        <f t="shared" si="2319"/>
        <v/>
      </c>
      <c r="CM1388" s="9"/>
      <c r="CN1388" s="9" t="str">
        <f t="shared" si="2320"/>
        <v/>
      </c>
      <c r="CO1388" s="9"/>
      <c r="CP1388" s="9"/>
      <c r="CQ1388" s="9"/>
      <c r="CR1388" s="9" t="str">
        <f t="shared" si="2321"/>
        <v/>
      </c>
      <c r="CS1388" s="10" t="str">
        <f t="shared" si="2322"/>
        <v/>
      </c>
      <c r="CT1388" s="7"/>
    </row>
    <row r="1389" spans="1:98" ht="15" customHeight="1" thickTop="1">
      <c r="A1389" s="15"/>
      <c r="B1389" s="6" t="str">
        <f>IF(A1389="","",SUM(D1389:D1392)+SUM(R1389:R1392)+BH1362+SUM(BV1389:BV1392))</f>
        <v/>
      </c>
      <c r="C1389" s="78"/>
      <c r="D1389" s="78" t="str">
        <f t="shared" si="2259"/>
        <v/>
      </c>
      <c r="E1389" s="78"/>
      <c r="F1389" s="28" t="str">
        <f t="shared" si="2260"/>
        <v/>
      </c>
      <c r="G1389" s="78"/>
      <c r="H1389" s="78" t="str">
        <f t="shared" si="2261"/>
        <v/>
      </c>
      <c r="I1389" s="78"/>
      <c r="J1389" s="90"/>
      <c r="K1389" s="91"/>
      <c r="L1389" s="28" t="str">
        <f t="shared" si="2263"/>
        <v/>
      </c>
      <c r="M1389" s="29" t="str">
        <f t="shared" si="2264"/>
        <v/>
      </c>
      <c r="N1389" s="7"/>
      <c r="P1389" s="89" t="str">
        <f>IF(A1389="","",A1389)</f>
        <v/>
      </c>
      <c r="Q1389" s="78"/>
      <c r="R1389" s="78" t="str">
        <f t="shared" si="2265"/>
        <v/>
      </c>
      <c r="S1389" s="78"/>
      <c r="T1389" s="28" t="str">
        <f t="shared" si="2266"/>
        <v/>
      </c>
      <c r="U1389" s="78"/>
      <c r="V1389" s="78" t="str">
        <f t="shared" si="2267"/>
        <v/>
      </c>
      <c r="W1389" s="78"/>
      <c r="X1389" s="90"/>
      <c r="Y1389" s="91"/>
      <c r="Z1389" s="28" t="str">
        <f t="shared" si="2269"/>
        <v/>
      </c>
      <c r="AA1389" s="29" t="str">
        <f t="shared" si="2270"/>
        <v/>
      </c>
      <c r="AB1389" s="7"/>
      <c r="AD1389" s="89" t="str">
        <f>IF(BQ1389="","",BQ1389)</f>
        <v/>
      </c>
      <c r="AE1389" s="78"/>
      <c r="AF1389" s="78" t="str">
        <f t="shared" si="2271"/>
        <v/>
      </c>
      <c r="AG1389" s="78"/>
      <c r="AH1389" s="28" t="str">
        <f t="shared" si="2272"/>
        <v/>
      </c>
      <c r="AI1389" s="78"/>
      <c r="AJ1389" s="78" t="str">
        <f t="shared" si="2273"/>
        <v/>
      </c>
      <c r="AK1389" s="78"/>
      <c r="AL1389" s="90" t="str">
        <f t="shared" ref="AL1389:AM1389" si="2409">IF(AE1389="","",AL1385)</f>
        <v/>
      </c>
      <c r="AM1389" s="91" t="str">
        <f t="shared" si="2409"/>
        <v/>
      </c>
      <c r="AN1389" s="28" t="str">
        <f t="shared" si="2275"/>
        <v/>
      </c>
      <c r="AO1389" s="29" t="str">
        <f t="shared" si="2276"/>
        <v/>
      </c>
      <c r="AP1389" s="7"/>
      <c r="AR1389" s="89"/>
      <c r="AS1389" s="78"/>
      <c r="AT1389" s="78" t="str">
        <f t="shared" si="2277"/>
        <v/>
      </c>
      <c r="AU1389" s="78"/>
      <c r="AV1389" s="28" t="str">
        <f t="shared" si="2278"/>
        <v/>
      </c>
      <c r="AW1389" s="78"/>
      <c r="AX1389" s="78" t="str">
        <f t="shared" si="2279"/>
        <v/>
      </c>
      <c r="AY1389" s="78"/>
      <c r="AZ1389" s="90" t="str">
        <f t="shared" ref="AZ1389:BA1389" si="2410">IF(AS1389="","",AZ1385)</f>
        <v/>
      </c>
      <c r="BA1389" s="91" t="str">
        <f t="shared" si="2410"/>
        <v/>
      </c>
      <c r="BB1389" s="28" t="str">
        <f t="shared" si="2298"/>
        <v/>
      </c>
      <c r="BC1389" s="29" t="str">
        <f t="shared" si="2299"/>
        <v/>
      </c>
      <c r="BD1389" s="29"/>
      <c r="BF1389" s="15"/>
      <c r="BG1389" s="9"/>
      <c r="BH1389" s="9" t="str">
        <f t="shared" si="2308"/>
        <v/>
      </c>
      <c r="BI1389" s="73"/>
      <c r="BJ1389" s="9" t="str">
        <f t="shared" si="2309"/>
        <v/>
      </c>
      <c r="BK1389" s="9"/>
      <c r="BL1389" s="9" t="str">
        <f t="shared" si="2310"/>
        <v/>
      </c>
      <c r="BM1389" s="9"/>
      <c r="BN1389" s="9"/>
      <c r="BO1389" s="9" t="str">
        <f t="shared" si="2311"/>
        <v/>
      </c>
      <c r="BP1389" s="10" t="str">
        <f t="shared" si="2312"/>
        <v/>
      </c>
      <c r="BQ1389" s="7"/>
      <c r="BS1389" s="1"/>
      <c r="BT1389" s="15"/>
      <c r="BU1389" s="9"/>
      <c r="BV1389" s="9" t="str">
        <f t="shared" si="2313"/>
        <v/>
      </c>
      <c r="BW1389" s="9"/>
      <c r="BX1389" s="9" t="str">
        <f t="shared" si="2314"/>
        <v/>
      </c>
      <c r="BY1389" s="9"/>
      <c r="BZ1389" s="9" t="str">
        <f t="shared" si="2315"/>
        <v/>
      </c>
      <c r="CA1389" s="9"/>
      <c r="CB1389" s="9"/>
      <c r="CC1389" s="9"/>
      <c r="CD1389" s="9" t="str">
        <f t="shared" si="2316"/>
        <v/>
      </c>
      <c r="CE1389" s="10" t="str">
        <f t="shared" si="2317"/>
        <v/>
      </c>
      <c r="CF1389" s="7"/>
      <c r="CH1389" s="15"/>
      <c r="CI1389" s="9"/>
      <c r="CJ1389" s="9" t="str">
        <f t="shared" si="2318"/>
        <v/>
      </c>
      <c r="CK1389" s="9"/>
      <c r="CL1389" s="9" t="str">
        <f t="shared" si="2319"/>
        <v/>
      </c>
      <c r="CM1389" s="9"/>
      <c r="CN1389" s="9" t="str">
        <f t="shared" si="2320"/>
        <v/>
      </c>
      <c r="CO1389" s="9"/>
      <c r="CP1389" s="9"/>
      <c r="CQ1389" s="9"/>
      <c r="CR1389" s="9" t="str">
        <f t="shared" si="2321"/>
        <v/>
      </c>
      <c r="CS1389" s="10" t="str">
        <f t="shared" si="2322"/>
        <v/>
      </c>
      <c r="CT1389" s="7"/>
    </row>
    <row r="1390" spans="1:98" ht="15" customHeight="1">
      <c r="A1390" s="15"/>
      <c r="B1390" s="15"/>
      <c r="C1390" s="9"/>
      <c r="D1390" s="9" t="str">
        <f t="shared" si="2259"/>
        <v/>
      </c>
      <c r="E1390" s="9"/>
      <c r="F1390" s="9" t="str">
        <f t="shared" si="2260"/>
        <v/>
      </c>
      <c r="G1390" s="9"/>
      <c r="H1390" s="9" t="str">
        <f t="shared" si="2261"/>
        <v/>
      </c>
      <c r="I1390" s="9"/>
      <c r="J1390" s="62"/>
      <c r="K1390" s="95"/>
      <c r="L1390" s="9" t="str">
        <f t="shared" si="2263"/>
        <v/>
      </c>
      <c r="M1390" s="10" t="str">
        <f t="shared" si="2264"/>
        <v/>
      </c>
      <c r="N1390" s="7"/>
      <c r="P1390" s="15"/>
      <c r="Q1390" s="9"/>
      <c r="R1390" s="9" t="str">
        <f t="shared" si="2265"/>
        <v/>
      </c>
      <c r="S1390" s="9"/>
      <c r="T1390" s="9" t="str">
        <f t="shared" si="2266"/>
        <v/>
      </c>
      <c r="U1390" s="9"/>
      <c r="V1390" s="9" t="str">
        <f t="shared" si="2267"/>
        <v/>
      </c>
      <c r="W1390" s="9"/>
      <c r="X1390" s="62"/>
      <c r="Y1390" s="95"/>
      <c r="Z1390" s="9" t="str">
        <f t="shared" si="2269"/>
        <v/>
      </c>
      <c r="AA1390" s="10" t="str">
        <f t="shared" si="2270"/>
        <v/>
      </c>
      <c r="AB1390" s="7"/>
      <c r="AD1390" s="15"/>
      <c r="AE1390" s="9"/>
      <c r="AF1390" s="9" t="str">
        <f t="shared" si="2271"/>
        <v/>
      </c>
      <c r="AG1390" s="9"/>
      <c r="AH1390" s="9" t="str">
        <f t="shared" si="2272"/>
        <v/>
      </c>
      <c r="AI1390" s="9"/>
      <c r="AJ1390" s="9" t="str">
        <f t="shared" si="2273"/>
        <v/>
      </c>
      <c r="AK1390" s="9"/>
      <c r="AL1390" s="62" t="str">
        <f t="shared" ref="AL1390:AM1390" si="2411">IF(AE1390="","",AL1386)</f>
        <v/>
      </c>
      <c r="AM1390" s="95" t="str">
        <f t="shared" si="2411"/>
        <v/>
      </c>
      <c r="AN1390" s="9" t="str">
        <f t="shared" si="2275"/>
        <v/>
      </c>
      <c r="AO1390" s="10" t="str">
        <f t="shared" si="2276"/>
        <v/>
      </c>
      <c r="AP1390" s="7"/>
      <c r="AR1390" s="15"/>
      <c r="AS1390" s="9"/>
      <c r="AT1390" s="9" t="str">
        <f t="shared" si="2277"/>
        <v/>
      </c>
      <c r="AU1390" s="9"/>
      <c r="AV1390" s="9" t="str">
        <f t="shared" si="2278"/>
        <v/>
      </c>
      <c r="AW1390" s="9"/>
      <c r="AX1390" s="9" t="str">
        <f t="shared" si="2279"/>
        <v/>
      </c>
      <c r="AY1390" s="9"/>
      <c r="AZ1390" s="62" t="str">
        <f t="shared" ref="AZ1390:BA1390" si="2412">IF(AS1390="","",AZ1386)</f>
        <v/>
      </c>
      <c r="BA1390" s="95" t="str">
        <f t="shared" si="2412"/>
        <v/>
      </c>
      <c r="BB1390" s="9" t="str">
        <f t="shared" si="2298"/>
        <v/>
      </c>
      <c r="BC1390" s="10" t="str">
        <f t="shared" si="2299"/>
        <v/>
      </c>
      <c r="BD1390" s="10"/>
      <c r="BF1390" s="15"/>
      <c r="BG1390" s="9"/>
      <c r="BH1390" s="9" t="str">
        <f t="shared" si="2308"/>
        <v/>
      </c>
      <c r="BI1390" s="73"/>
      <c r="BJ1390" s="9" t="str">
        <f t="shared" si="2309"/>
        <v/>
      </c>
      <c r="BK1390" s="9"/>
      <c r="BL1390" s="9" t="str">
        <f t="shared" si="2310"/>
        <v/>
      </c>
      <c r="BM1390" s="9"/>
      <c r="BN1390" s="9"/>
      <c r="BO1390" s="9" t="str">
        <f t="shared" si="2311"/>
        <v/>
      </c>
      <c r="BP1390" s="10" t="str">
        <f t="shared" si="2312"/>
        <v/>
      </c>
      <c r="BQ1390" s="7"/>
      <c r="BS1390" s="1"/>
      <c r="BT1390" s="15"/>
      <c r="BU1390" s="9"/>
      <c r="BV1390" s="9" t="str">
        <f t="shared" si="2313"/>
        <v/>
      </c>
      <c r="BW1390" s="9"/>
      <c r="BX1390" s="9" t="str">
        <f t="shared" si="2314"/>
        <v/>
      </c>
      <c r="BY1390" s="9"/>
      <c r="BZ1390" s="9" t="str">
        <f t="shared" si="2315"/>
        <v/>
      </c>
      <c r="CA1390" s="9"/>
      <c r="CB1390" s="9"/>
      <c r="CC1390" s="9"/>
      <c r="CD1390" s="9" t="str">
        <f t="shared" si="2316"/>
        <v/>
      </c>
      <c r="CE1390" s="10" t="str">
        <f t="shared" si="2317"/>
        <v/>
      </c>
      <c r="CF1390" s="7"/>
      <c r="CH1390" s="15"/>
      <c r="CI1390" s="9"/>
      <c r="CJ1390" s="9" t="str">
        <f t="shared" si="2318"/>
        <v/>
      </c>
      <c r="CK1390" s="9"/>
      <c r="CL1390" s="9" t="str">
        <f t="shared" si="2319"/>
        <v/>
      </c>
      <c r="CM1390" s="9"/>
      <c r="CN1390" s="9" t="str">
        <f t="shared" si="2320"/>
        <v/>
      </c>
      <c r="CO1390" s="9"/>
      <c r="CP1390" s="9"/>
      <c r="CQ1390" s="9"/>
      <c r="CR1390" s="9" t="str">
        <f t="shared" si="2321"/>
        <v/>
      </c>
      <c r="CS1390" s="10" t="str">
        <f t="shared" si="2322"/>
        <v/>
      </c>
      <c r="CT1390" s="7"/>
    </row>
    <row r="1391" spans="1:98" ht="15" customHeight="1">
      <c r="A1391" s="15"/>
      <c r="B1391" s="15"/>
      <c r="C1391" s="9"/>
      <c r="D1391" s="9" t="str">
        <f t="shared" si="2259"/>
        <v/>
      </c>
      <c r="E1391" s="9"/>
      <c r="F1391" s="9" t="str">
        <f t="shared" si="2260"/>
        <v/>
      </c>
      <c r="G1391" s="9"/>
      <c r="H1391" s="9" t="str">
        <f t="shared" si="2261"/>
        <v/>
      </c>
      <c r="I1391" s="9"/>
      <c r="J1391" s="62"/>
      <c r="K1391" s="95"/>
      <c r="L1391" s="9" t="str">
        <f t="shared" si="2263"/>
        <v/>
      </c>
      <c r="M1391" s="10" t="str">
        <f t="shared" si="2264"/>
        <v/>
      </c>
      <c r="N1391" s="7"/>
      <c r="P1391" s="15"/>
      <c r="Q1391" s="9"/>
      <c r="R1391" s="9" t="str">
        <f t="shared" si="2265"/>
        <v/>
      </c>
      <c r="S1391" s="9"/>
      <c r="T1391" s="9" t="str">
        <f t="shared" si="2266"/>
        <v/>
      </c>
      <c r="U1391" s="9"/>
      <c r="V1391" s="9" t="str">
        <f t="shared" si="2267"/>
        <v/>
      </c>
      <c r="W1391" s="9"/>
      <c r="X1391" s="62"/>
      <c r="Y1391" s="95"/>
      <c r="Z1391" s="9" t="str">
        <f t="shared" si="2269"/>
        <v/>
      </c>
      <c r="AA1391" s="10" t="str">
        <f t="shared" si="2270"/>
        <v/>
      </c>
      <c r="AB1391" s="7"/>
      <c r="AD1391" s="15"/>
      <c r="AE1391" s="9"/>
      <c r="AF1391" s="9" t="str">
        <f t="shared" si="2271"/>
        <v/>
      </c>
      <c r="AG1391" s="9"/>
      <c r="AH1391" s="9" t="str">
        <f t="shared" si="2272"/>
        <v/>
      </c>
      <c r="AI1391" s="9"/>
      <c r="AJ1391" s="9" t="str">
        <f t="shared" si="2273"/>
        <v/>
      </c>
      <c r="AK1391" s="9"/>
      <c r="AL1391" s="62" t="str">
        <f t="shared" ref="AL1391:AM1391" si="2413">IF(AE1391="","",AL1387)</f>
        <v/>
      </c>
      <c r="AM1391" s="9" t="str">
        <f t="shared" si="2413"/>
        <v/>
      </c>
      <c r="AN1391" s="9" t="str">
        <f t="shared" si="2275"/>
        <v/>
      </c>
      <c r="AO1391" s="10" t="str">
        <f t="shared" si="2276"/>
        <v/>
      </c>
      <c r="AP1391" s="7"/>
      <c r="AR1391" s="17"/>
      <c r="AS1391" s="9"/>
      <c r="AT1391" s="9" t="str">
        <f t="shared" si="2277"/>
        <v/>
      </c>
      <c r="AU1391" s="9"/>
      <c r="AV1391" s="9" t="str">
        <f t="shared" si="2278"/>
        <v/>
      </c>
      <c r="AW1391" s="9"/>
      <c r="AX1391" s="9" t="str">
        <f t="shared" si="2279"/>
        <v/>
      </c>
      <c r="AY1391" s="9"/>
      <c r="AZ1391" s="62" t="str">
        <f t="shared" ref="AZ1391:BA1391" si="2414">IF(AS1391="","",AZ1387)</f>
        <v/>
      </c>
      <c r="BA1391" s="9" t="str">
        <f t="shared" si="2414"/>
        <v/>
      </c>
      <c r="BB1391" s="9" t="str">
        <f t="shared" si="2298"/>
        <v/>
      </c>
      <c r="BC1391" s="10" t="str">
        <f t="shared" si="2299"/>
        <v/>
      </c>
      <c r="BD1391" s="10"/>
      <c r="BF1391" s="15"/>
      <c r="BG1391" s="9"/>
      <c r="BH1391" s="9" t="str">
        <f t="shared" si="2308"/>
        <v/>
      </c>
      <c r="BI1391" s="73"/>
      <c r="BJ1391" s="9" t="str">
        <f t="shared" si="2309"/>
        <v/>
      </c>
      <c r="BK1391" s="9"/>
      <c r="BL1391" s="9" t="str">
        <f t="shared" si="2310"/>
        <v/>
      </c>
      <c r="BM1391" s="9"/>
      <c r="BN1391" s="9"/>
      <c r="BO1391" s="9" t="str">
        <f t="shared" si="2311"/>
        <v/>
      </c>
      <c r="BP1391" s="10" t="str">
        <f t="shared" si="2312"/>
        <v/>
      </c>
      <c r="BQ1391" s="7"/>
      <c r="BS1391" s="1"/>
      <c r="BT1391" s="15"/>
      <c r="BU1391" s="9"/>
      <c r="BV1391" s="9" t="str">
        <f t="shared" si="2313"/>
        <v/>
      </c>
      <c r="BW1391" s="9"/>
      <c r="BX1391" s="9" t="str">
        <f t="shared" si="2314"/>
        <v/>
      </c>
      <c r="BY1391" s="9"/>
      <c r="BZ1391" s="9" t="str">
        <f t="shared" si="2315"/>
        <v/>
      </c>
      <c r="CA1391" s="9"/>
      <c r="CB1391" s="9"/>
      <c r="CC1391" s="9"/>
      <c r="CD1391" s="9" t="str">
        <f t="shared" si="2316"/>
        <v/>
      </c>
      <c r="CE1391" s="10" t="str">
        <f t="shared" si="2317"/>
        <v/>
      </c>
      <c r="CF1391" s="7"/>
      <c r="CH1391" s="15"/>
      <c r="CI1391" s="9"/>
      <c r="CJ1391" s="9" t="str">
        <f t="shared" si="2318"/>
        <v/>
      </c>
      <c r="CK1391" s="9"/>
      <c r="CL1391" s="9" t="str">
        <f t="shared" si="2319"/>
        <v/>
      </c>
      <c r="CM1391" s="9"/>
      <c r="CN1391" s="9" t="str">
        <f t="shared" si="2320"/>
        <v/>
      </c>
      <c r="CO1391" s="9"/>
      <c r="CP1391" s="9"/>
      <c r="CQ1391" s="9"/>
      <c r="CR1391" s="9" t="str">
        <f t="shared" si="2321"/>
        <v/>
      </c>
      <c r="CS1391" s="10" t="str">
        <f t="shared" si="2322"/>
        <v/>
      </c>
      <c r="CT1391" s="7"/>
    </row>
    <row r="1392" spans="1:98" ht="15" customHeight="1" thickBot="1">
      <c r="A1392" s="23"/>
      <c r="B1392" s="23"/>
      <c r="C1392" s="24"/>
      <c r="D1392" s="24" t="str">
        <f t="shared" si="2259"/>
        <v/>
      </c>
      <c r="E1392" s="24"/>
      <c r="F1392" s="24" t="str">
        <f t="shared" si="2260"/>
        <v/>
      </c>
      <c r="G1392" s="24"/>
      <c r="H1392" s="24" t="str">
        <f t="shared" si="2261"/>
        <v/>
      </c>
      <c r="I1392" s="24"/>
      <c r="J1392" s="63"/>
      <c r="K1392" s="24"/>
      <c r="L1392" s="24" t="str">
        <f t="shared" si="2263"/>
        <v/>
      </c>
      <c r="M1392" s="26" t="str">
        <f t="shared" si="2264"/>
        <v/>
      </c>
      <c r="N1392" s="7"/>
      <c r="P1392" s="23"/>
      <c r="Q1392" s="24"/>
      <c r="R1392" s="24" t="str">
        <f t="shared" si="2265"/>
        <v/>
      </c>
      <c r="S1392" s="24"/>
      <c r="T1392" s="24" t="str">
        <f t="shared" si="2266"/>
        <v/>
      </c>
      <c r="U1392" s="24"/>
      <c r="V1392" s="24" t="str">
        <f t="shared" si="2267"/>
        <v/>
      </c>
      <c r="W1392" s="24"/>
      <c r="X1392" s="63"/>
      <c r="Y1392" s="24"/>
      <c r="Z1392" s="24" t="str">
        <f t="shared" si="2269"/>
        <v/>
      </c>
      <c r="AA1392" s="26" t="str">
        <f t="shared" si="2270"/>
        <v/>
      </c>
      <c r="AB1392" s="7"/>
      <c r="AD1392" s="23"/>
      <c r="AE1392" s="24"/>
      <c r="AF1392" s="24" t="str">
        <f t="shared" si="2271"/>
        <v/>
      </c>
      <c r="AG1392" s="24"/>
      <c r="AH1392" s="24" t="str">
        <f t="shared" si="2272"/>
        <v/>
      </c>
      <c r="AI1392" s="24"/>
      <c r="AJ1392" s="24" t="str">
        <f t="shared" si="2273"/>
        <v/>
      </c>
      <c r="AK1392" s="24"/>
      <c r="AL1392" s="63" t="str">
        <f t="shared" ref="AL1392:AM1392" si="2415">IF(AE1392="","",AL1388)</f>
        <v/>
      </c>
      <c r="AM1392" s="96" t="str">
        <f t="shared" si="2415"/>
        <v/>
      </c>
      <c r="AN1392" s="24" t="str">
        <f t="shared" si="2275"/>
        <v/>
      </c>
      <c r="AO1392" s="26" t="str">
        <f t="shared" si="2276"/>
        <v/>
      </c>
      <c r="AP1392" s="7"/>
      <c r="AR1392" s="23"/>
      <c r="AS1392" s="24"/>
      <c r="AT1392" s="24" t="str">
        <f t="shared" si="2277"/>
        <v/>
      </c>
      <c r="AU1392" s="24"/>
      <c r="AV1392" s="24" t="str">
        <f t="shared" si="2278"/>
        <v/>
      </c>
      <c r="AW1392" s="24"/>
      <c r="AX1392" s="24" t="str">
        <f t="shared" si="2279"/>
        <v/>
      </c>
      <c r="AY1392" s="24"/>
      <c r="AZ1392" s="63" t="str">
        <f t="shared" ref="AZ1392:BA1392" si="2416">IF(AS1392="","",AZ1388)</f>
        <v/>
      </c>
      <c r="BA1392" s="96" t="str">
        <f t="shared" si="2416"/>
        <v/>
      </c>
      <c r="BB1392" s="24" t="str">
        <f t="shared" si="2298"/>
        <v/>
      </c>
      <c r="BC1392" s="26" t="str">
        <f t="shared" si="2299"/>
        <v/>
      </c>
      <c r="BD1392" s="26"/>
      <c r="BF1392" s="15"/>
      <c r="BG1392" s="9"/>
      <c r="BH1392" s="9" t="str">
        <f t="shared" si="2308"/>
        <v/>
      </c>
      <c r="BI1392" s="73"/>
      <c r="BJ1392" s="9" t="str">
        <f t="shared" si="2309"/>
        <v/>
      </c>
      <c r="BK1392" s="9"/>
      <c r="BL1392" s="9" t="str">
        <f t="shared" si="2310"/>
        <v/>
      </c>
      <c r="BM1392" s="9"/>
      <c r="BN1392" s="9"/>
      <c r="BO1392" s="9" t="str">
        <f t="shared" si="2311"/>
        <v/>
      </c>
      <c r="BP1392" s="10" t="str">
        <f t="shared" si="2312"/>
        <v/>
      </c>
      <c r="BQ1392" s="7"/>
      <c r="BS1392" s="1"/>
      <c r="BT1392" s="15"/>
      <c r="BU1392" s="9"/>
      <c r="BV1392" s="9" t="str">
        <f t="shared" si="2313"/>
        <v/>
      </c>
      <c r="BW1392" s="9"/>
      <c r="BX1392" s="9" t="str">
        <f t="shared" si="2314"/>
        <v/>
      </c>
      <c r="BY1392" s="9"/>
      <c r="BZ1392" s="9" t="str">
        <f t="shared" si="2315"/>
        <v/>
      </c>
      <c r="CA1392" s="9"/>
      <c r="CB1392" s="9"/>
      <c r="CC1392" s="9"/>
      <c r="CD1392" s="9" t="str">
        <f t="shared" si="2316"/>
        <v/>
      </c>
      <c r="CE1392" s="10" t="str">
        <f t="shared" si="2317"/>
        <v/>
      </c>
      <c r="CF1392" s="7"/>
      <c r="CH1392" s="15"/>
      <c r="CI1392" s="9"/>
      <c r="CJ1392" s="9" t="str">
        <f t="shared" si="2318"/>
        <v/>
      </c>
      <c r="CK1392" s="9"/>
      <c r="CL1392" s="9" t="str">
        <f t="shared" si="2319"/>
        <v/>
      </c>
      <c r="CM1392" s="9"/>
      <c r="CN1392" s="9" t="str">
        <f t="shared" si="2320"/>
        <v/>
      </c>
      <c r="CO1392" s="9"/>
      <c r="CP1392" s="9"/>
      <c r="CQ1392" s="9"/>
      <c r="CR1392" s="9" t="str">
        <f t="shared" si="2321"/>
        <v/>
      </c>
      <c r="CS1392" s="10" t="str">
        <f t="shared" si="2322"/>
        <v/>
      </c>
      <c r="CT1392" s="7"/>
    </row>
    <row r="1393" spans="1:113" ht="15" customHeight="1" thickTop="1">
      <c r="A1393" s="89"/>
      <c r="B1393" s="89"/>
      <c r="C1393" s="78"/>
      <c r="D1393" s="78" t="str">
        <f t="shared" si="2259"/>
        <v/>
      </c>
      <c r="E1393" s="78"/>
      <c r="F1393" s="28" t="str">
        <f t="shared" si="2260"/>
        <v/>
      </c>
      <c r="G1393" s="78"/>
      <c r="H1393" s="78" t="str">
        <f t="shared" si="2261"/>
        <v/>
      </c>
      <c r="I1393" s="78"/>
      <c r="J1393" s="90"/>
      <c r="K1393" s="91"/>
      <c r="L1393" s="28" t="str">
        <f t="shared" si="2263"/>
        <v/>
      </c>
      <c r="M1393" s="29" t="str">
        <f t="shared" si="2264"/>
        <v/>
      </c>
      <c r="N1393" s="7"/>
      <c r="P1393" s="89" t="str">
        <f>IF(A1393="","",A1393)</f>
        <v/>
      </c>
      <c r="Q1393" s="78"/>
      <c r="R1393" s="78" t="str">
        <f t="shared" si="2265"/>
        <v/>
      </c>
      <c r="S1393" s="78"/>
      <c r="T1393" s="28" t="str">
        <f t="shared" si="2266"/>
        <v/>
      </c>
      <c r="U1393" s="78"/>
      <c r="V1393" s="78" t="str">
        <f t="shared" si="2267"/>
        <v/>
      </c>
      <c r="W1393" s="78"/>
      <c r="X1393" s="90"/>
      <c r="Y1393" s="91"/>
      <c r="Z1393" s="28" t="str">
        <f t="shared" si="2269"/>
        <v/>
      </c>
      <c r="AA1393" s="29" t="str">
        <f t="shared" si="2270"/>
        <v/>
      </c>
      <c r="AB1393" s="7"/>
      <c r="AD1393" s="89" t="str">
        <f>IF(BQ1393="","",BQ1393)</f>
        <v/>
      </c>
      <c r="AE1393" s="78"/>
      <c r="AF1393" s="78" t="str">
        <f t="shared" si="2271"/>
        <v/>
      </c>
      <c r="AG1393" s="78"/>
      <c r="AH1393" s="28" t="str">
        <f t="shared" si="2272"/>
        <v/>
      </c>
      <c r="AI1393" s="78"/>
      <c r="AJ1393" s="78" t="str">
        <f t="shared" si="2273"/>
        <v/>
      </c>
      <c r="AK1393" s="78"/>
      <c r="AL1393" s="90"/>
      <c r="AM1393" s="91"/>
      <c r="AN1393" s="28" t="str">
        <f t="shared" si="2275"/>
        <v/>
      </c>
      <c r="AO1393" s="29" t="str">
        <f t="shared" si="2276"/>
        <v/>
      </c>
      <c r="AP1393" s="7"/>
      <c r="AR1393" s="89"/>
      <c r="AS1393" s="78"/>
      <c r="AT1393" s="78" t="str">
        <f t="shared" si="2277"/>
        <v/>
      </c>
      <c r="AU1393" s="78"/>
      <c r="AV1393" s="28" t="str">
        <f t="shared" si="2278"/>
        <v/>
      </c>
      <c r="AW1393" s="78"/>
      <c r="AX1393" s="78" t="str">
        <f t="shared" si="2279"/>
        <v/>
      </c>
      <c r="AY1393" s="78"/>
      <c r="AZ1393" s="90" t="str">
        <f t="shared" ref="AZ1393:BA1393" si="2417">IF(AS1393="","",AZ1389)</f>
        <v/>
      </c>
      <c r="BA1393" s="91" t="str">
        <f t="shared" si="2417"/>
        <v/>
      </c>
      <c r="BB1393" s="28" t="str">
        <f t="shared" si="2298"/>
        <v/>
      </c>
      <c r="BC1393" s="29" t="str">
        <f t="shared" si="2299"/>
        <v/>
      </c>
      <c r="BD1393" s="29"/>
      <c r="BF1393" s="15"/>
      <c r="BG1393" s="9"/>
      <c r="BH1393" s="9" t="str">
        <f t="shared" si="2308"/>
        <v/>
      </c>
      <c r="BI1393" s="73"/>
      <c r="BJ1393" s="9" t="str">
        <f t="shared" si="2309"/>
        <v/>
      </c>
      <c r="BK1393" s="9"/>
      <c r="BL1393" s="9" t="str">
        <f t="shared" si="2310"/>
        <v/>
      </c>
      <c r="BM1393" s="9"/>
      <c r="BN1393" s="9"/>
      <c r="BO1393" s="9" t="str">
        <f t="shared" si="2311"/>
        <v/>
      </c>
      <c r="BP1393" s="10" t="str">
        <f t="shared" si="2312"/>
        <v/>
      </c>
      <c r="BQ1393" s="7"/>
      <c r="BS1393" s="1"/>
      <c r="BT1393" s="15"/>
      <c r="BU1393" s="9"/>
      <c r="BV1393" s="9" t="str">
        <f t="shared" si="2313"/>
        <v/>
      </c>
      <c r="BW1393" s="9"/>
      <c r="BX1393" s="9" t="str">
        <f t="shared" si="2314"/>
        <v/>
      </c>
      <c r="BY1393" s="9"/>
      <c r="BZ1393" s="9" t="str">
        <f t="shared" si="2315"/>
        <v/>
      </c>
      <c r="CA1393" s="9"/>
      <c r="CB1393" s="9"/>
      <c r="CC1393" s="9"/>
      <c r="CD1393" s="9" t="str">
        <f t="shared" si="2316"/>
        <v/>
      </c>
      <c r="CE1393" s="10" t="str">
        <f t="shared" si="2317"/>
        <v/>
      </c>
      <c r="CF1393" s="7"/>
      <c r="CH1393" s="15"/>
      <c r="CI1393" s="9"/>
      <c r="CJ1393" s="9" t="str">
        <f t="shared" si="2318"/>
        <v/>
      </c>
      <c r="CK1393" s="9"/>
      <c r="CL1393" s="9" t="str">
        <f t="shared" si="2319"/>
        <v/>
      </c>
      <c r="CM1393" s="9"/>
      <c r="CN1393" s="9" t="str">
        <f t="shared" si="2320"/>
        <v/>
      </c>
      <c r="CO1393" s="9"/>
      <c r="CP1393" s="9"/>
      <c r="CQ1393" s="9"/>
      <c r="CR1393" s="9" t="str">
        <f t="shared" si="2321"/>
        <v/>
      </c>
      <c r="CS1393" s="10" t="str">
        <f t="shared" si="2322"/>
        <v/>
      </c>
      <c r="CT1393" s="7"/>
    </row>
    <row r="1394" spans="1:113" ht="15" customHeight="1">
      <c r="A1394" s="15"/>
      <c r="B1394" s="15"/>
      <c r="C1394" s="9"/>
      <c r="D1394" s="9" t="str">
        <f t="shared" si="2259"/>
        <v/>
      </c>
      <c r="E1394" s="9"/>
      <c r="F1394" s="9" t="str">
        <f t="shared" si="2260"/>
        <v/>
      </c>
      <c r="G1394" s="9"/>
      <c r="H1394" s="9" t="str">
        <f t="shared" si="2261"/>
        <v/>
      </c>
      <c r="I1394" s="9"/>
      <c r="J1394" s="62"/>
      <c r="K1394" s="95"/>
      <c r="L1394" s="9" t="str">
        <f t="shared" si="2263"/>
        <v/>
      </c>
      <c r="M1394" s="10" t="str">
        <f t="shared" si="2264"/>
        <v/>
      </c>
      <c r="N1394" s="7"/>
      <c r="P1394" s="15"/>
      <c r="Q1394" s="9"/>
      <c r="R1394" s="9" t="str">
        <f t="shared" si="2265"/>
        <v/>
      </c>
      <c r="S1394" s="9"/>
      <c r="T1394" s="9" t="str">
        <f t="shared" si="2266"/>
        <v/>
      </c>
      <c r="U1394" s="9"/>
      <c r="V1394" s="9" t="str">
        <f t="shared" si="2267"/>
        <v/>
      </c>
      <c r="W1394" s="9"/>
      <c r="X1394" s="62"/>
      <c r="Y1394" s="95"/>
      <c r="Z1394" s="9" t="str">
        <f t="shared" si="2269"/>
        <v/>
      </c>
      <c r="AA1394" s="10" t="str">
        <f t="shared" si="2270"/>
        <v/>
      </c>
      <c r="AB1394" s="7"/>
      <c r="AD1394" s="15"/>
      <c r="AE1394" s="9"/>
      <c r="AF1394" s="9" t="str">
        <f t="shared" si="2271"/>
        <v/>
      </c>
      <c r="AG1394" s="9"/>
      <c r="AH1394" s="9" t="str">
        <f t="shared" si="2272"/>
        <v/>
      </c>
      <c r="AI1394" s="9"/>
      <c r="AJ1394" s="9" t="str">
        <f t="shared" si="2273"/>
        <v/>
      </c>
      <c r="AK1394" s="9"/>
      <c r="AL1394" s="62"/>
      <c r="AM1394" s="95"/>
      <c r="AN1394" s="9" t="str">
        <f t="shared" si="2275"/>
        <v/>
      </c>
      <c r="AO1394" s="10" t="str">
        <f t="shared" si="2276"/>
        <v/>
      </c>
      <c r="AP1394" s="7"/>
      <c r="AR1394" s="15"/>
      <c r="AS1394" s="9"/>
      <c r="AT1394" s="9" t="str">
        <f t="shared" si="2277"/>
        <v/>
      </c>
      <c r="AU1394" s="9"/>
      <c r="AV1394" s="9" t="str">
        <f t="shared" si="2278"/>
        <v/>
      </c>
      <c r="AW1394" s="9"/>
      <c r="AX1394" s="9" t="str">
        <f t="shared" si="2279"/>
        <v/>
      </c>
      <c r="AY1394" s="9"/>
      <c r="AZ1394" s="62" t="str">
        <f t="shared" ref="AZ1394:BA1394" si="2418">IF(AS1394="","",AZ1390)</f>
        <v/>
      </c>
      <c r="BA1394" s="9" t="str">
        <f t="shared" si="2418"/>
        <v/>
      </c>
      <c r="BB1394" s="9" t="str">
        <f t="shared" si="2298"/>
        <v/>
      </c>
      <c r="BC1394" s="10" t="str">
        <f t="shared" si="2299"/>
        <v/>
      </c>
      <c r="BD1394" s="10"/>
      <c r="BF1394" s="15"/>
      <c r="BG1394" s="9"/>
      <c r="BH1394" s="9" t="str">
        <f t="shared" si="2308"/>
        <v/>
      </c>
      <c r="BI1394" s="73"/>
      <c r="BJ1394" s="9" t="str">
        <f t="shared" si="2309"/>
        <v/>
      </c>
      <c r="BK1394" s="9"/>
      <c r="BL1394" s="9" t="str">
        <f t="shared" si="2310"/>
        <v/>
      </c>
      <c r="BM1394" s="9"/>
      <c r="BN1394" s="9"/>
      <c r="BO1394" s="9" t="str">
        <f t="shared" si="2311"/>
        <v/>
      </c>
      <c r="BP1394" s="10" t="str">
        <f t="shared" si="2312"/>
        <v/>
      </c>
      <c r="BQ1394" s="7"/>
      <c r="BS1394" s="1"/>
      <c r="BT1394" s="15"/>
      <c r="BU1394" s="9"/>
      <c r="BV1394" s="9" t="str">
        <f t="shared" si="2313"/>
        <v/>
      </c>
      <c r="BW1394" s="9"/>
      <c r="BX1394" s="9" t="str">
        <f t="shared" si="2314"/>
        <v/>
      </c>
      <c r="BY1394" s="9"/>
      <c r="BZ1394" s="9" t="str">
        <f t="shared" si="2315"/>
        <v/>
      </c>
      <c r="CA1394" s="9"/>
      <c r="CB1394" s="9"/>
      <c r="CC1394" s="9"/>
      <c r="CD1394" s="9" t="str">
        <f t="shared" si="2316"/>
        <v/>
      </c>
      <c r="CE1394" s="10" t="str">
        <f t="shared" si="2317"/>
        <v/>
      </c>
      <c r="CF1394" s="7"/>
      <c r="CH1394" s="15"/>
      <c r="CI1394" s="9"/>
      <c r="CJ1394" s="9" t="str">
        <f t="shared" si="2318"/>
        <v/>
      </c>
      <c r="CK1394" s="9"/>
      <c r="CL1394" s="9" t="str">
        <f t="shared" si="2319"/>
        <v/>
      </c>
      <c r="CM1394" s="9"/>
      <c r="CN1394" s="9" t="str">
        <f t="shared" si="2320"/>
        <v/>
      </c>
      <c r="CO1394" s="9"/>
      <c r="CP1394" s="9"/>
      <c r="CQ1394" s="9"/>
      <c r="CR1394" s="9" t="str">
        <f t="shared" si="2321"/>
        <v/>
      </c>
      <c r="CS1394" s="10" t="str">
        <f t="shared" si="2322"/>
        <v/>
      </c>
      <c r="CT1394" s="7"/>
    </row>
    <row r="1395" spans="1:113" ht="15" customHeight="1">
      <c r="A1395" s="15"/>
      <c r="B1395" s="15"/>
      <c r="C1395" s="9"/>
      <c r="D1395" s="9" t="str">
        <f t="shared" si="2259"/>
        <v/>
      </c>
      <c r="E1395" s="9"/>
      <c r="F1395" s="9" t="str">
        <f t="shared" si="2260"/>
        <v/>
      </c>
      <c r="G1395" s="9"/>
      <c r="H1395" s="9" t="str">
        <f t="shared" si="2261"/>
        <v/>
      </c>
      <c r="I1395" s="9"/>
      <c r="J1395" s="62"/>
      <c r="K1395" s="95"/>
      <c r="L1395" s="9" t="str">
        <f t="shared" si="2263"/>
        <v/>
      </c>
      <c r="M1395" s="10" t="str">
        <f t="shared" si="2264"/>
        <v/>
      </c>
      <c r="N1395" s="7"/>
      <c r="P1395" s="15"/>
      <c r="Q1395" s="9"/>
      <c r="R1395" s="9" t="str">
        <f t="shared" si="2265"/>
        <v/>
      </c>
      <c r="S1395" s="9"/>
      <c r="T1395" s="9" t="str">
        <f t="shared" si="2266"/>
        <v/>
      </c>
      <c r="U1395" s="9"/>
      <c r="V1395" s="9" t="str">
        <f t="shared" si="2267"/>
        <v/>
      </c>
      <c r="W1395" s="9"/>
      <c r="X1395" s="62"/>
      <c r="Y1395" s="95"/>
      <c r="Z1395" s="9" t="str">
        <f t="shared" si="2269"/>
        <v/>
      </c>
      <c r="AA1395" s="10" t="str">
        <f t="shared" si="2270"/>
        <v/>
      </c>
      <c r="AB1395" s="7"/>
      <c r="AD1395" s="15"/>
      <c r="AE1395" s="9"/>
      <c r="AF1395" s="9" t="str">
        <f t="shared" si="2271"/>
        <v/>
      </c>
      <c r="AG1395" s="9"/>
      <c r="AH1395" s="9" t="str">
        <f t="shared" si="2272"/>
        <v/>
      </c>
      <c r="AI1395" s="9"/>
      <c r="AJ1395" s="9" t="str">
        <f t="shared" si="2273"/>
        <v/>
      </c>
      <c r="AK1395" s="9"/>
      <c r="AL1395" s="62"/>
      <c r="AM1395" s="95"/>
      <c r="AN1395" s="9" t="str">
        <f t="shared" si="2275"/>
        <v/>
      </c>
      <c r="AO1395" s="10" t="str">
        <f t="shared" si="2276"/>
        <v/>
      </c>
      <c r="AP1395" s="7"/>
      <c r="AR1395" s="17"/>
      <c r="AS1395" s="9"/>
      <c r="AT1395" s="9" t="str">
        <f t="shared" si="2277"/>
        <v/>
      </c>
      <c r="AU1395" s="9"/>
      <c r="AV1395" s="9" t="str">
        <f t="shared" si="2278"/>
        <v/>
      </c>
      <c r="AW1395" s="9"/>
      <c r="AX1395" s="9" t="str">
        <f t="shared" si="2279"/>
        <v/>
      </c>
      <c r="AY1395" s="9"/>
      <c r="AZ1395" s="62" t="str">
        <f t="shared" ref="AZ1395:BA1395" si="2419">IF(AS1395="","",AZ1391)</f>
        <v/>
      </c>
      <c r="BA1395" s="9" t="str">
        <f t="shared" si="2419"/>
        <v/>
      </c>
      <c r="BB1395" s="9" t="str">
        <f t="shared" si="2298"/>
        <v/>
      </c>
      <c r="BC1395" s="10" t="str">
        <f t="shared" si="2299"/>
        <v/>
      </c>
      <c r="BD1395" s="10"/>
      <c r="BF1395" s="15"/>
      <c r="BG1395" s="9"/>
      <c r="BH1395" s="9" t="str">
        <f t="shared" si="2308"/>
        <v/>
      </c>
      <c r="BI1395" s="73"/>
      <c r="BJ1395" s="9" t="str">
        <f t="shared" si="2309"/>
        <v/>
      </c>
      <c r="BK1395" s="9"/>
      <c r="BL1395" s="9" t="str">
        <f t="shared" si="2310"/>
        <v/>
      </c>
      <c r="BM1395" s="9"/>
      <c r="BN1395" s="9"/>
      <c r="BO1395" s="9" t="str">
        <f t="shared" si="2311"/>
        <v/>
      </c>
      <c r="BP1395" s="10" t="str">
        <f t="shared" si="2312"/>
        <v/>
      </c>
      <c r="BQ1395" s="7"/>
      <c r="BS1395" s="1"/>
      <c r="BT1395" s="15"/>
      <c r="BU1395" s="9"/>
      <c r="BV1395" s="9" t="str">
        <f t="shared" si="2313"/>
        <v/>
      </c>
      <c r="BW1395" s="9"/>
      <c r="BX1395" s="9" t="str">
        <f t="shared" si="2314"/>
        <v/>
      </c>
      <c r="BY1395" s="9"/>
      <c r="BZ1395" s="9" t="str">
        <f t="shared" si="2315"/>
        <v/>
      </c>
      <c r="CA1395" s="9"/>
      <c r="CB1395" s="9"/>
      <c r="CC1395" s="9"/>
      <c r="CD1395" s="9" t="str">
        <f t="shared" si="2316"/>
        <v/>
      </c>
      <c r="CE1395" s="10" t="str">
        <f t="shared" si="2317"/>
        <v/>
      </c>
      <c r="CF1395" s="7"/>
      <c r="CH1395" s="15"/>
      <c r="CI1395" s="9"/>
      <c r="CJ1395" s="9" t="str">
        <f t="shared" si="2318"/>
        <v/>
      </c>
      <c r="CK1395" s="9"/>
      <c r="CL1395" s="9" t="str">
        <f t="shared" si="2319"/>
        <v/>
      </c>
      <c r="CM1395" s="9"/>
      <c r="CN1395" s="9" t="str">
        <f t="shared" si="2320"/>
        <v/>
      </c>
      <c r="CO1395" s="9"/>
      <c r="CP1395" s="9"/>
      <c r="CQ1395" s="9"/>
      <c r="CR1395" s="9" t="str">
        <f t="shared" si="2321"/>
        <v/>
      </c>
      <c r="CS1395" s="10" t="str">
        <f t="shared" si="2322"/>
        <v/>
      </c>
      <c r="CT1395" s="7"/>
    </row>
    <row r="1396" spans="1:113" ht="15" customHeight="1" thickBot="1">
      <c r="A1396" s="23"/>
      <c r="B1396" s="23"/>
      <c r="C1396" s="24"/>
      <c r="D1396" s="24" t="str">
        <f t="shared" si="2259"/>
        <v/>
      </c>
      <c r="E1396" s="24"/>
      <c r="F1396" s="24" t="str">
        <f t="shared" si="2260"/>
        <v/>
      </c>
      <c r="G1396" s="24"/>
      <c r="H1396" s="24" t="str">
        <f t="shared" si="2261"/>
        <v/>
      </c>
      <c r="I1396" s="24"/>
      <c r="J1396" s="63"/>
      <c r="K1396" s="24"/>
      <c r="L1396" s="24" t="str">
        <f t="shared" si="2263"/>
        <v/>
      </c>
      <c r="M1396" s="26" t="str">
        <f t="shared" si="2264"/>
        <v/>
      </c>
      <c r="N1396" s="7"/>
      <c r="P1396" s="23"/>
      <c r="Q1396" s="24"/>
      <c r="R1396" s="24" t="str">
        <f t="shared" si="2265"/>
        <v/>
      </c>
      <c r="S1396" s="24"/>
      <c r="T1396" s="24" t="str">
        <f t="shared" si="2266"/>
        <v/>
      </c>
      <c r="U1396" s="24"/>
      <c r="V1396" s="24" t="str">
        <f t="shared" si="2267"/>
        <v/>
      </c>
      <c r="W1396" s="24"/>
      <c r="X1396" s="63"/>
      <c r="Y1396" s="24"/>
      <c r="Z1396" s="24" t="str">
        <f t="shared" si="2269"/>
        <v/>
      </c>
      <c r="AA1396" s="26" t="str">
        <f t="shared" si="2270"/>
        <v/>
      </c>
      <c r="AB1396" s="7"/>
      <c r="AD1396" s="23"/>
      <c r="AE1396" s="24"/>
      <c r="AF1396" s="24" t="str">
        <f t="shared" si="2271"/>
        <v/>
      </c>
      <c r="AG1396" s="24"/>
      <c r="AH1396" s="24" t="str">
        <f t="shared" si="2272"/>
        <v/>
      </c>
      <c r="AI1396" s="24"/>
      <c r="AJ1396" s="24" t="str">
        <f t="shared" si="2273"/>
        <v/>
      </c>
      <c r="AK1396" s="24"/>
      <c r="AL1396" s="63"/>
      <c r="AM1396" s="24"/>
      <c r="AN1396" s="24" t="str">
        <f t="shared" si="2275"/>
        <v/>
      </c>
      <c r="AO1396" s="26" t="str">
        <f t="shared" si="2276"/>
        <v/>
      </c>
      <c r="AP1396" s="7"/>
      <c r="AR1396" s="23"/>
      <c r="AS1396" s="24"/>
      <c r="AT1396" s="24" t="str">
        <f t="shared" si="2277"/>
        <v/>
      </c>
      <c r="AU1396" s="24"/>
      <c r="AV1396" s="24" t="str">
        <f t="shared" si="2278"/>
        <v/>
      </c>
      <c r="AW1396" s="24"/>
      <c r="AX1396" s="24" t="str">
        <f t="shared" si="2279"/>
        <v/>
      </c>
      <c r="AY1396" s="24"/>
      <c r="AZ1396" s="63" t="str">
        <f t="shared" ref="AZ1396:BA1396" si="2420">IF(AS1396="","",AZ1392)</f>
        <v/>
      </c>
      <c r="BA1396" s="96" t="str">
        <f t="shared" si="2420"/>
        <v/>
      </c>
      <c r="BB1396" s="24" t="str">
        <f t="shared" si="2298"/>
        <v/>
      </c>
      <c r="BC1396" s="26" t="str">
        <f t="shared" si="2299"/>
        <v/>
      </c>
      <c r="BD1396" s="26"/>
      <c r="BF1396" s="15"/>
      <c r="BG1396" s="9"/>
      <c r="BH1396" s="9" t="str">
        <f t="shared" si="2308"/>
        <v/>
      </c>
      <c r="BI1396" s="73"/>
      <c r="BJ1396" s="9" t="str">
        <f t="shared" si="2309"/>
        <v/>
      </c>
      <c r="BK1396" s="9"/>
      <c r="BL1396" s="9" t="str">
        <f t="shared" si="2310"/>
        <v/>
      </c>
      <c r="BM1396" s="9"/>
      <c r="BN1396" s="9"/>
      <c r="BO1396" s="9" t="str">
        <f t="shared" si="2311"/>
        <v/>
      </c>
      <c r="BP1396" s="10" t="str">
        <f t="shared" si="2312"/>
        <v/>
      </c>
      <c r="BQ1396" s="7"/>
      <c r="BS1396" s="1"/>
      <c r="BT1396" s="15"/>
      <c r="BU1396" s="9"/>
      <c r="BV1396" s="9" t="str">
        <f t="shared" si="2313"/>
        <v/>
      </c>
      <c r="BW1396" s="9"/>
      <c r="BX1396" s="9" t="str">
        <f t="shared" si="2314"/>
        <v/>
      </c>
      <c r="BY1396" s="9"/>
      <c r="BZ1396" s="9" t="str">
        <f t="shared" si="2315"/>
        <v/>
      </c>
      <c r="CA1396" s="9"/>
      <c r="CB1396" s="9"/>
      <c r="CC1396" s="9"/>
      <c r="CD1396" s="9" t="str">
        <f t="shared" si="2316"/>
        <v/>
      </c>
      <c r="CE1396" s="10" t="str">
        <f t="shared" si="2317"/>
        <v/>
      </c>
      <c r="CF1396" s="7"/>
      <c r="CH1396" s="15"/>
      <c r="CI1396" s="9"/>
      <c r="CJ1396" s="9" t="str">
        <f t="shared" si="2318"/>
        <v/>
      </c>
      <c r="CK1396" s="9"/>
      <c r="CL1396" s="9" t="str">
        <f t="shared" si="2319"/>
        <v/>
      </c>
      <c r="CM1396" s="9"/>
      <c r="CN1396" s="9" t="str">
        <f t="shared" si="2320"/>
        <v/>
      </c>
      <c r="CO1396" s="9"/>
      <c r="CP1396" s="9"/>
      <c r="CQ1396" s="9"/>
      <c r="CR1396" s="9" t="str">
        <f t="shared" si="2321"/>
        <v/>
      </c>
      <c r="CS1396" s="10" t="str">
        <f t="shared" si="2322"/>
        <v/>
      </c>
      <c r="CT1396" s="7"/>
    </row>
    <row r="1397" spans="1:113" ht="15" customHeight="1" thickTop="1">
      <c r="A1397" s="89"/>
      <c r="B1397" s="89"/>
      <c r="C1397" s="78"/>
      <c r="D1397" s="78" t="str">
        <f t="shared" si="2259"/>
        <v/>
      </c>
      <c r="E1397" s="78"/>
      <c r="F1397" s="28" t="str">
        <f t="shared" si="2260"/>
        <v/>
      </c>
      <c r="G1397" s="78"/>
      <c r="H1397" s="78" t="str">
        <f t="shared" si="2261"/>
        <v/>
      </c>
      <c r="I1397" s="78"/>
      <c r="J1397" s="90"/>
      <c r="K1397" s="91"/>
      <c r="L1397" s="28" t="str">
        <f t="shared" si="2263"/>
        <v/>
      </c>
      <c r="M1397" s="29" t="str">
        <f t="shared" si="2264"/>
        <v/>
      </c>
      <c r="N1397" s="7"/>
      <c r="P1397" s="89"/>
      <c r="Q1397" s="78"/>
      <c r="R1397" s="78" t="str">
        <f t="shared" si="2265"/>
        <v/>
      </c>
      <c r="S1397" s="78"/>
      <c r="T1397" s="28" t="str">
        <f t="shared" si="2266"/>
        <v/>
      </c>
      <c r="U1397" s="78"/>
      <c r="V1397" s="78" t="str">
        <f t="shared" si="2267"/>
        <v/>
      </c>
      <c r="W1397" s="78"/>
      <c r="X1397" s="90"/>
      <c r="Y1397" s="91"/>
      <c r="Z1397" s="28" t="str">
        <f t="shared" si="2269"/>
        <v/>
      </c>
      <c r="AA1397" s="29" t="str">
        <f t="shared" si="2270"/>
        <v/>
      </c>
      <c r="AB1397" s="7"/>
      <c r="AD1397" s="89"/>
      <c r="AE1397" s="78"/>
      <c r="AF1397" s="78" t="str">
        <f t="shared" si="2271"/>
        <v/>
      </c>
      <c r="AG1397" s="78"/>
      <c r="AH1397" s="28" t="str">
        <f t="shared" si="2272"/>
        <v/>
      </c>
      <c r="AI1397" s="78"/>
      <c r="AJ1397" s="78" t="str">
        <f t="shared" si="2273"/>
        <v/>
      </c>
      <c r="AK1397" s="78"/>
      <c r="AL1397" s="90"/>
      <c r="AM1397" s="91"/>
      <c r="AN1397" s="28" t="str">
        <f t="shared" si="2275"/>
        <v/>
      </c>
      <c r="AO1397" s="29" t="str">
        <f t="shared" si="2276"/>
        <v/>
      </c>
      <c r="AP1397" s="7"/>
      <c r="AR1397" s="89"/>
      <c r="AS1397" s="78"/>
      <c r="AT1397" s="78" t="str">
        <f t="shared" ref="AT1397:AT1400" si="2421">IF(AS1397="","",AS1397-#REF!)</f>
        <v/>
      </c>
      <c r="AU1397" s="78"/>
      <c r="AV1397" s="28" t="str">
        <f t="shared" ref="AV1397:AV1400" si="2422">IF(AU1397="","",AU1397-#REF!)</f>
        <v/>
      </c>
      <c r="AW1397" s="78"/>
      <c r="AX1397" s="78" t="str">
        <f t="shared" ref="AX1397:AX1400" si="2423">IF(AW1397="","",#REF!+#REF!-AW1397)</f>
        <v/>
      </c>
      <c r="AY1397" s="78"/>
      <c r="AZ1397" s="90"/>
      <c r="BA1397" s="94"/>
      <c r="BB1397" s="91"/>
      <c r="BC1397" s="78"/>
      <c r="BD1397" s="29"/>
      <c r="BF1397" s="15"/>
      <c r="BG1397" s="9"/>
      <c r="BH1397" s="9" t="str">
        <f t="shared" si="2308"/>
        <v/>
      </c>
      <c r="BI1397" s="73"/>
      <c r="BJ1397" s="9" t="str">
        <f t="shared" si="2309"/>
        <v/>
      </c>
      <c r="BK1397" s="9"/>
      <c r="BL1397" s="9" t="str">
        <f t="shared" si="2310"/>
        <v/>
      </c>
      <c r="BM1397" s="9"/>
      <c r="BN1397" s="9"/>
      <c r="BO1397" s="9" t="str">
        <f t="shared" si="2311"/>
        <v/>
      </c>
      <c r="BP1397" s="10" t="str">
        <f t="shared" si="2312"/>
        <v/>
      </c>
      <c r="BQ1397" s="7"/>
      <c r="BS1397" s="1"/>
      <c r="BT1397" s="15"/>
      <c r="BU1397" s="9"/>
      <c r="BV1397" s="9" t="str">
        <f t="shared" si="2313"/>
        <v/>
      </c>
      <c r="BW1397" s="9"/>
      <c r="BX1397" s="9" t="str">
        <f t="shared" si="2314"/>
        <v/>
      </c>
      <c r="BY1397" s="9"/>
      <c r="BZ1397" s="9" t="str">
        <f t="shared" si="2315"/>
        <v/>
      </c>
      <c r="CA1397" s="9"/>
      <c r="CB1397" s="9"/>
      <c r="CC1397" s="9"/>
      <c r="CD1397" s="9" t="str">
        <f t="shared" si="2316"/>
        <v/>
      </c>
      <c r="CE1397" s="10" t="str">
        <f t="shared" si="2317"/>
        <v/>
      </c>
      <c r="CF1397" s="7"/>
      <c r="CH1397" s="15"/>
      <c r="CI1397" s="9"/>
      <c r="CJ1397" s="9" t="str">
        <f t="shared" si="2318"/>
        <v/>
      </c>
      <c r="CK1397" s="9"/>
      <c r="CL1397" s="9" t="str">
        <f t="shared" si="2319"/>
        <v/>
      </c>
      <c r="CM1397" s="9"/>
      <c r="CN1397" s="9" t="str">
        <f t="shared" si="2320"/>
        <v/>
      </c>
      <c r="CO1397" s="9"/>
      <c r="CP1397" s="9"/>
      <c r="CQ1397" s="9"/>
      <c r="CR1397" s="9" t="str">
        <f t="shared" si="2321"/>
        <v/>
      </c>
      <c r="CS1397" s="10" t="str">
        <f t="shared" si="2322"/>
        <v/>
      </c>
      <c r="CT1397" s="7"/>
    </row>
    <row r="1398" spans="1:113" ht="15" customHeight="1">
      <c r="A1398" s="15"/>
      <c r="B1398" s="15"/>
      <c r="C1398" s="9"/>
      <c r="D1398" s="9" t="str">
        <f t="shared" si="2259"/>
        <v/>
      </c>
      <c r="E1398" s="9"/>
      <c r="F1398" s="9" t="str">
        <f t="shared" si="2260"/>
        <v/>
      </c>
      <c r="G1398" s="9"/>
      <c r="H1398" s="9" t="str">
        <f t="shared" si="2261"/>
        <v/>
      </c>
      <c r="I1398" s="9"/>
      <c r="J1398" s="62"/>
      <c r="K1398" s="95"/>
      <c r="L1398" s="9" t="str">
        <f t="shared" si="2263"/>
        <v/>
      </c>
      <c r="M1398" s="10" t="str">
        <f t="shared" si="2264"/>
        <v/>
      </c>
      <c r="N1398" s="7"/>
      <c r="P1398" s="15"/>
      <c r="Q1398" s="9"/>
      <c r="R1398" s="9" t="str">
        <f t="shared" si="2265"/>
        <v/>
      </c>
      <c r="S1398" s="9"/>
      <c r="T1398" s="9" t="str">
        <f t="shared" si="2266"/>
        <v/>
      </c>
      <c r="U1398" s="9"/>
      <c r="V1398" s="9" t="str">
        <f t="shared" si="2267"/>
        <v/>
      </c>
      <c r="W1398" s="9"/>
      <c r="X1398" s="62"/>
      <c r="Y1398" s="95"/>
      <c r="Z1398" s="9" t="str">
        <f t="shared" si="2269"/>
        <v/>
      </c>
      <c r="AA1398" s="10" t="str">
        <f t="shared" si="2270"/>
        <v/>
      </c>
      <c r="AB1398" s="7"/>
      <c r="AD1398" s="15"/>
      <c r="AE1398" s="9"/>
      <c r="AF1398" s="9" t="str">
        <f t="shared" si="2271"/>
        <v/>
      </c>
      <c r="AG1398" s="9"/>
      <c r="AH1398" s="9" t="str">
        <f t="shared" si="2272"/>
        <v/>
      </c>
      <c r="AI1398" s="9"/>
      <c r="AJ1398" s="9" t="str">
        <f t="shared" si="2273"/>
        <v/>
      </c>
      <c r="AK1398" s="9"/>
      <c r="AL1398" s="62"/>
      <c r="AM1398" s="95"/>
      <c r="AN1398" s="9" t="str">
        <f t="shared" si="2275"/>
        <v/>
      </c>
      <c r="AO1398" s="10" t="str">
        <f t="shared" si="2276"/>
        <v/>
      </c>
      <c r="AP1398" s="7"/>
      <c r="AR1398" s="15"/>
      <c r="AS1398" s="9"/>
      <c r="AT1398" s="9" t="str">
        <f t="shared" si="2421"/>
        <v/>
      </c>
      <c r="AU1398" s="9"/>
      <c r="AV1398" s="9" t="str">
        <f t="shared" si="2422"/>
        <v/>
      </c>
      <c r="AW1398" s="9"/>
      <c r="AX1398" s="9" t="str">
        <f t="shared" si="2423"/>
        <v/>
      </c>
      <c r="AY1398" s="9"/>
      <c r="AZ1398" s="62"/>
      <c r="BA1398" s="16"/>
      <c r="BB1398" s="95"/>
      <c r="BC1398" s="9"/>
      <c r="BD1398" s="10"/>
      <c r="BF1398" s="15"/>
      <c r="BG1398" s="9"/>
      <c r="BH1398" s="9" t="str">
        <f t="shared" si="2308"/>
        <v/>
      </c>
      <c r="BI1398" s="73"/>
      <c r="BJ1398" s="9" t="str">
        <f t="shared" si="2309"/>
        <v/>
      </c>
      <c r="BK1398" s="9"/>
      <c r="BL1398" s="9" t="str">
        <f t="shared" si="2310"/>
        <v/>
      </c>
      <c r="BM1398" s="9"/>
      <c r="BN1398" s="9"/>
      <c r="BO1398" s="9" t="str">
        <f t="shared" si="2311"/>
        <v/>
      </c>
      <c r="BP1398" s="10" t="str">
        <f t="shared" si="2312"/>
        <v/>
      </c>
      <c r="BQ1398" s="7"/>
      <c r="BS1398" s="1"/>
      <c r="BT1398" s="15"/>
      <c r="BU1398" s="9"/>
      <c r="BV1398" s="9" t="str">
        <f t="shared" si="2313"/>
        <v/>
      </c>
      <c r="BW1398" s="9"/>
      <c r="BX1398" s="9" t="str">
        <f t="shared" si="2314"/>
        <v/>
      </c>
      <c r="BY1398" s="9"/>
      <c r="BZ1398" s="9" t="str">
        <f t="shared" si="2315"/>
        <v/>
      </c>
      <c r="CA1398" s="9"/>
      <c r="CB1398" s="9"/>
      <c r="CC1398" s="9"/>
      <c r="CD1398" s="9" t="str">
        <f t="shared" si="2316"/>
        <v/>
      </c>
      <c r="CE1398" s="10" t="str">
        <f t="shared" si="2317"/>
        <v/>
      </c>
      <c r="CF1398" s="7"/>
      <c r="CH1398" s="15"/>
      <c r="CI1398" s="9"/>
      <c r="CJ1398" s="9" t="str">
        <f t="shared" si="2318"/>
        <v/>
      </c>
      <c r="CK1398" s="9"/>
      <c r="CL1398" s="9" t="str">
        <f t="shared" si="2319"/>
        <v/>
      </c>
      <c r="CM1398" s="9"/>
      <c r="CN1398" s="9" t="str">
        <f t="shared" si="2320"/>
        <v/>
      </c>
      <c r="CO1398" s="9"/>
      <c r="CP1398" s="9"/>
      <c r="CQ1398" s="9"/>
      <c r="CR1398" s="9" t="str">
        <f t="shared" si="2321"/>
        <v/>
      </c>
      <c r="CS1398" s="10" t="str">
        <f t="shared" si="2322"/>
        <v/>
      </c>
      <c r="CT1398" s="7"/>
    </row>
    <row r="1399" spans="1:113" ht="15" customHeight="1">
      <c r="A1399" s="15"/>
      <c r="B1399" s="15"/>
      <c r="C1399" s="9"/>
      <c r="D1399" s="9" t="str">
        <f t="shared" si="2259"/>
        <v/>
      </c>
      <c r="E1399" s="9"/>
      <c r="F1399" s="9" t="str">
        <f t="shared" si="2260"/>
        <v/>
      </c>
      <c r="G1399" s="9"/>
      <c r="H1399" s="9" t="str">
        <f t="shared" si="2261"/>
        <v/>
      </c>
      <c r="I1399" s="9"/>
      <c r="J1399" s="62"/>
      <c r="K1399" s="95"/>
      <c r="L1399" s="9" t="str">
        <f t="shared" si="2263"/>
        <v/>
      </c>
      <c r="M1399" s="10" t="str">
        <f t="shared" si="2264"/>
        <v/>
      </c>
      <c r="N1399" s="7"/>
      <c r="P1399" s="15"/>
      <c r="Q1399" s="9"/>
      <c r="R1399" s="9" t="str">
        <f t="shared" si="2265"/>
        <v/>
      </c>
      <c r="S1399" s="9"/>
      <c r="T1399" s="9" t="str">
        <f t="shared" si="2266"/>
        <v/>
      </c>
      <c r="U1399" s="9"/>
      <c r="V1399" s="9" t="str">
        <f t="shared" si="2267"/>
        <v/>
      </c>
      <c r="W1399" s="9"/>
      <c r="X1399" s="62"/>
      <c r="Y1399" s="95"/>
      <c r="Z1399" s="9" t="str">
        <f t="shared" si="2269"/>
        <v/>
      </c>
      <c r="AA1399" s="10" t="str">
        <f t="shared" si="2270"/>
        <v/>
      </c>
      <c r="AB1399" s="7"/>
      <c r="AD1399" s="15"/>
      <c r="AE1399" s="9"/>
      <c r="AF1399" s="9" t="str">
        <f t="shared" si="2271"/>
        <v/>
      </c>
      <c r="AG1399" s="9"/>
      <c r="AH1399" s="9" t="str">
        <f t="shared" si="2272"/>
        <v/>
      </c>
      <c r="AI1399" s="9"/>
      <c r="AJ1399" s="9" t="str">
        <f t="shared" si="2273"/>
        <v/>
      </c>
      <c r="AK1399" s="9"/>
      <c r="AL1399" s="62"/>
      <c r="AM1399" s="95"/>
      <c r="AN1399" s="9" t="str">
        <f t="shared" si="2275"/>
        <v/>
      </c>
      <c r="AO1399" s="10" t="str">
        <f t="shared" si="2276"/>
        <v/>
      </c>
      <c r="AP1399" s="7"/>
      <c r="AR1399" s="17"/>
      <c r="AS1399" s="9"/>
      <c r="AT1399" s="9" t="str">
        <f t="shared" si="2421"/>
        <v/>
      </c>
      <c r="AU1399" s="9"/>
      <c r="AV1399" s="9" t="str">
        <f t="shared" si="2422"/>
        <v/>
      </c>
      <c r="AW1399" s="9"/>
      <c r="AX1399" s="9" t="str">
        <f t="shared" si="2423"/>
        <v/>
      </c>
      <c r="AY1399" s="9"/>
      <c r="AZ1399" s="62"/>
      <c r="BA1399" s="16"/>
      <c r="BB1399" s="95"/>
      <c r="BC1399" s="9"/>
      <c r="BD1399" s="10"/>
      <c r="BF1399" s="15"/>
      <c r="BG1399" s="9"/>
      <c r="BH1399" s="9" t="str">
        <f t="shared" si="2308"/>
        <v/>
      </c>
      <c r="BI1399" s="73"/>
      <c r="BJ1399" s="9" t="str">
        <f t="shared" si="2309"/>
        <v/>
      </c>
      <c r="BK1399" s="9"/>
      <c r="BL1399" s="9" t="str">
        <f t="shared" si="2310"/>
        <v/>
      </c>
      <c r="BM1399" s="9"/>
      <c r="BN1399" s="9"/>
      <c r="BO1399" s="9" t="str">
        <f t="shared" si="2311"/>
        <v/>
      </c>
      <c r="BP1399" s="10" t="str">
        <f t="shared" si="2312"/>
        <v/>
      </c>
      <c r="BQ1399" s="7"/>
      <c r="BS1399" s="1"/>
      <c r="BT1399" s="15"/>
      <c r="BU1399" s="9"/>
      <c r="BV1399" s="9" t="str">
        <f t="shared" si="2313"/>
        <v/>
      </c>
      <c r="BW1399" s="9"/>
      <c r="BX1399" s="9" t="str">
        <f t="shared" si="2314"/>
        <v/>
      </c>
      <c r="BY1399" s="9"/>
      <c r="BZ1399" s="9" t="str">
        <f t="shared" si="2315"/>
        <v/>
      </c>
      <c r="CA1399" s="9"/>
      <c r="CB1399" s="9"/>
      <c r="CC1399" s="9"/>
      <c r="CD1399" s="9" t="str">
        <f t="shared" si="2316"/>
        <v/>
      </c>
      <c r="CE1399" s="10" t="str">
        <f t="shared" si="2317"/>
        <v/>
      </c>
      <c r="CF1399" s="7"/>
      <c r="CH1399" s="15"/>
      <c r="CI1399" s="9"/>
      <c r="CJ1399" s="9" t="str">
        <f t="shared" si="2318"/>
        <v/>
      </c>
      <c r="CK1399" s="9"/>
      <c r="CL1399" s="9" t="str">
        <f t="shared" si="2319"/>
        <v/>
      </c>
      <c r="CM1399" s="9"/>
      <c r="CN1399" s="9" t="str">
        <f t="shared" si="2320"/>
        <v/>
      </c>
      <c r="CO1399" s="9"/>
      <c r="CP1399" s="9"/>
      <c r="CQ1399" s="9"/>
      <c r="CR1399" s="9" t="str">
        <f t="shared" si="2321"/>
        <v/>
      </c>
      <c r="CS1399" s="10" t="str">
        <f t="shared" si="2322"/>
        <v/>
      </c>
      <c r="CT1399" s="7"/>
      <c r="CU1399" s="250"/>
      <c r="CV1399" s="250"/>
      <c r="CW1399" s="250"/>
      <c r="CX1399" s="250"/>
      <c r="CY1399" s="250"/>
      <c r="CZ1399" s="13"/>
      <c r="DA1399" s="250"/>
      <c r="DI1399" s="250"/>
    </row>
    <row r="1400" spans="1:113" ht="15" customHeight="1" thickBot="1">
      <c r="A1400" s="23"/>
      <c r="B1400" s="23"/>
      <c r="C1400" s="24"/>
      <c r="D1400" s="24" t="str">
        <f t="shared" si="2259"/>
        <v/>
      </c>
      <c r="E1400" s="24"/>
      <c r="F1400" s="24" t="str">
        <f t="shared" si="2260"/>
        <v/>
      </c>
      <c r="G1400" s="24"/>
      <c r="H1400" s="24" t="str">
        <f t="shared" si="2261"/>
        <v/>
      </c>
      <c r="I1400" s="24"/>
      <c r="J1400" s="63"/>
      <c r="K1400" s="24"/>
      <c r="L1400" s="24" t="str">
        <f t="shared" si="2263"/>
        <v/>
      </c>
      <c r="M1400" s="26" t="str">
        <f t="shared" si="2264"/>
        <v/>
      </c>
      <c r="N1400" s="7"/>
      <c r="P1400" s="23"/>
      <c r="Q1400" s="24"/>
      <c r="R1400" s="24" t="str">
        <f t="shared" si="2265"/>
        <v/>
      </c>
      <c r="S1400" s="24"/>
      <c r="T1400" s="24" t="str">
        <f t="shared" si="2266"/>
        <v/>
      </c>
      <c r="U1400" s="24"/>
      <c r="V1400" s="24" t="str">
        <f t="shared" si="2267"/>
        <v/>
      </c>
      <c r="W1400" s="24"/>
      <c r="X1400" s="63"/>
      <c r="Y1400" s="24"/>
      <c r="Z1400" s="24" t="str">
        <f t="shared" si="2269"/>
        <v/>
      </c>
      <c r="AA1400" s="26" t="str">
        <f t="shared" si="2270"/>
        <v/>
      </c>
      <c r="AB1400" s="7"/>
      <c r="AD1400" s="23"/>
      <c r="AE1400" s="24"/>
      <c r="AF1400" s="24" t="str">
        <f t="shared" si="2271"/>
        <v/>
      </c>
      <c r="AG1400" s="24"/>
      <c r="AH1400" s="24" t="str">
        <f t="shared" si="2272"/>
        <v/>
      </c>
      <c r="AI1400" s="24"/>
      <c r="AJ1400" s="24" t="str">
        <f t="shared" si="2273"/>
        <v/>
      </c>
      <c r="AK1400" s="24"/>
      <c r="AL1400" s="63"/>
      <c r="AM1400" s="24"/>
      <c r="AN1400" s="24" t="str">
        <f t="shared" si="2275"/>
        <v/>
      </c>
      <c r="AO1400" s="26" t="str">
        <f t="shared" si="2276"/>
        <v/>
      </c>
      <c r="AP1400" s="7"/>
      <c r="AR1400" s="23"/>
      <c r="AS1400" s="24"/>
      <c r="AT1400" s="24" t="str">
        <f t="shared" si="2421"/>
        <v/>
      </c>
      <c r="AU1400" s="24"/>
      <c r="AV1400" s="24" t="str">
        <f t="shared" si="2422"/>
        <v/>
      </c>
      <c r="AW1400" s="24"/>
      <c r="AX1400" s="24" t="str">
        <f t="shared" si="2423"/>
        <v/>
      </c>
      <c r="AY1400" s="24"/>
      <c r="AZ1400" s="63"/>
      <c r="BA1400" s="25"/>
      <c r="BB1400" s="96"/>
      <c r="BC1400" s="24"/>
      <c r="BD1400" s="26"/>
      <c r="BF1400" s="15"/>
      <c r="BG1400" s="9"/>
      <c r="BH1400" s="9" t="str">
        <f t="shared" si="2308"/>
        <v/>
      </c>
      <c r="BI1400" s="73"/>
      <c r="BJ1400" s="9" t="str">
        <f t="shared" si="2309"/>
        <v/>
      </c>
      <c r="BK1400" s="9"/>
      <c r="BL1400" s="9" t="str">
        <f t="shared" si="2310"/>
        <v/>
      </c>
      <c r="BM1400" s="9"/>
      <c r="BN1400" s="9"/>
      <c r="BO1400" s="9" t="str">
        <f t="shared" si="2311"/>
        <v/>
      </c>
      <c r="BP1400" s="10" t="str">
        <f t="shared" si="2312"/>
        <v/>
      </c>
      <c r="BQ1400" s="7"/>
      <c r="BS1400" s="1"/>
      <c r="BT1400" s="15"/>
      <c r="BU1400" s="9"/>
      <c r="BV1400" s="9" t="str">
        <f t="shared" si="2313"/>
        <v/>
      </c>
      <c r="BW1400" s="9"/>
      <c r="BX1400" s="9" t="str">
        <f t="shared" si="2314"/>
        <v/>
      </c>
      <c r="BY1400" s="9"/>
      <c r="BZ1400" s="9" t="str">
        <f t="shared" si="2315"/>
        <v/>
      </c>
      <c r="CA1400" s="9"/>
      <c r="CB1400" s="9"/>
      <c r="CC1400" s="9"/>
      <c r="CD1400" s="9" t="str">
        <f t="shared" si="2316"/>
        <v/>
      </c>
      <c r="CE1400" s="10" t="str">
        <f t="shared" si="2317"/>
        <v/>
      </c>
      <c r="CF1400" s="7"/>
      <c r="CH1400" s="15"/>
      <c r="CI1400" s="9"/>
      <c r="CJ1400" s="9" t="str">
        <f t="shared" si="2318"/>
        <v/>
      </c>
      <c r="CK1400" s="9"/>
      <c r="CL1400" s="9" t="str">
        <f t="shared" si="2319"/>
        <v/>
      </c>
      <c r="CM1400" s="9"/>
      <c r="CN1400" s="9" t="str">
        <f t="shared" si="2320"/>
        <v/>
      </c>
      <c r="CO1400" s="9"/>
      <c r="CP1400" s="9"/>
      <c r="CQ1400" s="9"/>
      <c r="CR1400" s="9" t="str">
        <f t="shared" si="2321"/>
        <v/>
      </c>
      <c r="CS1400" s="10" t="str">
        <f t="shared" si="2322"/>
        <v/>
      </c>
      <c r="CT1400" s="7"/>
      <c r="CU1400" s="250"/>
      <c r="CV1400" s="250"/>
      <c r="CW1400" s="250"/>
      <c r="CX1400" s="250"/>
      <c r="CY1400" s="250"/>
      <c r="CZ1400" s="13"/>
      <c r="DA1400" s="250"/>
      <c r="DI1400" s="250"/>
    </row>
    <row r="1401" spans="1:113" ht="15" customHeight="1" thickTop="1">
      <c r="A1401" s="89"/>
      <c r="B1401" s="89"/>
      <c r="C1401" s="78"/>
      <c r="D1401" s="78" t="str">
        <f t="shared" ref="D1401:D1404" si="2424">IF(C1401="","",C1401-#REF!)</f>
        <v/>
      </c>
      <c r="E1401" s="78"/>
      <c r="F1401" s="28" t="str">
        <f t="shared" ref="F1401:F1404" si="2425">IF(E1401="","",E1401-#REF!)</f>
        <v/>
      </c>
      <c r="G1401" s="78"/>
      <c r="H1401" s="78" t="str">
        <f t="shared" ref="H1401:H1404" si="2426">IF(G1401="","",#REF!+#REF!-G1401)</f>
        <v/>
      </c>
      <c r="I1401" s="78"/>
      <c r="J1401" s="90"/>
      <c r="K1401" s="91"/>
      <c r="L1401" s="78"/>
      <c r="M1401" s="29" t="str">
        <f t="shared" si="2264"/>
        <v/>
      </c>
      <c r="N1401" s="7"/>
      <c r="P1401" s="89"/>
      <c r="Q1401" s="78"/>
      <c r="R1401" s="78" t="str">
        <f t="shared" ref="R1401:R1404" si="2427">IF(Q1401="","",Q1401-#REF!)</f>
        <v/>
      </c>
      <c r="S1401" s="78"/>
      <c r="T1401" s="28" t="str">
        <f t="shared" ref="T1401:T1404" si="2428">IF(S1401="","",S1401-#REF!)</f>
        <v/>
      </c>
      <c r="U1401" s="78"/>
      <c r="V1401" s="78" t="str">
        <f t="shared" ref="V1401:V1404" si="2429">IF(U1401="","",#REF!+#REF!-U1401)</f>
        <v/>
      </c>
      <c r="W1401" s="78"/>
      <c r="X1401" s="90"/>
      <c r="Y1401" s="91"/>
      <c r="Z1401" s="78"/>
      <c r="AA1401" s="29" t="str">
        <f t="shared" si="2270"/>
        <v/>
      </c>
      <c r="AB1401" s="7"/>
      <c r="AD1401" s="89"/>
      <c r="AE1401" s="78"/>
      <c r="AF1401" s="78" t="str">
        <f t="shared" ref="AF1401:AF1404" si="2430">IF(AE1401="","",AE1401-#REF!)</f>
        <v/>
      </c>
      <c r="AG1401" s="78"/>
      <c r="AH1401" s="28" t="str">
        <f t="shared" ref="AH1401:AH1404" si="2431">IF(AG1401="","",AG1401-#REF!)</f>
        <v/>
      </c>
      <c r="AI1401" s="78"/>
      <c r="AJ1401" s="78" t="str">
        <f t="shared" ref="AJ1401:AJ1404" si="2432">IF(AI1401="","",#REF!+#REF!-AI1401)</f>
        <v/>
      </c>
      <c r="AK1401" s="78"/>
      <c r="AL1401" s="90"/>
      <c r="AM1401" s="91"/>
      <c r="AN1401" s="78"/>
      <c r="AO1401" s="29" t="str">
        <f t="shared" si="2276"/>
        <v/>
      </c>
      <c r="AP1401" s="7"/>
      <c r="AR1401" s="89"/>
      <c r="AS1401" s="9"/>
      <c r="AT1401" s="9" t="str">
        <f t="shared" ref="AT1401:AT1404" si="2433">IF(AS1401="","",AS1401-AS1400)</f>
        <v/>
      </c>
      <c r="AU1401" s="9"/>
      <c r="AV1401" s="9" t="str">
        <f t="shared" ref="AV1401:AV1405" si="2434">IF(AU1401="","",AU1401-AU1400)</f>
        <v/>
      </c>
      <c r="AW1401" s="9"/>
      <c r="AX1401" s="9" t="str">
        <f t="shared" ref="AX1401:AX1405" si="2435">IF(AW1401="","",AW1400+AY1400-AW1401)</f>
        <v/>
      </c>
      <c r="AY1401" s="9"/>
      <c r="AZ1401" s="62"/>
      <c r="BA1401" s="9"/>
      <c r="BB1401" s="9" t="str">
        <f t="shared" ref="BB1401:BB1405" si="2436">IF(BA1401="","",AX1401*BA1401)</f>
        <v/>
      </c>
      <c r="BC1401" s="10" t="str">
        <f t="shared" ref="BC1401:BC1405" si="2437">IF(BB1401="","",BB1401/(AT1401*100))</f>
        <v/>
      </c>
      <c r="BD1401" s="7"/>
      <c r="BF1401" s="15"/>
      <c r="BG1401" s="9"/>
      <c r="BH1401" s="9" t="str">
        <f t="shared" si="2308"/>
        <v/>
      </c>
      <c r="BI1401" s="73"/>
      <c r="BJ1401" s="9" t="str">
        <f t="shared" si="2309"/>
        <v/>
      </c>
      <c r="BK1401" s="9"/>
      <c r="BL1401" s="9" t="str">
        <f t="shared" si="2310"/>
        <v/>
      </c>
      <c r="BM1401" s="9"/>
      <c r="BN1401" s="9"/>
      <c r="BO1401" s="9" t="str">
        <f t="shared" si="2311"/>
        <v/>
      </c>
      <c r="BP1401" s="10" t="str">
        <f t="shared" si="2312"/>
        <v/>
      </c>
      <c r="BQ1401" s="7"/>
      <c r="BS1401" s="1"/>
      <c r="BT1401" s="15"/>
      <c r="BU1401" s="9"/>
      <c r="BV1401" s="9" t="str">
        <f t="shared" si="2313"/>
        <v/>
      </c>
      <c r="BW1401" s="9"/>
      <c r="BX1401" s="9" t="str">
        <f t="shared" si="2314"/>
        <v/>
      </c>
      <c r="BY1401" s="9"/>
      <c r="BZ1401" s="9" t="str">
        <f t="shared" si="2315"/>
        <v/>
      </c>
      <c r="CA1401" s="9"/>
      <c r="CB1401" s="9"/>
      <c r="CC1401" s="9"/>
      <c r="CD1401" s="9" t="str">
        <f t="shared" si="2316"/>
        <v/>
      </c>
      <c r="CE1401" s="10" t="str">
        <f t="shared" si="2317"/>
        <v/>
      </c>
      <c r="CF1401" s="7"/>
      <c r="CH1401" s="15"/>
      <c r="CI1401" s="9"/>
      <c r="CJ1401" s="9" t="str">
        <f t="shared" si="2318"/>
        <v/>
      </c>
      <c r="CK1401" s="9"/>
      <c r="CL1401" s="9" t="str">
        <f t="shared" si="2319"/>
        <v/>
      </c>
      <c r="CM1401" s="9"/>
      <c r="CN1401" s="9" t="str">
        <f t="shared" si="2320"/>
        <v/>
      </c>
      <c r="CO1401" s="9"/>
      <c r="CP1401" s="9"/>
      <c r="CQ1401" s="9"/>
      <c r="CR1401" s="9" t="str">
        <f t="shared" si="2321"/>
        <v/>
      </c>
      <c r="CS1401" s="10" t="str">
        <f t="shared" si="2322"/>
        <v/>
      </c>
      <c r="CT1401" s="7"/>
      <c r="CU1401" s="250"/>
      <c r="CV1401" s="250"/>
      <c r="CW1401" s="250"/>
      <c r="CX1401" s="250"/>
      <c r="CY1401" s="250"/>
      <c r="CZ1401" s="13"/>
      <c r="DA1401" s="250"/>
      <c r="DI1401" s="250"/>
    </row>
    <row r="1402" spans="1:113" ht="15" customHeight="1">
      <c r="A1402" s="15"/>
      <c r="B1402" s="15"/>
      <c r="C1402" s="9"/>
      <c r="D1402" s="9" t="str">
        <f t="shared" si="2424"/>
        <v/>
      </c>
      <c r="E1402" s="9"/>
      <c r="F1402" s="9" t="str">
        <f t="shared" si="2425"/>
        <v/>
      </c>
      <c r="G1402" s="9"/>
      <c r="H1402" s="9" t="str">
        <f t="shared" si="2426"/>
        <v/>
      </c>
      <c r="I1402" s="9"/>
      <c r="J1402" s="62"/>
      <c r="K1402" s="95"/>
      <c r="L1402" s="9"/>
      <c r="M1402" s="10" t="str">
        <f t="shared" si="2264"/>
        <v/>
      </c>
      <c r="N1402" s="7"/>
      <c r="P1402" s="15"/>
      <c r="Q1402" s="9"/>
      <c r="R1402" s="9" t="str">
        <f t="shared" si="2427"/>
        <v/>
      </c>
      <c r="S1402" s="9"/>
      <c r="T1402" s="9" t="str">
        <f t="shared" si="2428"/>
        <v/>
      </c>
      <c r="U1402" s="9"/>
      <c r="V1402" s="9" t="str">
        <f t="shared" si="2429"/>
        <v/>
      </c>
      <c r="W1402" s="9"/>
      <c r="X1402" s="62"/>
      <c r="Y1402" s="95"/>
      <c r="Z1402" s="9"/>
      <c r="AA1402" s="10" t="str">
        <f t="shared" si="2270"/>
        <v/>
      </c>
      <c r="AB1402" s="7"/>
      <c r="AD1402" s="15"/>
      <c r="AE1402" s="9"/>
      <c r="AF1402" s="9" t="str">
        <f t="shared" si="2430"/>
        <v/>
      </c>
      <c r="AG1402" s="9"/>
      <c r="AH1402" s="9" t="str">
        <f t="shared" si="2431"/>
        <v/>
      </c>
      <c r="AI1402" s="9"/>
      <c r="AJ1402" s="9" t="str">
        <f t="shared" si="2432"/>
        <v/>
      </c>
      <c r="AK1402" s="9"/>
      <c r="AL1402" s="62"/>
      <c r="AM1402" s="95"/>
      <c r="AN1402" s="9"/>
      <c r="AO1402" s="10" t="str">
        <f t="shared" si="2276"/>
        <v/>
      </c>
      <c r="AP1402" s="7"/>
      <c r="AR1402" s="15"/>
      <c r="AS1402" s="9"/>
      <c r="AT1402" s="9" t="str">
        <f t="shared" si="2433"/>
        <v/>
      </c>
      <c r="AU1402" s="9"/>
      <c r="AV1402" s="9" t="str">
        <f t="shared" si="2434"/>
        <v/>
      </c>
      <c r="AW1402" s="9"/>
      <c r="AX1402" s="9" t="str">
        <f t="shared" si="2435"/>
        <v/>
      </c>
      <c r="AY1402" s="9"/>
      <c r="AZ1402" s="62"/>
      <c r="BA1402" s="9"/>
      <c r="BB1402" s="9" t="str">
        <f t="shared" si="2436"/>
        <v/>
      </c>
      <c r="BC1402" s="10" t="str">
        <f t="shared" si="2437"/>
        <v/>
      </c>
      <c r="BD1402" s="7"/>
      <c r="BF1402" s="15"/>
      <c r="BG1402" s="9"/>
      <c r="BH1402" s="9" t="str">
        <f t="shared" si="2308"/>
        <v/>
      </c>
      <c r="BI1402" s="73"/>
      <c r="BJ1402" s="9" t="str">
        <f t="shared" si="2309"/>
        <v/>
      </c>
      <c r="BK1402" s="9"/>
      <c r="BL1402" s="9" t="str">
        <f t="shared" si="2310"/>
        <v/>
      </c>
      <c r="BM1402" s="9"/>
      <c r="BN1402" s="9"/>
      <c r="BO1402" s="9" t="str">
        <f t="shared" si="2311"/>
        <v/>
      </c>
      <c r="BP1402" s="10" t="str">
        <f t="shared" si="2312"/>
        <v/>
      </c>
      <c r="BQ1402" s="7"/>
      <c r="BS1402" s="1"/>
      <c r="BT1402" s="15"/>
      <c r="BU1402" s="9"/>
      <c r="BV1402" s="9" t="str">
        <f t="shared" si="2313"/>
        <v/>
      </c>
      <c r="BW1402" s="9"/>
      <c r="BX1402" s="9" t="str">
        <f t="shared" si="2314"/>
        <v/>
      </c>
      <c r="BY1402" s="9"/>
      <c r="BZ1402" s="9" t="str">
        <f t="shared" si="2315"/>
        <v/>
      </c>
      <c r="CA1402" s="9"/>
      <c r="CB1402" s="9"/>
      <c r="CC1402" s="9"/>
      <c r="CD1402" s="9" t="str">
        <f t="shared" si="2316"/>
        <v/>
      </c>
      <c r="CE1402" s="10" t="str">
        <f t="shared" si="2317"/>
        <v/>
      </c>
      <c r="CF1402" s="7"/>
      <c r="CH1402" s="15"/>
      <c r="CI1402" s="9"/>
      <c r="CJ1402" s="9" t="str">
        <f t="shared" si="2318"/>
        <v/>
      </c>
      <c r="CK1402" s="9"/>
      <c r="CL1402" s="9" t="str">
        <f t="shared" si="2319"/>
        <v/>
      </c>
      <c r="CM1402" s="9"/>
      <c r="CN1402" s="9" t="str">
        <f t="shared" si="2320"/>
        <v/>
      </c>
      <c r="CO1402" s="9"/>
      <c r="CP1402" s="9"/>
      <c r="CQ1402" s="9"/>
      <c r="CR1402" s="9" t="str">
        <f t="shared" si="2321"/>
        <v/>
      </c>
      <c r="CS1402" s="10" t="str">
        <f t="shared" si="2322"/>
        <v/>
      </c>
      <c r="CT1402" s="7"/>
      <c r="CU1402" s="250"/>
      <c r="CV1402" s="250"/>
      <c r="CW1402" s="250"/>
      <c r="CX1402" s="250"/>
      <c r="CY1402" s="250"/>
      <c r="CZ1402" s="13"/>
      <c r="DA1402" s="250"/>
      <c r="DI1402" s="250"/>
    </row>
    <row r="1403" spans="1:113" ht="15" customHeight="1">
      <c r="A1403" s="15"/>
      <c r="B1403" s="15"/>
      <c r="C1403" s="9"/>
      <c r="D1403" s="9" t="str">
        <f t="shared" si="2424"/>
        <v/>
      </c>
      <c r="E1403" s="9"/>
      <c r="F1403" s="9" t="str">
        <f t="shared" si="2425"/>
        <v/>
      </c>
      <c r="G1403" s="9"/>
      <c r="H1403" s="9" t="str">
        <f t="shared" si="2426"/>
        <v/>
      </c>
      <c r="I1403" s="9"/>
      <c r="J1403" s="62"/>
      <c r="K1403" s="95"/>
      <c r="L1403" s="9"/>
      <c r="M1403" s="10" t="str">
        <f t="shared" si="2264"/>
        <v/>
      </c>
      <c r="N1403" s="7"/>
      <c r="P1403" s="15"/>
      <c r="Q1403" s="9"/>
      <c r="R1403" s="9" t="str">
        <f t="shared" si="2427"/>
        <v/>
      </c>
      <c r="S1403" s="9"/>
      <c r="T1403" s="9" t="str">
        <f t="shared" si="2428"/>
        <v/>
      </c>
      <c r="U1403" s="9"/>
      <c r="V1403" s="9" t="str">
        <f t="shared" si="2429"/>
        <v/>
      </c>
      <c r="W1403" s="9"/>
      <c r="X1403" s="62"/>
      <c r="Y1403" s="95"/>
      <c r="Z1403" s="9"/>
      <c r="AA1403" s="10" t="str">
        <f t="shared" si="2270"/>
        <v/>
      </c>
      <c r="AB1403" s="7"/>
      <c r="AD1403" s="15"/>
      <c r="AE1403" s="9"/>
      <c r="AF1403" s="9" t="str">
        <f t="shared" si="2430"/>
        <v/>
      </c>
      <c r="AG1403" s="9"/>
      <c r="AH1403" s="9" t="str">
        <f t="shared" si="2431"/>
        <v/>
      </c>
      <c r="AI1403" s="9"/>
      <c r="AJ1403" s="9" t="str">
        <f t="shared" si="2432"/>
        <v/>
      </c>
      <c r="AK1403" s="9"/>
      <c r="AL1403" s="62"/>
      <c r="AM1403" s="95"/>
      <c r="AN1403" s="9"/>
      <c r="AO1403" s="10" t="str">
        <f t="shared" si="2276"/>
        <v/>
      </c>
      <c r="AP1403" s="7"/>
      <c r="AR1403" s="17"/>
      <c r="AS1403" s="19"/>
      <c r="AT1403" s="19" t="str">
        <f t="shared" si="2433"/>
        <v/>
      </c>
      <c r="AU1403" s="19"/>
      <c r="AV1403" s="19" t="str">
        <f t="shared" si="2434"/>
        <v/>
      </c>
      <c r="AW1403" s="19"/>
      <c r="AX1403" s="19" t="str">
        <f t="shared" si="2435"/>
        <v/>
      </c>
      <c r="AY1403" s="19"/>
      <c r="AZ1403" s="114"/>
      <c r="BA1403" s="19"/>
      <c r="BB1403" s="19" t="str">
        <f t="shared" si="2436"/>
        <v/>
      </c>
      <c r="BC1403" s="21" t="str">
        <f t="shared" si="2437"/>
        <v/>
      </c>
      <c r="BD1403" s="22"/>
      <c r="BF1403" s="15"/>
      <c r="BG1403" s="9"/>
      <c r="BH1403" s="9" t="str">
        <f t="shared" si="2308"/>
        <v/>
      </c>
      <c r="BI1403" s="73"/>
      <c r="BJ1403" s="9" t="str">
        <f t="shared" si="2309"/>
        <v/>
      </c>
      <c r="BK1403" s="9"/>
      <c r="BL1403" s="9" t="str">
        <f t="shared" si="2310"/>
        <v/>
      </c>
      <c r="BM1403" s="9"/>
      <c r="BN1403" s="9"/>
      <c r="BO1403" s="9" t="str">
        <f t="shared" si="2311"/>
        <v/>
      </c>
      <c r="BP1403" s="10" t="str">
        <f t="shared" si="2312"/>
        <v/>
      </c>
      <c r="BQ1403" s="7"/>
      <c r="BS1403" s="1"/>
      <c r="BT1403" s="15"/>
      <c r="BU1403" s="9"/>
      <c r="BV1403" s="9" t="str">
        <f t="shared" si="2313"/>
        <v/>
      </c>
      <c r="BW1403" s="9"/>
      <c r="BX1403" s="9" t="str">
        <f t="shared" si="2314"/>
        <v/>
      </c>
      <c r="BY1403" s="9"/>
      <c r="BZ1403" s="9" t="str">
        <f t="shared" si="2315"/>
        <v/>
      </c>
      <c r="CA1403" s="9"/>
      <c r="CB1403" s="9"/>
      <c r="CC1403" s="9"/>
      <c r="CD1403" s="9" t="str">
        <f t="shared" si="2316"/>
        <v/>
      </c>
      <c r="CE1403" s="10" t="str">
        <f t="shared" si="2317"/>
        <v/>
      </c>
      <c r="CF1403" s="7"/>
      <c r="CH1403" s="15"/>
      <c r="CI1403" s="9"/>
      <c r="CJ1403" s="9" t="str">
        <f t="shared" si="2318"/>
        <v/>
      </c>
      <c r="CK1403" s="9"/>
      <c r="CL1403" s="9" t="str">
        <f t="shared" si="2319"/>
        <v/>
      </c>
      <c r="CM1403" s="9"/>
      <c r="CN1403" s="9" t="str">
        <f t="shared" si="2320"/>
        <v/>
      </c>
      <c r="CO1403" s="9"/>
      <c r="CP1403" s="9"/>
      <c r="CQ1403" s="9"/>
      <c r="CR1403" s="9" t="str">
        <f t="shared" si="2321"/>
        <v/>
      </c>
      <c r="CS1403" s="10" t="str">
        <f t="shared" si="2322"/>
        <v/>
      </c>
      <c r="CT1403" s="7"/>
      <c r="CU1403" s="250"/>
      <c r="CV1403" s="250"/>
      <c r="CW1403" s="250"/>
      <c r="CX1403" s="250"/>
      <c r="CY1403" s="250"/>
      <c r="CZ1403" s="13"/>
      <c r="DA1403" s="250"/>
      <c r="DI1403" s="250"/>
    </row>
    <row r="1404" spans="1:113" ht="15" customHeight="1" thickBot="1">
      <c r="A1404" s="23"/>
      <c r="B1404" s="23"/>
      <c r="C1404" s="24"/>
      <c r="D1404" s="24" t="str">
        <f t="shared" si="2424"/>
        <v/>
      </c>
      <c r="E1404" s="24"/>
      <c r="F1404" s="24" t="str">
        <f t="shared" si="2425"/>
        <v/>
      </c>
      <c r="G1404" s="24"/>
      <c r="H1404" s="24" t="str">
        <f t="shared" si="2426"/>
        <v/>
      </c>
      <c r="I1404" s="24"/>
      <c r="J1404" s="63"/>
      <c r="K1404" s="96"/>
      <c r="L1404" s="24"/>
      <c r="M1404" s="26" t="str">
        <f t="shared" si="2264"/>
        <v/>
      </c>
      <c r="N1404" s="7"/>
      <c r="P1404" s="23"/>
      <c r="Q1404" s="24"/>
      <c r="R1404" s="24" t="str">
        <f t="shared" si="2427"/>
        <v/>
      </c>
      <c r="S1404" s="24"/>
      <c r="T1404" s="24" t="str">
        <f t="shared" si="2428"/>
        <v/>
      </c>
      <c r="U1404" s="24"/>
      <c r="V1404" s="24" t="str">
        <f t="shared" si="2429"/>
        <v/>
      </c>
      <c r="W1404" s="24"/>
      <c r="X1404" s="63"/>
      <c r="Y1404" s="96"/>
      <c r="Z1404" s="24"/>
      <c r="AA1404" s="26" t="str">
        <f t="shared" si="2270"/>
        <v/>
      </c>
      <c r="AB1404" s="7"/>
      <c r="AD1404" s="23"/>
      <c r="AE1404" s="24"/>
      <c r="AF1404" s="24" t="str">
        <f t="shared" si="2430"/>
        <v/>
      </c>
      <c r="AG1404" s="24"/>
      <c r="AH1404" s="24" t="str">
        <f t="shared" si="2431"/>
        <v/>
      </c>
      <c r="AI1404" s="24"/>
      <c r="AJ1404" s="24" t="str">
        <f t="shared" si="2432"/>
        <v/>
      </c>
      <c r="AK1404" s="24"/>
      <c r="AL1404" s="63"/>
      <c r="AM1404" s="96"/>
      <c r="AN1404" s="24"/>
      <c r="AO1404" s="26" t="str">
        <f t="shared" si="2276"/>
        <v/>
      </c>
      <c r="AP1404" s="7"/>
      <c r="AR1404" s="23"/>
      <c r="AS1404" s="24"/>
      <c r="AT1404" s="24" t="str">
        <f t="shared" si="2433"/>
        <v/>
      </c>
      <c r="AU1404" s="24"/>
      <c r="AV1404" s="24" t="str">
        <f t="shared" si="2434"/>
        <v/>
      </c>
      <c r="AW1404" s="24"/>
      <c r="AX1404" s="24" t="str">
        <f t="shared" si="2435"/>
        <v/>
      </c>
      <c r="AY1404" s="24"/>
      <c r="AZ1404" s="63"/>
      <c r="BA1404" s="24"/>
      <c r="BB1404" s="24" t="str">
        <f t="shared" si="2436"/>
        <v/>
      </c>
      <c r="BC1404" s="26" t="str">
        <f t="shared" si="2437"/>
        <v/>
      </c>
      <c r="BD1404" s="41"/>
      <c r="BF1404" s="15"/>
      <c r="BG1404" s="9"/>
      <c r="BH1404" s="9" t="str">
        <f t="shared" si="2308"/>
        <v/>
      </c>
      <c r="BI1404" s="73"/>
      <c r="BJ1404" s="9" t="str">
        <f t="shared" si="2309"/>
        <v/>
      </c>
      <c r="BK1404" s="9"/>
      <c r="BL1404" s="9" t="str">
        <f t="shared" si="2310"/>
        <v/>
      </c>
      <c r="BM1404" s="9"/>
      <c r="BN1404" s="9"/>
      <c r="BO1404" s="9" t="str">
        <f t="shared" si="2311"/>
        <v/>
      </c>
      <c r="BP1404" s="10" t="str">
        <f t="shared" si="2312"/>
        <v/>
      </c>
      <c r="BQ1404" s="7"/>
      <c r="BS1404" s="1"/>
      <c r="BT1404" s="15"/>
      <c r="BU1404" s="9"/>
      <c r="BV1404" s="9" t="str">
        <f t="shared" si="2313"/>
        <v/>
      </c>
      <c r="BW1404" s="9"/>
      <c r="BX1404" s="9" t="str">
        <f t="shared" si="2314"/>
        <v/>
      </c>
      <c r="BY1404" s="9"/>
      <c r="BZ1404" s="9" t="str">
        <f t="shared" si="2315"/>
        <v/>
      </c>
      <c r="CA1404" s="9"/>
      <c r="CB1404" s="9"/>
      <c r="CC1404" s="9"/>
      <c r="CD1404" s="9" t="str">
        <f t="shared" si="2316"/>
        <v/>
      </c>
      <c r="CE1404" s="10" t="str">
        <f t="shared" si="2317"/>
        <v/>
      </c>
      <c r="CF1404" s="7"/>
      <c r="CH1404" s="15"/>
      <c r="CI1404" s="9"/>
      <c r="CJ1404" s="9" t="str">
        <f t="shared" si="2318"/>
        <v/>
      </c>
      <c r="CK1404" s="9"/>
      <c r="CL1404" s="9" t="str">
        <f t="shared" si="2319"/>
        <v/>
      </c>
      <c r="CM1404" s="9"/>
      <c r="CN1404" s="9" t="str">
        <f t="shared" si="2320"/>
        <v/>
      </c>
      <c r="CO1404" s="9"/>
      <c r="CP1404" s="9"/>
      <c r="CQ1404" s="9"/>
      <c r="CR1404" s="9" t="str">
        <f t="shared" si="2321"/>
        <v/>
      </c>
      <c r="CS1404" s="10" t="str">
        <f t="shared" si="2322"/>
        <v/>
      </c>
      <c r="CT1404" s="7"/>
      <c r="CU1404" s="250"/>
      <c r="CV1404" s="250"/>
      <c r="CW1404" s="250"/>
      <c r="CX1404" s="250"/>
      <c r="CY1404" s="250"/>
      <c r="CZ1404" s="13"/>
      <c r="DA1404" s="250"/>
      <c r="DI1404" s="250"/>
    </row>
    <row r="1405" spans="1:113" ht="15" customHeight="1" thickTop="1">
      <c r="A1405" s="89"/>
      <c r="B1405" s="89"/>
      <c r="C1405" s="78"/>
      <c r="D1405" s="78"/>
      <c r="E1405" s="78"/>
      <c r="F1405" s="78"/>
      <c r="G1405" s="78"/>
      <c r="H1405" s="78"/>
      <c r="I1405" s="78"/>
      <c r="J1405" s="90"/>
      <c r="K1405" s="78"/>
      <c r="L1405" s="78"/>
      <c r="M1405" s="78"/>
      <c r="N1405" s="7"/>
      <c r="P1405" s="89"/>
      <c r="Q1405" s="78"/>
      <c r="R1405" s="78"/>
      <c r="S1405" s="78"/>
      <c r="T1405" s="78"/>
      <c r="U1405" s="78"/>
      <c r="V1405" s="78"/>
      <c r="W1405" s="78"/>
      <c r="X1405" s="90"/>
      <c r="Y1405" s="78"/>
      <c r="Z1405" s="78"/>
      <c r="AA1405" s="78"/>
      <c r="AB1405" s="7"/>
      <c r="AD1405" s="89"/>
      <c r="AE1405" s="78"/>
      <c r="AF1405" s="78"/>
      <c r="AG1405" s="78"/>
      <c r="AH1405" s="78"/>
      <c r="AI1405" s="78"/>
      <c r="AJ1405" s="78"/>
      <c r="AK1405" s="78"/>
      <c r="AL1405" s="90"/>
      <c r="AM1405" s="78"/>
      <c r="AN1405" s="78"/>
      <c r="AO1405" s="78"/>
      <c r="AP1405" s="7"/>
      <c r="AR1405" s="89"/>
      <c r="AS1405" s="78"/>
      <c r="AT1405" s="78"/>
      <c r="AU1405" s="78"/>
      <c r="AV1405" s="78" t="str">
        <f t="shared" si="2434"/>
        <v/>
      </c>
      <c r="AW1405" s="78"/>
      <c r="AX1405" s="78" t="str">
        <f t="shared" si="2435"/>
        <v/>
      </c>
      <c r="AY1405" s="78"/>
      <c r="AZ1405" s="90"/>
      <c r="BA1405" s="78"/>
      <c r="BB1405" s="78" t="str">
        <f t="shared" si="2436"/>
        <v/>
      </c>
      <c r="BC1405" s="92" t="str">
        <f t="shared" si="2437"/>
        <v/>
      </c>
      <c r="BD1405" s="93"/>
      <c r="BF1405" s="15"/>
      <c r="BG1405" s="9"/>
      <c r="BH1405" s="9"/>
      <c r="BI1405" s="73"/>
      <c r="BJ1405" s="9" t="str">
        <f t="shared" si="2309"/>
        <v/>
      </c>
      <c r="BK1405" s="9"/>
      <c r="BL1405" s="9" t="str">
        <f t="shared" si="2310"/>
        <v/>
      </c>
      <c r="BM1405" s="9"/>
      <c r="BN1405" s="9"/>
      <c r="BO1405" s="9" t="str">
        <f t="shared" si="2311"/>
        <v/>
      </c>
      <c r="BP1405" s="10" t="str">
        <f t="shared" si="2312"/>
        <v/>
      </c>
      <c r="BQ1405" s="7"/>
      <c r="BS1405" s="1"/>
      <c r="BT1405" s="15"/>
      <c r="BU1405" s="9"/>
      <c r="BV1405" s="9"/>
      <c r="BW1405" s="9"/>
      <c r="BX1405" s="9" t="str">
        <f t="shared" si="2314"/>
        <v/>
      </c>
      <c r="BY1405" s="9"/>
      <c r="BZ1405" s="9" t="str">
        <f t="shared" si="2315"/>
        <v/>
      </c>
      <c r="CA1405" s="9"/>
      <c r="CB1405" s="9"/>
      <c r="CC1405" s="9"/>
      <c r="CD1405" s="9" t="str">
        <f t="shared" si="2316"/>
        <v/>
      </c>
      <c r="CE1405" s="10" t="str">
        <f t="shared" si="2317"/>
        <v/>
      </c>
      <c r="CF1405" s="7"/>
      <c r="CH1405" s="15"/>
      <c r="CI1405" s="9"/>
      <c r="CJ1405" s="9"/>
      <c r="CK1405" s="9"/>
      <c r="CL1405" s="9" t="str">
        <f t="shared" si="2319"/>
        <v/>
      </c>
      <c r="CM1405" s="9"/>
      <c r="CN1405" s="9" t="str">
        <f t="shared" si="2320"/>
        <v/>
      </c>
      <c r="CO1405" s="9"/>
      <c r="CP1405" s="9"/>
      <c r="CQ1405" s="9"/>
      <c r="CR1405" s="9" t="str">
        <f t="shared" si="2321"/>
        <v/>
      </c>
      <c r="CS1405" s="10" t="str">
        <f t="shared" si="2322"/>
        <v/>
      </c>
      <c r="CT1405" s="7"/>
      <c r="CU1405" s="250"/>
      <c r="CV1405" s="250"/>
      <c r="CW1405" s="250"/>
      <c r="CX1405" s="250"/>
      <c r="CY1405" s="250"/>
      <c r="CZ1405" s="13"/>
      <c r="DA1405" s="250"/>
      <c r="DI1405" s="250"/>
    </row>
    <row r="1406" spans="1:113" ht="15" customHeight="1">
      <c r="A1406" s="89"/>
      <c r="B1406" s="89"/>
      <c r="C1406" s="78"/>
      <c r="D1406" s="78"/>
      <c r="E1406" s="78"/>
      <c r="F1406" s="78"/>
      <c r="G1406" s="78"/>
      <c r="H1406" s="78"/>
      <c r="I1406" s="78"/>
      <c r="J1406" s="90"/>
      <c r="K1406" s="78"/>
      <c r="L1406" s="78"/>
      <c r="M1406" s="78"/>
      <c r="N1406" s="7"/>
      <c r="P1406" s="89"/>
      <c r="Q1406" s="78"/>
      <c r="R1406" s="78"/>
      <c r="S1406" s="78"/>
      <c r="T1406" s="78"/>
      <c r="U1406" s="78"/>
      <c r="V1406" s="78"/>
      <c r="W1406" s="78"/>
      <c r="X1406" s="90"/>
      <c r="Y1406" s="78"/>
      <c r="Z1406" s="78"/>
      <c r="AA1406" s="78"/>
      <c r="AB1406" s="7"/>
      <c r="AD1406" s="89"/>
      <c r="AE1406" s="78"/>
      <c r="AF1406" s="78"/>
      <c r="AG1406" s="78"/>
      <c r="AH1406" s="78"/>
      <c r="AI1406" s="78"/>
      <c r="AJ1406" s="78"/>
      <c r="AK1406" s="78"/>
      <c r="AL1406" s="90"/>
      <c r="AM1406" s="78"/>
      <c r="AN1406" s="78"/>
      <c r="AO1406" s="78"/>
      <c r="AP1406" s="7"/>
      <c r="AR1406" s="15"/>
      <c r="AS1406" s="9"/>
      <c r="AT1406" s="9"/>
      <c r="AU1406" s="9"/>
      <c r="AV1406" s="9"/>
      <c r="AW1406" s="9"/>
      <c r="AX1406" s="9"/>
      <c r="AY1406" s="9"/>
      <c r="AZ1406" s="62"/>
      <c r="BA1406" s="9"/>
      <c r="BB1406" s="9"/>
      <c r="BC1406" s="10"/>
      <c r="BD1406" s="7"/>
      <c r="BF1406" s="15"/>
      <c r="BG1406" s="9"/>
      <c r="BH1406" s="9"/>
      <c r="BI1406" s="73"/>
      <c r="BJ1406" s="9"/>
      <c r="BK1406" s="9"/>
      <c r="BL1406" s="9"/>
      <c r="BM1406" s="9"/>
      <c r="BN1406" s="9"/>
      <c r="BO1406" s="9"/>
      <c r="BP1406" s="10"/>
      <c r="BQ1406" s="7"/>
      <c r="BS1406" s="1"/>
      <c r="BT1406" s="15"/>
      <c r="BU1406" s="9"/>
      <c r="BV1406" s="9"/>
      <c r="BW1406" s="9"/>
      <c r="BX1406" s="9"/>
      <c r="BY1406" s="9"/>
      <c r="BZ1406" s="9"/>
      <c r="CA1406" s="9"/>
      <c r="CB1406" s="9"/>
      <c r="CC1406" s="9"/>
      <c r="CD1406" s="9"/>
      <c r="CE1406" s="10"/>
      <c r="CF1406" s="7"/>
      <c r="CH1406" s="15"/>
      <c r="CI1406" s="9"/>
      <c r="CJ1406" s="9"/>
      <c r="CK1406" s="9"/>
      <c r="CL1406" s="9"/>
      <c r="CM1406" s="9"/>
      <c r="CN1406" s="9"/>
      <c r="CO1406" s="9"/>
      <c r="CP1406" s="9"/>
      <c r="CQ1406" s="9"/>
      <c r="CR1406" s="9"/>
      <c r="CS1406" s="10"/>
      <c r="CT1406" s="7"/>
      <c r="CU1406" s="250"/>
      <c r="CV1406" s="250"/>
      <c r="CW1406" s="250"/>
      <c r="CX1406" s="250"/>
      <c r="CY1406" s="250"/>
      <c r="CZ1406" s="13"/>
      <c r="DA1406" s="250"/>
      <c r="DI1406" s="250"/>
    </row>
    <row r="1407" spans="1:113" ht="15" customHeight="1">
      <c r="A1407" s="89"/>
      <c r="B1407" s="89"/>
      <c r="C1407" s="78"/>
      <c r="D1407" s="78"/>
      <c r="E1407" s="78"/>
      <c r="F1407" s="78"/>
      <c r="G1407" s="78"/>
      <c r="H1407" s="78"/>
      <c r="I1407" s="78"/>
      <c r="J1407" s="90"/>
      <c r="K1407" s="78"/>
      <c r="L1407" s="78"/>
      <c r="M1407" s="78"/>
      <c r="N1407" s="7"/>
      <c r="P1407" s="89"/>
      <c r="Q1407" s="78"/>
      <c r="R1407" s="78"/>
      <c r="S1407" s="78"/>
      <c r="T1407" s="78"/>
      <c r="U1407" s="78"/>
      <c r="V1407" s="78"/>
      <c r="W1407" s="78"/>
      <c r="X1407" s="90"/>
      <c r="Y1407" s="78"/>
      <c r="Z1407" s="78"/>
      <c r="AA1407" s="78"/>
      <c r="AB1407" s="7"/>
      <c r="AD1407" s="89"/>
      <c r="AE1407" s="78"/>
      <c r="AF1407" s="78"/>
      <c r="AG1407" s="78"/>
      <c r="AH1407" s="78"/>
      <c r="AI1407" s="78"/>
      <c r="AJ1407" s="78"/>
      <c r="AK1407" s="78"/>
      <c r="AL1407" s="90"/>
      <c r="AM1407" s="78"/>
      <c r="AN1407" s="78"/>
      <c r="AO1407" s="78"/>
      <c r="AP1407" s="7"/>
      <c r="AR1407" s="15"/>
      <c r="AS1407" s="9"/>
      <c r="AT1407" s="9"/>
      <c r="AU1407" s="9"/>
      <c r="AV1407" s="9"/>
      <c r="AW1407" s="9"/>
      <c r="AX1407" s="9"/>
      <c r="AY1407" s="9"/>
      <c r="AZ1407" s="62"/>
      <c r="BA1407" s="9"/>
      <c r="BB1407" s="9"/>
      <c r="BC1407" s="10"/>
      <c r="BD1407" s="7"/>
      <c r="BF1407" s="15"/>
      <c r="BG1407" s="9"/>
      <c r="BH1407" s="9"/>
      <c r="BI1407" s="73"/>
      <c r="BJ1407" s="9"/>
      <c r="BK1407" s="9"/>
      <c r="BL1407" s="9"/>
      <c r="BM1407" s="9"/>
      <c r="BN1407" s="9"/>
      <c r="BO1407" s="9"/>
      <c r="BP1407" s="10"/>
      <c r="BQ1407" s="7"/>
      <c r="BS1407" s="1"/>
      <c r="BT1407" s="15"/>
      <c r="BU1407" s="9"/>
      <c r="BV1407" s="9"/>
      <c r="BW1407" s="9"/>
      <c r="BX1407" s="9"/>
      <c r="BY1407" s="9"/>
      <c r="BZ1407" s="9"/>
      <c r="CA1407" s="9"/>
      <c r="CB1407" s="9"/>
      <c r="CC1407" s="9"/>
      <c r="CD1407" s="9"/>
      <c r="CE1407" s="10"/>
      <c r="CF1407" s="7"/>
      <c r="CH1407" s="15"/>
      <c r="CI1407" s="9"/>
      <c r="CJ1407" s="9"/>
      <c r="CK1407" s="9"/>
      <c r="CL1407" s="9"/>
      <c r="CM1407" s="9"/>
      <c r="CN1407" s="9"/>
      <c r="CO1407" s="9"/>
      <c r="CP1407" s="9"/>
      <c r="CQ1407" s="9"/>
      <c r="CR1407" s="9"/>
      <c r="CS1407" s="10"/>
      <c r="CT1407" s="7"/>
      <c r="CU1407" s="250"/>
      <c r="CV1407" s="250"/>
      <c r="CW1407" s="250"/>
      <c r="CX1407" s="250"/>
      <c r="CY1407" s="250"/>
      <c r="CZ1407" s="13"/>
      <c r="DA1407" s="250"/>
      <c r="DI1407" s="250"/>
    </row>
    <row r="1408" spans="1:113" ht="15" customHeight="1">
      <c r="A1408" s="89"/>
      <c r="B1408" s="89"/>
      <c r="C1408" s="78"/>
      <c r="D1408" s="78"/>
      <c r="E1408" s="78"/>
      <c r="F1408" s="78"/>
      <c r="G1408" s="78"/>
      <c r="H1408" s="78"/>
      <c r="I1408" s="78"/>
      <c r="J1408" s="299" t="s">
        <v>80</v>
      </c>
      <c r="K1408" s="295"/>
      <c r="L1408" s="78">
        <f>(G1373+I1373)*K1373+(G1374+I1374)*K1374+(G1375+I1375)*K1375+(G1376+I1376)*K1376</f>
        <v>20770</v>
      </c>
      <c r="M1408" s="78"/>
      <c r="N1408" s="7"/>
      <c r="P1408" s="89"/>
      <c r="Q1408" s="78"/>
      <c r="R1408" s="78"/>
      <c r="S1408" s="78"/>
      <c r="T1408" s="78"/>
      <c r="U1408" s="78"/>
      <c r="V1408" s="78"/>
      <c r="W1408" s="78"/>
      <c r="X1408" s="299" t="s">
        <v>80</v>
      </c>
      <c r="Y1408" s="295"/>
      <c r="Z1408" s="78">
        <f>(U1373+W1373)*Y1373+(U1374+W1374)*Y1374+(U1375+W1375)*Y1375+(U1376+W1376)*Y1376</f>
        <v>32164</v>
      </c>
      <c r="AA1408" s="78"/>
      <c r="AB1408" s="7"/>
      <c r="AD1408" s="89"/>
      <c r="AE1408" s="78"/>
      <c r="AF1408" s="78"/>
      <c r="AG1408" s="78"/>
      <c r="AH1408" s="78"/>
      <c r="AI1408" s="78"/>
      <c r="AJ1408" s="78"/>
      <c r="AK1408" s="78"/>
      <c r="AL1408" s="299" t="s">
        <v>80</v>
      </c>
      <c r="AM1408" s="295"/>
      <c r="AN1408" s="78">
        <f>(AI1373+AK1373)*AM1373+(AI1374+AK1374)*AM1374+(AI1375+AK1375)*AM1375+(AI1376+AK1376)*AM1376</f>
        <v>38519</v>
      </c>
      <c r="AO1408" s="78"/>
      <c r="AP1408" s="7"/>
      <c r="AR1408" s="15"/>
      <c r="AS1408" s="9"/>
      <c r="AT1408" s="9"/>
      <c r="AU1408" s="9"/>
      <c r="AV1408" s="9"/>
      <c r="AW1408" s="9"/>
      <c r="AX1408" s="9"/>
      <c r="AY1408" s="9"/>
      <c r="AZ1408" s="299" t="s">
        <v>80</v>
      </c>
      <c r="BA1408" s="295"/>
      <c r="BB1408" s="78">
        <f>(AW1373+AY1373)*BA1373+(AW1374+AY1374)*BA1374+(AW1375+AY1375)*BA1375+(AW1376+AY1376)*BA1376</f>
        <v>40714</v>
      </c>
      <c r="BC1408" s="10"/>
      <c r="BD1408" s="7"/>
      <c r="BF1408" s="15"/>
      <c r="BG1408" s="9"/>
      <c r="BH1408" s="9"/>
      <c r="BI1408" s="73"/>
      <c r="BJ1408" s="9"/>
      <c r="BK1408" s="9"/>
      <c r="BL1408" s="9"/>
      <c r="BM1408" s="9"/>
      <c r="BN1408" s="9"/>
      <c r="BO1408" s="9"/>
      <c r="BP1408" s="10"/>
      <c r="BQ1408" s="7"/>
      <c r="BS1408" s="1"/>
      <c r="BT1408" s="15"/>
      <c r="BU1408" s="9"/>
      <c r="BV1408" s="9"/>
      <c r="BW1408" s="9"/>
      <c r="BX1408" s="9"/>
      <c r="BY1408" s="9"/>
      <c r="BZ1408" s="9"/>
      <c r="CA1408" s="9"/>
      <c r="CB1408" s="9"/>
      <c r="CC1408" s="9"/>
      <c r="CD1408" s="9"/>
      <c r="CE1408" s="10"/>
      <c r="CF1408" s="7"/>
      <c r="CH1408" s="15"/>
      <c r="CI1408" s="9"/>
      <c r="CJ1408" s="9"/>
      <c r="CK1408" s="9"/>
      <c r="CL1408" s="9"/>
      <c r="CM1408" s="9"/>
      <c r="CN1408" s="9"/>
      <c r="CO1408" s="9"/>
      <c r="CP1408" s="9"/>
      <c r="CQ1408" s="9"/>
      <c r="CR1408" s="9"/>
      <c r="CS1408" s="10"/>
      <c r="CT1408" s="7"/>
      <c r="CU1408" s="250"/>
      <c r="CV1408" s="250"/>
      <c r="CW1408" s="250"/>
      <c r="CX1408" s="250"/>
      <c r="CY1408" s="250"/>
      <c r="CZ1408" s="13"/>
      <c r="DA1408" s="250"/>
      <c r="DI1408" s="250"/>
    </row>
    <row r="1409" spans="1:113" ht="15" customHeight="1">
      <c r="A1409" s="15"/>
      <c r="B1409" s="6">
        <f>SUM(B1353:B1408)</f>
        <v>9062</v>
      </c>
      <c r="C1409" s="3" t="s">
        <v>66</v>
      </c>
      <c r="D1409" s="9">
        <f>SUM(D1353:D1405)*100</f>
        <v>262300</v>
      </c>
      <c r="E1409" s="9"/>
      <c r="F1409" s="9">
        <f>SUM(F1353:F1405)</f>
        <v>170</v>
      </c>
      <c r="G1409" s="3" t="s">
        <v>67</v>
      </c>
      <c r="H1409" s="9">
        <f>SUM(H1353:H1405)</f>
        <v>182</v>
      </c>
      <c r="I1409" s="9"/>
      <c r="J1409" s="299" t="s">
        <v>68</v>
      </c>
      <c r="K1409" s="295"/>
      <c r="L1409" s="9">
        <f>SUM(L1353:L1405)</f>
        <v>60674</v>
      </c>
      <c r="M1409" s="9"/>
      <c r="N1409" s="7"/>
      <c r="P1409" s="15"/>
      <c r="Q1409" s="3" t="s">
        <v>66</v>
      </c>
      <c r="R1409" s="9">
        <f>SUM(R1353:R1405)*100</f>
        <v>218900</v>
      </c>
      <c r="S1409" s="9"/>
      <c r="T1409" s="9">
        <f>SUM(T1353:T1405)</f>
        <v>63</v>
      </c>
      <c r="U1409" s="3" t="s">
        <v>67</v>
      </c>
      <c r="V1409" s="9">
        <f>SUM(V1353:V1405)</f>
        <v>73</v>
      </c>
      <c r="W1409" s="9"/>
      <c r="X1409" s="299" t="s">
        <v>68</v>
      </c>
      <c r="Y1409" s="295"/>
      <c r="Z1409" s="9">
        <f>SUM(Z1353:Z1405)</f>
        <v>27853</v>
      </c>
      <c r="AA1409" s="9"/>
      <c r="AB1409" s="7"/>
      <c r="AD1409" s="15"/>
      <c r="AE1409" s="3" t="s">
        <v>66</v>
      </c>
      <c r="AF1409" s="9">
        <f>SUM(AF1353:AF1405)*100</f>
        <v>136500</v>
      </c>
      <c r="AG1409" s="9"/>
      <c r="AH1409" s="9">
        <f>SUM(AH1353:AH1405)</f>
        <v>100</v>
      </c>
      <c r="AI1409" s="3" t="s">
        <v>67</v>
      </c>
      <c r="AJ1409" s="9">
        <f>SUM(AJ1353:AJ1405)</f>
        <v>158</v>
      </c>
      <c r="AK1409" s="9"/>
      <c r="AL1409" s="299" t="s">
        <v>68</v>
      </c>
      <c r="AM1409" s="295"/>
      <c r="AN1409" s="9">
        <f>SUM(AN1353:AN1405)</f>
        <v>32113</v>
      </c>
      <c r="AO1409" s="9"/>
      <c r="AP1409" s="7"/>
      <c r="AR1409" s="15"/>
      <c r="AS1409" s="3" t="s">
        <v>66</v>
      </c>
      <c r="AT1409" s="9">
        <f>SUM(AT1353:AT1405)*100</f>
        <v>131900</v>
      </c>
      <c r="AU1409" s="9"/>
      <c r="AV1409" s="9">
        <f>SUM(AV1353:AV1376)</f>
        <v>124</v>
      </c>
      <c r="AW1409" s="3" t="s">
        <v>67</v>
      </c>
      <c r="AX1409" s="9">
        <f>SUM(AX1353:AX1405)</f>
        <v>149</v>
      </c>
      <c r="AY1409" s="9"/>
      <c r="AZ1409" s="299" t="s">
        <v>68</v>
      </c>
      <c r="BA1409" s="295"/>
      <c r="BB1409" s="9">
        <f>SUM(BB1353:BB1405)</f>
        <v>35436</v>
      </c>
      <c r="BC1409" s="9"/>
      <c r="BD1409" s="7"/>
      <c r="BF1409" s="15"/>
      <c r="BG1409" s="3" t="s">
        <v>66</v>
      </c>
      <c r="BH1409" s="9">
        <f>SUM(BH1353:BH1405)*100</f>
        <v>87800</v>
      </c>
      <c r="BI1409" s="73"/>
      <c r="BJ1409" s="9">
        <f>SUM(BJ1353:BJ1376)</f>
        <v>19</v>
      </c>
      <c r="BK1409" s="3" t="s">
        <v>67</v>
      </c>
      <c r="BL1409" s="9">
        <f>SUM(BL1353:BL1405)</f>
        <v>22</v>
      </c>
      <c r="BM1409" s="9"/>
      <c r="BN1409" s="298" t="s">
        <v>65</v>
      </c>
      <c r="BO1409" s="295"/>
      <c r="BP1409" s="9">
        <f>(BK1358+BM1358)*BN1358</f>
        <v>8800</v>
      </c>
      <c r="BQ1409" s="7"/>
      <c r="BS1409" s="1"/>
      <c r="BT1409" s="15"/>
      <c r="BU1409" s="3" t="s">
        <v>66</v>
      </c>
      <c r="BV1409" s="9">
        <f>SUM(BV1353:BV1405)*100</f>
        <v>68800</v>
      </c>
      <c r="BW1409" s="9"/>
      <c r="BX1409" s="9">
        <f>SUM(BX1353:BX1376)</f>
        <v>25</v>
      </c>
      <c r="BY1409" s="3" t="s">
        <v>67</v>
      </c>
      <c r="BZ1409" s="9">
        <f>SUM(BZ1353:BZ1405)</f>
        <v>29</v>
      </c>
      <c r="CA1409" s="9"/>
      <c r="CB1409" s="247"/>
      <c r="CC1409" s="298" t="s">
        <v>65</v>
      </c>
      <c r="CD1409" s="295"/>
      <c r="CE1409" s="9">
        <f>(BY1358+CA1358)*CC1358</f>
        <v>5445</v>
      </c>
      <c r="CF1409" s="7"/>
      <c r="CH1409" s="15"/>
      <c r="CI1409" s="3" t="s">
        <v>66</v>
      </c>
      <c r="CJ1409" s="9">
        <f>SUM(CJ1353:CJ1405)*100</f>
        <v>68800</v>
      </c>
      <c r="CK1409" s="9"/>
      <c r="CL1409" s="9">
        <f>SUM(CL1353:CL1376)</f>
        <v>25</v>
      </c>
      <c r="CM1409" s="3" t="s">
        <v>67</v>
      </c>
      <c r="CN1409" s="9">
        <f>SUM(CN1353:CN1405)</f>
        <v>29</v>
      </c>
      <c r="CO1409" s="9"/>
      <c r="CP1409" s="247"/>
      <c r="CQ1409" s="298" t="s">
        <v>65</v>
      </c>
      <c r="CR1409" s="295"/>
      <c r="CS1409" s="9">
        <f>(CM1358+CO1358)*CQ1358</f>
        <v>5445</v>
      </c>
      <c r="CT1409" s="7"/>
      <c r="CU1409" s="248"/>
      <c r="CV1409" s="250"/>
      <c r="CW1409" s="250"/>
      <c r="CX1409" s="250"/>
      <c r="CY1409" s="250"/>
      <c r="CZ1409" s="250"/>
      <c r="DA1409" s="250"/>
      <c r="DI1409" s="248"/>
    </row>
    <row r="1410" spans="1:113" ht="15" customHeight="1">
      <c r="A1410" s="34">
        <f>DATEDIF(A1448,A$1377,"d")</f>
        <v>32</v>
      </c>
      <c r="B1410" s="34">
        <f>B1409/A1410</f>
        <v>283.1875</v>
      </c>
      <c r="C1410" s="3" t="s">
        <v>69</v>
      </c>
      <c r="D1410" s="9">
        <f>D1409/A1410</f>
        <v>8196.875</v>
      </c>
      <c r="E1410" s="9">
        <f>D1410*30</f>
        <v>245906.25</v>
      </c>
      <c r="F1410" s="9"/>
      <c r="G1410" s="3"/>
      <c r="H1410" s="9"/>
      <c r="I1410" s="9"/>
      <c r="J1410" s="299" t="s">
        <v>70</v>
      </c>
      <c r="K1410" s="295"/>
      <c r="L1410" s="9"/>
      <c r="M1410" s="42">
        <f>L1409/D1409</f>
        <v>0.23131528783835303</v>
      </c>
      <c r="N1410" s="7"/>
      <c r="P1410" s="15"/>
      <c r="Q1410" s="3" t="s">
        <v>69</v>
      </c>
      <c r="R1410" s="9">
        <f>R1409/A1410</f>
        <v>6840.625</v>
      </c>
      <c r="S1410" s="9">
        <f>R1410*30</f>
        <v>205218.75</v>
      </c>
      <c r="T1410" s="9"/>
      <c r="U1410" s="3"/>
      <c r="V1410" s="9"/>
      <c r="W1410" s="9"/>
      <c r="X1410" s="299" t="s">
        <v>70</v>
      </c>
      <c r="Y1410" s="295"/>
      <c r="Z1410" s="9"/>
      <c r="AA1410" s="42">
        <f>Z1409/R1409</f>
        <v>0.1272407492005482</v>
      </c>
      <c r="AB1410" s="7"/>
      <c r="AD1410" s="15"/>
      <c r="AE1410" s="3" t="s">
        <v>69</v>
      </c>
      <c r="AF1410" s="9">
        <f>AF1409/A1410</f>
        <v>4265.625</v>
      </c>
      <c r="AG1410" s="9">
        <f>AF1410*30</f>
        <v>127968.75</v>
      </c>
      <c r="AH1410" s="9"/>
      <c r="AI1410" s="3"/>
      <c r="AJ1410" s="9"/>
      <c r="AK1410" s="9"/>
      <c r="AL1410" s="299" t="s">
        <v>70</v>
      </c>
      <c r="AM1410" s="295"/>
      <c r="AN1410" s="9"/>
      <c r="AO1410" s="42">
        <f>AN1409/AF1409</f>
        <v>0.23526007326007325</v>
      </c>
      <c r="AP1410" s="7"/>
      <c r="AR1410" s="15"/>
      <c r="AS1410" s="3" t="s">
        <v>69</v>
      </c>
      <c r="AT1410" s="9">
        <f>AT1409/A1410</f>
        <v>4121.875</v>
      </c>
      <c r="AU1410" s="9">
        <f>AT1410*30</f>
        <v>123656.25</v>
      </c>
      <c r="AV1410" s="9"/>
      <c r="AW1410" s="3"/>
      <c r="AX1410" s="9"/>
      <c r="AY1410" s="9"/>
      <c r="AZ1410" s="299" t="s">
        <v>70</v>
      </c>
      <c r="BA1410" s="295"/>
      <c r="BB1410" s="9"/>
      <c r="BC1410" s="42">
        <f>BB1409/AT1409</f>
        <v>0.26865807429871114</v>
      </c>
      <c r="BD1410" s="7"/>
      <c r="BF1410" s="15"/>
      <c r="BG1410" s="3" t="s">
        <v>69</v>
      </c>
      <c r="BH1410" s="9">
        <f>BH1409/A1410</f>
        <v>2743.75</v>
      </c>
      <c r="BI1410" s="73">
        <f>BH1410*30</f>
        <v>82312.5</v>
      </c>
      <c r="BJ1410" s="19"/>
      <c r="BK1410" s="43"/>
      <c r="BL1410" s="19"/>
      <c r="BM1410" s="19"/>
      <c r="BN1410" s="3" t="s">
        <v>71</v>
      </c>
      <c r="BO1410" s="9">
        <f>SUM(BO1353:BO1405)</f>
        <v>17600</v>
      </c>
      <c r="BP1410" s="10">
        <f>BO1410/BH1409</f>
        <v>0.20045558086560364</v>
      </c>
      <c r="BQ1410" s="7"/>
      <c r="BS1410" s="1"/>
      <c r="BT1410" s="15"/>
      <c r="BU1410" s="3" t="s">
        <v>69</v>
      </c>
      <c r="BV1410" s="9">
        <f>BV1409/A1410</f>
        <v>2150</v>
      </c>
      <c r="BW1410" s="9">
        <f>BV1410*30</f>
        <v>64500</v>
      </c>
      <c r="BX1410" s="19"/>
      <c r="BY1410" s="43"/>
      <c r="BZ1410" s="19"/>
      <c r="CA1410" s="19"/>
      <c r="CB1410" s="19"/>
      <c r="CC1410" s="3" t="s">
        <v>71</v>
      </c>
      <c r="CD1410" s="9">
        <f>SUM(CD1353:CD1405)</f>
        <v>14355</v>
      </c>
      <c r="CE1410" s="10">
        <f>CD1410/BV1409</f>
        <v>0.20864825581395349</v>
      </c>
      <c r="CF1410" s="7"/>
      <c r="CH1410" s="15"/>
      <c r="CI1410" s="3" t="s">
        <v>69</v>
      </c>
      <c r="CJ1410" s="9" t="e">
        <f>CJ1409/N1410</f>
        <v>#DIV/0!</v>
      </c>
      <c r="CK1410" s="9" t="e">
        <f>CJ1410*30</f>
        <v>#DIV/0!</v>
      </c>
      <c r="CL1410" s="19"/>
      <c r="CM1410" s="43"/>
      <c r="CN1410" s="19"/>
      <c r="CO1410" s="19"/>
      <c r="CP1410" s="19"/>
      <c r="CQ1410" s="3" t="s">
        <v>71</v>
      </c>
      <c r="CR1410" s="9">
        <f>SUM(CR1353:CR1405)</f>
        <v>14355</v>
      </c>
      <c r="CS1410" s="10">
        <f>CR1410/CJ1409</f>
        <v>0.20864825581395349</v>
      </c>
      <c r="CT1410" s="7"/>
      <c r="CU1410" s="248"/>
      <c r="CV1410" s="250"/>
      <c r="CW1410" s="250"/>
      <c r="CX1410" s="250"/>
      <c r="CY1410" s="250"/>
      <c r="CZ1410" s="250"/>
      <c r="DA1410" s="250"/>
      <c r="DI1410" s="248"/>
    </row>
    <row r="1411" spans="1:113" ht="15" customHeight="1">
      <c r="A1411" s="15"/>
      <c r="B1411" s="15"/>
      <c r="C1411" s="3" t="s">
        <v>72</v>
      </c>
      <c r="D1411" s="9">
        <f>D1409*0.75</f>
        <v>196725</v>
      </c>
      <c r="E1411" s="9"/>
      <c r="F1411" s="9"/>
      <c r="G1411" s="3"/>
      <c r="H1411" s="9"/>
      <c r="I1411" s="9"/>
      <c r="J1411" s="299" t="s">
        <v>73</v>
      </c>
      <c r="K1411" s="295"/>
      <c r="L1411" s="9">
        <f>D1411-L1409</f>
        <v>136051</v>
      </c>
      <c r="M1411" s="42">
        <f>L1411/D1409</f>
        <v>0.51868471216164702</v>
      </c>
      <c r="N1411" s="7"/>
      <c r="P1411" s="15"/>
      <c r="Q1411" s="3" t="s">
        <v>72</v>
      </c>
      <c r="R1411" s="9">
        <f>R1409*0.75</f>
        <v>164175</v>
      </c>
      <c r="S1411" s="9"/>
      <c r="T1411" s="9"/>
      <c r="U1411" s="3"/>
      <c r="V1411" s="9"/>
      <c r="W1411" s="9"/>
      <c r="X1411" s="299" t="s">
        <v>73</v>
      </c>
      <c r="Y1411" s="295"/>
      <c r="Z1411" s="9">
        <f>R1411-Z1409</f>
        <v>136322</v>
      </c>
      <c r="AA1411" s="42">
        <f>Z1411/R1409</f>
        <v>0.62275925079945182</v>
      </c>
      <c r="AB1411" s="7"/>
      <c r="AD1411" s="15"/>
      <c r="AE1411" s="3" t="s">
        <v>72</v>
      </c>
      <c r="AF1411" s="9">
        <f>AF1409*0.75</f>
        <v>102375</v>
      </c>
      <c r="AG1411" s="9"/>
      <c r="AH1411" s="9"/>
      <c r="AI1411" s="3"/>
      <c r="AJ1411" s="9"/>
      <c r="AK1411" s="9"/>
      <c r="AL1411" s="299" t="s">
        <v>73</v>
      </c>
      <c r="AM1411" s="295"/>
      <c r="AN1411" s="9">
        <f>AF1411-AN1409</f>
        <v>70262</v>
      </c>
      <c r="AO1411" s="42">
        <f>AN1411/AF1409</f>
        <v>0.51473992673992675</v>
      </c>
      <c r="AP1411" s="7"/>
      <c r="AR1411" s="15"/>
      <c r="AS1411" s="3" t="s">
        <v>72</v>
      </c>
      <c r="AT1411" s="9">
        <f>AT1409*0.75</f>
        <v>98925</v>
      </c>
      <c r="AU1411" s="9"/>
      <c r="AV1411" s="9"/>
      <c r="AW1411" s="3"/>
      <c r="AX1411" s="9"/>
      <c r="AY1411" s="9"/>
      <c r="AZ1411" s="299" t="s">
        <v>73</v>
      </c>
      <c r="BA1411" s="295"/>
      <c r="BB1411" s="9">
        <f>AT1411-BB1409</f>
        <v>63489</v>
      </c>
      <c r="BC1411" s="42">
        <f>BB1411/AT1409</f>
        <v>0.48134192570128886</v>
      </c>
      <c r="BD1411" s="7"/>
      <c r="BF1411" s="15"/>
      <c r="BG1411" s="3" t="s">
        <v>72</v>
      </c>
      <c r="BH1411" s="9">
        <f>BH1409*0.75</f>
        <v>65850</v>
      </c>
      <c r="BI1411" s="198"/>
      <c r="BJ1411" s="9"/>
      <c r="BK1411" s="3"/>
      <c r="BL1411" s="9"/>
      <c r="BM1411" s="9"/>
      <c r="BN1411" s="43" t="s">
        <v>73</v>
      </c>
      <c r="BO1411" s="9">
        <f>BH1411-BO1410</f>
        <v>48250</v>
      </c>
      <c r="BP1411" s="10">
        <f>BO1411/BH1409</f>
        <v>0.54954441913439633</v>
      </c>
      <c r="BQ1411" s="7"/>
      <c r="BS1411" s="1"/>
      <c r="BT1411" s="15"/>
      <c r="BU1411" s="3" t="s">
        <v>72</v>
      </c>
      <c r="BV1411" s="9">
        <f>BV1409*0.75</f>
        <v>51600</v>
      </c>
      <c r="BW1411" s="247"/>
      <c r="BX1411" s="9"/>
      <c r="BY1411" s="3"/>
      <c r="BZ1411" s="9"/>
      <c r="CA1411" s="9"/>
      <c r="CB1411" s="19"/>
      <c r="CC1411" s="43" t="s">
        <v>73</v>
      </c>
      <c r="CD1411" s="9">
        <f>BV1411-CD1410</f>
        <v>37245</v>
      </c>
      <c r="CE1411" s="10">
        <f>CD1411/BV1409</f>
        <v>0.54135174418604648</v>
      </c>
      <c r="CF1411" s="7"/>
      <c r="CH1411" s="15"/>
      <c r="CI1411" s="3" t="s">
        <v>72</v>
      </c>
      <c r="CJ1411" s="9">
        <f>CJ1409*0.75</f>
        <v>51600</v>
      </c>
      <c r="CK1411" s="247"/>
      <c r="CL1411" s="9"/>
      <c r="CM1411" s="3"/>
      <c r="CN1411" s="9"/>
      <c r="CO1411" s="9"/>
      <c r="CP1411" s="19"/>
      <c r="CQ1411" s="43" t="s">
        <v>73</v>
      </c>
      <c r="CR1411" s="9">
        <f>CJ1411-CR1410</f>
        <v>37245</v>
      </c>
      <c r="CS1411" s="10">
        <f>CR1411/CJ1409</f>
        <v>0.54135174418604648</v>
      </c>
      <c r="CT1411" s="7"/>
      <c r="CU1411" s="248"/>
      <c r="CV1411" s="250"/>
      <c r="CW1411" s="250"/>
      <c r="CX1411" s="250"/>
      <c r="CY1411" s="250"/>
      <c r="CZ1411" s="250"/>
      <c r="DA1411" s="250"/>
      <c r="DI1411" s="248"/>
    </row>
    <row r="1412" spans="1:113" ht="15" customHeight="1">
      <c r="A1412" s="15"/>
      <c r="B1412" s="15"/>
      <c r="C1412" s="3" t="s">
        <v>74</v>
      </c>
      <c r="D1412" s="9">
        <f>D1484</f>
        <v>235900</v>
      </c>
      <c r="E1412" s="9"/>
      <c r="F1412" s="9"/>
      <c r="G1412" s="3"/>
      <c r="H1412" s="9"/>
      <c r="I1412" s="247"/>
      <c r="J1412" s="62"/>
      <c r="K1412" s="9"/>
      <c r="L1412" s="95"/>
      <c r="M1412" s="10"/>
      <c r="N1412" s="7"/>
      <c r="P1412" s="15"/>
      <c r="Q1412" s="3" t="s">
        <v>74</v>
      </c>
      <c r="R1412" s="9">
        <f>R1484</f>
        <v>201600</v>
      </c>
      <c r="S1412" s="9"/>
      <c r="T1412" s="9"/>
      <c r="U1412" s="3"/>
      <c r="V1412" s="9"/>
      <c r="W1412" s="247"/>
      <c r="X1412" s="62"/>
      <c r="Y1412" s="9"/>
      <c r="Z1412" s="95"/>
      <c r="AA1412" s="10"/>
      <c r="AB1412" s="7"/>
      <c r="AD1412" s="15"/>
      <c r="AE1412" s="3" t="s">
        <v>74</v>
      </c>
      <c r="AF1412" s="9">
        <f>AF1484</f>
        <v>122500</v>
      </c>
      <c r="AG1412" s="9"/>
      <c r="AH1412" s="9"/>
      <c r="AI1412" s="3"/>
      <c r="AJ1412" s="9"/>
      <c r="AK1412" s="247"/>
      <c r="AL1412" s="62"/>
      <c r="AM1412" s="9"/>
      <c r="AN1412" s="95"/>
      <c r="AO1412" s="10"/>
      <c r="AP1412" s="7"/>
      <c r="AR1412" s="15"/>
      <c r="AS1412" s="3" t="s">
        <v>74</v>
      </c>
      <c r="AT1412" s="9">
        <f>AT1482</f>
        <v>0</v>
      </c>
      <c r="AU1412" s="9"/>
      <c r="AV1412" s="9"/>
      <c r="AW1412" s="3" t="s">
        <v>71</v>
      </c>
      <c r="AX1412" s="9">
        <f>SUM(BB1353:BB1405)</f>
        <v>35436</v>
      </c>
      <c r="AY1412" s="10">
        <f>AX1412/AT1409</f>
        <v>0.26865807429871114</v>
      </c>
      <c r="AZ1412" s="115"/>
      <c r="BA1412" s="10"/>
      <c r="BB1412" s="10"/>
      <c r="BC1412" s="10"/>
      <c r="BD1412" s="7"/>
      <c r="BF1412" s="15"/>
      <c r="BG1412" s="3" t="s">
        <v>74</v>
      </c>
      <c r="BH1412" s="9">
        <f>BH1484</f>
        <v>63300</v>
      </c>
      <c r="BI1412" s="198"/>
      <c r="BJ1412" s="9"/>
      <c r="BK1412" s="31"/>
      <c r="BL1412" s="31"/>
      <c r="BM1412" s="31"/>
      <c r="BN1412" s="10"/>
      <c r="BO1412" s="97"/>
      <c r="BP1412" s="10"/>
      <c r="BQ1412" s="7"/>
      <c r="BS1412" s="1"/>
      <c r="BT1412" s="15"/>
      <c r="BU1412" s="3" t="s">
        <v>74</v>
      </c>
      <c r="BV1412" s="9">
        <f>BV1484</f>
        <v>77100</v>
      </c>
      <c r="BW1412" s="247"/>
      <c r="BX1412" s="9"/>
      <c r="BY1412" s="31"/>
      <c r="BZ1412" s="31"/>
      <c r="CA1412" s="31"/>
      <c r="CB1412" s="31"/>
      <c r="CC1412" s="10"/>
      <c r="CD1412" s="97"/>
      <c r="CE1412" s="10"/>
      <c r="CF1412" s="7"/>
      <c r="CH1412" s="15"/>
      <c r="CI1412" s="3" t="s">
        <v>74</v>
      </c>
      <c r="CJ1412" s="9">
        <f>CJ1484</f>
        <v>77100</v>
      </c>
      <c r="CK1412" s="247"/>
      <c r="CL1412" s="9"/>
      <c r="CM1412" s="31"/>
      <c r="CN1412" s="31"/>
      <c r="CO1412" s="31"/>
      <c r="CP1412" s="31"/>
      <c r="CQ1412" s="10"/>
      <c r="CR1412" s="97"/>
      <c r="CS1412" s="10"/>
      <c r="CT1412" s="7"/>
      <c r="CU1412" s="248"/>
      <c r="CV1412" s="250"/>
      <c r="CW1412" s="13"/>
      <c r="CX1412" s="13"/>
      <c r="CY1412" s="13"/>
      <c r="CZ1412" s="13"/>
      <c r="DA1412" s="250"/>
      <c r="DI1412" s="248"/>
    </row>
    <row r="1413" spans="1:113" ht="15" customHeight="1">
      <c r="A1413" s="15"/>
      <c r="B1413" s="15"/>
      <c r="C1413" s="9"/>
      <c r="D1413" s="9"/>
      <c r="E1413" s="9"/>
      <c r="F1413" s="9"/>
      <c r="G1413" s="3"/>
      <c r="H1413" s="9"/>
      <c r="I1413" s="247"/>
      <c r="J1413" s="62"/>
      <c r="K1413" s="91"/>
      <c r="L1413" s="95"/>
      <c r="M1413" s="10"/>
      <c r="N1413" s="7"/>
      <c r="P1413" s="15"/>
      <c r="Q1413" s="9"/>
      <c r="R1413" s="9"/>
      <c r="S1413" s="9"/>
      <c r="T1413" s="9"/>
      <c r="U1413" s="3"/>
      <c r="V1413" s="9"/>
      <c r="W1413" s="247"/>
      <c r="X1413" s="68"/>
      <c r="Y1413" s="91"/>
      <c r="Z1413" s="95"/>
      <c r="AA1413" s="10"/>
      <c r="AB1413" s="7"/>
      <c r="AD1413" s="15"/>
      <c r="AE1413" s="9"/>
      <c r="AF1413" s="9"/>
      <c r="AG1413" s="9"/>
      <c r="AH1413" s="9"/>
      <c r="AI1413" s="3"/>
      <c r="AJ1413" s="9"/>
      <c r="AK1413" s="247"/>
      <c r="AL1413" s="68"/>
      <c r="AM1413" s="91"/>
      <c r="AN1413" s="95"/>
      <c r="AO1413" s="10"/>
      <c r="AP1413" s="7"/>
      <c r="AR1413" s="15"/>
      <c r="AS1413" s="9"/>
      <c r="AT1413" s="9"/>
      <c r="AU1413" s="9"/>
      <c r="AV1413" s="9"/>
      <c r="AW1413" s="3"/>
      <c r="AX1413" s="9"/>
      <c r="AY1413" s="10"/>
      <c r="AZ1413" s="115"/>
      <c r="BA1413" s="10"/>
      <c r="BB1413" s="10"/>
      <c r="BC1413" s="10"/>
      <c r="BD1413" s="7"/>
      <c r="BF1413" s="15"/>
      <c r="BG1413" s="9"/>
      <c r="BH1413" s="9"/>
      <c r="BI1413" s="198"/>
      <c r="BJ1413" s="9"/>
      <c r="BK1413" s="31"/>
      <c r="BL1413" s="31"/>
      <c r="BM1413" s="31"/>
      <c r="BN1413" s="10"/>
      <c r="BO1413" s="97"/>
      <c r="BP1413" s="10"/>
      <c r="BQ1413" s="7"/>
      <c r="BS1413" s="1"/>
      <c r="BT1413" s="15"/>
      <c r="BU1413" s="9"/>
      <c r="BV1413" s="9"/>
      <c r="BW1413" s="247"/>
      <c r="BX1413" s="9"/>
      <c r="BY1413" s="31"/>
      <c r="BZ1413" s="31"/>
      <c r="CA1413" s="31"/>
      <c r="CB1413" s="31"/>
      <c r="CC1413" s="10"/>
      <c r="CD1413" s="97"/>
      <c r="CE1413" s="10"/>
      <c r="CF1413" s="7"/>
      <c r="CH1413" s="15"/>
      <c r="CI1413" s="9"/>
      <c r="CJ1413" s="9"/>
      <c r="CK1413" s="247"/>
      <c r="CL1413" s="9"/>
      <c r="CM1413" s="31"/>
      <c r="CN1413" s="31"/>
      <c r="CO1413" s="31"/>
      <c r="CP1413" s="31"/>
      <c r="CQ1413" s="10"/>
      <c r="CR1413" s="97"/>
      <c r="CS1413" s="10"/>
      <c r="CT1413" s="7"/>
      <c r="CU1413" s="248"/>
      <c r="CV1413" s="250"/>
      <c r="CW1413" s="13"/>
      <c r="CX1413" s="13"/>
      <c r="CY1413" s="13"/>
      <c r="CZ1413" s="13"/>
      <c r="DA1413" s="250"/>
      <c r="DI1413" s="248"/>
    </row>
    <row r="1414" spans="1:113" ht="15" customHeight="1">
      <c r="A1414" s="15"/>
      <c r="B1414" s="15"/>
      <c r="C1414" s="9"/>
      <c r="D1414" s="9"/>
      <c r="E1414" s="9"/>
      <c r="F1414" s="9"/>
      <c r="G1414" s="3"/>
      <c r="H1414" s="9"/>
      <c r="I1414" s="9"/>
      <c r="J1414" s="98"/>
      <c r="K1414" s="99"/>
      <c r="L1414" s="10"/>
      <c r="M1414" s="10"/>
      <c r="N1414" s="7"/>
      <c r="P1414" s="15"/>
      <c r="Q1414" s="9"/>
      <c r="R1414" s="9"/>
      <c r="S1414" s="9"/>
      <c r="T1414" s="9"/>
      <c r="U1414" s="3"/>
      <c r="V1414" s="9"/>
      <c r="W1414" s="9"/>
      <c r="X1414" s="69"/>
      <c r="Y1414" s="99"/>
      <c r="Z1414" s="10"/>
      <c r="AA1414" s="10"/>
      <c r="AB1414" s="7"/>
      <c r="AD1414" s="15"/>
      <c r="AE1414" s="9"/>
      <c r="AF1414" s="9"/>
      <c r="AG1414" s="9"/>
      <c r="AH1414" s="9"/>
      <c r="AI1414" s="3"/>
      <c r="AJ1414" s="9"/>
      <c r="AK1414" s="9"/>
      <c r="AL1414" s="69"/>
      <c r="AM1414" s="99"/>
      <c r="AN1414" s="10"/>
      <c r="AO1414" s="10"/>
      <c r="AP1414" s="7"/>
      <c r="AR1414" s="15"/>
      <c r="AS1414" s="9"/>
      <c r="AT1414" s="9"/>
      <c r="AU1414" s="9"/>
      <c r="AV1414" s="9"/>
      <c r="AW1414" s="3" t="s">
        <v>73</v>
      </c>
      <c r="AX1414" s="9">
        <f>AT1411-AX1412</f>
        <v>63489</v>
      </c>
      <c r="AY1414" s="10">
        <f>AX1414/AT1409</f>
        <v>0.48134192570128886</v>
      </c>
      <c r="AZ1414" s="115"/>
      <c r="BA1414" s="10"/>
      <c r="BB1414" s="10"/>
      <c r="BC1414" s="10"/>
      <c r="BD1414" s="7"/>
      <c r="BF1414" s="15"/>
      <c r="BG1414" s="9"/>
      <c r="BH1414" s="9"/>
      <c r="BI1414" s="73"/>
      <c r="BJ1414" s="78"/>
      <c r="BK1414" s="100"/>
      <c r="BL1414" s="78"/>
      <c r="BM1414" s="92"/>
      <c r="BN1414" s="92"/>
      <c r="BO1414" s="10"/>
      <c r="BP1414" s="10"/>
      <c r="BQ1414" s="7"/>
      <c r="BS1414" s="1"/>
      <c r="BT1414" s="15"/>
      <c r="BU1414" s="9"/>
      <c r="BV1414" s="9"/>
      <c r="BW1414" s="247"/>
      <c r="BX1414" s="9"/>
      <c r="BY1414" s="3"/>
      <c r="BZ1414" s="9"/>
      <c r="CA1414" s="10"/>
      <c r="CB1414" s="10"/>
      <c r="CC1414" s="10"/>
      <c r="CD1414" s="97"/>
      <c r="CE1414" s="10"/>
      <c r="CF1414" s="7"/>
      <c r="CH1414" s="15"/>
      <c r="CI1414" s="9"/>
      <c r="CJ1414" s="9"/>
      <c r="CK1414" s="247"/>
      <c r="CL1414" s="9"/>
      <c r="CM1414" s="3"/>
      <c r="CN1414" s="9"/>
      <c r="CO1414" s="10"/>
      <c r="CP1414" s="10"/>
      <c r="CQ1414" s="10"/>
      <c r="CR1414" s="97"/>
      <c r="CS1414" s="10"/>
      <c r="CT1414" s="7"/>
      <c r="CU1414" s="248"/>
      <c r="CV1414" s="250"/>
      <c r="CW1414" s="13"/>
      <c r="CX1414" s="13"/>
      <c r="CY1414" s="13"/>
      <c r="CZ1414" s="13"/>
      <c r="DA1414" s="250"/>
      <c r="DI1414" s="248"/>
    </row>
    <row r="1415" spans="1:113" ht="15" customHeight="1">
      <c r="A1415" s="300" t="s">
        <v>75</v>
      </c>
      <c r="B1415" s="301"/>
      <c r="C1415" s="295"/>
      <c r="D1415" s="44">
        <f t="shared" ref="D1415:D1418" si="2438">SUM(D1353,D1357,D1361,D1365,D1369,D1373,D1377,D1381,D1385,D1389,D1393,D1397,D1401)*100</f>
        <v>46000</v>
      </c>
      <c r="E1415" s="95">
        <f>D1415/A1410</f>
        <v>1437.5</v>
      </c>
      <c r="F1415" s="9"/>
      <c r="G1415" s="3">
        <f t="shared" ref="G1415:G1418" si="2439">D1415/H1415</f>
        <v>1437.5</v>
      </c>
      <c r="H1415" s="44">
        <f t="shared" ref="H1415:H1418" si="2440">SUM(H1353,H1357,H1361,H1365,H1369,H1373,H1377,H1381,H1385,H1389,H1393,H1397,H1401)</f>
        <v>32</v>
      </c>
      <c r="I1415" s="9"/>
      <c r="J1415" s="90" t="str">
        <f t="shared" ref="J1415:K1415" si="2441">J1353</f>
        <v>サンリオ和柄がま口</v>
      </c>
      <c r="K1415" s="91">
        <f t="shared" si="2441"/>
        <v>362</v>
      </c>
      <c r="L1415" s="44">
        <f t="shared" ref="L1415:L1418" si="2442">SUM(L1353,L1357,L1361,L1365,L1369,L1373,L1377,L1381,L1385,L1389,L1393,L1397,L1401)</f>
        <v>11584</v>
      </c>
      <c r="M1415" s="42">
        <f t="shared" ref="M1415:M1419" si="2443">L1415/D1415</f>
        <v>0.25182608695652176</v>
      </c>
      <c r="N1415" s="7"/>
      <c r="P1415" s="300" t="s">
        <v>75</v>
      </c>
      <c r="Q1415" s="295"/>
      <c r="R1415" s="44">
        <f t="shared" ref="R1415:R1418" si="2444">SUM(R1353,R1357,R1361,R1365,R1369,R1373,R1377,R1381,R1385,R1389,R1393,R1397,R1401)*100</f>
        <v>53500</v>
      </c>
      <c r="S1415" s="95">
        <f>R1415/A1410</f>
        <v>1671.875</v>
      </c>
      <c r="T1415" s="9"/>
      <c r="U1415" s="3">
        <f t="shared" ref="U1415:U1418" si="2445">R1415/V1415</f>
        <v>4115.3846153846152</v>
      </c>
      <c r="V1415" s="44">
        <f t="shared" ref="V1415:V1418" si="2446">SUM(V1353,V1357,V1361,V1365,V1369,V1373,V1377,V1381,V1385,V1389,V1393,V1397,V1401)</f>
        <v>13</v>
      </c>
      <c r="W1415" s="9"/>
      <c r="X1415" s="90" t="str">
        <f t="shared" ref="X1415:Y1415" si="2447">X1353</f>
        <v>2CBC</v>
      </c>
      <c r="Y1415" s="91">
        <f t="shared" si="2447"/>
        <v>700</v>
      </c>
      <c r="Z1415" s="44">
        <f t="shared" ref="Z1415:Z1418" si="2448">SUM(Z1353,Z1357,Z1361,Z1365,Z1369,Z1373,Z1377,Z1381,Z1385,Z1389,Z1393,Z1397,Z1401)</f>
        <v>9100</v>
      </c>
      <c r="AA1415" s="42">
        <f t="shared" ref="AA1415:AA1419" si="2449">Z1415/R1415</f>
        <v>0.17009345794392525</v>
      </c>
      <c r="AB1415" s="7"/>
      <c r="AD1415" s="300" t="s">
        <v>75</v>
      </c>
      <c r="AE1415" s="295"/>
      <c r="AF1415" s="44">
        <f t="shared" ref="AF1415:AF1418" si="2450">SUM(AF1353,AF1357,AF1361,AF1365,AF1369,AF1373,AF1377,AF1381,AF1385,AF1389,AF1393,AF1397,AF1401)*100</f>
        <v>31900</v>
      </c>
      <c r="AG1415" s="95">
        <f>AF1415/A1410</f>
        <v>996.875</v>
      </c>
      <c r="AH1415" s="9"/>
      <c r="AI1415" s="3">
        <f t="shared" ref="AI1415:AI1418" si="2451">AF1415/AJ1415</f>
        <v>2453.8461538461538</v>
      </c>
      <c r="AJ1415" s="44">
        <f t="shared" ref="AJ1415:AJ1418" si="2452">SUM(AJ1353,AJ1357,AJ1361,AJ1365,AJ1369,AJ1373,AJ1377,AJ1381,AJ1385,AJ1389,AJ1393,AJ1397,AJ1401)</f>
        <v>13</v>
      </c>
      <c r="AK1415" s="9"/>
      <c r="AL1415" s="90" t="str">
        <f t="shared" ref="AL1415:AM1415" si="2453">AL1353</f>
        <v>サンリオリストバンド</v>
      </c>
      <c r="AM1415" s="91">
        <f t="shared" si="2453"/>
        <v>550</v>
      </c>
      <c r="AN1415" s="44">
        <f t="shared" ref="AN1415:AN1418" si="2454">SUM(AN1353,AN1357,AN1361,AN1365,AN1369,AN1373,AN1377,AN1381,AN1385,AN1389,AN1393,AN1397,AN1401)</f>
        <v>7150</v>
      </c>
      <c r="AO1415" s="42">
        <f t="shared" ref="AO1415:AO1419" si="2455">AN1415/AF1415</f>
        <v>0.22413793103448276</v>
      </c>
      <c r="AP1415" s="7"/>
      <c r="AR1415" s="300" t="s">
        <v>75</v>
      </c>
      <c r="AS1415" s="295"/>
      <c r="AT1415" s="44">
        <f t="shared" ref="AT1415:AT1418" si="2456">SUM(AT1353,AT1357,AT1361,AT1365,AT1369,AT1373,AT1377,AT1381,AT1385,AT1389,AT1393,AT1397,AT1401)*100</f>
        <v>43400</v>
      </c>
      <c r="AU1415" s="95">
        <f>AT1415/A1410</f>
        <v>1356.25</v>
      </c>
      <c r="AV1415" s="9"/>
      <c r="AW1415" s="3"/>
      <c r="AX1415" s="9"/>
      <c r="AY1415" s="9"/>
      <c r="AZ1415" s="62"/>
      <c r="BA1415" s="9"/>
      <c r="BB1415" s="9"/>
      <c r="BC1415" s="9"/>
      <c r="BD1415" s="7"/>
      <c r="BF1415" s="15"/>
      <c r="BG1415" s="9"/>
      <c r="BH1415" s="9"/>
      <c r="BI1415" s="73"/>
      <c r="BJ1415" s="9"/>
      <c r="BK1415" s="3"/>
      <c r="BL1415" s="9"/>
      <c r="BM1415" s="9"/>
      <c r="BN1415" s="9"/>
      <c r="BO1415" s="9"/>
      <c r="BP1415" s="9"/>
      <c r="BQ1415" s="7"/>
      <c r="BS1415" s="1"/>
      <c r="BT1415" s="15"/>
      <c r="BU1415" s="9"/>
      <c r="BV1415" s="9"/>
      <c r="BW1415" s="9"/>
      <c r="BX1415" s="78"/>
      <c r="BY1415" s="100"/>
      <c r="BZ1415" s="78"/>
      <c r="CA1415" s="78"/>
      <c r="CB1415" s="78"/>
      <c r="CC1415" s="78"/>
      <c r="CD1415" s="9"/>
      <c r="CE1415" s="9"/>
      <c r="CF1415" s="7"/>
      <c r="CH1415" s="15"/>
      <c r="CI1415" s="9"/>
      <c r="CJ1415" s="9"/>
      <c r="CK1415" s="9"/>
      <c r="CL1415" s="78"/>
      <c r="CM1415" s="100"/>
      <c r="CN1415" s="78"/>
      <c r="CO1415" s="78"/>
      <c r="CP1415" s="78"/>
      <c r="CQ1415" s="78"/>
      <c r="CR1415" s="9"/>
      <c r="CS1415" s="9"/>
      <c r="CT1415" s="7"/>
      <c r="CU1415" s="248"/>
      <c r="CV1415" s="250"/>
      <c r="CW1415" s="250"/>
      <c r="CX1415" s="250"/>
      <c r="CY1415" s="250"/>
      <c r="CZ1415" s="250"/>
      <c r="DA1415" s="250"/>
      <c r="DI1415" s="248"/>
    </row>
    <row r="1416" spans="1:113" ht="15" customHeight="1">
      <c r="A1416" s="300" t="s">
        <v>75</v>
      </c>
      <c r="B1416" s="301"/>
      <c r="C1416" s="295"/>
      <c r="D1416" s="44">
        <f t="shared" si="2438"/>
        <v>85700</v>
      </c>
      <c r="E1416" s="95">
        <f>D1416/A1410</f>
        <v>2678.125</v>
      </c>
      <c r="F1416" s="9"/>
      <c r="G1416" s="3">
        <f t="shared" si="2439"/>
        <v>1993.0232558139535</v>
      </c>
      <c r="H1416" s="44">
        <f t="shared" si="2440"/>
        <v>43</v>
      </c>
      <c r="I1416" s="9"/>
      <c r="J1416" s="90" t="str">
        <f t="shared" ref="J1416:K1416" si="2457">J1354</f>
        <v>ピクミンマスコット</v>
      </c>
      <c r="K1416" s="91">
        <f t="shared" si="2457"/>
        <v>682</v>
      </c>
      <c r="L1416" s="44">
        <f t="shared" si="2442"/>
        <v>29326</v>
      </c>
      <c r="M1416" s="42">
        <f t="shared" si="2443"/>
        <v>0.34219369894982499</v>
      </c>
      <c r="N1416" s="7"/>
      <c r="P1416" s="300" t="s">
        <v>75</v>
      </c>
      <c r="Q1416" s="295"/>
      <c r="R1416" s="44">
        <f t="shared" si="2444"/>
        <v>49100</v>
      </c>
      <c r="S1416" s="95">
        <f>R1416/A1410</f>
        <v>1534.375</v>
      </c>
      <c r="T1416" s="9"/>
      <c r="U1416" s="3">
        <f t="shared" si="2445"/>
        <v>2338.0952380952381</v>
      </c>
      <c r="V1416" s="44">
        <f t="shared" si="2446"/>
        <v>21</v>
      </c>
      <c r="W1416" s="9"/>
      <c r="X1416" s="90" t="str">
        <f t="shared" ref="X1416:Y1416" si="2458">X1354</f>
        <v>グミッツェル</v>
      </c>
      <c r="Y1416" s="91">
        <f t="shared" si="2458"/>
        <v>165</v>
      </c>
      <c r="Z1416" s="44">
        <f t="shared" si="2448"/>
        <v>3465</v>
      </c>
      <c r="AA1416" s="42">
        <f t="shared" si="2449"/>
        <v>7.057026476578411E-2</v>
      </c>
      <c r="AB1416" s="7"/>
      <c r="AD1416" s="300" t="s">
        <v>75</v>
      </c>
      <c r="AE1416" s="295"/>
      <c r="AF1416" s="44">
        <f t="shared" si="2450"/>
        <v>42500</v>
      </c>
      <c r="AG1416" s="95">
        <f>AF1416/A1410</f>
        <v>1328.125</v>
      </c>
      <c r="AH1416" s="9"/>
      <c r="AI1416" s="3">
        <f t="shared" si="2451"/>
        <v>1328.125</v>
      </c>
      <c r="AJ1416" s="44">
        <f t="shared" si="2452"/>
        <v>32</v>
      </c>
      <c r="AK1416" s="9"/>
      <c r="AL1416" s="90" t="str">
        <f t="shared" ref="AL1416:AM1416" si="2459">AL1354</f>
        <v>サンリオがま口</v>
      </c>
      <c r="AM1416" s="91">
        <f t="shared" si="2459"/>
        <v>500</v>
      </c>
      <c r="AN1416" s="44">
        <f t="shared" si="2454"/>
        <v>16000</v>
      </c>
      <c r="AO1416" s="42">
        <f t="shared" si="2455"/>
        <v>0.37647058823529411</v>
      </c>
      <c r="AP1416" s="7"/>
      <c r="AR1416" s="300" t="s">
        <v>75</v>
      </c>
      <c r="AS1416" s="295"/>
      <c r="AT1416" s="44">
        <f t="shared" si="2456"/>
        <v>42400</v>
      </c>
      <c r="AU1416" s="95">
        <f>AT1416/A1410</f>
        <v>1325</v>
      </c>
      <c r="AV1416" s="9"/>
      <c r="AW1416" s="3"/>
      <c r="AX1416" s="9"/>
      <c r="AY1416" s="9"/>
      <c r="AZ1416" s="62"/>
      <c r="BA1416" s="9"/>
      <c r="BB1416" s="9"/>
      <c r="BC1416" s="9"/>
      <c r="BD1416" s="7"/>
      <c r="BF1416" s="15"/>
      <c r="BG1416" s="9"/>
      <c r="BH1416" s="9"/>
      <c r="BI1416" s="73"/>
      <c r="BJ1416" s="9"/>
      <c r="BK1416" s="3"/>
      <c r="BL1416" s="9"/>
      <c r="BM1416" s="9"/>
      <c r="BN1416" s="9"/>
      <c r="BO1416" s="9"/>
      <c r="BP1416" s="9"/>
      <c r="BQ1416" s="7"/>
      <c r="BS1416" s="1"/>
      <c r="BT1416" s="15"/>
      <c r="BU1416" s="9"/>
      <c r="BV1416" s="9"/>
      <c r="BW1416" s="9"/>
      <c r="BX1416" s="9"/>
      <c r="BY1416" s="3"/>
      <c r="BZ1416" s="9"/>
      <c r="CA1416" s="9"/>
      <c r="CB1416" s="9"/>
      <c r="CC1416" s="9"/>
      <c r="CD1416" s="9"/>
      <c r="CE1416" s="9"/>
      <c r="CF1416" s="7"/>
      <c r="CH1416" s="15"/>
      <c r="CI1416" s="9"/>
      <c r="CJ1416" s="9"/>
      <c r="CK1416" s="9"/>
      <c r="CL1416" s="9"/>
      <c r="CM1416" s="3"/>
      <c r="CN1416" s="9"/>
      <c r="CO1416" s="9"/>
      <c r="CP1416" s="9"/>
      <c r="CQ1416" s="9"/>
      <c r="CR1416" s="9"/>
      <c r="CS1416" s="9"/>
      <c r="CT1416" s="7"/>
      <c r="CU1416" s="248"/>
      <c r="CV1416" s="250"/>
      <c r="CW1416" s="250"/>
      <c r="CX1416" s="250"/>
      <c r="CY1416" s="250"/>
      <c r="CZ1416" s="250"/>
      <c r="DA1416" s="250"/>
      <c r="DI1416" s="248"/>
    </row>
    <row r="1417" spans="1:113" ht="15" customHeight="1">
      <c r="A1417" s="300" t="s">
        <v>75</v>
      </c>
      <c r="B1417" s="301"/>
      <c r="C1417" s="295"/>
      <c r="D1417" s="44">
        <f t="shared" si="2438"/>
        <v>62400</v>
      </c>
      <c r="E1417" s="95">
        <f>D1417/A1410</f>
        <v>1950</v>
      </c>
      <c r="F1417" s="9"/>
      <c r="G1417" s="3">
        <f t="shared" si="2439"/>
        <v>990.47619047619048</v>
      </c>
      <c r="H1417" s="44">
        <f t="shared" si="2440"/>
        <v>63</v>
      </c>
      <c r="I1417" s="9"/>
      <c r="J1417" s="90" t="str">
        <f t="shared" ref="J1417:K1417" si="2460">J1355</f>
        <v>グミッツェルプチ</v>
      </c>
      <c r="K1417" s="91">
        <f t="shared" si="2460"/>
        <v>188</v>
      </c>
      <c r="L1417" s="44">
        <f t="shared" si="2442"/>
        <v>11844</v>
      </c>
      <c r="M1417" s="42">
        <f t="shared" si="2443"/>
        <v>0.18980769230769232</v>
      </c>
      <c r="N1417" s="7"/>
      <c r="P1417" s="300" t="s">
        <v>75</v>
      </c>
      <c r="Q1417" s="295"/>
      <c r="R1417" s="44">
        <f t="shared" si="2444"/>
        <v>64400</v>
      </c>
      <c r="S1417" s="95">
        <f>R1417/A1410</f>
        <v>2012.5</v>
      </c>
      <c r="T1417" s="9"/>
      <c r="U1417" s="3">
        <f t="shared" si="2445"/>
        <v>4293.333333333333</v>
      </c>
      <c r="V1417" s="44">
        <f t="shared" si="2446"/>
        <v>15</v>
      </c>
      <c r="W1417" s="9"/>
      <c r="X1417" s="90" t="str">
        <f t="shared" ref="X1417:Y1417" si="2461">X1355</f>
        <v>サンリオキーケース</v>
      </c>
      <c r="Y1417" s="91">
        <f t="shared" si="2461"/>
        <v>640</v>
      </c>
      <c r="Z1417" s="44">
        <f t="shared" si="2448"/>
        <v>9600</v>
      </c>
      <c r="AA1417" s="42">
        <f t="shared" si="2449"/>
        <v>0.14906832298136646</v>
      </c>
      <c r="AB1417" s="7"/>
      <c r="AD1417" s="300" t="s">
        <v>75</v>
      </c>
      <c r="AE1417" s="295"/>
      <c r="AF1417" s="44">
        <f t="shared" si="2450"/>
        <v>34100</v>
      </c>
      <c r="AG1417" s="95">
        <f>AF1417/A1410</f>
        <v>1065.625</v>
      </c>
      <c r="AH1417" s="9"/>
      <c r="AI1417" s="3">
        <f t="shared" si="2451"/>
        <v>426.25</v>
      </c>
      <c r="AJ1417" s="44">
        <f t="shared" si="2452"/>
        <v>80</v>
      </c>
      <c r="AK1417" s="9"/>
      <c r="AL1417" s="90" t="str">
        <f t="shared" ref="AL1417:AM1417" si="2462">AL1355</f>
        <v>じゅるるバラ</v>
      </c>
      <c r="AM1417" s="91">
        <f t="shared" si="2462"/>
        <v>25</v>
      </c>
      <c r="AN1417" s="44">
        <f t="shared" si="2454"/>
        <v>2000</v>
      </c>
      <c r="AO1417" s="42">
        <f t="shared" si="2455"/>
        <v>5.865102639296188E-2</v>
      </c>
      <c r="AP1417" s="7"/>
      <c r="AR1417" s="300" t="s">
        <v>75</v>
      </c>
      <c r="AS1417" s="295"/>
      <c r="AT1417" s="44">
        <f t="shared" si="2456"/>
        <v>22900</v>
      </c>
      <c r="AU1417" s="95">
        <f>AT1417/A1410</f>
        <v>715.625</v>
      </c>
      <c r="AV1417" s="9"/>
      <c r="AW1417" s="3"/>
      <c r="AX1417" s="9"/>
      <c r="AY1417" s="9"/>
      <c r="AZ1417" s="62"/>
      <c r="BA1417" s="9"/>
      <c r="BB1417" s="9"/>
      <c r="BC1417" s="9"/>
      <c r="BD1417" s="7"/>
      <c r="BF1417" s="15"/>
      <c r="BG1417" s="9"/>
      <c r="BH1417" s="9"/>
      <c r="BI1417" s="73"/>
      <c r="BJ1417" s="9"/>
      <c r="BK1417" s="3"/>
      <c r="BL1417" s="9"/>
      <c r="BM1417" s="9"/>
      <c r="BN1417" s="9"/>
      <c r="BO1417" s="9"/>
      <c r="BP1417" s="9"/>
      <c r="BQ1417" s="7"/>
      <c r="BS1417" s="1"/>
      <c r="BT1417" s="15"/>
      <c r="BU1417" s="9"/>
      <c r="BV1417" s="9"/>
      <c r="BW1417" s="9"/>
      <c r="BX1417" s="9"/>
      <c r="BY1417" s="3"/>
      <c r="BZ1417" s="9"/>
      <c r="CA1417" s="9"/>
      <c r="CB1417" s="9"/>
      <c r="CC1417" s="9"/>
      <c r="CD1417" s="9"/>
      <c r="CE1417" s="9"/>
      <c r="CF1417" s="7"/>
      <c r="CH1417" s="15"/>
      <c r="CI1417" s="9"/>
      <c r="CJ1417" s="9"/>
      <c r="CK1417" s="9"/>
      <c r="CL1417" s="9"/>
      <c r="CM1417" s="3"/>
      <c r="CN1417" s="9"/>
      <c r="CO1417" s="9"/>
      <c r="CP1417" s="9"/>
      <c r="CQ1417" s="9"/>
      <c r="CR1417" s="9"/>
      <c r="CS1417" s="9"/>
      <c r="CT1417" s="7"/>
      <c r="CU1417" s="248"/>
      <c r="CV1417" s="250"/>
      <c r="CW1417" s="250"/>
      <c r="CX1417" s="250"/>
      <c r="CY1417" s="250"/>
      <c r="CZ1417" s="250"/>
      <c r="DA1417" s="250"/>
      <c r="DI1417" s="248"/>
    </row>
    <row r="1418" spans="1:113" ht="15" customHeight="1">
      <c r="A1418" s="300" t="s">
        <v>75</v>
      </c>
      <c r="B1418" s="301"/>
      <c r="C1418" s="295"/>
      <c r="D1418" s="44">
        <f t="shared" si="2438"/>
        <v>68200</v>
      </c>
      <c r="E1418" s="95">
        <f>D1418/A1410</f>
        <v>2131.25</v>
      </c>
      <c r="F1418" s="9"/>
      <c r="G1418" s="3">
        <f t="shared" si="2439"/>
        <v>1550</v>
      </c>
      <c r="H1418" s="44">
        <f t="shared" si="2440"/>
        <v>44</v>
      </c>
      <c r="I1418" s="9"/>
      <c r="J1418" s="90" t="str">
        <f t="shared" ref="J1418:K1418" si="2463">J1356</f>
        <v>プロペラアヒル</v>
      </c>
      <c r="K1418" s="91">
        <f t="shared" si="2463"/>
        <v>180</v>
      </c>
      <c r="L1418" s="44">
        <f t="shared" si="2442"/>
        <v>7920</v>
      </c>
      <c r="M1418" s="42">
        <f t="shared" si="2443"/>
        <v>0.11612903225806452</v>
      </c>
      <c r="N1418" s="7"/>
      <c r="P1418" s="300" t="s">
        <v>75</v>
      </c>
      <c r="Q1418" s="295"/>
      <c r="R1418" s="44">
        <f t="shared" si="2444"/>
        <v>51900</v>
      </c>
      <c r="S1418" s="95">
        <f>R1418/A1410</f>
        <v>1621.875</v>
      </c>
      <c r="T1418" s="9"/>
      <c r="U1418" s="3">
        <f t="shared" si="2445"/>
        <v>2162.5</v>
      </c>
      <c r="V1418" s="44">
        <f t="shared" si="2446"/>
        <v>24</v>
      </c>
      <c r="W1418" s="9"/>
      <c r="X1418" s="90" t="str">
        <f t="shared" ref="X1418:Y1418" si="2464">X1356</f>
        <v>クレしんリストバンド</v>
      </c>
      <c r="Y1418" s="91">
        <f t="shared" si="2464"/>
        <v>237</v>
      </c>
      <c r="Z1418" s="44">
        <f t="shared" si="2448"/>
        <v>5688</v>
      </c>
      <c r="AA1418" s="42">
        <f t="shared" si="2449"/>
        <v>0.10959537572254335</v>
      </c>
      <c r="AB1418" s="7"/>
      <c r="AD1418" s="300" t="s">
        <v>75</v>
      </c>
      <c r="AE1418" s="295"/>
      <c r="AF1418" s="44">
        <f t="shared" si="2450"/>
        <v>28000</v>
      </c>
      <c r="AG1418" s="95">
        <f>AF1418/A1410</f>
        <v>875</v>
      </c>
      <c r="AH1418" s="9"/>
      <c r="AI1418" s="3">
        <f t="shared" si="2451"/>
        <v>848.4848484848485</v>
      </c>
      <c r="AJ1418" s="44">
        <f t="shared" si="2452"/>
        <v>33</v>
      </c>
      <c r="AK1418" s="9"/>
      <c r="AL1418" s="90" t="str">
        <f t="shared" ref="AL1418:AM1418" si="2465">AL1356</f>
        <v>ミニゲーム機</v>
      </c>
      <c r="AM1418" s="91">
        <f t="shared" si="2465"/>
        <v>211</v>
      </c>
      <c r="AN1418" s="44">
        <f t="shared" si="2454"/>
        <v>6963</v>
      </c>
      <c r="AO1418" s="42">
        <f t="shared" si="2455"/>
        <v>0.24867857142857142</v>
      </c>
      <c r="AP1418" s="7"/>
      <c r="AR1418" s="300" t="s">
        <v>75</v>
      </c>
      <c r="AS1418" s="295"/>
      <c r="AT1418" s="44">
        <f t="shared" si="2456"/>
        <v>23200</v>
      </c>
      <c r="AU1418" s="95">
        <f>AT1418/A1410</f>
        <v>725</v>
      </c>
      <c r="AV1418" s="9"/>
      <c r="AW1418" s="3"/>
      <c r="AX1418" s="9"/>
      <c r="AY1418" s="9"/>
      <c r="AZ1418" s="62"/>
      <c r="BA1418" s="9"/>
      <c r="BB1418" s="9"/>
      <c r="BC1418" s="9"/>
      <c r="BD1418" s="7"/>
      <c r="BF1418" s="15"/>
      <c r="BG1418" s="9"/>
      <c r="BH1418" s="9"/>
      <c r="BI1418" s="73"/>
      <c r="BJ1418" s="9"/>
      <c r="BK1418" s="3"/>
      <c r="BL1418" s="9"/>
      <c r="BM1418" s="9"/>
      <c r="BN1418" s="9"/>
      <c r="BO1418" s="9"/>
      <c r="BP1418" s="9"/>
      <c r="BQ1418" s="7"/>
      <c r="BS1418" s="1"/>
      <c r="BT1418" s="15"/>
      <c r="BU1418" s="9"/>
      <c r="BV1418" s="9"/>
      <c r="BW1418" s="9"/>
      <c r="BX1418" s="9"/>
      <c r="BY1418" s="3"/>
      <c r="BZ1418" s="9"/>
      <c r="CA1418" s="9"/>
      <c r="CB1418" s="9"/>
      <c r="CC1418" s="9"/>
      <c r="CD1418" s="9"/>
      <c r="CE1418" s="9"/>
      <c r="CF1418" s="7"/>
      <c r="CH1418" s="15"/>
      <c r="CI1418" s="9"/>
      <c r="CJ1418" s="9"/>
      <c r="CK1418" s="9"/>
      <c r="CL1418" s="9"/>
      <c r="CM1418" s="3"/>
      <c r="CN1418" s="9"/>
      <c r="CO1418" s="9"/>
      <c r="CP1418" s="9"/>
      <c r="CQ1418" s="9"/>
      <c r="CR1418" s="9"/>
      <c r="CS1418" s="9"/>
      <c r="CT1418" s="7"/>
      <c r="CU1418" s="248"/>
      <c r="CV1418" s="250"/>
      <c r="CW1418" s="250"/>
      <c r="CX1418" s="250"/>
      <c r="CY1418" s="250"/>
      <c r="CZ1418" s="250"/>
      <c r="DA1418" s="250"/>
      <c r="DI1418" s="248"/>
    </row>
    <row r="1419" spans="1:113" ht="15" customHeight="1">
      <c r="A1419" s="15"/>
      <c r="B1419" s="15"/>
      <c r="C1419" s="3" t="s">
        <v>66</v>
      </c>
      <c r="D1419" s="9">
        <f>SUM(D1415:D1418)</f>
        <v>262300</v>
      </c>
      <c r="E1419" s="9"/>
      <c r="F1419" s="9"/>
      <c r="G1419" s="9"/>
      <c r="H1419" s="9">
        <f>SUM(H1415:H1418)</f>
        <v>182</v>
      </c>
      <c r="I1419" s="9"/>
      <c r="J1419" s="294" t="s">
        <v>76</v>
      </c>
      <c r="K1419" s="295"/>
      <c r="L1419" s="78">
        <f>SUM(L1415:L1418)</f>
        <v>60674</v>
      </c>
      <c r="M1419" s="101">
        <f t="shared" si="2443"/>
        <v>0.23131528783835303</v>
      </c>
      <c r="N1419" s="93"/>
      <c r="P1419" s="15"/>
      <c r="Q1419" s="3" t="s">
        <v>66</v>
      </c>
      <c r="R1419" s="9">
        <f>SUM(R1415:R1418)</f>
        <v>218900</v>
      </c>
      <c r="S1419" s="9"/>
      <c r="T1419" s="9"/>
      <c r="U1419" s="9"/>
      <c r="V1419" s="9">
        <f>SUM(V1415:V1418)</f>
        <v>73</v>
      </c>
      <c r="W1419" s="9"/>
      <c r="X1419" s="294" t="s">
        <v>76</v>
      </c>
      <c r="Y1419" s="295"/>
      <c r="Z1419" s="78">
        <f>SUM(Z1415:Z1418)</f>
        <v>27853</v>
      </c>
      <c r="AA1419" s="101">
        <f t="shared" si="2449"/>
        <v>0.1272407492005482</v>
      </c>
      <c r="AB1419" s="93"/>
      <c r="AD1419" s="15"/>
      <c r="AE1419" s="3" t="s">
        <v>66</v>
      </c>
      <c r="AF1419" s="9">
        <f>SUM(AF1415:AF1418)</f>
        <v>136500</v>
      </c>
      <c r="AG1419" s="9"/>
      <c r="AH1419" s="9"/>
      <c r="AI1419" s="9"/>
      <c r="AJ1419" s="9">
        <f>SUM(AJ1415:AJ1418)</f>
        <v>158</v>
      </c>
      <c r="AK1419" s="9"/>
      <c r="AL1419" s="294" t="s">
        <v>76</v>
      </c>
      <c r="AM1419" s="295"/>
      <c r="AN1419" s="78">
        <f>SUM(AN1415:AN1418)</f>
        <v>32113</v>
      </c>
      <c r="AO1419" s="101">
        <f t="shared" si="2455"/>
        <v>0.23526007326007325</v>
      </c>
      <c r="AP1419" s="93"/>
      <c r="AR1419" s="15"/>
      <c r="AS1419" s="3" t="s">
        <v>66</v>
      </c>
      <c r="AT1419" s="9">
        <f>SUM(AT1415:AT1418)</f>
        <v>131900</v>
      </c>
      <c r="AU1419" s="9"/>
      <c r="AV1419" s="9"/>
      <c r="AW1419" s="9"/>
      <c r="AX1419" s="9"/>
      <c r="AY1419" s="9"/>
      <c r="AZ1419" s="62"/>
      <c r="BA1419" s="9"/>
      <c r="BB1419" s="9"/>
      <c r="BC1419" s="9"/>
      <c r="BD1419" s="7"/>
      <c r="BF1419" s="15"/>
      <c r="BG1419" s="9"/>
      <c r="BH1419" s="9"/>
      <c r="BI1419" s="73"/>
      <c r="BJ1419" s="9"/>
      <c r="BK1419" s="9"/>
      <c r="BL1419" s="9"/>
      <c r="BM1419" s="9"/>
      <c r="BN1419" s="9"/>
      <c r="BO1419" s="9"/>
      <c r="BP1419" s="9"/>
      <c r="BQ1419" s="7"/>
      <c r="BS1419" s="1"/>
      <c r="BT1419" s="15"/>
      <c r="BU1419" s="9"/>
      <c r="BV1419" s="9"/>
      <c r="BW1419" s="9"/>
      <c r="BX1419" s="9"/>
      <c r="BY1419" s="9"/>
      <c r="BZ1419" s="9"/>
      <c r="CA1419" s="9"/>
      <c r="CB1419" s="9"/>
      <c r="CC1419" s="9"/>
      <c r="CD1419" s="9"/>
      <c r="CE1419" s="9"/>
      <c r="CF1419" s="7"/>
      <c r="CH1419" s="15"/>
      <c r="CI1419" s="9"/>
      <c r="CJ1419" s="9"/>
      <c r="CK1419" s="9"/>
      <c r="CL1419" s="9"/>
      <c r="CM1419" s="9"/>
      <c r="CN1419" s="9"/>
      <c r="CO1419" s="9"/>
      <c r="CP1419" s="9"/>
      <c r="CQ1419" s="9"/>
      <c r="CR1419" s="9"/>
      <c r="CS1419" s="9"/>
      <c r="CT1419" s="7"/>
      <c r="CU1419" s="250"/>
      <c r="CV1419" s="250"/>
      <c r="CW1419" s="250"/>
      <c r="CX1419" s="250"/>
      <c r="CY1419" s="250"/>
      <c r="CZ1419" s="250"/>
      <c r="DA1419" s="250"/>
      <c r="DI1419" s="250"/>
    </row>
    <row r="1420" spans="1:113" ht="15" customHeight="1">
      <c r="A1420" s="45"/>
      <c r="B1420" s="45"/>
      <c r="C1420" s="248"/>
      <c r="D1420" s="250"/>
      <c r="E1420" s="250"/>
      <c r="F1420" s="250"/>
      <c r="G1420" s="250"/>
      <c r="H1420" s="250"/>
      <c r="I1420" s="250"/>
      <c r="J1420" s="66"/>
      <c r="L1420" s="250"/>
      <c r="M1420" s="46"/>
      <c r="N1420" s="47"/>
      <c r="P1420" s="45"/>
      <c r="Q1420" s="248"/>
      <c r="R1420" s="250"/>
      <c r="S1420" s="250"/>
      <c r="T1420" s="250"/>
      <c r="U1420" s="250"/>
      <c r="V1420" s="250"/>
      <c r="W1420" s="250"/>
      <c r="X1420" s="66"/>
      <c r="Z1420" s="250"/>
      <c r="AA1420" s="46"/>
      <c r="AB1420" s="47"/>
      <c r="AD1420" s="45"/>
      <c r="AE1420" s="248"/>
      <c r="AF1420" s="250"/>
      <c r="AG1420" s="250"/>
      <c r="AH1420" s="250"/>
      <c r="AI1420" s="250"/>
      <c r="AJ1420" s="250"/>
      <c r="AK1420" s="250"/>
      <c r="AL1420" s="66"/>
      <c r="AN1420" s="250"/>
      <c r="AO1420" s="46"/>
      <c r="AP1420" s="47"/>
      <c r="AR1420" s="45"/>
      <c r="AS1420" s="250"/>
      <c r="AT1420" s="250"/>
      <c r="AU1420" s="250"/>
      <c r="AV1420" s="250"/>
      <c r="AW1420" s="250"/>
      <c r="AX1420" s="250"/>
      <c r="AY1420" s="250"/>
      <c r="AZ1420" s="33"/>
      <c r="BA1420" s="250"/>
      <c r="BB1420" s="250"/>
      <c r="BC1420" s="250"/>
      <c r="BD1420" s="47"/>
      <c r="BF1420" s="45"/>
      <c r="BG1420" s="250"/>
      <c r="BH1420" s="250"/>
      <c r="BJ1420" s="250"/>
      <c r="BK1420" s="250"/>
      <c r="BL1420" s="250"/>
      <c r="BM1420" s="250"/>
      <c r="BN1420" s="250"/>
      <c r="BO1420" s="250"/>
      <c r="BP1420" s="250"/>
      <c r="BQ1420" s="47"/>
      <c r="BS1420" s="1"/>
      <c r="BT1420" s="45"/>
      <c r="BU1420" s="250"/>
      <c r="BV1420" s="250"/>
      <c r="BW1420" s="250"/>
      <c r="BX1420" s="250"/>
      <c r="BY1420" s="250"/>
      <c r="BZ1420" s="250"/>
      <c r="CA1420" s="250"/>
      <c r="CB1420" s="250"/>
      <c r="CC1420" s="250"/>
      <c r="CD1420" s="250"/>
      <c r="CE1420" s="250"/>
      <c r="CF1420" s="47"/>
      <c r="CH1420" s="45"/>
      <c r="CI1420" s="250"/>
      <c r="CJ1420" s="250"/>
      <c r="CK1420" s="250"/>
      <c r="CL1420" s="250"/>
      <c r="CM1420" s="250"/>
      <c r="CN1420" s="250"/>
      <c r="CO1420" s="250"/>
      <c r="CP1420" s="250"/>
      <c r="CQ1420" s="250"/>
      <c r="CR1420" s="250"/>
      <c r="CS1420" s="250"/>
      <c r="CT1420" s="47"/>
    </row>
    <row r="1421" spans="1:113" ht="15" customHeight="1">
      <c r="A1421" s="45"/>
      <c r="B1421" s="45"/>
      <c r="C1421" s="48" t="s">
        <v>77</v>
      </c>
      <c r="D1421" s="9">
        <f>D1409+R1409+BH1409+BV1409+AF1409+AT1409</f>
        <v>906200</v>
      </c>
      <c r="E1421" s="9">
        <f>D1421/A1410</f>
        <v>28318.75</v>
      </c>
      <c r="F1421" s="250" t="s">
        <v>69</v>
      </c>
      <c r="G1421" s="296" t="s">
        <v>78</v>
      </c>
      <c r="H1421" s="295"/>
      <c r="I1421" s="250"/>
      <c r="J1421" s="66"/>
      <c r="L1421" s="250"/>
      <c r="M1421" s="46"/>
      <c r="N1421" s="47"/>
      <c r="P1421" s="45"/>
      <c r="Q1421" s="248"/>
      <c r="R1421" s="250"/>
      <c r="S1421" s="250"/>
      <c r="T1421" s="250"/>
      <c r="U1421" s="250"/>
      <c r="V1421" s="250"/>
      <c r="W1421" s="250"/>
      <c r="X1421" s="66"/>
      <c r="Z1421" s="250"/>
      <c r="AA1421" s="46"/>
      <c r="AB1421" s="47"/>
      <c r="AD1421" s="45"/>
      <c r="AE1421" s="248"/>
      <c r="AF1421" s="250"/>
      <c r="AG1421" s="250"/>
      <c r="AH1421" s="250"/>
      <c r="AI1421" s="250"/>
      <c r="AJ1421" s="250"/>
      <c r="AK1421" s="250"/>
      <c r="AL1421" s="66"/>
      <c r="AN1421" s="250"/>
      <c r="AO1421" s="46"/>
      <c r="AP1421" s="47"/>
      <c r="AR1421" s="45"/>
      <c r="AS1421" s="250"/>
      <c r="AT1421" s="250"/>
      <c r="AU1421" s="250"/>
      <c r="AV1421" s="250"/>
      <c r="AW1421" s="250"/>
      <c r="AX1421" s="250"/>
      <c r="AY1421" s="250"/>
      <c r="AZ1421" s="33"/>
      <c r="BA1421" s="250"/>
      <c r="BB1421" s="250"/>
      <c r="BC1421" s="250"/>
      <c r="BD1421" s="47"/>
      <c r="BF1421" s="45"/>
      <c r="BG1421" s="250"/>
      <c r="BH1421" s="250"/>
      <c r="BJ1421" s="250"/>
      <c r="BK1421" s="250"/>
      <c r="BL1421" s="250"/>
      <c r="BM1421" s="250"/>
      <c r="BN1421" s="250"/>
      <c r="BO1421" s="250"/>
      <c r="BP1421" s="250"/>
      <c r="BQ1421" s="47"/>
      <c r="BS1421" s="1"/>
      <c r="BT1421" s="45"/>
      <c r="BU1421" s="250"/>
      <c r="BV1421" s="250"/>
      <c r="BW1421" s="250"/>
      <c r="BX1421" s="250"/>
      <c r="BY1421" s="250"/>
      <c r="BZ1421" s="250"/>
      <c r="CA1421" s="250"/>
      <c r="CB1421" s="250"/>
      <c r="CC1421" s="250"/>
      <c r="CD1421" s="250"/>
      <c r="CE1421" s="250"/>
      <c r="CF1421" s="47"/>
      <c r="CH1421" s="45"/>
      <c r="CI1421" s="250"/>
      <c r="CJ1421" s="250"/>
      <c r="CK1421" s="250"/>
      <c r="CL1421" s="250"/>
      <c r="CM1421" s="250"/>
      <c r="CN1421" s="250"/>
      <c r="CO1421" s="250"/>
      <c r="CP1421" s="250"/>
      <c r="CQ1421" s="250"/>
      <c r="CR1421" s="250"/>
      <c r="CS1421" s="250"/>
      <c r="CT1421" s="47"/>
    </row>
    <row r="1422" spans="1:113" ht="15" customHeight="1">
      <c r="A1422" s="45"/>
      <c r="B1422" s="45"/>
      <c r="C1422" s="48" t="s">
        <v>79</v>
      </c>
      <c r="D1422" s="9">
        <f>D1421*0.75</f>
        <v>679650</v>
      </c>
      <c r="E1422" s="42">
        <f>D1422/D1421</f>
        <v>0.75</v>
      </c>
      <c r="F1422" s="250"/>
      <c r="G1422" s="298">
        <f>E1421*30</f>
        <v>849562.5</v>
      </c>
      <c r="H1422" s="295"/>
      <c r="I1422" s="250"/>
      <c r="J1422" s="66"/>
      <c r="L1422" s="250"/>
      <c r="M1422" s="46"/>
      <c r="N1422" s="47"/>
      <c r="P1422" s="45"/>
      <c r="Q1422" s="248"/>
      <c r="R1422" s="250"/>
      <c r="S1422" s="250"/>
      <c r="T1422" s="250"/>
      <c r="U1422" s="250"/>
      <c r="V1422" s="250"/>
      <c r="W1422" s="250"/>
      <c r="X1422" s="66"/>
      <c r="Z1422" s="250"/>
      <c r="AA1422" s="46"/>
      <c r="AB1422" s="47"/>
      <c r="AD1422" s="45"/>
      <c r="AE1422" s="248"/>
      <c r="AF1422" s="250"/>
      <c r="AG1422" s="250"/>
      <c r="AH1422" s="250"/>
      <c r="AI1422" s="250"/>
      <c r="AJ1422" s="250"/>
      <c r="AK1422" s="250"/>
      <c r="AL1422" s="66"/>
      <c r="AN1422" s="250"/>
      <c r="AO1422" s="46"/>
      <c r="AP1422" s="47"/>
      <c r="AR1422" s="45"/>
      <c r="AS1422" s="250"/>
      <c r="AT1422" s="250"/>
      <c r="AU1422" s="250"/>
      <c r="AV1422" s="250"/>
      <c r="AW1422" s="250"/>
      <c r="AX1422" s="250"/>
      <c r="AY1422" s="250"/>
      <c r="AZ1422" s="33"/>
      <c r="BA1422" s="250"/>
      <c r="BB1422" s="250"/>
      <c r="BC1422" s="250"/>
      <c r="BD1422" s="47"/>
      <c r="BF1422" s="45"/>
      <c r="BG1422" s="250"/>
      <c r="BH1422" s="250"/>
      <c r="BJ1422" s="250"/>
      <c r="BK1422" s="250"/>
      <c r="BL1422" s="250"/>
      <c r="BM1422" s="250"/>
      <c r="BN1422" s="250"/>
      <c r="BO1422" s="250"/>
      <c r="BP1422" s="250"/>
      <c r="BQ1422" s="47"/>
      <c r="BS1422" s="1"/>
      <c r="BT1422" s="45"/>
      <c r="BU1422" s="250"/>
      <c r="BV1422" s="250"/>
      <c r="BW1422" s="250"/>
      <c r="BX1422" s="250"/>
      <c r="BY1422" s="250"/>
      <c r="BZ1422" s="250"/>
      <c r="CA1422" s="250"/>
      <c r="CB1422" s="250"/>
      <c r="CC1422" s="250"/>
      <c r="CD1422" s="250"/>
      <c r="CE1422" s="250"/>
      <c r="CF1422" s="47"/>
      <c r="CH1422" s="45"/>
      <c r="CI1422" s="250"/>
      <c r="CJ1422" s="250"/>
      <c r="CK1422" s="250"/>
      <c r="CL1422" s="250"/>
      <c r="CM1422" s="250"/>
      <c r="CN1422" s="250"/>
      <c r="CO1422" s="250"/>
      <c r="CP1422" s="250"/>
      <c r="CQ1422" s="250"/>
      <c r="CR1422" s="250"/>
      <c r="CS1422" s="250"/>
      <c r="CT1422" s="47"/>
    </row>
    <row r="1423" spans="1:113" ht="15" customHeight="1">
      <c r="A1423" s="45"/>
      <c r="B1423" s="45"/>
      <c r="C1423" s="48" t="s">
        <v>71</v>
      </c>
      <c r="D1423" s="9">
        <f>L1409+Z1409+BO1410+AN1409+BB1409+CD1410</f>
        <v>188031</v>
      </c>
      <c r="E1423" s="42">
        <f>D1423/D1421</f>
        <v>0.2074939306996248</v>
      </c>
      <c r="F1423" s="250"/>
      <c r="G1423" s="299" t="s">
        <v>80</v>
      </c>
      <c r="H1423" s="295"/>
      <c r="I1423" s="250"/>
      <c r="J1423" s="66"/>
      <c r="L1423" s="250"/>
      <c r="M1423" s="46"/>
      <c r="N1423" s="47"/>
      <c r="P1423" s="45"/>
      <c r="Q1423" s="248"/>
      <c r="R1423" s="250"/>
      <c r="S1423" s="250"/>
      <c r="T1423" s="250"/>
      <c r="U1423" s="250"/>
      <c r="V1423" s="250"/>
      <c r="W1423" s="250"/>
      <c r="X1423" s="66"/>
      <c r="Z1423" s="250"/>
      <c r="AA1423" s="46"/>
      <c r="AB1423" s="47"/>
      <c r="AD1423" s="45"/>
      <c r="AE1423" s="248"/>
      <c r="AF1423" s="250"/>
      <c r="AG1423" s="250"/>
      <c r="AH1423" s="250"/>
      <c r="AI1423" s="250"/>
      <c r="AJ1423" s="250"/>
      <c r="AK1423" s="250"/>
      <c r="AL1423" s="66"/>
      <c r="AN1423" s="250"/>
      <c r="AO1423" s="46"/>
      <c r="AP1423" s="47"/>
      <c r="AR1423" s="45"/>
      <c r="AS1423" s="250"/>
      <c r="AT1423" s="250"/>
      <c r="AU1423" s="250"/>
      <c r="AV1423" s="250"/>
      <c r="AW1423" s="250"/>
      <c r="AX1423" s="250"/>
      <c r="AY1423" s="250"/>
      <c r="AZ1423" s="33"/>
      <c r="BA1423" s="250"/>
      <c r="BB1423" s="250"/>
      <c r="BC1423" s="250"/>
      <c r="BD1423" s="47"/>
      <c r="BF1423" s="45"/>
      <c r="BG1423" s="250"/>
      <c r="BH1423" s="250"/>
      <c r="BJ1423" s="250"/>
      <c r="BK1423" s="250"/>
      <c r="BL1423" s="250"/>
      <c r="BM1423" s="250"/>
      <c r="BN1423" s="250"/>
      <c r="BO1423" s="250"/>
      <c r="BP1423" s="250"/>
      <c r="BQ1423" s="47"/>
      <c r="BS1423" s="1"/>
      <c r="BT1423" s="45"/>
      <c r="BU1423" s="250"/>
      <c r="BV1423" s="250"/>
      <c r="BW1423" s="250"/>
      <c r="BX1423" s="250"/>
      <c r="BY1423" s="250"/>
      <c r="BZ1423" s="250"/>
      <c r="CA1423" s="250"/>
      <c r="CB1423" s="250"/>
      <c r="CC1423" s="250"/>
      <c r="CD1423" s="250"/>
      <c r="CE1423" s="250"/>
      <c r="CF1423" s="47"/>
      <c r="CH1423" s="45"/>
      <c r="CI1423" s="250"/>
      <c r="CJ1423" s="250"/>
      <c r="CK1423" s="250"/>
      <c r="CL1423" s="250"/>
      <c r="CM1423" s="250"/>
      <c r="CN1423" s="250"/>
      <c r="CO1423" s="250"/>
      <c r="CP1423" s="250"/>
      <c r="CQ1423" s="250"/>
      <c r="CR1423" s="250"/>
      <c r="CS1423" s="250"/>
      <c r="CT1423" s="47"/>
    </row>
    <row r="1424" spans="1:113" ht="15" customHeight="1">
      <c r="A1424" s="45"/>
      <c r="B1424" s="45"/>
      <c r="C1424" s="48" t="s">
        <v>73</v>
      </c>
      <c r="D1424" s="9">
        <f>D1422-D1423</f>
        <v>491619</v>
      </c>
      <c r="E1424" s="42">
        <f>D1424/D1421</f>
        <v>0.54250606930037515</v>
      </c>
      <c r="F1424" s="250"/>
      <c r="G1424" s="298">
        <f>L1408+Z1408+AN1408+BB1408+BP1409+CE1409</f>
        <v>146412</v>
      </c>
      <c r="H1424" s="295"/>
      <c r="I1424" s="250"/>
      <c r="J1424" s="66"/>
      <c r="L1424" s="250"/>
      <c r="M1424" s="46"/>
      <c r="N1424" s="47"/>
      <c r="P1424" s="45"/>
      <c r="Q1424" s="248"/>
      <c r="R1424" s="250"/>
      <c r="S1424" s="250"/>
      <c r="T1424" s="250"/>
      <c r="U1424" s="250"/>
      <c r="V1424" s="250"/>
      <c r="W1424" s="250"/>
      <c r="X1424" s="66"/>
      <c r="Z1424" s="250"/>
      <c r="AA1424" s="46"/>
      <c r="AB1424" s="47"/>
      <c r="AD1424" s="45"/>
      <c r="AE1424" s="248"/>
      <c r="AF1424" s="250"/>
      <c r="AG1424" s="250"/>
      <c r="AH1424" s="250"/>
      <c r="AI1424" s="250"/>
      <c r="AJ1424" s="250"/>
      <c r="AK1424" s="250"/>
      <c r="AL1424" s="66"/>
      <c r="AN1424" s="250"/>
      <c r="AO1424" s="46"/>
      <c r="AP1424" s="47"/>
      <c r="AR1424" s="45"/>
      <c r="AS1424" s="250"/>
      <c r="AT1424" s="250"/>
      <c r="AU1424" s="250"/>
      <c r="AV1424" s="250"/>
      <c r="AW1424" s="250"/>
      <c r="AX1424" s="250"/>
      <c r="AY1424" s="250"/>
      <c r="AZ1424" s="33"/>
      <c r="BA1424" s="250"/>
      <c r="BB1424" s="250"/>
      <c r="BC1424" s="250"/>
      <c r="BD1424" s="47"/>
      <c r="BF1424" s="45"/>
      <c r="BG1424" s="250"/>
      <c r="BH1424" s="250"/>
      <c r="BJ1424" s="250"/>
      <c r="BK1424" s="250"/>
      <c r="BL1424" s="250"/>
      <c r="BM1424" s="250"/>
      <c r="BN1424" s="250"/>
      <c r="BO1424" s="250"/>
      <c r="BP1424" s="250"/>
      <c r="BQ1424" s="47"/>
      <c r="BS1424" s="1"/>
      <c r="BT1424" s="45"/>
      <c r="BU1424" s="250"/>
      <c r="BV1424" s="250"/>
      <c r="BW1424" s="250"/>
      <c r="BX1424" s="250"/>
      <c r="BY1424" s="250"/>
      <c r="BZ1424" s="250"/>
      <c r="CA1424" s="250"/>
      <c r="CB1424" s="250"/>
      <c r="CC1424" s="250"/>
      <c r="CD1424" s="250"/>
      <c r="CE1424" s="250"/>
      <c r="CF1424" s="47"/>
      <c r="CH1424" s="45"/>
      <c r="CI1424" s="250"/>
      <c r="CJ1424" s="250"/>
      <c r="CK1424" s="250"/>
      <c r="CL1424" s="250"/>
      <c r="CM1424" s="250"/>
      <c r="CN1424" s="250"/>
      <c r="CO1424" s="250"/>
      <c r="CP1424" s="250"/>
      <c r="CQ1424" s="250"/>
      <c r="CR1424" s="250"/>
      <c r="CS1424" s="250"/>
      <c r="CT1424" s="47"/>
    </row>
    <row r="1425" spans="1:113" ht="15" customHeight="1">
      <c r="A1425" s="45"/>
      <c r="B1425" s="45"/>
      <c r="C1425" s="258"/>
      <c r="D1425" s="259"/>
      <c r="E1425" s="46"/>
      <c r="F1425" s="250"/>
      <c r="G1425" s="250"/>
      <c r="H1425" s="250"/>
      <c r="I1425" s="250"/>
      <c r="J1425" s="66"/>
      <c r="L1425" s="250"/>
      <c r="M1425" s="46"/>
      <c r="N1425" s="47"/>
      <c r="P1425" s="45"/>
      <c r="Q1425" s="248"/>
      <c r="R1425" s="250"/>
      <c r="S1425" s="250"/>
      <c r="T1425" s="250"/>
      <c r="U1425" s="250"/>
      <c r="V1425" s="250"/>
      <c r="W1425" s="250"/>
      <c r="X1425" s="66"/>
      <c r="Z1425" s="250"/>
      <c r="AA1425" s="46"/>
      <c r="AB1425" s="47"/>
      <c r="AD1425" s="45"/>
      <c r="AE1425" s="248"/>
      <c r="AF1425" s="250"/>
      <c r="AG1425" s="250"/>
      <c r="AH1425" s="250"/>
      <c r="AI1425" s="250"/>
      <c r="AJ1425" s="250"/>
      <c r="AK1425" s="250"/>
      <c r="AL1425" s="66"/>
      <c r="AN1425" s="250"/>
      <c r="AO1425" s="46"/>
      <c r="AP1425" s="47"/>
      <c r="AR1425" s="45"/>
      <c r="AS1425" s="250"/>
      <c r="AT1425" s="250"/>
      <c r="AU1425" s="250"/>
      <c r="AV1425" s="250"/>
      <c r="AW1425" s="250"/>
      <c r="AX1425" s="250"/>
      <c r="AY1425" s="250"/>
      <c r="AZ1425" s="33"/>
      <c r="BA1425" s="250"/>
      <c r="BB1425" s="250"/>
      <c r="BC1425" s="250"/>
      <c r="BD1425" s="47"/>
      <c r="BF1425" s="45"/>
      <c r="BG1425" s="250"/>
      <c r="BH1425" s="250"/>
      <c r="BJ1425" s="250"/>
      <c r="BK1425" s="250"/>
      <c r="BL1425" s="250"/>
      <c r="BM1425" s="250"/>
      <c r="BN1425" s="250"/>
      <c r="BO1425" s="250"/>
      <c r="BP1425" s="250"/>
      <c r="BQ1425" s="47"/>
      <c r="BS1425" s="1"/>
      <c r="BT1425" s="45"/>
      <c r="BU1425" s="250"/>
      <c r="BV1425" s="250"/>
      <c r="BW1425" s="250"/>
      <c r="BX1425" s="250"/>
      <c r="BY1425" s="250"/>
      <c r="BZ1425" s="250"/>
      <c r="CA1425" s="250"/>
      <c r="CB1425" s="250"/>
      <c r="CC1425" s="250"/>
      <c r="CD1425" s="250"/>
      <c r="CE1425" s="250"/>
      <c r="CF1425" s="47"/>
      <c r="CH1425" s="45"/>
      <c r="CI1425" s="250"/>
      <c r="CJ1425" s="250"/>
      <c r="CK1425" s="250"/>
      <c r="CL1425" s="250"/>
      <c r="CM1425" s="250"/>
      <c r="CN1425" s="250"/>
      <c r="CO1425" s="250"/>
      <c r="CP1425" s="250"/>
      <c r="CQ1425" s="250"/>
      <c r="CR1425" s="250"/>
      <c r="CS1425" s="250"/>
      <c r="CT1425" s="47"/>
    </row>
    <row r="1426" spans="1:113" ht="15" customHeight="1">
      <c r="A1426" s="315" t="s">
        <v>0</v>
      </c>
      <c r="B1426" s="310"/>
      <c r="C1426" s="310"/>
      <c r="D1426" s="310"/>
      <c r="E1426" s="252" t="s">
        <v>199</v>
      </c>
      <c r="F1426" s="180"/>
      <c r="G1426" s="180"/>
      <c r="H1426" s="180"/>
      <c r="I1426" s="180"/>
      <c r="J1426" s="253"/>
      <c r="K1426" s="180"/>
      <c r="L1426" s="180"/>
      <c r="M1426" s="180"/>
      <c r="N1426" s="254"/>
      <c r="O1426" s="84"/>
      <c r="P1426" s="315" t="s">
        <v>0</v>
      </c>
      <c r="Q1426" s="310"/>
      <c r="R1426" s="310"/>
      <c r="S1426" s="252" t="s">
        <v>200</v>
      </c>
      <c r="T1426" s="180"/>
      <c r="U1426" s="180"/>
      <c r="V1426" s="180"/>
      <c r="W1426" s="180"/>
      <c r="X1426" s="253"/>
      <c r="Y1426" s="180"/>
      <c r="Z1426" s="180"/>
      <c r="AA1426" s="180"/>
      <c r="AB1426" s="254"/>
      <c r="AC1426" s="180"/>
      <c r="AD1426" s="315" t="s">
        <v>0</v>
      </c>
      <c r="AE1426" s="310"/>
      <c r="AF1426" s="310"/>
      <c r="AG1426" s="252" t="s">
        <v>201</v>
      </c>
      <c r="AH1426" s="180"/>
      <c r="AI1426" s="180"/>
      <c r="AJ1426" s="180"/>
      <c r="AK1426" s="180"/>
      <c r="AL1426" s="253"/>
      <c r="AM1426" s="180"/>
      <c r="AN1426" s="180"/>
      <c r="AO1426" s="180"/>
      <c r="AP1426" s="254"/>
      <c r="AQ1426" s="84"/>
      <c r="AR1426" s="315" t="s">
        <v>0</v>
      </c>
      <c r="AS1426" s="310"/>
      <c r="AT1426" s="310"/>
      <c r="AU1426" s="316" t="s">
        <v>202</v>
      </c>
      <c r="AV1426" s="310"/>
      <c r="AW1426" s="310"/>
      <c r="AX1426" s="255"/>
      <c r="AY1426" s="255"/>
      <c r="AZ1426" s="256"/>
      <c r="BA1426" s="255"/>
      <c r="BB1426" s="255"/>
      <c r="BC1426" s="255"/>
      <c r="BD1426" s="257"/>
      <c r="BE1426" s="84"/>
      <c r="BF1426" s="315" t="s">
        <v>0</v>
      </c>
      <c r="BG1426" s="310"/>
      <c r="BH1426" s="310"/>
      <c r="BI1426" s="316" t="s">
        <v>204</v>
      </c>
      <c r="BJ1426" s="310"/>
      <c r="BK1426" s="310"/>
      <c r="BL1426" s="255"/>
      <c r="BM1426" s="255"/>
      <c r="BN1426" s="255"/>
      <c r="BO1426" s="255"/>
      <c r="BP1426" s="255"/>
      <c r="BQ1426" s="257"/>
      <c r="BR1426" s="180"/>
      <c r="BS1426" s="84"/>
      <c r="BT1426" s="315" t="s">
        <v>0</v>
      </c>
      <c r="BU1426" s="310"/>
      <c r="BV1426" s="310"/>
      <c r="BW1426" s="316" t="s">
        <v>205</v>
      </c>
      <c r="BX1426" s="310"/>
      <c r="BY1426" s="310"/>
      <c r="BZ1426" s="255"/>
      <c r="CA1426" s="255"/>
      <c r="CB1426" s="255"/>
      <c r="CC1426" s="255"/>
      <c r="CD1426" s="255"/>
      <c r="CE1426" s="255"/>
      <c r="CF1426" s="257"/>
      <c r="CG1426" s="84"/>
      <c r="CH1426" s="315" t="s">
        <v>0</v>
      </c>
      <c r="CI1426" s="310"/>
      <c r="CJ1426" s="310"/>
      <c r="CK1426" s="316" t="s">
        <v>205</v>
      </c>
      <c r="CL1426" s="310"/>
      <c r="CM1426" s="310"/>
      <c r="CN1426" s="87"/>
      <c r="CO1426" s="87"/>
      <c r="CP1426" s="87"/>
      <c r="CQ1426" s="87"/>
      <c r="CR1426" s="87"/>
      <c r="CS1426" s="311"/>
      <c r="CT1426" s="312"/>
      <c r="CU1426" s="312"/>
      <c r="CV1426" s="250"/>
      <c r="CW1426" s="250"/>
      <c r="CX1426" s="250"/>
      <c r="CY1426" s="250"/>
      <c r="CZ1426" s="250"/>
      <c r="DA1426" s="250"/>
    </row>
    <row r="1427" spans="1:113" ht="15" customHeight="1">
      <c r="A1427" s="2" t="s">
        <v>11</v>
      </c>
      <c r="B1427" s="2"/>
      <c r="C1427" s="3" t="s">
        <v>12</v>
      </c>
      <c r="D1427" s="3" t="s">
        <v>13</v>
      </c>
      <c r="E1427" s="4" t="s">
        <v>14</v>
      </c>
      <c r="F1427" s="3" t="s">
        <v>13</v>
      </c>
      <c r="G1427" s="3" t="s">
        <v>15</v>
      </c>
      <c r="H1427" s="3" t="s">
        <v>16</v>
      </c>
      <c r="I1427" s="3" t="s">
        <v>17</v>
      </c>
      <c r="J1427" s="4" t="s">
        <v>18</v>
      </c>
      <c r="K1427" s="3" t="s">
        <v>19</v>
      </c>
      <c r="L1427" s="3" t="s">
        <v>16</v>
      </c>
      <c r="M1427" s="3" t="s">
        <v>20</v>
      </c>
      <c r="N1427" s="3" t="s">
        <v>21</v>
      </c>
      <c r="P1427" s="2" t="s">
        <v>11</v>
      </c>
      <c r="Q1427" s="3" t="s">
        <v>12</v>
      </c>
      <c r="R1427" s="3" t="s">
        <v>13</v>
      </c>
      <c r="S1427" s="4" t="s">
        <v>14</v>
      </c>
      <c r="T1427" s="3" t="s">
        <v>13</v>
      </c>
      <c r="U1427" s="3" t="s">
        <v>15</v>
      </c>
      <c r="V1427" s="3" t="s">
        <v>16</v>
      </c>
      <c r="W1427" s="3" t="s">
        <v>17</v>
      </c>
      <c r="X1427" s="4" t="s">
        <v>18</v>
      </c>
      <c r="Y1427" s="3" t="s">
        <v>19</v>
      </c>
      <c r="Z1427" s="3" t="s">
        <v>16</v>
      </c>
      <c r="AA1427" s="3" t="s">
        <v>20</v>
      </c>
      <c r="AB1427" s="3" t="s">
        <v>21</v>
      </c>
      <c r="AD1427" s="2" t="s">
        <v>11</v>
      </c>
      <c r="AE1427" s="3" t="s">
        <v>12</v>
      </c>
      <c r="AF1427" s="3" t="s">
        <v>13</v>
      </c>
      <c r="AG1427" s="4" t="s">
        <v>14</v>
      </c>
      <c r="AH1427" s="3" t="s">
        <v>13</v>
      </c>
      <c r="AI1427" s="3" t="s">
        <v>15</v>
      </c>
      <c r="AJ1427" s="3" t="s">
        <v>16</v>
      </c>
      <c r="AK1427" s="3" t="s">
        <v>17</v>
      </c>
      <c r="AL1427" s="4" t="s">
        <v>18</v>
      </c>
      <c r="AM1427" s="3" t="s">
        <v>19</v>
      </c>
      <c r="AN1427" s="3" t="s">
        <v>16</v>
      </c>
      <c r="AO1427" s="3" t="s">
        <v>20</v>
      </c>
      <c r="AP1427" s="3" t="s">
        <v>21</v>
      </c>
      <c r="AR1427" s="2" t="s">
        <v>11</v>
      </c>
      <c r="AS1427" s="3" t="s">
        <v>12</v>
      </c>
      <c r="AT1427" s="3" t="s">
        <v>13</v>
      </c>
      <c r="AU1427" s="3" t="s">
        <v>14</v>
      </c>
      <c r="AV1427" s="3" t="s">
        <v>13</v>
      </c>
      <c r="AW1427" s="3" t="s">
        <v>15</v>
      </c>
      <c r="AX1427" s="3" t="s">
        <v>16</v>
      </c>
      <c r="AY1427" s="3" t="s">
        <v>17</v>
      </c>
      <c r="AZ1427" s="4" t="s">
        <v>22</v>
      </c>
      <c r="BA1427" s="3" t="s">
        <v>19</v>
      </c>
      <c r="BB1427" s="3" t="s">
        <v>23</v>
      </c>
      <c r="BC1427" s="3" t="s">
        <v>24</v>
      </c>
      <c r="BD1427" s="3" t="s">
        <v>21</v>
      </c>
      <c r="BF1427" s="2" t="s">
        <v>11</v>
      </c>
      <c r="BG1427" s="3" t="s">
        <v>12</v>
      </c>
      <c r="BH1427" s="3" t="s">
        <v>13</v>
      </c>
      <c r="BI1427" s="199" t="s">
        <v>14</v>
      </c>
      <c r="BJ1427" s="3" t="s">
        <v>13</v>
      </c>
      <c r="BK1427" s="3" t="s">
        <v>15</v>
      </c>
      <c r="BL1427" s="3" t="s">
        <v>16</v>
      </c>
      <c r="BM1427" s="3" t="s">
        <v>17</v>
      </c>
      <c r="BN1427" s="3" t="s">
        <v>19</v>
      </c>
      <c r="BO1427" s="3" t="s">
        <v>25</v>
      </c>
      <c r="BP1427" s="3" t="s">
        <v>26</v>
      </c>
      <c r="BQ1427" s="3" t="s">
        <v>21</v>
      </c>
      <c r="BS1427" s="1"/>
      <c r="BT1427" s="2" t="s">
        <v>11</v>
      </c>
      <c r="BU1427" s="3" t="s">
        <v>12</v>
      </c>
      <c r="BV1427" s="3" t="s">
        <v>13</v>
      </c>
      <c r="BW1427" s="3" t="s">
        <v>14</v>
      </c>
      <c r="BX1427" s="3" t="s">
        <v>13</v>
      </c>
      <c r="BY1427" s="3" t="s">
        <v>15</v>
      </c>
      <c r="BZ1427" s="3" t="s">
        <v>16</v>
      </c>
      <c r="CA1427" s="3" t="s">
        <v>17</v>
      </c>
      <c r="CB1427" s="3"/>
      <c r="CC1427" s="3" t="s">
        <v>19</v>
      </c>
      <c r="CD1427" s="3" t="s">
        <v>25</v>
      </c>
      <c r="CE1427" s="3" t="s">
        <v>26</v>
      </c>
      <c r="CF1427" s="3" t="s">
        <v>21</v>
      </c>
      <c r="CH1427" s="2" t="s">
        <v>11</v>
      </c>
      <c r="CI1427" s="3" t="s">
        <v>12</v>
      </c>
      <c r="CJ1427" s="3" t="s">
        <v>13</v>
      </c>
      <c r="CK1427" s="3" t="s">
        <v>14</v>
      </c>
      <c r="CL1427" s="3" t="s">
        <v>13</v>
      </c>
      <c r="CM1427" s="3" t="s">
        <v>15</v>
      </c>
      <c r="CN1427" s="3" t="s">
        <v>16</v>
      </c>
      <c r="CO1427" s="3" t="s">
        <v>17</v>
      </c>
      <c r="CP1427" s="3"/>
      <c r="CQ1427" s="3" t="s">
        <v>19</v>
      </c>
      <c r="CR1427" s="3" t="s">
        <v>25</v>
      </c>
      <c r="CS1427" s="3" t="s">
        <v>26</v>
      </c>
      <c r="CT1427" s="3" t="s">
        <v>21</v>
      </c>
      <c r="CU1427" s="248"/>
      <c r="CV1427" s="248"/>
      <c r="CW1427" s="248"/>
      <c r="CX1427" s="248"/>
      <c r="CY1427" s="248"/>
      <c r="CZ1427" s="248"/>
      <c r="DA1427" s="248"/>
      <c r="DI1427" s="248"/>
    </row>
    <row r="1428" spans="1:113" ht="15" customHeight="1">
      <c r="A1428" s="89">
        <v>45537</v>
      </c>
      <c r="B1428" s="6">
        <v>982</v>
      </c>
      <c r="C1428" s="78">
        <v>1570</v>
      </c>
      <c r="D1428" s="78">
        <v>73</v>
      </c>
      <c r="E1428" s="78">
        <v>39</v>
      </c>
      <c r="F1428" s="78">
        <v>3</v>
      </c>
      <c r="G1428" s="78">
        <v>13</v>
      </c>
      <c r="H1428" s="78">
        <v>3</v>
      </c>
      <c r="I1428" s="78">
        <v>18</v>
      </c>
      <c r="J1428" s="90" t="s">
        <v>282</v>
      </c>
      <c r="K1428" s="91">
        <v>362</v>
      </c>
      <c r="L1428" s="78">
        <v>1050</v>
      </c>
      <c r="M1428" s="92">
        <v>0.14383561643835616</v>
      </c>
      <c r="N1428" s="7" t="s">
        <v>493</v>
      </c>
      <c r="P1428" s="89">
        <v>45537</v>
      </c>
      <c r="Q1428" s="78">
        <v>1607</v>
      </c>
      <c r="R1428" s="78">
        <v>47</v>
      </c>
      <c r="S1428" s="78">
        <v>25</v>
      </c>
      <c r="T1428" s="78">
        <v>2</v>
      </c>
      <c r="U1428" s="78">
        <v>12</v>
      </c>
      <c r="V1428" s="78">
        <v>2</v>
      </c>
      <c r="W1428" s="78">
        <v>10</v>
      </c>
      <c r="X1428" s="90" t="s">
        <v>418</v>
      </c>
      <c r="Y1428" s="91">
        <v>700</v>
      </c>
      <c r="Z1428" s="78">
        <v>1400</v>
      </c>
      <c r="AA1428" s="92">
        <v>0.2978723404255319</v>
      </c>
      <c r="AB1428" s="93"/>
      <c r="AD1428" s="89">
        <v>45537</v>
      </c>
      <c r="AE1428" s="78">
        <v>641</v>
      </c>
      <c r="AF1428" s="78">
        <v>36</v>
      </c>
      <c r="AG1428" s="78">
        <v>10</v>
      </c>
      <c r="AH1428" s="78">
        <v>0</v>
      </c>
      <c r="AI1428" s="78">
        <v>26</v>
      </c>
      <c r="AJ1428" s="78">
        <v>0</v>
      </c>
      <c r="AK1428" s="78">
        <v>0</v>
      </c>
      <c r="AL1428" s="90" t="s">
        <v>494</v>
      </c>
      <c r="AM1428" s="91">
        <v>347</v>
      </c>
      <c r="AN1428" s="78">
        <v>0</v>
      </c>
      <c r="AO1428" s="92">
        <v>0</v>
      </c>
      <c r="AP1428" s="93" t="s">
        <v>383</v>
      </c>
      <c r="AR1428" s="89"/>
      <c r="AS1428" s="8"/>
      <c r="AT1428" s="9"/>
      <c r="AU1428" s="9"/>
      <c r="AV1428" s="9"/>
      <c r="AW1428" s="9"/>
      <c r="AX1428" s="9"/>
      <c r="AY1428" s="9"/>
      <c r="AZ1428" s="90"/>
      <c r="BA1428" s="78"/>
      <c r="BB1428" s="9"/>
      <c r="BC1428" s="10"/>
      <c r="BD1428" s="7"/>
      <c r="BF1428" s="89">
        <v>45537</v>
      </c>
      <c r="BG1428" s="8">
        <v>1527</v>
      </c>
      <c r="BH1428" s="9">
        <v>97</v>
      </c>
      <c r="BI1428" s="73">
        <v>41</v>
      </c>
      <c r="BJ1428" s="9">
        <v>3</v>
      </c>
      <c r="BK1428" s="9">
        <v>12</v>
      </c>
      <c r="BL1428" s="9">
        <v>3</v>
      </c>
      <c r="BM1428" s="9">
        <v>4</v>
      </c>
      <c r="BN1428" s="78">
        <v>690</v>
      </c>
      <c r="BO1428" s="9">
        <v>2070</v>
      </c>
      <c r="BP1428" s="10">
        <v>0.21340206185567009</v>
      </c>
      <c r="BQ1428" s="7"/>
      <c r="BS1428" s="1"/>
      <c r="BT1428" s="89">
        <v>45537</v>
      </c>
      <c r="BU1428" s="8">
        <v>1477</v>
      </c>
      <c r="BV1428" s="9">
        <v>113</v>
      </c>
      <c r="BW1428" s="9">
        <v>54</v>
      </c>
      <c r="BX1428" s="9">
        <v>5</v>
      </c>
      <c r="BY1428" s="9">
        <v>20</v>
      </c>
      <c r="BZ1428" s="9">
        <v>5</v>
      </c>
      <c r="CA1428" s="9">
        <v>9</v>
      </c>
      <c r="CB1428" s="78"/>
      <c r="CC1428" s="78">
        <v>495</v>
      </c>
      <c r="CD1428" s="9">
        <v>2475</v>
      </c>
      <c r="CE1428" s="10">
        <v>0.21902654867256638</v>
      </c>
      <c r="CF1428" s="7" t="s">
        <v>469</v>
      </c>
      <c r="CH1428" s="89">
        <v>45537</v>
      </c>
      <c r="CI1428" s="8">
        <v>1477</v>
      </c>
      <c r="CJ1428" s="9">
        <v>113</v>
      </c>
      <c r="CK1428" s="9">
        <v>54</v>
      </c>
      <c r="CL1428" s="9">
        <v>5</v>
      </c>
      <c r="CM1428" s="9">
        <v>20</v>
      </c>
      <c r="CN1428" s="9">
        <v>5</v>
      </c>
      <c r="CO1428" s="9">
        <v>9</v>
      </c>
      <c r="CP1428" s="78"/>
      <c r="CQ1428" s="78">
        <v>495</v>
      </c>
      <c r="CR1428" s="9">
        <v>2475</v>
      </c>
      <c r="CS1428" s="10">
        <v>0.21902654867256638</v>
      </c>
      <c r="CT1428" s="7" t="s">
        <v>469</v>
      </c>
      <c r="CU1428" s="250"/>
      <c r="CV1428" s="250"/>
      <c r="CW1428" s="250"/>
      <c r="CX1428" s="250"/>
      <c r="CY1428" s="250"/>
      <c r="CZ1428" s="13"/>
      <c r="DA1428" s="250"/>
      <c r="DI1428" s="250"/>
    </row>
    <row r="1429" spans="1:113" ht="15" customHeight="1">
      <c r="A1429" s="15"/>
      <c r="B1429" s="15"/>
      <c r="C1429" s="9">
        <v>1988</v>
      </c>
      <c r="D1429" s="9">
        <v>114</v>
      </c>
      <c r="E1429" s="9">
        <v>21</v>
      </c>
      <c r="F1429" s="9">
        <v>6</v>
      </c>
      <c r="G1429" s="9">
        <v>3</v>
      </c>
      <c r="H1429" s="9">
        <v>6</v>
      </c>
      <c r="I1429" s="9">
        <v>0</v>
      </c>
      <c r="J1429" s="90" t="s">
        <v>33</v>
      </c>
      <c r="K1429" s="78">
        <v>682</v>
      </c>
      <c r="L1429" s="9">
        <v>4092</v>
      </c>
      <c r="M1429" s="10">
        <v>0.35894736842105263</v>
      </c>
      <c r="N1429" s="7"/>
      <c r="P1429" s="15"/>
      <c r="Q1429" s="9">
        <v>2078</v>
      </c>
      <c r="R1429" s="9">
        <v>74</v>
      </c>
      <c r="S1429" s="9">
        <v>85</v>
      </c>
      <c r="T1429" s="9">
        <v>3</v>
      </c>
      <c r="U1429" s="9">
        <v>17</v>
      </c>
      <c r="V1429" s="9">
        <v>3</v>
      </c>
      <c r="W1429" s="9">
        <v>7</v>
      </c>
      <c r="X1429" s="90" t="s">
        <v>219</v>
      </c>
      <c r="Y1429" s="78">
        <v>165</v>
      </c>
      <c r="Z1429" s="9">
        <v>495</v>
      </c>
      <c r="AA1429" s="10">
        <v>6.6891891891891889E-2</v>
      </c>
      <c r="AB1429" s="7"/>
      <c r="AD1429" s="15"/>
      <c r="AE1429" s="9">
        <v>774</v>
      </c>
      <c r="AF1429" s="9">
        <v>36</v>
      </c>
      <c r="AG1429" s="9">
        <v>22</v>
      </c>
      <c r="AH1429" s="9">
        <v>1</v>
      </c>
      <c r="AI1429" s="9">
        <v>10</v>
      </c>
      <c r="AJ1429" s="9">
        <v>0</v>
      </c>
      <c r="AK1429" s="9">
        <v>-1</v>
      </c>
      <c r="AL1429" s="90" t="s">
        <v>495</v>
      </c>
      <c r="AM1429" s="78">
        <v>645</v>
      </c>
      <c r="AN1429" s="9">
        <v>0</v>
      </c>
      <c r="AO1429" s="10">
        <v>0</v>
      </c>
      <c r="AP1429" s="7" t="s">
        <v>496</v>
      </c>
      <c r="AR1429" s="89"/>
      <c r="AS1429" s="8"/>
      <c r="AT1429" s="9"/>
      <c r="AU1429" s="9"/>
      <c r="AV1429" s="9"/>
      <c r="AW1429" s="9"/>
      <c r="AX1429" s="9"/>
      <c r="AY1429" s="9"/>
      <c r="AZ1429" s="90"/>
      <c r="BA1429" s="78"/>
      <c r="BB1429" s="9"/>
      <c r="BC1429" s="10"/>
      <c r="BD1429" s="7"/>
      <c r="BF1429" s="15">
        <f>IF(A1432="","",A1432)</f>
        <v>45540</v>
      </c>
      <c r="BG1429" s="8">
        <v>1545</v>
      </c>
      <c r="BH1429" s="9">
        <f t="shared" ref="BH1429:BH1433" si="2466">IF(BG1429="","",BG1429-BG1428)</f>
        <v>18</v>
      </c>
      <c r="BI1429" s="73">
        <v>42</v>
      </c>
      <c r="BJ1429" s="9">
        <f t="shared" ref="BJ1429:BJ1433" si="2467">IF(BI1429="","",BI1429-BI1428)</f>
        <v>1</v>
      </c>
      <c r="BK1429" s="9">
        <v>15</v>
      </c>
      <c r="BL1429" s="9">
        <f t="shared" ref="BL1429:BL1433" si="2468">IF(BK1429="","",BK1428+BM1428-BK1429)</f>
        <v>1</v>
      </c>
      <c r="BM1429" s="9">
        <v>0</v>
      </c>
      <c r="BN1429" s="78">
        <f t="shared" ref="BN1429:BN1432" si="2469">IF(BG1429="","",BN1428)</f>
        <v>690</v>
      </c>
      <c r="BO1429" s="9">
        <f t="shared" ref="BO1429:BO1433" si="2470">IF(BN1429="","",BL1429*BN1429)</f>
        <v>690</v>
      </c>
      <c r="BP1429" s="10">
        <f t="shared" ref="BP1429:BP1433" si="2471">IF(BO1429="","",BO1429/(BH1429*100))</f>
        <v>0.38333333333333336</v>
      </c>
      <c r="BQ1429" s="7"/>
      <c r="BS1429" s="1"/>
      <c r="BT1429" s="89">
        <f>IF(A1432="","",A1432)</f>
        <v>45540</v>
      </c>
      <c r="BU1429" s="8">
        <v>1492</v>
      </c>
      <c r="BV1429" s="9">
        <f t="shared" ref="BV1429:BV1433" si="2472">IF(BU1429="","",BU1429-BU1428)</f>
        <v>15</v>
      </c>
      <c r="BW1429" s="9">
        <v>55</v>
      </c>
      <c r="BX1429" s="9">
        <f t="shared" ref="BX1429:BX1433" si="2473">IF(BW1429="","",BW1429-BW1428)</f>
        <v>1</v>
      </c>
      <c r="BY1429" s="9">
        <v>28</v>
      </c>
      <c r="BZ1429" s="9">
        <f t="shared" ref="BZ1429:BZ1433" si="2474">IF(BY1429="","",BY1428+CA1428-BY1429)</f>
        <v>1</v>
      </c>
      <c r="CA1429" s="9">
        <v>0</v>
      </c>
      <c r="CB1429" s="78"/>
      <c r="CC1429" s="78">
        <f t="shared" ref="CC1429:CC1433" si="2475">IF(BU1429="","",CC1428)</f>
        <v>495</v>
      </c>
      <c r="CD1429" s="9">
        <f t="shared" ref="CD1429:CD1433" si="2476">IF(CC1429="","",BZ1429*CC1429)</f>
        <v>495</v>
      </c>
      <c r="CE1429" s="10">
        <f t="shared" ref="CE1429:CE1433" si="2477">IF(CD1429="","",CD1429/(BV1429*100))</f>
        <v>0.33</v>
      </c>
      <c r="CF1429" s="7"/>
      <c r="CH1429" s="89"/>
      <c r="CI1429" s="8">
        <v>1492</v>
      </c>
      <c r="CJ1429" s="9">
        <f>IF(CI1429="","",CI1429-CI1428)</f>
        <v>15</v>
      </c>
      <c r="CK1429" s="9">
        <v>55</v>
      </c>
      <c r="CL1429" s="9">
        <f>IF(CK1429="","",CK1429-CK1428)</f>
        <v>1</v>
      </c>
      <c r="CM1429" s="9">
        <v>28</v>
      </c>
      <c r="CN1429" s="9">
        <f>IF(CM1429="","",CM1428+CO1428-CM1429)</f>
        <v>1</v>
      </c>
      <c r="CO1429" s="9">
        <v>0</v>
      </c>
      <c r="CP1429" s="78"/>
      <c r="CQ1429" s="78">
        <f>IF(CI1429="","",CQ1428)</f>
        <v>495</v>
      </c>
      <c r="CR1429" s="9">
        <f>IF(CQ1429="","",CN1429*CQ1429)</f>
        <v>495</v>
      </c>
      <c r="CS1429" s="10">
        <f>IF(CR1429="","",CR1429/(CJ1429*100))</f>
        <v>0.33</v>
      </c>
      <c r="CT1429" s="7"/>
      <c r="CU1429" s="250"/>
      <c r="CV1429" s="250"/>
      <c r="CW1429" s="250"/>
      <c r="CX1429" s="250"/>
      <c r="CY1429" s="250"/>
      <c r="CZ1429" s="13"/>
      <c r="DA1429" s="250"/>
      <c r="DI1429" s="250"/>
    </row>
    <row r="1430" spans="1:113" ht="15" customHeight="1">
      <c r="A1430" s="15"/>
      <c r="B1430" s="15"/>
      <c r="C1430" s="9">
        <v>1751</v>
      </c>
      <c r="D1430" s="9">
        <v>67</v>
      </c>
      <c r="E1430" s="9">
        <v>46</v>
      </c>
      <c r="F1430" s="9">
        <v>3</v>
      </c>
      <c r="G1430" s="9">
        <v>15</v>
      </c>
      <c r="H1430" s="9">
        <v>3</v>
      </c>
      <c r="I1430" s="9">
        <v>10</v>
      </c>
      <c r="J1430" s="62" t="s">
        <v>244</v>
      </c>
      <c r="K1430" s="95">
        <v>188</v>
      </c>
      <c r="L1430" s="9">
        <v>564</v>
      </c>
      <c r="M1430" s="10">
        <v>8.4179104477611941E-2</v>
      </c>
      <c r="N1430" s="7" t="s">
        <v>497</v>
      </c>
      <c r="P1430" s="15"/>
      <c r="Q1430" s="9">
        <v>1095</v>
      </c>
      <c r="R1430" s="9">
        <v>69</v>
      </c>
      <c r="S1430" s="9">
        <v>28</v>
      </c>
      <c r="T1430" s="9">
        <v>2</v>
      </c>
      <c r="U1430" s="9">
        <v>9</v>
      </c>
      <c r="V1430" s="9">
        <v>2</v>
      </c>
      <c r="W1430" s="9">
        <v>6</v>
      </c>
      <c r="X1430" s="62" t="s">
        <v>108</v>
      </c>
      <c r="Y1430" s="95">
        <v>640</v>
      </c>
      <c r="Z1430" s="9">
        <v>1280</v>
      </c>
      <c r="AA1430" s="10">
        <v>0.1855072463768116</v>
      </c>
      <c r="AB1430" s="7"/>
      <c r="AD1430" s="15"/>
      <c r="AE1430" s="9">
        <v>385</v>
      </c>
      <c r="AF1430" s="9">
        <v>16</v>
      </c>
      <c r="AG1430" s="9">
        <v>19</v>
      </c>
      <c r="AH1430" s="9">
        <v>1</v>
      </c>
      <c r="AI1430" s="9">
        <v>70</v>
      </c>
      <c r="AJ1430" s="9">
        <v>1</v>
      </c>
      <c r="AK1430" s="9">
        <v>28</v>
      </c>
      <c r="AL1430" s="62" t="s">
        <v>498</v>
      </c>
      <c r="AM1430" s="95">
        <v>200</v>
      </c>
      <c r="AN1430" s="9">
        <v>200</v>
      </c>
      <c r="AO1430" s="10">
        <v>0.125</v>
      </c>
      <c r="AP1430" s="7" t="s">
        <v>499</v>
      </c>
      <c r="AR1430" s="17"/>
      <c r="AS1430" s="18"/>
      <c r="AT1430" s="19"/>
      <c r="AU1430" s="19"/>
      <c r="AV1430" s="19"/>
      <c r="AW1430" s="19"/>
      <c r="AX1430" s="19"/>
      <c r="AY1430" s="19"/>
      <c r="AZ1430" s="113"/>
      <c r="BA1430" s="20"/>
      <c r="BB1430" s="19"/>
      <c r="BC1430" s="21"/>
      <c r="BD1430" s="22"/>
      <c r="BF1430" s="15">
        <f>IF(A1436="","",A1436)</f>
        <v>45544</v>
      </c>
      <c r="BG1430" s="8">
        <v>1615</v>
      </c>
      <c r="BH1430" s="9">
        <f t="shared" si="2466"/>
        <v>70</v>
      </c>
      <c r="BI1430" s="73">
        <v>42</v>
      </c>
      <c r="BJ1430" s="9">
        <f t="shared" si="2467"/>
        <v>0</v>
      </c>
      <c r="BK1430" s="9">
        <v>15</v>
      </c>
      <c r="BL1430" s="9">
        <f t="shared" si="2468"/>
        <v>0</v>
      </c>
      <c r="BM1430" s="9">
        <v>2</v>
      </c>
      <c r="BN1430" s="78">
        <f t="shared" si="2469"/>
        <v>690</v>
      </c>
      <c r="BO1430" s="9">
        <f t="shared" si="2470"/>
        <v>0</v>
      </c>
      <c r="BP1430" s="10">
        <f t="shared" si="2471"/>
        <v>0</v>
      </c>
      <c r="BQ1430" s="7"/>
      <c r="BS1430" s="1"/>
      <c r="BT1430" s="89">
        <f>IF(A1436="","",A1436)</f>
        <v>45544</v>
      </c>
      <c r="BU1430" s="8">
        <v>1552</v>
      </c>
      <c r="BV1430" s="9">
        <f t="shared" si="2472"/>
        <v>60</v>
      </c>
      <c r="BW1430" s="9">
        <v>59</v>
      </c>
      <c r="BX1430" s="9">
        <f t="shared" si="2473"/>
        <v>4</v>
      </c>
      <c r="BY1430" s="9">
        <v>24</v>
      </c>
      <c r="BZ1430" s="9">
        <f t="shared" si="2474"/>
        <v>4</v>
      </c>
      <c r="CA1430" s="9">
        <v>0</v>
      </c>
      <c r="CB1430" s="78"/>
      <c r="CC1430" s="78">
        <f t="shared" si="2475"/>
        <v>495</v>
      </c>
      <c r="CD1430" s="9">
        <f t="shared" si="2476"/>
        <v>1980</v>
      </c>
      <c r="CE1430" s="10">
        <f t="shared" si="2477"/>
        <v>0.33</v>
      </c>
      <c r="CF1430" s="7"/>
      <c r="CH1430" s="89"/>
      <c r="CI1430" s="8">
        <v>1552</v>
      </c>
      <c r="CJ1430" s="9">
        <f>IF(CI1430="","",CI1430-CI1429)</f>
        <v>60</v>
      </c>
      <c r="CK1430" s="9">
        <v>59</v>
      </c>
      <c r="CL1430" s="9">
        <f>IF(CK1430="","",CK1430-CK1429)</f>
        <v>4</v>
      </c>
      <c r="CM1430" s="9">
        <v>24</v>
      </c>
      <c r="CN1430" s="9">
        <f>IF(CM1430="","",CM1429+CO1429-CM1430)</f>
        <v>4</v>
      </c>
      <c r="CO1430" s="9">
        <v>0</v>
      </c>
      <c r="CP1430" s="78"/>
      <c r="CQ1430" s="78">
        <f>IF(CI1430="","",CQ1429)</f>
        <v>495</v>
      </c>
      <c r="CR1430" s="9">
        <f>IF(CQ1430="","",CN1430*CQ1430)</f>
        <v>1980</v>
      </c>
      <c r="CS1430" s="10">
        <f>IF(CR1430="","",CR1430/(CJ1430*100))</f>
        <v>0.33</v>
      </c>
      <c r="CT1430" s="7"/>
      <c r="CU1430" s="250"/>
      <c r="CV1430" s="250"/>
      <c r="CW1430" s="250"/>
      <c r="CX1430" s="250"/>
      <c r="CY1430" s="250"/>
      <c r="CZ1430" s="13"/>
      <c r="DA1430" s="250"/>
      <c r="DI1430" s="250"/>
    </row>
    <row r="1431" spans="1:113" ht="15" customHeight="1" thickBot="1">
      <c r="A1431" s="23"/>
      <c r="B1431" s="23"/>
      <c r="C1431" s="24">
        <v>1465</v>
      </c>
      <c r="D1431" s="24">
        <v>61</v>
      </c>
      <c r="E1431" s="24">
        <v>66</v>
      </c>
      <c r="F1431" s="24">
        <v>2</v>
      </c>
      <c r="G1431" s="24">
        <v>15</v>
      </c>
      <c r="H1431" s="24">
        <v>2</v>
      </c>
      <c r="I1431" s="24">
        <v>0</v>
      </c>
      <c r="J1431" s="63" t="s">
        <v>364</v>
      </c>
      <c r="K1431" s="24">
        <v>180</v>
      </c>
      <c r="L1431" s="24">
        <v>360</v>
      </c>
      <c r="M1431" s="26">
        <v>5.9016393442622953E-2</v>
      </c>
      <c r="N1431" s="7" t="s">
        <v>485</v>
      </c>
      <c r="P1431" s="23"/>
      <c r="Q1431" s="24">
        <v>1115</v>
      </c>
      <c r="R1431" s="24">
        <v>82</v>
      </c>
      <c r="S1431" s="24">
        <v>43</v>
      </c>
      <c r="T1431" s="24">
        <v>5</v>
      </c>
      <c r="U1431" s="24">
        <v>16</v>
      </c>
      <c r="V1431" s="24">
        <v>5</v>
      </c>
      <c r="W1431" s="24">
        <v>12</v>
      </c>
      <c r="X1431" s="63" t="s">
        <v>452</v>
      </c>
      <c r="Y1431" s="24">
        <v>237</v>
      </c>
      <c r="Z1431" s="24">
        <v>1185</v>
      </c>
      <c r="AA1431" s="26">
        <v>0.14451219512195121</v>
      </c>
      <c r="AB1431" s="7"/>
      <c r="AD1431" s="23"/>
      <c r="AE1431" s="24">
        <v>978</v>
      </c>
      <c r="AF1431" s="24">
        <v>97</v>
      </c>
      <c r="AG1431" s="24">
        <v>190</v>
      </c>
      <c r="AH1431" s="24">
        <v>18</v>
      </c>
      <c r="AI1431" s="24">
        <v>212</v>
      </c>
      <c r="AJ1431" s="24">
        <v>50</v>
      </c>
      <c r="AK1431" s="24">
        <v>0</v>
      </c>
      <c r="AL1431" s="63" t="s">
        <v>500</v>
      </c>
      <c r="AM1431" s="24">
        <v>50</v>
      </c>
      <c r="AN1431" s="24">
        <v>2500</v>
      </c>
      <c r="AO1431" s="26">
        <v>0.25773195876288657</v>
      </c>
      <c r="AP1431" s="7"/>
      <c r="AR1431" s="23"/>
      <c r="AS1431" s="27"/>
      <c r="AT1431" s="24"/>
      <c r="AU1431" s="24"/>
      <c r="AV1431" s="24"/>
      <c r="AW1431" s="24"/>
      <c r="AX1431" s="24"/>
      <c r="AY1431" s="24"/>
      <c r="AZ1431" s="63"/>
      <c r="BA1431" s="24"/>
      <c r="BB1431" s="24"/>
      <c r="BC1431" s="26"/>
      <c r="BD1431" s="41"/>
      <c r="BF1431" s="15">
        <f>IF(A1440="","",A1440)</f>
        <v>45550</v>
      </c>
      <c r="BG1431" s="8">
        <v>1697</v>
      </c>
      <c r="BH1431" s="9">
        <f t="shared" si="2466"/>
        <v>82</v>
      </c>
      <c r="BI1431" s="73">
        <v>43</v>
      </c>
      <c r="BJ1431" s="9">
        <f t="shared" si="2467"/>
        <v>1</v>
      </c>
      <c r="BK1431" s="9">
        <v>16</v>
      </c>
      <c r="BL1431" s="9">
        <f t="shared" si="2468"/>
        <v>1</v>
      </c>
      <c r="BM1431" s="9">
        <v>0</v>
      </c>
      <c r="BN1431" s="78">
        <f t="shared" si="2469"/>
        <v>690</v>
      </c>
      <c r="BO1431" s="9">
        <f t="shared" si="2470"/>
        <v>690</v>
      </c>
      <c r="BP1431" s="10">
        <f t="shared" si="2471"/>
        <v>8.4146341463414639E-2</v>
      </c>
      <c r="BQ1431" s="7"/>
      <c r="BS1431" s="1"/>
      <c r="BT1431" s="89">
        <f>IF(A1440="","",A1440)</f>
        <v>45550</v>
      </c>
      <c r="BU1431" s="8">
        <v>1717</v>
      </c>
      <c r="BV1431" s="9">
        <f t="shared" si="2472"/>
        <v>165</v>
      </c>
      <c r="BW1431" s="9">
        <v>61</v>
      </c>
      <c r="BX1431" s="9">
        <f t="shared" si="2473"/>
        <v>2</v>
      </c>
      <c r="BY1431" s="9">
        <v>22</v>
      </c>
      <c r="BZ1431" s="9">
        <f t="shared" si="2474"/>
        <v>2</v>
      </c>
      <c r="CA1431" s="9">
        <v>0</v>
      </c>
      <c r="CB1431" s="78"/>
      <c r="CC1431" s="78">
        <f t="shared" si="2475"/>
        <v>495</v>
      </c>
      <c r="CD1431" s="9">
        <f t="shared" si="2476"/>
        <v>990</v>
      </c>
      <c r="CE1431" s="10">
        <f t="shared" si="2477"/>
        <v>0.06</v>
      </c>
      <c r="CF1431" s="7"/>
      <c r="CH1431" s="89"/>
      <c r="CI1431" s="8">
        <v>1717</v>
      </c>
      <c r="CJ1431" s="9">
        <f>IF(CI1431="","",CI1431-CI1430)</f>
        <v>165</v>
      </c>
      <c r="CK1431" s="9">
        <v>61</v>
      </c>
      <c r="CL1431" s="9">
        <f>IF(CK1431="","",CK1431-CK1430)</f>
        <v>2</v>
      </c>
      <c r="CM1431" s="9">
        <v>22</v>
      </c>
      <c r="CN1431" s="9">
        <f>IF(CM1431="","",CM1430+CO1430-CM1431)</f>
        <v>2</v>
      </c>
      <c r="CO1431" s="9">
        <v>0</v>
      </c>
      <c r="CP1431" s="78"/>
      <c r="CQ1431" s="78">
        <f>IF(CI1431="","",CQ1430)</f>
        <v>495</v>
      </c>
      <c r="CR1431" s="9">
        <f>IF(CQ1431="","",CN1431*CQ1431)</f>
        <v>990</v>
      </c>
      <c r="CS1431" s="10">
        <f>IF(CR1431="","",CR1431/(CJ1431*100))</f>
        <v>0.06</v>
      </c>
      <c r="CT1431" s="7"/>
      <c r="CU1431" s="250"/>
      <c r="CV1431" s="250"/>
      <c r="CW1431" s="250"/>
      <c r="CX1431" s="250"/>
      <c r="CY1431" s="250"/>
      <c r="CZ1431" s="13"/>
      <c r="DA1431" s="250"/>
      <c r="DI1431" s="250"/>
    </row>
    <row r="1432" spans="1:113" ht="15" customHeight="1" thickTop="1">
      <c r="A1432" s="89">
        <v>45540</v>
      </c>
      <c r="B1432" s="6">
        <f>IF(A1432="","",SUM(D1432:D1435)+SUM(R1432:R1435)+BH1429+BV1429+SUM(AF1432:AF1435))</f>
        <v>350</v>
      </c>
      <c r="C1432" s="78">
        <v>1604</v>
      </c>
      <c r="D1432" s="78">
        <f t="shared" ref="D1432:D1451" si="2478">IF(C1432="","",C1432-C1428)</f>
        <v>34</v>
      </c>
      <c r="E1432" s="78">
        <v>39</v>
      </c>
      <c r="F1432" s="78">
        <f t="shared" ref="F1432:F1451" si="2479">IF(E1432="","",E1432-E1428)</f>
        <v>0</v>
      </c>
      <c r="G1432" s="78">
        <v>31</v>
      </c>
      <c r="H1432" s="78">
        <f t="shared" ref="H1432:H1451" si="2480">IF(G1432="","",G1428+I1428-G1432)</f>
        <v>0</v>
      </c>
      <c r="I1432" s="78">
        <v>-13</v>
      </c>
      <c r="J1432" s="90" t="s">
        <v>443</v>
      </c>
      <c r="K1432" s="91">
        <f>IF(D1432="","",K1428)</f>
        <v>362</v>
      </c>
      <c r="L1432" s="28">
        <f t="shared" ref="L1432:L1451" si="2481">IF(G1432="","",H1432*K1432)</f>
        <v>0</v>
      </c>
      <c r="M1432" s="29">
        <f t="shared" ref="M1432:M1451" si="2482">IF(H1432="","",L1432/(D1432*100))</f>
        <v>0</v>
      </c>
      <c r="N1432" s="7" t="s">
        <v>501</v>
      </c>
      <c r="P1432" s="89">
        <f>IF(A1432="","",A1432)</f>
        <v>45540</v>
      </c>
      <c r="Q1432" s="78">
        <v>1662</v>
      </c>
      <c r="R1432" s="78">
        <f t="shared" ref="R1432:R1451" si="2483">IF(Q1432="","",Q1432-Q1428)</f>
        <v>55</v>
      </c>
      <c r="S1432" s="78">
        <v>25</v>
      </c>
      <c r="T1432" s="78">
        <f t="shared" ref="T1432:T1451" si="2484">IF(S1432="","",S1432-S1428)</f>
        <v>0</v>
      </c>
      <c r="U1432" s="78">
        <v>22</v>
      </c>
      <c r="V1432" s="78">
        <f t="shared" ref="V1432:V1451" si="2485">IF(U1432="","",U1428+W1428-U1432)</f>
        <v>0</v>
      </c>
      <c r="W1432" s="78">
        <v>0</v>
      </c>
      <c r="X1432" s="90" t="str">
        <f t="shared" ref="X1432:Y1432" si="2486">IF(Q1432="","",X1428)</f>
        <v>2CBC</v>
      </c>
      <c r="Y1432" s="91">
        <f t="shared" si="2486"/>
        <v>700</v>
      </c>
      <c r="Z1432" s="28">
        <f t="shared" ref="Z1432:Z1451" si="2487">IF(U1432="","",V1432*Y1432)</f>
        <v>0</v>
      </c>
      <c r="AA1432" s="29">
        <f t="shared" ref="AA1432:AA1451" si="2488">IF(V1432="","",Z1432/(R1432*100))</f>
        <v>0</v>
      </c>
      <c r="AB1432" s="7"/>
      <c r="AD1432" s="89">
        <f>IF(A1432="","",A1432)</f>
        <v>45540</v>
      </c>
      <c r="AE1432" s="78">
        <v>660</v>
      </c>
      <c r="AF1432" s="78">
        <f t="shared" ref="AF1432:AF1451" si="2489">IF(AE1432="","",AE1432-AE1428)</f>
        <v>19</v>
      </c>
      <c r="AG1432" s="78">
        <v>11</v>
      </c>
      <c r="AH1432" s="78">
        <f t="shared" ref="AH1432:AH1451" si="2490">IF(AG1432="","",AG1432-AG1428)</f>
        <v>1</v>
      </c>
      <c r="AI1432" s="78">
        <v>24</v>
      </c>
      <c r="AJ1432" s="78">
        <f t="shared" ref="AJ1432:AJ1451" si="2491">IF(AI1432="","",AI1428+AK1428-AI1432)</f>
        <v>2</v>
      </c>
      <c r="AK1432" s="78">
        <v>0</v>
      </c>
      <c r="AL1432" s="90" t="str">
        <f t="shared" ref="AL1432:AM1432" si="2492">IF(AE1432="","",AL1428)</f>
        <v>ジョージがま口</v>
      </c>
      <c r="AM1432" s="91">
        <f t="shared" si="2492"/>
        <v>347</v>
      </c>
      <c r="AN1432" s="28">
        <f t="shared" ref="AN1432:AN1451" si="2493">IF(AI1432="","",AJ1432*AM1432)</f>
        <v>694</v>
      </c>
      <c r="AO1432" s="29">
        <f t="shared" ref="AO1432:AO1451" si="2494">IF(AJ1432="","",AN1432/(AF1432*100))</f>
        <v>0.36526315789473685</v>
      </c>
      <c r="AP1432" s="7"/>
      <c r="AR1432" s="89">
        <v>45540</v>
      </c>
      <c r="AS1432" s="8">
        <v>3</v>
      </c>
      <c r="AT1432" s="9">
        <v>0</v>
      </c>
      <c r="AU1432" s="9">
        <v>2</v>
      </c>
      <c r="AV1432" s="9">
        <v>0</v>
      </c>
      <c r="AW1432" s="9"/>
      <c r="AX1432" s="9" t="str">
        <f t="shared" ref="AX1432:AX1435" si="2495">IF(AW1432="","",AW1431+AY1431-AW1432)</f>
        <v/>
      </c>
      <c r="AY1432" s="9">
        <v>11</v>
      </c>
      <c r="AZ1432" s="90" t="s">
        <v>388</v>
      </c>
      <c r="BA1432" s="78"/>
      <c r="BB1432" s="9" t="str">
        <f t="shared" ref="BB1432:BB1434" si="2496">IF(BA1432="","",AX1432*BA1432)</f>
        <v/>
      </c>
      <c r="BC1432" s="10" t="str">
        <f t="shared" ref="BC1432:BC1434" si="2497">IF(BB1432="","",BB1432/(AT1432*100))</f>
        <v/>
      </c>
      <c r="BD1432" s="7" t="s">
        <v>502</v>
      </c>
      <c r="BF1432" s="15">
        <f>IF(A1444="","",A1444)</f>
        <v>45556</v>
      </c>
      <c r="BG1432" s="8">
        <v>1809</v>
      </c>
      <c r="BH1432" s="9">
        <f t="shared" si="2466"/>
        <v>112</v>
      </c>
      <c r="BI1432" s="73">
        <v>45</v>
      </c>
      <c r="BJ1432" s="9">
        <f t="shared" si="2467"/>
        <v>2</v>
      </c>
      <c r="BK1432" s="9">
        <v>14</v>
      </c>
      <c r="BL1432" s="9">
        <f t="shared" si="2468"/>
        <v>2</v>
      </c>
      <c r="BM1432" s="9">
        <v>-2</v>
      </c>
      <c r="BN1432" s="78">
        <f t="shared" si="2469"/>
        <v>690</v>
      </c>
      <c r="BO1432" s="9">
        <f t="shared" si="2470"/>
        <v>1380</v>
      </c>
      <c r="BP1432" s="10">
        <f t="shared" si="2471"/>
        <v>0.12321428571428572</v>
      </c>
      <c r="BQ1432" s="7" t="s">
        <v>468</v>
      </c>
      <c r="BS1432" s="1"/>
      <c r="BT1432" s="89">
        <f>IF(A1444="","",A1444)</f>
        <v>45556</v>
      </c>
      <c r="BU1432" s="8">
        <v>1895</v>
      </c>
      <c r="BV1432" s="9">
        <f t="shared" si="2472"/>
        <v>178</v>
      </c>
      <c r="BW1432" s="9">
        <v>63</v>
      </c>
      <c r="BX1432" s="9">
        <f t="shared" si="2473"/>
        <v>2</v>
      </c>
      <c r="BY1432" s="9">
        <v>14</v>
      </c>
      <c r="BZ1432" s="9">
        <f t="shared" si="2474"/>
        <v>8</v>
      </c>
      <c r="CA1432" s="9">
        <v>10</v>
      </c>
      <c r="CB1432" s="78"/>
      <c r="CC1432" s="78">
        <f t="shared" si="2475"/>
        <v>495</v>
      </c>
      <c r="CD1432" s="9">
        <f t="shared" si="2476"/>
        <v>3960</v>
      </c>
      <c r="CE1432" s="10">
        <f t="shared" si="2477"/>
        <v>0.22247191011235956</v>
      </c>
      <c r="CF1432" s="7"/>
      <c r="CH1432" s="89" t="str">
        <f>IF(N1444="","",N1444)</f>
        <v/>
      </c>
      <c r="CI1432" s="8">
        <v>1895</v>
      </c>
      <c r="CJ1432" s="9">
        <f>IF(CI1432="","",CI1432-CI1431)</f>
        <v>178</v>
      </c>
      <c r="CK1432" s="9">
        <v>63</v>
      </c>
      <c r="CL1432" s="9">
        <f>IF(CK1432="","",CK1432-CK1431)</f>
        <v>2</v>
      </c>
      <c r="CM1432" s="9">
        <v>14</v>
      </c>
      <c r="CN1432" s="9">
        <f>IF(CM1432="","",CM1431+CO1431-CM1432)</f>
        <v>8</v>
      </c>
      <c r="CO1432" s="9">
        <v>10</v>
      </c>
      <c r="CP1432" s="78"/>
      <c r="CQ1432" s="78">
        <f>IF(CI1432="","",CQ1431)</f>
        <v>495</v>
      </c>
      <c r="CR1432" s="9">
        <f>IF(CQ1432="","",CN1432*CQ1432)</f>
        <v>3960</v>
      </c>
      <c r="CS1432" s="10">
        <f>IF(CR1432="","",CR1432/(CJ1432*100))</f>
        <v>0.22247191011235956</v>
      </c>
      <c r="CT1432" s="7"/>
      <c r="CU1432" s="250"/>
      <c r="CV1432" s="250"/>
      <c r="CW1432" s="250"/>
      <c r="CX1432" s="250"/>
      <c r="CY1432" s="250"/>
      <c r="CZ1432" s="13"/>
      <c r="DA1432" s="250"/>
      <c r="DI1432" s="250"/>
    </row>
    <row r="1433" spans="1:113" ht="15" customHeight="1">
      <c r="A1433" s="2"/>
      <c r="B1433" s="15"/>
      <c r="C1433" s="9">
        <v>2023</v>
      </c>
      <c r="D1433" s="9">
        <f t="shared" si="2478"/>
        <v>35</v>
      </c>
      <c r="E1433" s="9">
        <v>22</v>
      </c>
      <c r="F1433" s="9">
        <f t="shared" si="2479"/>
        <v>1</v>
      </c>
      <c r="G1433" s="9">
        <v>2</v>
      </c>
      <c r="H1433" s="9">
        <f t="shared" si="2480"/>
        <v>1</v>
      </c>
      <c r="I1433" s="9">
        <v>6</v>
      </c>
      <c r="J1433" s="62" t="str">
        <f t="shared" ref="J1433:K1433" si="2498">IF(C1433="","",J1429)</f>
        <v>ピクミンマスコット</v>
      </c>
      <c r="K1433" s="95">
        <f t="shared" si="2498"/>
        <v>682</v>
      </c>
      <c r="L1433" s="9">
        <f t="shared" si="2481"/>
        <v>682</v>
      </c>
      <c r="M1433" s="10">
        <f t="shared" si="2482"/>
        <v>0.19485714285714287</v>
      </c>
      <c r="N1433" s="7"/>
      <c r="P1433" s="15"/>
      <c r="Q1433" s="9">
        <v>2092</v>
      </c>
      <c r="R1433" s="9">
        <f t="shared" si="2483"/>
        <v>14</v>
      </c>
      <c r="S1433" s="9">
        <v>87</v>
      </c>
      <c r="T1433" s="9">
        <f t="shared" si="2484"/>
        <v>2</v>
      </c>
      <c r="U1433" s="9">
        <v>22</v>
      </c>
      <c r="V1433" s="9">
        <f t="shared" si="2485"/>
        <v>2</v>
      </c>
      <c r="W1433" s="9">
        <v>0</v>
      </c>
      <c r="X1433" s="62" t="str">
        <f t="shared" ref="X1433:Y1433" si="2499">IF(Q1433="","",X1429)</f>
        <v>グミッツェル</v>
      </c>
      <c r="Y1433" s="95">
        <f t="shared" si="2499"/>
        <v>165</v>
      </c>
      <c r="Z1433" s="9">
        <f t="shared" si="2487"/>
        <v>330</v>
      </c>
      <c r="AA1433" s="10">
        <f t="shared" si="2488"/>
        <v>0.23571428571428571</v>
      </c>
      <c r="AB1433" s="7"/>
      <c r="AD1433" s="15"/>
      <c r="AE1433" s="9">
        <v>778</v>
      </c>
      <c r="AF1433" s="9">
        <f t="shared" si="2489"/>
        <v>4</v>
      </c>
      <c r="AG1433" s="9">
        <v>22</v>
      </c>
      <c r="AH1433" s="9">
        <f t="shared" si="2490"/>
        <v>0</v>
      </c>
      <c r="AI1433" s="9">
        <v>9</v>
      </c>
      <c r="AJ1433" s="9">
        <f t="shared" si="2491"/>
        <v>0</v>
      </c>
      <c r="AK1433" s="9">
        <v>86</v>
      </c>
      <c r="AL1433" s="62" t="str">
        <f t="shared" ref="AL1433:AM1433" si="2500">IF(AE1433="","",AL1429)</f>
        <v>ジャグラーキーケース</v>
      </c>
      <c r="AM1433" s="95">
        <f t="shared" si="2500"/>
        <v>645</v>
      </c>
      <c r="AN1433" s="9">
        <f t="shared" si="2493"/>
        <v>0</v>
      </c>
      <c r="AO1433" s="10">
        <f t="shared" si="2494"/>
        <v>0</v>
      </c>
      <c r="AP1433" s="7" t="s">
        <v>503</v>
      </c>
      <c r="AR1433" s="89"/>
      <c r="AS1433" s="8">
        <v>3</v>
      </c>
      <c r="AT1433" s="9">
        <v>0</v>
      </c>
      <c r="AU1433" s="9">
        <v>2</v>
      </c>
      <c r="AV1433" s="9">
        <v>0</v>
      </c>
      <c r="AW1433" s="9"/>
      <c r="AX1433" s="9" t="str">
        <f t="shared" si="2495"/>
        <v/>
      </c>
      <c r="AY1433" s="9">
        <v>150</v>
      </c>
      <c r="AZ1433" s="90" t="s">
        <v>504</v>
      </c>
      <c r="BA1433" s="78"/>
      <c r="BB1433" s="9" t="str">
        <f t="shared" si="2496"/>
        <v/>
      </c>
      <c r="BC1433" s="10" t="str">
        <f t="shared" si="2497"/>
        <v/>
      </c>
      <c r="BD1433" s="7" t="s">
        <v>505</v>
      </c>
      <c r="BF1433" s="15">
        <f>IF(A1448="","",A1448)</f>
        <v>45564</v>
      </c>
      <c r="BG1433" s="8">
        <v>2063</v>
      </c>
      <c r="BH1433" s="9">
        <f t="shared" si="2466"/>
        <v>254</v>
      </c>
      <c r="BI1433" s="73">
        <v>51</v>
      </c>
      <c r="BJ1433" s="9">
        <f t="shared" si="2467"/>
        <v>6</v>
      </c>
      <c r="BK1433" s="9">
        <v>6</v>
      </c>
      <c r="BL1433" s="9">
        <f t="shared" si="2468"/>
        <v>6</v>
      </c>
      <c r="BM1433" s="9">
        <v>9</v>
      </c>
      <c r="BN1433" s="78">
        <v>800</v>
      </c>
      <c r="BO1433" s="9">
        <f t="shared" si="2470"/>
        <v>4800</v>
      </c>
      <c r="BP1433" s="10">
        <f t="shared" si="2471"/>
        <v>0.1889763779527559</v>
      </c>
      <c r="BQ1433" s="7"/>
      <c r="BS1433" s="1"/>
      <c r="BT1433" s="89">
        <f>IF(A1448="","",A1448)</f>
        <v>45564</v>
      </c>
      <c r="BU1433" s="8">
        <v>2135</v>
      </c>
      <c r="BV1433" s="9">
        <f t="shared" si="2472"/>
        <v>240</v>
      </c>
      <c r="BW1433" s="9">
        <v>72</v>
      </c>
      <c r="BX1433" s="9">
        <f t="shared" si="2473"/>
        <v>9</v>
      </c>
      <c r="BY1433" s="9">
        <v>15</v>
      </c>
      <c r="BZ1433" s="9">
        <f t="shared" si="2474"/>
        <v>9</v>
      </c>
      <c r="CA1433" s="9">
        <v>6</v>
      </c>
      <c r="CB1433" s="78"/>
      <c r="CC1433" s="78">
        <f t="shared" si="2475"/>
        <v>495</v>
      </c>
      <c r="CD1433" s="9">
        <f t="shared" si="2476"/>
        <v>4455</v>
      </c>
      <c r="CE1433" s="10">
        <f t="shared" si="2477"/>
        <v>0.18562500000000001</v>
      </c>
      <c r="CF1433" s="7"/>
      <c r="CH1433" s="89" t="str">
        <f>IF(N1448="","",N1448)</f>
        <v/>
      </c>
      <c r="CI1433" s="8">
        <v>2135</v>
      </c>
      <c r="CJ1433" s="9">
        <f>IF(CI1433="","",CI1433-CI1432)</f>
        <v>240</v>
      </c>
      <c r="CK1433" s="9">
        <v>72</v>
      </c>
      <c r="CL1433" s="9">
        <f>IF(CK1433="","",CK1433-CK1432)</f>
        <v>9</v>
      </c>
      <c r="CM1433" s="9">
        <v>15</v>
      </c>
      <c r="CN1433" s="9">
        <f>IF(CM1433="","",CM1432+CO1432-CM1433)</f>
        <v>9</v>
      </c>
      <c r="CO1433" s="9">
        <v>6</v>
      </c>
      <c r="CP1433" s="78"/>
      <c r="CQ1433" s="78">
        <f>IF(CI1433="","",CQ1432)</f>
        <v>495</v>
      </c>
      <c r="CR1433" s="9">
        <f>IF(CQ1433="","",CN1433*CQ1433)</f>
        <v>4455</v>
      </c>
      <c r="CS1433" s="10">
        <f>IF(CR1433="","",CR1433/(CJ1433*100))</f>
        <v>0.18562500000000001</v>
      </c>
      <c r="CT1433" s="7"/>
      <c r="CU1433" s="250"/>
      <c r="CV1433" s="250"/>
      <c r="CW1433" s="250"/>
      <c r="CX1433" s="250"/>
      <c r="CY1433" s="250"/>
      <c r="CZ1433" s="13"/>
      <c r="DA1433" s="250"/>
      <c r="DI1433" s="250"/>
    </row>
    <row r="1434" spans="1:113" ht="15" customHeight="1">
      <c r="A1434" s="15"/>
      <c r="B1434" s="15"/>
      <c r="C1434" s="9">
        <v>1771</v>
      </c>
      <c r="D1434" s="9">
        <f t="shared" si="2478"/>
        <v>20</v>
      </c>
      <c r="E1434" s="9">
        <v>48</v>
      </c>
      <c r="F1434" s="9">
        <f t="shared" si="2479"/>
        <v>2</v>
      </c>
      <c r="G1434" s="9">
        <v>23</v>
      </c>
      <c r="H1434" s="9">
        <f t="shared" si="2480"/>
        <v>2</v>
      </c>
      <c r="I1434" s="9">
        <v>0</v>
      </c>
      <c r="J1434" s="62" t="str">
        <f t="shared" ref="J1434:K1434" si="2501">IF(C1434="","",J1430)</f>
        <v>グミッツェルプチ</v>
      </c>
      <c r="K1434" s="9">
        <f t="shared" si="2501"/>
        <v>188</v>
      </c>
      <c r="L1434" s="9">
        <f t="shared" si="2481"/>
        <v>376</v>
      </c>
      <c r="M1434" s="10">
        <f t="shared" si="2482"/>
        <v>0.188</v>
      </c>
      <c r="N1434" s="7"/>
      <c r="P1434" s="15"/>
      <c r="Q1434" s="9">
        <v>1109</v>
      </c>
      <c r="R1434" s="9">
        <f t="shared" si="2483"/>
        <v>14</v>
      </c>
      <c r="S1434" s="9">
        <v>29</v>
      </c>
      <c r="T1434" s="9">
        <f t="shared" si="2484"/>
        <v>1</v>
      </c>
      <c r="U1434" s="9">
        <v>14</v>
      </c>
      <c r="V1434" s="9">
        <f t="shared" si="2485"/>
        <v>1</v>
      </c>
      <c r="W1434" s="9">
        <v>0</v>
      </c>
      <c r="X1434" s="62" t="str">
        <f t="shared" ref="X1434:Y1434" si="2502">IF(Q1434="","",X1430)</f>
        <v>サンリオキーケース</v>
      </c>
      <c r="Y1434" s="9">
        <f t="shared" si="2502"/>
        <v>640</v>
      </c>
      <c r="Z1434" s="9">
        <f t="shared" si="2487"/>
        <v>640</v>
      </c>
      <c r="AA1434" s="10">
        <f t="shared" si="2488"/>
        <v>0.45714285714285713</v>
      </c>
      <c r="AB1434" s="7"/>
      <c r="AD1434" s="15"/>
      <c r="AE1434" s="9">
        <v>394</v>
      </c>
      <c r="AF1434" s="9">
        <f t="shared" si="2489"/>
        <v>9</v>
      </c>
      <c r="AG1434" s="9">
        <v>20</v>
      </c>
      <c r="AH1434" s="9">
        <f t="shared" si="2490"/>
        <v>1</v>
      </c>
      <c r="AI1434" s="9">
        <v>95</v>
      </c>
      <c r="AJ1434" s="9">
        <f t="shared" si="2491"/>
        <v>3</v>
      </c>
      <c r="AK1434" s="9">
        <v>-72</v>
      </c>
      <c r="AL1434" s="62" t="str">
        <f t="shared" ref="AL1434:AM1434" si="2503">IF(AE1434="","",AL1430)</f>
        <v>サンリオプチBC</v>
      </c>
      <c r="AM1434" s="9">
        <f t="shared" si="2503"/>
        <v>200</v>
      </c>
      <c r="AN1434" s="9">
        <f t="shared" si="2493"/>
        <v>600</v>
      </c>
      <c r="AO1434" s="10">
        <f t="shared" si="2494"/>
        <v>0.66666666666666663</v>
      </c>
      <c r="AP1434" s="7" t="s">
        <v>506</v>
      </c>
      <c r="AR1434" s="17"/>
      <c r="AS1434" s="18">
        <v>1</v>
      </c>
      <c r="AT1434" s="19">
        <v>0</v>
      </c>
      <c r="AU1434" s="19">
        <v>0</v>
      </c>
      <c r="AV1434" s="19">
        <v>0</v>
      </c>
      <c r="AW1434" s="19"/>
      <c r="AX1434" s="19" t="str">
        <f t="shared" si="2495"/>
        <v/>
      </c>
      <c r="AY1434" s="19">
        <v>10</v>
      </c>
      <c r="AZ1434" s="113" t="s">
        <v>507</v>
      </c>
      <c r="BA1434" s="20"/>
      <c r="BB1434" s="19" t="str">
        <f t="shared" si="2496"/>
        <v/>
      </c>
      <c r="BC1434" s="21" t="str">
        <f t="shared" si="2497"/>
        <v/>
      </c>
      <c r="BD1434" s="22" t="s">
        <v>508</v>
      </c>
      <c r="BF1434" s="15" t="str">
        <f>IF(A1452="","",A1452)</f>
        <v/>
      </c>
      <c r="BG1434" s="8"/>
      <c r="BH1434" s="9"/>
      <c r="BI1434" s="73"/>
      <c r="BJ1434" s="9"/>
      <c r="BK1434" s="9"/>
      <c r="BL1434" s="9"/>
      <c r="BM1434" s="9"/>
      <c r="BN1434" s="78"/>
      <c r="BO1434" s="9"/>
      <c r="BP1434" s="10"/>
      <c r="BQ1434" s="7"/>
      <c r="BS1434" s="1"/>
      <c r="BT1434" s="89" t="str">
        <f>IF(A1452="","",A1452)</f>
        <v/>
      </c>
      <c r="BU1434" s="8"/>
      <c r="BV1434" s="9"/>
      <c r="BW1434" s="9"/>
      <c r="BX1434" s="9"/>
      <c r="BY1434" s="9"/>
      <c r="BZ1434" s="9"/>
      <c r="CA1434" s="9"/>
      <c r="CB1434" s="78"/>
      <c r="CC1434" s="78"/>
      <c r="CD1434" s="9"/>
      <c r="CE1434" s="10"/>
      <c r="CF1434" s="7"/>
      <c r="CH1434" s="89" t="str">
        <f>IF(N1452="","",N1452)</f>
        <v/>
      </c>
      <c r="CI1434" s="8"/>
      <c r="CJ1434" s="9"/>
      <c r="CK1434" s="9"/>
      <c r="CL1434" s="9"/>
      <c r="CM1434" s="9"/>
      <c r="CN1434" s="9"/>
      <c r="CO1434" s="9"/>
      <c r="CP1434" s="78"/>
      <c r="CQ1434" s="78"/>
      <c r="CR1434" s="9"/>
      <c r="CS1434" s="10"/>
      <c r="CT1434" s="7"/>
      <c r="CU1434" s="250"/>
      <c r="CV1434" s="250"/>
      <c r="CW1434" s="250"/>
      <c r="CX1434" s="250"/>
      <c r="CY1434" s="250"/>
      <c r="CZ1434" s="13"/>
      <c r="DA1434" s="250"/>
      <c r="DI1434" s="250"/>
    </row>
    <row r="1435" spans="1:113" ht="15" customHeight="1" thickBot="1">
      <c r="A1435" s="23"/>
      <c r="B1435" s="23"/>
      <c r="C1435" s="24">
        <v>1478</v>
      </c>
      <c r="D1435" s="24">
        <f t="shared" si="2478"/>
        <v>13</v>
      </c>
      <c r="E1435" s="24">
        <v>67</v>
      </c>
      <c r="F1435" s="24">
        <f t="shared" si="2479"/>
        <v>1</v>
      </c>
      <c r="G1435" s="24">
        <v>14</v>
      </c>
      <c r="H1435" s="24">
        <f t="shared" si="2480"/>
        <v>1</v>
      </c>
      <c r="I1435" s="24">
        <v>2</v>
      </c>
      <c r="J1435" s="63" t="str">
        <f t="shared" ref="J1435:K1435" si="2504">IF(C1435="","",J1431)</f>
        <v>プロペラアヒル</v>
      </c>
      <c r="K1435" s="96">
        <f t="shared" si="2504"/>
        <v>180</v>
      </c>
      <c r="L1435" s="24">
        <f t="shared" si="2481"/>
        <v>180</v>
      </c>
      <c r="M1435" s="26">
        <f t="shared" si="2482"/>
        <v>0.13846153846153847</v>
      </c>
      <c r="N1435" s="7"/>
      <c r="P1435" s="23"/>
      <c r="Q1435" s="24">
        <v>1180</v>
      </c>
      <c r="R1435" s="24">
        <f t="shared" si="2483"/>
        <v>65</v>
      </c>
      <c r="S1435" s="24">
        <v>45</v>
      </c>
      <c r="T1435" s="24">
        <f t="shared" si="2484"/>
        <v>2</v>
      </c>
      <c r="U1435" s="24">
        <v>26</v>
      </c>
      <c r="V1435" s="24">
        <f t="shared" si="2485"/>
        <v>2</v>
      </c>
      <c r="W1435" s="24">
        <v>0</v>
      </c>
      <c r="X1435" s="63" t="str">
        <f t="shared" ref="X1435:Y1435" si="2505">IF(Q1435="","",X1431)</f>
        <v>クレしんリストバンド</v>
      </c>
      <c r="Y1435" s="96">
        <f t="shared" si="2505"/>
        <v>237</v>
      </c>
      <c r="Z1435" s="24">
        <f t="shared" si="2487"/>
        <v>474</v>
      </c>
      <c r="AA1435" s="26">
        <f t="shared" si="2488"/>
        <v>7.2923076923076924E-2</v>
      </c>
      <c r="AB1435" s="7"/>
      <c r="AD1435" s="23"/>
      <c r="AE1435" s="24">
        <v>1013</v>
      </c>
      <c r="AF1435" s="24">
        <f t="shared" si="2489"/>
        <v>35</v>
      </c>
      <c r="AG1435" s="24">
        <v>202</v>
      </c>
      <c r="AH1435" s="24">
        <f t="shared" si="2490"/>
        <v>12</v>
      </c>
      <c r="AI1435" s="24">
        <v>200</v>
      </c>
      <c r="AJ1435" s="24">
        <f t="shared" si="2491"/>
        <v>12</v>
      </c>
      <c r="AK1435" s="24">
        <v>-186</v>
      </c>
      <c r="AL1435" s="63" t="str">
        <f t="shared" ref="AL1435:AM1435" si="2506">IF(AE1435="","",AL1431)</f>
        <v>ビーズブレスレット</v>
      </c>
      <c r="AM1435" s="96">
        <f t="shared" si="2506"/>
        <v>50</v>
      </c>
      <c r="AN1435" s="24">
        <f t="shared" si="2493"/>
        <v>600</v>
      </c>
      <c r="AO1435" s="26">
        <f t="shared" si="2494"/>
        <v>0.17142857142857143</v>
      </c>
      <c r="AP1435" s="7" t="s">
        <v>509</v>
      </c>
      <c r="AR1435" s="23"/>
      <c r="AS1435" s="27">
        <v>0</v>
      </c>
      <c r="AT1435" s="24">
        <v>0</v>
      </c>
      <c r="AU1435" s="24">
        <v>0</v>
      </c>
      <c r="AV1435" s="24">
        <v>0</v>
      </c>
      <c r="AW1435" s="24"/>
      <c r="AX1435" s="24" t="str">
        <f t="shared" si="2495"/>
        <v/>
      </c>
      <c r="AY1435" s="24">
        <v>9</v>
      </c>
      <c r="AZ1435" s="63" t="s">
        <v>474</v>
      </c>
      <c r="BA1435" s="24"/>
      <c r="BB1435" s="24"/>
      <c r="BC1435" s="26"/>
      <c r="BD1435" s="41" t="s">
        <v>510</v>
      </c>
      <c r="BF1435" s="89" t="str">
        <f>IF(A1456="","",A1456)</f>
        <v/>
      </c>
      <c r="BG1435" s="9"/>
      <c r="BH1435" s="9" t="str">
        <f t="shared" ref="BH1435:BH1436" si="2507">IF(BG1435="","",BG1435-BG1434)</f>
        <v/>
      </c>
      <c r="BI1435" s="73"/>
      <c r="BJ1435" s="9" t="str">
        <f t="shared" ref="BJ1435:BJ1436" si="2508">IF(BI1435="","",BI1435-BI1434)</f>
        <v/>
      </c>
      <c r="BK1435" s="9"/>
      <c r="BL1435" s="9" t="str">
        <f t="shared" ref="BL1435:BL1436" si="2509">IF(BK1435="","",BK1434+BM1434-BK1435)</f>
        <v/>
      </c>
      <c r="BM1435" s="9"/>
      <c r="BN1435" s="78" t="str">
        <f t="shared" ref="BN1435:BN1444" si="2510">IF(BG1435="","",BN1434)</f>
        <v/>
      </c>
      <c r="BO1435" s="9" t="str">
        <f t="shared" ref="BO1435:BO1436" si="2511">IF(BN1435="","",BL1435*BN1435)</f>
        <v/>
      </c>
      <c r="BP1435" s="10" t="str">
        <f t="shared" ref="BP1435:BP1436" si="2512">IF(BO1435="","",BO1435/(BH1435*100))</f>
        <v/>
      </c>
      <c r="BQ1435" s="7"/>
      <c r="BS1435" s="1"/>
      <c r="BT1435" s="89" t="str">
        <f>IF(A1456="","",A1456)</f>
        <v/>
      </c>
      <c r="BU1435" s="9"/>
      <c r="BV1435" s="9" t="str">
        <f t="shared" ref="BV1435:BV1436" si="2513">IF(BU1435="","",BU1435-BU1434)</f>
        <v/>
      </c>
      <c r="BW1435" s="9"/>
      <c r="BX1435" s="9" t="str">
        <f t="shared" ref="BX1435:BX1436" si="2514">IF(BW1435="","",BW1435-BW1434)</f>
        <v/>
      </c>
      <c r="BY1435" s="9"/>
      <c r="BZ1435" s="9" t="str">
        <f t="shared" ref="BZ1435:BZ1436" si="2515">IF(BY1435="","",BY1434+CA1434-BY1435)</f>
        <v/>
      </c>
      <c r="CA1435" s="9"/>
      <c r="CB1435" s="78"/>
      <c r="CC1435" s="78" t="str">
        <f t="shared" ref="CC1435:CC1444" si="2516">IF(BU1435="","",CC1434)</f>
        <v/>
      </c>
      <c r="CD1435" s="9" t="str">
        <f t="shared" ref="CD1435:CD1436" si="2517">IF(CC1435="","",BZ1435*CC1435)</f>
        <v/>
      </c>
      <c r="CE1435" s="10" t="str">
        <f t="shared" ref="CE1435:CE1436" si="2518">IF(CD1435="","",CD1435/(BV1435*100))</f>
        <v/>
      </c>
      <c r="CF1435" s="7"/>
      <c r="CH1435" s="89" t="str">
        <f>IF(N1456="","",N1456)</f>
        <v/>
      </c>
      <c r="CI1435" s="9"/>
      <c r="CJ1435" s="9" t="str">
        <f>IF(CI1435="","",CI1435-CI1434)</f>
        <v/>
      </c>
      <c r="CK1435" s="9"/>
      <c r="CL1435" s="9" t="str">
        <f>IF(CK1435="","",CK1435-CK1434)</f>
        <v/>
      </c>
      <c r="CM1435" s="9"/>
      <c r="CN1435" s="9" t="str">
        <f>IF(CM1435="","",CM1434+CO1434-CM1435)</f>
        <v/>
      </c>
      <c r="CO1435" s="9"/>
      <c r="CP1435" s="78"/>
      <c r="CQ1435" s="78" t="str">
        <f t="shared" ref="CQ1435:CQ1444" si="2519">IF(CI1435="","",CQ1434)</f>
        <v/>
      </c>
      <c r="CR1435" s="9" t="str">
        <f>IF(CQ1435="","",CN1435*CQ1435)</f>
        <v/>
      </c>
      <c r="CS1435" s="10" t="str">
        <f>IF(CR1435="","",CR1435/(CJ1435*100))</f>
        <v/>
      </c>
      <c r="CT1435" s="7"/>
      <c r="CU1435" s="250"/>
      <c r="CV1435" s="250"/>
      <c r="CW1435" s="250"/>
      <c r="CX1435" s="250"/>
      <c r="CY1435" s="250"/>
      <c r="CZ1435" s="13"/>
      <c r="DA1435" s="250"/>
      <c r="DI1435" s="250"/>
    </row>
    <row r="1436" spans="1:113" ht="15" customHeight="1" thickTop="1">
      <c r="A1436" s="89">
        <v>45544</v>
      </c>
      <c r="B1436" s="6">
        <f>IF(A1436="","",SUM(D1436:D1439)+SUM(R1436:R1439)+BH1430+BV1430+SUM(AF1436:AF1439)+SUM(AT1436:AT1439))</f>
        <v>1188</v>
      </c>
      <c r="C1436" s="78">
        <v>1671</v>
      </c>
      <c r="D1436" s="78">
        <f t="shared" si="2478"/>
        <v>67</v>
      </c>
      <c r="E1436" s="78">
        <v>40</v>
      </c>
      <c r="F1436" s="78">
        <f t="shared" si="2479"/>
        <v>1</v>
      </c>
      <c r="G1436" s="78">
        <v>17</v>
      </c>
      <c r="H1436" s="78">
        <f t="shared" si="2480"/>
        <v>1</v>
      </c>
      <c r="I1436" s="78">
        <v>0</v>
      </c>
      <c r="J1436" s="90" t="str">
        <f t="shared" ref="J1436:K1436" si="2520">IF(C1436="","",J1432)</f>
        <v>サンリオ和柄がま口</v>
      </c>
      <c r="K1436" s="91">
        <f t="shared" si="2520"/>
        <v>362</v>
      </c>
      <c r="L1436" s="28">
        <f t="shared" si="2481"/>
        <v>362</v>
      </c>
      <c r="M1436" s="29">
        <f t="shared" si="2482"/>
        <v>5.4029850746268655E-2</v>
      </c>
      <c r="N1436" s="7" t="s">
        <v>511</v>
      </c>
      <c r="P1436" s="89">
        <f>IF(A1436="","",A1436)</f>
        <v>45544</v>
      </c>
      <c r="Q1436" s="78">
        <v>1735</v>
      </c>
      <c r="R1436" s="78">
        <f t="shared" si="2483"/>
        <v>73</v>
      </c>
      <c r="S1436" s="78">
        <v>27</v>
      </c>
      <c r="T1436" s="28">
        <f t="shared" si="2484"/>
        <v>2</v>
      </c>
      <c r="U1436" s="78">
        <v>20</v>
      </c>
      <c r="V1436" s="78">
        <f t="shared" si="2485"/>
        <v>2</v>
      </c>
      <c r="W1436" s="78">
        <v>0</v>
      </c>
      <c r="X1436" s="90" t="str">
        <f t="shared" ref="X1436:Y1436" si="2521">IF(Q1436="","",X1432)</f>
        <v>2CBC</v>
      </c>
      <c r="Y1436" s="91">
        <f t="shared" si="2521"/>
        <v>700</v>
      </c>
      <c r="Z1436" s="28">
        <f t="shared" si="2487"/>
        <v>1400</v>
      </c>
      <c r="AA1436" s="29">
        <f t="shared" si="2488"/>
        <v>0.19178082191780821</v>
      </c>
      <c r="AB1436" s="7"/>
      <c r="AD1436" s="89">
        <f>IF(A1436="","",A1436)</f>
        <v>45544</v>
      </c>
      <c r="AE1436" s="78">
        <v>741</v>
      </c>
      <c r="AF1436" s="78">
        <f t="shared" si="2489"/>
        <v>81</v>
      </c>
      <c r="AG1436" s="78">
        <v>12</v>
      </c>
      <c r="AH1436" s="28">
        <f t="shared" si="2490"/>
        <v>1</v>
      </c>
      <c r="AI1436" s="78">
        <v>23</v>
      </c>
      <c r="AJ1436" s="78">
        <f t="shared" si="2491"/>
        <v>1</v>
      </c>
      <c r="AK1436" s="78">
        <v>0</v>
      </c>
      <c r="AL1436" s="90" t="str">
        <f t="shared" ref="AL1436:AM1436" si="2522">IF(AE1436="","",AL1432)</f>
        <v>ジョージがま口</v>
      </c>
      <c r="AM1436" s="91">
        <f t="shared" si="2522"/>
        <v>347</v>
      </c>
      <c r="AN1436" s="28">
        <f t="shared" si="2493"/>
        <v>347</v>
      </c>
      <c r="AO1436" s="29">
        <f t="shared" si="2494"/>
        <v>4.2839506172839506E-2</v>
      </c>
      <c r="AP1436" s="7"/>
      <c r="AR1436" s="89">
        <f>IF(A1436="","",A1436)</f>
        <v>45544</v>
      </c>
      <c r="AS1436" s="78">
        <v>28</v>
      </c>
      <c r="AT1436" s="78">
        <f t="shared" ref="AT1436:AT1451" si="2523">IF(AS1436="","",AS1436-AS1432)</f>
        <v>25</v>
      </c>
      <c r="AU1436" s="78">
        <v>3</v>
      </c>
      <c r="AV1436" s="28">
        <f t="shared" ref="AV1436:AV1451" si="2524">IF(AU1436="","",AU1436-AU1432)</f>
        <v>1</v>
      </c>
      <c r="AW1436" s="78">
        <v>11</v>
      </c>
      <c r="AX1436" s="78">
        <f t="shared" ref="AX1436:AX1451" si="2525">IF(AW1436="","",AW1432+AY1432-AW1436)</f>
        <v>0</v>
      </c>
      <c r="AY1436" s="78">
        <v>0</v>
      </c>
      <c r="AZ1436" s="90" t="str">
        <f t="shared" ref="AZ1436:AZ1451" si="2526">IF(AS1436="","",AZ1432)</f>
        <v>プチリップブラシ</v>
      </c>
      <c r="BA1436" s="91">
        <v>196</v>
      </c>
      <c r="BB1436" s="28">
        <f t="shared" ref="BB1436:BB1451" si="2527">IF(AW1436="","",AX1436*BA1436)</f>
        <v>0</v>
      </c>
      <c r="BC1436" s="29">
        <f t="shared" ref="BC1436:BC1451" si="2528">IF(AX1436="","",BB1436/(AT1436*100))</f>
        <v>0</v>
      </c>
      <c r="BD1436" s="29"/>
      <c r="BF1436" s="15" t="str">
        <f>IF(N1442="","",N1442)</f>
        <v/>
      </c>
      <c r="BG1436" s="9"/>
      <c r="BH1436" s="9" t="str">
        <f t="shared" si="2507"/>
        <v/>
      </c>
      <c r="BI1436" s="73"/>
      <c r="BJ1436" s="9" t="str">
        <f t="shared" si="2508"/>
        <v/>
      </c>
      <c r="BK1436" s="9"/>
      <c r="BL1436" s="9" t="str">
        <f t="shared" si="2509"/>
        <v/>
      </c>
      <c r="BM1436" s="9"/>
      <c r="BN1436" s="78" t="str">
        <f t="shared" si="2510"/>
        <v/>
      </c>
      <c r="BO1436" s="9" t="str">
        <f t="shared" si="2511"/>
        <v/>
      </c>
      <c r="BP1436" s="10" t="str">
        <f t="shared" si="2512"/>
        <v/>
      </c>
      <c r="BQ1436" s="7"/>
      <c r="BS1436" s="1"/>
      <c r="BT1436" s="15"/>
      <c r="BU1436" s="9"/>
      <c r="BV1436" s="9" t="str">
        <f t="shared" si="2513"/>
        <v/>
      </c>
      <c r="BW1436" s="9"/>
      <c r="BX1436" s="9" t="str">
        <f t="shared" si="2514"/>
        <v/>
      </c>
      <c r="BY1436" s="9"/>
      <c r="BZ1436" s="9" t="str">
        <f t="shared" si="2515"/>
        <v/>
      </c>
      <c r="CA1436" s="9"/>
      <c r="CB1436" s="78"/>
      <c r="CC1436" s="78" t="str">
        <f t="shared" si="2516"/>
        <v/>
      </c>
      <c r="CD1436" s="9" t="str">
        <f t="shared" si="2517"/>
        <v/>
      </c>
      <c r="CE1436" s="10" t="str">
        <f t="shared" si="2518"/>
        <v/>
      </c>
      <c r="CF1436" s="7"/>
      <c r="CH1436" s="15"/>
      <c r="CI1436" s="9"/>
      <c r="CJ1436" s="9" t="str">
        <f>IF(CI1436="","",CI1436-CI1435)</f>
        <v/>
      </c>
      <c r="CK1436" s="9"/>
      <c r="CL1436" s="9" t="str">
        <f>IF(CK1436="","",CK1436-CK1435)</f>
        <v/>
      </c>
      <c r="CM1436" s="9"/>
      <c r="CN1436" s="9" t="str">
        <f>IF(CM1436="","",CM1435+CO1435-CM1436)</f>
        <v/>
      </c>
      <c r="CO1436" s="9"/>
      <c r="CP1436" s="78"/>
      <c r="CQ1436" s="78" t="str">
        <f t="shared" si="2519"/>
        <v/>
      </c>
      <c r="CR1436" s="9" t="str">
        <f>IF(CQ1436="","",CN1436*CQ1436)</f>
        <v/>
      </c>
      <c r="CS1436" s="10" t="str">
        <f>IF(CR1436="","",CR1436/(CJ1436*100))</f>
        <v/>
      </c>
      <c r="CT1436" s="7"/>
      <c r="CU1436" s="250"/>
      <c r="CV1436" s="250"/>
      <c r="CW1436" s="250"/>
      <c r="CX1436" s="250"/>
      <c r="CY1436" s="250"/>
      <c r="CZ1436" s="13"/>
      <c r="DA1436" s="250"/>
      <c r="DI1436" s="250"/>
    </row>
    <row r="1437" spans="1:113" ht="15" customHeight="1">
      <c r="A1437" s="15"/>
      <c r="B1437" s="15"/>
      <c r="C1437" s="9">
        <v>2160</v>
      </c>
      <c r="D1437" s="9">
        <f t="shared" si="2478"/>
        <v>137</v>
      </c>
      <c r="E1437" s="9">
        <v>26</v>
      </c>
      <c r="F1437" s="9">
        <f t="shared" si="2479"/>
        <v>4</v>
      </c>
      <c r="G1437" s="9">
        <v>4</v>
      </c>
      <c r="H1437" s="9">
        <f t="shared" si="2480"/>
        <v>4</v>
      </c>
      <c r="I1437" s="9">
        <v>5</v>
      </c>
      <c r="J1437" s="62" t="str">
        <f t="shared" ref="J1437:K1437" si="2529">IF(C1437="","",J1433)</f>
        <v>ピクミンマスコット</v>
      </c>
      <c r="K1437" s="95">
        <f t="shared" si="2529"/>
        <v>682</v>
      </c>
      <c r="L1437" s="9">
        <f t="shared" si="2481"/>
        <v>2728</v>
      </c>
      <c r="M1437" s="10">
        <f t="shared" si="2482"/>
        <v>0.19912408759124087</v>
      </c>
      <c r="N1437" s="7"/>
      <c r="P1437" s="15"/>
      <c r="Q1437" s="9">
        <v>2181</v>
      </c>
      <c r="R1437" s="9">
        <f t="shared" si="2483"/>
        <v>89</v>
      </c>
      <c r="S1437" s="9">
        <v>91</v>
      </c>
      <c r="T1437" s="9">
        <f t="shared" si="2484"/>
        <v>4</v>
      </c>
      <c r="U1437" s="9">
        <v>18</v>
      </c>
      <c r="V1437" s="9">
        <f t="shared" si="2485"/>
        <v>4</v>
      </c>
      <c r="W1437" s="9">
        <v>0</v>
      </c>
      <c r="X1437" s="62" t="str">
        <f t="shared" ref="X1437:Y1437" si="2530">IF(Q1437="","",X1433)</f>
        <v>グミッツェル</v>
      </c>
      <c r="Y1437" s="9">
        <f t="shared" si="2530"/>
        <v>165</v>
      </c>
      <c r="Z1437" s="9">
        <f t="shared" si="2487"/>
        <v>660</v>
      </c>
      <c r="AA1437" s="10">
        <f t="shared" si="2488"/>
        <v>7.415730337078652E-2</v>
      </c>
      <c r="AB1437" s="7"/>
      <c r="AD1437" s="15"/>
      <c r="AE1437" s="9">
        <v>797</v>
      </c>
      <c r="AF1437" s="9">
        <f t="shared" si="2489"/>
        <v>19</v>
      </c>
      <c r="AG1437" s="9">
        <v>23</v>
      </c>
      <c r="AH1437" s="9">
        <f t="shared" si="2490"/>
        <v>1</v>
      </c>
      <c r="AI1437" s="9">
        <v>94</v>
      </c>
      <c r="AJ1437" s="9">
        <f t="shared" si="2491"/>
        <v>1</v>
      </c>
      <c r="AK1437" s="9">
        <v>0</v>
      </c>
      <c r="AL1437" s="62" t="s">
        <v>512</v>
      </c>
      <c r="AM1437" s="95">
        <v>130</v>
      </c>
      <c r="AN1437" s="9">
        <f t="shared" si="2493"/>
        <v>130</v>
      </c>
      <c r="AO1437" s="10">
        <f t="shared" si="2494"/>
        <v>6.8421052631578952E-2</v>
      </c>
      <c r="AP1437" s="7"/>
      <c r="AR1437" s="15"/>
      <c r="AS1437" s="9">
        <v>48</v>
      </c>
      <c r="AT1437" s="9">
        <f t="shared" si="2523"/>
        <v>45</v>
      </c>
      <c r="AU1437" s="9">
        <v>8</v>
      </c>
      <c r="AV1437" s="9">
        <f t="shared" si="2524"/>
        <v>6</v>
      </c>
      <c r="AW1437" s="9">
        <v>144</v>
      </c>
      <c r="AX1437" s="9">
        <f t="shared" si="2525"/>
        <v>6</v>
      </c>
      <c r="AY1437" s="9">
        <v>0</v>
      </c>
      <c r="AZ1437" s="62" t="str">
        <f t="shared" si="2526"/>
        <v>プチリップ</v>
      </c>
      <c r="BA1437" s="95">
        <v>100</v>
      </c>
      <c r="BB1437" s="9">
        <f t="shared" si="2527"/>
        <v>600</v>
      </c>
      <c r="BC1437" s="10">
        <f t="shared" si="2528"/>
        <v>0.13333333333333333</v>
      </c>
      <c r="BD1437" s="10"/>
      <c r="BF1437" s="15"/>
      <c r="BG1437" s="9"/>
      <c r="BH1437" s="9"/>
      <c r="BI1437" s="73"/>
      <c r="BJ1437" s="9"/>
      <c r="BK1437" s="9"/>
      <c r="BL1437" s="9"/>
      <c r="BM1437" s="9"/>
      <c r="BN1437" s="78" t="str">
        <f t="shared" si="2510"/>
        <v/>
      </c>
      <c r="BO1437" s="9"/>
      <c r="BP1437" s="10"/>
      <c r="BQ1437" s="7"/>
      <c r="BS1437" s="1"/>
      <c r="BT1437" s="15"/>
      <c r="BU1437" s="9"/>
      <c r="BV1437" s="9"/>
      <c r="BW1437" s="9"/>
      <c r="BX1437" s="9"/>
      <c r="BY1437" s="9"/>
      <c r="BZ1437" s="9"/>
      <c r="CA1437" s="9"/>
      <c r="CB1437" s="78"/>
      <c r="CC1437" s="78" t="str">
        <f t="shared" si="2516"/>
        <v/>
      </c>
      <c r="CD1437" s="9"/>
      <c r="CE1437" s="10"/>
      <c r="CF1437" s="7"/>
      <c r="CH1437" s="15"/>
      <c r="CI1437" s="9"/>
      <c r="CJ1437" s="9"/>
      <c r="CK1437" s="9"/>
      <c r="CL1437" s="9"/>
      <c r="CM1437" s="9"/>
      <c r="CN1437" s="9"/>
      <c r="CO1437" s="9"/>
      <c r="CP1437" s="78"/>
      <c r="CQ1437" s="78" t="str">
        <f t="shared" si="2519"/>
        <v/>
      </c>
      <c r="CR1437" s="9"/>
      <c r="CS1437" s="10"/>
      <c r="CT1437" s="7"/>
      <c r="CU1437" s="250"/>
      <c r="CV1437" s="250"/>
      <c r="CW1437" s="250"/>
      <c r="CX1437" s="250"/>
      <c r="CY1437" s="250"/>
      <c r="CZ1437" s="13"/>
      <c r="DA1437" s="250"/>
      <c r="DI1437" s="250"/>
    </row>
    <row r="1438" spans="1:113" ht="15" customHeight="1">
      <c r="A1438" s="15"/>
      <c r="B1438" s="15"/>
      <c r="C1438" s="9">
        <v>1892</v>
      </c>
      <c r="D1438" s="9">
        <f t="shared" si="2478"/>
        <v>121</v>
      </c>
      <c r="E1438" s="9">
        <v>54</v>
      </c>
      <c r="F1438" s="9">
        <f t="shared" si="2479"/>
        <v>6</v>
      </c>
      <c r="G1438" s="9">
        <v>17</v>
      </c>
      <c r="H1438" s="9">
        <f t="shared" si="2480"/>
        <v>6</v>
      </c>
      <c r="I1438" s="9">
        <v>4</v>
      </c>
      <c r="J1438" s="62" t="str">
        <f t="shared" ref="J1438:K1438" si="2531">IF(C1438="","",J1434)</f>
        <v>グミッツェルプチ</v>
      </c>
      <c r="K1438" s="9">
        <f t="shared" si="2531"/>
        <v>188</v>
      </c>
      <c r="L1438" s="9">
        <f t="shared" si="2481"/>
        <v>1128</v>
      </c>
      <c r="M1438" s="10">
        <f t="shared" si="2482"/>
        <v>9.3223140495867773E-2</v>
      </c>
      <c r="N1438" s="7"/>
      <c r="P1438" s="15"/>
      <c r="Q1438" s="9">
        <v>1236</v>
      </c>
      <c r="R1438" s="9">
        <f t="shared" si="2483"/>
        <v>127</v>
      </c>
      <c r="S1438" s="9">
        <v>33</v>
      </c>
      <c r="T1438" s="9">
        <f t="shared" si="2484"/>
        <v>4</v>
      </c>
      <c r="U1438" s="9">
        <v>10</v>
      </c>
      <c r="V1438" s="9">
        <f t="shared" si="2485"/>
        <v>4</v>
      </c>
      <c r="W1438" s="9">
        <v>4</v>
      </c>
      <c r="X1438" s="62" t="str">
        <f t="shared" ref="X1438:Y1438" si="2532">IF(Q1438="","",X1434)</f>
        <v>サンリオキーケース</v>
      </c>
      <c r="Y1438" s="9">
        <f t="shared" si="2532"/>
        <v>640</v>
      </c>
      <c r="Z1438" s="9">
        <f t="shared" si="2487"/>
        <v>2560</v>
      </c>
      <c r="AA1438" s="10">
        <f t="shared" si="2488"/>
        <v>0.2015748031496063</v>
      </c>
      <c r="AB1438" s="7"/>
      <c r="AD1438" s="15"/>
      <c r="AE1438" s="9">
        <v>416</v>
      </c>
      <c r="AF1438" s="9">
        <f t="shared" si="2489"/>
        <v>22</v>
      </c>
      <c r="AG1438" s="9">
        <v>22</v>
      </c>
      <c r="AH1438" s="9">
        <f t="shared" si="2490"/>
        <v>2</v>
      </c>
      <c r="AI1438" s="9">
        <v>21</v>
      </c>
      <c r="AJ1438" s="9">
        <f t="shared" si="2491"/>
        <v>2</v>
      </c>
      <c r="AK1438" s="9">
        <v>0</v>
      </c>
      <c r="AL1438" s="62" t="s">
        <v>513</v>
      </c>
      <c r="AM1438" s="9">
        <v>139</v>
      </c>
      <c r="AN1438" s="9">
        <f t="shared" si="2493"/>
        <v>278</v>
      </c>
      <c r="AO1438" s="10">
        <f t="shared" si="2494"/>
        <v>0.12636363636363637</v>
      </c>
      <c r="AP1438" s="7"/>
      <c r="AR1438" s="17"/>
      <c r="AS1438" s="9">
        <v>61</v>
      </c>
      <c r="AT1438" s="9">
        <f t="shared" si="2523"/>
        <v>60</v>
      </c>
      <c r="AU1438" s="9">
        <v>1</v>
      </c>
      <c r="AV1438" s="9">
        <f t="shared" si="2524"/>
        <v>1</v>
      </c>
      <c r="AW1438" s="9">
        <v>8</v>
      </c>
      <c r="AX1438" s="9">
        <f t="shared" si="2525"/>
        <v>2</v>
      </c>
      <c r="AY1438" s="9">
        <v>0</v>
      </c>
      <c r="AZ1438" s="62" t="str">
        <f t="shared" si="2526"/>
        <v>サンリオポーチ</v>
      </c>
      <c r="BA1438" s="9">
        <v>774</v>
      </c>
      <c r="BB1438" s="9">
        <f t="shared" si="2527"/>
        <v>1548</v>
      </c>
      <c r="BC1438" s="10">
        <f t="shared" si="2528"/>
        <v>0.25800000000000001</v>
      </c>
      <c r="BD1438" s="10"/>
      <c r="BF1438" s="89"/>
      <c r="BG1438" s="9"/>
      <c r="BH1438" s="9" t="str">
        <f t="shared" ref="BH1438:BH1479" si="2533">IF(BG1438="","",BG1438-BG1437)</f>
        <v/>
      </c>
      <c r="BI1438" s="73"/>
      <c r="BJ1438" s="9" t="str">
        <f t="shared" ref="BJ1438:BJ1480" si="2534">IF(BI1438="","",BI1438-BI1437)</f>
        <v/>
      </c>
      <c r="BK1438" s="9"/>
      <c r="BL1438" s="9" t="str">
        <f t="shared" ref="BL1438:BL1480" si="2535">IF(BK1438="","",BK1437+BM1437-BK1438)</f>
        <v/>
      </c>
      <c r="BM1438" s="9"/>
      <c r="BN1438" s="78" t="str">
        <f t="shared" si="2510"/>
        <v/>
      </c>
      <c r="BO1438" s="9" t="str">
        <f t="shared" ref="BO1438:BO1480" si="2536">IF(BN1438="","",BL1438*BN1438)</f>
        <v/>
      </c>
      <c r="BP1438" s="10" t="str">
        <f t="shared" ref="BP1438:BP1480" si="2537">IF(BO1438="","",BO1438/(BH1438*100))</f>
        <v/>
      </c>
      <c r="BQ1438" s="7"/>
      <c r="BS1438" s="1"/>
      <c r="BT1438" s="89"/>
      <c r="BU1438" s="9"/>
      <c r="BV1438" s="9" t="str">
        <f t="shared" ref="BV1438:BV1479" si="2538">IF(BU1438="","",BU1438-BU1437)</f>
        <v/>
      </c>
      <c r="BW1438" s="9"/>
      <c r="BX1438" s="9" t="str">
        <f t="shared" ref="BX1438:BX1480" si="2539">IF(BW1438="","",BW1438-BW1437)</f>
        <v/>
      </c>
      <c r="BY1438" s="9"/>
      <c r="BZ1438" s="9" t="str">
        <f t="shared" ref="BZ1438:BZ1480" si="2540">IF(BY1438="","",BY1437+CA1437-BY1438)</f>
        <v/>
      </c>
      <c r="CA1438" s="9"/>
      <c r="CB1438" s="78"/>
      <c r="CC1438" s="78" t="str">
        <f t="shared" si="2516"/>
        <v/>
      </c>
      <c r="CD1438" s="9" t="str">
        <f t="shared" ref="CD1438:CD1480" si="2541">IF(CC1438="","",BZ1438*CC1438)</f>
        <v/>
      </c>
      <c r="CE1438" s="10" t="str">
        <f t="shared" ref="CE1438:CE1480" si="2542">IF(CD1438="","",CD1438/(BV1438*100))</f>
        <v/>
      </c>
      <c r="CF1438" s="7"/>
      <c r="CH1438" s="89"/>
      <c r="CI1438" s="9"/>
      <c r="CJ1438" s="9" t="str">
        <f t="shared" ref="CJ1438:CJ1479" si="2543">IF(CI1438="","",CI1438-CI1437)</f>
        <v/>
      </c>
      <c r="CK1438" s="9"/>
      <c r="CL1438" s="9" t="str">
        <f t="shared" ref="CL1438:CL1480" si="2544">IF(CK1438="","",CK1438-CK1437)</f>
        <v/>
      </c>
      <c r="CM1438" s="9"/>
      <c r="CN1438" s="9" t="str">
        <f t="shared" ref="CN1438:CN1480" si="2545">IF(CM1438="","",CM1437+CO1437-CM1438)</f>
        <v/>
      </c>
      <c r="CO1438" s="9"/>
      <c r="CP1438" s="78"/>
      <c r="CQ1438" s="78" t="str">
        <f t="shared" si="2519"/>
        <v/>
      </c>
      <c r="CR1438" s="9" t="str">
        <f t="shared" ref="CR1438:CR1480" si="2546">IF(CQ1438="","",CN1438*CQ1438)</f>
        <v/>
      </c>
      <c r="CS1438" s="10" t="str">
        <f t="shared" ref="CS1438:CS1480" si="2547">IF(CR1438="","",CR1438/(CJ1438*100))</f>
        <v/>
      </c>
      <c r="CT1438" s="7"/>
      <c r="CU1438" s="250"/>
      <c r="CV1438" s="250"/>
      <c r="CW1438" s="250"/>
      <c r="CX1438" s="250"/>
      <c r="CY1438" s="250"/>
      <c r="CZ1438" s="13"/>
      <c r="DA1438" s="250"/>
      <c r="DI1438" s="250"/>
    </row>
    <row r="1439" spans="1:113" ht="15" customHeight="1" thickBot="1">
      <c r="A1439" s="23"/>
      <c r="B1439" s="23"/>
      <c r="C1439" s="24">
        <v>1556</v>
      </c>
      <c r="D1439" s="24">
        <f t="shared" si="2478"/>
        <v>78</v>
      </c>
      <c r="E1439" s="24">
        <v>70</v>
      </c>
      <c r="F1439" s="24">
        <f t="shared" si="2479"/>
        <v>3</v>
      </c>
      <c r="G1439" s="24">
        <v>13</v>
      </c>
      <c r="H1439" s="24">
        <f t="shared" si="2480"/>
        <v>3</v>
      </c>
      <c r="I1439" s="24">
        <v>3</v>
      </c>
      <c r="J1439" s="63" t="str">
        <f t="shared" ref="J1439:K1439" si="2548">IF(C1439="","",J1435)</f>
        <v>プロペラアヒル</v>
      </c>
      <c r="K1439" s="96">
        <f t="shared" si="2548"/>
        <v>180</v>
      </c>
      <c r="L1439" s="24">
        <f t="shared" si="2481"/>
        <v>540</v>
      </c>
      <c r="M1439" s="26">
        <f t="shared" si="2482"/>
        <v>6.9230769230769235E-2</v>
      </c>
      <c r="N1439" s="7" t="s">
        <v>514</v>
      </c>
      <c r="P1439" s="23"/>
      <c r="Q1439" s="24">
        <v>1250</v>
      </c>
      <c r="R1439" s="24">
        <f t="shared" si="2483"/>
        <v>70</v>
      </c>
      <c r="S1439" s="24">
        <v>52</v>
      </c>
      <c r="T1439" s="24">
        <f t="shared" si="2484"/>
        <v>7</v>
      </c>
      <c r="U1439" s="24">
        <v>19</v>
      </c>
      <c r="V1439" s="24">
        <f t="shared" si="2485"/>
        <v>7</v>
      </c>
      <c r="W1439" s="24">
        <v>6</v>
      </c>
      <c r="X1439" s="63" t="str">
        <f t="shared" ref="X1439:Y1439" si="2549">IF(Q1439="","",X1435)</f>
        <v>クレしんリストバンド</v>
      </c>
      <c r="Y1439" s="96">
        <f t="shared" si="2549"/>
        <v>237</v>
      </c>
      <c r="Z1439" s="24">
        <f t="shared" si="2487"/>
        <v>1659</v>
      </c>
      <c r="AA1439" s="26">
        <f t="shared" si="2488"/>
        <v>0.23699999999999999</v>
      </c>
      <c r="AB1439" s="7"/>
      <c r="AD1439" s="23"/>
      <c r="AE1439" s="24">
        <v>1040</v>
      </c>
      <c r="AF1439" s="24">
        <f t="shared" si="2489"/>
        <v>27</v>
      </c>
      <c r="AG1439" s="24">
        <v>203</v>
      </c>
      <c r="AH1439" s="24">
        <f t="shared" si="2490"/>
        <v>1</v>
      </c>
      <c r="AI1439" s="24">
        <v>14</v>
      </c>
      <c r="AJ1439" s="24">
        <f t="shared" si="2491"/>
        <v>0</v>
      </c>
      <c r="AK1439" s="24">
        <v>0</v>
      </c>
      <c r="AL1439" s="63" t="s">
        <v>515</v>
      </c>
      <c r="AM1439" s="96">
        <v>143</v>
      </c>
      <c r="AN1439" s="24">
        <f t="shared" si="2493"/>
        <v>0</v>
      </c>
      <c r="AO1439" s="26">
        <f t="shared" si="2494"/>
        <v>0</v>
      </c>
      <c r="AP1439" s="7"/>
      <c r="AR1439" s="23"/>
      <c r="AS1439" s="24">
        <v>17</v>
      </c>
      <c r="AT1439" s="24">
        <f t="shared" si="2523"/>
        <v>17</v>
      </c>
      <c r="AU1439" s="24">
        <v>0</v>
      </c>
      <c r="AV1439" s="24">
        <f t="shared" si="2524"/>
        <v>0</v>
      </c>
      <c r="AW1439" s="24">
        <v>9</v>
      </c>
      <c r="AX1439" s="24">
        <f t="shared" si="2525"/>
        <v>0</v>
      </c>
      <c r="AY1439" s="24">
        <v>0</v>
      </c>
      <c r="AZ1439" s="63" t="str">
        <f t="shared" si="2526"/>
        <v>ピクミンヘアクリップ</v>
      </c>
      <c r="BA1439" s="96">
        <v>506</v>
      </c>
      <c r="BB1439" s="24">
        <f t="shared" si="2527"/>
        <v>0</v>
      </c>
      <c r="BC1439" s="26">
        <f t="shared" si="2528"/>
        <v>0</v>
      </c>
      <c r="BD1439" s="26"/>
      <c r="BF1439" s="15"/>
      <c r="BG1439" s="9"/>
      <c r="BH1439" s="9" t="str">
        <f t="shared" si="2533"/>
        <v/>
      </c>
      <c r="BI1439" s="73"/>
      <c r="BJ1439" s="9" t="str">
        <f t="shared" si="2534"/>
        <v/>
      </c>
      <c r="BK1439" s="9"/>
      <c r="BL1439" s="9" t="str">
        <f t="shared" si="2535"/>
        <v/>
      </c>
      <c r="BM1439" s="9"/>
      <c r="BN1439" s="78" t="str">
        <f t="shared" si="2510"/>
        <v/>
      </c>
      <c r="BO1439" s="9" t="str">
        <f t="shared" si="2536"/>
        <v/>
      </c>
      <c r="BP1439" s="10" t="str">
        <f t="shared" si="2537"/>
        <v/>
      </c>
      <c r="BQ1439" s="7"/>
      <c r="BS1439" s="1"/>
      <c r="BT1439" s="15"/>
      <c r="BU1439" s="9"/>
      <c r="BV1439" s="9" t="str">
        <f t="shared" si="2538"/>
        <v/>
      </c>
      <c r="BW1439" s="9"/>
      <c r="BX1439" s="9" t="str">
        <f t="shared" si="2539"/>
        <v/>
      </c>
      <c r="BY1439" s="9"/>
      <c r="BZ1439" s="9" t="str">
        <f t="shared" si="2540"/>
        <v/>
      </c>
      <c r="CA1439" s="9"/>
      <c r="CB1439" s="78"/>
      <c r="CC1439" s="78" t="str">
        <f t="shared" si="2516"/>
        <v/>
      </c>
      <c r="CD1439" s="9" t="str">
        <f t="shared" si="2541"/>
        <v/>
      </c>
      <c r="CE1439" s="10" t="str">
        <f t="shared" si="2542"/>
        <v/>
      </c>
      <c r="CF1439" s="7"/>
      <c r="CH1439" s="15"/>
      <c r="CI1439" s="9"/>
      <c r="CJ1439" s="9" t="str">
        <f t="shared" si="2543"/>
        <v/>
      </c>
      <c r="CK1439" s="9"/>
      <c r="CL1439" s="9" t="str">
        <f t="shared" si="2544"/>
        <v/>
      </c>
      <c r="CM1439" s="9"/>
      <c r="CN1439" s="9" t="str">
        <f t="shared" si="2545"/>
        <v/>
      </c>
      <c r="CO1439" s="9"/>
      <c r="CP1439" s="78"/>
      <c r="CQ1439" s="78" t="str">
        <f t="shared" si="2519"/>
        <v/>
      </c>
      <c r="CR1439" s="9" t="str">
        <f t="shared" si="2546"/>
        <v/>
      </c>
      <c r="CS1439" s="10" t="str">
        <f t="shared" si="2547"/>
        <v/>
      </c>
      <c r="CT1439" s="7"/>
      <c r="CU1439" s="250"/>
      <c r="CV1439" s="250"/>
      <c r="CW1439" s="250"/>
      <c r="CX1439" s="250"/>
      <c r="CY1439" s="250"/>
      <c r="CZ1439" s="13"/>
      <c r="DA1439" s="250"/>
      <c r="DI1439" s="250"/>
    </row>
    <row r="1440" spans="1:113" ht="15" customHeight="1" thickTop="1">
      <c r="A1440" s="89">
        <v>45550</v>
      </c>
      <c r="B1440" s="6">
        <f>IF(A1440="","",SUM(D1440:D1443)+SUM(R1440:R1443)+SUM(AF1440:AF1443)+SUM(AT1440:AT1443)+BV1431+BH1431)</f>
        <v>1024</v>
      </c>
      <c r="C1440" s="78">
        <v>1736</v>
      </c>
      <c r="D1440" s="78">
        <f t="shared" si="2478"/>
        <v>65</v>
      </c>
      <c r="E1440" s="78">
        <v>44</v>
      </c>
      <c r="F1440" s="78">
        <f t="shared" si="2479"/>
        <v>4</v>
      </c>
      <c r="G1440" s="78">
        <v>13</v>
      </c>
      <c r="H1440" s="78">
        <f t="shared" si="2480"/>
        <v>4</v>
      </c>
      <c r="I1440" s="78">
        <v>5</v>
      </c>
      <c r="J1440" s="90" t="str">
        <f t="shared" ref="J1440:K1440" si="2550">IF(C1440="","",J1436)</f>
        <v>サンリオ和柄がま口</v>
      </c>
      <c r="K1440" s="91">
        <f t="shared" si="2550"/>
        <v>362</v>
      </c>
      <c r="L1440" s="28">
        <f t="shared" si="2481"/>
        <v>1448</v>
      </c>
      <c r="M1440" s="29">
        <f t="shared" si="2482"/>
        <v>0.22276923076923077</v>
      </c>
      <c r="N1440" s="7"/>
      <c r="P1440" s="89">
        <f>IF(A1440="","",A1440)</f>
        <v>45550</v>
      </c>
      <c r="Q1440" s="78">
        <v>1779</v>
      </c>
      <c r="R1440" s="78">
        <f t="shared" si="2483"/>
        <v>44</v>
      </c>
      <c r="S1440" s="78">
        <v>28</v>
      </c>
      <c r="T1440" s="78">
        <f t="shared" si="2484"/>
        <v>1</v>
      </c>
      <c r="U1440" s="78">
        <v>20</v>
      </c>
      <c r="V1440" s="78">
        <f t="shared" si="2485"/>
        <v>0</v>
      </c>
      <c r="W1440" s="78">
        <v>4</v>
      </c>
      <c r="X1440" s="90" t="str">
        <f t="shared" ref="X1440:Y1440" si="2551">IF(Q1440="","",X1436)</f>
        <v>2CBC</v>
      </c>
      <c r="Y1440" s="91">
        <f t="shared" si="2551"/>
        <v>700</v>
      </c>
      <c r="Z1440" s="28">
        <f t="shared" si="2487"/>
        <v>0</v>
      </c>
      <c r="AA1440" s="29">
        <f t="shared" si="2488"/>
        <v>0</v>
      </c>
      <c r="AB1440" s="7"/>
      <c r="AD1440" s="89">
        <f>IF(A1440="","",A1440)</f>
        <v>45550</v>
      </c>
      <c r="AE1440" s="78">
        <v>816</v>
      </c>
      <c r="AF1440" s="78">
        <f t="shared" si="2489"/>
        <v>75</v>
      </c>
      <c r="AG1440" s="78">
        <v>15</v>
      </c>
      <c r="AH1440" s="78">
        <f t="shared" si="2490"/>
        <v>3</v>
      </c>
      <c r="AI1440" s="78">
        <v>20</v>
      </c>
      <c r="AJ1440" s="78">
        <f t="shared" si="2491"/>
        <v>3</v>
      </c>
      <c r="AK1440" s="78">
        <v>0</v>
      </c>
      <c r="AL1440" s="90" t="str">
        <f t="shared" ref="AL1440:AM1440" si="2552">IF(AE1440="","",AL1436)</f>
        <v>ジョージがま口</v>
      </c>
      <c r="AM1440" s="91">
        <f t="shared" si="2552"/>
        <v>347</v>
      </c>
      <c r="AN1440" s="28">
        <f t="shared" si="2493"/>
        <v>1041</v>
      </c>
      <c r="AO1440" s="29">
        <f t="shared" si="2494"/>
        <v>0.13880000000000001</v>
      </c>
      <c r="AP1440" s="7"/>
      <c r="AR1440" s="89">
        <f>IF(A1440="","",A1440)</f>
        <v>45550</v>
      </c>
      <c r="AS1440" s="78">
        <v>47</v>
      </c>
      <c r="AT1440" s="78">
        <f t="shared" si="2523"/>
        <v>19</v>
      </c>
      <c r="AU1440" s="78">
        <v>3</v>
      </c>
      <c r="AV1440" s="28">
        <f t="shared" si="2524"/>
        <v>0</v>
      </c>
      <c r="AW1440" s="78">
        <v>11</v>
      </c>
      <c r="AX1440" s="78">
        <f t="shared" si="2525"/>
        <v>0</v>
      </c>
      <c r="AY1440" s="78">
        <v>4</v>
      </c>
      <c r="AZ1440" s="90" t="str">
        <f t="shared" si="2526"/>
        <v>プチリップブラシ</v>
      </c>
      <c r="BA1440" s="91">
        <f t="shared" ref="BA1440:BA1451" si="2553">IF(AT1440="","",BA1436)</f>
        <v>196</v>
      </c>
      <c r="BB1440" s="28">
        <f t="shared" si="2527"/>
        <v>0</v>
      </c>
      <c r="BC1440" s="29">
        <f t="shared" si="2528"/>
        <v>0</v>
      </c>
      <c r="BD1440" s="52" t="s">
        <v>516</v>
      </c>
      <c r="BF1440" s="15"/>
      <c r="BG1440" s="9"/>
      <c r="BH1440" s="9" t="str">
        <f t="shared" si="2533"/>
        <v/>
      </c>
      <c r="BI1440" s="73"/>
      <c r="BJ1440" s="9" t="str">
        <f t="shared" si="2534"/>
        <v/>
      </c>
      <c r="BK1440" s="9"/>
      <c r="BL1440" s="9" t="str">
        <f t="shared" si="2535"/>
        <v/>
      </c>
      <c r="BM1440" s="9"/>
      <c r="BN1440" s="78" t="str">
        <f t="shared" si="2510"/>
        <v/>
      </c>
      <c r="BO1440" s="9" t="str">
        <f t="shared" si="2536"/>
        <v/>
      </c>
      <c r="BP1440" s="10" t="str">
        <f t="shared" si="2537"/>
        <v/>
      </c>
      <c r="BQ1440" s="7"/>
      <c r="BS1440" s="1"/>
      <c r="BT1440" s="15"/>
      <c r="BU1440" s="9"/>
      <c r="BV1440" s="9" t="str">
        <f t="shared" si="2538"/>
        <v/>
      </c>
      <c r="BW1440" s="9"/>
      <c r="BX1440" s="9" t="str">
        <f t="shared" si="2539"/>
        <v/>
      </c>
      <c r="BY1440" s="9"/>
      <c r="BZ1440" s="9" t="str">
        <f t="shared" si="2540"/>
        <v/>
      </c>
      <c r="CA1440" s="9"/>
      <c r="CB1440" s="78"/>
      <c r="CC1440" s="78" t="str">
        <f t="shared" si="2516"/>
        <v/>
      </c>
      <c r="CD1440" s="9" t="str">
        <f t="shared" si="2541"/>
        <v/>
      </c>
      <c r="CE1440" s="10" t="str">
        <f t="shared" si="2542"/>
        <v/>
      </c>
      <c r="CF1440" s="7"/>
      <c r="CH1440" s="15"/>
      <c r="CI1440" s="9"/>
      <c r="CJ1440" s="9" t="str">
        <f t="shared" si="2543"/>
        <v/>
      </c>
      <c r="CK1440" s="9"/>
      <c r="CL1440" s="9" t="str">
        <f t="shared" si="2544"/>
        <v/>
      </c>
      <c r="CM1440" s="9"/>
      <c r="CN1440" s="9" t="str">
        <f t="shared" si="2545"/>
        <v/>
      </c>
      <c r="CO1440" s="9"/>
      <c r="CP1440" s="78"/>
      <c r="CQ1440" s="78" t="str">
        <f t="shared" si="2519"/>
        <v/>
      </c>
      <c r="CR1440" s="9" t="str">
        <f t="shared" si="2546"/>
        <v/>
      </c>
      <c r="CS1440" s="10" t="str">
        <f t="shared" si="2547"/>
        <v/>
      </c>
      <c r="CT1440" s="7"/>
      <c r="CU1440" s="250"/>
      <c r="CV1440" s="250"/>
      <c r="CW1440" s="250"/>
      <c r="CX1440" s="250"/>
      <c r="CY1440" s="250"/>
      <c r="CZ1440" s="13"/>
      <c r="DA1440" s="250"/>
      <c r="DI1440" s="250"/>
    </row>
    <row r="1441" spans="1:113" ht="15" customHeight="1">
      <c r="A1441" s="2"/>
      <c r="B1441" s="15"/>
      <c r="C1441" s="9">
        <v>2232</v>
      </c>
      <c r="D1441" s="9">
        <f t="shared" si="2478"/>
        <v>72</v>
      </c>
      <c r="E1441" s="9">
        <v>31</v>
      </c>
      <c r="F1441" s="9">
        <f t="shared" si="2479"/>
        <v>5</v>
      </c>
      <c r="G1441" s="9">
        <v>3</v>
      </c>
      <c r="H1441" s="9">
        <f t="shared" si="2480"/>
        <v>6</v>
      </c>
      <c r="I1441" s="9">
        <v>6</v>
      </c>
      <c r="J1441" s="62" t="str">
        <f t="shared" ref="J1441:K1441" si="2554">IF(C1441="","",J1437)</f>
        <v>ピクミンマスコット</v>
      </c>
      <c r="K1441" s="95">
        <f t="shared" si="2554"/>
        <v>682</v>
      </c>
      <c r="L1441" s="9">
        <f t="shared" si="2481"/>
        <v>4092</v>
      </c>
      <c r="M1441" s="10">
        <f t="shared" si="2482"/>
        <v>0.56833333333333336</v>
      </c>
      <c r="N1441" s="7"/>
      <c r="P1441" s="15"/>
      <c r="Q1441" s="9">
        <v>2218</v>
      </c>
      <c r="R1441" s="9">
        <f t="shared" si="2483"/>
        <v>37</v>
      </c>
      <c r="S1441" s="9">
        <v>94</v>
      </c>
      <c r="T1441" s="9">
        <f t="shared" si="2484"/>
        <v>3</v>
      </c>
      <c r="U1441" s="9">
        <v>15</v>
      </c>
      <c r="V1441" s="9">
        <f t="shared" si="2485"/>
        <v>3</v>
      </c>
      <c r="W1441" s="9">
        <v>10</v>
      </c>
      <c r="X1441" s="62" t="str">
        <f t="shared" ref="X1441:Y1441" si="2555">IF(Q1441="","",X1437)</f>
        <v>グミッツェル</v>
      </c>
      <c r="Y1441" s="95">
        <f t="shared" si="2555"/>
        <v>165</v>
      </c>
      <c r="Z1441" s="9">
        <f t="shared" si="2487"/>
        <v>495</v>
      </c>
      <c r="AA1441" s="10">
        <f t="shared" si="2488"/>
        <v>0.13378378378378378</v>
      </c>
      <c r="AB1441" s="7"/>
      <c r="AD1441" s="15"/>
      <c r="AE1441" s="9">
        <v>821</v>
      </c>
      <c r="AF1441" s="9">
        <f t="shared" si="2489"/>
        <v>24</v>
      </c>
      <c r="AG1441" s="9">
        <v>23</v>
      </c>
      <c r="AH1441" s="9">
        <f t="shared" si="2490"/>
        <v>0</v>
      </c>
      <c r="AI1441" s="9">
        <v>94</v>
      </c>
      <c r="AJ1441" s="9">
        <f t="shared" si="2491"/>
        <v>0</v>
      </c>
      <c r="AK1441" s="9">
        <v>-58</v>
      </c>
      <c r="AL1441" s="62" t="str">
        <f t="shared" ref="AL1441:AM1441" si="2556">IF(AE1441="","",AL1437)</f>
        <v>DB玉</v>
      </c>
      <c r="AM1441" s="95">
        <f t="shared" si="2556"/>
        <v>130</v>
      </c>
      <c r="AN1441" s="9">
        <f t="shared" si="2493"/>
        <v>0</v>
      </c>
      <c r="AO1441" s="10">
        <f t="shared" si="2494"/>
        <v>0</v>
      </c>
      <c r="AP1441" s="7" t="s">
        <v>517</v>
      </c>
      <c r="AR1441" s="15"/>
      <c r="AS1441" s="9">
        <v>81</v>
      </c>
      <c r="AT1441" s="9">
        <f t="shared" si="2523"/>
        <v>33</v>
      </c>
      <c r="AU1441" s="9">
        <v>10</v>
      </c>
      <c r="AV1441" s="9">
        <f t="shared" si="2524"/>
        <v>2</v>
      </c>
      <c r="AW1441" s="9">
        <v>140</v>
      </c>
      <c r="AX1441" s="9">
        <f t="shared" si="2525"/>
        <v>4</v>
      </c>
      <c r="AY1441" s="1">
        <v>0</v>
      </c>
      <c r="AZ1441" s="62" t="str">
        <f t="shared" si="2526"/>
        <v>プチリップ</v>
      </c>
      <c r="BA1441" s="95">
        <f t="shared" si="2553"/>
        <v>100</v>
      </c>
      <c r="BB1441" s="9">
        <f t="shared" si="2527"/>
        <v>400</v>
      </c>
      <c r="BC1441" s="10">
        <f t="shared" si="2528"/>
        <v>0.12121212121212122</v>
      </c>
      <c r="BD1441" s="10"/>
      <c r="BF1441" s="15"/>
      <c r="BG1441" s="9"/>
      <c r="BH1441" s="9" t="str">
        <f t="shared" si="2533"/>
        <v/>
      </c>
      <c r="BI1441" s="73"/>
      <c r="BJ1441" s="9" t="str">
        <f t="shared" si="2534"/>
        <v/>
      </c>
      <c r="BK1441" s="9"/>
      <c r="BL1441" s="9" t="str">
        <f t="shared" si="2535"/>
        <v/>
      </c>
      <c r="BM1441" s="9"/>
      <c r="BN1441" s="78" t="str">
        <f t="shared" si="2510"/>
        <v/>
      </c>
      <c r="BO1441" s="9" t="str">
        <f t="shared" si="2536"/>
        <v/>
      </c>
      <c r="BP1441" s="10" t="str">
        <f t="shared" si="2537"/>
        <v/>
      </c>
      <c r="BQ1441" s="7"/>
      <c r="BS1441" s="1"/>
      <c r="BT1441" s="15"/>
      <c r="BU1441" s="9"/>
      <c r="BV1441" s="9" t="str">
        <f t="shared" si="2538"/>
        <v/>
      </c>
      <c r="BW1441" s="9"/>
      <c r="BX1441" s="9" t="str">
        <f t="shared" si="2539"/>
        <v/>
      </c>
      <c r="BY1441" s="9"/>
      <c r="BZ1441" s="9" t="str">
        <f t="shared" si="2540"/>
        <v/>
      </c>
      <c r="CA1441" s="9"/>
      <c r="CB1441" s="78"/>
      <c r="CC1441" s="78" t="str">
        <f t="shared" si="2516"/>
        <v/>
      </c>
      <c r="CD1441" s="9" t="str">
        <f t="shared" si="2541"/>
        <v/>
      </c>
      <c r="CE1441" s="10" t="str">
        <f t="shared" si="2542"/>
        <v/>
      </c>
      <c r="CF1441" s="7"/>
      <c r="CH1441" s="15"/>
      <c r="CI1441" s="9"/>
      <c r="CJ1441" s="9" t="str">
        <f t="shared" si="2543"/>
        <v/>
      </c>
      <c r="CK1441" s="9"/>
      <c r="CL1441" s="9" t="str">
        <f t="shared" si="2544"/>
        <v/>
      </c>
      <c r="CM1441" s="9"/>
      <c r="CN1441" s="9" t="str">
        <f t="shared" si="2545"/>
        <v/>
      </c>
      <c r="CO1441" s="9"/>
      <c r="CP1441" s="78"/>
      <c r="CQ1441" s="78" t="str">
        <f t="shared" si="2519"/>
        <v/>
      </c>
      <c r="CR1441" s="9" t="str">
        <f t="shared" si="2546"/>
        <v/>
      </c>
      <c r="CS1441" s="10" t="str">
        <f t="shared" si="2547"/>
        <v/>
      </c>
      <c r="CT1441" s="7"/>
      <c r="CU1441" s="250"/>
      <c r="CV1441" s="250"/>
      <c r="CW1441" s="250"/>
      <c r="CX1441" s="250"/>
      <c r="CY1441" s="250"/>
      <c r="CZ1441" s="13"/>
      <c r="DA1441" s="250"/>
      <c r="DI1441" s="250"/>
    </row>
    <row r="1442" spans="1:113" ht="15" customHeight="1">
      <c r="A1442" s="15"/>
      <c r="B1442" s="15"/>
      <c r="C1442" s="9">
        <v>1932</v>
      </c>
      <c r="D1442" s="9">
        <f t="shared" si="2478"/>
        <v>40</v>
      </c>
      <c r="E1442" s="9">
        <v>58</v>
      </c>
      <c r="F1442" s="9">
        <f t="shared" si="2479"/>
        <v>4</v>
      </c>
      <c r="G1442" s="9">
        <v>17</v>
      </c>
      <c r="H1442" s="9">
        <f t="shared" si="2480"/>
        <v>4</v>
      </c>
      <c r="I1442" s="9">
        <v>3</v>
      </c>
      <c r="J1442" s="62" t="str">
        <f t="shared" ref="J1442:K1442" si="2557">IF(C1442="","",J1438)</f>
        <v>グミッツェルプチ</v>
      </c>
      <c r="K1442" s="9">
        <f t="shared" si="2557"/>
        <v>188</v>
      </c>
      <c r="L1442" s="9">
        <f t="shared" si="2481"/>
        <v>752</v>
      </c>
      <c r="M1442" s="10">
        <f t="shared" si="2482"/>
        <v>0.188</v>
      </c>
      <c r="N1442" s="7"/>
      <c r="P1442" s="15"/>
      <c r="Q1442" s="9">
        <v>1398</v>
      </c>
      <c r="R1442" s="9">
        <f t="shared" si="2483"/>
        <v>162</v>
      </c>
      <c r="S1442" s="9">
        <v>34</v>
      </c>
      <c r="T1442" s="9">
        <f t="shared" si="2484"/>
        <v>1</v>
      </c>
      <c r="U1442" s="9">
        <v>11</v>
      </c>
      <c r="V1442" s="9">
        <f t="shared" si="2485"/>
        <v>3</v>
      </c>
      <c r="W1442" s="9">
        <v>6</v>
      </c>
      <c r="X1442" s="62" t="str">
        <f t="shared" ref="X1442:Y1442" si="2558">IF(Q1442="","",X1438)</f>
        <v>サンリオキーケース</v>
      </c>
      <c r="Y1442" s="9">
        <f t="shared" si="2558"/>
        <v>640</v>
      </c>
      <c r="Z1442" s="9">
        <f t="shared" si="2487"/>
        <v>1920</v>
      </c>
      <c r="AA1442" s="35">
        <f t="shared" si="2488"/>
        <v>0.11851851851851852</v>
      </c>
      <c r="AB1442" s="7"/>
      <c r="AD1442" s="15"/>
      <c r="AE1442" s="9">
        <v>429</v>
      </c>
      <c r="AF1442" s="9">
        <f t="shared" si="2489"/>
        <v>13</v>
      </c>
      <c r="AG1442" s="9">
        <v>25</v>
      </c>
      <c r="AH1442" s="9">
        <f t="shared" si="2490"/>
        <v>3</v>
      </c>
      <c r="AI1442" s="9">
        <v>18</v>
      </c>
      <c r="AJ1442" s="9">
        <f t="shared" si="2491"/>
        <v>3</v>
      </c>
      <c r="AK1442" s="9">
        <v>108</v>
      </c>
      <c r="AL1442" s="62" t="str">
        <f t="shared" ref="AL1442:AM1442" si="2559">IF(AE1442="","",AL1438)</f>
        <v>お菓子ポーチ</v>
      </c>
      <c r="AM1442" s="9">
        <f t="shared" si="2559"/>
        <v>139</v>
      </c>
      <c r="AN1442" s="9">
        <f t="shared" si="2493"/>
        <v>417</v>
      </c>
      <c r="AO1442" s="10">
        <f t="shared" si="2494"/>
        <v>0.32076923076923075</v>
      </c>
      <c r="AP1442" s="7" t="s">
        <v>518</v>
      </c>
      <c r="AR1442" s="17"/>
      <c r="AS1442" s="9">
        <v>96</v>
      </c>
      <c r="AT1442" s="9">
        <f t="shared" si="2523"/>
        <v>35</v>
      </c>
      <c r="AU1442" s="9">
        <v>4</v>
      </c>
      <c r="AV1442" s="9">
        <f t="shared" si="2524"/>
        <v>3</v>
      </c>
      <c r="AW1442" s="9">
        <v>5</v>
      </c>
      <c r="AX1442" s="9">
        <f t="shared" si="2525"/>
        <v>3</v>
      </c>
      <c r="AY1442" s="9">
        <v>2</v>
      </c>
      <c r="AZ1442" s="62" t="str">
        <f t="shared" si="2526"/>
        <v>サンリオポーチ</v>
      </c>
      <c r="BA1442" s="9">
        <f t="shared" si="2553"/>
        <v>774</v>
      </c>
      <c r="BB1442" s="9">
        <f t="shared" si="2527"/>
        <v>2322</v>
      </c>
      <c r="BC1442" s="10">
        <f t="shared" si="2528"/>
        <v>0.66342857142857148</v>
      </c>
      <c r="BD1442" s="31" t="s">
        <v>519</v>
      </c>
      <c r="BF1442" s="15"/>
      <c r="BG1442" s="9"/>
      <c r="BH1442" s="9" t="str">
        <f t="shared" si="2533"/>
        <v/>
      </c>
      <c r="BI1442" s="73"/>
      <c r="BJ1442" s="9" t="str">
        <f t="shared" si="2534"/>
        <v/>
      </c>
      <c r="BK1442" s="9"/>
      <c r="BL1442" s="9" t="str">
        <f t="shared" si="2535"/>
        <v/>
      </c>
      <c r="BM1442" s="9"/>
      <c r="BN1442" s="78" t="str">
        <f t="shared" si="2510"/>
        <v/>
      </c>
      <c r="BO1442" s="9" t="str">
        <f t="shared" si="2536"/>
        <v/>
      </c>
      <c r="BP1442" s="10" t="str">
        <f t="shared" si="2537"/>
        <v/>
      </c>
      <c r="BQ1442" s="7"/>
      <c r="BS1442" s="1"/>
      <c r="BT1442" s="15"/>
      <c r="BU1442" s="9"/>
      <c r="BV1442" s="9" t="str">
        <f t="shared" si="2538"/>
        <v/>
      </c>
      <c r="BW1442" s="9"/>
      <c r="BX1442" s="9" t="str">
        <f t="shared" si="2539"/>
        <v/>
      </c>
      <c r="BY1442" s="9"/>
      <c r="BZ1442" s="9" t="str">
        <f t="shared" si="2540"/>
        <v/>
      </c>
      <c r="CA1442" s="9"/>
      <c r="CB1442" s="78"/>
      <c r="CC1442" s="78" t="str">
        <f t="shared" si="2516"/>
        <v/>
      </c>
      <c r="CD1442" s="9" t="str">
        <f t="shared" si="2541"/>
        <v/>
      </c>
      <c r="CE1442" s="10" t="str">
        <f t="shared" si="2542"/>
        <v/>
      </c>
      <c r="CF1442" s="7"/>
      <c r="CH1442" s="15"/>
      <c r="CI1442" s="9"/>
      <c r="CJ1442" s="9" t="str">
        <f t="shared" si="2543"/>
        <v/>
      </c>
      <c r="CK1442" s="9"/>
      <c r="CL1442" s="9" t="str">
        <f t="shared" si="2544"/>
        <v/>
      </c>
      <c r="CM1442" s="9"/>
      <c r="CN1442" s="9" t="str">
        <f t="shared" si="2545"/>
        <v/>
      </c>
      <c r="CO1442" s="9"/>
      <c r="CP1442" s="78"/>
      <c r="CQ1442" s="78" t="str">
        <f t="shared" si="2519"/>
        <v/>
      </c>
      <c r="CR1442" s="9" t="str">
        <f t="shared" si="2546"/>
        <v/>
      </c>
      <c r="CS1442" s="10" t="str">
        <f t="shared" si="2547"/>
        <v/>
      </c>
      <c r="CT1442" s="7"/>
    </row>
    <row r="1443" spans="1:113" ht="15" customHeight="1" thickBot="1">
      <c r="A1443" s="23"/>
      <c r="B1443" s="23"/>
      <c r="C1443" s="24">
        <v>1610</v>
      </c>
      <c r="D1443" s="24">
        <f t="shared" si="2478"/>
        <v>54</v>
      </c>
      <c r="E1443" s="24">
        <v>73</v>
      </c>
      <c r="F1443" s="24">
        <f t="shared" si="2479"/>
        <v>3</v>
      </c>
      <c r="G1443" s="24">
        <v>12</v>
      </c>
      <c r="H1443" s="24">
        <f t="shared" si="2480"/>
        <v>4</v>
      </c>
      <c r="I1443" s="24">
        <v>8</v>
      </c>
      <c r="J1443" s="63" t="str">
        <f t="shared" ref="J1443:K1443" si="2560">IF(C1443="","",J1439)</f>
        <v>プロペラアヒル</v>
      </c>
      <c r="K1443" s="96">
        <f t="shared" si="2560"/>
        <v>180</v>
      </c>
      <c r="L1443" s="24">
        <f t="shared" si="2481"/>
        <v>720</v>
      </c>
      <c r="M1443" s="26">
        <f t="shared" si="2482"/>
        <v>0.13333333333333333</v>
      </c>
      <c r="N1443" s="7"/>
      <c r="P1443" s="23"/>
      <c r="Q1443" s="24">
        <v>1308</v>
      </c>
      <c r="R1443" s="24">
        <f t="shared" si="2483"/>
        <v>58</v>
      </c>
      <c r="S1443" s="24">
        <v>55</v>
      </c>
      <c r="T1443" s="24">
        <f t="shared" si="2484"/>
        <v>3</v>
      </c>
      <c r="U1443" s="24">
        <v>23</v>
      </c>
      <c r="V1443" s="24">
        <f t="shared" si="2485"/>
        <v>2</v>
      </c>
      <c r="W1443" s="24">
        <v>9</v>
      </c>
      <c r="X1443" s="63" t="str">
        <f t="shared" ref="X1443:Y1443" si="2561">IF(Q1443="","",X1439)</f>
        <v>クレしんリストバンド</v>
      </c>
      <c r="Y1443" s="96">
        <f t="shared" si="2561"/>
        <v>237</v>
      </c>
      <c r="Z1443" s="24">
        <f t="shared" si="2487"/>
        <v>474</v>
      </c>
      <c r="AA1443" s="26">
        <f t="shared" si="2488"/>
        <v>8.1724137931034488E-2</v>
      </c>
      <c r="AB1443" s="7"/>
      <c r="AD1443" s="23"/>
      <c r="AE1443" s="24">
        <v>1052</v>
      </c>
      <c r="AF1443" s="24">
        <f t="shared" si="2489"/>
        <v>12</v>
      </c>
      <c r="AG1443" s="24">
        <v>203</v>
      </c>
      <c r="AH1443" s="24">
        <f t="shared" si="2490"/>
        <v>0</v>
      </c>
      <c r="AI1443" s="24">
        <v>14</v>
      </c>
      <c r="AJ1443" s="24">
        <f t="shared" si="2491"/>
        <v>0</v>
      </c>
      <c r="AK1443" s="24">
        <v>4</v>
      </c>
      <c r="AL1443" s="63" t="str">
        <f t="shared" ref="AL1443:AM1443" si="2562">IF(AE1443="","",AL1439)</f>
        <v>ピンクアヒル</v>
      </c>
      <c r="AM1443" s="96">
        <f t="shared" si="2562"/>
        <v>143</v>
      </c>
      <c r="AN1443" s="24">
        <f t="shared" si="2493"/>
        <v>0</v>
      </c>
      <c r="AO1443" s="26">
        <f t="shared" si="2494"/>
        <v>0</v>
      </c>
      <c r="AP1443" s="7" t="s">
        <v>520</v>
      </c>
      <c r="AR1443" s="23"/>
      <c r="AS1443" s="24">
        <v>51</v>
      </c>
      <c r="AT1443" s="24">
        <f t="shared" si="2523"/>
        <v>34</v>
      </c>
      <c r="AU1443" s="24">
        <v>2</v>
      </c>
      <c r="AV1443" s="24">
        <f t="shared" si="2524"/>
        <v>2</v>
      </c>
      <c r="AW1443" s="24">
        <v>7</v>
      </c>
      <c r="AX1443" s="24">
        <f t="shared" si="2525"/>
        <v>2</v>
      </c>
      <c r="AY1443" s="24">
        <v>4</v>
      </c>
      <c r="AZ1443" s="63" t="str">
        <f t="shared" si="2526"/>
        <v>ピクミンヘアクリップ</v>
      </c>
      <c r="BA1443" s="96">
        <f t="shared" si="2553"/>
        <v>506</v>
      </c>
      <c r="BB1443" s="24">
        <f t="shared" si="2527"/>
        <v>1012</v>
      </c>
      <c r="BC1443" s="26">
        <f t="shared" si="2528"/>
        <v>0.29764705882352943</v>
      </c>
      <c r="BD1443" s="26"/>
      <c r="BF1443" s="15"/>
      <c r="BG1443" s="9"/>
      <c r="BH1443" s="9" t="str">
        <f t="shared" si="2533"/>
        <v/>
      </c>
      <c r="BI1443" s="73"/>
      <c r="BJ1443" s="9" t="str">
        <f t="shared" si="2534"/>
        <v/>
      </c>
      <c r="BK1443" s="9"/>
      <c r="BL1443" s="9" t="str">
        <f t="shared" si="2535"/>
        <v/>
      </c>
      <c r="BM1443" s="9"/>
      <c r="BN1443" s="78" t="str">
        <f t="shared" si="2510"/>
        <v/>
      </c>
      <c r="BO1443" s="9" t="str">
        <f t="shared" si="2536"/>
        <v/>
      </c>
      <c r="BP1443" s="10" t="str">
        <f t="shared" si="2537"/>
        <v/>
      </c>
      <c r="BQ1443" s="7"/>
      <c r="BS1443" s="1"/>
      <c r="BT1443" s="15"/>
      <c r="BU1443" s="9"/>
      <c r="BV1443" s="9" t="str">
        <f t="shared" si="2538"/>
        <v/>
      </c>
      <c r="BW1443" s="9"/>
      <c r="BX1443" s="9" t="str">
        <f t="shared" si="2539"/>
        <v/>
      </c>
      <c r="BY1443" s="9"/>
      <c r="BZ1443" s="9" t="str">
        <f t="shared" si="2540"/>
        <v/>
      </c>
      <c r="CA1443" s="9"/>
      <c r="CB1443" s="78"/>
      <c r="CC1443" s="78" t="str">
        <f t="shared" si="2516"/>
        <v/>
      </c>
      <c r="CD1443" s="9" t="str">
        <f t="shared" si="2541"/>
        <v/>
      </c>
      <c r="CE1443" s="10" t="str">
        <f t="shared" si="2542"/>
        <v/>
      </c>
      <c r="CF1443" s="7"/>
      <c r="CH1443" s="15"/>
      <c r="CI1443" s="9"/>
      <c r="CJ1443" s="9" t="str">
        <f t="shared" si="2543"/>
        <v/>
      </c>
      <c r="CK1443" s="9"/>
      <c r="CL1443" s="9" t="str">
        <f t="shared" si="2544"/>
        <v/>
      </c>
      <c r="CM1443" s="9"/>
      <c r="CN1443" s="9" t="str">
        <f t="shared" si="2545"/>
        <v/>
      </c>
      <c r="CO1443" s="9"/>
      <c r="CP1443" s="78"/>
      <c r="CQ1443" s="78" t="str">
        <f t="shared" si="2519"/>
        <v/>
      </c>
      <c r="CR1443" s="9" t="str">
        <f t="shared" si="2546"/>
        <v/>
      </c>
      <c r="CS1443" s="10" t="str">
        <f t="shared" si="2547"/>
        <v/>
      </c>
      <c r="CT1443" s="7"/>
    </row>
    <row r="1444" spans="1:113" ht="15" customHeight="1" thickTop="1">
      <c r="A1444" s="89">
        <v>45556</v>
      </c>
      <c r="B1444" s="6">
        <f>IF(A1444="","",SUM(D1444:D1447)+SUM(R1444:R1447)+SUM(AF1444:AF1447)+SUM(AT1444:AT1447)+BV1432+BH1432)</f>
        <v>2208</v>
      </c>
      <c r="C1444" s="78">
        <v>1945</v>
      </c>
      <c r="D1444" s="78">
        <f t="shared" si="2478"/>
        <v>209</v>
      </c>
      <c r="E1444" s="78">
        <v>51</v>
      </c>
      <c r="F1444" s="28">
        <f t="shared" si="2479"/>
        <v>7</v>
      </c>
      <c r="G1444" s="78">
        <v>11</v>
      </c>
      <c r="H1444" s="78">
        <f t="shared" si="2480"/>
        <v>7</v>
      </c>
      <c r="I1444" s="78">
        <v>6</v>
      </c>
      <c r="J1444" s="90" t="str">
        <f t="shared" ref="J1444:K1444" si="2563">IF(C1444="","",J1440)</f>
        <v>サンリオ和柄がま口</v>
      </c>
      <c r="K1444" s="91">
        <f t="shared" si="2563"/>
        <v>362</v>
      </c>
      <c r="L1444" s="28">
        <f t="shared" si="2481"/>
        <v>2534</v>
      </c>
      <c r="M1444" s="29">
        <f t="shared" si="2482"/>
        <v>0.12124401913875599</v>
      </c>
      <c r="N1444" s="7"/>
      <c r="P1444" s="89">
        <f>IF(A1444="","",A1444)</f>
        <v>45556</v>
      </c>
      <c r="Q1444" s="78">
        <v>1891</v>
      </c>
      <c r="R1444" s="78">
        <f t="shared" si="2483"/>
        <v>112</v>
      </c>
      <c r="S1444" s="78">
        <v>32</v>
      </c>
      <c r="T1444" s="28">
        <f t="shared" si="2484"/>
        <v>4</v>
      </c>
      <c r="U1444" s="78">
        <v>19</v>
      </c>
      <c r="V1444" s="78">
        <f t="shared" si="2485"/>
        <v>5</v>
      </c>
      <c r="W1444" s="78">
        <v>5</v>
      </c>
      <c r="X1444" s="90" t="str">
        <f t="shared" ref="X1444:Y1444" si="2564">IF(Q1444="","",X1440)</f>
        <v>2CBC</v>
      </c>
      <c r="Y1444" s="91">
        <f t="shared" si="2564"/>
        <v>700</v>
      </c>
      <c r="Z1444" s="28">
        <f t="shared" si="2487"/>
        <v>3500</v>
      </c>
      <c r="AA1444" s="29">
        <f t="shared" si="2488"/>
        <v>0.3125</v>
      </c>
      <c r="AB1444" s="7"/>
      <c r="AD1444" s="89">
        <f>IF(A1444="","",A1444)</f>
        <v>45556</v>
      </c>
      <c r="AE1444" s="78">
        <v>856</v>
      </c>
      <c r="AF1444" s="78">
        <f t="shared" si="2489"/>
        <v>40</v>
      </c>
      <c r="AG1444" s="78">
        <v>17</v>
      </c>
      <c r="AH1444" s="28">
        <f t="shared" si="2490"/>
        <v>2</v>
      </c>
      <c r="AI1444" s="78">
        <v>18</v>
      </c>
      <c r="AJ1444" s="78">
        <f t="shared" si="2491"/>
        <v>2</v>
      </c>
      <c r="AK1444" s="78">
        <v>5</v>
      </c>
      <c r="AL1444" s="90" t="str">
        <f t="shared" ref="AL1444:AM1444" si="2565">IF(AE1444="","",AL1440)</f>
        <v>ジョージがま口</v>
      </c>
      <c r="AM1444" s="91">
        <f t="shared" si="2565"/>
        <v>347</v>
      </c>
      <c r="AN1444" s="28">
        <f t="shared" si="2493"/>
        <v>694</v>
      </c>
      <c r="AO1444" s="29">
        <f t="shared" si="2494"/>
        <v>0.17349999999999999</v>
      </c>
      <c r="AP1444" s="7" t="s">
        <v>521</v>
      </c>
      <c r="AR1444" s="89">
        <f>IF(A1444="","",A1444)</f>
        <v>45556</v>
      </c>
      <c r="AS1444" s="78">
        <v>114</v>
      </c>
      <c r="AT1444" s="78">
        <f t="shared" si="2523"/>
        <v>67</v>
      </c>
      <c r="AU1444" s="78">
        <v>6</v>
      </c>
      <c r="AV1444" s="78">
        <f t="shared" si="2524"/>
        <v>3</v>
      </c>
      <c r="AW1444" s="78">
        <v>11</v>
      </c>
      <c r="AX1444" s="78">
        <f t="shared" si="2525"/>
        <v>4</v>
      </c>
      <c r="AY1444" s="78">
        <v>0</v>
      </c>
      <c r="AZ1444" s="90" t="str">
        <f t="shared" si="2526"/>
        <v>プチリップブラシ</v>
      </c>
      <c r="BA1444" s="91">
        <f t="shared" si="2553"/>
        <v>196</v>
      </c>
      <c r="BB1444" s="28">
        <f t="shared" si="2527"/>
        <v>784</v>
      </c>
      <c r="BC1444" s="29">
        <f t="shared" si="2528"/>
        <v>0.11701492537313433</v>
      </c>
      <c r="BD1444" s="29"/>
      <c r="BF1444" s="15"/>
      <c r="BG1444" s="9"/>
      <c r="BH1444" s="9" t="str">
        <f t="shared" si="2533"/>
        <v/>
      </c>
      <c r="BI1444" s="73"/>
      <c r="BJ1444" s="9" t="str">
        <f t="shared" si="2534"/>
        <v/>
      </c>
      <c r="BK1444" s="9"/>
      <c r="BL1444" s="9" t="str">
        <f t="shared" si="2535"/>
        <v/>
      </c>
      <c r="BM1444" s="9"/>
      <c r="BN1444" s="78" t="str">
        <f t="shared" si="2510"/>
        <v/>
      </c>
      <c r="BO1444" s="9" t="str">
        <f t="shared" si="2536"/>
        <v/>
      </c>
      <c r="BP1444" s="10" t="str">
        <f t="shared" si="2537"/>
        <v/>
      </c>
      <c r="BQ1444" s="7"/>
      <c r="BS1444" s="1"/>
      <c r="BT1444" s="15"/>
      <c r="BU1444" s="9"/>
      <c r="BV1444" s="9" t="str">
        <f t="shared" si="2538"/>
        <v/>
      </c>
      <c r="BW1444" s="9"/>
      <c r="BX1444" s="9" t="str">
        <f t="shared" si="2539"/>
        <v/>
      </c>
      <c r="BY1444" s="9"/>
      <c r="BZ1444" s="9" t="str">
        <f t="shared" si="2540"/>
        <v/>
      </c>
      <c r="CA1444" s="9"/>
      <c r="CB1444" s="78"/>
      <c r="CC1444" s="78" t="str">
        <f t="shared" si="2516"/>
        <v/>
      </c>
      <c r="CD1444" s="9" t="str">
        <f t="shared" si="2541"/>
        <v/>
      </c>
      <c r="CE1444" s="10" t="str">
        <f t="shared" si="2542"/>
        <v/>
      </c>
      <c r="CF1444" s="7"/>
      <c r="CH1444" s="15"/>
      <c r="CI1444" s="9"/>
      <c r="CJ1444" s="9" t="str">
        <f t="shared" si="2543"/>
        <v/>
      </c>
      <c r="CK1444" s="9"/>
      <c r="CL1444" s="9" t="str">
        <f t="shared" si="2544"/>
        <v/>
      </c>
      <c r="CM1444" s="9"/>
      <c r="CN1444" s="9" t="str">
        <f t="shared" si="2545"/>
        <v/>
      </c>
      <c r="CO1444" s="9"/>
      <c r="CP1444" s="78"/>
      <c r="CQ1444" s="78" t="str">
        <f t="shared" si="2519"/>
        <v/>
      </c>
      <c r="CR1444" s="9" t="str">
        <f t="shared" si="2546"/>
        <v/>
      </c>
      <c r="CS1444" s="10" t="str">
        <f t="shared" si="2547"/>
        <v/>
      </c>
      <c r="CT1444" s="7"/>
    </row>
    <row r="1445" spans="1:113" ht="15" customHeight="1">
      <c r="A1445" s="15"/>
      <c r="B1445" s="15"/>
      <c r="C1445" s="9">
        <v>2464</v>
      </c>
      <c r="D1445" s="9">
        <f t="shared" si="2478"/>
        <v>232</v>
      </c>
      <c r="E1445" s="9">
        <v>35</v>
      </c>
      <c r="F1445" s="9">
        <f t="shared" si="2479"/>
        <v>4</v>
      </c>
      <c r="G1445" s="9">
        <v>5</v>
      </c>
      <c r="H1445" s="9">
        <f t="shared" si="2480"/>
        <v>4</v>
      </c>
      <c r="I1445" s="9">
        <v>6</v>
      </c>
      <c r="J1445" s="62" t="str">
        <f t="shared" ref="J1445:K1445" si="2566">IF(C1445="","",J1441)</f>
        <v>ピクミンマスコット</v>
      </c>
      <c r="K1445" s="95">
        <f t="shared" si="2566"/>
        <v>682</v>
      </c>
      <c r="L1445" s="9">
        <f t="shared" si="2481"/>
        <v>2728</v>
      </c>
      <c r="M1445" s="10">
        <f t="shared" si="2482"/>
        <v>0.11758620689655172</v>
      </c>
      <c r="N1445" s="7"/>
      <c r="P1445" s="15"/>
      <c r="Q1445" s="9">
        <v>2405</v>
      </c>
      <c r="R1445" s="9">
        <f t="shared" si="2483"/>
        <v>187</v>
      </c>
      <c r="S1445" s="9">
        <v>104</v>
      </c>
      <c r="T1445" s="9">
        <f t="shared" si="2484"/>
        <v>10</v>
      </c>
      <c r="U1445" s="9">
        <v>15</v>
      </c>
      <c r="V1445" s="9">
        <f t="shared" si="2485"/>
        <v>10</v>
      </c>
      <c r="W1445" s="1">
        <v>8</v>
      </c>
      <c r="X1445" s="62" t="str">
        <f t="shared" ref="X1445:Y1445" si="2567">IF(Q1445="","",X1441)</f>
        <v>グミッツェル</v>
      </c>
      <c r="Y1445" s="9">
        <f t="shared" si="2567"/>
        <v>165</v>
      </c>
      <c r="Z1445" s="9">
        <f t="shared" si="2487"/>
        <v>1650</v>
      </c>
      <c r="AA1445" s="10">
        <f t="shared" si="2488"/>
        <v>8.8235294117647065E-2</v>
      </c>
      <c r="AB1445" s="7"/>
      <c r="AD1445" s="15"/>
      <c r="AE1445" s="9">
        <v>966</v>
      </c>
      <c r="AF1445" s="9">
        <f t="shared" si="2489"/>
        <v>145</v>
      </c>
      <c r="AG1445" s="9">
        <v>28</v>
      </c>
      <c r="AH1445" s="9">
        <f t="shared" si="2490"/>
        <v>5</v>
      </c>
      <c r="AI1445" s="9">
        <v>30</v>
      </c>
      <c r="AJ1445" s="9">
        <f t="shared" si="2491"/>
        <v>6</v>
      </c>
      <c r="AK1445" s="1">
        <v>10</v>
      </c>
      <c r="AL1445" s="62" t="s">
        <v>282</v>
      </c>
      <c r="AM1445" s="9">
        <v>500</v>
      </c>
      <c r="AN1445" s="9">
        <f t="shared" si="2493"/>
        <v>3000</v>
      </c>
      <c r="AO1445" s="10">
        <f t="shared" si="2494"/>
        <v>0.20689655172413793</v>
      </c>
      <c r="AP1445" s="7"/>
      <c r="AR1445" s="15"/>
      <c r="AS1445" s="9">
        <v>225</v>
      </c>
      <c r="AT1445" s="9">
        <f t="shared" si="2523"/>
        <v>144</v>
      </c>
      <c r="AU1445" s="9">
        <v>22</v>
      </c>
      <c r="AV1445" s="9">
        <f t="shared" si="2524"/>
        <v>12</v>
      </c>
      <c r="AW1445" s="9">
        <v>120</v>
      </c>
      <c r="AX1445" s="78">
        <f t="shared" si="2525"/>
        <v>20</v>
      </c>
      <c r="AY1445" s="9">
        <v>0</v>
      </c>
      <c r="AZ1445" s="62" t="str">
        <f t="shared" si="2526"/>
        <v>プチリップ</v>
      </c>
      <c r="BA1445" s="95">
        <f t="shared" si="2553"/>
        <v>100</v>
      </c>
      <c r="BB1445" s="9">
        <f t="shared" si="2527"/>
        <v>2000</v>
      </c>
      <c r="BC1445" s="10">
        <f t="shared" si="2528"/>
        <v>0.1388888888888889</v>
      </c>
      <c r="BD1445" s="10"/>
      <c r="BF1445" s="15"/>
      <c r="BG1445" s="9"/>
      <c r="BH1445" s="9" t="str">
        <f t="shared" si="2533"/>
        <v/>
      </c>
      <c r="BI1445" s="73"/>
      <c r="BJ1445" s="9" t="str">
        <f t="shared" si="2534"/>
        <v/>
      </c>
      <c r="BK1445" s="9"/>
      <c r="BL1445" s="9" t="str">
        <f t="shared" si="2535"/>
        <v/>
      </c>
      <c r="BM1445" s="9"/>
      <c r="BN1445" s="9"/>
      <c r="BO1445" s="9" t="str">
        <f t="shared" si="2536"/>
        <v/>
      </c>
      <c r="BP1445" s="10" t="str">
        <f t="shared" si="2537"/>
        <v/>
      </c>
      <c r="BQ1445" s="7"/>
      <c r="BS1445" s="1"/>
      <c r="BT1445" s="15"/>
      <c r="BU1445" s="9"/>
      <c r="BV1445" s="9" t="str">
        <f t="shared" si="2538"/>
        <v/>
      </c>
      <c r="BW1445" s="9"/>
      <c r="BX1445" s="9" t="str">
        <f t="shared" si="2539"/>
        <v/>
      </c>
      <c r="BY1445" s="9"/>
      <c r="BZ1445" s="9" t="str">
        <f t="shared" si="2540"/>
        <v/>
      </c>
      <c r="CA1445" s="9"/>
      <c r="CB1445" s="9"/>
      <c r="CC1445" s="9"/>
      <c r="CD1445" s="9" t="str">
        <f t="shared" si="2541"/>
        <v/>
      </c>
      <c r="CE1445" s="10" t="str">
        <f t="shared" si="2542"/>
        <v/>
      </c>
      <c r="CF1445" s="7"/>
      <c r="CH1445" s="15"/>
      <c r="CI1445" s="9"/>
      <c r="CJ1445" s="9" t="str">
        <f t="shared" si="2543"/>
        <v/>
      </c>
      <c r="CK1445" s="9"/>
      <c r="CL1445" s="9" t="str">
        <f t="shared" si="2544"/>
        <v/>
      </c>
      <c r="CM1445" s="9"/>
      <c r="CN1445" s="9" t="str">
        <f t="shared" si="2545"/>
        <v/>
      </c>
      <c r="CO1445" s="9"/>
      <c r="CP1445" s="9"/>
      <c r="CQ1445" s="9"/>
      <c r="CR1445" s="9" t="str">
        <f t="shared" si="2546"/>
        <v/>
      </c>
      <c r="CS1445" s="10" t="str">
        <f t="shared" si="2547"/>
        <v/>
      </c>
      <c r="CT1445" s="7"/>
    </row>
    <row r="1446" spans="1:113" ht="15" customHeight="1">
      <c r="A1446" s="15"/>
      <c r="B1446" s="15"/>
      <c r="C1446" s="9">
        <v>2088</v>
      </c>
      <c r="D1446" s="9">
        <f t="shared" si="2478"/>
        <v>156</v>
      </c>
      <c r="E1446" s="9">
        <v>68</v>
      </c>
      <c r="F1446" s="9">
        <f t="shared" si="2479"/>
        <v>10</v>
      </c>
      <c r="G1446" s="9">
        <v>10</v>
      </c>
      <c r="H1446" s="9">
        <f t="shared" si="2480"/>
        <v>10</v>
      </c>
      <c r="I1446" s="9">
        <v>8</v>
      </c>
      <c r="J1446" s="62" t="str">
        <f t="shared" ref="J1446:K1446" si="2568">IF(C1446="","",J1442)</f>
        <v>グミッツェルプチ</v>
      </c>
      <c r="K1446" s="9">
        <f t="shared" si="2568"/>
        <v>188</v>
      </c>
      <c r="L1446" s="9">
        <f t="shared" si="2481"/>
        <v>1880</v>
      </c>
      <c r="M1446" s="10">
        <f t="shared" si="2482"/>
        <v>0.12051282051282051</v>
      </c>
      <c r="N1446" s="7"/>
      <c r="P1446" s="15"/>
      <c r="Q1446" s="9">
        <v>1535</v>
      </c>
      <c r="R1446" s="9">
        <f t="shared" si="2483"/>
        <v>137</v>
      </c>
      <c r="S1446" s="9">
        <v>38</v>
      </c>
      <c r="T1446" s="9">
        <f t="shared" si="2484"/>
        <v>4</v>
      </c>
      <c r="U1446" s="9">
        <v>13</v>
      </c>
      <c r="V1446" s="9">
        <f t="shared" si="2485"/>
        <v>4</v>
      </c>
      <c r="W1446" s="9">
        <v>5</v>
      </c>
      <c r="X1446" s="62" t="str">
        <f t="shared" ref="X1446:Y1446" si="2569">IF(Q1446="","",X1442)</f>
        <v>サンリオキーケース</v>
      </c>
      <c r="Y1446" s="9">
        <f t="shared" si="2569"/>
        <v>640</v>
      </c>
      <c r="Z1446" s="9">
        <f t="shared" si="2487"/>
        <v>2560</v>
      </c>
      <c r="AA1446" s="10">
        <f t="shared" si="2488"/>
        <v>0.18686131386861313</v>
      </c>
      <c r="AB1446" s="7"/>
      <c r="AD1446" s="15"/>
      <c r="AE1446" s="9">
        <v>485</v>
      </c>
      <c r="AF1446" s="9">
        <f t="shared" si="2489"/>
        <v>56</v>
      </c>
      <c r="AG1446" s="9">
        <v>28</v>
      </c>
      <c r="AH1446" s="9">
        <f t="shared" si="2490"/>
        <v>3</v>
      </c>
      <c r="AI1446" s="9">
        <v>120</v>
      </c>
      <c r="AJ1446" s="9">
        <f t="shared" si="2491"/>
        <v>6</v>
      </c>
      <c r="AK1446" s="9">
        <v>70</v>
      </c>
      <c r="AL1446" s="62" t="s">
        <v>449</v>
      </c>
      <c r="AM1446" s="9">
        <v>25</v>
      </c>
      <c r="AN1446" s="9">
        <f t="shared" si="2493"/>
        <v>150</v>
      </c>
      <c r="AO1446" s="10">
        <f t="shared" si="2494"/>
        <v>2.6785714285714284E-2</v>
      </c>
      <c r="AP1446" s="7" t="s">
        <v>522</v>
      </c>
      <c r="AR1446" s="17"/>
      <c r="AS1446" s="9">
        <v>166</v>
      </c>
      <c r="AT1446" s="9">
        <f t="shared" si="2523"/>
        <v>70</v>
      </c>
      <c r="AU1446" s="9">
        <v>6</v>
      </c>
      <c r="AV1446" s="9">
        <f t="shared" si="2524"/>
        <v>2</v>
      </c>
      <c r="AW1446" s="9">
        <v>5</v>
      </c>
      <c r="AX1446" s="9">
        <f t="shared" si="2525"/>
        <v>2</v>
      </c>
      <c r="AY1446" s="9">
        <v>6</v>
      </c>
      <c r="AZ1446" s="62" t="str">
        <f t="shared" si="2526"/>
        <v>サンリオポーチ</v>
      </c>
      <c r="BA1446" s="9">
        <f t="shared" si="2553"/>
        <v>774</v>
      </c>
      <c r="BB1446" s="9">
        <f t="shared" si="2527"/>
        <v>1548</v>
      </c>
      <c r="BC1446" s="10">
        <f t="shared" si="2528"/>
        <v>0.22114285714285714</v>
      </c>
      <c r="BD1446" s="10"/>
      <c r="BF1446" s="15"/>
      <c r="BG1446" s="9"/>
      <c r="BH1446" s="9" t="str">
        <f t="shared" si="2533"/>
        <v/>
      </c>
      <c r="BI1446" s="73"/>
      <c r="BJ1446" s="9" t="str">
        <f t="shared" si="2534"/>
        <v/>
      </c>
      <c r="BK1446" s="9"/>
      <c r="BL1446" s="9" t="str">
        <f t="shared" si="2535"/>
        <v/>
      </c>
      <c r="BM1446" s="9"/>
      <c r="BN1446" s="9"/>
      <c r="BO1446" s="9" t="str">
        <f t="shared" si="2536"/>
        <v/>
      </c>
      <c r="BP1446" s="10" t="str">
        <f t="shared" si="2537"/>
        <v/>
      </c>
      <c r="BQ1446" s="7"/>
      <c r="BS1446" s="1"/>
      <c r="BT1446" s="15"/>
      <c r="BU1446" s="9"/>
      <c r="BV1446" s="9" t="str">
        <f t="shared" si="2538"/>
        <v/>
      </c>
      <c r="BW1446" s="9"/>
      <c r="BX1446" s="9" t="str">
        <f t="shared" si="2539"/>
        <v/>
      </c>
      <c r="BY1446" s="9"/>
      <c r="BZ1446" s="9" t="str">
        <f t="shared" si="2540"/>
        <v/>
      </c>
      <c r="CA1446" s="9"/>
      <c r="CB1446" s="9"/>
      <c r="CC1446" s="9"/>
      <c r="CD1446" s="9" t="str">
        <f t="shared" si="2541"/>
        <v/>
      </c>
      <c r="CE1446" s="10" t="str">
        <f t="shared" si="2542"/>
        <v/>
      </c>
      <c r="CF1446" s="7"/>
      <c r="CH1446" s="15"/>
      <c r="CI1446" s="9"/>
      <c r="CJ1446" s="9" t="str">
        <f t="shared" si="2543"/>
        <v/>
      </c>
      <c r="CK1446" s="9"/>
      <c r="CL1446" s="9" t="str">
        <f t="shared" si="2544"/>
        <v/>
      </c>
      <c r="CM1446" s="9"/>
      <c r="CN1446" s="9" t="str">
        <f t="shared" si="2545"/>
        <v/>
      </c>
      <c r="CO1446" s="9"/>
      <c r="CP1446" s="9"/>
      <c r="CQ1446" s="9"/>
      <c r="CR1446" s="9" t="str">
        <f t="shared" si="2546"/>
        <v/>
      </c>
      <c r="CS1446" s="10" t="str">
        <f t="shared" si="2547"/>
        <v/>
      </c>
      <c r="CT1446" s="7"/>
    </row>
    <row r="1447" spans="1:113" ht="15" customHeight="1" thickBot="1">
      <c r="A1447" s="23"/>
      <c r="B1447" s="23"/>
      <c r="C1447" s="24">
        <v>1750</v>
      </c>
      <c r="D1447" s="24">
        <f t="shared" si="2478"/>
        <v>140</v>
      </c>
      <c r="E1447" s="24">
        <v>81</v>
      </c>
      <c r="F1447" s="24">
        <f t="shared" si="2479"/>
        <v>8</v>
      </c>
      <c r="G1447" s="24">
        <v>12</v>
      </c>
      <c r="H1447" s="24">
        <f t="shared" si="2480"/>
        <v>8</v>
      </c>
      <c r="I1447" s="24">
        <v>4</v>
      </c>
      <c r="J1447" s="63" t="str">
        <f t="shared" ref="J1447:K1447" si="2570">IF(C1447="","",J1443)</f>
        <v>プロペラアヒル</v>
      </c>
      <c r="K1447" s="96">
        <f t="shared" si="2570"/>
        <v>180</v>
      </c>
      <c r="L1447" s="24">
        <f t="shared" si="2481"/>
        <v>1440</v>
      </c>
      <c r="M1447" s="26">
        <f t="shared" si="2482"/>
        <v>0.10285714285714286</v>
      </c>
      <c r="N1447" s="7"/>
      <c r="P1447" s="23"/>
      <c r="Q1447" s="24">
        <v>1367</v>
      </c>
      <c r="R1447" s="24">
        <f t="shared" si="2483"/>
        <v>59</v>
      </c>
      <c r="S1447" s="24">
        <v>58</v>
      </c>
      <c r="T1447" s="24">
        <f t="shared" si="2484"/>
        <v>3</v>
      </c>
      <c r="U1447" s="24">
        <v>29</v>
      </c>
      <c r="V1447" s="24">
        <f t="shared" si="2485"/>
        <v>3</v>
      </c>
      <c r="W1447" s="24">
        <v>0</v>
      </c>
      <c r="X1447" s="63" t="str">
        <f t="shared" ref="X1447:Y1447" si="2571">IF(Q1447="","",X1443)</f>
        <v>クレしんリストバンド</v>
      </c>
      <c r="Y1447" s="96">
        <f t="shared" si="2571"/>
        <v>237</v>
      </c>
      <c r="Z1447" s="24">
        <f t="shared" si="2487"/>
        <v>711</v>
      </c>
      <c r="AA1447" s="26">
        <f t="shared" si="2488"/>
        <v>0.12050847457627119</v>
      </c>
      <c r="AB1447" s="7"/>
      <c r="AD1447" s="23"/>
      <c r="AE1447" s="24">
        <v>1141</v>
      </c>
      <c r="AF1447" s="24">
        <f t="shared" si="2489"/>
        <v>89</v>
      </c>
      <c r="AG1447" s="24">
        <v>209</v>
      </c>
      <c r="AH1447" s="24">
        <f t="shared" si="2490"/>
        <v>6</v>
      </c>
      <c r="AI1447" s="24">
        <v>13</v>
      </c>
      <c r="AJ1447" s="24">
        <f t="shared" si="2491"/>
        <v>5</v>
      </c>
      <c r="AK1447" s="24">
        <v>-1</v>
      </c>
      <c r="AL1447" s="63" t="s">
        <v>420</v>
      </c>
      <c r="AM1447" s="96">
        <v>550</v>
      </c>
      <c r="AN1447" s="24">
        <f t="shared" si="2493"/>
        <v>2750</v>
      </c>
      <c r="AO1447" s="26">
        <f t="shared" si="2494"/>
        <v>0.3089887640449438</v>
      </c>
      <c r="AP1447" s="7" t="s">
        <v>523</v>
      </c>
      <c r="AR1447" s="23"/>
      <c r="AS1447" s="24">
        <v>126</v>
      </c>
      <c r="AT1447" s="24">
        <f t="shared" si="2523"/>
        <v>75</v>
      </c>
      <c r="AU1447" s="24">
        <v>4</v>
      </c>
      <c r="AV1447" s="24">
        <f t="shared" si="2524"/>
        <v>2</v>
      </c>
      <c r="AW1447" s="24">
        <v>8</v>
      </c>
      <c r="AX1447" s="24">
        <f t="shared" si="2525"/>
        <v>3</v>
      </c>
      <c r="AY1447" s="24">
        <v>1</v>
      </c>
      <c r="AZ1447" s="63" t="str">
        <f t="shared" si="2526"/>
        <v>ピクミンヘアクリップ</v>
      </c>
      <c r="BA1447" s="96">
        <f t="shared" si="2553"/>
        <v>506</v>
      </c>
      <c r="BB1447" s="24">
        <f t="shared" si="2527"/>
        <v>1518</v>
      </c>
      <c r="BC1447" s="26">
        <f t="shared" si="2528"/>
        <v>0.2024</v>
      </c>
      <c r="BD1447" s="26"/>
      <c r="BF1447" s="15"/>
      <c r="BG1447" s="9"/>
      <c r="BH1447" s="9" t="str">
        <f t="shared" si="2533"/>
        <v/>
      </c>
      <c r="BI1447" s="73"/>
      <c r="BJ1447" s="9" t="str">
        <f t="shared" si="2534"/>
        <v/>
      </c>
      <c r="BK1447" s="9"/>
      <c r="BL1447" s="9" t="str">
        <f t="shared" si="2535"/>
        <v/>
      </c>
      <c r="BM1447" s="9"/>
      <c r="BN1447" s="9"/>
      <c r="BO1447" s="9" t="str">
        <f t="shared" si="2536"/>
        <v/>
      </c>
      <c r="BP1447" s="10" t="str">
        <f t="shared" si="2537"/>
        <v/>
      </c>
      <c r="BQ1447" s="7"/>
      <c r="BS1447" s="1"/>
      <c r="BT1447" s="15"/>
      <c r="BU1447" s="9"/>
      <c r="BV1447" s="9" t="str">
        <f t="shared" si="2538"/>
        <v/>
      </c>
      <c r="BW1447" s="9"/>
      <c r="BX1447" s="9" t="str">
        <f t="shared" si="2539"/>
        <v/>
      </c>
      <c r="BY1447" s="9"/>
      <c r="BZ1447" s="9" t="str">
        <f t="shared" si="2540"/>
        <v/>
      </c>
      <c r="CA1447" s="9"/>
      <c r="CB1447" s="9"/>
      <c r="CC1447" s="9"/>
      <c r="CD1447" s="9" t="str">
        <f t="shared" si="2541"/>
        <v/>
      </c>
      <c r="CE1447" s="10" t="str">
        <f t="shared" si="2542"/>
        <v/>
      </c>
      <c r="CF1447" s="7"/>
      <c r="CH1447" s="15"/>
      <c r="CI1447" s="9"/>
      <c r="CJ1447" s="9" t="str">
        <f t="shared" si="2543"/>
        <v/>
      </c>
      <c r="CK1447" s="9"/>
      <c r="CL1447" s="9" t="str">
        <f t="shared" si="2544"/>
        <v/>
      </c>
      <c r="CM1447" s="9"/>
      <c r="CN1447" s="9" t="str">
        <f t="shared" si="2545"/>
        <v/>
      </c>
      <c r="CO1447" s="9"/>
      <c r="CP1447" s="9"/>
      <c r="CQ1447" s="9"/>
      <c r="CR1447" s="9" t="str">
        <f t="shared" si="2546"/>
        <v/>
      </c>
      <c r="CS1447" s="10" t="str">
        <f t="shared" si="2547"/>
        <v/>
      </c>
      <c r="CT1447" s="7"/>
    </row>
    <row r="1448" spans="1:113" ht="15" customHeight="1" thickTop="1">
      <c r="A1448" s="89">
        <v>45564</v>
      </c>
      <c r="B1448" s="6">
        <f>IF(A1448="","",SUM(D1448:D1451)+SUM(R1448:R1451)+SUM(AF1448:AF1451)+SUM(AT1448:AT1451)+BV1433+BH1433)</f>
        <v>2290</v>
      </c>
      <c r="C1448" s="78">
        <v>2052</v>
      </c>
      <c r="D1448" s="78">
        <f t="shared" si="2478"/>
        <v>107</v>
      </c>
      <c r="E1448" s="78">
        <v>58</v>
      </c>
      <c r="F1448" s="78">
        <f t="shared" si="2479"/>
        <v>7</v>
      </c>
      <c r="G1448" s="78">
        <v>10</v>
      </c>
      <c r="H1448" s="78">
        <f t="shared" si="2480"/>
        <v>7</v>
      </c>
      <c r="I1448" s="78">
        <v>8</v>
      </c>
      <c r="J1448" s="90" t="str">
        <f t="shared" ref="J1448:K1448" si="2572">IF(C1448="","",J1444)</f>
        <v>サンリオ和柄がま口</v>
      </c>
      <c r="K1448" s="91">
        <f t="shared" si="2572"/>
        <v>362</v>
      </c>
      <c r="L1448" s="28">
        <f t="shared" si="2481"/>
        <v>2534</v>
      </c>
      <c r="M1448" s="29">
        <f t="shared" si="2482"/>
        <v>0.23682242990654206</v>
      </c>
      <c r="N1448" s="7"/>
      <c r="P1448" s="89">
        <f>IF(A1448="","",A1448)</f>
        <v>45564</v>
      </c>
      <c r="Q1448" s="78">
        <v>1965</v>
      </c>
      <c r="R1448" s="78">
        <f t="shared" si="2483"/>
        <v>74</v>
      </c>
      <c r="S1448" s="78">
        <v>33</v>
      </c>
      <c r="T1448" s="78">
        <f t="shared" si="2484"/>
        <v>1</v>
      </c>
      <c r="U1448" s="78">
        <v>23</v>
      </c>
      <c r="V1448" s="78">
        <f t="shared" si="2485"/>
        <v>1</v>
      </c>
      <c r="W1448" s="78">
        <v>0</v>
      </c>
      <c r="X1448" s="90" t="str">
        <f t="shared" ref="X1448:Y1448" si="2573">IF(Q1448="","",X1444)</f>
        <v>2CBC</v>
      </c>
      <c r="Y1448" s="91">
        <f t="shared" si="2573"/>
        <v>700</v>
      </c>
      <c r="Z1448" s="28">
        <f t="shared" si="2487"/>
        <v>700</v>
      </c>
      <c r="AA1448" s="29">
        <f t="shared" si="2488"/>
        <v>9.45945945945946E-2</v>
      </c>
      <c r="AB1448" s="7"/>
      <c r="AD1448" s="89">
        <f>IF(A1448="","",A1448)</f>
        <v>45564</v>
      </c>
      <c r="AE1448" s="78">
        <v>997</v>
      </c>
      <c r="AF1448" s="78">
        <f t="shared" si="2489"/>
        <v>141</v>
      </c>
      <c r="AG1448" s="78">
        <v>22</v>
      </c>
      <c r="AH1448" s="78">
        <f t="shared" si="2490"/>
        <v>5</v>
      </c>
      <c r="AI1448" s="78">
        <v>18</v>
      </c>
      <c r="AJ1448" s="78">
        <f t="shared" si="2491"/>
        <v>5</v>
      </c>
      <c r="AK1448" s="78">
        <v>0</v>
      </c>
      <c r="AL1448" s="90" t="s">
        <v>420</v>
      </c>
      <c r="AM1448" s="91">
        <v>550</v>
      </c>
      <c r="AN1448" s="28">
        <f t="shared" si="2493"/>
        <v>2750</v>
      </c>
      <c r="AO1448" s="29">
        <f t="shared" si="2494"/>
        <v>0.19503546099290781</v>
      </c>
      <c r="AP1448" s="7"/>
      <c r="AR1448" s="89">
        <f>IF(A1448="","",A1448)</f>
        <v>45564</v>
      </c>
      <c r="AS1448" s="78">
        <v>229</v>
      </c>
      <c r="AT1448" s="78">
        <f t="shared" si="2523"/>
        <v>115</v>
      </c>
      <c r="AU1448" s="78">
        <v>9</v>
      </c>
      <c r="AV1448" s="28">
        <f t="shared" si="2524"/>
        <v>3</v>
      </c>
      <c r="AW1448" s="78">
        <v>8</v>
      </c>
      <c r="AX1448" s="78">
        <f t="shared" si="2525"/>
        <v>3</v>
      </c>
      <c r="AY1448" s="78">
        <v>7</v>
      </c>
      <c r="AZ1448" s="90" t="str">
        <f t="shared" si="2526"/>
        <v>プチリップブラシ</v>
      </c>
      <c r="BA1448" s="91">
        <f t="shared" si="2553"/>
        <v>196</v>
      </c>
      <c r="BB1448" s="28">
        <f t="shared" si="2527"/>
        <v>588</v>
      </c>
      <c r="BC1448" s="29">
        <f t="shared" si="2528"/>
        <v>5.1130434782608696E-2</v>
      </c>
      <c r="BD1448" s="29"/>
      <c r="BF1448" s="15"/>
      <c r="BG1448" s="9"/>
      <c r="BH1448" s="9" t="str">
        <f t="shared" si="2533"/>
        <v/>
      </c>
      <c r="BI1448" s="73"/>
      <c r="BJ1448" s="9" t="str">
        <f t="shared" si="2534"/>
        <v/>
      </c>
      <c r="BK1448" s="9"/>
      <c r="BL1448" s="9" t="str">
        <f t="shared" si="2535"/>
        <v/>
      </c>
      <c r="BM1448" s="9"/>
      <c r="BN1448" s="9"/>
      <c r="BO1448" s="9" t="str">
        <f t="shared" si="2536"/>
        <v/>
      </c>
      <c r="BP1448" s="10" t="str">
        <f t="shared" si="2537"/>
        <v/>
      </c>
      <c r="BQ1448" s="7"/>
      <c r="BS1448" s="1"/>
      <c r="BT1448" s="15"/>
      <c r="BU1448" s="9"/>
      <c r="BV1448" s="9" t="str">
        <f t="shared" si="2538"/>
        <v/>
      </c>
      <c r="BW1448" s="9"/>
      <c r="BX1448" s="9" t="str">
        <f t="shared" si="2539"/>
        <v/>
      </c>
      <c r="BY1448" s="9"/>
      <c r="BZ1448" s="9" t="str">
        <f t="shared" si="2540"/>
        <v/>
      </c>
      <c r="CA1448" s="9"/>
      <c r="CB1448" s="9"/>
      <c r="CC1448" s="9"/>
      <c r="CD1448" s="9" t="str">
        <f t="shared" si="2541"/>
        <v/>
      </c>
      <c r="CE1448" s="10" t="str">
        <f t="shared" si="2542"/>
        <v/>
      </c>
      <c r="CF1448" s="7"/>
      <c r="CH1448" s="15"/>
      <c r="CI1448" s="9"/>
      <c r="CJ1448" s="9" t="str">
        <f t="shared" si="2543"/>
        <v/>
      </c>
      <c r="CK1448" s="9"/>
      <c r="CL1448" s="9" t="str">
        <f t="shared" si="2544"/>
        <v/>
      </c>
      <c r="CM1448" s="9"/>
      <c r="CN1448" s="9" t="str">
        <f t="shared" si="2545"/>
        <v/>
      </c>
      <c r="CO1448" s="9"/>
      <c r="CP1448" s="9"/>
      <c r="CQ1448" s="9"/>
      <c r="CR1448" s="9" t="str">
        <f t="shared" si="2546"/>
        <v/>
      </c>
      <c r="CS1448" s="10" t="str">
        <f t="shared" si="2547"/>
        <v/>
      </c>
      <c r="CT1448" s="7"/>
    </row>
    <row r="1449" spans="1:113" ht="15" customHeight="1">
      <c r="A1449" s="15"/>
      <c r="B1449" s="15"/>
      <c r="C1449" s="9">
        <v>2666</v>
      </c>
      <c r="D1449" s="9">
        <f t="shared" si="2478"/>
        <v>202</v>
      </c>
      <c r="E1449" s="9">
        <v>42</v>
      </c>
      <c r="F1449" s="9">
        <f t="shared" si="2479"/>
        <v>7</v>
      </c>
      <c r="G1449" s="9">
        <v>4</v>
      </c>
      <c r="H1449" s="9">
        <f t="shared" si="2480"/>
        <v>7</v>
      </c>
      <c r="I1449" s="9">
        <v>14</v>
      </c>
      <c r="J1449" s="62" t="str">
        <f t="shared" ref="J1449:K1449" si="2574">IF(C1449="","",J1445)</f>
        <v>ピクミンマスコット</v>
      </c>
      <c r="K1449" s="95">
        <f t="shared" si="2574"/>
        <v>682</v>
      </c>
      <c r="L1449" s="9">
        <f t="shared" si="2481"/>
        <v>4774</v>
      </c>
      <c r="M1449" s="10">
        <f t="shared" si="2482"/>
        <v>0.23633663366336632</v>
      </c>
      <c r="N1449" s="7"/>
      <c r="P1449" s="15"/>
      <c r="Q1449" s="9">
        <v>2548</v>
      </c>
      <c r="R1449" s="9">
        <f t="shared" si="2483"/>
        <v>143</v>
      </c>
      <c r="S1449" s="9">
        <v>111</v>
      </c>
      <c r="T1449" s="9">
        <f t="shared" si="2484"/>
        <v>7</v>
      </c>
      <c r="U1449" s="9">
        <v>15</v>
      </c>
      <c r="V1449" s="78">
        <f t="shared" si="2485"/>
        <v>8</v>
      </c>
      <c r="W1449" s="9">
        <v>7</v>
      </c>
      <c r="X1449" s="62" t="str">
        <f t="shared" ref="X1449:Y1449" si="2575">IF(Q1449="","",X1445)</f>
        <v>グミッツェル</v>
      </c>
      <c r="Y1449" s="95">
        <f t="shared" si="2575"/>
        <v>165</v>
      </c>
      <c r="Z1449" s="9">
        <f t="shared" si="2487"/>
        <v>1320</v>
      </c>
      <c r="AA1449" s="10">
        <f t="shared" si="2488"/>
        <v>9.2307692307692313E-2</v>
      </c>
      <c r="AB1449" s="7"/>
      <c r="AD1449" s="15"/>
      <c r="AE1449" s="9">
        <v>1119</v>
      </c>
      <c r="AF1449" s="9">
        <f t="shared" si="2489"/>
        <v>153</v>
      </c>
      <c r="AG1449" s="9">
        <v>35</v>
      </c>
      <c r="AH1449" s="9">
        <f t="shared" si="2490"/>
        <v>7</v>
      </c>
      <c r="AI1449" s="9">
        <v>32</v>
      </c>
      <c r="AJ1449" s="78">
        <f t="shared" si="2491"/>
        <v>8</v>
      </c>
      <c r="AK1449" s="9">
        <v>6</v>
      </c>
      <c r="AL1449" s="62" t="str">
        <f t="shared" ref="AL1449:AM1449" si="2576">IF(AE1449="","",AL1445)</f>
        <v>サンリオがま口</v>
      </c>
      <c r="AM1449" s="95">
        <f t="shared" si="2576"/>
        <v>500</v>
      </c>
      <c r="AN1449" s="9">
        <f t="shared" si="2493"/>
        <v>4000</v>
      </c>
      <c r="AO1449" s="10">
        <f t="shared" si="2494"/>
        <v>0.26143790849673204</v>
      </c>
      <c r="AP1449" s="7"/>
      <c r="AR1449" s="15"/>
      <c r="AS1449" s="9">
        <v>252</v>
      </c>
      <c r="AT1449" s="9">
        <f t="shared" si="2523"/>
        <v>27</v>
      </c>
      <c r="AU1449" s="9">
        <v>23</v>
      </c>
      <c r="AV1449" s="9">
        <f t="shared" si="2524"/>
        <v>1</v>
      </c>
      <c r="AW1449" s="9">
        <v>115</v>
      </c>
      <c r="AX1449" s="9">
        <f t="shared" si="2525"/>
        <v>5</v>
      </c>
      <c r="AY1449" s="9">
        <v>55</v>
      </c>
      <c r="AZ1449" s="62" t="str">
        <f t="shared" si="2526"/>
        <v>プチリップ</v>
      </c>
      <c r="BA1449" s="9">
        <f t="shared" si="2553"/>
        <v>100</v>
      </c>
      <c r="BB1449" s="9">
        <f t="shared" si="2527"/>
        <v>500</v>
      </c>
      <c r="BC1449" s="10">
        <f t="shared" si="2528"/>
        <v>0.18518518518518517</v>
      </c>
      <c r="BD1449" s="10"/>
      <c r="BF1449" s="15"/>
      <c r="BG1449" s="9"/>
      <c r="BH1449" s="9" t="str">
        <f t="shared" si="2533"/>
        <v/>
      </c>
      <c r="BI1449" s="73"/>
      <c r="BJ1449" s="9" t="str">
        <f t="shared" si="2534"/>
        <v/>
      </c>
      <c r="BK1449" s="9"/>
      <c r="BL1449" s="9" t="str">
        <f t="shared" si="2535"/>
        <v/>
      </c>
      <c r="BM1449" s="9"/>
      <c r="BN1449" s="9"/>
      <c r="BO1449" s="9" t="str">
        <f t="shared" si="2536"/>
        <v/>
      </c>
      <c r="BP1449" s="10" t="str">
        <f t="shared" si="2537"/>
        <v/>
      </c>
      <c r="BQ1449" s="7"/>
      <c r="BS1449" s="1"/>
      <c r="BT1449" s="15"/>
      <c r="BU1449" s="9"/>
      <c r="BV1449" s="9" t="str">
        <f t="shared" si="2538"/>
        <v/>
      </c>
      <c r="BW1449" s="9"/>
      <c r="BX1449" s="9" t="str">
        <f t="shared" si="2539"/>
        <v/>
      </c>
      <c r="BY1449" s="9"/>
      <c r="BZ1449" s="9" t="str">
        <f t="shared" si="2540"/>
        <v/>
      </c>
      <c r="CA1449" s="9"/>
      <c r="CB1449" s="9"/>
      <c r="CC1449" s="9"/>
      <c r="CD1449" s="9" t="str">
        <f t="shared" si="2541"/>
        <v/>
      </c>
      <c r="CE1449" s="10" t="str">
        <f t="shared" si="2542"/>
        <v/>
      </c>
      <c r="CF1449" s="7"/>
      <c r="CH1449" s="15"/>
      <c r="CI1449" s="9"/>
      <c r="CJ1449" s="9" t="str">
        <f t="shared" si="2543"/>
        <v/>
      </c>
      <c r="CK1449" s="9"/>
      <c r="CL1449" s="9" t="str">
        <f t="shared" si="2544"/>
        <v/>
      </c>
      <c r="CM1449" s="9"/>
      <c r="CN1449" s="9" t="str">
        <f t="shared" si="2545"/>
        <v/>
      </c>
      <c r="CO1449" s="9"/>
      <c r="CP1449" s="9"/>
      <c r="CQ1449" s="9"/>
      <c r="CR1449" s="9" t="str">
        <f t="shared" si="2546"/>
        <v/>
      </c>
      <c r="CS1449" s="10" t="str">
        <f t="shared" si="2547"/>
        <v/>
      </c>
      <c r="CT1449" s="7"/>
    </row>
    <row r="1450" spans="1:113" ht="15" customHeight="1">
      <c r="A1450" s="15"/>
      <c r="B1450" s="15"/>
      <c r="C1450" s="9">
        <v>2248</v>
      </c>
      <c r="D1450" s="9">
        <f t="shared" si="2478"/>
        <v>160</v>
      </c>
      <c r="E1450" s="9">
        <v>77</v>
      </c>
      <c r="F1450" s="9">
        <f t="shared" si="2479"/>
        <v>9</v>
      </c>
      <c r="G1450" s="9">
        <v>9</v>
      </c>
      <c r="H1450" s="9">
        <f t="shared" si="2480"/>
        <v>9</v>
      </c>
      <c r="I1450" s="9">
        <v>18</v>
      </c>
      <c r="J1450" s="62" t="str">
        <f t="shared" ref="J1450:K1450" si="2577">IF(C1450="","",J1446)</f>
        <v>グミッツェルプチ</v>
      </c>
      <c r="K1450" s="9">
        <f t="shared" si="2577"/>
        <v>188</v>
      </c>
      <c r="L1450" s="9">
        <f t="shared" si="2481"/>
        <v>1692</v>
      </c>
      <c r="M1450" s="10">
        <f t="shared" si="2482"/>
        <v>0.10575</v>
      </c>
      <c r="N1450" s="7"/>
      <c r="P1450" s="15"/>
      <c r="Q1450" s="9">
        <v>1633</v>
      </c>
      <c r="R1450" s="9">
        <f t="shared" si="2483"/>
        <v>98</v>
      </c>
      <c r="S1450" s="9">
        <v>42</v>
      </c>
      <c r="T1450" s="9">
        <f t="shared" si="2484"/>
        <v>4</v>
      </c>
      <c r="U1450" s="9">
        <v>14</v>
      </c>
      <c r="V1450" s="9">
        <f t="shared" si="2485"/>
        <v>4</v>
      </c>
      <c r="W1450" s="9">
        <v>6</v>
      </c>
      <c r="X1450" s="62" t="str">
        <f t="shared" ref="X1450:Y1450" si="2578">IF(Q1450="","",X1446)</f>
        <v>サンリオキーケース</v>
      </c>
      <c r="Y1450" s="9">
        <f t="shared" si="2578"/>
        <v>640</v>
      </c>
      <c r="Z1450" s="9">
        <f t="shared" si="2487"/>
        <v>2560</v>
      </c>
      <c r="AA1450" s="35">
        <f t="shared" si="2488"/>
        <v>0.26122448979591839</v>
      </c>
      <c r="AB1450" s="7"/>
      <c r="AD1450" s="15"/>
      <c r="AE1450" s="9">
        <v>531</v>
      </c>
      <c r="AF1450" s="9">
        <f t="shared" si="2489"/>
        <v>46</v>
      </c>
      <c r="AG1450" s="9">
        <v>35</v>
      </c>
      <c r="AH1450" s="9">
        <f t="shared" si="2490"/>
        <v>7</v>
      </c>
      <c r="AI1450" s="9">
        <v>170</v>
      </c>
      <c r="AJ1450" s="9">
        <f t="shared" si="2491"/>
        <v>20</v>
      </c>
      <c r="AK1450" s="9">
        <v>0</v>
      </c>
      <c r="AL1450" s="62" t="str">
        <f t="shared" ref="AL1450:AM1450" si="2579">IF(AE1450="","",AL1446)</f>
        <v>じゅるるバラ</v>
      </c>
      <c r="AM1450" s="9">
        <f t="shared" si="2579"/>
        <v>25</v>
      </c>
      <c r="AN1450" s="9">
        <f t="shared" si="2493"/>
        <v>500</v>
      </c>
      <c r="AO1450" s="10">
        <f t="shared" si="2494"/>
        <v>0.10869565217391304</v>
      </c>
      <c r="AP1450" s="7"/>
      <c r="AR1450" s="17"/>
      <c r="AS1450" s="9">
        <v>357</v>
      </c>
      <c r="AT1450" s="9">
        <f t="shared" si="2523"/>
        <v>191</v>
      </c>
      <c r="AU1450" s="9">
        <v>9</v>
      </c>
      <c r="AV1450" s="9">
        <f t="shared" si="2524"/>
        <v>3</v>
      </c>
      <c r="AW1450" s="9">
        <v>6</v>
      </c>
      <c r="AX1450" s="9">
        <f t="shared" si="2525"/>
        <v>5</v>
      </c>
      <c r="AY1450" s="9">
        <v>6</v>
      </c>
      <c r="AZ1450" s="62" t="str">
        <f t="shared" si="2526"/>
        <v>サンリオポーチ</v>
      </c>
      <c r="BA1450" s="9">
        <f t="shared" si="2553"/>
        <v>774</v>
      </c>
      <c r="BB1450" s="9">
        <f t="shared" si="2527"/>
        <v>3870</v>
      </c>
      <c r="BC1450" s="10">
        <f t="shared" si="2528"/>
        <v>0.20261780104712043</v>
      </c>
      <c r="BD1450" s="10"/>
      <c r="BF1450" s="15"/>
      <c r="BG1450" s="9"/>
      <c r="BH1450" s="9" t="str">
        <f t="shared" si="2533"/>
        <v/>
      </c>
      <c r="BI1450" s="73"/>
      <c r="BJ1450" s="9" t="str">
        <f t="shared" si="2534"/>
        <v/>
      </c>
      <c r="BK1450" s="9"/>
      <c r="BL1450" s="9" t="str">
        <f t="shared" si="2535"/>
        <v/>
      </c>
      <c r="BM1450" s="9"/>
      <c r="BN1450" s="9"/>
      <c r="BO1450" s="9" t="str">
        <f t="shared" si="2536"/>
        <v/>
      </c>
      <c r="BP1450" s="10" t="str">
        <f t="shared" si="2537"/>
        <v/>
      </c>
      <c r="BQ1450" s="7"/>
      <c r="BS1450" s="1"/>
      <c r="BT1450" s="15"/>
      <c r="BU1450" s="9"/>
      <c r="BV1450" s="9" t="str">
        <f t="shared" si="2538"/>
        <v/>
      </c>
      <c r="BW1450" s="9"/>
      <c r="BX1450" s="9" t="str">
        <f t="shared" si="2539"/>
        <v/>
      </c>
      <c r="BY1450" s="9"/>
      <c r="BZ1450" s="9" t="str">
        <f t="shared" si="2540"/>
        <v/>
      </c>
      <c r="CA1450" s="9"/>
      <c r="CB1450" s="9"/>
      <c r="CC1450" s="9"/>
      <c r="CD1450" s="9" t="str">
        <f t="shared" si="2541"/>
        <v/>
      </c>
      <c r="CE1450" s="10" t="str">
        <f t="shared" si="2542"/>
        <v/>
      </c>
      <c r="CF1450" s="7"/>
      <c r="CH1450" s="15"/>
      <c r="CI1450" s="9"/>
      <c r="CJ1450" s="9" t="str">
        <f t="shared" si="2543"/>
        <v/>
      </c>
      <c r="CK1450" s="9"/>
      <c r="CL1450" s="9" t="str">
        <f t="shared" si="2544"/>
        <v/>
      </c>
      <c r="CM1450" s="9"/>
      <c r="CN1450" s="9" t="str">
        <f t="shared" si="2545"/>
        <v/>
      </c>
      <c r="CO1450" s="9"/>
      <c r="CP1450" s="9"/>
      <c r="CQ1450" s="9"/>
      <c r="CR1450" s="9" t="str">
        <f t="shared" si="2546"/>
        <v/>
      </c>
      <c r="CS1450" s="10" t="str">
        <f t="shared" si="2547"/>
        <v/>
      </c>
      <c r="CT1450" s="7"/>
    </row>
    <row r="1451" spans="1:113" ht="15" customHeight="1" thickBot="1">
      <c r="A1451" s="23"/>
      <c r="B1451" s="23"/>
      <c r="C1451" s="24">
        <v>1852</v>
      </c>
      <c r="D1451" s="24">
        <f t="shared" si="2478"/>
        <v>102</v>
      </c>
      <c r="E1451" s="24">
        <v>90</v>
      </c>
      <c r="F1451" s="24">
        <f t="shared" si="2479"/>
        <v>9</v>
      </c>
      <c r="G1451" s="24">
        <v>6</v>
      </c>
      <c r="H1451" s="24">
        <f t="shared" si="2480"/>
        <v>10</v>
      </c>
      <c r="I1451" s="24">
        <v>4</v>
      </c>
      <c r="J1451" s="63" t="str">
        <f t="shared" ref="J1451:K1451" si="2580">IF(C1451="","",J1447)</f>
        <v>プロペラアヒル</v>
      </c>
      <c r="K1451" s="96">
        <f t="shared" si="2580"/>
        <v>180</v>
      </c>
      <c r="L1451" s="24">
        <f t="shared" si="2481"/>
        <v>1800</v>
      </c>
      <c r="M1451" s="26">
        <f t="shared" si="2482"/>
        <v>0.17647058823529413</v>
      </c>
      <c r="N1451" s="7"/>
      <c r="P1451" s="23"/>
      <c r="Q1451" s="24">
        <v>1493</v>
      </c>
      <c r="R1451" s="24">
        <f t="shared" si="2483"/>
        <v>126</v>
      </c>
      <c r="S1451" s="24">
        <v>64</v>
      </c>
      <c r="T1451" s="24">
        <f t="shared" si="2484"/>
        <v>6</v>
      </c>
      <c r="U1451" s="24">
        <v>22</v>
      </c>
      <c r="V1451" s="24">
        <f t="shared" si="2485"/>
        <v>7</v>
      </c>
      <c r="W1451" s="24">
        <v>0</v>
      </c>
      <c r="X1451" s="63" t="str">
        <f t="shared" ref="X1451:Y1451" si="2581">IF(Q1451="","",X1447)</f>
        <v>クレしんリストバンド</v>
      </c>
      <c r="Y1451" s="96">
        <f t="shared" si="2581"/>
        <v>237</v>
      </c>
      <c r="Z1451" s="24">
        <f t="shared" si="2487"/>
        <v>1659</v>
      </c>
      <c r="AA1451" s="26">
        <f t="shared" si="2488"/>
        <v>0.13166666666666665</v>
      </c>
      <c r="AB1451" s="7"/>
      <c r="AD1451" s="23"/>
      <c r="AE1451" s="24">
        <v>1171</v>
      </c>
      <c r="AF1451" s="24">
        <f t="shared" si="2489"/>
        <v>30</v>
      </c>
      <c r="AG1451" s="24">
        <v>209</v>
      </c>
      <c r="AH1451" s="24">
        <f t="shared" si="2490"/>
        <v>0</v>
      </c>
      <c r="AI1451" s="24">
        <v>12</v>
      </c>
      <c r="AJ1451" s="24">
        <f t="shared" si="2491"/>
        <v>0</v>
      </c>
      <c r="AK1451" s="24">
        <v>24</v>
      </c>
      <c r="AL1451" s="63" t="s">
        <v>524</v>
      </c>
      <c r="AM1451" s="96">
        <v>210</v>
      </c>
      <c r="AN1451" s="24">
        <f t="shared" si="2493"/>
        <v>0</v>
      </c>
      <c r="AO1451" s="26">
        <f t="shared" si="2494"/>
        <v>0</v>
      </c>
      <c r="AP1451" s="7" t="s">
        <v>525</v>
      </c>
      <c r="AR1451" s="23"/>
      <c r="AS1451" s="24">
        <v>207</v>
      </c>
      <c r="AT1451" s="24">
        <f t="shared" si="2523"/>
        <v>81</v>
      </c>
      <c r="AU1451" s="24">
        <v>8</v>
      </c>
      <c r="AV1451" s="24">
        <f t="shared" si="2524"/>
        <v>4</v>
      </c>
      <c r="AW1451" s="24">
        <v>5</v>
      </c>
      <c r="AX1451" s="24">
        <f t="shared" si="2525"/>
        <v>4</v>
      </c>
      <c r="AY1451" s="24">
        <v>5</v>
      </c>
      <c r="AZ1451" s="63" t="str">
        <f t="shared" si="2526"/>
        <v>ピクミンヘアクリップ</v>
      </c>
      <c r="BA1451" s="96">
        <f t="shared" si="2553"/>
        <v>506</v>
      </c>
      <c r="BB1451" s="24">
        <f t="shared" si="2527"/>
        <v>2024</v>
      </c>
      <c r="BC1451" s="26">
        <f t="shared" si="2528"/>
        <v>0.24987654320987654</v>
      </c>
      <c r="BD1451" s="26"/>
      <c r="BF1451" s="15"/>
      <c r="BG1451" s="9"/>
      <c r="BH1451" s="9" t="str">
        <f t="shared" si="2533"/>
        <v/>
      </c>
      <c r="BI1451" s="73"/>
      <c r="BJ1451" s="9" t="str">
        <f t="shared" si="2534"/>
        <v/>
      </c>
      <c r="BK1451" s="9"/>
      <c r="BL1451" s="9" t="str">
        <f t="shared" si="2535"/>
        <v/>
      </c>
      <c r="BM1451" s="9"/>
      <c r="BN1451" s="9"/>
      <c r="BO1451" s="9" t="str">
        <f t="shared" si="2536"/>
        <v/>
      </c>
      <c r="BP1451" s="10" t="str">
        <f t="shared" si="2537"/>
        <v/>
      </c>
      <c r="BQ1451" s="7"/>
      <c r="BS1451" s="1"/>
      <c r="BT1451" s="15"/>
      <c r="BU1451" s="9"/>
      <c r="BV1451" s="9" t="str">
        <f t="shared" si="2538"/>
        <v/>
      </c>
      <c r="BW1451" s="9"/>
      <c r="BX1451" s="9" t="str">
        <f t="shared" si="2539"/>
        <v/>
      </c>
      <c r="BY1451" s="9"/>
      <c r="BZ1451" s="9" t="str">
        <f t="shared" si="2540"/>
        <v/>
      </c>
      <c r="CA1451" s="9"/>
      <c r="CB1451" s="9"/>
      <c r="CC1451" s="9"/>
      <c r="CD1451" s="9" t="str">
        <f t="shared" si="2541"/>
        <v/>
      </c>
      <c r="CE1451" s="10" t="str">
        <f t="shared" si="2542"/>
        <v/>
      </c>
      <c r="CF1451" s="7"/>
      <c r="CH1451" s="15"/>
      <c r="CI1451" s="9"/>
      <c r="CJ1451" s="9" t="str">
        <f t="shared" si="2543"/>
        <v/>
      </c>
      <c r="CK1451" s="9"/>
      <c r="CL1451" s="9" t="str">
        <f t="shared" si="2544"/>
        <v/>
      </c>
      <c r="CM1451" s="9"/>
      <c r="CN1451" s="9" t="str">
        <f t="shared" si="2545"/>
        <v/>
      </c>
      <c r="CO1451" s="9"/>
      <c r="CP1451" s="9"/>
      <c r="CQ1451" s="9"/>
      <c r="CR1451" s="9" t="str">
        <f t="shared" si="2546"/>
        <v/>
      </c>
      <c r="CS1451" s="10" t="str">
        <f t="shared" si="2547"/>
        <v/>
      </c>
      <c r="CT1451" s="7"/>
    </row>
    <row r="1452" spans="1:113" ht="15" customHeight="1" thickTop="1">
      <c r="A1452" s="89"/>
      <c r="B1452" s="6"/>
      <c r="C1452" s="78"/>
      <c r="D1452" s="78"/>
      <c r="E1452" s="78"/>
      <c r="F1452" s="28"/>
      <c r="G1452" s="78"/>
      <c r="H1452" s="78"/>
      <c r="I1452" s="78"/>
      <c r="J1452" s="90"/>
      <c r="K1452" s="91"/>
      <c r="L1452" s="28"/>
      <c r="M1452" s="29"/>
      <c r="N1452" s="7"/>
      <c r="P1452" s="89"/>
      <c r="Q1452" s="78"/>
      <c r="R1452" s="78"/>
      <c r="S1452" s="78"/>
      <c r="T1452" s="28"/>
      <c r="U1452" s="78"/>
      <c r="V1452" s="78"/>
      <c r="W1452" s="78"/>
      <c r="X1452" s="90"/>
      <c r="Y1452" s="91"/>
      <c r="Z1452" s="28"/>
      <c r="AA1452" s="29"/>
      <c r="AB1452" s="7"/>
      <c r="AD1452" s="89"/>
      <c r="AE1452" s="78"/>
      <c r="AF1452" s="78"/>
      <c r="AG1452" s="78"/>
      <c r="AH1452" s="28"/>
      <c r="AI1452" s="78"/>
      <c r="AJ1452" s="78"/>
      <c r="AK1452" s="78"/>
      <c r="AL1452" s="90"/>
      <c r="AM1452" s="91"/>
      <c r="AN1452" s="28"/>
      <c r="AO1452" s="29"/>
      <c r="AP1452" s="7"/>
      <c r="AR1452" s="89"/>
      <c r="AS1452" s="78"/>
      <c r="AT1452" s="78"/>
      <c r="AU1452" s="78"/>
      <c r="AV1452" s="28"/>
      <c r="AW1452" s="78"/>
      <c r="AX1452" s="78"/>
      <c r="AY1452" s="78"/>
      <c r="AZ1452" s="90"/>
      <c r="BA1452" s="91"/>
      <c r="BB1452" s="28"/>
      <c r="BC1452" s="29"/>
      <c r="BD1452" s="29"/>
      <c r="BF1452" s="15"/>
      <c r="BG1452" s="9"/>
      <c r="BH1452" s="9" t="str">
        <f t="shared" si="2533"/>
        <v/>
      </c>
      <c r="BI1452" s="73"/>
      <c r="BJ1452" s="9" t="str">
        <f t="shared" si="2534"/>
        <v/>
      </c>
      <c r="BK1452" s="9"/>
      <c r="BL1452" s="9" t="str">
        <f t="shared" si="2535"/>
        <v/>
      </c>
      <c r="BM1452" s="9"/>
      <c r="BN1452" s="9"/>
      <c r="BO1452" s="9" t="str">
        <f t="shared" si="2536"/>
        <v/>
      </c>
      <c r="BP1452" s="10" t="str">
        <f t="shared" si="2537"/>
        <v/>
      </c>
      <c r="BQ1452" s="7"/>
      <c r="BS1452" s="1"/>
      <c r="BT1452" s="15"/>
      <c r="BU1452" s="9"/>
      <c r="BV1452" s="9" t="str">
        <f t="shared" si="2538"/>
        <v/>
      </c>
      <c r="BW1452" s="9"/>
      <c r="BX1452" s="9" t="str">
        <f t="shared" si="2539"/>
        <v/>
      </c>
      <c r="BY1452" s="9"/>
      <c r="BZ1452" s="9" t="str">
        <f t="shared" si="2540"/>
        <v/>
      </c>
      <c r="CA1452" s="9"/>
      <c r="CB1452" s="9"/>
      <c r="CC1452" s="9"/>
      <c r="CD1452" s="9" t="str">
        <f t="shared" si="2541"/>
        <v/>
      </c>
      <c r="CE1452" s="10" t="str">
        <f t="shared" si="2542"/>
        <v/>
      </c>
      <c r="CF1452" s="7"/>
      <c r="CH1452" s="15"/>
      <c r="CI1452" s="9"/>
      <c r="CJ1452" s="9" t="str">
        <f t="shared" si="2543"/>
        <v/>
      </c>
      <c r="CK1452" s="9"/>
      <c r="CL1452" s="9" t="str">
        <f t="shared" si="2544"/>
        <v/>
      </c>
      <c r="CM1452" s="9"/>
      <c r="CN1452" s="9" t="str">
        <f t="shared" si="2545"/>
        <v/>
      </c>
      <c r="CO1452" s="9"/>
      <c r="CP1452" s="9"/>
      <c r="CQ1452" s="9"/>
      <c r="CR1452" s="9" t="str">
        <f t="shared" si="2546"/>
        <v/>
      </c>
      <c r="CS1452" s="10" t="str">
        <f t="shared" si="2547"/>
        <v/>
      </c>
      <c r="CT1452" s="7"/>
    </row>
    <row r="1453" spans="1:113" ht="15" customHeight="1">
      <c r="A1453" s="15"/>
      <c r="B1453" s="15"/>
      <c r="C1453" s="9"/>
      <c r="D1453" s="9"/>
      <c r="E1453" s="9"/>
      <c r="F1453" s="9"/>
      <c r="G1453" s="9"/>
      <c r="H1453" s="9"/>
      <c r="I1453" s="9"/>
      <c r="J1453" s="62"/>
      <c r="K1453" s="95"/>
      <c r="L1453" s="9"/>
      <c r="M1453" s="10"/>
      <c r="N1453" s="7"/>
      <c r="P1453" s="15"/>
      <c r="Q1453" s="9"/>
      <c r="R1453" s="9"/>
      <c r="S1453" s="9"/>
      <c r="T1453" s="9"/>
      <c r="U1453" s="9"/>
      <c r="V1453" s="9"/>
      <c r="W1453" s="9"/>
      <c r="X1453" s="62"/>
      <c r="Y1453" s="9"/>
      <c r="Z1453" s="9"/>
      <c r="AA1453" s="10"/>
      <c r="AB1453" s="7"/>
      <c r="AD1453" s="15"/>
      <c r="AE1453" s="9"/>
      <c r="AF1453" s="9"/>
      <c r="AG1453" s="9"/>
      <c r="AH1453" s="9"/>
      <c r="AI1453" s="9"/>
      <c r="AJ1453" s="9"/>
      <c r="AK1453" s="9"/>
      <c r="AL1453" s="62"/>
      <c r="AM1453" s="95"/>
      <c r="AN1453" s="9"/>
      <c r="AO1453" s="10"/>
      <c r="AP1453" s="7"/>
      <c r="AR1453" s="15"/>
      <c r="AS1453" s="9"/>
      <c r="AT1453" s="9"/>
      <c r="AU1453" s="9"/>
      <c r="AV1453" s="9"/>
      <c r="AW1453" s="9"/>
      <c r="AX1453" s="9"/>
      <c r="AY1453" s="9"/>
      <c r="AZ1453" s="62"/>
      <c r="BA1453" s="95"/>
      <c r="BB1453" s="9"/>
      <c r="BC1453" s="10"/>
      <c r="BD1453" s="10"/>
      <c r="BF1453" s="15"/>
      <c r="BG1453" s="9"/>
      <c r="BH1453" s="9" t="str">
        <f t="shared" si="2533"/>
        <v/>
      </c>
      <c r="BI1453" s="73"/>
      <c r="BJ1453" s="9" t="str">
        <f t="shared" si="2534"/>
        <v/>
      </c>
      <c r="BK1453" s="9"/>
      <c r="BL1453" s="9" t="str">
        <f t="shared" si="2535"/>
        <v/>
      </c>
      <c r="BM1453" s="9"/>
      <c r="BN1453" s="9"/>
      <c r="BO1453" s="9" t="str">
        <f t="shared" si="2536"/>
        <v/>
      </c>
      <c r="BP1453" s="10" t="str">
        <f t="shared" si="2537"/>
        <v/>
      </c>
      <c r="BQ1453" s="7"/>
      <c r="BS1453" s="1"/>
      <c r="BT1453" s="15"/>
      <c r="BU1453" s="9"/>
      <c r="BV1453" s="9" t="str">
        <f t="shared" si="2538"/>
        <v/>
      </c>
      <c r="BW1453" s="9"/>
      <c r="BX1453" s="9" t="str">
        <f t="shared" si="2539"/>
        <v/>
      </c>
      <c r="BY1453" s="9"/>
      <c r="BZ1453" s="9" t="str">
        <f t="shared" si="2540"/>
        <v/>
      </c>
      <c r="CA1453" s="9"/>
      <c r="CB1453" s="9"/>
      <c r="CC1453" s="9"/>
      <c r="CD1453" s="9" t="str">
        <f t="shared" si="2541"/>
        <v/>
      </c>
      <c r="CE1453" s="10" t="str">
        <f t="shared" si="2542"/>
        <v/>
      </c>
      <c r="CF1453" s="7"/>
      <c r="CH1453" s="15"/>
      <c r="CI1453" s="9"/>
      <c r="CJ1453" s="9" t="str">
        <f t="shared" si="2543"/>
        <v/>
      </c>
      <c r="CK1453" s="9"/>
      <c r="CL1453" s="9" t="str">
        <f t="shared" si="2544"/>
        <v/>
      </c>
      <c r="CM1453" s="9"/>
      <c r="CN1453" s="9" t="str">
        <f t="shared" si="2545"/>
        <v/>
      </c>
      <c r="CO1453" s="9"/>
      <c r="CP1453" s="9"/>
      <c r="CQ1453" s="9"/>
      <c r="CR1453" s="9" t="str">
        <f t="shared" si="2546"/>
        <v/>
      </c>
      <c r="CS1453" s="10" t="str">
        <f t="shared" si="2547"/>
        <v/>
      </c>
      <c r="CT1453" s="7"/>
    </row>
    <row r="1454" spans="1:113" ht="15" customHeight="1">
      <c r="A1454" s="15"/>
      <c r="B1454" s="15"/>
      <c r="C1454" s="9"/>
      <c r="D1454" s="9"/>
      <c r="E1454" s="9"/>
      <c r="F1454" s="9"/>
      <c r="G1454" s="9"/>
      <c r="H1454" s="9"/>
      <c r="J1454" s="62"/>
      <c r="K1454" s="9"/>
      <c r="L1454" s="9"/>
      <c r="M1454" s="10"/>
      <c r="N1454" s="7"/>
      <c r="P1454" s="15"/>
      <c r="Q1454" s="9"/>
      <c r="R1454" s="9"/>
      <c r="S1454" s="9"/>
      <c r="T1454" s="9"/>
      <c r="U1454" s="9"/>
      <c r="V1454" s="9"/>
      <c r="W1454" s="9"/>
      <c r="X1454" s="62"/>
      <c r="Y1454" s="9"/>
      <c r="Z1454" s="9"/>
      <c r="AA1454" s="10"/>
      <c r="AB1454" s="7"/>
      <c r="AD1454" s="15"/>
      <c r="AE1454" s="9"/>
      <c r="AF1454" s="9"/>
      <c r="AG1454" s="9"/>
      <c r="AH1454" s="9"/>
      <c r="AI1454" s="9"/>
      <c r="AJ1454" s="9"/>
      <c r="AK1454" s="9"/>
      <c r="AL1454" s="62"/>
      <c r="AM1454" s="9"/>
      <c r="AN1454" s="9"/>
      <c r="AO1454" s="10"/>
      <c r="AP1454" s="7"/>
      <c r="AR1454" s="17"/>
      <c r="AS1454" s="9"/>
      <c r="AT1454" s="9"/>
      <c r="AU1454" s="9"/>
      <c r="AV1454" s="9"/>
      <c r="AW1454" s="9"/>
      <c r="AX1454" s="9"/>
      <c r="AY1454" s="9"/>
      <c r="AZ1454" s="62"/>
      <c r="BA1454" s="9"/>
      <c r="BB1454" s="9"/>
      <c r="BC1454" s="10"/>
      <c r="BD1454" s="10"/>
      <c r="BF1454" s="15"/>
      <c r="BG1454" s="9"/>
      <c r="BH1454" s="9" t="str">
        <f t="shared" si="2533"/>
        <v/>
      </c>
      <c r="BI1454" s="73"/>
      <c r="BJ1454" s="9" t="str">
        <f t="shared" si="2534"/>
        <v/>
      </c>
      <c r="BK1454" s="9"/>
      <c r="BL1454" s="9" t="str">
        <f t="shared" si="2535"/>
        <v/>
      </c>
      <c r="BM1454" s="9"/>
      <c r="BN1454" s="9"/>
      <c r="BO1454" s="9" t="str">
        <f t="shared" si="2536"/>
        <v/>
      </c>
      <c r="BP1454" s="10" t="str">
        <f t="shared" si="2537"/>
        <v/>
      </c>
      <c r="BQ1454" s="7"/>
      <c r="BS1454" s="1"/>
      <c r="BT1454" s="15"/>
      <c r="BU1454" s="9"/>
      <c r="BV1454" s="9" t="str">
        <f t="shared" si="2538"/>
        <v/>
      </c>
      <c r="BW1454" s="9"/>
      <c r="BX1454" s="9" t="str">
        <f t="shared" si="2539"/>
        <v/>
      </c>
      <c r="BY1454" s="9"/>
      <c r="BZ1454" s="9" t="str">
        <f t="shared" si="2540"/>
        <v/>
      </c>
      <c r="CA1454" s="9"/>
      <c r="CB1454" s="9"/>
      <c r="CC1454" s="9"/>
      <c r="CD1454" s="9" t="str">
        <f t="shared" si="2541"/>
        <v/>
      </c>
      <c r="CE1454" s="10" t="str">
        <f t="shared" si="2542"/>
        <v/>
      </c>
      <c r="CF1454" s="7"/>
      <c r="CH1454" s="15"/>
      <c r="CI1454" s="9"/>
      <c r="CJ1454" s="9" t="str">
        <f t="shared" si="2543"/>
        <v/>
      </c>
      <c r="CK1454" s="9"/>
      <c r="CL1454" s="9" t="str">
        <f t="shared" si="2544"/>
        <v/>
      </c>
      <c r="CM1454" s="9"/>
      <c r="CN1454" s="9" t="str">
        <f t="shared" si="2545"/>
        <v/>
      </c>
      <c r="CO1454" s="9"/>
      <c r="CP1454" s="9"/>
      <c r="CQ1454" s="9"/>
      <c r="CR1454" s="9" t="str">
        <f t="shared" si="2546"/>
        <v/>
      </c>
      <c r="CS1454" s="10" t="str">
        <f t="shared" si="2547"/>
        <v/>
      </c>
      <c r="CT1454" s="7"/>
    </row>
    <row r="1455" spans="1:113" ht="15" customHeight="1" thickBot="1">
      <c r="A1455" s="23"/>
      <c r="B1455" s="23"/>
      <c r="C1455" s="24"/>
      <c r="D1455" s="24"/>
      <c r="E1455" s="24"/>
      <c r="F1455" s="24"/>
      <c r="G1455" s="24"/>
      <c r="H1455" s="24"/>
      <c r="I1455" s="24"/>
      <c r="J1455" s="63"/>
      <c r="K1455" s="96"/>
      <c r="L1455" s="24"/>
      <c r="M1455" s="26"/>
      <c r="N1455" s="7"/>
      <c r="P1455" s="23"/>
      <c r="Q1455" s="24"/>
      <c r="R1455" s="24"/>
      <c r="S1455" s="24"/>
      <c r="T1455" s="24"/>
      <c r="U1455" s="24"/>
      <c r="V1455" s="24"/>
      <c r="W1455" s="24"/>
      <c r="X1455" s="63"/>
      <c r="Y1455" s="96"/>
      <c r="Z1455" s="24"/>
      <c r="AA1455" s="26"/>
      <c r="AB1455" s="7"/>
      <c r="AD1455" s="23"/>
      <c r="AE1455" s="24"/>
      <c r="AF1455" s="24"/>
      <c r="AG1455" s="24"/>
      <c r="AH1455" s="24"/>
      <c r="AI1455" s="24"/>
      <c r="AJ1455" s="24"/>
      <c r="AK1455" s="24"/>
      <c r="AL1455" s="63"/>
      <c r="AM1455" s="96"/>
      <c r="AN1455" s="24"/>
      <c r="AO1455" s="26"/>
      <c r="AP1455" s="7"/>
      <c r="AR1455" s="23"/>
      <c r="AS1455" s="24"/>
      <c r="AT1455" s="24"/>
      <c r="AU1455" s="24"/>
      <c r="AV1455" s="24"/>
      <c r="AW1455" s="24"/>
      <c r="AX1455" s="24"/>
      <c r="AY1455" s="24"/>
      <c r="AZ1455" s="63"/>
      <c r="BA1455" s="96"/>
      <c r="BB1455" s="24"/>
      <c r="BC1455" s="26"/>
      <c r="BD1455" s="26"/>
      <c r="BF1455" s="15"/>
      <c r="BG1455" s="9"/>
      <c r="BH1455" s="9" t="str">
        <f t="shared" si="2533"/>
        <v/>
      </c>
      <c r="BI1455" s="73"/>
      <c r="BJ1455" s="9" t="str">
        <f t="shared" si="2534"/>
        <v/>
      </c>
      <c r="BK1455" s="9"/>
      <c r="BL1455" s="9" t="str">
        <f t="shared" si="2535"/>
        <v/>
      </c>
      <c r="BM1455" s="9"/>
      <c r="BN1455" s="9"/>
      <c r="BO1455" s="9" t="str">
        <f t="shared" si="2536"/>
        <v/>
      </c>
      <c r="BP1455" s="10" t="str">
        <f t="shared" si="2537"/>
        <v/>
      </c>
      <c r="BQ1455" s="7"/>
      <c r="BS1455" s="1"/>
      <c r="BT1455" s="15"/>
      <c r="BU1455" s="9"/>
      <c r="BV1455" s="9" t="str">
        <f t="shared" si="2538"/>
        <v/>
      </c>
      <c r="BW1455" s="9"/>
      <c r="BX1455" s="9" t="str">
        <f t="shared" si="2539"/>
        <v/>
      </c>
      <c r="BY1455" s="9"/>
      <c r="BZ1455" s="9" t="str">
        <f t="shared" si="2540"/>
        <v/>
      </c>
      <c r="CA1455" s="9"/>
      <c r="CB1455" s="9"/>
      <c r="CC1455" s="9"/>
      <c r="CD1455" s="9" t="str">
        <f t="shared" si="2541"/>
        <v/>
      </c>
      <c r="CE1455" s="10" t="str">
        <f t="shared" si="2542"/>
        <v/>
      </c>
      <c r="CF1455" s="7"/>
      <c r="CH1455" s="15"/>
      <c r="CI1455" s="9"/>
      <c r="CJ1455" s="9" t="str">
        <f t="shared" si="2543"/>
        <v/>
      </c>
      <c r="CK1455" s="9"/>
      <c r="CL1455" s="9" t="str">
        <f t="shared" si="2544"/>
        <v/>
      </c>
      <c r="CM1455" s="9"/>
      <c r="CN1455" s="9" t="str">
        <f t="shared" si="2545"/>
        <v/>
      </c>
      <c r="CO1455" s="9"/>
      <c r="CP1455" s="9"/>
      <c r="CQ1455" s="9"/>
      <c r="CR1455" s="9" t="str">
        <f t="shared" si="2546"/>
        <v/>
      </c>
      <c r="CS1455" s="10" t="str">
        <f t="shared" si="2547"/>
        <v/>
      </c>
      <c r="CT1455" s="7"/>
    </row>
    <row r="1456" spans="1:113" ht="15" customHeight="1" thickTop="1">
      <c r="A1456" s="89"/>
      <c r="B1456" s="6" t="str">
        <f>IF(A1456="","",SUM(D1456:D1459)+SUM(R1456:R1459)+BH1435+BV1435+SUM(AF1456:AF1459))</f>
        <v/>
      </c>
      <c r="C1456" s="78"/>
      <c r="D1456" s="78" t="str">
        <f t="shared" ref="D1456:D1475" si="2582">IF(C1456="","",C1456-C1452)</f>
        <v/>
      </c>
      <c r="E1456" s="78"/>
      <c r="F1456" s="28" t="str">
        <f t="shared" ref="F1456:F1475" si="2583">IF(E1456="","",E1456-E1452)</f>
        <v/>
      </c>
      <c r="G1456" s="78"/>
      <c r="H1456" s="78" t="str">
        <f t="shared" ref="H1456:H1475" si="2584">IF(G1456="","",G1452+I1452-G1456)</f>
        <v/>
      </c>
      <c r="I1456" s="78"/>
      <c r="J1456" s="90" t="str">
        <f t="shared" ref="J1456:K1456" si="2585">IF(C1456="","",J1452)</f>
        <v/>
      </c>
      <c r="K1456" s="91" t="str">
        <f t="shared" si="2585"/>
        <v/>
      </c>
      <c r="L1456" s="28" t="str">
        <f t="shared" ref="L1456:L1475" si="2586">IF(G1456="","",H1456*K1456)</f>
        <v/>
      </c>
      <c r="M1456" s="29" t="str">
        <f t="shared" ref="M1456:M1479" si="2587">IF(H1456="","",L1456/(D1456*100))</f>
        <v/>
      </c>
      <c r="N1456" s="7"/>
      <c r="P1456" s="89" t="str">
        <f>IF(A1456="","",A1456)</f>
        <v/>
      </c>
      <c r="Q1456" s="78"/>
      <c r="R1456" s="78" t="str">
        <f t="shared" ref="R1456:R1475" si="2588">IF(Q1456="","",Q1456-Q1452)</f>
        <v/>
      </c>
      <c r="S1456" s="78"/>
      <c r="T1456" s="28" t="str">
        <f t="shared" ref="T1456:T1475" si="2589">IF(S1456="","",S1456-S1452)</f>
        <v/>
      </c>
      <c r="U1456" s="78"/>
      <c r="V1456" s="78" t="str">
        <f t="shared" ref="V1456:V1475" si="2590">IF(U1456="","",U1452+W1452-U1456)</f>
        <v/>
      </c>
      <c r="W1456" s="78"/>
      <c r="X1456" s="90" t="str">
        <f t="shared" ref="X1456:Y1456" si="2591">IF(Q1456="","",X1452)</f>
        <v/>
      </c>
      <c r="Y1456" s="91" t="str">
        <f t="shared" si="2591"/>
        <v/>
      </c>
      <c r="Z1456" s="28" t="str">
        <f t="shared" ref="Z1456:Z1475" si="2592">IF(U1456="","",V1456*Y1456)</f>
        <v/>
      </c>
      <c r="AA1456" s="29" t="str">
        <f t="shared" ref="AA1456:AA1479" si="2593">IF(V1456="","",Z1456/(R1456*100))</f>
        <v/>
      </c>
      <c r="AB1456" s="7"/>
      <c r="AD1456" s="89" t="str">
        <f>IF(A1456="","",A1456)</f>
        <v/>
      </c>
      <c r="AE1456" s="78"/>
      <c r="AF1456" s="78" t="str">
        <f t="shared" ref="AF1456:AF1475" si="2594">IF(AE1456="","",AE1456-AE1452)</f>
        <v/>
      </c>
      <c r="AG1456" s="78"/>
      <c r="AH1456" s="28" t="str">
        <f t="shared" ref="AH1456:AH1475" si="2595">IF(AG1456="","",AG1456-AG1452)</f>
        <v/>
      </c>
      <c r="AI1456" s="78"/>
      <c r="AJ1456" s="78" t="str">
        <f t="shared" ref="AJ1456:AJ1475" si="2596">IF(AI1456="","",AI1452+AK1452-AI1456)</f>
        <v/>
      </c>
      <c r="AK1456" s="78"/>
      <c r="AL1456" s="90" t="str">
        <f t="shared" ref="AL1456:AM1456" si="2597">IF(AE1456="","",AL1452)</f>
        <v/>
      </c>
      <c r="AM1456" s="91" t="str">
        <f t="shared" si="2597"/>
        <v/>
      </c>
      <c r="AN1456" s="28" t="str">
        <f t="shared" ref="AN1456:AN1475" si="2598">IF(AI1456="","",AJ1456*AM1456)</f>
        <v/>
      </c>
      <c r="AO1456" s="29" t="str">
        <f t="shared" ref="AO1456:AO1479" si="2599">IF(AJ1456="","",AN1456/(AF1456*100))</f>
        <v/>
      </c>
      <c r="AP1456" s="7"/>
      <c r="AR1456" s="89"/>
      <c r="AS1456" s="78"/>
      <c r="AT1456" s="78" t="str">
        <f t="shared" ref="AT1456:AT1471" si="2600">IF(AS1456="","",AS1456-AS1452)</f>
        <v/>
      </c>
      <c r="AU1456" s="78"/>
      <c r="AV1456" s="28" t="str">
        <f t="shared" ref="AV1456:AV1471" si="2601">IF(AU1456="","",AU1456-AU1452)</f>
        <v/>
      </c>
      <c r="AW1456" s="78"/>
      <c r="AX1456" s="78" t="str">
        <f t="shared" ref="AX1456:AX1471" si="2602">IF(AW1456="","",AW1452+AY1452-AW1456)</f>
        <v/>
      </c>
      <c r="AY1456" s="78"/>
      <c r="AZ1456" s="90" t="str">
        <f t="shared" ref="AZ1456:BA1456" si="2603">IF(AS1456="","",AZ1452)</f>
        <v/>
      </c>
      <c r="BA1456" s="91" t="str">
        <f t="shared" si="2603"/>
        <v/>
      </c>
      <c r="BB1456" s="28" t="str">
        <f t="shared" ref="BB1456:BB1471" si="2604">IF(AW1456="","",AX1456*BA1456)</f>
        <v/>
      </c>
      <c r="BC1456" s="29" t="str">
        <f t="shared" ref="BC1456:BC1471" si="2605">IF(AX1456="","",BB1456/(AT1456*100))</f>
        <v/>
      </c>
      <c r="BD1456" s="29"/>
      <c r="BF1456" s="15"/>
      <c r="BG1456" s="9"/>
      <c r="BH1456" s="9" t="str">
        <f t="shared" si="2533"/>
        <v/>
      </c>
      <c r="BI1456" s="73"/>
      <c r="BJ1456" s="9" t="str">
        <f t="shared" si="2534"/>
        <v/>
      </c>
      <c r="BK1456" s="9"/>
      <c r="BL1456" s="9" t="str">
        <f t="shared" si="2535"/>
        <v/>
      </c>
      <c r="BM1456" s="9"/>
      <c r="BN1456" s="9"/>
      <c r="BO1456" s="9" t="str">
        <f t="shared" si="2536"/>
        <v/>
      </c>
      <c r="BP1456" s="10" t="str">
        <f t="shared" si="2537"/>
        <v/>
      </c>
      <c r="BQ1456" s="7"/>
      <c r="BS1456" s="1"/>
      <c r="BT1456" s="15"/>
      <c r="BU1456" s="9"/>
      <c r="BV1456" s="9" t="str">
        <f t="shared" si="2538"/>
        <v/>
      </c>
      <c r="BW1456" s="9"/>
      <c r="BX1456" s="9" t="str">
        <f t="shared" si="2539"/>
        <v/>
      </c>
      <c r="BY1456" s="9"/>
      <c r="BZ1456" s="9" t="str">
        <f t="shared" si="2540"/>
        <v/>
      </c>
      <c r="CA1456" s="9"/>
      <c r="CB1456" s="9"/>
      <c r="CC1456" s="9"/>
      <c r="CD1456" s="9" t="str">
        <f t="shared" si="2541"/>
        <v/>
      </c>
      <c r="CE1456" s="10" t="str">
        <f t="shared" si="2542"/>
        <v/>
      </c>
      <c r="CF1456" s="7"/>
      <c r="CH1456" s="15"/>
      <c r="CI1456" s="9"/>
      <c r="CJ1456" s="9" t="str">
        <f t="shared" si="2543"/>
        <v/>
      </c>
      <c r="CK1456" s="9"/>
      <c r="CL1456" s="9" t="str">
        <f t="shared" si="2544"/>
        <v/>
      </c>
      <c r="CM1456" s="9"/>
      <c r="CN1456" s="9" t="str">
        <f t="shared" si="2545"/>
        <v/>
      </c>
      <c r="CO1456" s="9"/>
      <c r="CP1456" s="9"/>
      <c r="CQ1456" s="9"/>
      <c r="CR1456" s="9" t="str">
        <f t="shared" si="2546"/>
        <v/>
      </c>
      <c r="CS1456" s="10" t="str">
        <f t="shared" si="2547"/>
        <v/>
      </c>
      <c r="CT1456" s="7"/>
    </row>
    <row r="1457" spans="1:98" ht="15" customHeight="1">
      <c r="A1457" s="15"/>
      <c r="B1457" s="15"/>
      <c r="C1457" s="9"/>
      <c r="D1457" s="9" t="str">
        <f t="shared" si="2582"/>
        <v/>
      </c>
      <c r="E1457" s="9"/>
      <c r="F1457" s="9" t="str">
        <f t="shared" si="2583"/>
        <v/>
      </c>
      <c r="G1457" s="9"/>
      <c r="H1457" s="9" t="str">
        <f t="shared" si="2584"/>
        <v/>
      </c>
      <c r="I1457" s="9"/>
      <c r="J1457" s="62" t="str">
        <f t="shared" ref="J1457:K1457" si="2606">IF(C1457="","",J1453)</f>
        <v/>
      </c>
      <c r="K1457" s="95" t="str">
        <f t="shared" si="2606"/>
        <v/>
      </c>
      <c r="L1457" s="9" t="str">
        <f t="shared" si="2586"/>
        <v/>
      </c>
      <c r="M1457" s="10" t="str">
        <f t="shared" si="2587"/>
        <v/>
      </c>
      <c r="N1457" s="7"/>
      <c r="P1457" s="15"/>
      <c r="Q1457" s="9"/>
      <c r="R1457" s="9" t="str">
        <f t="shared" si="2588"/>
        <v/>
      </c>
      <c r="S1457" s="9"/>
      <c r="T1457" s="9" t="str">
        <f t="shared" si="2589"/>
        <v/>
      </c>
      <c r="U1457" s="9"/>
      <c r="V1457" s="9" t="str">
        <f t="shared" si="2590"/>
        <v/>
      </c>
      <c r="W1457" s="9"/>
      <c r="X1457" s="62" t="str">
        <f t="shared" ref="X1457:Y1457" si="2607">IF(Q1457="","",X1453)</f>
        <v/>
      </c>
      <c r="Y1457" s="95" t="str">
        <f t="shared" si="2607"/>
        <v/>
      </c>
      <c r="Z1457" s="9" t="str">
        <f t="shared" si="2592"/>
        <v/>
      </c>
      <c r="AA1457" s="10" t="str">
        <f t="shared" si="2593"/>
        <v/>
      </c>
      <c r="AB1457" s="7"/>
      <c r="AD1457" s="15"/>
      <c r="AE1457" s="9"/>
      <c r="AF1457" s="9" t="str">
        <f t="shared" si="2594"/>
        <v/>
      </c>
      <c r="AG1457" s="9"/>
      <c r="AH1457" s="9" t="str">
        <f t="shared" si="2595"/>
        <v/>
      </c>
      <c r="AI1457" s="9"/>
      <c r="AJ1457" s="9" t="str">
        <f t="shared" si="2596"/>
        <v/>
      </c>
      <c r="AK1457" s="9"/>
      <c r="AL1457" s="62" t="str">
        <f t="shared" ref="AL1457:AM1457" si="2608">IF(AE1457="","",AL1453)</f>
        <v/>
      </c>
      <c r="AM1457" s="9" t="str">
        <f t="shared" si="2608"/>
        <v/>
      </c>
      <c r="AN1457" s="9" t="str">
        <f t="shared" si="2598"/>
        <v/>
      </c>
      <c r="AO1457" s="10" t="str">
        <f t="shared" si="2599"/>
        <v/>
      </c>
      <c r="AP1457" s="7"/>
      <c r="AR1457" s="15"/>
      <c r="AS1457" s="9"/>
      <c r="AT1457" s="9" t="str">
        <f t="shared" si="2600"/>
        <v/>
      </c>
      <c r="AU1457" s="9"/>
      <c r="AV1457" s="9" t="str">
        <f t="shared" si="2601"/>
        <v/>
      </c>
      <c r="AW1457" s="9"/>
      <c r="AX1457" s="9" t="str">
        <f t="shared" si="2602"/>
        <v/>
      </c>
      <c r="AY1457" s="9"/>
      <c r="AZ1457" s="62" t="str">
        <f t="shared" ref="AZ1457:BA1457" si="2609">IF(AS1457="","",AZ1453)</f>
        <v/>
      </c>
      <c r="BA1457" s="9" t="str">
        <f t="shared" si="2609"/>
        <v/>
      </c>
      <c r="BB1457" s="9" t="str">
        <f t="shared" si="2604"/>
        <v/>
      </c>
      <c r="BC1457" s="10" t="str">
        <f t="shared" si="2605"/>
        <v/>
      </c>
      <c r="BD1457" s="10"/>
      <c r="BF1457" s="15"/>
      <c r="BG1457" s="9"/>
      <c r="BH1457" s="9" t="str">
        <f t="shared" si="2533"/>
        <v/>
      </c>
      <c r="BI1457" s="73"/>
      <c r="BJ1457" s="9" t="str">
        <f t="shared" si="2534"/>
        <v/>
      </c>
      <c r="BK1457" s="9"/>
      <c r="BL1457" s="9" t="str">
        <f t="shared" si="2535"/>
        <v/>
      </c>
      <c r="BM1457" s="9"/>
      <c r="BN1457" s="9"/>
      <c r="BO1457" s="9" t="str">
        <f t="shared" si="2536"/>
        <v/>
      </c>
      <c r="BP1457" s="10" t="str">
        <f t="shared" si="2537"/>
        <v/>
      </c>
      <c r="BQ1457" s="7"/>
      <c r="BS1457" s="1"/>
      <c r="BT1457" s="15"/>
      <c r="BU1457" s="9"/>
      <c r="BV1457" s="9" t="str">
        <f t="shared" si="2538"/>
        <v/>
      </c>
      <c r="BW1457" s="9"/>
      <c r="BX1457" s="9" t="str">
        <f t="shared" si="2539"/>
        <v/>
      </c>
      <c r="BY1457" s="9"/>
      <c r="BZ1457" s="9" t="str">
        <f t="shared" si="2540"/>
        <v/>
      </c>
      <c r="CA1457" s="9"/>
      <c r="CB1457" s="9"/>
      <c r="CC1457" s="9"/>
      <c r="CD1457" s="9" t="str">
        <f t="shared" si="2541"/>
        <v/>
      </c>
      <c r="CE1457" s="10" t="str">
        <f t="shared" si="2542"/>
        <v/>
      </c>
      <c r="CF1457" s="7"/>
      <c r="CH1457" s="15"/>
      <c r="CI1457" s="9"/>
      <c r="CJ1457" s="9" t="str">
        <f t="shared" si="2543"/>
        <v/>
      </c>
      <c r="CK1457" s="9"/>
      <c r="CL1457" s="9" t="str">
        <f t="shared" si="2544"/>
        <v/>
      </c>
      <c r="CM1457" s="9"/>
      <c r="CN1457" s="9" t="str">
        <f t="shared" si="2545"/>
        <v/>
      </c>
      <c r="CO1457" s="9"/>
      <c r="CP1457" s="9"/>
      <c r="CQ1457" s="9"/>
      <c r="CR1457" s="9" t="str">
        <f t="shared" si="2546"/>
        <v/>
      </c>
      <c r="CS1457" s="10" t="str">
        <f t="shared" si="2547"/>
        <v/>
      </c>
      <c r="CT1457" s="7"/>
    </row>
    <row r="1458" spans="1:98" ht="15" customHeight="1">
      <c r="A1458" s="15"/>
      <c r="B1458" s="15"/>
      <c r="C1458" s="9"/>
      <c r="D1458" s="9" t="str">
        <f t="shared" si="2582"/>
        <v/>
      </c>
      <c r="E1458" s="9"/>
      <c r="F1458" s="9" t="str">
        <f t="shared" si="2583"/>
        <v/>
      </c>
      <c r="G1458" s="9"/>
      <c r="H1458" s="9" t="str">
        <f t="shared" si="2584"/>
        <v/>
      </c>
      <c r="I1458" s="9"/>
      <c r="J1458" s="62" t="str">
        <f t="shared" ref="J1458:K1458" si="2610">IF(C1458="","",J1454)</f>
        <v/>
      </c>
      <c r="K1458" s="9" t="str">
        <f t="shared" si="2610"/>
        <v/>
      </c>
      <c r="L1458" s="9" t="str">
        <f t="shared" si="2586"/>
        <v/>
      </c>
      <c r="M1458" s="10" t="str">
        <f t="shared" si="2587"/>
        <v/>
      </c>
      <c r="N1458" s="7"/>
      <c r="P1458" s="15"/>
      <c r="Q1458" s="9"/>
      <c r="R1458" s="9" t="str">
        <f t="shared" si="2588"/>
        <v/>
      </c>
      <c r="S1458" s="9"/>
      <c r="T1458" s="9" t="str">
        <f t="shared" si="2589"/>
        <v/>
      </c>
      <c r="U1458" s="9"/>
      <c r="V1458" s="9" t="str">
        <f t="shared" si="2590"/>
        <v/>
      </c>
      <c r="W1458" s="9"/>
      <c r="X1458" s="62" t="str">
        <f t="shared" ref="X1458:Y1458" si="2611">IF(Q1458="","",X1454)</f>
        <v/>
      </c>
      <c r="Y1458" s="9" t="str">
        <f t="shared" si="2611"/>
        <v/>
      </c>
      <c r="Z1458" s="9" t="str">
        <f t="shared" si="2592"/>
        <v/>
      </c>
      <c r="AA1458" s="35" t="str">
        <f t="shared" si="2593"/>
        <v/>
      </c>
      <c r="AB1458" s="7"/>
      <c r="AD1458" s="15"/>
      <c r="AE1458" s="9"/>
      <c r="AF1458" s="9" t="str">
        <f t="shared" si="2594"/>
        <v/>
      </c>
      <c r="AG1458" s="9"/>
      <c r="AH1458" s="9" t="str">
        <f t="shared" si="2595"/>
        <v/>
      </c>
      <c r="AI1458" s="9"/>
      <c r="AJ1458" s="9" t="str">
        <f t="shared" si="2596"/>
        <v/>
      </c>
      <c r="AK1458" s="9"/>
      <c r="AL1458" s="62" t="str">
        <f t="shared" ref="AL1458:AM1458" si="2612">IF(AE1458="","",AL1454)</f>
        <v/>
      </c>
      <c r="AM1458" s="9" t="str">
        <f t="shared" si="2612"/>
        <v/>
      </c>
      <c r="AN1458" s="9" t="str">
        <f t="shared" si="2598"/>
        <v/>
      </c>
      <c r="AO1458" s="10" t="str">
        <f t="shared" si="2599"/>
        <v/>
      </c>
      <c r="AP1458" s="7"/>
      <c r="AR1458" s="17"/>
      <c r="AS1458" s="9"/>
      <c r="AT1458" s="9" t="str">
        <f t="shared" si="2600"/>
        <v/>
      </c>
      <c r="AU1458" s="9"/>
      <c r="AV1458" s="9" t="str">
        <f t="shared" si="2601"/>
        <v/>
      </c>
      <c r="AW1458" s="9"/>
      <c r="AX1458" s="9" t="str">
        <f t="shared" si="2602"/>
        <v/>
      </c>
      <c r="AY1458" s="9"/>
      <c r="AZ1458" s="62" t="str">
        <f t="shared" ref="AZ1458:BA1458" si="2613">IF(AS1458="","",AZ1454)</f>
        <v/>
      </c>
      <c r="BA1458" s="9" t="str">
        <f t="shared" si="2613"/>
        <v/>
      </c>
      <c r="BB1458" s="9" t="str">
        <f t="shared" si="2604"/>
        <v/>
      </c>
      <c r="BC1458" s="10" t="str">
        <f t="shared" si="2605"/>
        <v/>
      </c>
      <c r="BD1458" s="10"/>
      <c r="BF1458" s="15"/>
      <c r="BG1458" s="9"/>
      <c r="BH1458" s="9" t="str">
        <f t="shared" si="2533"/>
        <v/>
      </c>
      <c r="BI1458" s="73"/>
      <c r="BJ1458" s="9" t="str">
        <f t="shared" si="2534"/>
        <v/>
      </c>
      <c r="BK1458" s="9"/>
      <c r="BL1458" s="9" t="str">
        <f t="shared" si="2535"/>
        <v/>
      </c>
      <c r="BM1458" s="9"/>
      <c r="BN1458" s="9"/>
      <c r="BO1458" s="9" t="str">
        <f t="shared" si="2536"/>
        <v/>
      </c>
      <c r="BP1458" s="10" t="str">
        <f t="shared" si="2537"/>
        <v/>
      </c>
      <c r="BQ1458" s="7"/>
      <c r="BS1458" s="1"/>
      <c r="BT1458" s="15"/>
      <c r="BU1458" s="9"/>
      <c r="BV1458" s="9" t="str">
        <f t="shared" si="2538"/>
        <v/>
      </c>
      <c r="BW1458" s="9"/>
      <c r="BX1458" s="9" t="str">
        <f t="shared" si="2539"/>
        <v/>
      </c>
      <c r="BY1458" s="9"/>
      <c r="BZ1458" s="9" t="str">
        <f t="shared" si="2540"/>
        <v/>
      </c>
      <c r="CA1458" s="9"/>
      <c r="CB1458" s="9"/>
      <c r="CC1458" s="9"/>
      <c r="CD1458" s="9" t="str">
        <f t="shared" si="2541"/>
        <v/>
      </c>
      <c r="CE1458" s="10" t="str">
        <f t="shared" si="2542"/>
        <v/>
      </c>
      <c r="CF1458" s="7"/>
      <c r="CH1458" s="15"/>
      <c r="CI1458" s="9"/>
      <c r="CJ1458" s="9" t="str">
        <f t="shared" si="2543"/>
        <v/>
      </c>
      <c r="CK1458" s="9"/>
      <c r="CL1458" s="9" t="str">
        <f t="shared" si="2544"/>
        <v/>
      </c>
      <c r="CM1458" s="9"/>
      <c r="CN1458" s="9" t="str">
        <f t="shared" si="2545"/>
        <v/>
      </c>
      <c r="CO1458" s="9"/>
      <c r="CP1458" s="9"/>
      <c r="CQ1458" s="9"/>
      <c r="CR1458" s="9" t="str">
        <f t="shared" si="2546"/>
        <v/>
      </c>
      <c r="CS1458" s="10" t="str">
        <f t="shared" si="2547"/>
        <v/>
      </c>
      <c r="CT1458" s="7"/>
    </row>
    <row r="1459" spans="1:98" ht="15" customHeight="1" thickBot="1">
      <c r="A1459" s="23"/>
      <c r="B1459" s="23"/>
      <c r="C1459" s="24"/>
      <c r="D1459" s="24" t="str">
        <f t="shared" si="2582"/>
        <v/>
      </c>
      <c r="E1459" s="24"/>
      <c r="F1459" s="24" t="str">
        <f t="shared" si="2583"/>
        <v/>
      </c>
      <c r="G1459" s="24"/>
      <c r="H1459" s="24" t="str">
        <f t="shared" si="2584"/>
        <v/>
      </c>
      <c r="I1459" s="24"/>
      <c r="J1459" s="63" t="str">
        <f t="shared" ref="J1459:K1459" si="2614">IF(C1459="","",J1455)</f>
        <v/>
      </c>
      <c r="K1459" s="96" t="str">
        <f t="shared" si="2614"/>
        <v/>
      </c>
      <c r="L1459" s="24" t="str">
        <f t="shared" si="2586"/>
        <v/>
      </c>
      <c r="M1459" s="26" t="str">
        <f t="shared" si="2587"/>
        <v/>
      </c>
      <c r="N1459" s="7"/>
      <c r="P1459" s="23"/>
      <c r="Q1459" s="24"/>
      <c r="R1459" s="24" t="str">
        <f t="shared" si="2588"/>
        <v/>
      </c>
      <c r="S1459" s="24"/>
      <c r="T1459" s="24" t="str">
        <f t="shared" si="2589"/>
        <v/>
      </c>
      <c r="U1459" s="24"/>
      <c r="V1459" s="24" t="str">
        <f t="shared" si="2590"/>
        <v/>
      </c>
      <c r="W1459" s="24"/>
      <c r="X1459" s="63" t="str">
        <f t="shared" ref="X1459:Y1459" si="2615">IF(Q1459="","",X1455)</f>
        <v/>
      </c>
      <c r="Y1459" s="96" t="str">
        <f t="shared" si="2615"/>
        <v/>
      </c>
      <c r="Z1459" s="24" t="str">
        <f t="shared" si="2592"/>
        <v/>
      </c>
      <c r="AA1459" s="26" t="str">
        <f t="shared" si="2593"/>
        <v/>
      </c>
      <c r="AB1459" s="7"/>
      <c r="AD1459" s="23"/>
      <c r="AE1459" s="24"/>
      <c r="AF1459" s="24" t="str">
        <f t="shared" si="2594"/>
        <v/>
      </c>
      <c r="AG1459" s="24"/>
      <c r="AH1459" s="24" t="str">
        <f t="shared" si="2595"/>
        <v/>
      </c>
      <c r="AI1459" s="24"/>
      <c r="AJ1459" s="24" t="str">
        <f t="shared" si="2596"/>
        <v/>
      </c>
      <c r="AK1459" s="24"/>
      <c r="AL1459" s="63" t="str">
        <f t="shared" ref="AL1459:AM1459" si="2616">IF(AE1459="","",AL1455)</f>
        <v/>
      </c>
      <c r="AM1459" s="96" t="str">
        <f t="shared" si="2616"/>
        <v/>
      </c>
      <c r="AN1459" s="24" t="str">
        <f t="shared" si="2598"/>
        <v/>
      </c>
      <c r="AO1459" s="26" t="str">
        <f t="shared" si="2599"/>
        <v/>
      </c>
      <c r="AP1459" s="7"/>
      <c r="AR1459" s="23"/>
      <c r="AS1459" s="24"/>
      <c r="AT1459" s="24" t="str">
        <f t="shared" si="2600"/>
        <v/>
      </c>
      <c r="AU1459" s="24"/>
      <c r="AV1459" s="24" t="str">
        <f t="shared" si="2601"/>
        <v/>
      </c>
      <c r="AW1459" s="24"/>
      <c r="AX1459" s="24" t="str">
        <f t="shared" si="2602"/>
        <v/>
      </c>
      <c r="AY1459" s="24"/>
      <c r="AZ1459" s="63" t="str">
        <f t="shared" ref="AZ1459:BA1459" si="2617">IF(AS1459="","",AZ1455)</f>
        <v/>
      </c>
      <c r="BA1459" s="96" t="str">
        <f t="shared" si="2617"/>
        <v/>
      </c>
      <c r="BB1459" s="24" t="str">
        <f t="shared" si="2604"/>
        <v/>
      </c>
      <c r="BC1459" s="26" t="str">
        <f t="shared" si="2605"/>
        <v/>
      </c>
      <c r="BD1459" s="26"/>
      <c r="BF1459" s="15"/>
      <c r="BG1459" s="9"/>
      <c r="BH1459" s="9" t="str">
        <f t="shared" si="2533"/>
        <v/>
      </c>
      <c r="BI1459" s="73"/>
      <c r="BJ1459" s="9" t="str">
        <f t="shared" si="2534"/>
        <v/>
      </c>
      <c r="BK1459" s="9"/>
      <c r="BL1459" s="9" t="str">
        <f t="shared" si="2535"/>
        <v/>
      </c>
      <c r="BM1459" s="9"/>
      <c r="BN1459" s="9"/>
      <c r="BO1459" s="9" t="str">
        <f t="shared" si="2536"/>
        <v/>
      </c>
      <c r="BP1459" s="10" t="str">
        <f t="shared" si="2537"/>
        <v/>
      </c>
      <c r="BQ1459" s="7"/>
      <c r="BS1459" s="1"/>
      <c r="BT1459" s="15"/>
      <c r="BU1459" s="9"/>
      <c r="BV1459" s="9" t="str">
        <f t="shared" si="2538"/>
        <v/>
      </c>
      <c r="BW1459" s="9"/>
      <c r="BX1459" s="9" t="str">
        <f t="shared" si="2539"/>
        <v/>
      </c>
      <c r="BY1459" s="9"/>
      <c r="BZ1459" s="9" t="str">
        <f t="shared" si="2540"/>
        <v/>
      </c>
      <c r="CA1459" s="9"/>
      <c r="CB1459" s="9"/>
      <c r="CC1459" s="9"/>
      <c r="CD1459" s="9" t="str">
        <f t="shared" si="2541"/>
        <v/>
      </c>
      <c r="CE1459" s="10" t="str">
        <f t="shared" si="2542"/>
        <v/>
      </c>
      <c r="CF1459" s="7"/>
      <c r="CH1459" s="15"/>
      <c r="CI1459" s="9"/>
      <c r="CJ1459" s="9" t="str">
        <f t="shared" si="2543"/>
        <v/>
      </c>
      <c r="CK1459" s="9"/>
      <c r="CL1459" s="9" t="str">
        <f t="shared" si="2544"/>
        <v/>
      </c>
      <c r="CM1459" s="9"/>
      <c r="CN1459" s="9" t="str">
        <f t="shared" si="2545"/>
        <v/>
      </c>
      <c r="CO1459" s="9"/>
      <c r="CP1459" s="9"/>
      <c r="CQ1459" s="9"/>
      <c r="CR1459" s="9" t="str">
        <f t="shared" si="2546"/>
        <v/>
      </c>
      <c r="CS1459" s="10" t="str">
        <f t="shared" si="2547"/>
        <v/>
      </c>
      <c r="CT1459" s="7"/>
    </row>
    <row r="1460" spans="1:98" ht="15" customHeight="1" thickTop="1">
      <c r="A1460" s="89"/>
      <c r="B1460" s="6" t="str">
        <f>IF(A1460="","",SUM(D1460:D1463)+SUM(R1460:R1463)+BH1436+BV1436+SUM(AF1460:AF1463))</f>
        <v/>
      </c>
      <c r="C1460" s="78"/>
      <c r="D1460" s="78" t="str">
        <f t="shared" si="2582"/>
        <v/>
      </c>
      <c r="E1460" s="78"/>
      <c r="F1460" s="28" t="str">
        <f t="shared" si="2583"/>
        <v/>
      </c>
      <c r="G1460" s="78"/>
      <c r="H1460" s="78" t="str">
        <f t="shared" si="2584"/>
        <v/>
      </c>
      <c r="I1460" s="78"/>
      <c r="J1460" s="90" t="str">
        <f t="shared" ref="J1460:K1460" si="2618">IF(C1460="","",J1456)</f>
        <v/>
      </c>
      <c r="K1460" s="91" t="str">
        <f t="shared" si="2618"/>
        <v/>
      </c>
      <c r="L1460" s="28" t="str">
        <f t="shared" si="2586"/>
        <v/>
      </c>
      <c r="M1460" s="29" t="str">
        <f t="shared" si="2587"/>
        <v/>
      </c>
      <c r="N1460" s="7"/>
      <c r="P1460" s="89" t="str">
        <f>IF(A1460="","",A1460)</f>
        <v/>
      </c>
      <c r="Q1460" s="78"/>
      <c r="R1460" s="78" t="str">
        <f t="shared" si="2588"/>
        <v/>
      </c>
      <c r="S1460" s="78"/>
      <c r="T1460" s="28" t="str">
        <f t="shared" si="2589"/>
        <v/>
      </c>
      <c r="U1460" s="78"/>
      <c r="V1460" s="78" t="str">
        <f t="shared" si="2590"/>
        <v/>
      </c>
      <c r="W1460" s="78"/>
      <c r="X1460" s="90" t="str">
        <f t="shared" ref="X1460:Y1460" si="2619">IF(Q1460="","",X1456)</f>
        <v/>
      </c>
      <c r="Y1460" s="91" t="str">
        <f t="shared" si="2619"/>
        <v/>
      </c>
      <c r="Z1460" s="28" t="str">
        <f t="shared" si="2592"/>
        <v/>
      </c>
      <c r="AA1460" s="29" t="str">
        <f t="shared" si="2593"/>
        <v/>
      </c>
      <c r="AB1460" s="7"/>
      <c r="AD1460" s="89" t="str">
        <f>IF(BQ1460="","",BQ1460)</f>
        <v/>
      </c>
      <c r="AE1460" s="78"/>
      <c r="AF1460" s="78" t="str">
        <f t="shared" si="2594"/>
        <v/>
      </c>
      <c r="AG1460" s="78"/>
      <c r="AH1460" s="28" t="str">
        <f t="shared" si="2595"/>
        <v/>
      </c>
      <c r="AI1460" s="78"/>
      <c r="AJ1460" s="78" t="str">
        <f t="shared" si="2596"/>
        <v/>
      </c>
      <c r="AK1460" s="78"/>
      <c r="AL1460" s="90" t="str">
        <f t="shared" ref="AL1460:AM1460" si="2620">IF(AE1460="","",AL1456)</f>
        <v/>
      </c>
      <c r="AM1460" s="91" t="str">
        <f t="shared" si="2620"/>
        <v/>
      </c>
      <c r="AN1460" s="28" t="str">
        <f t="shared" si="2598"/>
        <v/>
      </c>
      <c r="AO1460" s="29" t="str">
        <f t="shared" si="2599"/>
        <v/>
      </c>
      <c r="AP1460" s="7"/>
      <c r="AR1460" s="89"/>
      <c r="AS1460" s="78"/>
      <c r="AT1460" s="78" t="str">
        <f t="shared" si="2600"/>
        <v/>
      </c>
      <c r="AU1460" s="78"/>
      <c r="AV1460" s="28" t="str">
        <f t="shared" si="2601"/>
        <v/>
      </c>
      <c r="AW1460" s="78"/>
      <c r="AX1460" s="78" t="str">
        <f t="shared" si="2602"/>
        <v/>
      </c>
      <c r="AY1460" s="78"/>
      <c r="AZ1460" s="90" t="str">
        <f t="shared" ref="AZ1460:BA1460" si="2621">IF(AS1460="","",AZ1456)</f>
        <v/>
      </c>
      <c r="BA1460" s="91" t="str">
        <f t="shared" si="2621"/>
        <v/>
      </c>
      <c r="BB1460" s="28" t="str">
        <f t="shared" si="2604"/>
        <v/>
      </c>
      <c r="BC1460" s="29" t="str">
        <f t="shared" si="2605"/>
        <v/>
      </c>
      <c r="BD1460" s="29"/>
      <c r="BF1460" s="15"/>
      <c r="BG1460" s="9"/>
      <c r="BH1460" s="9" t="str">
        <f t="shared" si="2533"/>
        <v/>
      </c>
      <c r="BI1460" s="73"/>
      <c r="BJ1460" s="9" t="str">
        <f t="shared" si="2534"/>
        <v/>
      </c>
      <c r="BK1460" s="9"/>
      <c r="BL1460" s="9" t="str">
        <f t="shared" si="2535"/>
        <v/>
      </c>
      <c r="BM1460" s="9"/>
      <c r="BN1460" s="9"/>
      <c r="BO1460" s="9" t="str">
        <f t="shared" si="2536"/>
        <v/>
      </c>
      <c r="BP1460" s="10" t="str">
        <f t="shared" si="2537"/>
        <v/>
      </c>
      <c r="BQ1460" s="7"/>
      <c r="BS1460" s="1"/>
      <c r="BT1460" s="15"/>
      <c r="BU1460" s="9"/>
      <c r="BV1460" s="9" t="str">
        <f t="shared" si="2538"/>
        <v/>
      </c>
      <c r="BW1460" s="9"/>
      <c r="BX1460" s="9" t="str">
        <f t="shared" si="2539"/>
        <v/>
      </c>
      <c r="BY1460" s="9"/>
      <c r="BZ1460" s="9" t="str">
        <f t="shared" si="2540"/>
        <v/>
      </c>
      <c r="CA1460" s="9"/>
      <c r="CB1460" s="9"/>
      <c r="CC1460" s="9"/>
      <c r="CD1460" s="9" t="str">
        <f t="shared" si="2541"/>
        <v/>
      </c>
      <c r="CE1460" s="10" t="str">
        <f t="shared" si="2542"/>
        <v/>
      </c>
      <c r="CF1460" s="7"/>
      <c r="CH1460" s="15"/>
      <c r="CI1460" s="9"/>
      <c r="CJ1460" s="9" t="str">
        <f t="shared" si="2543"/>
        <v/>
      </c>
      <c r="CK1460" s="9"/>
      <c r="CL1460" s="9" t="str">
        <f t="shared" si="2544"/>
        <v/>
      </c>
      <c r="CM1460" s="9"/>
      <c r="CN1460" s="9" t="str">
        <f t="shared" si="2545"/>
        <v/>
      </c>
      <c r="CO1460" s="9"/>
      <c r="CP1460" s="9"/>
      <c r="CQ1460" s="9"/>
      <c r="CR1460" s="9" t="str">
        <f t="shared" si="2546"/>
        <v/>
      </c>
      <c r="CS1460" s="10" t="str">
        <f t="shared" si="2547"/>
        <v/>
      </c>
      <c r="CT1460" s="7"/>
    </row>
    <row r="1461" spans="1:98" ht="15" customHeight="1">
      <c r="A1461" s="15"/>
      <c r="B1461" s="15"/>
      <c r="C1461" s="9"/>
      <c r="D1461" s="9" t="str">
        <f t="shared" si="2582"/>
        <v/>
      </c>
      <c r="E1461" s="9"/>
      <c r="F1461" s="9" t="str">
        <f t="shared" si="2583"/>
        <v/>
      </c>
      <c r="G1461" s="9"/>
      <c r="H1461" s="9" t="str">
        <f t="shared" si="2584"/>
        <v/>
      </c>
      <c r="I1461" s="9"/>
      <c r="J1461" s="62" t="str">
        <f t="shared" ref="J1461:K1461" si="2622">IF(C1461="","",J1457)</f>
        <v/>
      </c>
      <c r="K1461" s="95" t="str">
        <f t="shared" si="2622"/>
        <v/>
      </c>
      <c r="L1461" s="9" t="str">
        <f t="shared" si="2586"/>
        <v/>
      </c>
      <c r="M1461" s="10" t="str">
        <f t="shared" si="2587"/>
        <v/>
      </c>
      <c r="N1461" s="7"/>
      <c r="P1461" s="15"/>
      <c r="Q1461" s="9"/>
      <c r="R1461" s="9" t="str">
        <f t="shared" si="2588"/>
        <v/>
      </c>
      <c r="S1461" s="9"/>
      <c r="T1461" s="9" t="str">
        <f t="shared" si="2589"/>
        <v/>
      </c>
      <c r="U1461" s="9"/>
      <c r="V1461" s="9" t="str">
        <f t="shared" si="2590"/>
        <v/>
      </c>
      <c r="W1461" s="9"/>
      <c r="X1461" s="62" t="str">
        <f t="shared" ref="X1461:Y1461" si="2623">IF(Q1461="","",X1457)</f>
        <v/>
      </c>
      <c r="Y1461" s="95" t="str">
        <f t="shared" si="2623"/>
        <v/>
      </c>
      <c r="Z1461" s="9" t="str">
        <f t="shared" si="2592"/>
        <v/>
      </c>
      <c r="AA1461" s="10" t="str">
        <f t="shared" si="2593"/>
        <v/>
      </c>
      <c r="AB1461" s="7"/>
      <c r="AD1461" s="15"/>
      <c r="AE1461" s="9"/>
      <c r="AF1461" s="9" t="str">
        <f t="shared" si="2594"/>
        <v/>
      </c>
      <c r="AG1461" s="9"/>
      <c r="AH1461" s="9" t="str">
        <f t="shared" si="2595"/>
        <v/>
      </c>
      <c r="AI1461" s="9"/>
      <c r="AJ1461" s="9" t="str">
        <f t="shared" si="2596"/>
        <v/>
      </c>
      <c r="AK1461" s="9"/>
      <c r="AL1461" s="62" t="str">
        <f t="shared" ref="AL1461:AM1461" si="2624">IF(AE1461="","",AL1457)</f>
        <v/>
      </c>
      <c r="AM1461" s="95" t="str">
        <f t="shared" si="2624"/>
        <v/>
      </c>
      <c r="AN1461" s="9" t="str">
        <f t="shared" si="2598"/>
        <v/>
      </c>
      <c r="AO1461" s="10" t="str">
        <f t="shared" si="2599"/>
        <v/>
      </c>
      <c r="AP1461" s="7"/>
      <c r="AR1461" s="15"/>
      <c r="AS1461" s="9"/>
      <c r="AT1461" s="9" t="str">
        <f t="shared" si="2600"/>
        <v/>
      </c>
      <c r="AU1461" s="9"/>
      <c r="AV1461" s="9" t="str">
        <f t="shared" si="2601"/>
        <v/>
      </c>
      <c r="AW1461" s="9"/>
      <c r="AX1461" s="9" t="str">
        <f t="shared" si="2602"/>
        <v/>
      </c>
      <c r="AY1461" s="9"/>
      <c r="AZ1461" s="62" t="str">
        <f t="shared" ref="AZ1461:BA1461" si="2625">IF(AS1461="","",AZ1457)</f>
        <v/>
      </c>
      <c r="BA1461" s="95" t="str">
        <f t="shared" si="2625"/>
        <v/>
      </c>
      <c r="BB1461" s="9" t="str">
        <f t="shared" si="2604"/>
        <v/>
      </c>
      <c r="BC1461" s="10" t="str">
        <f t="shared" si="2605"/>
        <v/>
      </c>
      <c r="BD1461" s="10"/>
      <c r="BF1461" s="15"/>
      <c r="BG1461" s="9"/>
      <c r="BH1461" s="9" t="str">
        <f t="shared" si="2533"/>
        <v/>
      </c>
      <c r="BI1461" s="73"/>
      <c r="BJ1461" s="9" t="str">
        <f t="shared" si="2534"/>
        <v/>
      </c>
      <c r="BK1461" s="9"/>
      <c r="BL1461" s="9" t="str">
        <f t="shared" si="2535"/>
        <v/>
      </c>
      <c r="BM1461" s="9"/>
      <c r="BN1461" s="9"/>
      <c r="BO1461" s="9" t="str">
        <f t="shared" si="2536"/>
        <v/>
      </c>
      <c r="BP1461" s="10" t="str">
        <f t="shared" si="2537"/>
        <v/>
      </c>
      <c r="BQ1461" s="7"/>
      <c r="BS1461" s="1"/>
      <c r="BT1461" s="15"/>
      <c r="BU1461" s="9"/>
      <c r="BV1461" s="9" t="str">
        <f t="shared" si="2538"/>
        <v/>
      </c>
      <c r="BW1461" s="9"/>
      <c r="BX1461" s="9" t="str">
        <f t="shared" si="2539"/>
        <v/>
      </c>
      <c r="BY1461" s="9"/>
      <c r="BZ1461" s="9" t="str">
        <f t="shared" si="2540"/>
        <v/>
      </c>
      <c r="CA1461" s="9"/>
      <c r="CB1461" s="9"/>
      <c r="CC1461" s="9"/>
      <c r="CD1461" s="9" t="str">
        <f t="shared" si="2541"/>
        <v/>
      </c>
      <c r="CE1461" s="10" t="str">
        <f t="shared" si="2542"/>
        <v/>
      </c>
      <c r="CF1461" s="7"/>
      <c r="CH1461" s="15"/>
      <c r="CI1461" s="9"/>
      <c r="CJ1461" s="9" t="str">
        <f t="shared" si="2543"/>
        <v/>
      </c>
      <c r="CK1461" s="9"/>
      <c r="CL1461" s="9" t="str">
        <f t="shared" si="2544"/>
        <v/>
      </c>
      <c r="CM1461" s="9"/>
      <c r="CN1461" s="9" t="str">
        <f t="shared" si="2545"/>
        <v/>
      </c>
      <c r="CO1461" s="9"/>
      <c r="CP1461" s="9"/>
      <c r="CQ1461" s="9"/>
      <c r="CR1461" s="9" t="str">
        <f t="shared" si="2546"/>
        <v/>
      </c>
      <c r="CS1461" s="10" t="str">
        <f t="shared" si="2547"/>
        <v/>
      </c>
      <c r="CT1461" s="7"/>
    </row>
    <row r="1462" spans="1:98" ht="15" customHeight="1">
      <c r="A1462" s="15"/>
      <c r="B1462" s="15"/>
      <c r="C1462" s="9"/>
      <c r="D1462" s="9" t="str">
        <f t="shared" si="2582"/>
        <v/>
      </c>
      <c r="E1462" s="9"/>
      <c r="F1462" s="9" t="str">
        <f t="shared" si="2583"/>
        <v/>
      </c>
      <c r="G1462" s="9"/>
      <c r="H1462" s="9" t="str">
        <f t="shared" si="2584"/>
        <v/>
      </c>
      <c r="I1462" s="9"/>
      <c r="J1462" s="62" t="str">
        <f t="shared" ref="J1462:K1462" si="2626">IF(C1462="","",J1458)</f>
        <v/>
      </c>
      <c r="K1462" s="9" t="str">
        <f t="shared" si="2626"/>
        <v/>
      </c>
      <c r="L1462" s="9" t="str">
        <f t="shared" si="2586"/>
        <v/>
      </c>
      <c r="M1462" s="10" t="str">
        <f t="shared" si="2587"/>
        <v/>
      </c>
      <c r="N1462" s="7"/>
      <c r="P1462" s="15"/>
      <c r="Q1462" s="9"/>
      <c r="R1462" s="9" t="str">
        <f t="shared" si="2588"/>
        <v/>
      </c>
      <c r="S1462" s="9"/>
      <c r="T1462" s="9" t="str">
        <f t="shared" si="2589"/>
        <v/>
      </c>
      <c r="U1462" s="9"/>
      <c r="V1462" s="9" t="str">
        <f t="shared" si="2590"/>
        <v/>
      </c>
      <c r="W1462" s="9"/>
      <c r="X1462" s="62" t="str">
        <f t="shared" ref="X1462:Y1462" si="2627">IF(Q1462="","",X1458)</f>
        <v/>
      </c>
      <c r="Y1462" s="9" t="str">
        <f t="shared" si="2627"/>
        <v/>
      </c>
      <c r="Z1462" s="9" t="str">
        <f t="shared" si="2592"/>
        <v/>
      </c>
      <c r="AA1462" s="10" t="str">
        <f t="shared" si="2593"/>
        <v/>
      </c>
      <c r="AB1462" s="7"/>
      <c r="AD1462" s="15"/>
      <c r="AE1462" s="9"/>
      <c r="AF1462" s="9" t="str">
        <f t="shared" si="2594"/>
        <v/>
      </c>
      <c r="AG1462" s="9"/>
      <c r="AH1462" s="9" t="str">
        <f t="shared" si="2595"/>
        <v/>
      </c>
      <c r="AI1462" s="9"/>
      <c r="AJ1462" s="9" t="str">
        <f t="shared" si="2596"/>
        <v/>
      </c>
      <c r="AK1462" s="9"/>
      <c r="AL1462" s="62" t="str">
        <f t="shared" ref="AL1462:AM1462" si="2628">IF(AE1462="","",AL1458)</f>
        <v/>
      </c>
      <c r="AM1462" s="9" t="str">
        <f t="shared" si="2628"/>
        <v/>
      </c>
      <c r="AN1462" s="9" t="str">
        <f t="shared" si="2598"/>
        <v/>
      </c>
      <c r="AO1462" s="10" t="str">
        <f t="shared" si="2599"/>
        <v/>
      </c>
      <c r="AP1462" s="7"/>
      <c r="AR1462" s="17"/>
      <c r="AS1462" s="9"/>
      <c r="AT1462" s="9" t="str">
        <f t="shared" si="2600"/>
        <v/>
      </c>
      <c r="AU1462" s="9"/>
      <c r="AV1462" s="9" t="str">
        <f t="shared" si="2601"/>
        <v/>
      </c>
      <c r="AW1462" s="9"/>
      <c r="AX1462" s="9" t="str">
        <f t="shared" si="2602"/>
        <v/>
      </c>
      <c r="AY1462" s="9"/>
      <c r="AZ1462" s="62" t="str">
        <f t="shared" ref="AZ1462:BA1462" si="2629">IF(AS1462="","",AZ1458)</f>
        <v/>
      </c>
      <c r="BA1462" s="9" t="str">
        <f t="shared" si="2629"/>
        <v/>
      </c>
      <c r="BB1462" s="9" t="str">
        <f t="shared" si="2604"/>
        <v/>
      </c>
      <c r="BC1462" s="10" t="str">
        <f t="shared" si="2605"/>
        <v/>
      </c>
      <c r="BD1462" s="10"/>
      <c r="BF1462" s="15"/>
      <c r="BG1462" s="9"/>
      <c r="BH1462" s="9" t="str">
        <f t="shared" si="2533"/>
        <v/>
      </c>
      <c r="BI1462" s="73"/>
      <c r="BJ1462" s="9" t="str">
        <f t="shared" si="2534"/>
        <v/>
      </c>
      <c r="BK1462" s="9"/>
      <c r="BL1462" s="9" t="str">
        <f t="shared" si="2535"/>
        <v/>
      </c>
      <c r="BM1462" s="9"/>
      <c r="BN1462" s="9"/>
      <c r="BO1462" s="9" t="str">
        <f t="shared" si="2536"/>
        <v/>
      </c>
      <c r="BP1462" s="10" t="str">
        <f t="shared" si="2537"/>
        <v/>
      </c>
      <c r="BQ1462" s="7"/>
      <c r="BS1462" s="1"/>
      <c r="BT1462" s="15"/>
      <c r="BU1462" s="9"/>
      <c r="BV1462" s="9" t="str">
        <f t="shared" si="2538"/>
        <v/>
      </c>
      <c r="BW1462" s="9"/>
      <c r="BX1462" s="9" t="str">
        <f t="shared" si="2539"/>
        <v/>
      </c>
      <c r="BY1462" s="9"/>
      <c r="BZ1462" s="9" t="str">
        <f t="shared" si="2540"/>
        <v/>
      </c>
      <c r="CA1462" s="9"/>
      <c r="CB1462" s="9"/>
      <c r="CC1462" s="9"/>
      <c r="CD1462" s="9" t="str">
        <f t="shared" si="2541"/>
        <v/>
      </c>
      <c r="CE1462" s="10" t="str">
        <f t="shared" si="2542"/>
        <v/>
      </c>
      <c r="CF1462" s="7"/>
      <c r="CH1462" s="15"/>
      <c r="CI1462" s="9"/>
      <c r="CJ1462" s="9" t="str">
        <f t="shared" si="2543"/>
        <v/>
      </c>
      <c r="CK1462" s="9"/>
      <c r="CL1462" s="9" t="str">
        <f t="shared" si="2544"/>
        <v/>
      </c>
      <c r="CM1462" s="9"/>
      <c r="CN1462" s="9" t="str">
        <f t="shared" si="2545"/>
        <v/>
      </c>
      <c r="CO1462" s="9"/>
      <c r="CP1462" s="9"/>
      <c r="CQ1462" s="9"/>
      <c r="CR1462" s="9" t="str">
        <f t="shared" si="2546"/>
        <v/>
      </c>
      <c r="CS1462" s="10" t="str">
        <f t="shared" si="2547"/>
        <v/>
      </c>
      <c r="CT1462" s="7"/>
    </row>
    <row r="1463" spans="1:98" ht="15" customHeight="1" thickBot="1">
      <c r="A1463" s="23"/>
      <c r="B1463" s="23"/>
      <c r="C1463" s="24"/>
      <c r="D1463" s="24" t="str">
        <f t="shared" si="2582"/>
        <v/>
      </c>
      <c r="E1463" s="24"/>
      <c r="F1463" s="24" t="str">
        <f t="shared" si="2583"/>
        <v/>
      </c>
      <c r="G1463" s="24"/>
      <c r="H1463" s="24" t="str">
        <f t="shared" si="2584"/>
        <v/>
      </c>
      <c r="I1463" s="24"/>
      <c r="J1463" s="63" t="str">
        <f t="shared" ref="J1463:K1463" si="2630">IF(C1463="","",J1459)</f>
        <v/>
      </c>
      <c r="K1463" s="96" t="str">
        <f t="shared" si="2630"/>
        <v/>
      </c>
      <c r="L1463" s="24" t="str">
        <f t="shared" si="2586"/>
        <v/>
      </c>
      <c r="M1463" s="26" t="str">
        <f t="shared" si="2587"/>
        <v/>
      </c>
      <c r="N1463" s="7"/>
      <c r="P1463" s="23"/>
      <c r="Q1463" s="24"/>
      <c r="R1463" s="24" t="str">
        <f t="shared" si="2588"/>
        <v/>
      </c>
      <c r="S1463" s="24"/>
      <c r="T1463" s="24" t="str">
        <f t="shared" si="2589"/>
        <v/>
      </c>
      <c r="U1463" s="24"/>
      <c r="V1463" s="24" t="str">
        <f t="shared" si="2590"/>
        <v/>
      </c>
      <c r="W1463" s="24"/>
      <c r="X1463" s="63" t="str">
        <f t="shared" ref="X1463:Y1463" si="2631">IF(Q1463="","",X1459)</f>
        <v/>
      </c>
      <c r="Y1463" s="96" t="str">
        <f t="shared" si="2631"/>
        <v/>
      </c>
      <c r="Z1463" s="24" t="str">
        <f t="shared" si="2592"/>
        <v/>
      </c>
      <c r="AA1463" s="26" t="str">
        <f t="shared" si="2593"/>
        <v/>
      </c>
      <c r="AB1463" s="7"/>
      <c r="AD1463" s="23"/>
      <c r="AE1463" s="24"/>
      <c r="AF1463" s="24" t="str">
        <f t="shared" si="2594"/>
        <v/>
      </c>
      <c r="AG1463" s="24"/>
      <c r="AH1463" s="24" t="str">
        <f t="shared" si="2595"/>
        <v/>
      </c>
      <c r="AI1463" s="24"/>
      <c r="AJ1463" s="24" t="str">
        <f t="shared" si="2596"/>
        <v/>
      </c>
      <c r="AK1463" s="24"/>
      <c r="AL1463" s="63" t="str">
        <f t="shared" ref="AL1463:AM1463" si="2632">IF(AE1463="","",AL1459)</f>
        <v/>
      </c>
      <c r="AM1463" s="96" t="str">
        <f t="shared" si="2632"/>
        <v/>
      </c>
      <c r="AN1463" s="24" t="str">
        <f t="shared" si="2598"/>
        <v/>
      </c>
      <c r="AO1463" s="26" t="str">
        <f t="shared" si="2599"/>
        <v/>
      </c>
      <c r="AP1463" s="7"/>
      <c r="AR1463" s="23"/>
      <c r="AS1463" s="24"/>
      <c r="AT1463" s="24" t="str">
        <f t="shared" si="2600"/>
        <v/>
      </c>
      <c r="AU1463" s="24"/>
      <c r="AV1463" s="24" t="str">
        <f t="shared" si="2601"/>
        <v/>
      </c>
      <c r="AW1463" s="24"/>
      <c r="AX1463" s="24" t="str">
        <f t="shared" si="2602"/>
        <v/>
      </c>
      <c r="AY1463" s="24"/>
      <c r="AZ1463" s="63" t="str">
        <f t="shared" ref="AZ1463:BA1463" si="2633">IF(AS1463="","",AZ1459)</f>
        <v/>
      </c>
      <c r="BA1463" s="96" t="str">
        <f t="shared" si="2633"/>
        <v/>
      </c>
      <c r="BB1463" s="24" t="str">
        <f t="shared" si="2604"/>
        <v/>
      </c>
      <c r="BC1463" s="26" t="str">
        <f t="shared" si="2605"/>
        <v/>
      </c>
      <c r="BD1463" s="26"/>
      <c r="BF1463" s="15"/>
      <c r="BG1463" s="9"/>
      <c r="BH1463" s="9" t="str">
        <f t="shared" si="2533"/>
        <v/>
      </c>
      <c r="BI1463" s="73"/>
      <c r="BJ1463" s="9" t="str">
        <f t="shared" si="2534"/>
        <v/>
      </c>
      <c r="BK1463" s="9"/>
      <c r="BL1463" s="9" t="str">
        <f t="shared" si="2535"/>
        <v/>
      </c>
      <c r="BM1463" s="9"/>
      <c r="BN1463" s="9"/>
      <c r="BO1463" s="9" t="str">
        <f t="shared" si="2536"/>
        <v/>
      </c>
      <c r="BP1463" s="10" t="str">
        <f t="shared" si="2537"/>
        <v/>
      </c>
      <c r="BQ1463" s="7"/>
      <c r="BS1463" s="1"/>
      <c r="BT1463" s="15"/>
      <c r="BU1463" s="9"/>
      <c r="BV1463" s="9" t="str">
        <f t="shared" si="2538"/>
        <v/>
      </c>
      <c r="BW1463" s="9"/>
      <c r="BX1463" s="9" t="str">
        <f t="shared" si="2539"/>
        <v/>
      </c>
      <c r="BY1463" s="9"/>
      <c r="BZ1463" s="9" t="str">
        <f t="shared" si="2540"/>
        <v/>
      </c>
      <c r="CA1463" s="9"/>
      <c r="CB1463" s="9"/>
      <c r="CC1463" s="9"/>
      <c r="CD1463" s="9" t="str">
        <f t="shared" si="2541"/>
        <v/>
      </c>
      <c r="CE1463" s="10" t="str">
        <f t="shared" si="2542"/>
        <v/>
      </c>
      <c r="CF1463" s="7"/>
      <c r="CH1463" s="15"/>
      <c r="CI1463" s="9"/>
      <c r="CJ1463" s="9" t="str">
        <f t="shared" si="2543"/>
        <v/>
      </c>
      <c r="CK1463" s="9"/>
      <c r="CL1463" s="9" t="str">
        <f t="shared" si="2544"/>
        <v/>
      </c>
      <c r="CM1463" s="9"/>
      <c r="CN1463" s="9" t="str">
        <f t="shared" si="2545"/>
        <v/>
      </c>
      <c r="CO1463" s="9"/>
      <c r="CP1463" s="9"/>
      <c r="CQ1463" s="9"/>
      <c r="CR1463" s="9" t="str">
        <f t="shared" si="2546"/>
        <v/>
      </c>
      <c r="CS1463" s="10" t="str">
        <f t="shared" si="2547"/>
        <v/>
      </c>
      <c r="CT1463" s="7"/>
    </row>
    <row r="1464" spans="1:98" ht="15" customHeight="1" thickTop="1">
      <c r="A1464" s="15"/>
      <c r="B1464" s="6" t="str">
        <f>IF(A1464="","",SUM(D1464:D1467)+SUM(R1464:R1467)+BH1437+SUM(BV1464:BV1467))</f>
        <v/>
      </c>
      <c r="C1464" s="78"/>
      <c r="D1464" s="78" t="str">
        <f t="shared" si="2582"/>
        <v/>
      </c>
      <c r="E1464" s="78"/>
      <c r="F1464" s="28" t="str">
        <f t="shared" si="2583"/>
        <v/>
      </c>
      <c r="G1464" s="78"/>
      <c r="H1464" s="78" t="str">
        <f t="shared" si="2584"/>
        <v/>
      </c>
      <c r="I1464" s="78"/>
      <c r="J1464" s="90"/>
      <c r="K1464" s="91"/>
      <c r="L1464" s="28" t="str">
        <f t="shared" si="2586"/>
        <v/>
      </c>
      <c r="M1464" s="29" t="str">
        <f t="shared" si="2587"/>
        <v/>
      </c>
      <c r="N1464" s="7"/>
      <c r="P1464" s="89" t="str">
        <f>IF(A1464="","",A1464)</f>
        <v/>
      </c>
      <c r="Q1464" s="78"/>
      <c r="R1464" s="78" t="str">
        <f t="shared" si="2588"/>
        <v/>
      </c>
      <c r="S1464" s="78"/>
      <c r="T1464" s="28" t="str">
        <f t="shared" si="2589"/>
        <v/>
      </c>
      <c r="U1464" s="78"/>
      <c r="V1464" s="78" t="str">
        <f t="shared" si="2590"/>
        <v/>
      </c>
      <c r="W1464" s="78"/>
      <c r="X1464" s="90"/>
      <c r="Y1464" s="91"/>
      <c r="Z1464" s="28" t="str">
        <f t="shared" si="2592"/>
        <v/>
      </c>
      <c r="AA1464" s="29" t="str">
        <f t="shared" si="2593"/>
        <v/>
      </c>
      <c r="AB1464" s="7"/>
      <c r="AD1464" s="89" t="str">
        <f>IF(BQ1464="","",BQ1464)</f>
        <v/>
      </c>
      <c r="AE1464" s="78"/>
      <c r="AF1464" s="78" t="str">
        <f t="shared" si="2594"/>
        <v/>
      </c>
      <c r="AG1464" s="78"/>
      <c r="AH1464" s="28" t="str">
        <f t="shared" si="2595"/>
        <v/>
      </c>
      <c r="AI1464" s="78"/>
      <c r="AJ1464" s="78" t="str">
        <f t="shared" si="2596"/>
        <v/>
      </c>
      <c r="AK1464" s="78"/>
      <c r="AL1464" s="90"/>
      <c r="AM1464" s="91"/>
      <c r="AN1464" s="28" t="str">
        <f t="shared" si="2598"/>
        <v/>
      </c>
      <c r="AO1464" s="29" t="str">
        <f t="shared" si="2599"/>
        <v/>
      </c>
      <c r="AP1464" s="7"/>
      <c r="AR1464" s="89"/>
      <c r="AS1464" s="78"/>
      <c r="AT1464" s="78" t="str">
        <f t="shared" si="2600"/>
        <v/>
      </c>
      <c r="AU1464" s="78"/>
      <c r="AV1464" s="28" t="str">
        <f t="shared" si="2601"/>
        <v/>
      </c>
      <c r="AW1464" s="78"/>
      <c r="AX1464" s="78" t="str">
        <f t="shared" si="2602"/>
        <v/>
      </c>
      <c r="AY1464" s="78"/>
      <c r="AZ1464" s="90" t="str">
        <f t="shared" ref="AZ1464:BA1464" si="2634">IF(AS1464="","",AZ1460)</f>
        <v/>
      </c>
      <c r="BA1464" s="91" t="str">
        <f t="shared" si="2634"/>
        <v/>
      </c>
      <c r="BB1464" s="28" t="str">
        <f t="shared" si="2604"/>
        <v/>
      </c>
      <c r="BC1464" s="29" t="str">
        <f t="shared" si="2605"/>
        <v/>
      </c>
      <c r="BD1464" s="29"/>
      <c r="BF1464" s="15"/>
      <c r="BG1464" s="9"/>
      <c r="BH1464" s="9" t="str">
        <f t="shared" si="2533"/>
        <v/>
      </c>
      <c r="BI1464" s="73"/>
      <c r="BJ1464" s="9" t="str">
        <f t="shared" si="2534"/>
        <v/>
      </c>
      <c r="BK1464" s="9"/>
      <c r="BL1464" s="9" t="str">
        <f t="shared" si="2535"/>
        <v/>
      </c>
      <c r="BM1464" s="9"/>
      <c r="BN1464" s="9"/>
      <c r="BO1464" s="9" t="str">
        <f t="shared" si="2536"/>
        <v/>
      </c>
      <c r="BP1464" s="10" t="str">
        <f t="shared" si="2537"/>
        <v/>
      </c>
      <c r="BQ1464" s="7"/>
      <c r="BS1464" s="1"/>
      <c r="BT1464" s="15"/>
      <c r="BU1464" s="9"/>
      <c r="BV1464" s="9" t="str">
        <f t="shared" si="2538"/>
        <v/>
      </c>
      <c r="BW1464" s="9"/>
      <c r="BX1464" s="9" t="str">
        <f t="shared" si="2539"/>
        <v/>
      </c>
      <c r="BY1464" s="9"/>
      <c r="BZ1464" s="9" t="str">
        <f t="shared" si="2540"/>
        <v/>
      </c>
      <c r="CA1464" s="9"/>
      <c r="CB1464" s="9"/>
      <c r="CC1464" s="9"/>
      <c r="CD1464" s="9" t="str">
        <f t="shared" si="2541"/>
        <v/>
      </c>
      <c r="CE1464" s="10" t="str">
        <f t="shared" si="2542"/>
        <v/>
      </c>
      <c r="CF1464" s="7"/>
      <c r="CH1464" s="15"/>
      <c r="CI1464" s="9"/>
      <c r="CJ1464" s="9" t="str">
        <f t="shared" si="2543"/>
        <v/>
      </c>
      <c r="CK1464" s="9"/>
      <c r="CL1464" s="9" t="str">
        <f t="shared" si="2544"/>
        <v/>
      </c>
      <c r="CM1464" s="9"/>
      <c r="CN1464" s="9" t="str">
        <f t="shared" si="2545"/>
        <v/>
      </c>
      <c r="CO1464" s="9"/>
      <c r="CP1464" s="9"/>
      <c r="CQ1464" s="9"/>
      <c r="CR1464" s="9" t="str">
        <f t="shared" si="2546"/>
        <v/>
      </c>
      <c r="CS1464" s="10" t="str">
        <f t="shared" si="2547"/>
        <v/>
      </c>
      <c r="CT1464" s="7"/>
    </row>
    <row r="1465" spans="1:98" ht="15" customHeight="1">
      <c r="A1465" s="15"/>
      <c r="B1465" s="15"/>
      <c r="C1465" s="9"/>
      <c r="D1465" s="9" t="str">
        <f t="shared" si="2582"/>
        <v/>
      </c>
      <c r="E1465" s="9"/>
      <c r="F1465" s="9" t="str">
        <f t="shared" si="2583"/>
        <v/>
      </c>
      <c r="G1465" s="9"/>
      <c r="H1465" s="9" t="str">
        <f t="shared" si="2584"/>
        <v/>
      </c>
      <c r="I1465" s="9"/>
      <c r="J1465" s="62"/>
      <c r="K1465" s="95"/>
      <c r="L1465" s="9" t="str">
        <f t="shared" si="2586"/>
        <v/>
      </c>
      <c r="M1465" s="10" t="str">
        <f t="shared" si="2587"/>
        <v/>
      </c>
      <c r="N1465" s="7"/>
      <c r="P1465" s="15"/>
      <c r="Q1465" s="9"/>
      <c r="R1465" s="9" t="str">
        <f t="shared" si="2588"/>
        <v/>
      </c>
      <c r="S1465" s="9"/>
      <c r="T1465" s="9" t="str">
        <f t="shared" si="2589"/>
        <v/>
      </c>
      <c r="U1465" s="9"/>
      <c r="V1465" s="9" t="str">
        <f t="shared" si="2590"/>
        <v/>
      </c>
      <c r="W1465" s="9"/>
      <c r="X1465" s="62"/>
      <c r="Y1465" s="95"/>
      <c r="Z1465" s="9" t="str">
        <f t="shared" si="2592"/>
        <v/>
      </c>
      <c r="AA1465" s="10" t="str">
        <f t="shared" si="2593"/>
        <v/>
      </c>
      <c r="AB1465" s="7"/>
      <c r="AD1465" s="15"/>
      <c r="AE1465" s="9"/>
      <c r="AF1465" s="9" t="str">
        <f t="shared" si="2594"/>
        <v/>
      </c>
      <c r="AG1465" s="9"/>
      <c r="AH1465" s="9" t="str">
        <f t="shared" si="2595"/>
        <v/>
      </c>
      <c r="AI1465" s="9"/>
      <c r="AJ1465" s="9" t="str">
        <f t="shared" si="2596"/>
        <v/>
      </c>
      <c r="AK1465" s="9"/>
      <c r="AL1465" s="62"/>
      <c r="AM1465" s="95"/>
      <c r="AN1465" s="9" t="str">
        <f t="shared" si="2598"/>
        <v/>
      </c>
      <c r="AO1465" s="10" t="str">
        <f t="shared" si="2599"/>
        <v/>
      </c>
      <c r="AP1465" s="7"/>
      <c r="AR1465" s="15"/>
      <c r="AS1465" s="9"/>
      <c r="AT1465" s="9" t="str">
        <f t="shared" si="2600"/>
        <v/>
      </c>
      <c r="AU1465" s="9"/>
      <c r="AV1465" s="9" t="str">
        <f t="shared" si="2601"/>
        <v/>
      </c>
      <c r="AW1465" s="9"/>
      <c r="AX1465" s="9" t="str">
        <f t="shared" si="2602"/>
        <v/>
      </c>
      <c r="AY1465" s="9"/>
      <c r="AZ1465" s="62" t="str">
        <f t="shared" ref="AZ1465:BA1465" si="2635">IF(AS1465="","",AZ1461)</f>
        <v/>
      </c>
      <c r="BA1465" s="95" t="str">
        <f t="shared" si="2635"/>
        <v/>
      </c>
      <c r="BB1465" s="9" t="str">
        <f t="shared" si="2604"/>
        <v/>
      </c>
      <c r="BC1465" s="10" t="str">
        <f t="shared" si="2605"/>
        <v/>
      </c>
      <c r="BD1465" s="10"/>
      <c r="BF1465" s="15"/>
      <c r="BG1465" s="9"/>
      <c r="BH1465" s="9" t="str">
        <f t="shared" si="2533"/>
        <v/>
      </c>
      <c r="BI1465" s="73"/>
      <c r="BJ1465" s="9" t="str">
        <f t="shared" si="2534"/>
        <v/>
      </c>
      <c r="BK1465" s="9"/>
      <c r="BL1465" s="9" t="str">
        <f t="shared" si="2535"/>
        <v/>
      </c>
      <c r="BM1465" s="9"/>
      <c r="BN1465" s="9"/>
      <c r="BO1465" s="9" t="str">
        <f t="shared" si="2536"/>
        <v/>
      </c>
      <c r="BP1465" s="10" t="str">
        <f t="shared" si="2537"/>
        <v/>
      </c>
      <c r="BQ1465" s="7"/>
      <c r="BS1465" s="1"/>
      <c r="BT1465" s="15"/>
      <c r="BU1465" s="9"/>
      <c r="BV1465" s="9" t="str">
        <f t="shared" si="2538"/>
        <v/>
      </c>
      <c r="BW1465" s="9"/>
      <c r="BX1465" s="9" t="str">
        <f t="shared" si="2539"/>
        <v/>
      </c>
      <c r="BY1465" s="9"/>
      <c r="BZ1465" s="9" t="str">
        <f t="shared" si="2540"/>
        <v/>
      </c>
      <c r="CA1465" s="9"/>
      <c r="CB1465" s="9"/>
      <c r="CC1465" s="9"/>
      <c r="CD1465" s="9" t="str">
        <f t="shared" si="2541"/>
        <v/>
      </c>
      <c r="CE1465" s="10" t="str">
        <f t="shared" si="2542"/>
        <v/>
      </c>
      <c r="CF1465" s="7"/>
      <c r="CH1465" s="15"/>
      <c r="CI1465" s="9"/>
      <c r="CJ1465" s="9" t="str">
        <f t="shared" si="2543"/>
        <v/>
      </c>
      <c r="CK1465" s="9"/>
      <c r="CL1465" s="9" t="str">
        <f t="shared" si="2544"/>
        <v/>
      </c>
      <c r="CM1465" s="9"/>
      <c r="CN1465" s="9" t="str">
        <f t="shared" si="2545"/>
        <v/>
      </c>
      <c r="CO1465" s="9"/>
      <c r="CP1465" s="9"/>
      <c r="CQ1465" s="9"/>
      <c r="CR1465" s="9" t="str">
        <f t="shared" si="2546"/>
        <v/>
      </c>
      <c r="CS1465" s="10" t="str">
        <f t="shared" si="2547"/>
        <v/>
      </c>
      <c r="CT1465" s="7"/>
    </row>
    <row r="1466" spans="1:98" ht="15" customHeight="1">
      <c r="A1466" s="15"/>
      <c r="B1466" s="15"/>
      <c r="C1466" s="9"/>
      <c r="D1466" s="9" t="str">
        <f t="shared" si="2582"/>
        <v/>
      </c>
      <c r="E1466" s="9"/>
      <c r="F1466" s="9" t="str">
        <f t="shared" si="2583"/>
        <v/>
      </c>
      <c r="G1466" s="9"/>
      <c r="H1466" s="9" t="str">
        <f t="shared" si="2584"/>
        <v/>
      </c>
      <c r="I1466" s="9"/>
      <c r="J1466" s="62"/>
      <c r="K1466" s="95"/>
      <c r="L1466" s="9" t="str">
        <f t="shared" si="2586"/>
        <v/>
      </c>
      <c r="M1466" s="10" t="str">
        <f t="shared" si="2587"/>
        <v/>
      </c>
      <c r="N1466" s="7"/>
      <c r="P1466" s="15"/>
      <c r="Q1466" s="9"/>
      <c r="R1466" s="9" t="str">
        <f t="shared" si="2588"/>
        <v/>
      </c>
      <c r="S1466" s="9"/>
      <c r="T1466" s="9" t="str">
        <f t="shared" si="2589"/>
        <v/>
      </c>
      <c r="U1466" s="9"/>
      <c r="V1466" s="9" t="str">
        <f t="shared" si="2590"/>
        <v/>
      </c>
      <c r="W1466" s="9"/>
      <c r="X1466" s="62"/>
      <c r="Y1466" s="95"/>
      <c r="Z1466" s="9" t="str">
        <f t="shared" si="2592"/>
        <v/>
      </c>
      <c r="AA1466" s="10" t="str">
        <f t="shared" si="2593"/>
        <v/>
      </c>
      <c r="AB1466" s="7"/>
      <c r="AD1466" s="15"/>
      <c r="AE1466" s="9"/>
      <c r="AF1466" s="9" t="str">
        <f t="shared" si="2594"/>
        <v/>
      </c>
      <c r="AG1466" s="9"/>
      <c r="AH1466" s="9" t="str">
        <f t="shared" si="2595"/>
        <v/>
      </c>
      <c r="AI1466" s="9"/>
      <c r="AJ1466" s="9" t="str">
        <f t="shared" si="2596"/>
        <v/>
      </c>
      <c r="AK1466" s="9"/>
      <c r="AL1466" s="62"/>
      <c r="AM1466" s="95"/>
      <c r="AN1466" s="9" t="str">
        <f t="shared" si="2598"/>
        <v/>
      </c>
      <c r="AO1466" s="10" t="str">
        <f t="shared" si="2599"/>
        <v/>
      </c>
      <c r="AP1466" s="7"/>
      <c r="AR1466" s="17"/>
      <c r="AS1466" s="9"/>
      <c r="AT1466" s="9" t="str">
        <f t="shared" si="2600"/>
        <v/>
      </c>
      <c r="AU1466" s="9"/>
      <c r="AV1466" s="9" t="str">
        <f t="shared" si="2601"/>
        <v/>
      </c>
      <c r="AW1466" s="9"/>
      <c r="AX1466" s="9" t="str">
        <f t="shared" si="2602"/>
        <v/>
      </c>
      <c r="AY1466" s="9"/>
      <c r="AZ1466" s="62" t="str">
        <f t="shared" ref="AZ1466:BA1466" si="2636">IF(AS1466="","",AZ1462)</f>
        <v/>
      </c>
      <c r="BA1466" s="9" t="str">
        <f t="shared" si="2636"/>
        <v/>
      </c>
      <c r="BB1466" s="9" t="str">
        <f t="shared" si="2604"/>
        <v/>
      </c>
      <c r="BC1466" s="10" t="str">
        <f t="shared" si="2605"/>
        <v/>
      </c>
      <c r="BD1466" s="10"/>
      <c r="BF1466" s="15"/>
      <c r="BG1466" s="9"/>
      <c r="BH1466" s="9" t="str">
        <f t="shared" si="2533"/>
        <v/>
      </c>
      <c r="BI1466" s="73"/>
      <c r="BJ1466" s="9" t="str">
        <f t="shared" si="2534"/>
        <v/>
      </c>
      <c r="BK1466" s="9"/>
      <c r="BL1466" s="9" t="str">
        <f t="shared" si="2535"/>
        <v/>
      </c>
      <c r="BM1466" s="9"/>
      <c r="BN1466" s="9"/>
      <c r="BO1466" s="9" t="str">
        <f t="shared" si="2536"/>
        <v/>
      </c>
      <c r="BP1466" s="10" t="str">
        <f t="shared" si="2537"/>
        <v/>
      </c>
      <c r="BQ1466" s="7"/>
      <c r="BS1466" s="1"/>
      <c r="BT1466" s="15"/>
      <c r="BU1466" s="9"/>
      <c r="BV1466" s="9" t="str">
        <f t="shared" si="2538"/>
        <v/>
      </c>
      <c r="BW1466" s="9"/>
      <c r="BX1466" s="9" t="str">
        <f t="shared" si="2539"/>
        <v/>
      </c>
      <c r="BY1466" s="9"/>
      <c r="BZ1466" s="9" t="str">
        <f t="shared" si="2540"/>
        <v/>
      </c>
      <c r="CA1466" s="9"/>
      <c r="CB1466" s="9"/>
      <c r="CC1466" s="9"/>
      <c r="CD1466" s="9" t="str">
        <f t="shared" si="2541"/>
        <v/>
      </c>
      <c r="CE1466" s="10" t="str">
        <f t="shared" si="2542"/>
        <v/>
      </c>
      <c r="CF1466" s="7"/>
      <c r="CH1466" s="15"/>
      <c r="CI1466" s="9"/>
      <c r="CJ1466" s="9" t="str">
        <f t="shared" si="2543"/>
        <v/>
      </c>
      <c r="CK1466" s="9"/>
      <c r="CL1466" s="9" t="str">
        <f t="shared" si="2544"/>
        <v/>
      </c>
      <c r="CM1466" s="9"/>
      <c r="CN1466" s="9" t="str">
        <f t="shared" si="2545"/>
        <v/>
      </c>
      <c r="CO1466" s="9"/>
      <c r="CP1466" s="9"/>
      <c r="CQ1466" s="9"/>
      <c r="CR1466" s="9" t="str">
        <f t="shared" si="2546"/>
        <v/>
      </c>
      <c r="CS1466" s="10" t="str">
        <f t="shared" si="2547"/>
        <v/>
      </c>
      <c r="CT1466" s="7"/>
    </row>
    <row r="1467" spans="1:98" ht="15" customHeight="1" thickBot="1">
      <c r="A1467" s="23"/>
      <c r="B1467" s="23"/>
      <c r="C1467" s="24"/>
      <c r="D1467" s="24" t="str">
        <f t="shared" si="2582"/>
        <v/>
      </c>
      <c r="E1467" s="24"/>
      <c r="F1467" s="24" t="str">
        <f t="shared" si="2583"/>
        <v/>
      </c>
      <c r="G1467" s="24"/>
      <c r="H1467" s="24" t="str">
        <f t="shared" si="2584"/>
        <v/>
      </c>
      <c r="I1467" s="24"/>
      <c r="J1467" s="63"/>
      <c r="K1467" s="24"/>
      <c r="L1467" s="24" t="str">
        <f t="shared" si="2586"/>
        <v/>
      </c>
      <c r="M1467" s="26" t="str">
        <f t="shared" si="2587"/>
        <v/>
      </c>
      <c r="N1467" s="7"/>
      <c r="P1467" s="23"/>
      <c r="Q1467" s="24"/>
      <c r="R1467" s="24" t="str">
        <f t="shared" si="2588"/>
        <v/>
      </c>
      <c r="S1467" s="24"/>
      <c r="T1467" s="24" t="str">
        <f t="shared" si="2589"/>
        <v/>
      </c>
      <c r="U1467" s="24"/>
      <c r="V1467" s="24" t="str">
        <f t="shared" si="2590"/>
        <v/>
      </c>
      <c r="W1467" s="24"/>
      <c r="X1467" s="63"/>
      <c r="Y1467" s="24"/>
      <c r="Z1467" s="24" t="str">
        <f t="shared" si="2592"/>
        <v/>
      </c>
      <c r="AA1467" s="26" t="str">
        <f t="shared" si="2593"/>
        <v/>
      </c>
      <c r="AB1467" s="7"/>
      <c r="AD1467" s="23"/>
      <c r="AE1467" s="24"/>
      <c r="AF1467" s="24" t="str">
        <f t="shared" si="2594"/>
        <v/>
      </c>
      <c r="AG1467" s="24"/>
      <c r="AH1467" s="24" t="str">
        <f t="shared" si="2595"/>
        <v/>
      </c>
      <c r="AI1467" s="24"/>
      <c r="AJ1467" s="24" t="str">
        <f t="shared" si="2596"/>
        <v/>
      </c>
      <c r="AK1467" s="24"/>
      <c r="AL1467" s="63"/>
      <c r="AM1467" s="24"/>
      <c r="AN1467" s="24" t="str">
        <f t="shared" si="2598"/>
        <v/>
      </c>
      <c r="AO1467" s="26" t="str">
        <f t="shared" si="2599"/>
        <v/>
      </c>
      <c r="AP1467" s="7"/>
      <c r="AR1467" s="23"/>
      <c r="AS1467" s="24"/>
      <c r="AT1467" s="24" t="str">
        <f t="shared" si="2600"/>
        <v/>
      </c>
      <c r="AU1467" s="24"/>
      <c r="AV1467" s="24" t="str">
        <f t="shared" si="2601"/>
        <v/>
      </c>
      <c r="AW1467" s="24"/>
      <c r="AX1467" s="24" t="str">
        <f t="shared" si="2602"/>
        <v/>
      </c>
      <c r="AY1467" s="24"/>
      <c r="AZ1467" s="63" t="str">
        <f t="shared" ref="AZ1467:BA1467" si="2637">IF(AS1467="","",AZ1463)</f>
        <v/>
      </c>
      <c r="BA1467" s="96" t="str">
        <f t="shared" si="2637"/>
        <v/>
      </c>
      <c r="BB1467" s="24" t="str">
        <f t="shared" si="2604"/>
        <v/>
      </c>
      <c r="BC1467" s="26" t="str">
        <f t="shared" si="2605"/>
        <v/>
      </c>
      <c r="BD1467" s="26"/>
      <c r="BF1467" s="15"/>
      <c r="BG1467" s="9"/>
      <c r="BH1467" s="9" t="str">
        <f t="shared" si="2533"/>
        <v/>
      </c>
      <c r="BI1467" s="73"/>
      <c r="BJ1467" s="9" t="str">
        <f t="shared" si="2534"/>
        <v/>
      </c>
      <c r="BK1467" s="9"/>
      <c r="BL1467" s="9" t="str">
        <f t="shared" si="2535"/>
        <v/>
      </c>
      <c r="BM1467" s="9"/>
      <c r="BN1467" s="9"/>
      <c r="BO1467" s="9" t="str">
        <f t="shared" si="2536"/>
        <v/>
      </c>
      <c r="BP1467" s="10" t="str">
        <f t="shared" si="2537"/>
        <v/>
      </c>
      <c r="BQ1467" s="7"/>
      <c r="BS1467" s="1"/>
      <c r="BT1467" s="15"/>
      <c r="BU1467" s="9"/>
      <c r="BV1467" s="9" t="str">
        <f t="shared" si="2538"/>
        <v/>
      </c>
      <c r="BW1467" s="9"/>
      <c r="BX1467" s="9" t="str">
        <f t="shared" si="2539"/>
        <v/>
      </c>
      <c r="BY1467" s="9"/>
      <c r="BZ1467" s="9" t="str">
        <f t="shared" si="2540"/>
        <v/>
      </c>
      <c r="CA1467" s="9"/>
      <c r="CB1467" s="9"/>
      <c r="CC1467" s="9"/>
      <c r="CD1467" s="9" t="str">
        <f t="shared" si="2541"/>
        <v/>
      </c>
      <c r="CE1467" s="10" t="str">
        <f t="shared" si="2542"/>
        <v/>
      </c>
      <c r="CF1467" s="7"/>
      <c r="CH1467" s="15"/>
      <c r="CI1467" s="9"/>
      <c r="CJ1467" s="9" t="str">
        <f t="shared" si="2543"/>
        <v/>
      </c>
      <c r="CK1467" s="9"/>
      <c r="CL1467" s="9" t="str">
        <f t="shared" si="2544"/>
        <v/>
      </c>
      <c r="CM1467" s="9"/>
      <c r="CN1467" s="9" t="str">
        <f t="shared" si="2545"/>
        <v/>
      </c>
      <c r="CO1467" s="9"/>
      <c r="CP1467" s="9"/>
      <c r="CQ1467" s="9"/>
      <c r="CR1467" s="9" t="str">
        <f t="shared" si="2546"/>
        <v/>
      </c>
      <c r="CS1467" s="10" t="str">
        <f t="shared" si="2547"/>
        <v/>
      </c>
      <c r="CT1467" s="7"/>
    </row>
    <row r="1468" spans="1:98" ht="15" customHeight="1" thickTop="1">
      <c r="A1468" s="89"/>
      <c r="B1468" s="89"/>
      <c r="C1468" s="78"/>
      <c r="D1468" s="78" t="str">
        <f t="shared" si="2582"/>
        <v/>
      </c>
      <c r="E1468" s="78"/>
      <c r="F1468" s="28" t="str">
        <f t="shared" si="2583"/>
        <v/>
      </c>
      <c r="G1468" s="78"/>
      <c r="H1468" s="78" t="str">
        <f t="shared" si="2584"/>
        <v/>
      </c>
      <c r="I1468" s="78"/>
      <c r="J1468" s="90"/>
      <c r="K1468" s="91"/>
      <c r="L1468" s="28" t="str">
        <f t="shared" si="2586"/>
        <v/>
      </c>
      <c r="M1468" s="29" t="str">
        <f t="shared" si="2587"/>
        <v/>
      </c>
      <c r="N1468" s="7"/>
      <c r="P1468" s="89" t="str">
        <f>IF(A1468="","",A1468)</f>
        <v/>
      </c>
      <c r="Q1468" s="78"/>
      <c r="R1468" s="78" t="str">
        <f t="shared" si="2588"/>
        <v/>
      </c>
      <c r="S1468" s="78"/>
      <c r="T1468" s="28" t="str">
        <f t="shared" si="2589"/>
        <v/>
      </c>
      <c r="U1468" s="78"/>
      <c r="V1468" s="78" t="str">
        <f t="shared" si="2590"/>
        <v/>
      </c>
      <c r="W1468" s="78"/>
      <c r="X1468" s="90"/>
      <c r="Y1468" s="91"/>
      <c r="Z1468" s="28" t="str">
        <f t="shared" si="2592"/>
        <v/>
      </c>
      <c r="AA1468" s="29" t="str">
        <f t="shared" si="2593"/>
        <v/>
      </c>
      <c r="AB1468" s="7"/>
      <c r="AD1468" s="89" t="str">
        <f>IF(BQ1468="","",BQ1468)</f>
        <v/>
      </c>
      <c r="AE1468" s="78"/>
      <c r="AF1468" s="78" t="str">
        <f t="shared" si="2594"/>
        <v/>
      </c>
      <c r="AG1468" s="78"/>
      <c r="AH1468" s="28" t="str">
        <f t="shared" si="2595"/>
        <v/>
      </c>
      <c r="AI1468" s="78"/>
      <c r="AJ1468" s="78" t="str">
        <f t="shared" si="2596"/>
        <v/>
      </c>
      <c r="AK1468" s="78"/>
      <c r="AL1468" s="90"/>
      <c r="AM1468" s="91"/>
      <c r="AN1468" s="28" t="str">
        <f t="shared" si="2598"/>
        <v/>
      </c>
      <c r="AO1468" s="29" t="str">
        <f t="shared" si="2599"/>
        <v/>
      </c>
      <c r="AP1468" s="7"/>
      <c r="AR1468" s="89"/>
      <c r="AS1468" s="78"/>
      <c r="AT1468" s="78" t="str">
        <f t="shared" si="2600"/>
        <v/>
      </c>
      <c r="AU1468" s="78"/>
      <c r="AV1468" s="28" t="str">
        <f t="shared" si="2601"/>
        <v/>
      </c>
      <c r="AW1468" s="78"/>
      <c r="AX1468" s="78" t="str">
        <f t="shared" si="2602"/>
        <v/>
      </c>
      <c r="AY1468" s="78"/>
      <c r="AZ1468" s="90" t="str">
        <f t="shared" ref="AZ1468:BA1468" si="2638">IF(AS1468="","",AZ1464)</f>
        <v/>
      </c>
      <c r="BA1468" s="91" t="str">
        <f t="shared" si="2638"/>
        <v/>
      </c>
      <c r="BB1468" s="28" t="str">
        <f t="shared" si="2604"/>
        <v/>
      </c>
      <c r="BC1468" s="29" t="str">
        <f t="shared" si="2605"/>
        <v/>
      </c>
      <c r="BD1468" s="29"/>
      <c r="BF1468" s="15"/>
      <c r="BG1468" s="9"/>
      <c r="BH1468" s="9" t="str">
        <f t="shared" si="2533"/>
        <v/>
      </c>
      <c r="BI1468" s="73"/>
      <c r="BJ1468" s="9" t="str">
        <f t="shared" si="2534"/>
        <v/>
      </c>
      <c r="BK1468" s="9"/>
      <c r="BL1468" s="9" t="str">
        <f t="shared" si="2535"/>
        <v/>
      </c>
      <c r="BM1468" s="9"/>
      <c r="BN1468" s="9"/>
      <c r="BO1468" s="9" t="str">
        <f t="shared" si="2536"/>
        <v/>
      </c>
      <c r="BP1468" s="10" t="str">
        <f t="shared" si="2537"/>
        <v/>
      </c>
      <c r="BQ1468" s="7"/>
      <c r="BS1468" s="1"/>
      <c r="BT1468" s="15"/>
      <c r="BU1468" s="9"/>
      <c r="BV1468" s="9" t="str">
        <f t="shared" si="2538"/>
        <v/>
      </c>
      <c r="BW1468" s="9"/>
      <c r="BX1468" s="9" t="str">
        <f t="shared" si="2539"/>
        <v/>
      </c>
      <c r="BY1468" s="9"/>
      <c r="BZ1468" s="9" t="str">
        <f t="shared" si="2540"/>
        <v/>
      </c>
      <c r="CA1468" s="9"/>
      <c r="CB1468" s="9"/>
      <c r="CC1468" s="9"/>
      <c r="CD1468" s="9" t="str">
        <f t="shared" si="2541"/>
        <v/>
      </c>
      <c r="CE1468" s="10" t="str">
        <f t="shared" si="2542"/>
        <v/>
      </c>
      <c r="CF1468" s="7"/>
      <c r="CH1468" s="15"/>
      <c r="CI1468" s="9"/>
      <c r="CJ1468" s="9" t="str">
        <f t="shared" si="2543"/>
        <v/>
      </c>
      <c r="CK1468" s="9"/>
      <c r="CL1468" s="9" t="str">
        <f t="shared" si="2544"/>
        <v/>
      </c>
      <c r="CM1468" s="9"/>
      <c r="CN1468" s="9" t="str">
        <f t="shared" si="2545"/>
        <v/>
      </c>
      <c r="CO1468" s="9"/>
      <c r="CP1468" s="9"/>
      <c r="CQ1468" s="9"/>
      <c r="CR1468" s="9" t="str">
        <f t="shared" si="2546"/>
        <v/>
      </c>
      <c r="CS1468" s="10" t="str">
        <f t="shared" si="2547"/>
        <v/>
      </c>
      <c r="CT1468" s="7"/>
    </row>
    <row r="1469" spans="1:98" ht="15" customHeight="1">
      <c r="A1469" s="15"/>
      <c r="B1469" s="15"/>
      <c r="C1469" s="9"/>
      <c r="D1469" s="9" t="str">
        <f t="shared" si="2582"/>
        <v/>
      </c>
      <c r="E1469" s="9"/>
      <c r="F1469" s="9" t="str">
        <f t="shared" si="2583"/>
        <v/>
      </c>
      <c r="G1469" s="9"/>
      <c r="H1469" s="9" t="str">
        <f t="shared" si="2584"/>
        <v/>
      </c>
      <c r="I1469" s="9"/>
      <c r="J1469" s="62"/>
      <c r="K1469" s="95"/>
      <c r="L1469" s="9" t="str">
        <f t="shared" si="2586"/>
        <v/>
      </c>
      <c r="M1469" s="10" t="str">
        <f t="shared" si="2587"/>
        <v/>
      </c>
      <c r="N1469" s="7"/>
      <c r="P1469" s="15"/>
      <c r="Q1469" s="9"/>
      <c r="R1469" s="9" t="str">
        <f t="shared" si="2588"/>
        <v/>
      </c>
      <c r="S1469" s="9"/>
      <c r="T1469" s="9" t="str">
        <f t="shared" si="2589"/>
        <v/>
      </c>
      <c r="U1469" s="9"/>
      <c r="V1469" s="9" t="str">
        <f t="shared" si="2590"/>
        <v/>
      </c>
      <c r="W1469" s="9"/>
      <c r="X1469" s="62"/>
      <c r="Y1469" s="95"/>
      <c r="Z1469" s="9" t="str">
        <f t="shared" si="2592"/>
        <v/>
      </c>
      <c r="AA1469" s="10" t="str">
        <f t="shared" si="2593"/>
        <v/>
      </c>
      <c r="AB1469" s="7"/>
      <c r="AD1469" s="15"/>
      <c r="AE1469" s="9"/>
      <c r="AF1469" s="9" t="str">
        <f t="shared" si="2594"/>
        <v/>
      </c>
      <c r="AG1469" s="9"/>
      <c r="AH1469" s="9" t="str">
        <f t="shared" si="2595"/>
        <v/>
      </c>
      <c r="AI1469" s="9"/>
      <c r="AJ1469" s="9" t="str">
        <f t="shared" si="2596"/>
        <v/>
      </c>
      <c r="AK1469" s="9"/>
      <c r="AL1469" s="62"/>
      <c r="AM1469" s="95"/>
      <c r="AN1469" s="9" t="str">
        <f t="shared" si="2598"/>
        <v/>
      </c>
      <c r="AO1469" s="10" t="str">
        <f t="shared" si="2599"/>
        <v/>
      </c>
      <c r="AP1469" s="7"/>
      <c r="AR1469" s="15"/>
      <c r="AS1469" s="9"/>
      <c r="AT1469" s="9" t="str">
        <f t="shared" si="2600"/>
        <v/>
      </c>
      <c r="AU1469" s="9"/>
      <c r="AV1469" s="9" t="str">
        <f t="shared" si="2601"/>
        <v/>
      </c>
      <c r="AW1469" s="9"/>
      <c r="AX1469" s="9" t="str">
        <f t="shared" si="2602"/>
        <v/>
      </c>
      <c r="AY1469" s="9"/>
      <c r="AZ1469" s="62" t="str">
        <f t="shared" ref="AZ1469:BA1469" si="2639">IF(AS1469="","",AZ1465)</f>
        <v/>
      </c>
      <c r="BA1469" s="9" t="str">
        <f t="shared" si="2639"/>
        <v/>
      </c>
      <c r="BB1469" s="9" t="str">
        <f t="shared" si="2604"/>
        <v/>
      </c>
      <c r="BC1469" s="10" t="str">
        <f t="shared" si="2605"/>
        <v/>
      </c>
      <c r="BD1469" s="10"/>
      <c r="BF1469" s="15"/>
      <c r="BG1469" s="9"/>
      <c r="BH1469" s="9" t="str">
        <f t="shared" si="2533"/>
        <v/>
      </c>
      <c r="BI1469" s="73"/>
      <c r="BJ1469" s="9" t="str">
        <f t="shared" si="2534"/>
        <v/>
      </c>
      <c r="BK1469" s="9"/>
      <c r="BL1469" s="9" t="str">
        <f t="shared" si="2535"/>
        <v/>
      </c>
      <c r="BM1469" s="9"/>
      <c r="BN1469" s="9"/>
      <c r="BO1469" s="9" t="str">
        <f t="shared" si="2536"/>
        <v/>
      </c>
      <c r="BP1469" s="10" t="str">
        <f t="shared" si="2537"/>
        <v/>
      </c>
      <c r="BQ1469" s="7"/>
      <c r="BS1469" s="1"/>
      <c r="BT1469" s="15"/>
      <c r="BU1469" s="9"/>
      <c r="BV1469" s="9" t="str">
        <f t="shared" si="2538"/>
        <v/>
      </c>
      <c r="BW1469" s="9"/>
      <c r="BX1469" s="9" t="str">
        <f t="shared" si="2539"/>
        <v/>
      </c>
      <c r="BY1469" s="9"/>
      <c r="BZ1469" s="9" t="str">
        <f t="shared" si="2540"/>
        <v/>
      </c>
      <c r="CA1469" s="9"/>
      <c r="CB1469" s="9"/>
      <c r="CC1469" s="9"/>
      <c r="CD1469" s="9" t="str">
        <f t="shared" si="2541"/>
        <v/>
      </c>
      <c r="CE1469" s="10" t="str">
        <f t="shared" si="2542"/>
        <v/>
      </c>
      <c r="CF1469" s="7"/>
      <c r="CH1469" s="15"/>
      <c r="CI1469" s="9"/>
      <c r="CJ1469" s="9" t="str">
        <f t="shared" si="2543"/>
        <v/>
      </c>
      <c r="CK1469" s="9"/>
      <c r="CL1469" s="9" t="str">
        <f t="shared" si="2544"/>
        <v/>
      </c>
      <c r="CM1469" s="9"/>
      <c r="CN1469" s="9" t="str">
        <f t="shared" si="2545"/>
        <v/>
      </c>
      <c r="CO1469" s="9"/>
      <c r="CP1469" s="9"/>
      <c r="CQ1469" s="9"/>
      <c r="CR1469" s="9" t="str">
        <f t="shared" si="2546"/>
        <v/>
      </c>
      <c r="CS1469" s="10" t="str">
        <f t="shared" si="2547"/>
        <v/>
      </c>
      <c r="CT1469" s="7"/>
    </row>
    <row r="1470" spans="1:98" ht="15" customHeight="1">
      <c r="A1470" s="15"/>
      <c r="B1470" s="15"/>
      <c r="C1470" s="9"/>
      <c r="D1470" s="9" t="str">
        <f t="shared" si="2582"/>
        <v/>
      </c>
      <c r="E1470" s="9"/>
      <c r="F1470" s="9" t="str">
        <f t="shared" si="2583"/>
        <v/>
      </c>
      <c r="G1470" s="9"/>
      <c r="H1470" s="9" t="str">
        <f t="shared" si="2584"/>
        <v/>
      </c>
      <c r="I1470" s="9"/>
      <c r="J1470" s="62"/>
      <c r="K1470" s="95"/>
      <c r="L1470" s="9" t="str">
        <f t="shared" si="2586"/>
        <v/>
      </c>
      <c r="M1470" s="10" t="str">
        <f t="shared" si="2587"/>
        <v/>
      </c>
      <c r="N1470" s="7"/>
      <c r="P1470" s="15"/>
      <c r="Q1470" s="9"/>
      <c r="R1470" s="9" t="str">
        <f t="shared" si="2588"/>
        <v/>
      </c>
      <c r="S1470" s="9"/>
      <c r="T1470" s="9" t="str">
        <f t="shared" si="2589"/>
        <v/>
      </c>
      <c r="U1470" s="9"/>
      <c r="V1470" s="9" t="str">
        <f t="shared" si="2590"/>
        <v/>
      </c>
      <c r="W1470" s="9"/>
      <c r="X1470" s="62"/>
      <c r="Y1470" s="95"/>
      <c r="Z1470" s="9" t="str">
        <f t="shared" si="2592"/>
        <v/>
      </c>
      <c r="AA1470" s="10" t="str">
        <f t="shared" si="2593"/>
        <v/>
      </c>
      <c r="AB1470" s="7"/>
      <c r="AD1470" s="15"/>
      <c r="AE1470" s="9"/>
      <c r="AF1470" s="9" t="str">
        <f t="shared" si="2594"/>
        <v/>
      </c>
      <c r="AG1470" s="9"/>
      <c r="AH1470" s="9" t="str">
        <f t="shared" si="2595"/>
        <v/>
      </c>
      <c r="AI1470" s="9"/>
      <c r="AJ1470" s="9" t="str">
        <f t="shared" si="2596"/>
        <v/>
      </c>
      <c r="AK1470" s="9"/>
      <c r="AL1470" s="62"/>
      <c r="AM1470" s="95"/>
      <c r="AN1470" s="9" t="str">
        <f t="shared" si="2598"/>
        <v/>
      </c>
      <c r="AO1470" s="10" t="str">
        <f t="shared" si="2599"/>
        <v/>
      </c>
      <c r="AP1470" s="7"/>
      <c r="AR1470" s="17"/>
      <c r="AS1470" s="9"/>
      <c r="AT1470" s="9" t="str">
        <f t="shared" si="2600"/>
        <v/>
      </c>
      <c r="AU1470" s="9"/>
      <c r="AV1470" s="9" t="str">
        <f t="shared" si="2601"/>
        <v/>
      </c>
      <c r="AW1470" s="9"/>
      <c r="AX1470" s="9" t="str">
        <f t="shared" si="2602"/>
        <v/>
      </c>
      <c r="AY1470" s="9"/>
      <c r="AZ1470" s="62" t="str">
        <f t="shared" ref="AZ1470:BA1470" si="2640">IF(AS1470="","",AZ1466)</f>
        <v/>
      </c>
      <c r="BA1470" s="9" t="str">
        <f t="shared" si="2640"/>
        <v/>
      </c>
      <c r="BB1470" s="9" t="str">
        <f t="shared" si="2604"/>
        <v/>
      </c>
      <c r="BC1470" s="10" t="str">
        <f t="shared" si="2605"/>
        <v/>
      </c>
      <c r="BD1470" s="10"/>
      <c r="BF1470" s="15"/>
      <c r="BG1470" s="9"/>
      <c r="BH1470" s="9" t="str">
        <f t="shared" si="2533"/>
        <v/>
      </c>
      <c r="BI1470" s="73"/>
      <c r="BJ1470" s="9" t="str">
        <f t="shared" si="2534"/>
        <v/>
      </c>
      <c r="BK1470" s="9"/>
      <c r="BL1470" s="9" t="str">
        <f t="shared" si="2535"/>
        <v/>
      </c>
      <c r="BM1470" s="9"/>
      <c r="BN1470" s="9"/>
      <c r="BO1470" s="9" t="str">
        <f t="shared" si="2536"/>
        <v/>
      </c>
      <c r="BP1470" s="10" t="str">
        <f t="shared" si="2537"/>
        <v/>
      </c>
      <c r="BQ1470" s="7"/>
      <c r="BS1470" s="1"/>
      <c r="BT1470" s="15"/>
      <c r="BU1470" s="9"/>
      <c r="BV1470" s="9" t="str">
        <f t="shared" si="2538"/>
        <v/>
      </c>
      <c r="BW1470" s="9"/>
      <c r="BX1470" s="9" t="str">
        <f t="shared" si="2539"/>
        <v/>
      </c>
      <c r="BY1470" s="9"/>
      <c r="BZ1470" s="9" t="str">
        <f t="shared" si="2540"/>
        <v/>
      </c>
      <c r="CA1470" s="9"/>
      <c r="CB1470" s="9"/>
      <c r="CC1470" s="9"/>
      <c r="CD1470" s="9" t="str">
        <f t="shared" si="2541"/>
        <v/>
      </c>
      <c r="CE1470" s="10" t="str">
        <f t="shared" si="2542"/>
        <v/>
      </c>
      <c r="CF1470" s="7"/>
      <c r="CH1470" s="15"/>
      <c r="CI1470" s="9"/>
      <c r="CJ1470" s="9" t="str">
        <f t="shared" si="2543"/>
        <v/>
      </c>
      <c r="CK1470" s="9"/>
      <c r="CL1470" s="9" t="str">
        <f t="shared" si="2544"/>
        <v/>
      </c>
      <c r="CM1470" s="9"/>
      <c r="CN1470" s="9" t="str">
        <f t="shared" si="2545"/>
        <v/>
      </c>
      <c r="CO1470" s="9"/>
      <c r="CP1470" s="9"/>
      <c r="CQ1470" s="9"/>
      <c r="CR1470" s="9" t="str">
        <f t="shared" si="2546"/>
        <v/>
      </c>
      <c r="CS1470" s="10" t="str">
        <f t="shared" si="2547"/>
        <v/>
      </c>
      <c r="CT1470" s="7"/>
    </row>
    <row r="1471" spans="1:98" ht="15" customHeight="1" thickBot="1">
      <c r="A1471" s="23"/>
      <c r="B1471" s="23"/>
      <c r="C1471" s="24"/>
      <c r="D1471" s="24" t="str">
        <f t="shared" si="2582"/>
        <v/>
      </c>
      <c r="E1471" s="24"/>
      <c r="F1471" s="24" t="str">
        <f t="shared" si="2583"/>
        <v/>
      </c>
      <c r="G1471" s="24"/>
      <c r="H1471" s="24" t="str">
        <f t="shared" si="2584"/>
        <v/>
      </c>
      <c r="I1471" s="24"/>
      <c r="J1471" s="63"/>
      <c r="K1471" s="24"/>
      <c r="L1471" s="24" t="str">
        <f t="shared" si="2586"/>
        <v/>
      </c>
      <c r="M1471" s="26" t="str">
        <f t="shared" si="2587"/>
        <v/>
      </c>
      <c r="N1471" s="7"/>
      <c r="P1471" s="23"/>
      <c r="Q1471" s="24"/>
      <c r="R1471" s="24" t="str">
        <f t="shared" si="2588"/>
        <v/>
      </c>
      <c r="S1471" s="24"/>
      <c r="T1471" s="24" t="str">
        <f t="shared" si="2589"/>
        <v/>
      </c>
      <c r="U1471" s="24"/>
      <c r="V1471" s="24" t="str">
        <f t="shared" si="2590"/>
        <v/>
      </c>
      <c r="W1471" s="24"/>
      <c r="X1471" s="63"/>
      <c r="Y1471" s="24"/>
      <c r="Z1471" s="24" t="str">
        <f t="shared" si="2592"/>
        <v/>
      </c>
      <c r="AA1471" s="26" t="str">
        <f t="shared" si="2593"/>
        <v/>
      </c>
      <c r="AB1471" s="7"/>
      <c r="AD1471" s="23"/>
      <c r="AE1471" s="24"/>
      <c r="AF1471" s="24" t="str">
        <f t="shared" si="2594"/>
        <v/>
      </c>
      <c r="AG1471" s="24"/>
      <c r="AH1471" s="24" t="str">
        <f t="shared" si="2595"/>
        <v/>
      </c>
      <c r="AI1471" s="24"/>
      <c r="AJ1471" s="24" t="str">
        <f t="shared" si="2596"/>
        <v/>
      </c>
      <c r="AK1471" s="24"/>
      <c r="AL1471" s="63"/>
      <c r="AM1471" s="24"/>
      <c r="AN1471" s="24" t="str">
        <f t="shared" si="2598"/>
        <v/>
      </c>
      <c r="AO1471" s="26" t="str">
        <f t="shared" si="2599"/>
        <v/>
      </c>
      <c r="AP1471" s="7"/>
      <c r="AR1471" s="23"/>
      <c r="AS1471" s="24"/>
      <c r="AT1471" s="24" t="str">
        <f t="shared" si="2600"/>
        <v/>
      </c>
      <c r="AU1471" s="24"/>
      <c r="AV1471" s="24" t="str">
        <f t="shared" si="2601"/>
        <v/>
      </c>
      <c r="AW1471" s="24"/>
      <c r="AX1471" s="24" t="str">
        <f t="shared" si="2602"/>
        <v/>
      </c>
      <c r="AY1471" s="24"/>
      <c r="AZ1471" s="63" t="str">
        <f t="shared" ref="AZ1471:BA1471" si="2641">IF(AS1471="","",AZ1467)</f>
        <v/>
      </c>
      <c r="BA1471" s="96" t="str">
        <f t="shared" si="2641"/>
        <v/>
      </c>
      <c r="BB1471" s="24" t="str">
        <f t="shared" si="2604"/>
        <v/>
      </c>
      <c r="BC1471" s="26" t="str">
        <f t="shared" si="2605"/>
        <v/>
      </c>
      <c r="BD1471" s="26"/>
      <c r="BF1471" s="15"/>
      <c r="BG1471" s="9"/>
      <c r="BH1471" s="9" t="str">
        <f t="shared" si="2533"/>
        <v/>
      </c>
      <c r="BI1471" s="73"/>
      <c r="BJ1471" s="9" t="str">
        <f t="shared" si="2534"/>
        <v/>
      </c>
      <c r="BK1471" s="9"/>
      <c r="BL1471" s="9" t="str">
        <f t="shared" si="2535"/>
        <v/>
      </c>
      <c r="BM1471" s="9"/>
      <c r="BN1471" s="9"/>
      <c r="BO1471" s="9" t="str">
        <f t="shared" si="2536"/>
        <v/>
      </c>
      <c r="BP1471" s="10" t="str">
        <f t="shared" si="2537"/>
        <v/>
      </c>
      <c r="BQ1471" s="7"/>
      <c r="BS1471" s="1"/>
      <c r="BT1471" s="15"/>
      <c r="BU1471" s="9"/>
      <c r="BV1471" s="9" t="str">
        <f t="shared" si="2538"/>
        <v/>
      </c>
      <c r="BW1471" s="9"/>
      <c r="BX1471" s="9" t="str">
        <f t="shared" si="2539"/>
        <v/>
      </c>
      <c r="BY1471" s="9"/>
      <c r="BZ1471" s="9" t="str">
        <f t="shared" si="2540"/>
        <v/>
      </c>
      <c r="CA1471" s="9"/>
      <c r="CB1471" s="9"/>
      <c r="CC1471" s="9"/>
      <c r="CD1471" s="9" t="str">
        <f t="shared" si="2541"/>
        <v/>
      </c>
      <c r="CE1471" s="10" t="str">
        <f t="shared" si="2542"/>
        <v/>
      </c>
      <c r="CF1471" s="7"/>
      <c r="CH1471" s="15"/>
      <c r="CI1471" s="9"/>
      <c r="CJ1471" s="9" t="str">
        <f t="shared" si="2543"/>
        <v/>
      </c>
      <c r="CK1471" s="9"/>
      <c r="CL1471" s="9" t="str">
        <f t="shared" si="2544"/>
        <v/>
      </c>
      <c r="CM1471" s="9"/>
      <c r="CN1471" s="9" t="str">
        <f t="shared" si="2545"/>
        <v/>
      </c>
      <c r="CO1471" s="9"/>
      <c r="CP1471" s="9"/>
      <c r="CQ1471" s="9"/>
      <c r="CR1471" s="9" t="str">
        <f t="shared" si="2546"/>
        <v/>
      </c>
      <c r="CS1471" s="10" t="str">
        <f t="shared" si="2547"/>
        <v/>
      </c>
      <c r="CT1471" s="7"/>
    </row>
    <row r="1472" spans="1:98" ht="15" customHeight="1" thickTop="1">
      <c r="A1472" s="89"/>
      <c r="B1472" s="89"/>
      <c r="C1472" s="78"/>
      <c r="D1472" s="78" t="str">
        <f t="shared" si="2582"/>
        <v/>
      </c>
      <c r="E1472" s="78"/>
      <c r="F1472" s="28" t="str">
        <f t="shared" si="2583"/>
        <v/>
      </c>
      <c r="G1472" s="78"/>
      <c r="H1472" s="78" t="str">
        <f t="shared" si="2584"/>
        <v/>
      </c>
      <c r="I1472" s="78"/>
      <c r="J1472" s="90"/>
      <c r="K1472" s="91"/>
      <c r="L1472" s="28" t="str">
        <f t="shared" si="2586"/>
        <v/>
      </c>
      <c r="M1472" s="29" t="str">
        <f t="shared" si="2587"/>
        <v/>
      </c>
      <c r="N1472" s="7"/>
      <c r="P1472" s="89"/>
      <c r="Q1472" s="78"/>
      <c r="R1472" s="78" t="str">
        <f t="shared" si="2588"/>
        <v/>
      </c>
      <c r="S1472" s="78"/>
      <c r="T1472" s="28" t="str">
        <f t="shared" si="2589"/>
        <v/>
      </c>
      <c r="U1472" s="78"/>
      <c r="V1472" s="78" t="str">
        <f t="shared" si="2590"/>
        <v/>
      </c>
      <c r="W1472" s="78"/>
      <c r="X1472" s="90"/>
      <c r="Y1472" s="91"/>
      <c r="Z1472" s="28" t="str">
        <f t="shared" si="2592"/>
        <v/>
      </c>
      <c r="AA1472" s="29" t="str">
        <f t="shared" si="2593"/>
        <v/>
      </c>
      <c r="AB1472" s="7"/>
      <c r="AD1472" s="89"/>
      <c r="AE1472" s="78"/>
      <c r="AF1472" s="78" t="str">
        <f t="shared" si="2594"/>
        <v/>
      </c>
      <c r="AG1472" s="78"/>
      <c r="AH1472" s="28" t="str">
        <f t="shared" si="2595"/>
        <v/>
      </c>
      <c r="AI1472" s="78"/>
      <c r="AJ1472" s="78" t="str">
        <f t="shared" si="2596"/>
        <v/>
      </c>
      <c r="AK1472" s="78"/>
      <c r="AL1472" s="90"/>
      <c r="AM1472" s="91"/>
      <c r="AN1472" s="28" t="str">
        <f t="shared" si="2598"/>
        <v/>
      </c>
      <c r="AO1472" s="29" t="str">
        <f t="shared" si="2599"/>
        <v/>
      </c>
      <c r="AP1472" s="7"/>
      <c r="AR1472" s="89"/>
      <c r="AS1472" s="78"/>
      <c r="AT1472" s="78" t="str">
        <f t="shared" ref="AT1472:AT1475" si="2642">IF(AS1472="","",AS1472-#REF!)</f>
        <v/>
      </c>
      <c r="AU1472" s="78"/>
      <c r="AV1472" s="28" t="str">
        <f t="shared" ref="AV1472:AV1475" si="2643">IF(AU1472="","",AU1472-#REF!)</f>
        <v/>
      </c>
      <c r="AW1472" s="78"/>
      <c r="AX1472" s="78" t="str">
        <f t="shared" ref="AX1472:AX1475" si="2644">IF(AW1472="","",#REF!+#REF!-AW1472)</f>
        <v/>
      </c>
      <c r="AY1472" s="78"/>
      <c r="AZ1472" s="90"/>
      <c r="BA1472" s="94"/>
      <c r="BB1472" s="91"/>
      <c r="BC1472" s="78"/>
      <c r="BD1472" s="29"/>
      <c r="BF1472" s="15"/>
      <c r="BG1472" s="9"/>
      <c r="BH1472" s="9" t="str">
        <f t="shared" si="2533"/>
        <v/>
      </c>
      <c r="BI1472" s="73"/>
      <c r="BJ1472" s="9" t="str">
        <f t="shared" si="2534"/>
        <v/>
      </c>
      <c r="BK1472" s="9"/>
      <c r="BL1472" s="9" t="str">
        <f t="shared" si="2535"/>
        <v/>
      </c>
      <c r="BM1472" s="9"/>
      <c r="BN1472" s="9"/>
      <c r="BO1472" s="9" t="str">
        <f t="shared" si="2536"/>
        <v/>
      </c>
      <c r="BP1472" s="10" t="str">
        <f t="shared" si="2537"/>
        <v/>
      </c>
      <c r="BQ1472" s="7"/>
      <c r="BS1472" s="1"/>
      <c r="BT1472" s="15"/>
      <c r="BU1472" s="9"/>
      <c r="BV1472" s="9" t="str">
        <f t="shared" si="2538"/>
        <v/>
      </c>
      <c r="BW1472" s="9"/>
      <c r="BX1472" s="9" t="str">
        <f t="shared" si="2539"/>
        <v/>
      </c>
      <c r="BY1472" s="9"/>
      <c r="BZ1472" s="9" t="str">
        <f t="shared" si="2540"/>
        <v/>
      </c>
      <c r="CA1472" s="9"/>
      <c r="CB1472" s="9"/>
      <c r="CC1472" s="9"/>
      <c r="CD1472" s="9" t="str">
        <f t="shared" si="2541"/>
        <v/>
      </c>
      <c r="CE1472" s="10" t="str">
        <f t="shared" si="2542"/>
        <v/>
      </c>
      <c r="CF1472" s="7"/>
      <c r="CH1472" s="15"/>
      <c r="CI1472" s="9"/>
      <c r="CJ1472" s="9" t="str">
        <f t="shared" si="2543"/>
        <v/>
      </c>
      <c r="CK1472" s="9"/>
      <c r="CL1472" s="9" t="str">
        <f t="shared" si="2544"/>
        <v/>
      </c>
      <c r="CM1472" s="9"/>
      <c r="CN1472" s="9" t="str">
        <f t="shared" si="2545"/>
        <v/>
      </c>
      <c r="CO1472" s="9"/>
      <c r="CP1472" s="9"/>
      <c r="CQ1472" s="9"/>
      <c r="CR1472" s="9" t="str">
        <f t="shared" si="2546"/>
        <v/>
      </c>
      <c r="CS1472" s="10" t="str">
        <f t="shared" si="2547"/>
        <v/>
      </c>
      <c r="CT1472" s="7"/>
    </row>
    <row r="1473" spans="1:113" ht="15" customHeight="1">
      <c r="A1473" s="15"/>
      <c r="B1473" s="15"/>
      <c r="C1473" s="9"/>
      <c r="D1473" s="9" t="str">
        <f t="shared" si="2582"/>
        <v/>
      </c>
      <c r="E1473" s="9"/>
      <c r="F1473" s="9" t="str">
        <f t="shared" si="2583"/>
        <v/>
      </c>
      <c r="G1473" s="9"/>
      <c r="H1473" s="9" t="str">
        <f t="shared" si="2584"/>
        <v/>
      </c>
      <c r="I1473" s="9"/>
      <c r="J1473" s="62"/>
      <c r="K1473" s="95"/>
      <c r="L1473" s="9" t="str">
        <f t="shared" si="2586"/>
        <v/>
      </c>
      <c r="M1473" s="10" t="str">
        <f t="shared" si="2587"/>
        <v/>
      </c>
      <c r="N1473" s="7"/>
      <c r="P1473" s="15"/>
      <c r="Q1473" s="9"/>
      <c r="R1473" s="9" t="str">
        <f t="shared" si="2588"/>
        <v/>
      </c>
      <c r="S1473" s="9"/>
      <c r="T1473" s="9" t="str">
        <f t="shared" si="2589"/>
        <v/>
      </c>
      <c r="U1473" s="9"/>
      <c r="V1473" s="9" t="str">
        <f t="shared" si="2590"/>
        <v/>
      </c>
      <c r="W1473" s="9"/>
      <c r="X1473" s="62"/>
      <c r="Y1473" s="95"/>
      <c r="Z1473" s="9" t="str">
        <f t="shared" si="2592"/>
        <v/>
      </c>
      <c r="AA1473" s="10" t="str">
        <f t="shared" si="2593"/>
        <v/>
      </c>
      <c r="AB1473" s="7"/>
      <c r="AD1473" s="15"/>
      <c r="AE1473" s="9"/>
      <c r="AF1473" s="9" t="str">
        <f t="shared" si="2594"/>
        <v/>
      </c>
      <c r="AG1473" s="9"/>
      <c r="AH1473" s="9" t="str">
        <f t="shared" si="2595"/>
        <v/>
      </c>
      <c r="AI1473" s="9"/>
      <c r="AJ1473" s="9" t="str">
        <f t="shared" si="2596"/>
        <v/>
      </c>
      <c r="AK1473" s="9"/>
      <c r="AL1473" s="62"/>
      <c r="AM1473" s="95"/>
      <c r="AN1473" s="9" t="str">
        <f t="shared" si="2598"/>
        <v/>
      </c>
      <c r="AO1473" s="10" t="str">
        <f t="shared" si="2599"/>
        <v/>
      </c>
      <c r="AP1473" s="7"/>
      <c r="AR1473" s="15"/>
      <c r="AS1473" s="9"/>
      <c r="AT1473" s="9" t="str">
        <f t="shared" si="2642"/>
        <v/>
      </c>
      <c r="AU1473" s="9"/>
      <c r="AV1473" s="9" t="str">
        <f t="shared" si="2643"/>
        <v/>
      </c>
      <c r="AW1473" s="9"/>
      <c r="AX1473" s="9" t="str">
        <f t="shared" si="2644"/>
        <v/>
      </c>
      <c r="AY1473" s="9"/>
      <c r="AZ1473" s="62"/>
      <c r="BA1473" s="16"/>
      <c r="BB1473" s="95"/>
      <c r="BC1473" s="9"/>
      <c r="BD1473" s="10"/>
      <c r="BF1473" s="15"/>
      <c r="BG1473" s="9"/>
      <c r="BH1473" s="9" t="str">
        <f t="shared" si="2533"/>
        <v/>
      </c>
      <c r="BI1473" s="73"/>
      <c r="BJ1473" s="9" t="str">
        <f t="shared" si="2534"/>
        <v/>
      </c>
      <c r="BK1473" s="9"/>
      <c r="BL1473" s="9" t="str">
        <f t="shared" si="2535"/>
        <v/>
      </c>
      <c r="BM1473" s="9"/>
      <c r="BN1473" s="9"/>
      <c r="BO1473" s="9" t="str">
        <f t="shared" si="2536"/>
        <v/>
      </c>
      <c r="BP1473" s="10" t="str">
        <f t="shared" si="2537"/>
        <v/>
      </c>
      <c r="BQ1473" s="7"/>
      <c r="BS1473" s="1"/>
      <c r="BT1473" s="15"/>
      <c r="BU1473" s="9"/>
      <c r="BV1473" s="9" t="str">
        <f t="shared" si="2538"/>
        <v/>
      </c>
      <c r="BW1473" s="9"/>
      <c r="BX1473" s="9" t="str">
        <f t="shared" si="2539"/>
        <v/>
      </c>
      <c r="BY1473" s="9"/>
      <c r="BZ1473" s="9" t="str">
        <f t="shared" si="2540"/>
        <v/>
      </c>
      <c r="CA1473" s="9"/>
      <c r="CB1473" s="9"/>
      <c r="CC1473" s="9"/>
      <c r="CD1473" s="9" t="str">
        <f t="shared" si="2541"/>
        <v/>
      </c>
      <c r="CE1473" s="10" t="str">
        <f t="shared" si="2542"/>
        <v/>
      </c>
      <c r="CF1473" s="7"/>
      <c r="CH1473" s="15"/>
      <c r="CI1473" s="9"/>
      <c r="CJ1473" s="9" t="str">
        <f t="shared" si="2543"/>
        <v/>
      </c>
      <c r="CK1473" s="9"/>
      <c r="CL1473" s="9" t="str">
        <f t="shared" si="2544"/>
        <v/>
      </c>
      <c r="CM1473" s="9"/>
      <c r="CN1473" s="9" t="str">
        <f t="shared" si="2545"/>
        <v/>
      </c>
      <c r="CO1473" s="9"/>
      <c r="CP1473" s="9"/>
      <c r="CQ1473" s="9"/>
      <c r="CR1473" s="9" t="str">
        <f t="shared" si="2546"/>
        <v/>
      </c>
      <c r="CS1473" s="10" t="str">
        <f t="shared" si="2547"/>
        <v/>
      </c>
      <c r="CT1473" s="7"/>
    </row>
    <row r="1474" spans="1:113" ht="15" customHeight="1">
      <c r="A1474" s="15"/>
      <c r="B1474" s="15"/>
      <c r="C1474" s="9"/>
      <c r="D1474" s="9" t="str">
        <f t="shared" si="2582"/>
        <v/>
      </c>
      <c r="E1474" s="9"/>
      <c r="F1474" s="9" t="str">
        <f t="shared" si="2583"/>
        <v/>
      </c>
      <c r="G1474" s="9"/>
      <c r="H1474" s="9" t="str">
        <f t="shared" si="2584"/>
        <v/>
      </c>
      <c r="I1474" s="9"/>
      <c r="J1474" s="62"/>
      <c r="K1474" s="95"/>
      <c r="L1474" s="9" t="str">
        <f t="shared" si="2586"/>
        <v/>
      </c>
      <c r="M1474" s="10" t="str">
        <f t="shared" si="2587"/>
        <v/>
      </c>
      <c r="N1474" s="7"/>
      <c r="P1474" s="15"/>
      <c r="Q1474" s="9"/>
      <c r="R1474" s="9" t="str">
        <f t="shared" si="2588"/>
        <v/>
      </c>
      <c r="S1474" s="9"/>
      <c r="T1474" s="9" t="str">
        <f t="shared" si="2589"/>
        <v/>
      </c>
      <c r="U1474" s="9"/>
      <c r="V1474" s="9" t="str">
        <f t="shared" si="2590"/>
        <v/>
      </c>
      <c r="W1474" s="9"/>
      <c r="X1474" s="62"/>
      <c r="Y1474" s="95"/>
      <c r="Z1474" s="9" t="str">
        <f t="shared" si="2592"/>
        <v/>
      </c>
      <c r="AA1474" s="10" t="str">
        <f t="shared" si="2593"/>
        <v/>
      </c>
      <c r="AB1474" s="7"/>
      <c r="AD1474" s="15"/>
      <c r="AE1474" s="9"/>
      <c r="AF1474" s="9" t="str">
        <f t="shared" si="2594"/>
        <v/>
      </c>
      <c r="AG1474" s="9"/>
      <c r="AH1474" s="9" t="str">
        <f t="shared" si="2595"/>
        <v/>
      </c>
      <c r="AI1474" s="9"/>
      <c r="AJ1474" s="9" t="str">
        <f t="shared" si="2596"/>
        <v/>
      </c>
      <c r="AK1474" s="9"/>
      <c r="AL1474" s="62"/>
      <c r="AM1474" s="95"/>
      <c r="AN1474" s="9" t="str">
        <f t="shared" si="2598"/>
        <v/>
      </c>
      <c r="AO1474" s="10" t="str">
        <f t="shared" si="2599"/>
        <v/>
      </c>
      <c r="AP1474" s="7"/>
      <c r="AR1474" s="17"/>
      <c r="AS1474" s="9"/>
      <c r="AT1474" s="9" t="str">
        <f t="shared" si="2642"/>
        <v/>
      </c>
      <c r="AU1474" s="9"/>
      <c r="AV1474" s="9" t="str">
        <f t="shared" si="2643"/>
        <v/>
      </c>
      <c r="AW1474" s="9"/>
      <c r="AX1474" s="9" t="str">
        <f t="shared" si="2644"/>
        <v/>
      </c>
      <c r="AY1474" s="9"/>
      <c r="AZ1474" s="62"/>
      <c r="BA1474" s="16"/>
      <c r="BB1474" s="95"/>
      <c r="BC1474" s="9"/>
      <c r="BD1474" s="10"/>
      <c r="BF1474" s="15"/>
      <c r="BG1474" s="9"/>
      <c r="BH1474" s="9" t="str">
        <f t="shared" si="2533"/>
        <v/>
      </c>
      <c r="BI1474" s="73"/>
      <c r="BJ1474" s="9" t="str">
        <f t="shared" si="2534"/>
        <v/>
      </c>
      <c r="BK1474" s="9"/>
      <c r="BL1474" s="9" t="str">
        <f t="shared" si="2535"/>
        <v/>
      </c>
      <c r="BM1474" s="9"/>
      <c r="BN1474" s="9"/>
      <c r="BO1474" s="9" t="str">
        <f t="shared" si="2536"/>
        <v/>
      </c>
      <c r="BP1474" s="10" t="str">
        <f t="shared" si="2537"/>
        <v/>
      </c>
      <c r="BQ1474" s="7"/>
      <c r="BS1474" s="1"/>
      <c r="BT1474" s="15"/>
      <c r="BU1474" s="9"/>
      <c r="BV1474" s="9" t="str">
        <f t="shared" si="2538"/>
        <v/>
      </c>
      <c r="BW1474" s="9"/>
      <c r="BX1474" s="9" t="str">
        <f t="shared" si="2539"/>
        <v/>
      </c>
      <c r="BY1474" s="9"/>
      <c r="BZ1474" s="9" t="str">
        <f t="shared" si="2540"/>
        <v/>
      </c>
      <c r="CA1474" s="9"/>
      <c r="CB1474" s="9"/>
      <c r="CC1474" s="9"/>
      <c r="CD1474" s="9" t="str">
        <f t="shared" si="2541"/>
        <v/>
      </c>
      <c r="CE1474" s="10" t="str">
        <f t="shared" si="2542"/>
        <v/>
      </c>
      <c r="CF1474" s="7"/>
      <c r="CH1474" s="15"/>
      <c r="CI1474" s="9"/>
      <c r="CJ1474" s="9" t="str">
        <f t="shared" si="2543"/>
        <v/>
      </c>
      <c r="CK1474" s="9"/>
      <c r="CL1474" s="9" t="str">
        <f t="shared" si="2544"/>
        <v/>
      </c>
      <c r="CM1474" s="9"/>
      <c r="CN1474" s="9" t="str">
        <f t="shared" si="2545"/>
        <v/>
      </c>
      <c r="CO1474" s="9"/>
      <c r="CP1474" s="9"/>
      <c r="CQ1474" s="9"/>
      <c r="CR1474" s="9" t="str">
        <f t="shared" si="2546"/>
        <v/>
      </c>
      <c r="CS1474" s="10" t="str">
        <f t="shared" si="2547"/>
        <v/>
      </c>
      <c r="CT1474" s="7"/>
      <c r="CU1474" s="250"/>
      <c r="CV1474" s="250"/>
      <c r="CW1474" s="250"/>
      <c r="CX1474" s="250"/>
      <c r="CY1474" s="250"/>
      <c r="CZ1474" s="13"/>
      <c r="DA1474" s="250"/>
      <c r="DI1474" s="250"/>
    </row>
    <row r="1475" spans="1:113" ht="15" customHeight="1" thickBot="1">
      <c r="A1475" s="23"/>
      <c r="B1475" s="23"/>
      <c r="C1475" s="24"/>
      <c r="D1475" s="24" t="str">
        <f t="shared" si="2582"/>
        <v/>
      </c>
      <c r="E1475" s="24"/>
      <c r="F1475" s="24" t="str">
        <f t="shared" si="2583"/>
        <v/>
      </c>
      <c r="G1475" s="24"/>
      <c r="H1475" s="24" t="str">
        <f t="shared" si="2584"/>
        <v/>
      </c>
      <c r="I1475" s="24"/>
      <c r="J1475" s="63"/>
      <c r="K1475" s="24"/>
      <c r="L1475" s="24" t="str">
        <f t="shared" si="2586"/>
        <v/>
      </c>
      <c r="M1475" s="26" t="str">
        <f t="shared" si="2587"/>
        <v/>
      </c>
      <c r="N1475" s="7"/>
      <c r="P1475" s="23"/>
      <c r="Q1475" s="24"/>
      <c r="R1475" s="24" t="str">
        <f t="shared" si="2588"/>
        <v/>
      </c>
      <c r="S1475" s="24"/>
      <c r="T1475" s="24" t="str">
        <f t="shared" si="2589"/>
        <v/>
      </c>
      <c r="U1475" s="24"/>
      <c r="V1475" s="24" t="str">
        <f t="shared" si="2590"/>
        <v/>
      </c>
      <c r="W1475" s="24"/>
      <c r="X1475" s="63"/>
      <c r="Y1475" s="24"/>
      <c r="Z1475" s="24" t="str">
        <f t="shared" si="2592"/>
        <v/>
      </c>
      <c r="AA1475" s="26" t="str">
        <f t="shared" si="2593"/>
        <v/>
      </c>
      <c r="AB1475" s="7"/>
      <c r="AD1475" s="23"/>
      <c r="AE1475" s="24"/>
      <c r="AF1475" s="24" t="str">
        <f t="shared" si="2594"/>
        <v/>
      </c>
      <c r="AG1475" s="24"/>
      <c r="AH1475" s="24" t="str">
        <f t="shared" si="2595"/>
        <v/>
      </c>
      <c r="AI1475" s="24"/>
      <c r="AJ1475" s="24" t="str">
        <f t="shared" si="2596"/>
        <v/>
      </c>
      <c r="AK1475" s="24"/>
      <c r="AL1475" s="63"/>
      <c r="AM1475" s="24"/>
      <c r="AN1475" s="24" t="str">
        <f t="shared" si="2598"/>
        <v/>
      </c>
      <c r="AO1475" s="26" t="str">
        <f t="shared" si="2599"/>
        <v/>
      </c>
      <c r="AP1475" s="7"/>
      <c r="AR1475" s="23"/>
      <c r="AS1475" s="24"/>
      <c r="AT1475" s="24" t="str">
        <f t="shared" si="2642"/>
        <v/>
      </c>
      <c r="AU1475" s="24"/>
      <c r="AV1475" s="24" t="str">
        <f t="shared" si="2643"/>
        <v/>
      </c>
      <c r="AW1475" s="24"/>
      <c r="AX1475" s="24" t="str">
        <f t="shared" si="2644"/>
        <v/>
      </c>
      <c r="AY1475" s="24"/>
      <c r="AZ1475" s="63"/>
      <c r="BA1475" s="25"/>
      <c r="BB1475" s="96"/>
      <c r="BC1475" s="24"/>
      <c r="BD1475" s="26"/>
      <c r="BF1475" s="15"/>
      <c r="BG1475" s="9"/>
      <c r="BH1475" s="9" t="str">
        <f t="shared" si="2533"/>
        <v/>
      </c>
      <c r="BI1475" s="73"/>
      <c r="BJ1475" s="9" t="str">
        <f t="shared" si="2534"/>
        <v/>
      </c>
      <c r="BK1475" s="9"/>
      <c r="BL1475" s="9" t="str">
        <f t="shared" si="2535"/>
        <v/>
      </c>
      <c r="BM1475" s="9"/>
      <c r="BN1475" s="9"/>
      <c r="BO1475" s="9" t="str">
        <f t="shared" si="2536"/>
        <v/>
      </c>
      <c r="BP1475" s="10" t="str">
        <f t="shared" si="2537"/>
        <v/>
      </c>
      <c r="BQ1475" s="7"/>
      <c r="BS1475" s="1"/>
      <c r="BT1475" s="15"/>
      <c r="BU1475" s="9"/>
      <c r="BV1475" s="9" t="str">
        <f t="shared" si="2538"/>
        <v/>
      </c>
      <c r="BW1475" s="9"/>
      <c r="BX1475" s="9" t="str">
        <f t="shared" si="2539"/>
        <v/>
      </c>
      <c r="BY1475" s="9"/>
      <c r="BZ1475" s="9" t="str">
        <f t="shared" si="2540"/>
        <v/>
      </c>
      <c r="CA1475" s="9"/>
      <c r="CB1475" s="9"/>
      <c r="CC1475" s="9"/>
      <c r="CD1475" s="9" t="str">
        <f t="shared" si="2541"/>
        <v/>
      </c>
      <c r="CE1475" s="10" t="str">
        <f t="shared" si="2542"/>
        <v/>
      </c>
      <c r="CF1475" s="7"/>
      <c r="CH1475" s="15"/>
      <c r="CI1475" s="9"/>
      <c r="CJ1475" s="9" t="str">
        <f t="shared" si="2543"/>
        <v/>
      </c>
      <c r="CK1475" s="9"/>
      <c r="CL1475" s="9" t="str">
        <f t="shared" si="2544"/>
        <v/>
      </c>
      <c r="CM1475" s="9"/>
      <c r="CN1475" s="9" t="str">
        <f t="shared" si="2545"/>
        <v/>
      </c>
      <c r="CO1475" s="9"/>
      <c r="CP1475" s="9"/>
      <c r="CQ1475" s="9"/>
      <c r="CR1475" s="9" t="str">
        <f t="shared" si="2546"/>
        <v/>
      </c>
      <c r="CS1475" s="10" t="str">
        <f t="shared" si="2547"/>
        <v/>
      </c>
      <c r="CT1475" s="7"/>
      <c r="CU1475" s="250"/>
      <c r="CV1475" s="250"/>
      <c r="CW1475" s="250"/>
      <c r="CX1475" s="250"/>
      <c r="CY1475" s="250"/>
      <c r="CZ1475" s="13"/>
      <c r="DA1475" s="250"/>
      <c r="DI1475" s="250"/>
    </row>
    <row r="1476" spans="1:113" ht="15" customHeight="1" thickTop="1">
      <c r="A1476" s="89"/>
      <c r="B1476" s="89"/>
      <c r="C1476" s="78"/>
      <c r="D1476" s="78" t="str">
        <f t="shared" ref="D1476:D1479" si="2645">IF(C1476="","",C1476-#REF!)</f>
        <v/>
      </c>
      <c r="E1476" s="78"/>
      <c r="F1476" s="28" t="str">
        <f t="shared" ref="F1476:F1479" si="2646">IF(E1476="","",E1476-#REF!)</f>
        <v/>
      </c>
      <c r="G1476" s="78"/>
      <c r="H1476" s="78" t="str">
        <f t="shared" ref="H1476:H1479" si="2647">IF(G1476="","",#REF!+#REF!-G1476)</f>
        <v/>
      </c>
      <c r="I1476" s="78"/>
      <c r="J1476" s="90"/>
      <c r="K1476" s="91"/>
      <c r="L1476" s="78"/>
      <c r="M1476" s="29" t="str">
        <f t="shared" si="2587"/>
        <v/>
      </c>
      <c r="N1476" s="7"/>
      <c r="P1476" s="89"/>
      <c r="Q1476" s="78"/>
      <c r="R1476" s="78" t="str">
        <f t="shared" ref="R1476:R1479" si="2648">IF(Q1476="","",Q1476-#REF!)</f>
        <v/>
      </c>
      <c r="S1476" s="78"/>
      <c r="T1476" s="28" t="str">
        <f t="shared" ref="T1476:T1479" si="2649">IF(S1476="","",S1476-#REF!)</f>
        <v/>
      </c>
      <c r="U1476" s="78"/>
      <c r="V1476" s="78" t="str">
        <f t="shared" ref="V1476:V1479" si="2650">IF(U1476="","",#REF!+#REF!-U1476)</f>
        <v/>
      </c>
      <c r="W1476" s="78"/>
      <c r="X1476" s="90"/>
      <c r="Y1476" s="91"/>
      <c r="Z1476" s="78"/>
      <c r="AA1476" s="29" t="str">
        <f t="shared" si="2593"/>
        <v/>
      </c>
      <c r="AB1476" s="7"/>
      <c r="AD1476" s="89"/>
      <c r="AE1476" s="78"/>
      <c r="AF1476" s="78" t="str">
        <f t="shared" ref="AF1476:AF1479" si="2651">IF(AE1476="","",AE1476-#REF!)</f>
        <v/>
      </c>
      <c r="AG1476" s="78"/>
      <c r="AH1476" s="28" t="str">
        <f t="shared" ref="AH1476:AH1479" si="2652">IF(AG1476="","",AG1476-#REF!)</f>
        <v/>
      </c>
      <c r="AI1476" s="78"/>
      <c r="AJ1476" s="78" t="str">
        <f t="shared" ref="AJ1476:AJ1479" si="2653">IF(AI1476="","",#REF!+#REF!-AI1476)</f>
        <v/>
      </c>
      <c r="AK1476" s="78"/>
      <c r="AL1476" s="90"/>
      <c r="AM1476" s="91"/>
      <c r="AN1476" s="78"/>
      <c r="AO1476" s="29" t="str">
        <f t="shared" si="2599"/>
        <v/>
      </c>
      <c r="AP1476" s="7"/>
      <c r="AR1476" s="89"/>
      <c r="AS1476" s="9"/>
      <c r="AT1476" s="9" t="str">
        <f t="shared" ref="AT1476:AT1479" si="2654">IF(AS1476="","",AS1476-AS1475)</f>
        <v/>
      </c>
      <c r="AU1476" s="9"/>
      <c r="AV1476" s="9" t="str">
        <f t="shared" ref="AV1476:AV1480" si="2655">IF(AU1476="","",AU1476-AU1475)</f>
        <v/>
      </c>
      <c r="AW1476" s="9"/>
      <c r="AX1476" s="9" t="str">
        <f t="shared" ref="AX1476:AX1480" si="2656">IF(AW1476="","",AW1475+AY1475-AW1476)</f>
        <v/>
      </c>
      <c r="AY1476" s="9"/>
      <c r="AZ1476" s="62"/>
      <c r="BA1476" s="9"/>
      <c r="BB1476" s="9" t="str">
        <f t="shared" ref="BB1476:BB1480" si="2657">IF(BA1476="","",AX1476*BA1476)</f>
        <v/>
      </c>
      <c r="BC1476" s="10" t="str">
        <f t="shared" ref="BC1476:BC1480" si="2658">IF(BB1476="","",BB1476/(AT1476*100))</f>
        <v/>
      </c>
      <c r="BD1476" s="7"/>
      <c r="BF1476" s="15"/>
      <c r="BG1476" s="9"/>
      <c r="BH1476" s="9" t="str">
        <f t="shared" si="2533"/>
        <v/>
      </c>
      <c r="BI1476" s="73"/>
      <c r="BJ1476" s="9" t="str">
        <f t="shared" si="2534"/>
        <v/>
      </c>
      <c r="BK1476" s="9"/>
      <c r="BL1476" s="9" t="str">
        <f t="shared" si="2535"/>
        <v/>
      </c>
      <c r="BM1476" s="9"/>
      <c r="BN1476" s="9"/>
      <c r="BO1476" s="9" t="str">
        <f t="shared" si="2536"/>
        <v/>
      </c>
      <c r="BP1476" s="10" t="str">
        <f t="shared" si="2537"/>
        <v/>
      </c>
      <c r="BQ1476" s="7"/>
      <c r="BS1476" s="1"/>
      <c r="BT1476" s="15"/>
      <c r="BU1476" s="9"/>
      <c r="BV1476" s="9" t="str">
        <f t="shared" si="2538"/>
        <v/>
      </c>
      <c r="BW1476" s="9"/>
      <c r="BX1476" s="9" t="str">
        <f t="shared" si="2539"/>
        <v/>
      </c>
      <c r="BY1476" s="9"/>
      <c r="BZ1476" s="9" t="str">
        <f t="shared" si="2540"/>
        <v/>
      </c>
      <c r="CA1476" s="9"/>
      <c r="CB1476" s="9"/>
      <c r="CC1476" s="9"/>
      <c r="CD1476" s="9" t="str">
        <f t="shared" si="2541"/>
        <v/>
      </c>
      <c r="CE1476" s="10" t="str">
        <f t="shared" si="2542"/>
        <v/>
      </c>
      <c r="CF1476" s="7"/>
      <c r="CH1476" s="15"/>
      <c r="CI1476" s="9"/>
      <c r="CJ1476" s="9" t="str">
        <f t="shared" si="2543"/>
        <v/>
      </c>
      <c r="CK1476" s="9"/>
      <c r="CL1476" s="9" t="str">
        <f t="shared" si="2544"/>
        <v/>
      </c>
      <c r="CM1476" s="9"/>
      <c r="CN1476" s="9" t="str">
        <f t="shared" si="2545"/>
        <v/>
      </c>
      <c r="CO1476" s="9"/>
      <c r="CP1476" s="9"/>
      <c r="CQ1476" s="9"/>
      <c r="CR1476" s="9" t="str">
        <f t="shared" si="2546"/>
        <v/>
      </c>
      <c r="CS1476" s="10" t="str">
        <f t="shared" si="2547"/>
        <v/>
      </c>
      <c r="CT1476" s="7"/>
      <c r="CU1476" s="250"/>
      <c r="CV1476" s="250"/>
      <c r="CW1476" s="250"/>
      <c r="CX1476" s="250"/>
      <c r="CY1476" s="250"/>
      <c r="CZ1476" s="13"/>
      <c r="DA1476" s="250"/>
      <c r="DI1476" s="250"/>
    </row>
    <row r="1477" spans="1:113" ht="15" customHeight="1">
      <c r="A1477" s="15"/>
      <c r="B1477" s="15"/>
      <c r="C1477" s="9"/>
      <c r="D1477" s="9" t="str">
        <f t="shared" si="2645"/>
        <v/>
      </c>
      <c r="E1477" s="9"/>
      <c r="F1477" s="9" t="str">
        <f t="shared" si="2646"/>
        <v/>
      </c>
      <c r="G1477" s="9"/>
      <c r="H1477" s="9" t="str">
        <f t="shared" si="2647"/>
        <v/>
      </c>
      <c r="I1477" s="9"/>
      <c r="J1477" s="62"/>
      <c r="K1477" s="95"/>
      <c r="L1477" s="9"/>
      <c r="M1477" s="10" t="str">
        <f t="shared" si="2587"/>
        <v/>
      </c>
      <c r="N1477" s="7"/>
      <c r="P1477" s="15"/>
      <c r="Q1477" s="9"/>
      <c r="R1477" s="9" t="str">
        <f t="shared" si="2648"/>
        <v/>
      </c>
      <c r="S1477" s="9"/>
      <c r="T1477" s="9" t="str">
        <f t="shared" si="2649"/>
        <v/>
      </c>
      <c r="U1477" s="9"/>
      <c r="V1477" s="9" t="str">
        <f t="shared" si="2650"/>
        <v/>
      </c>
      <c r="W1477" s="9"/>
      <c r="X1477" s="62"/>
      <c r="Y1477" s="95"/>
      <c r="Z1477" s="9"/>
      <c r="AA1477" s="10" t="str">
        <f t="shared" si="2593"/>
        <v/>
      </c>
      <c r="AB1477" s="7"/>
      <c r="AD1477" s="15"/>
      <c r="AE1477" s="9"/>
      <c r="AF1477" s="9" t="str">
        <f t="shared" si="2651"/>
        <v/>
      </c>
      <c r="AG1477" s="9"/>
      <c r="AH1477" s="9" t="str">
        <f t="shared" si="2652"/>
        <v/>
      </c>
      <c r="AI1477" s="9"/>
      <c r="AJ1477" s="9" t="str">
        <f t="shared" si="2653"/>
        <v/>
      </c>
      <c r="AK1477" s="9"/>
      <c r="AL1477" s="62"/>
      <c r="AM1477" s="95"/>
      <c r="AN1477" s="9"/>
      <c r="AO1477" s="10" t="str">
        <f t="shared" si="2599"/>
        <v/>
      </c>
      <c r="AP1477" s="7"/>
      <c r="AR1477" s="15"/>
      <c r="AS1477" s="9"/>
      <c r="AT1477" s="9" t="str">
        <f t="shared" si="2654"/>
        <v/>
      </c>
      <c r="AU1477" s="9"/>
      <c r="AV1477" s="9" t="str">
        <f t="shared" si="2655"/>
        <v/>
      </c>
      <c r="AW1477" s="9"/>
      <c r="AX1477" s="9" t="str">
        <f t="shared" si="2656"/>
        <v/>
      </c>
      <c r="AY1477" s="9"/>
      <c r="AZ1477" s="62"/>
      <c r="BA1477" s="9"/>
      <c r="BB1477" s="9" t="str">
        <f t="shared" si="2657"/>
        <v/>
      </c>
      <c r="BC1477" s="10" t="str">
        <f t="shared" si="2658"/>
        <v/>
      </c>
      <c r="BD1477" s="7"/>
      <c r="BF1477" s="15"/>
      <c r="BG1477" s="9"/>
      <c r="BH1477" s="9" t="str">
        <f t="shared" si="2533"/>
        <v/>
      </c>
      <c r="BI1477" s="73"/>
      <c r="BJ1477" s="9" t="str">
        <f t="shared" si="2534"/>
        <v/>
      </c>
      <c r="BK1477" s="9"/>
      <c r="BL1477" s="9" t="str">
        <f t="shared" si="2535"/>
        <v/>
      </c>
      <c r="BM1477" s="9"/>
      <c r="BN1477" s="9"/>
      <c r="BO1477" s="9" t="str">
        <f t="shared" si="2536"/>
        <v/>
      </c>
      <c r="BP1477" s="10" t="str">
        <f t="shared" si="2537"/>
        <v/>
      </c>
      <c r="BQ1477" s="7"/>
      <c r="BS1477" s="1"/>
      <c r="BT1477" s="15"/>
      <c r="BU1477" s="9"/>
      <c r="BV1477" s="9" t="str">
        <f t="shared" si="2538"/>
        <v/>
      </c>
      <c r="BW1477" s="9"/>
      <c r="BX1477" s="9" t="str">
        <f t="shared" si="2539"/>
        <v/>
      </c>
      <c r="BY1477" s="9"/>
      <c r="BZ1477" s="9" t="str">
        <f t="shared" si="2540"/>
        <v/>
      </c>
      <c r="CA1477" s="9"/>
      <c r="CB1477" s="9"/>
      <c r="CC1477" s="9"/>
      <c r="CD1477" s="9" t="str">
        <f t="shared" si="2541"/>
        <v/>
      </c>
      <c r="CE1477" s="10" t="str">
        <f t="shared" si="2542"/>
        <v/>
      </c>
      <c r="CF1477" s="7"/>
      <c r="CH1477" s="15"/>
      <c r="CI1477" s="9"/>
      <c r="CJ1477" s="9" t="str">
        <f t="shared" si="2543"/>
        <v/>
      </c>
      <c r="CK1477" s="9"/>
      <c r="CL1477" s="9" t="str">
        <f t="shared" si="2544"/>
        <v/>
      </c>
      <c r="CM1477" s="9"/>
      <c r="CN1477" s="9" t="str">
        <f t="shared" si="2545"/>
        <v/>
      </c>
      <c r="CO1477" s="9"/>
      <c r="CP1477" s="9"/>
      <c r="CQ1477" s="9"/>
      <c r="CR1477" s="9" t="str">
        <f t="shared" si="2546"/>
        <v/>
      </c>
      <c r="CS1477" s="10" t="str">
        <f t="shared" si="2547"/>
        <v/>
      </c>
      <c r="CT1477" s="7"/>
      <c r="CU1477" s="250"/>
      <c r="CV1477" s="250"/>
      <c r="CW1477" s="250"/>
      <c r="CX1477" s="250"/>
      <c r="CY1477" s="250"/>
      <c r="CZ1477" s="13"/>
      <c r="DA1477" s="250"/>
      <c r="DI1477" s="250"/>
    </row>
    <row r="1478" spans="1:113" ht="15" customHeight="1">
      <c r="A1478" s="15"/>
      <c r="B1478" s="15"/>
      <c r="C1478" s="9"/>
      <c r="D1478" s="9" t="str">
        <f t="shared" si="2645"/>
        <v/>
      </c>
      <c r="E1478" s="9"/>
      <c r="F1478" s="9" t="str">
        <f t="shared" si="2646"/>
        <v/>
      </c>
      <c r="G1478" s="9"/>
      <c r="H1478" s="9" t="str">
        <f t="shared" si="2647"/>
        <v/>
      </c>
      <c r="I1478" s="9"/>
      <c r="J1478" s="62"/>
      <c r="K1478" s="95"/>
      <c r="L1478" s="9"/>
      <c r="M1478" s="10" t="str">
        <f t="shared" si="2587"/>
        <v/>
      </c>
      <c r="N1478" s="7"/>
      <c r="P1478" s="15"/>
      <c r="Q1478" s="9"/>
      <c r="R1478" s="9" t="str">
        <f t="shared" si="2648"/>
        <v/>
      </c>
      <c r="S1478" s="9"/>
      <c r="T1478" s="9" t="str">
        <f t="shared" si="2649"/>
        <v/>
      </c>
      <c r="U1478" s="9"/>
      <c r="V1478" s="9" t="str">
        <f t="shared" si="2650"/>
        <v/>
      </c>
      <c r="W1478" s="9"/>
      <c r="X1478" s="62"/>
      <c r="Y1478" s="95"/>
      <c r="Z1478" s="9"/>
      <c r="AA1478" s="10" t="str">
        <f t="shared" si="2593"/>
        <v/>
      </c>
      <c r="AB1478" s="7"/>
      <c r="AD1478" s="15"/>
      <c r="AE1478" s="9"/>
      <c r="AF1478" s="9" t="str">
        <f t="shared" si="2651"/>
        <v/>
      </c>
      <c r="AG1478" s="9"/>
      <c r="AH1478" s="9" t="str">
        <f t="shared" si="2652"/>
        <v/>
      </c>
      <c r="AI1478" s="9"/>
      <c r="AJ1478" s="9" t="str">
        <f t="shared" si="2653"/>
        <v/>
      </c>
      <c r="AK1478" s="9"/>
      <c r="AL1478" s="62"/>
      <c r="AM1478" s="95"/>
      <c r="AN1478" s="9"/>
      <c r="AO1478" s="10" t="str">
        <f t="shared" si="2599"/>
        <v/>
      </c>
      <c r="AP1478" s="7"/>
      <c r="AR1478" s="17"/>
      <c r="AS1478" s="19"/>
      <c r="AT1478" s="19" t="str">
        <f t="shared" si="2654"/>
        <v/>
      </c>
      <c r="AU1478" s="19"/>
      <c r="AV1478" s="19" t="str">
        <f t="shared" si="2655"/>
        <v/>
      </c>
      <c r="AW1478" s="19"/>
      <c r="AX1478" s="19" t="str">
        <f t="shared" si="2656"/>
        <v/>
      </c>
      <c r="AY1478" s="19"/>
      <c r="AZ1478" s="114"/>
      <c r="BA1478" s="19"/>
      <c r="BB1478" s="19" t="str">
        <f t="shared" si="2657"/>
        <v/>
      </c>
      <c r="BC1478" s="21" t="str">
        <f t="shared" si="2658"/>
        <v/>
      </c>
      <c r="BD1478" s="22"/>
      <c r="BF1478" s="15"/>
      <c r="BG1478" s="9"/>
      <c r="BH1478" s="9" t="str">
        <f t="shared" si="2533"/>
        <v/>
      </c>
      <c r="BI1478" s="73"/>
      <c r="BJ1478" s="9" t="str">
        <f t="shared" si="2534"/>
        <v/>
      </c>
      <c r="BK1478" s="9"/>
      <c r="BL1478" s="9" t="str">
        <f t="shared" si="2535"/>
        <v/>
      </c>
      <c r="BM1478" s="9"/>
      <c r="BN1478" s="9"/>
      <c r="BO1478" s="9" t="str">
        <f t="shared" si="2536"/>
        <v/>
      </c>
      <c r="BP1478" s="10" t="str">
        <f t="shared" si="2537"/>
        <v/>
      </c>
      <c r="BQ1478" s="7"/>
      <c r="BS1478" s="1"/>
      <c r="BT1478" s="15"/>
      <c r="BU1478" s="9"/>
      <c r="BV1478" s="9" t="str">
        <f t="shared" si="2538"/>
        <v/>
      </c>
      <c r="BW1478" s="9"/>
      <c r="BX1478" s="9" t="str">
        <f t="shared" si="2539"/>
        <v/>
      </c>
      <c r="BY1478" s="9"/>
      <c r="BZ1478" s="9" t="str">
        <f t="shared" si="2540"/>
        <v/>
      </c>
      <c r="CA1478" s="9"/>
      <c r="CB1478" s="9"/>
      <c r="CC1478" s="9"/>
      <c r="CD1478" s="9" t="str">
        <f t="shared" si="2541"/>
        <v/>
      </c>
      <c r="CE1478" s="10" t="str">
        <f t="shared" si="2542"/>
        <v/>
      </c>
      <c r="CF1478" s="7"/>
      <c r="CH1478" s="15"/>
      <c r="CI1478" s="9"/>
      <c r="CJ1478" s="9" t="str">
        <f t="shared" si="2543"/>
        <v/>
      </c>
      <c r="CK1478" s="9"/>
      <c r="CL1478" s="9" t="str">
        <f t="shared" si="2544"/>
        <v/>
      </c>
      <c r="CM1478" s="9"/>
      <c r="CN1478" s="9" t="str">
        <f t="shared" si="2545"/>
        <v/>
      </c>
      <c r="CO1478" s="9"/>
      <c r="CP1478" s="9"/>
      <c r="CQ1478" s="9"/>
      <c r="CR1478" s="9" t="str">
        <f t="shared" si="2546"/>
        <v/>
      </c>
      <c r="CS1478" s="10" t="str">
        <f t="shared" si="2547"/>
        <v/>
      </c>
      <c r="CT1478" s="7"/>
      <c r="CU1478" s="250"/>
      <c r="CV1478" s="250"/>
      <c r="CW1478" s="250"/>
      <c r="CX1478" s="250"/>
      <c r="CY1478" s="250"/>
      <c r="CZ1478" s="13"/>
      <c r="DA1478" s="250"/>
      <c r="DI1478" s="250"/>
    </row>
    <row r="1479" spans="1:113" ht="15" customHeight="1" thickBot="1">
      <c r="A1479" s="23"/>
      <c r="B1479" s="23"/>
      <c r="C1479" s="24"/>
      <c r="D1479" s="24" t="str">
        <f t="shared" si="2645"/>
        <v/>
      </c>
      <c r="E1479" s="24"/>
      <c r="F1479" s="24" t="str">
        <f t="shared" si="2646"/>
        <v/>
      </c>
      <c r="G1479" s="24"/>
      <c r="H1479" s="24" t="str">
        <f t="shared" si="2647"/>
        <v/>
      </c>
      <c r="I1479" s="24"/>
      <c r="J1479" s="63"/>
      <c r="K1479" s="96"/>
      <c r="L1479" s="24"/>
      <c r="M1479" s="26" t="str">
        <f t="shared" si="2587"/>
        <v/>
      </c>
      <c r="N1479" s="7"/>
      <c r="P1479" s="23"/>
      <c r="Q1479" s="24"/>
      <c r="R1479" s="24" t="str">
        <f t="shared" si="2648"/>
        <v/>
      </c>
      <c r="S1479" s="24"/>
      <c r="T1479" s="24" t="str">
        <f t="shared" si="2649"/>
        <v/>
      </c>
      <c r="U1479" s="24"/>
      <c r="V1479" s="24" t="str">
        <f t="shared" si="2650"/>
        <v/>
      </c>
      <c r="W1479" s="24"/>
      <c r="X1479" s="63"/>
      <c r="Y1479" s="96"/>
      <c r="Z1479" s="24"/>
      <c r="AA1479" s="26" t="str">
        <f t="shared" si="2593"/>
        <v/>
      </c>
      <c r="AB1479" s="7"/>
      <c r="AD1479" s="23"/>
      <c r="AE1479" s="24"/>
      <c r="AF1479" s="24" t="str">
        <f t="shared" si="2651"/>
        <v/>
      </c>
      <c r="AG1479" s="24"/>
      <c r="AH1479" s="24" t="str">
        <f t="shared" si="2652"/>
        <v/>
      </c>
      <c r="AI1479" s="24"/>
      <c r="AJ1479" s="24" t="str">
        <f t="shared" si="2653"/>
        <v/>
      </c>
      <c r="AK1479" s="24"/>
      <c r="AL1479" s="63"/>
      <c r="AM1479" s="96"/>
      <c r="AN1479" s="24"/>
      <c r="AO1479" s="26" t="str">
        <f t="shared" si="2599"/>
        <v/>
      </c>
      <c r="AP1479" s="7"/>
      <c r="AR1479" s="23"/>
      <c r="AS1479" s="24"/>
      <c r="AT1479" s="24" t="str">
        <f t="shared" si="2654"/>
        <v/>
      </c>
      <c r="AU1479" s="24"/>
      <c r="AV1479" s="24" t="str">
        <f t="shared" si="2655"/>
        <v/>
      </c>
      <c r="AW1479" s="24"/>
      <c r="AX1479" s="24" t="str">
        <f t="shared" si="2656"/>
        <v/>
      </c>
      <c r="AY1479" s="24"/>
      <c r="AZ1479" s="63"/>
      <c r="BA1479" s="24"/>
      <c r="BB1479" s="24" t="str">
        <f t="shared" si="2657"/>
        <v/>
      </c>
      <c r="BC1479" s="26" t="str">
        <f t="shared" si="2658"/>
        <v/>
      </c>
      <c r="BD1479" s="41"/>
      <c r="BF1479" s="15"/>
      <c r="BG1479" s="9"/>
      <c r="BH1479" s="9" t="str">
        <f t="shared" si="2533"/>
        <v/>
      </c>
      <c r="BI1479" s="73"/>
      <c r="BJ1479" s="9" t="str">
        <f t="shared" si="2534"/>
        <v/>
      </c>
      <c r="BK1479" s="9"/>
      <c r="BL1479" s="9" t="str">
        <f t="shared" si="2535"/>
        <v/>
      </c>
      <c r="BM1479" s="9"/>
      <c r="BN1479" s="9"/>
      <c r="BO1479" s="9" t="str">
        <f t="shared" si="2536"/>
        <v/>
      </c>
      <c r="BP1479" s="10" t="str">
        <f t="shared" si="2537"/>
        <v/>
      </c>
      <c r="BQ1479" s="7"/>
      <c r="BS1479" s="1"/>
      <c r="BT1479" s="15"/>
      <c r="BU1479" s="9"/>
      <c r="BV1479" s="9" t="str">
        <f t="shared" si="2538"/>
        <v/>
      </c>
      <c r="BW1479" s="9"/>
      <c r="BX1479" s="9" t="str">
        <f t="shared" si="2539"/>
        <v/>
      </c>
      <c r="BY1479" s="9"/>
      <c r="BZ1479" s="9" t="str">
        <f t="shared" si="2540"/>
        <v/>
      </c>
      <c r="CA1479" s="9"/>
      <c r="CB1479" s="9"/>
      <c r="CC1479" s="9"/>
      <c r="CD1479" s="9" t="str">
        <f t="shared" si="2541"/>
        <v/>
      </c>
      <c r="CE1479" s="10" t="str">
        <f t="shared" si="2542"/>
        <v/>
      </c>
      <c r="CF1479" s="7"/>
      <c r="CH1479" s="15"/>
      <c r="CI1479" s="9"/>
      <c r="CJ1479" s="9" t="str">
        <f t="shared" si="2543"/>
        <v/>
      </c>
      <c r="CK1479" s="9"/>
      <c r="CL1479" s="9" t="str">
        <f t="shared" si="2544"/>
        <v/>
      </c>
      <c r="CM1479" s="9"/>
      <c r="CN1479" s="9" t="str">
        <f t="shared" si="2545"/>
        <v/>
      </c>
      <c r="CO1479" s="9"/>
      <c r="CP1479" s="9"/>
      <c r="CQ1479" s="9"/>
      <c r="CR1479" s="9" t="str">
        <f t="shared" si="2546"/>
        <v/>
      </c>
      <c r="CS1479" s="10" t="str">
        <f t="shared" si="2547"/>
        <v/>
      </c>
      <c r="CT1479" s="7"/>
      <c r="CU1479" s="250"/>
      <c r="CV1479" s="250"/>
      <c r="CW1479" s="250"/>
      <c r="CX1479" s="250"/>
      <c r="CY1479" s="250"/>
      <c r="CZ1479" s="13"/>
      <c r="DA1479" s="250"/>
      <c r="DI1479" s="250"/>
    </row>
    <row r="1480" spans="1:113" ht="15" customHeight="1" thickTop="1">
      <c r="A1480" s="89"/>
      <c r="B1480" s="89"/>
      <c r="C1480" s="78"/>
      <c r="D1480" s="78"/>
      <c r="E1480" s="78"/>
      <c r="F1480" s="78"/>
      <c r="G1480" s="78"/>
      <c r="H1480" s="78"/>
      <c r="I1480" s="78"/>
      <c r="J1480" s="90"/>
      <c r="K1480" s="78"/>
      <c r="L1480" s="78"/>
      <c r="M1480" s="78"/>
      <c r="N1480" s="7"/>
      <c r="P1480" s="89"/>
      <c r="Q1480" s="78"/>
      <c r="R1480" s="78"/>
      <c r="S1480" s="78"/>
      <c r="T1480" s="78"/>
      <c r="U1480" s="78"/>
      <c r="V1480" s="78"/>
      <c r="W1480" s="78"/>
      <c r="X1480" s="90"/>
      <c r="Y1480" s="78"/>
      <c r="Z1480" s="78"/>
      <c r="AA1480" s="78"/>
      <c r="AB1480" s="7"/>
      <c r="AD1480" s="89"/>
      <c r="AE1480" s="78"/>
      <c r="AF1480" s="78"/>
      <c r="AG1480" s="78"/>
      <c r="AH1480" s="78"/>
      <c r="AI1480" s="78"/>
      <c r="AJ1480" s="78"/>
      <c r="AK1480" s="78"/>
      <c r="AL1480" s="90"/>
      <c r="AM1480" s="78"/>
      <c r="AN1480" s="78"/>
      <c r="AO1480" s="78"/>
      <c r="AP1480" s="7"/>
      <c r="AR1480" s="89"/>
      <c r="AS1480" s="78"/>
      <c r="AT1480" s="78"/>
      <c r="AU1480" s="78"/>
      <c r="AV1480" s="78" t="str">
        <f t="shared" si="2655"/>
        <v/>
      </c>
      <c r="AW1480" s="78"/>
      <c r="AX1480" s="78" t="str">
        <f t="shared" si="2656"/>
        <v/>
      </c>
      <c r="AY1480" s="78"/>
      <c r="AZ1480" s="90"/>
      <c r="BA1480" s="78"/>
      <c r="BB1480" s="78" t="str">
        <f t="shared" si="2657"/>
        <v/>
      </c>
      <c r="BC1480" s="92" t="str">
        <f t="shared" si="2658"/>
        <v/>
      </c>
      <c r="BD1480" s="93"/>
      <c r="BF1480" s="15"/>
      <c r="BG1480" s="9"/>
      <c r="BH1480" s="9"/>
      <c r="BI1480" s="73"/>
      <c r="BJ1480" s="9" t="str">
        <f t="shared" si="2534"/>
        <v/>
      </c>
      <c r="BK1480" s="9"/>
      <c r="BL1480" s="9" t="str">
        <f t="shared" si="2535"/>
        <v/>
      </c>
      <c r="BM1480" s="9"/>
      <c r="BN1480" s="9"/>
      <c r="BO1480" s="9" t="str">
        <f t="shared" si="2536"/>
        <v/>
      </c>
      <c r="BP1480" s="10" t="str">
        <f t="shared" si="2537"/>
        <v/>
      </c>
      <c r="BQ1480" s="7"/>
      <c r="BS1480" s="1"/>
      <c r="BT1480" s="15"/>
      <c r="BU1480" s="9"/>
      <c r="BV1480" s="9"/>
      <c r="BW1480" s="9"/>
      <c r="BX1480" s="9" t="str">
        <f t="shared" si="2539"/>
        <v/>
      </c>
      <c r="BY1480" s="9"/>
      <c r="BZ1480" s="9" t="str">
        <f t="shared" si="2540"/>
        <v/>
      </c>
      <c r="CA1480" s="9"/>
      <c r="CB1480" s="9"/>
      <c r="CC1480" s="9"/>
      <c r="CD1480" s="9" t="str">
        <f t="shared" si="2541"/>
        <v/>
      </c>
      <c r="CE1480" s="10" t="str">
        <f t="shared" si="2542"/>
        <v/>
      </c>
      <c r="CF1480" s="7"/>
      <c r="CH1480" s="15"/>
      <c r="CI1480" s="9"/>
      <c r="CJ1480" s="9"/>
      <c r="CK1480" s="9"/>
      <c r="CL1480" s="9" t="str">
        <f t="shared" si="2544"/>
        <v/>
      </c>
      <c r="CM1480" s="9"/>
      <c r="CN1480" s="9" t="str">
        <f t="shared" si="2545"/>
        <v/>
      </c>
      <c r="CO1480" s="9"/>
      <c r="CP1480" s="9"/>
      <c r="CQ1480" s="9"/>
      <c r="CR1480" s="9" t="str">
        <f t="shared" si="2546"/>
        <v/>
      </c>
      <c r="CS1480" s="10" t="str">
        <f t="shared" si="2547"/>
        <v/>
      </c>
      <c r="CT1480" s="7"/>
      <c r="CU1480" s="250"/>
      <c r="CV1480" s="250"/>
      <c r="CW1480" s="250"/>
      <c r="CX1480" s="250"/>
      <c r="CY1480" s="250"/>
      <c r="CZ1480" s="13"/>
      <c r="DA1480" s="250"/>
      <c r="DI1480" s="250"/>
    </row>
    <row r="1481" spans="1:113" ht="15" customHeight="1">
      <c r="A1481" s="89"/>
      <c r="B1481" s="89"/>
      <c r="C1481" s="78"/>
      <c r="D1481" s="78"/>
      <c r="E1481" s="78"/>
      <c r="F1481" s="78"/>
      <c r="G1481" s="78"/>
      <c r="H1481" s="78"/>
      <c r="I1481" s="78"/>
      <c r="J1481" s="90"/>
      <c r="K1481" s="78"/>
      <c r="L1481" s="78"/>
      <c r="M1481" s="78"/>
      <c r="N1481" s="7"/>
      <c r="P1481" s="89"/>
      <c r="Q1481" s="78"/>
      <c r="R1481" s="78"/>
      <c r="S1481" s="78"/>
      <c r="T1481" s="78"/>
      <c r="U1481" s="78"/>
      <c r="V1481" s="78"/>
      <c r="W1481" s="78"/>
      <c r="X1481" s="90"/>
      <c r="Y1481" s="78"/>
      <c r="Z1481" s="78"/>
      <c r="AA1481" s="78"/>
      <c r="AB1481" s="7"/>
      <c r="AD1481" s="89"/>
      <c r="AE1481" s="78"/>
      <c r="AF1481" s="78"/>
      <c r="AG1481" s="78"/>
      <c r="AH1481" s="78"/>
      <c r="AI1481" s="78"/>
      <c r="AJ1481" s="78"/>
      <c r="AK1481" s="78"/>
      <c r="AL1481" s="90"/>
      <c r="AM1481" s="78"/>
      <c r="AN1481" s="78"/>
      <c r="AO1481" s="78"/>
      <c r="AP1481" s="7"/>
      <c r="AR1481" s="15"/>
      <c r="AS1481" s="9"/>
      <c r="AT1481" s="9"/>
      <c r="AU1481" s="9"/>
      <c r="AV1481" s="9"/>
      <c r="AW1481" s="9"/>
      <c r="AX1481" s="9"/>
      <c r="AY1481" s="9"/>
      <c r="AZ1481" s="62"/>
      <c r="BA1481" s="9"/>
      <c r="BB1481" s="9"/>
      <c r="BC1481" s="10"/>
      <c r="BD1481" s="7"/>
      <c r="BF1481" s="15"/>
      <c r="BG1481" s="9"/>
      <c r="BH1481" s="9"/>
      <c r="BI1481" s="73"/>
      <c r="BJ1481" s="9"/>
      <c r="BK1481" s="9"/>
      <c r="BL1481" s="9"/>
      <c r="BM1481" s="9"/>
      <c r="BN1481" s="9"/>
      <c r="BO1481" s="9"/>
      <c r="BP1481" s="10"/>
      <c r="BQ1481" s="7"/>
      <c r="BS1481" s="1"/>
      <c r="BT1481" s="15"/>
      <c r="BU1481" s="9"/>
      <c r="BV1481" s="9"/>
      <c r="BW1481" s="9"/>
      <c r="BX1481" s="9"/>
      <c r="BY1481" s="9"/>
      <c r="BZ1481" s="9"/>
      <c r="CA1481" s="9"/>
      <c r="CB1481" s="9"/>
      <c r="CC1481" s="9"/>
      <c r="CD1481" s="9"/>
      <c r="CE1481" s="10"/>
      <c r="CF1481" s="7"/>
      <c r="CH1481" s="15"/>
      <c r="CI1481" s="9"/>
      <c r="CJ1481" s="9"/>
      <c r="CK1481" s="9"/>
      <c r="CL1481" s="9"/>
      <c r="CM1481" s="9"/>
      <c r="CN1481" s="9"/>
      <c r="CO1481" s="9"/>
      <c r="CP1481" s="9"/>
      <c r="CQ1481" s="9"/>
      <c r="CR1481" s="9"/>
      <c r="CS1481" s="10"/>
      <c r="CT1481" s="7"/>
      <c r="CU1481" s="250"/>
      <c r="CV1481" s="250"/>
      <c r="CW1481" s="250"/>
      <c r="CX1481" s="250"/>
      <c r="CY1481" s="250"/>
      <c r="CZ1481" s="13"/>
      <c r="DA1481" s="250"/>
      <c r="DI1481" s="250"/>
    </row>
    <row r="1482" spans="1:113" ht="15" customHeight="1">
      <c r="A1482" s="89"/>
      <c r="B1482" s="89"/>
      <c r="C1482" s="78"/>
      <c r="D1482" s="78"/>
      <c r="E1482" s="78"/>
      <c r="F1482" s="78"/>
      <c r="G1482" s="78"/>
      <c r="H1482" s="78"/>
      <c r="I1482" s="78"/>
      <c r="J1482" s="90"/>
      <c r="K1482" s="78"/>
      <c r="L1482" s="78"/>
      <c r="M1482" s="78"/>
      <c r="N1482" s="7"/>
      <c r="P1482" s="89"/>
      <c r="Q1482" s="78"/>
      <c r="R1482" s="78"/>
      <c r="S1482" s="78"/>
      <c r="T1482" s="78"/>
      <c r="U1482" s="78"/>
      <c r="V1482" s="78"/>
      <c r="W1482" s="78"/>
      <c r="X1482" s="90"/>
      <c r="Y1482" s="78"/>
      <c r="Z1482" s="78"/>
      <c r="AA1482" s="78"/>
      <c r="AB1482" s="7"/>
      <c r="AD1482" s="89"/>
      <c r="AE1482" s="78"/>
      <c r="AF1482" s="78"/>
      <c r="AG1482" s="78"/>
      <c r="AH1482" s="78"/>
      <c r="AI1482" s="78"/>
      <c r="AJ1482" s="78"/>
      <c r="AK1482" s="78"/>
      <c r="AL1482" s="90"/>
      <c r="AM1482" s="78"/>
      <c r="AN1482" s="78"/>
      <c r="AO1482" s="78"/>
      <c r="AP1482" s="7"/>
      <c r="AR1482" s="15"/>
      <c r="AS1482" s="9"/>
      <c r="AT1482" s="9"/>
      <c r="AU1482" s="9"/>
      <c r="AV1482" s="9"/>
      <c r="AW1482" s="9"/>
      <c r="AX1482" s="9"/>
      <c r="AY1482" s="9"/>
      <c r="AZ1482" s="62"/>
      <c r="BA1482" s="9"/>
      <c r="BB1482" s="9"/>
      <c r="BC1482" s="10"/>
      <c r="BD1482" s="7"/>
      <c r="BF1482" s="15"/>
      <c r="BG1482" s="9"/>
      <c r="BH1482" s="9"/>
      <c r="BI1482" s="73"/>
      <c r="BJ1482" s="9"/>
      <c r="BK1482" s="9"/>
      <c r="BL1482" s="9"/>
      <c r="BM1482" s="9"/>
      <c r="BN1482" s="9"/>
      <c r="BO1482" s="9"/>
      <c r="BP1482" s="10"/>
      <c r="BQ1482" s="7"/>
      <c r="BS1482" s="1"/>
      <c r="BT1482" s="15"/>
      <c r="BU1482" s="9"/>
      <c r="BV1482" s="9"/>
      <c r="BW1482" s="9"/>
      <c r="BX1482" s="9"/>
      <c r="BY1482" s="9"/>
      <c r="BZ1482" s="9"/>
      <c r="CA1482" s="9"/>
      <c r="CB1482" s="9"/>
      <c r="CC1482" s="9"/>
      <c r="CD1482" s="9"/>
      <c r="CE1482" s="10"/>
      <c r="CF1482" s="7"/>
      <c r="CH1482" s="15"/>
      <c r="CI1482" s="9"/>
      <c r="CJ1482" s="9"/>
      <c r="CK1482" s="9"/>
      <c r="CL1482" s="9"/>
      <c r="CM1482" s="9"/>
      <c r="CN1482" s="9"/>
      <c r="CO1482" s="9"/>
      <c r="CP1482" s="9"/>
      <c r="CQ1482" s="9"/>
      <c r="CR1482" s="9"/>
      <c r="CS1482" s="10"/>
      <c r="CT1482" s="7"/>
      <c r="CU1482" s="250"/>
      <c r="CV1482" s="250"/>
      <c r="CW1482" s="250"/>
      <c r="CX1482" s="250"/>
      <c r="CY1482" s="250"/>
      <c r="CZ1482" s="13"/>
      <c r="DA1482" s="250"/>
      <c r="DI1482" s="250"/>
    </row>
    <row r="1483" spans="1:113" ht="15" customHeight="1">
      <c r="A1483" s="89"/>
      <c r="B1483" s="89"/>
      <c r="C1483" s="78"/>
      <c r="D1483" s="78"/>
      <c r="E1483" s="78"/>
      <c r="F1483" s="78"/>
      <c r="G1483" s="78"/>
      <c r="H1483" s="78"/>
      <c r="I1483" s="78"/>
      <c r="J1483" s="299" t="s">
        <v>80</v>
      </c>
      <c r="K1483" s="295"/>
      <c r="L1483" s="78">
        <f>(G1448+I1448)*K1448+(G1449+I1449)*K1449+(G1450+I1450)*K1450+(G1451+I1451)*K1451</f>
        <v>25668</v>
      </c>
      <c r="M1483" s="78"/>
      <c r="N1483" s="7"/>
      <c r="P1483" s="89"/>
      <c r="Q1483" s="78"/>
      <c r="R1483" s="78"/>
      <c r="S1483" s="78"/>
      <c r="T1483" s="78"/>
      <c r="U1483" s="78"/>
      <c r="V1483" s="78"/>
      <c r="W1483" s="78"/>
      <c r="X1483" s="299" t="s">
        <v>80</v>
      </c>
      <c r="Y1483" s="295"/>
      <c r="Z1483" s="78">
        <f>(U1448+W1448)*Y1448+(U1449+W1449)*Y1449+(U1450+W1450)*Y1450+(U1451+W1451)*Y1451</f>
        <v>37744</v>
      </c>
      <c r="AA1483" s="78"/>
      <c r="AB1483" s="7"/>
      <c r="AD1483" s="89"/>
      <c r="AE1483" s="78"/>
      <c r="AF1483" s="78"/>
      <c r="AG1483" s="78"/>
      <c r="AH1483" s="78"/>
      <c r="AI1483" s="78"/>
      <c r="AJ1483" s="78"/>
      <c r="AK1483" s="78"/>
      <c r="AL1483" s="299" t="s">
        <v>80</v>
      </c>
      <c r="AM1483" s="295"/>
      <c r="AN1483" s="78">
        <f>(AI1448+AK1448)*AM1448+(AI1449+AK1449)*AM1449+(AI1450+AK1450)*AM1450+(AI1451+AK1451)*AM1451</f>
        <v>40710</v>
      </c>
      <c r="AO1483" s="78"/>
      <c r="AP1483" s="7"/>
      <c r="AR1483" s="15"/>
      <c r="AS1483" s="9"/>
      <c r="AT1483" s="9"/>
      <c r="AU1483" s="9"/>
      <c r="AV1483" s="9"/>
      <c r="AW1483" s="9"/>
      <c r="AX1483" s="9"/>
      <c r="AY1483" s="9"/>
      <c r="AZ1483" s="299" t="s">
        <v>80</v>
      </c>
      <c r="BA1483" s="295"/>
      <c r="BB1483" s="78">
        <f>(AW1448+AY1448)*BA1448+(AW1449+AY1449)*BA1449+(AW1450+AY1450)*BA1450+(AW1451+AY1451)*BA1451</f>
        <v>34288</v>
      </c>
      <c r="BC1483" s="10"/>
      <c r="BD1483" s="7"/>
      <c r="BF1483" s="15"/>
      <c r="BG1483" s="9"/>
      <c r="BH1483" s="9"/>
      <c r="BI1483" s="73"/>
      <c r="BJ1483" s="9"/>
      <c r="BK1483" s="9"/>
      <c r="BL1483" s="9"/>
      <c r="BM1483" s="9"/>
      <c r="BN1483" s="9"/>
      <c r="BO1483" s="9"/>
      <c r="BP1483" s="10"/>
      <c r="BQ1483" s="7"/>
      <c r="BS1483" s="1"/>
      <c r="BT1483" s="15"/>
      <c r="BU1483" s="9"/>
      <c r="BV1483" s="9"/>
      <c r="BW1483" s="9"/>
      <c r="BX1483" s="9"/>
      <c r="BY1483" s="9"/>
      <c r="BZ1483" s="9"/>
      <c r="CA1483" s="9"/>
      <c r="CB1483" s="9"/>
      <c r="CC1483" s="9"/>
      <c r="CD1483" s="9"/>
      <c r="CE1483" s="10"/>
      <c r="CF1483" s="7"/>
      <c r="CH1483" s="15"/>
      <c r="CI1483" s="9"/>
      <c r="CJ1483" s="9"/>
      <c r="CK1483" s="9"/>
      <c r="CL1483" s="9"/>
      <c r="CM1483" s="9"/>
      <c r="CN1483" s="9"/>
      <c r="CO1483" s="9"/>
      <c r="CP1483" s="9"/>
      <c r="CQ1483" s="9"/>
      <c r="CR1483" s="9"/>
      <c r="CS1483" s="10"/>
      <c r="CT1483" s="7"/>
      <c r="CU1483" s="250"/>
      <c r="CV1483" s="250"/>
      <c r="CW1483" s="250"/>
      <c r="CX1483" s="250"/>
      <c r="CY1483" s="250"/>
      <c r="CZ1483" s="13"/>
      <c r="DA1483" s="250"/>
      <c r="DI1483" s="250"/>
    </row>
    <row r="1484" spans="1:113" ht="15" customHeight="1">
      <c r="A1484" s="15"/>
      <c r="B1484" s="6">
        <f>SUM(B1428:B1483)</f>
        <v>8042</v>
      </c>
      <c r="C1484" s="3" t="s">
        <v>66</v>
      </c>
      <c r="D1484" s="9">
        <f>SUM(D1428:D1480)*100</f>
        <v>235900</v>
      </c>
      <c r="E1484" s="9"/>
      <c r="F1484" s="9">
        <f>SUM(F1428:F1480)</f>
        <v>109</v>
      </c>
      <c r="G1484" s="3" t="s">
        <v>67</v>
      </c>
      <c r="H1484" s="9">
        <f>SUM(H1428:H1480)</f>
        <v>112</v>
      </c>
      <c r="I1484" s="9"/>
      <c r="J1484" s="299" t="s">
        <v>68</v>
      </c>
      <c r="K1484" s="295"/>
      <c r="L1484" s="9">
        <f>SUM(L1428:L1480)</f>
        <v>38456</v>
      </c>
      <c r="M1484" s="9"/>
      <c r="N1484" s="7"/>
      <c r="P1484" s="15"/>
      <c r="Q1484" s="3" t="s">
        <v>66</v>
      </c>
      <c r="R1484" s="9">
        <f>SUM(R1428:R1480)*100</f>
        <v>201600</v>
      </c>
      <c r="S1484" s="9"/>
      <c r="T1484" s="9">
        <f>SUM(T1428:T1480)</f>
        <v>81</v>
      </c>
      <c r="U1484" s="3" t="s">
        <v>67</v>
      </c>
      <c r="V1484" s="9">
        <f>SUM(V1428:V1480)</f>
        <v>84</v>
      </c>
      <c r="W1484" s="9"/>
      <c r="X1484" s="299" t="s">
        <v>68</v>
      </c>
      <c r="Y1484" s="295"/>
      <c r="Z1484" s="9">
        <f>SUM(Z1428:Z1480)</f>
        <v>29632</v>
      </c>
      <c r="AA1484" s="9"/>
      <c r="AB1484" s="7"/>
      <c r="AD1484" s="15"/>
      <c r="AE1484" s="3" t="s">
        <v>66</v>
      </c>
      <c r="AF1484" s="9">
        <f>SUM(AF1428:AF1480)*100</f>
        <v>122500</v>
      </c>
      <c r="AG1484" s="9"/>
      <c r="AH1484" s="9">
        <f>SUM(AH1428:AH1480)</f>
        <v>80</v>
      </c>
      <c r="AI1484" s="3" t="s">
        <v>67</v>
      </c>
      <c r="AJ1484" s="9">
        <f>SUM(AJ1428:AJ1480)</f>
        <v>130</v>
      </c>
      <c r="AK1484" s="9"/>
      <c r="AL1484" s="299" t="s">
        <v>68</v>
      </c>
      <c r="AM1484" s="295"/>
      <c r="AN1484" s="9">
        <f>SUM(AN1428:AN1480)</f>
        <v>20651</v>
      </c>
      <c r="AO1484" s="9"/>
      <c r="AP1484" s="7"/>
      <c r="AR1484" s="15"/>
      <c r="AS1484" s="3" t="s">
        <v>66</v>
      </c>
      <c r="AT1484" s="9">
        <f>SUM(AT1428:AT1480)*100</f>
        <v>103800</v>
      </c>
      <c r="AU1484" s="9"/>
      <c r="AV1484" s="9">
        <f>SUM(AV1428:AV1451)</f>
        <v>45</v>
      </c>
      <c r="AW1484" s="3" t="s">
        <v>67</v>
      </c>
      <c r="AX1484" s="9">
        <f>SUM(AX1428:AX1480)</f>
        <v>63</v>
      </c>
      <c r="AY1484" s="9"/>
      <c r="AZ1484" s="299" t="s">
        <v>68</v>
      </c>
      <c r="BA1484" s="295"/>
      <c r="BB1484" s="9">
        <f>SUM(BB1428:BB1480)</f>
        <v>18714</v>
      </c>
      <c r="BC1484" s="9"/>
      <c r="BD1484" s="7"/>
      <c r="BF1484" s="15"/>
      <c r="BG1484" s="3" t="s">
        <v>66</v>
      </c>
      <c r="BH1484" s="9">
        <f>SUM(BH1428:BH1480)*100</f>
        <v>63300</v>
      </c>
      <c r="BI1484" s="73"/>
      <c r="BJ1484" s="9">
        <f>SUM(BJ1428:BJ1451)</f>
        <v>13</v>
      </c>
      <c r="BK1484" s="3" t="s">
        <v>67</v>
      </c>
      <c r="BL1484" s="9">
        <f>SUM(BL1428:BL1480)</f>
        <v>13</v>
      </c>
      <c r="BM1484" s="9"/>
      <c r="BN1484" s="298" t="s">
        <v>65</v>
      </c>
      <c r="BO1484" s="295"/>
      <c r="BP1484" s="9">
        <f>(BK1433+BM1433)*BN1433</f>
        <v>12000</v>
      </c>
      <c r="BQ1484" s="7"/>
      <c r="BS1484" s="1"/>
      <c r="BT1484" s="15"/>
      <c r="BU1484" s="3" t="s">
        <v>66</v>
      </c>
      <c r="BV1484" s="9">
        <f>SUM(BV1428:BV1480)*100</f>
        <v>77100</v>
      </c>
      <c r="BW1484" s="9"/>
      <c r="BX1484" s="9">
        <f>SUM(BX1428:BX1451)</f>
        <v>23</v>
      </c>
      <c r="BY1484" s="3" t="s">
        <v>67</v>
      </c>
      <c r="BZ1484" s="9">
        <f>SUM(BZ1428:BZ1480)</f>
        <v>29</v>
      </c>
      <c r="CA1484" s="9"/>
      <c r="CB1484" s="247"/>
      <c r="CC1484" s="298" t="s">
        <v>65</v>
      </c>
      <c r="CD1484" s="295"/>
      <c r="CE1484" s="9">
        <f>(BY1433+CA1433)*CC1433</f>
        <v>10395</v>
      </c>
      <c r="CF1484" s="7"/>
      <c r="CH1484" s="15"/>
      <c r="CI1484" s="3" t="s">
        <v>66</v>
      </c>
      <c r="CJ1484" s="9">
        <f>SUM(CJ1428:CJ1480)*100</f>
        <v>77100</v>
      </c>
      <c r="CK1484" s="9"/>
      <c r="CL1484" s="9">
        <f>SUM(CL1428:CL1451)</f>
        <v>23</v>
      </c>
      <c r="CM1484" s="3" t="s">
        <v>67</v>
      </c>
      <c r="CN1484" s="9">
        <f>SUM(CN1428:CN1480)</f>
        <v>29</v>
      </c>
      <c r="CO1484" s="9"/>
      <c r="CP1484" s="247"/>
      <c r="CQ1484" s="298" t="s">
        <v>65</v>
      </c>
      <c r="CR1484" s="295"/>
      <c r="CS1484" s="9">
        <f>(CM1433+CO1433)*CQ1433</f>
        <v>10395</v>
      </c>
      <c r="CT1484" s="7"/>
      <c r="CU1484" s="248"/>
      <c r="CV1484" s="250"/>
      <c r="CW1484" s="250"/>
      <c r="CX1484" s="250"/>
      <c r="CY1484" s="250"/>
      <c r="CZ1484" s="250"/>
      <c r="DA1484" s="250"/>
      <c r="DI1484" s="248"/>
    </row>
    <row r="1485" spans="1:113" ht="15" customHeight="1">
      <c r="A1485" s="34">
        <f>DATEDIF(A1527,A$1448,"d")</f>
        <v>32</v>
      </c>
      <c r="B1485" s="34">
        <f>B1484/A1485</f>
        <v>251.3125</v>
      </c>
      <c r="C1485" s="3" t="s">
        <v>69</v>
      </c>
      <c r="D1485" s="9">
        <f>D1484/A1485</f>
        <v>7371.875</v>
      </c>
      <c r="E1485" s="9">
        <f>D1485*30</f>
        <v>221156.25</v>
      </c>
      <c r="F1485" s="9"/>
      <c r="G1485" s="3"/>
      <c r="H1485" s="9"/>
      <c r="I1485" s="9"/>
      <c r="J1485" s="299" t="s">
        <v>70</v>
      </c>
      <c r="K1485" s="295"/>
      <c r="L1485" s="9"/>
      <c r="M1485" s="42">
        <f>L1484/D1484</f>
        <v>0.16301822806273844</v>
      </c>
      <c r="N1485" s="7"/>
      <c r="P1485" s="15"/>
      <c r="Q1485" s="3" t="s">
        <v>69</v>
      </c>
      <c r="R1485" s="9">
        <f>R1484/A1485</f>
        <v>6300</v>
      </c>
      <c r="S1485" s="9">
        <f>R1485*30</f>
        <v>189000</v>
      </c>
      <c r="T1485" s="9"/>
      <c r="U1485" s="3"/>
      <c r="V1485" s="9"/>
      <c r="W1485" s="9"/>
      <c r="X1485" s="299" t="s">
        <v>70</v>
      </c>
      <c r="Y1485" s="295"/>
      <c r="Z1485" s="9"/>
      <c r="AA1485" s="42">
        <f>Z1484/R1484</f>
        <v>0.14698412698412699</v>
      </c>
      <c r="AB1485" s="7"/>
      <c r="AD1485" s="15"/>
      <c r="AE1485" s="3" t="s">
        <v>69</v>
      </c>
      <c r="AF1485" s="9">
        <f>AF1484/A1485</f>
        <v>3828.125</v>
      </c>
      <c r="AG1485" s="9">
        <f>AF1485*30</f>
        <v>114843.75</v>
      </c>
      <c r="AH1485" s="9"/>
      <c r="AI1485" s="3"/>
      <c r="AJ1485" s="9"/>
      <c r="AK1485" s="9"/>
      <c r="AL1485" s="299" t="s">
        <v>70</v>
      </c>
      <c r="AM1485" s="295"/>
      <c r="AN1485" s="9"/>
      <c r="AO1485" s="42">
        <f>AN1484/AF1484</f>
        <v>0.16857959183673468</v>
      </c>
      <c r="AP1485" s="7"/>
      <c r="AR1485" s="15"/>
      <c r="AS1485" s="3" t="s">
        <v>69</v>
      </c>
      <c r="AT1485" s="9">
        <f>AT1484/A1485</f>
        <v>3243.75</v>
      </c>
      <c r="AU1485" s="9">
        <f>AT1485*30</f>
        <v>97312.5</v>
      </c>
      <c r="AV1485" s="9"/>
      <c r="AW1485" s="3"/>
      <c r="AX1485" s="9"/>
      <c r="AY1485" s="9"/>
      <c r="AZ1485" s="299" t="s">
        <v>70</v>
      </c>
      <c r="BA1485" s="295"/>
      <c r="BB1485" s="9"/>
      <c r="BC1485" s="42">
        <f>BB1484/AT1484</f>
        <v>0.18028901734104047</v>
      </c>
      <c r="BD1485" s="7"/>
      <c r="BF1485" s="15"/>
      <c r="BG1485" s="3" t="s">
        <v>69</v>
      </c>
      <c r="BH1485" s="9">
        <f>BH1484/A1485</f>
        <v>1978.125</v>
      </c>
      <c r="BI1485" s="73">
        <f>BH1485*30</f>
        <v>59343.75</v>
      </c>
      <c r="BJ1485" s="19"/>
      <c r="BK1485" s="43"/>
      <c r="BL1485" s="19"/>
      <c r="BM1485" s="19"/>
      <c r="BN1485" s="3" t="s">
        <v>71</v>
      </c>
      <c r="BO1485" s="9">
        <f>SUM(BO1428:BO1480)</f>
        <v>9630</v>
      </c>
      <c r="BP1485" s="10">
        <f>BO1485/BH1484</f>
        <v>0.15213270142180094</v>
      </c>
      <c r="BQ1485" s="7"/>
      <c r="BS1485" s="1"/>
      <c r="BT1485" s="15"/>
      <c r="BU1485" s="3" t="s">
        <v>69</v>
      </c>
      <c r="BV1485" s="9">
        <f>BV1484/A1485</f>
        <v>2409.375</v>
      </c>
      <c r="BW1485" s="9">
        <f>BV1485*30</f>
        <v>72281.25</v>
      </c>
      <c r="BX1485" s="19"/>
      <c r="BY1485" s="43"/>
      <c r="BZ1485" s="19"/>
      <c r="CA1485" s="19"/>
      <c r="CB1485" s="19"/>
      <c r="CC1485" s="3" t="s">
        <v>71</v>
      </c>
      <c r="CD1485" s="9">
        <f>SUM(CD1428:CD1480)</f>
        <v>14355</v>
      </c>
      <c r="CE1485" s="10">
        <f>CD1485/BV1484</f>
        <v>0.18618677042801557</v>
      </c>
      <c r="CF1485" s="7"/>
      <c r="CH1485" s="15"/>
      <c r="CI1485" s="3" t="s">
        <v>69</v>
      </c>
      <c r="CJ1485" s="9" t="e">
        <f>CJ1484/N1485</f>
        <v>#DIV/0!</v>
      </c>
      <c r="CK1485" s="9" t="e">
        <f>CJ1485*30</f>
        <v>#DIV/0!</v>
      </c>
      <c r="CL1485" s="19"/>
      <c r="CM1485" s="43"/>
      <c r="CN1485" s="19"/>
      <c r="CO1485" s="19"/>
      <c r="CP1485" s="19"/>
      <c r="CQ1485" s="3" t="s">
        <v>71</v>
      </c>
      <c r="CR1485" s="9">
        <f>SUM(CR1428:CR1480)</f>
        <v>14355</v>
      </c>
      <c r="CS1485" s="10">
        <f>CR1485/CJ1484</f>
        <v>0.18618677042801557</v>
      </c>
      <c r="CT1485" s="7"/>
      <c r="CU1485" s="248"/>
      <c r="CV1485" s="250"/>
      <c r="CW1485" s="250"/>
      <c r="CX1485" s="250"/>
      <c r="CY1485" s="250"/>
      <c r="CZ1485" s="250"/>
      <c r="DA1485" s="250"/>
      <c r="DI1485" s="248"/>
    </row>
    <row r="1486" spans="1:113" ht="15" customHeight="1">
      <c r="A1486" s="15"/>
      <c r="B1486" s="15"/>
      <c r="C1486" s="3" t="s">
        <v>72</v>
      </c>
      <c r="D1486" s="9">
        <f>D1484*0.75</f>
        <v>176925</v>
      </c>
      <c r="E1486" s="9"/>
      <c r="F1486" s="9"/>
      <c r="G1486" s="3"/>
      <c r="H1486" s="9"/>
      <c r="I1486" s="9"/>
      <c r="J1486" s="299" t="s">
        <v>73</v>
      </c>
      <c r="K1486" s="295"/>
      <c r="L1486" s="9">
        <f>D1486-L1484</f>
        <v>138469</v>
      </c>
      <c r="M1486" s="42">
        <f>L1486/D1484</f>
        <v>0.58698177193726153</v>
      </c>
      <c r="N1486" s="7"/>
      <c r="P1486" s="15"/>
      <c r="Q1486" s="3" t="s">
        <v>72</v>
      </c>
      <c r="R1486" s="9">
        <f>R1484*0.75</f>
        <v>151200</v>
      </c>
      <c r="S1486" s="9"/>
      <c r="T1486" s="9"/>
      <c r="U1486" s="3"/>
      <c r="V1486" s="9"/>
      <c r="W1486" s="9"/>
      <c r="X1486" s="299" t="s">
        <v>73</v>
      </c>
      <c r="Y1486" s="295"/>
      <c r="Z1486" s="9">
        <f>R1486-Z1484</f>
        <v>121568</v>
      </c>
      <c r="AA1486" s="42">
        <f>Z1486/R1484</f>
        <v>0.60301587301587301</v>
      </c>
      <c r="AB1486" s="7"/>
      <c r="AD1486" s="15"/>
      <c r="AE1486" s="3" t="s">
        <v>72</v>
      </c>
      <c r="AF1486" s="9">
        <f>AF1484*0.75</f>
        <v>91875</v>
      </c>
      <c r="AG1486" s="9"/>
      <c r="AH1486" s="9"/>
      <c r="AI1486" s="3"/>
      <c r="AJ1486" s="9"/>
      <c r="AK1486" s="9"/>
      <c r="AL1486" s="299" t="s">
        <v>73</v>
      </c>
      <c r="AM1486" s="295"/>
      <c r="AN1486" s="9">
        <f>AF1486-AN1484</f>
        <v>71224</v>
      </c>
      <c r="AO1486" s="42">
        <f>AN1486/AF1484</f>
        <v>0.58142040816326535</v>
      </c>
      <c r="AP1486" s="7"/>
      <c r="AR1486" s="15"/>
      <c r="AS1486" s="3" t="s">
        <v>72</v>
      </c>
      <c r="AT1486" s="9">
        <f>AT1484*0.75</f>
        <v>77850</v>
      </c>
      <c r="AU1486" s="9"/>
      <c r="AV1486" s="9"/>
      <c r="AW1486" s="3"/>
      <c r="AX1486" s="9"/>
      <c r="AY1486" s="9"/>
      <c r="AZ1486" s="299" t="s">
        <v>73</v>
      </c>
      <c r="BA1486" s="295"/>
      <c r="BB1486" s="9">
        <f>AT1486-BB1484</f>
        <v>59136</v>
      </c>
      <c r="BC1486" s="42">
        <f>BB1486/AT1484</f>
        <v>0.56971098265895959</v>
      </c>
      <c r="BD1486" s="7"/>
      <c r="BF1486" s="15"/>
      <c r="BG1486" s="3" t="s">
        <v>72</v>
      </c>
      <c r="BH1486" s="9">
        <f>BH1484*0.75</f>
        <v>47475</v>
      </c>
      <c r="BI1486" s="198"/>
      <c r="BJ1486" s="9"/>
      <c r="BK1486" s="3"/>
      <c r="BL1486" s="9"/>
      <c r="BM1486" s="9"/>
      <c r="BN1486" s="43" t="s">
        <v>73</v>
      </c>
      <c r="BO1486" s="9">
        <f>BH1486-BO1485</f>
        <v>37845</v>
      </c>
      <c r="BP1486" s="10">
        <f>BO1486/BH1484</f>
        <v>0.59786729857819909</v>
      </c>
      <c r="BQ1486" s="7"/>
      <c r="BS1486" s="1"/>
      <c r="BT1486" s="15"/>
      <c r="BU1486" s="3" t="s">
        <v>72</v>
      </c>
      <c r="BV1486" s="9">
        <f>BV1484*0.75</f>
        <v>57825</v>
      </c>
      <c r="BW1486" s="247"/>
      <c r="BX1486" s="9"/>
      <c r="BY1486" s="3"/>
      <c r="BZ1486" s="9"/>
      <c r="CA1486" s="9"/>
      <c r="CB1486" s="19"/>
      <c r="CC1486" s="43" t="s">
        <v>73</v>
      </c>
      <c r="CD1486" s="9">
        <f>BV1486-CD1485</f>
        <v>43470</v>
      </c>
      <c r="CE1486" s="10">
        <f>CD1486/BV1484</f>
        <v>0.56381322957198443</v>
      </c>
      <c r="CF1486" s="7"/>
      <c r="CH1486" s="15"/>
      <c r="CI1486" s="3" t="s">
        <v>72</v>
      </c>
      <c r="CJ1486" s="9">
        <f>CJ1484*0.75</f>
        <v>57825</v>
      </c>
      <c r="CK1486" s="247"/>
      <c r="CL1486" s="9"/>
      <c r="CM1486" s="3"/>
      <c r="CN1486" s="9"/>
      <c r="CO1486" s="9"/>
      <c r="CP1486" s="19"/>
      <c r="CQ1486" s="43" t="s">
        <v>73</v>
      </c>
      <c r="CR1486" s="9">
        <f>CJ1486-CR1485</f>
        <v>43470</v>
      </c>
      <c r="CS1486" s="10">
        <f>CR1486/CJ1484</f>
        <v>0.56381322957198443</v>
      </c>
      <c r="CT1486" s="7"/>
      <c r="CU1486" s="248"/>
      <c r="CV1486" s="250"/>
      <c r="CW1486" s="250"/>
      <c r="CX1486" s="250"/>
      <c r="CY1486" s="250"/>
      <c r="CZ1486" s="250"/>
      <c r="DA1486" s="250"/>
      <c r="DI1486" s="248"/>
    </row>
    <row r="1487" spans="1:113" ht="15" customHeight="1">
      <c r="A1487" s="15"/>
      <c r="B1487" s="15"/>
      <c r="C1487" s="3" t="s">
        <v>74</v>
      </c>
      <c r="D1487" s="9">
        <f>D1559</f>
        <v>358500</v>
      </c>
      <c r="E1487" s="9"/>
      <c r="F1487" s="9"/>
      <c r="G1487" s="3"/>
      <c r="H1487" s="9"/>
      <c r="I1487" s="247"/>
      <c r="J1487" s="62"/>
      <c r="K1487" s="9"/>
      <c r="L1487" s="95"/>
      <c r="M1487" s="10"/>
      <c r="N1487" s="7"/>
      <c r="P1487" s="15"/>
      <c r="Q1487" s="3" t="s">
        <v>74</v>
      </c>
      <c r="R1487" s="9">
        <f>R1559</f>
        <v>327100</v>
      </c>
      <c r="S1487" s="9"/>
      <c r="T1487" s="9"/>
      <c r="U1487" s="3"/>
      <c r="V1487" s="9"/>
      <c r="W1487" s="247"/>
      <c r="X1487" s="62"/>
      <c r="Y1487" s="9"/>
      <c r="Z1487" s="95"/>
      <c r="AA1487" s="10"/>
      <c r="AB1487" s="7"/>
      <c r="AD1487" s="15"/>
      <c r="AE1487" s="3" t="s">
        <v>74</v>
      </c>
      <c r="AF1487" s="9">
        <f>AF1559</f>
        <v>259300</v>
      </c>
      <c r="AG1487" s="9"/>
      <c r="AH1487" s="9"/>
      <c r="AI1487" s="3"/>
      <c r="AJ1487" s="9"/>
      <c r="AK1487" s="247"/>
      <c r="AL1487" s="62"/>
      <c r="AM1487" s="9"/>
      <c r="AN1487" s="95"/>
      <c r="AO1487" s="10"/>
      <c r="AP1487" s="7"/>
      <c r="AR1487" s="15"/>
      <c r="AS1487" s="3" t="s">
        <v>74</v>
      </c>
      <c r="AT1487" s="9">
        <f>AT1557</f>
        <v>0</v>
      </c>
      <c r="AU1487" s="9"/>
      <c r="AV1487" s="9"/>
      <c r="AW1487" s="3" t="s">
        <v>71</v>
      </c>
      <c r="AX1487" s="9">
        <f>SUM(BB1428:BB1480)</f>
        <v>18714</v>
      </c>
      <c r="AY1487" s="10">
        <f>AX1487/AT1484</f>
        <v>0.18028901734104047</v>
      </c>
      <c r="AZ1487" s="115"/>
      <c r="BA1487" s="10"/>
      <c r="BB1487" s="10"/>
      <c r="BC1487" s="10"/>
      <c r="BD1487" s="7"/>
      <c r="BF1487" s="15"/>
      <c r="BG1487" s="3" t="s">
        <v>74</v>
      </c>
      <c r="BH1487" s="9">
        <f>BH1559</f>
        <v>90700</v>
      </c>
      <c r="BI1487" s="198"/>
      <c r="BJ1487" s="9"/>
      <c r="BK1487" s="31"/>
      <c r="BL1487" s="31"/>
      <c r="BM1487" s="31"/>
      <c r="BN1487" s="10"/>
      <c r="BO1487" s="97"/>
      <c r="BP1487" s="10"/>
      <c r="BQ1487" s="7"/>
      <c r="BS1487" s="1"/>
      <c r="BT1487" s="15"/>
      <c r="BU1487" s="3" t="s">
        <v>74</v>
      </c>
      <c r="BV1487" s="9">
        <f>BV1559</f>
        <v>89800</v>
      </c>
      <c r="BW1487" s="247"/>
      <c r="BX1487" s="9"/>
      <c r="BY1487" s="31"/>
      <c r="BZ1487" s="31"/>
      <c r="CA1487" s="31"/>
      <c r="CB1487" s="31"/>
      <c r="CC1487" s="10"/>
      <c r="CD1487" s="97"/>
      <c r="CE1487" s="10"/>
      <c r="CF1487" s="7"/>
      <c r="CH1487" s="15"/>
      <c r="CI1487" s="3" t="s">
        <v>74</v>
      </c>
      <c r="CJ1487" s="9">
        <f>CJ1559</f>
        <v>89800</v>
      </c>
      <c r="CK1487" s="247"/>
      <c r="CL1487" s="9"/>
      <c r="CM1487" s="31"/>
      <c r="CN1487" s="31"/>
      <c r="CO1487" s="31"/>
      <c r="CP1487" s="31"/>
      <c r="CQ1487" s="10"/>
      <c r="CR1487" s="97"/>
      <c r="CS1487" s="10"/>
      <c r="CT1487" s="7"/>
      <c r="CU1487" s="248"/>
      <c r="CV1487" s="250"/>
      <c r="CW1487" s="13"/>
      <c r="CX1487" s="13"/>
      <c r="CY1487" s="13"/>
      <c r="CZ1487" s="13"/>
      <c r="DA1487" s="250"/>
      <c r="DI1487" s="248"/>
    </row>
    <row r="1488" spans="1:113" ht="15" customHeight="1">
      <c r="A1488" s="15"/>
      <c r="B1488" s="15"/>
      <c r="C1488" s="9"/>
      <c r="D1488" s="9"/>
      <c r="E1488" s="9"/>
      <c r="F1488" s="9"/>
      <c r="G1488" s="3"/>
      <c r="H1488" s="9"/>
      <c r="I1488" s="247"/>
      <c r="J1488" s="62"/>
      <c r="K1488" s="91"/>
      <c r="L1488" s="95"/>
      <c r="M1488" s="10"/>
      <c r="N1488" s="7"/>
      <c r="P1488" s="15"/>
      <c r="Q1488" s="9"/>
      <c r="R1488" s="9"/>
      <c r="S1488" s="9"/>
      <c r="T1488" s="9"/>
      <c r="U1488" s="3"/>
      <c r="V1488" s="9"/>
      <c r="W1488" s="247"/>
      <c r="X1488" s="68"/>
      <c r="Y1488" s="91"/>
      <c r="Z1488" s="95"/>
      <c r="AA1488" s="10"/>
      <c r="AB1488" s="7"/>
      <c r="AD1488" s="15"/>
      <c r="AE1488" s="9"/>
      <c r="AF1488" s="9"/>
      <c r="AG1488" s="9"/>
      <c r="AH1488" s="9"/>
      <c r="AI1488" s="3"/>
      <c r="AJ1488" s="9"/>
      <c r="AK1488" s="247"/>
      <c r="AL1488" s="68"/>
      <c r="AM1488" s="91"/>
      <c r="AN1488" s="95"/>
      <c r="AO1488" s="10"/>
      <c r="AP1488" s="7"/>
      <c r="AR1488" s="15"/>
      <c r="AS1488" s="9"/>
      <c r="AT1488" s="9"/>
      <c r="AU1488" s="9"/>
      <c r="AV1488" s="9"/>
      <c r="AW1488" s="3"/>
      <c r="AX1488" s="9"/>
      <c r="AY1488" s="10"/>
      <c r="AZ1488" s="115"/>
      <c r="BA1488" s="10"/>
      <c r="BB1488" s="10"/>
      <c r="BC1488" s="10"/>
      <c r="BD1488" s="7"/>
      <c r="BF1488" s="15"/>
      <c r="BG1488" s="9"/>
      <c r="BH1488" s="9"/>
      <c r="BI1488" s="198"/>
      <c r="BJ1488" s="9"/>
      <c r="BK1488" s="31"/>
      <c r="BL1488" s="31"/>
      <c r="BM1488" s="31"/>
      <c r="BN1488" s="10"/>
      <c r="BO1488" s="97"/>
      <c r="BP1488" s="10"/>
      <c r="BQ1488" s="7"/>
      <c r="BS1488" s="1"/>
      <c r="BT1488" s="15"/>
      <c r="BU1488" s="9"/>
      <c r="BV1488" s="9"/>
      <c r="BW1488" s="247"/>
      <c r="BX1488" s="9"/>
      <c r="BY1488" s="31"/>
      <c r="BZ1488" s="31"/>
      <c r="CA1488" s="31"/>
      <c r="CB1488" s="31"/>
      <c r="CC1488" s="10"/>
      <c r="CD1488" s="97"/>
      <c r="CE1488" s="10"/>
      <c r="CF1488" s="7"/>
      <c r="CH1488" s="15"/>
      <c r="CI1488" s="9"/>
      <c r="CJ1488" s="9"/>
      <c r="CK1488" s="247"/>
      <c r="CL1488" s="9"/>
      <c r="CM1488" s="31"/>
      <c r="CN1488" s="31"/>
      <c r="CO1488" s="31"/>
      <c r="CP1488" s="31"/>
      <c r="CQ1488" s="10"/>
      <c r="CR1488" s="97"/>
      <c r="CS1488" s="10"/>
      <c r="CT1488" s="7"/>
      <c r="CU1488" s="248"/>
      <c r="CV1488" s="250"/>
      <c r="CW1488" s="13"/>
      <c r="CX1488" s="13"/>
      <c r="CY1488" s="13"/>
      <c r="CZ1488" s="13"/>
      <c r="DA1488" s="250"/>
      <c r="DI1488" s="248"/>
    </row>
    <row r="1489" spans="1:113" ht="15" customHeight="1">
      <c r="A1489" s="15"/>
      <c r="B1489" s="15"/>
      <c r="C1489" s="9"/>
      <c r="D1489" s="9"/>
      <c r="E1489" s="9"/>
      <c r="F1489" s="9"/>
      <c r="G1489" s="3"/>
      <c r="H1489" s="9"/>
      <c r="I1489" s="9"/>
      <c r="J1489" s="98"/>
      <c r="K1489" s="99"/>
      <c r="L1489" s="10"/>
      <c r="M1489" s="10"/>
      <c r="N1489" s="7"/>
      <c r="P1489" s="15"/>
      <c r="Q1489" s="9"/>
      <c r="R1489" s="9"/>
      <c r="S1489" s="9"/>
      <c r="T1489" s="9"/>
      <c r="U1489" s="3"/>
      <c r="V1489" s="9"/>
      <c r="W1489" s="9"/>
      <c r="X1489" s="69"/>
      <c r="Y1489" s="99"/>
      <c r="Z1489" s="10"/>
      <c r="AA1489" s="10"/>
      <c r="AB1489" s="7"/>
      <c r="AD1489" s="15"/>
      <c r="AE1489" s="9"/>
      <c r="AF1489" s="9"/>
      <c r="AG1489" s="9"/>
      <c r="AH1489" s="9"/>
      <c r="AI1489" s="3"/>
      <c r="AJ1489" s="9"/>
      <c r="AK1489" s="9"/>
      <c r="AL1489" s="69"/>
      <c r="AM1489" s="99"/>
      <c r="AN1489" s="10"/>
      <c r="AO1489" s="10"/>
      <c r="AP1489" s="7"/>
      <c r="AR1489" s="15"/>
      <c r="AS1489" s="9"/>
      <c r="AT1489" s="9"/>
      <c r="AU1489" s="9"/>
      <c r="AV1489" s="9"/>
      <c r="AW1489" s="3" t="s">
        <v>73</v>
      </c>
      <c r="AX1489" s="9">
        <f>AT1486-AX1487</f>
        <v>59136</v>
      </c>
      <c r="AY1489" s="10">
        <f>AX1489/AT1484</f>
        <v>0.56971098265895959</v>
      </c>
      <c r="AZ1489" s="115"/>
      <c r="BA1489" s="10"/>
      <c r="BB1489" s="10"/>
      <c r="BC1489" s="10"/>
      <c r="BD1489" s="7"/>
      <c r="BF1489" s="15"/>
      <c r="BG1489" s="9"/>
      <c r="BH1489" s="9"/>
      <c r="BI1489" s="73"/>
      <c r="BJ1489" s="78"/>
      <c r="BK1489" s="100"/>
      <c r="BL1489" s="78"/>
      <c r="BM1489" s="92"/>
      <c r="BN1489" s="92"/>
      <c r="BO1489" s="10"/>
      <c r="BP1489" s="10"/>
      <c r="BQ1489" s="7"/>
      <c r="BS1489" s="1"/>
      <c r="BT1489" s="15"/>
      <c r="BU1489" s="9"/>
      <c r="BV1489" s="9"/>
      <c r="BW1489" s="247"/>
      <c r="BX1489" s="9"/>
      <c r="BY1489" s="3"/>
      <c r="BZ1489" s="9"/>
      <c r="CA1489" s="10"/>
      <c r="CB1489" s="10"/>
      <c r="CC1489" s="10"/>
      <c r="CD1489" s="97"/>
      <c r="CE1489" s="10"/>
      <c r="CF1489" s="7"/>
      <c r="CH1489" s="15"/>
      <c r="CI1489" s="9"/>
      <c r="CJ1489" s="9"/>
      <c r="CK1489" s="247"/>
      <c r="CL1489" s="9"/>
      <c r="CM1489" s="3"/>
      <c r="CN1489" s="9"/>
      <c r="CO1489" s="10"/>
      <c r="CP1489" s="10"/>
      <c r="CQ1489" s="10"/>
      <c r="CR1489" s="97"/>
      <c r="CS1489" s="10"/>
      <c r="CT1489" s="7"/>
      <c r="CU1489" s="248"/>
      <c r="CV1489" s="250"/>
      <c r="CW1489" s="13"/>
      <c r="CX1489" s="13"/>
      <c r="CY1489" s="13"/>
      <c r="CZ1489" s="13"/>
      <c r="DA1489" s="250"/>
      <c r="DI1489" s="248"/>
    </row>
    <row r="1490" spans="1:113" ht="15" customHeight="1">
      <c r="A1490" s="300" t="s">
        <v>75</v>
      </c>
      <c r="B1490" s="301"/>
      <c r="C1490" s="295"/>
      <c r="D1490" s="44">
        <f t="shared" ref="D1490:D1493" si="2659">SUM(D1428,D1432,D1436,D1440,D1444,D1448,D1452,D1456,D1460,D1464,D1468,D1472,D1476)*100</f>
        <v>55500</v>
      </c>
      <c r="E1490" s="95">
        <f>D1490/A1485</f>
        <v>1734.375</v>
      </c>
      <c r="F1490" s="9"/>
      <c r="G1490" s="3">
        <f t="shared" ref="G1490:G1493" si="2660">D1490/H1490</f>
        <v>2522.7272727272725</v>
      </c>
      <c r="H1490" s="44">
        <f t="shared" ref="H1490:H1493" si="2661">SUM(H1428,H1432,H1436,H1440,H1444,H1448,H1452,H1456,H1460,H1464,H1468,H1472,H1476)</f>
        <v>22</v>
      </c>
      <c r="I1490" s="9"/>
      <c r="J1490" s="90" t="str">
        <f t="shared" ref="J1490:K1490" si="2662">J1428</f>
        <v>サンリオがま口</v>
      </c>
      <c r="K1490" s="91">
        <f t="shared" si="2662"/>
        <v>362</v>
      </c>
      <c r="L1490" s="44">
        <f t="shared" ref="L1490:L1493" si="2663">SUM(L1428,L1432,L1436,L1440,L1444,L1448,L1452,L1456,L1460,L1464,L1468,L1472,L1476)</f>
        <v>7928</v>
      </c>
      <c r="M1490" s="42">
        <f t="shared" ref="M1490:M1494" si="2664">L1490/D1490</f>
        <v>0.14284684684684684</v>
      </c>
      <c r="N1490" s="7"/>
      <c r="P1490" s="300" t="s">
        <v>75</v>
      </c>
      <c r="Q1490" s="295"/>
      <c r="R1490" s="44">
        <f t="shared" ref="R1490:R1493" si="2665">SUM(R1428,R1432,R1436,R1440,R1444,R1448,R1452,R1456,R1460,R1464,R1468,R1472,R1476)*100</f>
        <v>40500</v>
      </c>
      <c r="S1490" s="95">
        <f>R1490/A1485</f>
        <v>1265.625</v>
      </c>
      <c r="T1490" s="9"/>
      <c r="U1490" s="3">
        <f t="shared" ref="U1490:U1493" si="2666">R1490/V1490</f>
        <v>4050</v>
      </c>
      <c r="V1490" s="44">
        <f t="shared" ref="V1490:V1493" si="2667">SUM(V1428,V1432,V1436,V1440,V1444,V1448,V1452,V1456,V1460,V1464,V1468,V1472,V1476)</f>
        <v>10</v>
      </c>
      <c r="W1490" s="9"/>
      <c r="X1490" s="90" t="str">
        <f t="shared" ref="X1490:Y1490" si="2668">X1428</f>
        <v>2CBC</v>
      </c>
      <c r="Y1490" s="91">
        <f t="shared" si="2668"/>
        <v>700</v>
      </c>
      <c r="Z1490" s="44">
        <f t="shared" ref="Z1490:Z1493" si="2669">SUM(Z1428,Z1432,Z1436,Z1440,Z1444,Z1448,Z1452,Z1456,Z1460,Z1464,Z1468,Z1472,Z1476)</f>
        <v>7000</v>
      </c>
      <c r="AA1490" s="42">
        <f t="shared" ref="AA1490:AA1494" si="2670">Z1490/R1490</f>
        <v>0.1728395061728395</v>
      </c>
      <c r="AB1490" s="7"/>
      <c r="AD1490" s="300" t="s">
        <v>75</v>
      </c>
      <c r="AE1490" s="295"/>
      <c r="AF1490" s="44">
        <f t="shared" ref="AF1490:AF1493" si="2671">SUM(AF1428,AF1432,AF1436,AF1440,AF1444,AF1448,AF1452,AF1456,AF1460,AF1464,AF1468,AF1472,AF1476)*100</f>
        <v>39200</v>
      </c>
      <c r="AG1490" s="95">
        <f>AF1490/A1485</f>
        <v>1225</v>
      </c>
      <c r="AH1490" s="9"/>
      <c r="AI1490" s="3">
        <f t="shared" ref="AI1490:AI1493" si="2672">AF1490/AJ1490</f>
        <v>3015.3846153846152</v>
      </c>
      <c r="AJ1490" s="44">
        <f t="shared" ref="AJ1490:AJ1493" si="2673">SUM(AJ1428,AJ1432,AJ1436,AJ1440,AJ1444,AJ1448,AJ1452,AJ1456,AJ1460,AJ1464,AJ1468,AJ1472,AJ1476)</f>
        <v>13</v>
      </c>
      <c r="AK1490" s="9"/>
      <c r="AL1490" s="90" t="str">
        <f t="shared" ref="AL1490:AM1490" si="2674">AL1428</f>
        <v>ジョージがま口</v>
      </c>
      <c r="AM1490" s="91">
        <f t="shared" si="2674"/>
        <v>347</v>
      </c>
      <c r="AN1490" s="44">
        <f t="shared" ref="AN1490:AN1493" si="2675">SUM(AN1428,AN1432,AN1436,AN1440,AN1444,AN1448,AN1452,AN1456,AN1460,AN1464,AN1468,AN1472,AN1476)</f>
        <v>5526</v>
      </c>
      <c r="AO1490" s="42">
        <f t="shared" ref="AO1490:AO1494" si="2676">AN1490/AF1490</f>
        <v>0.14096938775510204</v>
      </c>
      <c r="AP1490" s="7"/>
      <c r="AR1490" s="300" t="s">
        <v>75</v>
      </c>
      <c r="AS1490" s="295"/>
      <c r="AT1490" s="44">
        <f t="shared" ref="AT1490:AT1493" si="2677">SUM(AT1428,AT1432,AT1436,AT1440,AT1444,AT1448,AT1452,AT1456,AT1460,AT1464,AT1468,AT1472,AT1476)*100</f>
        <v>22600</v>
      </c>
      <c r="AU1490" s="95">
        <f>AT1490/A1485</f>
        <v>706.25</v>
      </c>
      <c r="AV1490" s="9"/>
      <c r="AW1490" s="3"/>
      <c r="AX1490" s="9"/>
      <c r="AY1490" s="9"/>
      <c r="AZ1490" s="62"/>
      <c r="BA1490" s="9"/>
      <c r="BB1490" s="9"/>
      <c r="BC1490" s="9"/>
      <c r="BD1490" s="7"/>
      <c r="BF1490" s="15"/>
      <c r="BG1490" s="9"/>
      <c r="BH1490" s="9"/>
      <c r="BI1490" s="73"/>
      <c r="BJ1490" s="9"/>
      <c r="BK1490" s="3"/>
      <c r="BL1490" s="9"/>
      <c r="BM1490" s="9"/>
      <c r="BN1490" s="9"/>
      <c r="BO1490" s="9"/>
      <c r="BP1490" s="9"/>
      <c r="BQ1490" s="7"/>
      <c r="BS1490" s="1"/>
      <c r="BT1490" s="15"/>
      <c r="BU1490" s="9"/>
      <c r="BV1490" s="9"/>
      <c r="BW1490" s="9"/>
      <c r="BX1490" s="78"/>
      <c r="BY1490" s="100"/>
      <c r="BZ1490" s="78"/>
      <c r="CA1490" s="78"/>
      <c r="CB1490" s="78"/>
      <c r="CC1490" s="78"/>
      <c r="CD1490" s="9"/>
      <c r="CE1490" s="9"/>
      <c r="CF1490" s="7"/>
      <c r="CH1490" s="15"/>
      <c r="CI1490" s="9"/>
      <c r="CJ1490" s="9"/>
      <c r="CK1490" s="9"/>
      <c r="CL1490" s="78"/>
      <c r="CM1490" s="100"/>
      <c r="CN1490" s="78"/>
      <c r="CO1490" s="78"/>
      <c r="CP1490" s="78"/>
      <c r="CQ1490" s="78"/>
      <c r="CR1490" s="9"/>
      <c r="CS1490" s="9"/>
      <c r="CT1490" s="7"/>
      <c r="CU1490" s="248"/>
      <c r="CV1490" s="250"/>
      <c r="CW1490" s="250"/>
      <c r="CX1490" s="250"/>
      <c r="CY1490" s="250"/>
      <c r="CZ1490" s="250"/>
      <c r="DA1490" s="250"/>
      <c r="DI1490" s="248"/>
    </row>
    <row r="1491" spans="1:113" ht="15" customHeight="1">
      <c r="A1491" s="300" t="s">
        <v>75</v>
      </c>
      <c r="B1491" s="301"/>
      <c r="C1491" s="295"/>
      <c r="D1491" s="44">
        <f t="shared" si="2659"/>
        <v>79200</v>
      </c>
      <c r="E1491" s="95">
        <f>D1491/A1485</f>
        <v>2475</v>
      </c>
      <c r="F1491" s="9"/>
      <c r="G1491" s="3">
        <f t="shared" si="2660"/>
        <v>2828.5714285714284</v>
      </c>
      <c r="H1491" s="44">
        <f t="shared" si="2661"/>
        <v>28</v>
      </c>
      <c r="I1491" s="9"/>
      <c r="J1491" s="90" t="str">
        <f t="shared" ref="J1491:K1491" si="2678">J1429</f>
        <v>ピクミンマスコット</v>
      </c>
      <c r="K1491" s="91">
        <f t="shared" si="2678"/>
        <v>682</v>
      </c>
      <c r="L1491" s="44">
        <f t="shared" si="2663"/>
        <v>19096</v>
      </c>
      <c r="M1491" s="42">
        <f t="shared" si="2664"/>
        <v>0.24111111111111111</v>
      </c>
      <c r="N1491" s="7"/>
      <c r="P1491" s="300" t="s">
        <v>75</v>
      </c>
      <c r="Q1491" s="295"/>
      <c r="R1491" s="44">
        <f t="shared" si="2665"/>
        <v>54400</v>
      </c>
      <c r="S1491" s="95">
        <f>R1491/A1485</f>
        <v>1700</v>
      </c>
      <c r="T1491" s="9"/>
      <c r="U1491" s="3">
        <f t="shared" si="2666"/>
        <v>1813.3333333333333</v>
      </c>
      <c r="V1491" s="44">
        <f t="shared" si="2667"/>
        <v>30</v>
      </c>
      <c r="W1491" s="9"/>
      <c r="X1491" s="90" t="str">
        <f t="shared" ref="X1491:Y1491" si="2679">X1429</f>
        <v>グミッツェル</v>
      </c>
      <c r="Y1491" s="91">
        <f t="shared" si="2679"/>
        <v>165</v>
      </c>
      <c r="Z1491" s="44">
        <f t="shared" si="2669"/>
        <v>4950</v>
      </c>
      <c r="AA1491" s="42">
        <f t="shared" si="2670"/>
        <v>9.0992647058823525E-2</v>
      </c>
      <c r="AB1491" s="7"/>
      <c r="AD1491" s="300" t="s">
        <v>75</v>
      </c>
      <c r="AE1491" s="295"/>
      <c r="AF1491" s="44">
        <f t="shared" si="2671"/>
        <v>38100</v>
      </c>
      <c r="AG1491" s="95">
        <f>AF1491/A1485</f>
        <v>1190.625</v>
      </c>
      <c r="AH1491" s="9"/>
      <c r="AI1491" s="3">
        <f t="shared" si="2672"/>
        <v>2540</v>
      </c>
      <c r="AJ1491" s="44">
        <f t="shared" si="2673"/>
        <v>15</v>
      </c>
      <c r="AK1491" s="9"/>
      <c r="AL1491" s="90" t="str">
        <f t="shared" ref="AL1491:AM1491" si="2680">AL1429</f>
        <v>ジャグラーキーケース</v>
      </c>
      <c r="AM1491" s="91">
        <f t="shared" si="2680"/>
        <v>645</v>
      </c>
      <c r="AN1491" s="44">
        <f t="shared" si="2675"/>
        <v>7130</v>
      </c>
      <c r="AO1491" s="42">
        <f t="shared" si="2676"/>
        <v>0.18713910761154856</v>
      </c>
      <c r="AP1491" s="7"/>
      <c r="AR1491" s="300" t="s">
        <v>75</v>
      </c>
      <c r="AS1491" s="295"/>
      <c r="AT1491" s="44">
        <f t="shared" si="2677"/>
        <v>24900</v>
      </c>
      <c r="AU1491" s="95">
        <f>AT1491/A1485</f>
        <v>778.125</v>
      </c>
      <c r="AV1491" s="9"/>
      <c r="AW1491" s="3"/>
      <c r="AX1491" s="9"/>
      <c r="AY1491" s="9"/>
      <c r="AZ1491" s="62"/>
      <c r="BA1491" s="9"/>
      <c r="BB1491" s="9"/>
      <c r="BC1491" s="9"/>
      <c r="BD1491" s="7"/>
      <c r="BF1491" s="15"/>
      <c r="BG1491" s="9"/>
      <c r="BH1491" s="9"/>
      <c r="BI1491" s="73"/>
      <c r="BJ1491" s="9"/>
      <c r="BK1491" s="3"/>
      <c r="BL1491" s="9"/>
      <c r="BM1491" s="9"/>
      <c r="BN1491" s="9"/>
      <c r="BO1491" s="9"/>
      <c r="BP1491" s="9"/>
      <c r="BQ1491" s="7"/>
      <c r="BS1491" s="1"/>
      <c r="BT1491" s="15"/>
      <c r="BU1491" s="9"/>
      <c r="BV1491" s="9"/>
      <c r="BW1491" s="9"/>
      <c r="BX1491" s="9"/>
      <c r="BY1491" s="3"/>
      <c r="BZ1491" s="9"/>
      <c r="CA1491" s="9"/>
      <c r="CB1491" s="9"/>
      <c r="CC1491" s="9"/>
      <c r="CD1491" s="9"/>
      <c r="CE1491" s="9"/>
      <c r="CF1491" s="7"/>
      <c r="CH1491" s="15"/>
      <c r="CI1491" s="9"/>
      <c r="CJ1491" s="9"/>
      <c r="CK1491" s="9"/>
      <c r="CL1491" s="9"/>
      <c r="CM1491" s="3"/>
      <c r="CN1491" s="9"/>
      <c r="CO1491" s="9"/>
      <c r="CP1491" s="9"/>
      <c r="CQ1491" s="9"/>
      <c r="CR1491" s="9"/>
      <c r="CS1491" s="9"/>
      <c r="CT1491" s="7"/>
      <c r="CU1491" s="248"/>
      <c r="CV1491" s="250"/>
      <c r="CW1491" s="250"/>
      <c r="CX1491" s="250"/>
      <c r="CY1491" s="250"/>
      <c r="CZ1491" s="250"/>
      <c r="DA1491" s="250"/>
      <c r="DI1491" s="248"/>
    </row>
    <row r="1492" spans="1:113" ht="15" customHeight="1">
      <c r="A1492" s="300" t="s">
        <v>75</v>
      </c>
      <c r="B1492" s="301"/>
      <c r="C1492" s="295"/>
      <c r="D1492" s="44">
        <f t="shared" si="2659"/>
        <v>56400</v>
      </c>
      <c r="E1492" s="95">
        <f>D1492/A1485</f>
        <v>1762.5</v>
      </c>
      <c r="F1492" s="9"/>
      <c r="G1492" s="3">
        <f t="shared" si="2660"/>
        <v>1658.8235294117646</v>
      </c>
      <c r="H1492" s="44">
        <f t="shared" si="2661"/>
        <v>34</v>
      </c>
      <c r="I1492" s="9"/>
      <c r="J1492" s="90" t="str">
        <f t="shared" ref="J1492:K1492" si="2681">J1430</f>
        <v>グミッツェルプチ</v>
      </c>
      <c r="K1492" s="91">
        <f t="shared" si="2681"/>
        <v>188</v>
      </c>
      <c r="L1492" s="44">
        <f t="shared" si="2663"/>
        <v>6392</v>
      </c>
      <c r="M1492" s="42">
        <f t="shared" si="2664"/>
        <v>0.11333333333333333</v>
      </c>
      <c r="N1492" s="7"/>
      <c r="P1492" s="300" t="s">
        <v>75</v>
      </c>
      <c r="Q1492" s="295"/>
      <c r="R1492" s="44">
        <f t="shared" si="2665"/>
        <v>60700</v>
      </c>
      <c r="S1492" s="95">
        <f>R1492/A1485</f>
        <v>1896.875</v>
      </c>
      <c r="T1492" s="9"/>
      <c r="U1492" s="3">
        <f t="shared" si="2666"/>
        <v>3372.2222222222222</v>
      </c>
      <c r="V1492" s="44">
        <f t="shared" si="2667"/>
        <v>18</v>
      </c>
      <c r="W1492" s="9"/>
      <c r="X1492" s="90" t="str">
        <f t="shared" ref="X1492:Y1492" si="2682">X1430</f>
        <v>サンリオキーケース</v>
      </c>
      <c r="Y1492" s="91">
        <f t="shared" si="2682"/>
        <v>640</v>
      </c>
      <c r="Z1492" s="44">
        <f t="shared" si="2669"/>
        <v>11520</v>
      </c>
      <c r="AA1492" s="42">
        <f t="shared" si="2670"/>
        <v>0.18978583196046128</v>
      </c>
      <c r="AB1492" s="7"/>
      <c r="AD1492" s="300" t="s">
        <v>75</v>
      </c>
      <c r="AE1492" s="295"/>
      <c r="AF1492" s="44">
        <f t="shared" si="2671"/>
        <v>16200</v>
      </c>
      <c r="AG1492" s="95">
        <f>AF1492/A1485</f>
        <v>506.25</v>
      </c>
      <c r="AH1492" s="9"/>
      <c r="AI1492" s="3">
        <f t="shared" si="2672"/>
        <v>462.85714285714283</v>
      </c>
      <c r="AJ1492" s="44">
        <f t="shared" si="2673"/>
        <v>35</v>
      </c>
      <c r="AK1492" s="9"/>
      <c r="AL1492" s="90" t="str">
        <f t="shared" ref="AL1492:AM1492" si="2683">AL1430</f>
        <v>サンリオプチBC</v>
      </c>
      <c r="AM1492" s="91">
        <f t="shared" si="2683"/>
        <v>200</v>
      </c>
      <c r="AN1492" s="44">
        <f t="shared" si="2675"/>
        <v>2145</v>
      </c>
      <c r="AO1492" s="42">
        <f t="shared" si="2676"/>
        <v>0.13240740740740742</v>
      </c>
      <c r="AP1492" s="7"/>
      <c r="AR1492" s="300" t="s">
        <v>75</v>
      </c>
      <c r="AS1492" s="295"/>
      <c r="AT1492" s="44">
        <f t="shared" si="2677"/>
        <v>35600</v>
      </c>
      <c r="AU1492" s="95">
        <f>AT1492/A1485</f>
        <v>1112.5</v>
      </c>
      <c r="AV1492" s="9"/>
      <c r="AW1492" s="3"/>
      <c r="AX1492" s="9"/>
      <c r="AY1492" s="9"/>
      <c r="AZ1492" s="62"/>
      <c r="BA1492" s="9"/>
      <c r="BB1492" s="9"/>
      <c r="BC1492" s="9"/>
      <c r="BD1492" s="7"/>
      <c r="BF1492" s="15"/>
      <c r="BG1492" s="9"/>
      <c r="BH1492" s="9"/>
      <c r="BI1492" s="73"/>
      <c r="BJ1492" s="9"/>
      <c r="BK1492" s="3"/>
      <c r="BL1492" s="9"/>
      <c r="BM1492" s="9"/>
      <c r="BN1492" s="9"/>
      <c r="BO1492" s="9"/>
      <c r="BP1492" s="9"/>
      <c r="BQ1492" s="7"/>
      <c r="BS1492" s="1"/>
      <c r="BT1492" s="15"/>
      <c r="BU1492" s="9"/>
      <c r="BV1492" s="9"/>
      <c r="BW1492" s="9"/>
      <c r="BX1492" s="9"/>
      <c r="BY1492" s="3"/>
      <c r="BZ1492" s="9"/>
      <c r="CA1492" s="9"/>
      <c r="CB1492" s="9"/>
      <c r="CC1492" s="9"/>
      <c r="CD1492" s="9"/>
      <c r="CE1492" s="9"/>
      <c r="CF1492" s="7"/>
      <c r="CH1492" s="15"/>
      <c r="CI1492" s="9"/>
      <c r="CJ1492" s="9"/>
      <c r="CK1492" s="9"/>
      <c r="CL1492" s="9"/>
      <c r="CM1492" s="3"/>
      <c r="CN1492" s="9"/>
      <c r="CO1492" s="9"/>
      <c r="CP1492" s="9"/>
      <c r="CQ1492" s="9"/>
      <c r="CR1492" s="9"/>
      <c r="CS1492" s="9"/>
      <c r="CT1492" s="7"/>
      <c r="CU1492" s="248"/>
      <c r="CV1492" s="250"/>
      <c r="CW1492" s="250"/>
      <c r="CX1492" s="250"/>
      <c r="CY1492" s="250"/>
      <c r="CZ1492" s="250"/>
      <c r="DA1492" s="250"/>
      <c r="DI1492" s="248"/>
    </row>
    <row r="1493" spans="1:113" ht="15" customHeight="1">
      <c r="A1493" s="300" t="s">
        <v>75</v>
      </c>
      <c r="B1493" s="301"/>
      <c r="C1493" s="295"/>
      <c r="D1493" s="44">
        <f t="shared" si="2659"/>
        <v>44800</v>
      </c>
      <c r="E1493" s="95">
        <f>D1493/A1485</f>
        <v>1400</v>
      </c>
      <c r="F1493" s="9"/>
      <c r="G1493" s="3">
        <f t="shared" si="2660"/>
        <v>1600</v>
      </c>
      <c r="H1493" s="44">
        <f t="shared" si="2661"/>
        <v>28</v>
      </c>
      <c r="I1493" s="9"/>
      <c r="J1493" s="90" t="str">
        <f t="shared" ref="J1493:K1493" si="2684">J1431</f>
        <v>プロペラアヒル</v>
      </c>
      <c r="K1493" s="91">
        <f t="shared" si="2684"/>
        <v>180</v>
      </c>
      <c r="L1493" s="44">
        <f t="shared" si="2663"/>
        <v>5040</v>
      </c>
      <c r="M1493" s="42">
        <f t="shared" si="2664"/>
        <v>0.1125</v>
      </c>
      <c r="N1493" s="7"/>
      <c r="P1493" s="300" t="s">
        <v>75</v>
      </c>
      <c r="Q1493" s="295"/>
      <c r="R1493" s="44">
        <f t="shared" si="2665"/>
        <v>46000</v>
      </c>
      <c r="S1493" s="95">
        <f>R1493/A1485</f>
        <v>1437.5</v>
      </c>
      <c r="T1493" s="9"/>
      <c r="U1493" s="3">
        <f t="shared" si="2666"/>
        <v>1769.2307692307693</v>
      </c>
      <c r="V1493" s="44">
        <f t="shared" si="2667"/>
        <v>26</v>
      </c>
      <c r="W1493" s="9"/>
      <c r="X1493" s="90" t="str">
        <f t="shared" ref="X1493:Y1493" si="2685">X1431</f>
        <v>クレしんリストバンド</v>
      </c>
      <c r="Y1493" s="91">
        <f t="shared" si="2685"/>
        <v>237</v>
      </c>
      <c r="Z1493" s="44">
        <f t="shared" si="2669"/>
        <v>6162</v>
      </c>
      <c r="AA1493" s="42">
        <f t="shared" si="2670"/>
        <v>0.13395652173913045</v>
      </c>
      <c r="AB1493" s="7"/>
      <c r="AD1493" s="300" t="s">
        <v>75</v>
      </c>
      <c r="AE1493" s="295"/>
      <c r="AF1493" s="44">
        <f t="shared" si="2671"/>
        <v>29000</v>
      </c>
      <c r="AG1493" s="95">
        <f>AF1493/A1485</f>
        <v>906.25</v>
      </c>
      <c r="AH1493" s="9"/>
      <c r="AI1493" s="3">
        <f t="shared" si="2672"/>
        <v>432.83582089552237</v>
      </c>
      <c r="AJ1493" s="44">
        <f t="shared" si="2673"/>
        <v>67</v>
      </c>
      <c r="AK1493" s="9"/>
      <c r="AL1493" s="90" t="str">
        <f t="shared" ref="AL1493:AM1493" si="2686">AL1431</f>
        <v>ビーズブレスレット</v>
      </c>
      <c r="AM1493" s="91">
        <f t="shared" si="2686"/>
        <v>50</v>
      </c>
      <c r="AN1493" s="44">
        <f t="shared" si="2675"/>
        <v>5850</v>
      </c>
      <c r="AO1493" s="42">
        <f t="shared" si="2676"/>
        <v>0.20172413793103447</v>
      </c>
      <c r="AP1493" s="7"/>
      <c r="AR1493" s="300" t="s">
        <v>75</v>
      </c>
      <c r="AS1493" s="295"/>
      <c r="AT1493" s="44">
        <f t="shared" si="2677"/>
        <v>20700</v>
      </c>
      <c r="AU1493" s="95">
        <f>AT1493/A1485</f>
        <v>646.875</v>
      </c>
      <c r="AV1493" s="9"/>
      <c r="AW1493" s="3"/>
      <c r="AX1493" s="9"/>
      <c r="AY1493" s="9"/>
      <c r="AZ1493" s="62"/>
      <c r="BA1493" s="9"/>
      <c r="BB1493" s="9"/>
      <c r="BC1493" s="9"/>
      <c r="BD1493" s="7"/>
      <c r="BF1493" s="15"/>
      <c r="BG1493" s="9"/>
      <c r="BH1493" s="9"/>
      <c r="BI1493" s="73"/>
      <c r="BJ1493" s="9"/>
      <c r="BK1493" s="3"/>
      <c r="BL1493" s="9"/>
      <c r="BM1493" s="9"/>
      <c r="BN1493" s="9"/>
      <c r="BO1493" s="9"/>
      <c r="BP1493" s="9"/>
      <c r="BQ1493" s="7"/>
      <c r="BS1493" s="1"/>
      <c r="BT1493" s="15"/>
      <c r="BU1493" s="9"/>
      <c r="BV1493" s="9"/>
      <c r="BW1493" s="9"/>
      <c r="BX1493" s="9"/>
      <c r="BY1493" s="3"/>
      <c r="BZ1493" s="9"/>
      <c r="CA1493" s="9"/>
      <c r="CB1493" s="9"/>
      <c r="CC1493" s="9"/>
      <c r="CD1493" s="9"/>
      <c r="CE1493" s="9"/>
      <c r="CF1493" s="7"/>
      <c r="CH1493" s="15"/>
      <c r="CI1493" s="9"/>
      <c r="CJ1493" s="9"/>
      <c r="CK1493" s="9"/>
      <c r="CL1493" s="9"/>
      <c r="CM1493" s="3"/>
      <c r="CN1493" s="9"/>
      <c r="CO1493" s="9"/>
      <c r="CP1493" s="9"/>
      <c r="CQ1493" s="9"/>
      <c r="CR1493" s="9"/>
      <c r="CS1493" s="9"/>
      <c r="CT1493" s="7"/>
      <c r="CU1493" s="248"/>
      <c r="CV1493" s="250"/>
      <c r="CW1493" s="250"/>
      <c r="CX1493" s="250"/>
      <c r="CY1493" s="250"/>
      <c r="CZ1493" s="250"/>
      <c r="DA1493" s="250"/>
      <c r="DI1493" s="248"/>
    </row>
    <row r="1494" spans="1:113" ht="15" customHeight="1">
      <c r="A1494" s="15"/>
      <c r="B1494" s="15"/>
      <c r="C1494" s="3" t="s">
        <v>66</v>
      </c>
      <c r="D1494" s="9">
        <f>SUM(D1490:D1493)</f>
        <v>235900</v>
      </c>
      <c r="E1494" s="9"/>
      <c r="F1494" s="9"/>
      <c r="G1494" s="9"/>
      <c r="H1494" s="9">
        <f>SUM(H1490:H1493)</f>
        <v>112</v>
      </c>
      <c r="I1494" s="9"/>
      <c r="J1494" s="294" t="s">
        <v>76</v>
      </c>
      <c r="K1494" s="295"/>
      <c r="L1494" s="78">
        <f>SUM(L1490:L1493)</f>
        <v>38456</v>
      </c>
      <c r="M1494" s="101">
        <f t="shared" si="2664"/>
        <v>0.16301822806273844</v>
      </c>
      <c r="N1494" s="93"/>
      <c r="P1494" s="15"/>
      <c r="Q1494" s="3" t="s">
        <v>66</v>
      </c>
      <c r="R1494" s="9">
        <f>SUM(R1490:R1493)</f>
        <v>201600</v>
      </c>
      <c r="S1494" s="9"/>
      <c r="T1494" s="9"/>
      <c r="U1494" s="9"/>
      <c r="V1494" s="9">
        <f>SUM(V1490:V1493)</f>
        <v>84</v>
      </c>
      <c r="W1494" s="9"/>
      <c r="X1494" s="294" t="s">
        <v>76</v>
      </c>
      <c r="Y1494" s="295"/>
      <c r="Z1494" s="78">
        <f>SUM(Z1490:Z1493)</f>
        <v>29632</v>
      </c>
      <c r="AA1494" s="101">
        <f t="shared" si="2670"/>
        <v>0.14698412698412699</v>
      </c>
      <c r="AB1494" s="93"/>
      <c r="AD1494" s="15"/>
      <c r="AE1494" s="3" t="s">
        <v>66</v>
      </c>
      <c r="AF1494" s="9">
        <f>SUM(AF1490:AF1493)</f>
        <v>122500</v>
      </c>
      <c r="AG1494" s="9"/>
      <c r="AH1494" s="9"/>
      <c r="AI1494" s="9"/>
      <c r="AJ1494" s="9">
        <f>SUM(AJ1490:AJ1493)</f>
        <v>130</v>
      </c>
      <c r="AK1494" s="9"/>
      <c r="AL1494" s="294" t="s">
        <v>76</v>
      </c>
      <c r="AM1494" s="295"/>
      <c r="AN1494" s="78">
        <f>SUM(AN1490:AN1493)</f>
        <v>20651</v>
      </c>
      <c r="AO1494" s="101">
        <f t="shared" si="2676"/>
        <v>0.16857959183673468</v>
      </c>
      <c r="AP1494" s="93"/>
      <c r="AR1494" s="15"/>
      <c r="AS1494" s="3" t="s">
        <v>66</v>
      </c>
      <c r="AT1494" s="9">
        <f>SUM(AT1490:AT1493)</f>
        <v>103800</v>
      </c>
      <c r="AU1494" s="9"/>
      <c r="AV1494" s="9"/>
      <c r="AW1494" s="9"/>
      <c r="AX1494" s="9"/>
      <c r="AY1494" s="9"/>
      <c r="AZ1494" s="62"/>
      <c r="BA1494" s="9"/>
      <c r="BB1494" s="9"/>
      <c r="BC1494" s="9"/>
      <c r="BD1494" s="7"/>
      <c r="BF1494" s="15"/>
      <c r="BG1494" s="9"/>
      <c r="BH1494" s="9"/>
      <c r="BI1494" s="73"/>
      <c r="BJ1494" s="9"/>
      <c r="BK1494" s="9"/>
      <c r="BL1494" s="9"/>
      <c r="BM1494" s="9"/>
      <c r="BN1494" s="9"/>
      <c r="BO1494" s="9"/>
      <c r="BP1494" s="9"/>
      <c r="BQ1494" s="7"/>
      <c r="BS1494" s="1"/>
      <c r="BT1494" s="15"/>
      <c r="BU1494" s="9"/>
      <c r="BV1494" s="9"/>
      <c r="BW1494" s="9"/>
      <c r="BX1494" s="9"/>
      <c r="BY1494" s="9"/>
      <c r="BZ1494" s="9"/>
      <c r="CA1494" s="9"/>
      <c r="CB1494" s="9"/>
      <c r="CC1494" s="9"/>
      <c r="CD1494" s="9"/>
      <c r="CE1494" s="9"/>
      <c r="CF1494" s="7"/>
      <c r="CH1494" s="15"/>
      <c r="CI1494" s="9"/>
      <c r="CJ1494" s="9"/>
      <c r="CK1494" s="9"/>
      <c r="CL1494" s="9"/>
      <c r="CM1494" s="9"/>
      <c r="CN1494" s="9"/>
      <c r="CO1494" s="9"/>
      <c r="CP1494" s="9"/>
      <c r="CQ1494" s="9"/>
      <c r="CR1494" s="9"/>
      <c r="CS1494" s="9"/>
      <c r="CT1494" s="7"/>
      <c r="CU1494" s="250"/>
      <c r="CV1494" s="250"/>
      <c r="CW1494" s="250"/>
      <c r="CX1494" s="250"/>
      <c r="CY1494" s="250"/>
      <c r="CZ1494" s="250"/>
      <c r="DA1494" s="250"/>
      <c r="DI1494" s="250"/>
    </row>
    <row r="1495" spans="1:113" ht="15" customHeight="1">
      <c r="A1495" s="45"/>
      <c r="B1495" s="45"/>
      <c r="C1495" s="248"/>
      <c r="D1495" s="250"/>
      <c r="E1495" s="250"/>
      <c r="F1495" s="250"/>
      <c r="G1495" s="250"/>
      <c r="H1495" s="250"/>
      <c r="I1495" s="250"/>
      <c r="J1495" s="66"/>
      <c r="L1495" s="250"/>
      <c r="M1495" s="46"/>
      <c r="N1495" s="47"/>
      <c r="P1495" s="45"/>
      <c r="Q1495" s="248"/>
      <c r="R1495" s="250"/>
      <c r="S1495" s="250"/>
      <c r="T1495" s="250"/>
      <c r="U1495" s="250"/>
      <c r="V1495" s="250"/>
      <c r="W1495" s="250"/>
      <c r="X1495" s="66"/>
      <c r="Z1495" s="250"/>
      <c r="AA1495" s="46"/>
      <c r="AB1495" s="47"/>
      <c r="AD1495" s="45"/>
      <c r="AE1495" s="248"/>
      <c r="AF1495" s="250"/>
      <c r="AG1495" s="250"/>
      <c r="AH1495" s="250"/>
      <c r="AI1495" s="250"/>
      <c r="AJ1495" s="250"/>
      <c r="AK1495" s="250"/>
      <c r="AL1495" s="66"/>
      <c r="AN1495" s="250"/>
      <c r="AO1495" s="46"/>
      <c r="AP1495" s="47"/>
      <c r="AR1495" s="45"/>
      <c r="AS1495" s="250"/>
      <c r="AT1495" s="250"/>
      <c r="AU1495" s="250"/>
      <c r="AV1495" s="250"/>
      <c r="AW1495" s="250"/>
      <c r="AX1495" s="250"/>
      <c r="AY1495" s="250"/>
      <c r="AZ1495" s="33"/>
      <c r="BA1495" s="250"/>
      <c r="BB1495" s="250"/>
      <c r="BC1495" s="250"/>
      <c r="BD1495" s="47"/>
      <c r="BF1495" s="45"/>
      <c r="BG1495" s="250"/>
      <c r="BH1495" s="250"/>
      <c r="BJ1495" s="250"/>
      <c r="BK1495" s="250"/>
      <c r="BL1495" s="250"/>
      <c r="BM1495" s="250"/>
      <c r="BN1495" s="250"/>
      <c r="BO1495" s="250"/>
      <c r="BP1495" s="250"/>
      <c r="BQ1495" s="47"/>
      <c r="BS1495" s="1"/>
      <c r="BT1495" s="45"/>
      <c r="BU1495" s="250"/>
      <c r="BV1495" s="250"/>
      <c r="BW1495" s="250"/>
      <c r="BX1495" s="250"/>
      <c r="BY1495" s="250"/>
      <c r="BZ1495" s="250"/>
      <c r="CA1495" s="250"/>
      <c r="CB1495" s="250"/>
      <c r="CC1495" s="250"/>
      <c r="CD1495" s="250"/>
      <c r="CE1495" s="250"/>
      <c r="CF1495" s="47"/>
      <c r="CH1495" s="45"/>
      <c r="CI1495" s="250"/>
      <c r="CJ1495" s="250"/>
      <c r="CK1495" s="250"/>
      <c r="CL1495" s="250"/>
      <c r="CM1495" s="250"/>
      <c r="CN1495" s="250"/>
      <c r="CO1495" s="250"/>
      <c r="CP1495" s="250"/>
      <c r="CQ1495" s="250"/>
      <c r="CR1495" s="250"/>
      <c r="CS1495" s="250"/>
      <c r="CT1495" s="47"/>
    </row>
    <row r="1496" spans="1:113" ht="15" customHeight="1">
      <c r="A1496" s="45"/>
      <c r="B1496" s="45"/>
      <c r="C1496" s="48" t="s">
        <v>77</v>
      </c>
      <c r="D1496" s="9">
        <f>D1484+R1484+BH1484+BV1484+AF1484+AT1484</f>
        <v>804200</v>
      </c>
      <c r="E1496" s="9">
        <f>D1496/A1485</f>
        <v>25131.25</v>
      </c>
      <c r="F1496" s="250" t="s">
        <v>69</v>
      </c>
      <c r="G1496" s="296" t="s">
        <v>78</v>
      </c>
      <c r="H1496" s="295"/>
      <c r="I1496" s="250"/>
      <c r="J1496" s="66"/>
      <c r="L1496" s="250"/>
      <c r="M1496" s="46"/>
      <c r="N1496" s="47"/>
      <c r="P1496" s="45"/>
      <c r="Q1496" s="248"/>
      <c r="R1496" s="250"/>
      <c r="S1496" s="250"/>
      <c r="T1496" s="250"/>
      <c r="U1496" s="250"/>
      <c r="V1496" s="250"/>
      <c r="W1496" s="250"/>
      <c r="X1496" s="66"/>
      <c r="Z1496" s="250"/>
      <c r="AA1496" s="46"/>
      <c r="AB1496" s="47"/>
      <c r="AD1496" s="45"/>
      <c r="AE1496" s="248"/>
      <c r="AF1496" s="250"/>
      <c r="AG1496" s="250"/>
      <c r="AH1496" s="250"/>
      <c r="AI1496" s="250"/>
      <c r="AJ1496" s="250"/>
      <c r="AK1496" s="250"/>
      <c r="AL1496" s="66"/>
      <c r="AN1496" s="250"/>
      <c r="AO1496" s="46"/>
      <c r="AP1496" s="47"/>
      <c r="AR1496" s="45"/>
      <c r="AS1496" s="250"/>
      <c r="AT1496" s="250"/>
      <c r="AU1496" s="250"/>
      <c r="AV1496" s="250"/>
      <c r="AW1496" s="250"/>
      <c r="AX1496" s="250"/>
      <c r="AY1496" s="250"/>
      <c r="AZ1496" s="33"/>
      <c r="BA1496" s="250"/>
      <c r="BB1496" s="250"/>
      <c r="BC1496" s="250"/>
      <c r="BD1496" s="47"/>
      <c r="BF1496" s="45"/>
      <c r="BG1496" s="250"/>
      <c r="BH1496" s="250"/>
      <c r="BJ1496" s="250"/>
      <c r="BK1496" s="250"/>
      <c r="BL1496" s="250"/>
      <c r="BM1496" s="250"/>
      <c r="BN1496" s="250"/>
      <c r="BO1496" s="250"/>
      <c r="BP1496" s="250"/>
      <c r="BQ1496" s="47"/>
      <c r="BS1496" s="1"/>
      <c r="BT1496" s="45"/>
      <c r="BU1496" s="250"/>
      <c r="BV1496" s="250"/>
      <c r="BW1496" s="250"/>
      <c r="BX1496" s="250"/>
      <c r="BY1496" s="250"/>
      <c r="BZ1496" s="250"/>
      <c r="CA1496" s="250"/>
      <c r="CB1496" s="250"/>
      <c r="CC1496" s="250"/>
      <c r="CD1496" s="250"/>
      <c r="CE1496" s="250"/>
      <c r="CF1496" s="47"/>
      <c r="CH1496" s="45"/>
      <c r="CI1496" s="250"/>
      <c r="CJ1496" s="250"/>
      <c r="CK1496" s="250"/>
      <c r="CL1496" s="250"/>
      <c r="CM1496" s="250"/>
      <c r="CN1496" s="250"/>
      <c r="CO1496" s="250"/>
      <c r="CP1496" s="250"/>
      <c r="CQ1496" s="250"/>
      <c r="CR1496" s="250"/>
      <c r="CS1496" s="250"/>
      <c r="CT1496" s="47"/>
    </row>
    <row r="1497" spans="1:113" ht="15" customHeight="1">
      <c r="A1497" s="45"/>
      <c r="B1497" s="45"/>
      <c r="C1497" s="48" t="s">
        <v>79</v>
      </c>
      <c r="D1497" s="9">
        <f>D1496*0.75</f>
        <v>603150</v>
      </c>
      <c r="E1497" s="42">
        <f>D1497/D1496</f>
        <v>0.75</v>
      </c>
      <c r="F1497" s="250"/>
      <c r="G1497" s="298">
        <f>E1496*30</f>
        <v>753937.5</v>
      </c>
      <c r="H1497" s="295"/>
      <c r="I1497" s="250"/>
      <c r="J1497" s="66"/>
      <c r="L1497" s="250"/>
      <c r="M1497" s="46"/>
      <c r="N1497" s="47"/>
      <c r="P1497" s="45"/>
      <c r="Q1497" s="248"/>
      <c r="R1497" s="250"/>
      <c r="S1497" s="250"/>
      <c r="T1497" s="250"/>
      <c r="U1497" s="250"/>
      <c r="V1497" s="250"/>
      <c r="W1497" s="250"/>
      <c r="X1497" s="66"/>
      <c r="Z1497" s="250"/>
      <c r="AA1497" s="46"/>
      <c r="AB1497" s="47"/>
      <c r="AD1497" s="45"/>
      <c r="AE1497" s="248"/>
      <c r="AF1497" s="250"/>
      <c r="AG1497" s="250"/>
      <c r="AH1497" s="250"/>
      <c r="AI1497" s="250"/>
      <c r="AJ1497" s="250"/>
      <c r="AK1497" s="250"/>
      <c r="AL1497" s="66"/>
      <c r="AN1497" s="250"/>
      <c r="AO1497" s="46"/>
      <c r="AP1497" s="47"/>
      <c r="AR1497" s="45"/>
      <c r="AS1497" s="250"/>
      <c r="AT1497" s="250"/>
      <c r="AU1497" s="250"/>
      <c r="AV1497" s="250"/>
      <c r="AW1497" s="250"/>
      <c r="AX1497" s="250"/>
      <c r="AY1497" s="250"/>
      <c r="AZ1497" s="33"/>
      <c r="BA1497" s="250"/>
      <c r="BB1497" s="250"/>
      <c r="BC1497" s="250"/>
      <c r="BD1497" s="47"/>
      <c r="BF1497" s="45"/>
      <c r="BG1497" s="250"/>
      <c r="BH1497" s="250"/>
      <c r="BJ1497" s="250"/>
      <c r="BK1497" s="250"/>
      <c r="BL1497" s="250"/>
      <c r="BM1497" s="250"/>
      <c r="BN1497" s="250"/>
      <c r="BO1497" s="250"/>
      <c r="BP1497" s="250"/>
      <c r="BQ1497" s="47"/>
      <c r="BS1497" s="1"/>
      <c r="BT1497" s="45"/>
      <c r="BU1497" s="250"/>
      <c r="BV1497" s="250"/>
      <c r="BW1497" s="250"/>
      <c r="BX1497" s="250"/>
      <c r="BY1497" s="250"/>
      <c r="BZ1497" s="250"/>
      <c r="CA1497" s="250"/>
      <c r="CB1497" s="250"/>
      <c r="CC1497" s="250"/>
      <c r="CD1497" s="250"/>
      <c r="CE1497" s="250"/>
      <c r="CF1497" s="47"/>
      <c r="CH1497" s="45"/>
      <c r="CI1497" s="250"/>
      <c r="CJ1497" s="250"/>
      <c r="CK1497" s="250"/>
      <c r="CL1497" s="250"/>
      <c r="CM1497" s="250"/>
      <c r="CN1497" s="250"/>
      <c r="CO1497" s="250"/>
      <c r="CP1497" s="250"/>
      <c r="CQ1497" s="250"/>
      <c r="CR1497" s="250"/>
      <c r="CS1497" s="250"/>
      <c r="CT1497" s="47"/>
    </row>
    <row r="1498" spans="1:113" ht="15" customHeight="1">
      <c r="A1498" s="45"/>
      <c r="B1498" s="45"/>
      <c r="C1498" s="48" t="s">
        <v>71</v>
      </c>
      <c r="D1498" s="9">
        <f>L1484+Z1484+BO1485+AN1484+BB1484+CD1485</f>
        <v>131438</v>
      </c>
      <c r="E1498" s="42">
        <f>D1498/D1496</f>
        <v>0.1634394429246456</v>
      </c>
      <c r="F1498" s="250"/>
      <c r="G1498" s="299" t="s">
        <v>80</v>
      </c>
      <c r="H1498" s="295"/>
      <c r="I1498" s="250"/>
      <c r="J1498" s="66"/>
      <c r="L1498" s="250"/>
      <c r="M1498" s="46"/>
      <c r="N1498" s="47"/>
      <c r="P1498" s="45"/>
      <c r="Q1498" s="248"/>
      <c r="R1498" s="250"/>
      <c r="S1498" s="250"/>
      <c r="T1498" s="250"/>
      <c r="U1498" s="250"/>
      <c r="V1498" s="250"/>
      <c r="W1498" s="250"/>
      <c r="X1498" s="66"/>
      <c r="Z1498" s="250"/>
      <c r="AA1498" s="46"/>
      <c r="AB1498" s="47"/>
      <c r="AD1498" s="45"/>
      <c r="AE1498" s="248"/>
      <c r="AF1498" s="250"/>
      <c r="AG1498" s="250"/>
      <c r="AH1498" s="250"/>
      <c r="AI1498" s="250"/>
      <c r="AJ1498" s="250"/>
      <c r="AK1498" s="250"/>
      <c r="AL1498" s="66"/>
      <c r="AN1498" s="250"/>
      <c r="AO1498" s="46"/>
      <c r="AP1498" s="47"/>
      <c r="AR1498" s="45"/>
      <c r="AS1498" s="250"/>
      <c r="AT1498" s="250"/>
      <c r="AU1498" s="250"/>
      <c r="AV1498" s="250"/>
      <c r="AW1498" s="250"/>
      <c r="AX1498" s="250"/>
      <c r="AY1498" s="250"/>
      <c r="AZ1498" s="33"/>
      <c r="BA1498" s="250"/>
      <c r="BB1498" s="250"/>
      <c r="BC1498" s="250"/>
      <c r="BD1498" s="47"/>
      <c r="BF1498" s="45"/>
      <c r="BG1498" s="250"/>
      <c r="BH1498" s="250"/>
      <c r="BJ1498" s="250"/>
      <c r="BK1498" s="250"/>
      <c r="BL1498" s="250"/>
      <c r="BM1498" s="250"/>
      <c r="BN1498" s="250"/>
      <c r="BO1498" s="250"/>
      <c r="BP1498" s="250"/>
      <c r="BQ1498" s="47"/>
      <c r="BS1498" s="1"/>
      <c r="BT1498" s="45"/>
      <c r="BU1498" s="250"/>
      <c r="BV1498" s="250"/>
      <c r="BW1498" s="250"/>
      <c r="BX1498" s="250"/>
      <c r="BY1498" s="250"/>
      <c r="BZ1498" s="250"/>
      <c r="CA1498" s="250"/>
      <c r="CB1498" s="250"/>
      <c r="CC1498" s="250"/>
      <c r="CD1498" s="250"/>
      <c r="CE1498" s="250"/>
      <c r="CF1498" s="47"/>
      <c r="CH1498" s="45"/>
      <c r="CI1498" s="250"/>
      <c r="CJ1498" s="250"/>
      <c r="CK1498" s="250"/>
      <c r="CL1498" s="250"/>
      <c r="CM1498" s="250"/>
      <c r="CN1498" s="250"/>
      <c r="CO1498" s="250"/>
      <c r="CP1498" s="250"/>
      <c r="CQ1498" s="250"/>
      <c r="CR1498" s="250"/>
      <c r="CS1498" s="250"/>
      <c r="CT1498" s="47"/>
    </row>
    <row r="1499" spans="1:113" ht="15" customHeight="1">
      <c r="A1499" s="45"/>
      <c r="B1499" s="45"/>
      <c r="C1499" s="48" t="s">
        <v>73</v>
      </c>
      <c r="D1499" s="9">
        <f>D1497-D1498</f>
        <v>471712</v>
      </c>
      <c r="E1499" s="42">
        <f>D1499/D1496</f>
        <v>0.58656055707535437</v>
      </c>
      <c r="F1499" s="250"/>
      <c r="G1499" s="298">
        <f>L1483+Z1483+AN1483+BB1483+BP1484+CE1484</f>
        <v>160805</v>
      </c>
      <c r="H1499" s="295"/>
      <c r="I1499" s="250"/>
      <c r="J1499" s="66"/>
      <c r="L1499" s="250"/>
      <c r="M1499" s="46"/>
      <c r="N1499" s="47"/>
      <c r="P1499" s="45"/>
      <c r="Q1499" s="248"/>
      <c r="R1499" s="250"/>
      <c r="S1499" s="250"/>
      <c r="T1499" s="250"/>
      <c r="U1499" s="250"/>
      <c r="V1499" s="250"/>
      <c r="W1499" s="250"/>
      <c r="X1499" s="66"/>
      <c r="Z1499" s="250"/>
      <c r="AA1499" s="46"/>
      <c r="AB1499" s="47"/>
      <c r="AD1499" s="45"/>
      <c r="AE1499" s="248"/>
      <c r="AF1499" s="250"/>
      <c r="AG1499" s="250"/>
      <c r="AH1499" s="250"/>
      <c r="AI1499" s="250"/>
      <c r="AJ1499" s="250"/>
      <c r="AK1499" s="250"/>
      <c r="AL1499" s="66"/>
      <c r="AN1499" s="250"/>
      <c r="AO1499" s="46"/>
      <c r="AP1499" s="47"/>
      <c r="AR1499" s="45"/>
      <c r="AS1499" s="250"/>
      <c r="AT1499" s="250"/>
      <c r="AU1499" s="250"/>
      <c r="AV1499" s="250"/>
      <c r="AW1499" s="250"/>
      <c r="AX1499" s="250"/>
      <c r="AY1499" s="250"/>
      <c r="AZ1499" s="33"/>
      <c r="BA1499" s="250"/>
      <c r="BB1499" s="250"/>
      <c r="BC1499" s="250"/>
      <c r="BD1499" s="47"/>
      <c r="BF1499" s="45"/>
      <c r="BG1499" s="250"/>
      <c r="BH1499" s="250"/>
      <c r="BJ1499" s="250"/>
      <c r="BK1499" s="250"/>
      <c r="BL1499" s="250"/>
      <c r="BM1499" s="250"/>
      <c r="BN1499" s="250"/>
      <c r="BO1499" s="250"/>
      <c r="BP1499" s="250"/>
      <c r="BQ1499" s="47"/>
      <c r="BS1499" s="1"/>
      <c r="BT1499" s="45"/>
      <c r="BU1499" s="250"/>
      <c r="BV1499" s="250"/>
      <c r="BW1499" s="250"/>
      <c r="BX1499" s="250"/>
      <c r="BY1499" s="250"/>
      <c r="BZ1499" s="250"/>
      <c r="CA1499" s="250"/>
      <c r="CB1499" s="250"/>
      <c r="CC1499" s="250"/>
      <c r="CD1499" s="250"/>
      <c r="CE1499" s="250"/>
      <c r="CF1499" s="47"/>
      <c r="CH1499" s="45"/>
      <c r="CI1499" s="250"/>
      <c r="CJ1499" s="250"/>
      <c r="CK1499" s="250"/>
      <c r="CL1499" s="250"/>
      <c r="CM1499" s="250"/>
      <c r="CN1499" s="250"/>
      <c r="CO1499" s="250"/>
      <c r="CP1499" s="250"/>
      <c r="CQ1499" s="250"/>
      <c r="CR1499" s="250"/>
      <c r="CS1499" s="250"/>
      <c r="CT1499" s="47"/>
    </row>
    <row r="1500" spans="1:113" ht="15" customHeight="1">
      <c r="A1500" s="45"/>
      <c r="B1500" s="45"/>
      <c r="C1500" s="258"/>
      <c r="D1500" s="259"/>
      <c r="E1500" s="46"/>
      <c r="F1500" s="250"/>
      <c r="G1500" s="250"/>
      <c r="H1500" s="250"/>
      <c r="I1500" s="250"/>
      <c r="J1500" s="66"/>
      <c r="L1500" s="250"/>
      <c r="M1500" s="46"/>
      <c r="N1500" s="47"/>
      <c r="P1500" s="45"/>
      <c r="Q1500" s="248"/>
      <c r="R1500" s="250"/>
      <c r="S1500" s="250"/>
      <c r="T1500" s="250"/>
      <c r="U1500" s="250"/>
      <c r="V1500" s="250"/>
      <c r="W1500" s="250"/>
      <c r="X1500" s="66"/>
      <c r="Z1500" s="250"/>
      <c r="AA1500" s="46"/>
      <c r="AB1500" s="47"/>
      <c r="AD1500" s="45"/>
      <c r="AE1500" s="248"/>
      <c r="AF1500" s="250"/>
      <c r="AG1500" s="250"/>
      <c r="AH1500" s="250"/>
      <c r="AI1500" s="250"/>
      <c r="AJ1500" s="250"/>
      <c r="AK1500" s="250"/>
      <c r="AL1500" s="66"/>
      <c r="AN1500" s="250"/>
      <c r="AO1500" s="46"/>
      <c r="AP1500" s="47"/>
      <c r="AR1500" s="45"/>
      <c r="AS1500" s="250"/>
      <c r="AT1500" s="250"/>
      <c r="AU1500" s="250"/>
      <c r="AV1500" s="250"/>
      <c r="AW1500" s="250"/>
      <c r="AX1500" s="250"/>
      <c r="AY1500" s="250"/>
      <c r="AZ1500" s="33"/>
      <c r="BA1500" s="250"/>
      <c r="BB1500" s="250"/>
      <c r="BC1500" s="250"/>
      <c r="BD1500" s="47"/>
      <c r="BF1500" s="45"/>
      <c r="BG1500" s="250"/>
      <c r="BH1500" s="250"/>
      <c r="BJ1500" s="250"/>
      <c r="BK1500" s="250"/>
      <c r="BL1500" s="250"/>
      <c r="BM1500" s="250"/>
      <c r="BN1500" s="250"/>
      <c r="BO1500" s="250"/>
      <c r="BP1500" s="250"/>
      <c r="BQ1500" s="47"/>
      <c r="BS1500" s="1"/>
      <c r="BT1500" s="45"/>
      <c r="BU1500" s="250"/>
      <c r="BV1500" s="250"/>
      <c r="BW1500" s="250"/>
      <c r="BX1500" s="250"/>
      <c r="BY1500" s="250"/>
      <c r="BZ1500" s="250"/>
      <c r="CA1500" s="250"/>
      <c r="CB1500" s="250"/>
      <c r="CC1500" s="250"/>
      <c r="CD1500" s="250"/>
      <c r="CE1500" s="250"/>
      <c r="CF1500" s="47"/>
      <c r="CH1500" s="45"/>
      <c r="CI1500" s="250"/>
      <c r="CJ1500" s="250"/>
      <c r="CK1500" s="250"/>
      <c r="CL1500" s="250"/>
      <c r="CM1500" s="250"/>
      <c r="CN1500" s="250"/>
      <c r="CO1500" s="250"/>
      <c r="CP1500" s="250"/>
      <c r="CQ1500" s="250"/>
      <c r="CR1500" s="250"/>
      <c r="CS1500" s="250"/>
      <c r="CT1500" s="47"/>
    </row>
    <row r="1501" spans="1:113" ht="15" customHeight="1">
      <c r="A1501" s="315" t="s">
        <v>0</v>
      </c>
      <c r="B1501" s="310"/>
      <c r="C1501" s="310"/>
      <c r="D1501" s="310"/>
      <c r="E1501" s="252" t="s">
        <v>199</v>
      </c>
      <c r="F1501" s="180"/>
      <c r="G1501" s="180"/>
      <c r="H1501" s="180"/>
      <c r="I1501" s="180"/>
      <c r="J1501" s="253"/>
      <c r="K1501" s="180"/>
      <c r="L1501" s="180"/>
      <c r="M1501" s="180"/>
      <c r="N1501" s="254"/>
      <c r="O1501" s="84"/>
      <c r="P1501" s="315" t="s">
        <v>0</v>
      </c>
      <c r="Q1501" s="310"/>
      <c r="R1501" s="310"/>
      <c r="S1501" s="252" t="s">
        <v>200</v>
      </c>
      <c r="T1501" s="180"/>
      <c r="U1501" s="180"/>
      <c r="V1501" s="180"/>
      <c r="W1501" s="180"/>
      <c r="X1501" s="253"/>
      <c r="Y1501" s="180"/>
      <c r="Z1501" s="180"/>
      <c r="AA1501" s="180"/>
      <c r="AB1501" s="254"/>
      <c r="AC1501" s="180"/>
      <c r="AD1501" s="315" t="s">
        <v>0</v>
      </c>
      <c r="AE1501" s="310"/>
      <c r="AF1501" s="310"/>
      <c r="AG1501" s="252" t="s">
        <v>201</v>
      </c>
      <c r="AH1501" s="180"/>
      <c r="AI1501" s="180"/>
      <c r="AJ1501" s="180"/>
      <c r="AK1501" s="180"/>
      <c r="AL1501" s="253"/>
      <c r="AM1501" s="180"/>
      <c r="AN1501" s="180"/>
      <c r="AO1501" s="180"/>
      <c r="AP1501" s="254"/>
      <c r="AQ1501" s="84"/>
      <c r="AR1501" s="315" t="s">
        <v>0</v>
      </c>
      <c r="AS1501" s="310"/>
      <c r="AT1501" s="310"/>
      <c r="AU1501" s="316" t="s">
        <v>526</v>
      </c>
      <c r="AV1501" s="310"/>
      <c r="AW1501" s="310"/>
      <c r="AX1501" s="255"/>
      <c r="AY1501" s="255"/>
      <c r="AZ1501" s="256"/>
      <c r="BA1501" s="255"/>
      <c r="BB1501" s="255"/>
      <c r="BC1501" s="255"/>
      <c r="BD1501" s="257"/>
      <c r="BE1501" s="84"/>
      <c r="BF1501" s="315" t="s">
        <v>0</v>
      </c>
      <c r="BG1501" s="310"/>
      <c r="BH1501" s="310"/>
      <c r="BI1501" s="208" t="s">
        <v>204</v>
      </c>
      <c r="BJ1501" s="255"/>
      <c r="BK1501" s="255"/>
      <c r="BL1501" s="255"/>
      <c r="BM1501" s="255"/>
      <c r="BN1501" s="255"/>
      <c r="BO1501" s="255"/>
      <c r="BP1501" s="255"/>
      <c r="BQ1501" s="257"/>
      <c r="BR1501" s="180"/>
      <c r="BS1501" s="84"/>
      <c r="BT1501" s="315" t="s">
        <v>0</v>
      </c>
      <c r="BU1501" s="310"/>
      <c r="BV1501" s="310"/>
      <c r="BW1501" s="316" t="s">
        <v>205</v>
      </c>
      <c r="BX1501" s="310"/>
      <c r="BY1501" s="310"/>
      <c r="BZ1501" s="255"/>
      <c r="CA1501" s="255"/>
      <c r="CB1501" s="255"/>
      <c r="CC1501" s="255"/>
      <c r="CD1501" s="255"/>
      <c r="CE1501" s="255"/>
      <c r="CF1501" s="257"/>
      <c r="CG1501" s="84"/>
      <c r="CH1501" s="315" t="s">
        <v>0</v>
      </c>
      <c r="CI1501" s="310"/>
      <c r="CJ1501" s="310"/>
      <c r="CK1501" s="316" t="s">
        <v>205</v>
      </c>
      <c r="CL1501" s="310"/>
      <c r="CM1501" s="310"/>
      <c r="CN1501" s="87"/>
      <c r="CO1501" s="87"/>
      <c r="CP1501" s="87"/>
      <c r="CQ1501" s="87"/>
      <c r="CR1501" s="87"/>
      <c r="CS1501" s="311"/>
      <c r="CT1501" s="312"/>
      <c r="CU1501" s="312"/>
      <c r="CV1501" s="250"/>
      <c r="CW1501" s="250"/>
      <c r="CX1501" s="250"/>
      <c r="CY1501" s="250"/>
      <c r="CZ1501" s="250"/>
      <c r="DA1501" s="250"/>
    </row>
    <row r="1502" spans="1:113" ht="15" customHeight="1">
      <c r="A1502" s="2" t="s">
        <v>11</v>
      </c>
      <c r="B1502" s="2"/>
      <c r="C1502" s="3" t="s">
        <v>12</v>
      </c>
      <c r="D1502" s="3" t="s">
        <v>13</v>
      </c>
      <c r="E1502" s="4" t="s">
        <v>14</v>
      </c>
      <c r="F1502" s="3" t="s">
        <v>13</v>
      </c>
      <c r="G1502" s="3" t="s">
        <v>15</v>
      </c>
      <c r="H1502" s="3" t="s">
        <v>16</v>
      </c>
      <c r="I1502" s="3" t="s">
        <v>17</v>
      </c>
      <c r="J1502" s="4" t="s">
        <v>18</v>
      </c>
      <c r="K1502" s="3" t="s">
        <v>19</v>
      </c>
      <c r="L1502" s="3" t="s">
        <v>16</v>
      </c>
      <c r="M1502" s="3" t="s">
        <v>20</v>
      </c>
      <c r="N1502" s="3" t="s">
        <v>21</v>
      </c>
      <c r="P1502" s="2" t="s">
        <v>11</v>
      </c>
      <c r="Q1502" s="3" t="s">
        <v>12</v>
      </c>
      <c r="R1502" s="3" t="s">
        <v>13</v>
      </c>
      <c r="S1502" s="4" t="s">
        <v>14</v>
      </c>
      <c r="T1502" s="3" t="s">
        <v>13</v>
      </c>
      <c r="U1502" s="3" t="s">
        <v>15</v>
      </c>
      <c r="V1502" s="3" t="s">
        <v>16</v>
      </c>
      <c r="W1502" s="3" t="s">
        <v>17</v>
      </c>
      <c r="X1502" s="4" t="s">
        <v>18</v>
      </c>
      <c r="Y1502" s="3" t="s">
        <v>19</v>
      </c>
      <c r="Z1502" s="3" t="s">
        <v>16</v>
      </c>
      <c r="AA1502" s="3" t="s">
        <v>20</v>
      </c>
      <c r="AB1502" s="3" t="s">
        <v>21</v>
      </c>
      <c r="AD1502" s="2" t="s">
        <v>11</v>
      </c>
      <c r="AE1502" s="3" t="s">
        <v>12</v>
      </c>
      <c r="AF1502" s="3" t="s">
        <v>13</v>
      </c>
      <c r="AG1502" s="4" t="s">
        <v>14</v>
      </c>
      <c r="AH1502" s="3" t="s">
        <v>13</v>
      </c>
      <c r="AI1502" s="3" t="s">
        <v>15</v>
      </c>
      <c r="AJ1502" s="3" t="s">
        <v>16</v>
      </c>
      <c r="AK1502" s="3" t="s">
        <v>17</v>
      </c>
      <c r="AL1502" s="4" t="s">
        <v>18</v>
      </c>
      <c r="AM1502" s="3" t="s">
        <v>19</v>
      </c>
      <c r="AN1502" s="3" t="s">
        <v>16</v>
      </c>
      <c r="AO1502" s="3" t="s">
        <v>20</v>
      </c>
      <c r="AP1502" s="3" t="s">
        <v>21</v>
      </c>
      <c r="AR1502" s="2" t="s">
        <v>11</v>
      </c>
      <c r="AS1502" s="3" t="s">
        <v>12</v>
      </c>
      <c r="AT1502" s="3" t="s">
        <v>13</v>
      </c>
      <c r="AU1502" s="3" t="s">
        <v>14</v>
      </c>
      <c r="AV1502" s="3" t="s">
        <v>13</v>
      </c>
      <c r="AW1502" s="3" t="s">
        <v>15</v>
      </c>
      <c r="AX1502" s="3" t="s">
        <v>16</v>
      </c>
      <c r="AY1502" s="3" t="s">
        <v>17</v>
      </c>
      <c r="AZ1502" s="4"/>
      <c r="BA1502" s="3" t="s">
        <v>19</v>
      </c>
      <c r="BB1502" s="3" t="s">
        <v>25</v>
      </c>
      <c r="BC1502" s="3" t="s">
        <v>26</v>
      </c>
      <c r="BD1502" s="3" t="s">
        <v>21</v>
      </c>
      <c r="BF1502" s="2" t="s">
        <v>11</v>
      </c>
      <c r="BG1502" s="3" t="s">
        <v>12</v>
      </c>
      <c r="BH1502" s="3" t="s">
        <v>13</v>
      </c>
      <c r="BI1502" s="199" t="s">
        <v>14</v>
      </c>
      <c r="BJ1502" s="3" t="s">
        <v>13</v>
      </c>
      <c r="BK1502" s="3" t="s">
        <v>15</v>
      </c>
      <c r="BL1502" s="3" t="s">
        <v>16</v>
      </c>
      <c r="BM1502" s="3" t="s">
        <v>17</v>
      </c>
      <c r="BN1502" s="3" t="s">
        <v>19</v>
      </c>
      <c r="BO1502" s="3" t="s">
        <v>25</v>
      </c>
      <c r="BP1502" s="3" t="s">
        <v>26</v>
      </c>
      <c r="BQ1502" s="3" t="s">
        <v>21</v>
      </c>
      <c r="BS1502" s="1"/>
      <c r="BT1502" s="2" t="s">
        <v>11</v>
      </c>
      <c r="BU1502" s="3" t="s">
        <v>12</v>
      </c>
      <c r="BV1502" s="3" t="s">
        <v>13</v>
      </c>
      <c r="BW1502" s="3" t="s">
        <v>14</v>
      </c>
      <c r="BX1502" s="3" t="s">
        <v>13</v>
      </c>
      <c r="BY1502" s="3" t="s">
        <v>15</v>
      </c>
      <c r="BZ1502" s="3" t="s">
        <v>16</v>
      </c>
      <c r="CA1502" s="3" t="s">
        <v>17</v>
      </c>
      <c r="CB1502" s="3"/>
      <c r="CC1502" s="3" t="s">
        <v>19</v>
      </c>
      <c r="CD1502" s="3" t="s">
        <v>25</v>
      </c>
      <c r="CE1502" s="3" t="s">
        <v>26</v>
      </c>
      <c r="CF1502" s="3" t="s">
        <v>21</v>
      </c>
      <c r="CH1502" s="2" t="s">
        <v>11</v>
      </c>
      <c r="CI1502" s="3" t="s">
        <v>12</v>
      </c>
      <c r="CJ1502" s="3" t="s">
        <v>13</v>
      </c>
      <c r="CK1502" s="3" t="s">
        <v>14</v>
      </c>
      <c r="CL1502" s="3" t="s">
        <v>13</v>
      </c>
      <c r="CM1502" s="3" t="s">
        <v>15</v>
      </c>
      <c r="CN1502" s="3" t="s">
        <v>16</v>
      </c>
      <c r="CO1502" s="3" t="s">
        <v>17</v>
      </c>
      <c r="CP1502" s="3"/>
      <c r="CQ1502" s="3" t="s">
        <v>19</v>
      </c>
      <c r="CR1502" s="3" t="s">
        <v>25</v>
      </c>
      <c r="CS1502" s="3" t="s">
        <v>26</v>
      </c>
      <c r="CT1502" s="3" t="s">
        <v>21</v>
      </c>
      <c r="CU1502" s="248"/>
      <c r="CV1502" s="248"/>
      <c r="CW1502" s="248"/>
      <c r="CX1502" s="248"/>
      <c r="CY1502" s="248"/>
      <c r="CZ1502" s="248"/>
      <c r="DA1502" s="248"/>
      <c r="DI1502" s="248"/>
    </row>
    <row r="1503" spans="1:113" ht="15" customHeight="1">
      <c r="A1503" s="89">
        <v>45508</v>
      </c>
      <c r="B1503" s="6">
        <v>1570</v>
      </c>
      <c r="C1503" s="78">
        <v>825</v>
      </c>
      <c r="D1503" s="78">
        <v>131</v>
      </c>
      <c r="E1503" s="78">
        <v>13</v>
      </c>
      <c r="F1503" s="78">
        <v>5</v>
      </c>
      <c r="G1503" s="78">
        <v>21</v>
      </c>
      <c r="H1503" s="78">
        <v>5</v>
      </c>
      <c r="I1503" s="78">
        <v>0</v>
      </c>
      <c r="J1503" s="90" t="s">
        <v>282</v>
      </c>
      <c r="K1503" s="91">
        <v>362</v>
      </c>
      <c r="L1503" s="78">
        <v>1750</v>
      </c>
      <c r="M1503" s="92">
        <v>0.13358778625954199</v>
      </c>
      <c r="N1503" s="7"/>
      <c r="P1503" s="89">
        <v>45508</v>
      </c>
      <c r="Q1503" s="78">
        <v>790</v>
      </c>
      <c r="R1503" s="78">
        <v>138</v>
      </c>
      <c r="S1503" s="78">
        <v>7</v>
      </c>
      <c r="T1503" s="78">
        <v>3</v>
      </c>
      <c r="U1503" s="78">
        <v>16</v>
      </c>
      <c r="V1503" s="78">
        <v>2</v>
      </c>
      <c r="W1503" s="78">
        <v>0</v>
      </c>
      <c r="X1503" s="90" t="s">
        <v>418</v>
      </c>
      <c r="Y1503" s="91">
        <v>700</v>
      </c>
      <c r="Z1503" s="78">
        <v>1400</v>
      </c>
      <c r="AA1503" s="92">
        <v>0.10144927536231885</v>
      </c>
      <c r="AB1503" s="93"/>
      <c r="AD1503" s="89">
        <v>45508</v>
      </c>
      <c r="AE1503" s="78">
        <v>126</v>
      </c>
      <c r="AF1503" s="78">
        <v>126</v>
      </c>
      <c r="AG1503" s="78">
        <v>1</v>
      </c>
      <c r="AH1503" s="78">
        <v>1</v>
      </c>
      <c r="AI1503" s="78">
        <v>16</v>
      </c>
      <c r="AJ1503" s="78">
        <v>2</v>
      </c>
      <c r="AK1503" s="78">
        <v>0</v>
      </c>
      <c r="AL1503" s="90" t="s">
        <v>494</v>
      </c>
      <c r="AM1503" s="91">
        <v>347</v>
      </c>
      <c r="AN1503" s="78">
        <v>694</v>
      </c>
      <c r="AO1503" s="92">
        <v>5.5079365079365082E-2</v>
      </c>
      <c r="AP1503" s="93"/>
      <c r="AR1503" s="89"/>
      <c r="AS1503" s="8"/>
      <c r="AT1503" s="9">
        <v>0</v>
      </c>
      <c r="AU1503" s="9"/>
      <c r="AV1503" s="9">
        <v>0</v>
      </c>
      <c r="AW1503" s="9"/>
      <c r="AX1503" s="9">
        <v>0</v>
      </c>
      <c r="AY1503" s="9"/>
      <c r="AZ1503" s="90"/>
      <c r="BA1503" s="78">
        <v>130</v>
      </c>
      <c r="BB1503" s="9">
        <v>0</v>
      </c>
      <c r="BC1503" s="10"/>
      <c r="BD1503" s="7"/>
      <c r="BF1503" s="89">
        <v>45508</v>
      </c>
      <c r="BG1503" s="8">
        <v>678</v>
      </c>
      <c r="BH1503" s="9">
        <v>155</v>
      </c>
      <c r="BI1503" s="73">
        <v>20</v>
      </c>
      <c r="BJ1503" s="9">
        <v>7</v>
      </c>
      <c r="BK1503" s="9">
        <v>1</v>
      </c>
      <c r="BL1503" s="9">
        <v>8</v>
      </c>
      <c r="BM1503" s="9">
        <v>10</v>
      </c>
      <c r="BN1503" s="78">
        <v>690</v>
      </c>
      <c r="BO1503" s="9">
        <v>5520</v>
      </c>
      <c r="BP1503" s="10">
        <v>0.35612903225806453</v>
      </c>
      <c r="BQ1503" s="7" t="s">
        <v>527</v>
      </c>
      <c r="BS1503" s="1"/>
      <c r="BT1503" s="89">
        <v>45508</v>
      </c>
      <c r="BU1503" s="8">
        <v>571</v>
      </c>
      <c r="BV1503" s="9">
        <v>105</v>
      </c>
      <c r="BW1503" s="9">
        <v>24</v>
      </c>
      <c r="BX1503" s="9">
        <v>3</v>
      </c>
      <c r="BY1503" s="9">
        <v>13</v>
      </c>
      <c r="BZ1503" s="9">
        <v>3</v>
      </c>
      <c r="CA1503" s="9">
        <v>4</v>
      </c>
      <c r="CB1503" s="78"/>
      <c r="CC1503" s="78">
        <v>495</v>
      </c>
      <c r="CD1503" s="9">
        <v>1485</v>
      </c>
      <c r="CE1503" s="10">
        <v>0.14142857142857143</v>
      </c>
      <c r="CF1503" s="7" t="s">
        <v>469</v>
      </c>
      <c r="CH1503" s="89">
        <v>45508</v>
      </c>
      <c r="CI1503" s="8">
        <v>571</v>
      </c>
      <c r="CJ1503" s="9">
        <v>105</v>
      </c>
      <c r="CK1503" s="9">
        <v>24</v>
      </c>
      <c r="CL1503" s="9">
        <v>3</v>
      </c>
      <c r="CM1503" s="9">
        <v>13</v>
      </c>
      <c r="CN1503" s="9">
        <v>3</v>
      </c>
      <c r="CO1503" s="9">
        <v>4</v>
      </c>
      <c r="CP1503" s="78"/>
      <c r="CQ1503" s="78">
        <v>495</v>
      </c>
      <c r="CR1503" s="9">
        <v>1485</v>
      </c>
      <c r="CS1503" s="10">
        <v>0.14142857142857143</v>
      </c>
      <c r="CT1503" s="7" t="s">
        <v>469</v>
      </c>
      <c r="CU1503" s="250"/>
      <c r="CV1503" s="250"/>
      <c r="CW1503" s="250"/>
      <c r="CX1503" s="250"/>
      <c r="CY1503" s="250"/>
      <c r="CZ1503" s="13"/>
      <c r="DA1503" s="250"/>
      <c r="DI1503" s="250"/>
    </row>
    <row r="1504" spans="1:113" ht="15" customHeight="1">
      <c r="A1504" s="15"/>
      <c r="B1504" s="15"/>
      <c r="C1504" s="9">
        <v>1102</v>
      </c>
      <c r="D1504" s="9">
        <v>149</v>
      </c>
      <c r="E1504" s="9">
        <v>7</v>
      </c>
      <c r="F1504" s="9">
        <v>1</v>
      </c>
      <c r="G1504" s="9">
        <v>9</v>
      </c>
      <c r="H1504" s="9">
        <v>1</v>
      </c>
      <c r="I1504" s="9">
        <v>0</v>
      </c>
      <c r="J1504" s="90" t="s">
        <v>33</v>
      </c>
      <c r="K1504" s="78">
        <v>682</v>
      </c>
      <c r="L1504" s="9">
        <v>682</v>
      </c>
      <c r="M1504" s="10">
        <v>4.5771812080536912E-2</v>
      </c>
      <c r="N1504" s="7"/>
      <c r="P1504" s="15"/>
      <c r="Q1504" s="9">
        <v>917</v>
      </c>
      <c r="R1504" s="9">
        <v>176</v>
      </c>
      <c r="S1504" s="9">
        <v>45</v>
      </c>
      <c r="T1504" s="9">
        <v>12</v>
      </c>
      <c r="U1504" s="9">
        <v>2</v>
      </c>
      <c r="V1504" s="9">
        <v>15</v>
      </c>
      <c r="W1504" s="9">
        <v>14</v>
      </c>
      <c r="X1504" s="90" t="s">
        <v>219</v>
      </c>
      <c r="Y1504" s="78">
        <v>165</v>
      </c>
      <c r="Z1504" s="9">
        <v>2475</v>
      </c>
      <c r="AA1504" s="10">
        <v>0.140625</v>
      </c>
      <c r="AB1504" s="7"/>
      <c r="AD1504" s="15"/>
      <c r="AE1504" s="9">
        <v>54</v>
      </c>
      <c r="AF1504" s="9">
        <v>54</v>
      </c>
      <c r="AG1504" s="9">
        <v>2</v>
      </c>
      <c r="AH1504" s="9">
        <v>2</v>
      </c>
      <c r="AI1504" s="9">
        <v>12</v>
      </c>
      <c r="AJ1504" s="9">
        <v>3</v>
      </c>
      <c r="AK1504" s="9">
        <v>0</v>
      </c>
      <c r="AL1504" s="90" t="s">
        <v>495</v>
      </c>
      <c r="AM1504" s="78">
        <v>645</v>
      </c>
      <c r="AN1504" s="9">
        <v>2700</v>
      </c>
      <c r="AO1504" s="10">
        <v>0.5</v>
      </c>
      <c r="AP1504" s="7" t="s">
        <v>528</v>
      </c>
      <c r="AR1504" s="89"/>
      <c r="AS1504" s="8"/>
      <c r="AT1504" s="9" t="str">
        <f t="shared" ref="AT1504:AT1511" si="2687">IF(AS1504="","",AS1504-AS1503)</f>
        <v/>
      </c>
      <c r="AU1504" s="9"/>
      <c r="AV1504" s="9" t="str">
        <f t="shared" ref="AV1504:AV1511" si="2688">IF(AU1504="","",AU1504-AU1503)</f>
        <v/>
      </c>
      <c r="AW1504" s="9"/>
      <c r="AX1504" s="9" t="str">
        <f t="shared" ref="AX1504:AX1511" si="2689">IF(AW1504="","",AW1503+AY1503-AW1504)</f>
        <v/>
      </c>
      <c r="AY1504" s="9"/>
      <c r="AZ1504" s="90"/>
      <c r="BA1504" s="78" t="str">
        <f t="shared" ref="BA1504:BA1519" si="2690">IF(AS1504="","",BA1503)</f>
        <v/>
      </c>
      <c r="BB1504" s="9" t="str">
        <f t="shared" ref="BB1504:BB1511" si="2691">IF(BA1504="","",AX1504*BA1504)</f>
        <v/>
      </c>
      <c r="BC1504" s="10" t="str">
        <f t="shared" ref="BC1504:BC1511" si="2692">IF(BB1504="","",BB1504/(AT1504*100))</f>
        <v/>
      </c>
      <c r="BD1504" s="7"/>
      <c r="BF1504" s="15">
        <f>IF(A1507="","",A1507)</f>
        <v>45512</v>
      </c>
      <c r="BG1504" s="8">
        <v>749</v>
      </c>
      <c r="BH1504" s="9">
        <f t="shared" ref="BH1504:BH1509" si="2693">IF(BG1504="","",BG1504-BG1503)</f>
        <v>71</v>
      </c>
      <c r="BI1504" s="73">
        <v>21</v>
      </c>
      <c r="BJ1504" s="9">
        <f t="shared" ref="BJ1504:BJ1509" si="2694">IF(BI1504="","",BI1504-BI1503)</f>
        <v>1</v>
      </c>
      <c r="BK1504" s="9">
        <v>10</v>
      </c>
      <c r="BL1504" s="9">
        <f t="shared" ref="BL1504:BL1509" si="2695">IF(BK1504="","",BK1503+BM1503-BK1504)</f>
        <v>1</v>
      </c>
      <c r="BM1504" s="9">
        <v>3</v>
      </c>
      <c r="BN1504" s="78">
        <f t="shared" ref="BN1504:BN1509" si="2696">IF(BG1504="","",BN1503)</f>
        <v>690</v>
      </c>
      <c r="BO1504" s="9">
        <f t="shared" ref="BO1504:BO1509" si="2697">IF(BN1504="","",BL1504*BN1504)</f>
        <v>690</v>
      </c>
      <c r="BP1504" s="10">
        <f t="shared" ref="BP1504:BP1509" si="2698">IF(BO1504="","",BO1504/(BH1504*100))</f>
        <v>9.7183098591549291E-2</v>
      </c>
      <c r="BQ1504" s="7"/>
      <c r="BS1504" s="1"/>
      <c r="BT1504" s="89">
        <f>IF(A1507="","",A1507)</f>
        <v>45512</v>
      </c>
      <c r="BU1504" s="8">
        <v>675</v>
      </c>
      <c r="BV1504" s="9">
        <f t="shared" ref="BV1504:BV1509" si="2699">IF(BU1504="","",BU1504-BU1503)</f>
        <v>104</v>
      </c>
      <c r="BW1504" s="9">
        <v>28</v>
      </c>
      <c r="BX1504" s="9">
        <f t="shared" ref="BX1504:BX1509" si="2700">IF(BW1504="","",BW1504-BW1503)</f>
        <v>4</v>
      </c>
      <c r="BY1504" s="9">
        <v>13</v>
      </c>
      <c r="BZ1504" s="9">
        <f t="shared" ref="BZ1504:BZ1509" si="2701">IF(BY1504="","",BY1503+CA1503-BY1504)</f>
        <v>4</v>
      </c>
      <c r="CA1504" s="9">
        <v>2</v>
      </c>
      <c r="CB1504" s="78"/>
      <c r="CC1504" s="78">
        <f t="shared" ref="CC1504:CC1509" si="2702">IF(BU1504="","",CC1503)</f>
        <v>495</v>
      </c>
      <c r="CD1504" s="9">
        <f t="shared" ref="CD1504:CD1509" si="2703">IF(CC1504="","",BZ1504*CC1504)</f>
        <v>1980</v>
      </c>
      <c r="CE1504" s="10">
        <f t="shared" ref="CE1504:CE1509" si="2704">IF(CD1504="","",CD1504/(BV1504*100))</f>
        <v>0.19038461538461537</v>
      </c>
      <c r="CF1504" s="7"/>
      <c r="CH1504" s="89" t="str">
        <f>IF(N1507="","",N1507)</f>
        <v/>
      </c>
      <c r="CI1504" s="8">
        <v>675</v>
      </c>
      <c r="CJ1504" s="9">
        <f t="shared" ref="CJ1504:CJ1509" si="2705">IF(CI1504="","",CI1504-CI1503)</f>
        <v>104</v>
      </c>
      <c r="CK1504" s="9">
        <v>28</v>
      </c>
      <c r="CL1504" s="9">
        <f t="shared" ref="CL1504:CL1509" si="2706">IF(CK1504="","",CK1504-CK1503)</f>
        <v>4</v>
      </c>
      <c r="CM1504" s="9">
        <v>13</v>
      </c>
      <c r="CN1504" s="9">
        <f t="shared" ref="CN1504:CN1509" si="2707">IF(CM1504="","",CM1503+CO1503-CM1504)</f>
        <v>4</v>
      </c>
      <c r="CO1504" s="9">
        <v>2</v>
      </c>
      <c r="CP1504" s="78"/>
      <c r="CQ1504" s="78">
        <f t="shared" ref="CQ1504:CQ1509" si="2708">IF(CI1504="","",CQ1503)</f>
        <v>495</v>
      </c>
      <c r="CR1504" s="9">
        <f t="shared" ref="CR1504:CR1509" si="2709">IF(CQ1504="","",CN1504*CQ1504)</f>
        <v>1980</v>
      </c>
      <c r="CS1504" s="10">
        <f t="shared" ref="CS1504:CS1509" si="2710">IF(CR1504="","",CR1504/(CJ1504*100))</f>
        <v>0.19038461538461537</v>
      </c>
      <c r="CT1504" s="7"/>
      <c r="CU1504" s="250"/>
      <c r="CV1504" s="250"/>
      <c r="CW1504" s="250"/>
      <c r="CX1504" s="250"/>
      <c r="CY1504" s="250"/>
      <c r="CZ1504" s="13"/>
      <c r="DA1504" s="250"/>
      <c r="DI1504" s="250"/>
    </row>
    <row r="1505" spans="1:113" ht="15" customHeight="1">
      <c r="A1505" s="15"/>
      <c r="B1505" s="15"/>
      <c r="C1505" s="9">
        <v>848</v>
      </c>
      <c r="D1505" s="9">
        <v>162</v>
      </c>
      <c r="E1505" s="9">
        <v>21</v>
      </c>
      <c r="F1505" s="9">
        <v>8</v>
      </c>
      <c r="G1505" s="9">
        <v>12</v>
      </c>
      <c r="H1505" s="9">
        <v>10</v>
      </c>
      <c r="I1505" s="9">
        <v>7</v>
      </c>
      <c r="J1505" s="62" t="s">
        <v>244</v>
      </c>
      <c r="K1505" s="95">
        <v>188</v>
      </c>
      <c r="L1505" s="9">
        <v>1880</v>
      </c>
      <c r="M1505" s="10">
        <v>0.11604938271604938</v>
      </c>
      <c r="N1505" s="7"/>
      <c r="P1505" s="15"/>
      <c r="Q1505" s="9">
        <v>537</v>
      </c>
      <c r="R1505" s="9">
        <v>78</v>
      </c>
      <c r="S1505" s="9">
        <v>10</v>
      </c>
      <c r="T1505" s="9">
        <v>2</v>
      </c>
      <c r="U1505" s="9">
        <v>39</v>
      </c>
      <c r="V1505" s="9">
        <v>2</v>
      </c>
      <c r="W1505" s="9">
        <v>0</v>
      </c>
      <c r="X1505" s="62" t="s">
        <v>529</v>
      </c>
      <c r="Y1505" s="95">
        <v>369</v>
      </c>
      <c r="Z1505" s="9">
        <v>738</v>
      </c>
      <c r="AA1505" s="10">
        <v>9.4615384615384615E-2</v>
      </c>
      <c r="AB1505" s="7" t="s">
        <v>530</v>
      </c>
      <c r="AD1505" s="15"/>
      <c r="AE1505" s="9">
        <v>37</v>
      </c>
      <c r="AF1505" s="9">
        <v>37</v>
      </c>
      <c r="AG1505" s="9">
        <v>2</v>
      </c>
      <c r="AH1505" s="9">
        <v>2</v>
      </c>
      <c r="AI1505" s="9">
        <v>23</v>
      </c>
      <c r="AJ1505" s="9">
        <v>2</v>
      </c>
      <c r="AK1505" s="9">
        <v>0</v>
      </c>
      <c r="AL1505" s="62" t="s">
        <v>531</v>
      </c>
      <c r="AM1505" s="95">
        <v>440</v>
      </c>
      <c r="AN1505" s="9">
        <v>880</v>
      </c>
      <c r="AO1505" s="10">
        <v>0.23783783783783785</v>
      </c>
      <c r="AP1505" s="7" t="s">
        <v>532</v>
      </c>
      <c r="AR1505" s="15"/>
      <c r="AS1505" s="8"/>
      <c r="AT1505" s="9" t="str">
        <f t="shared" si="2687"/>
        <v/>
      </c>
      <c r="AU1505" s="9"/>
      <c r="AV1505" s="9" t="str">
        <f t="shared" si="2688"/>
        <v/>
      </c>
      <c r="AW1505" s="9"/>
      <c r="AX1505" s="9" t="str">
        <f t="shared" si="2689"/>
        <v/>
      </c>
      <c r="AY1505" s="9"/>
      <c r="AZ1505" s="90"/>
      <c r="BA1505" s="78" t="str">
        <f t="shared" si="2690"/>
        <v/>
      </c>
      <c r="BB1505" s="9" t="str">
        <f t="shared" si="2691"/>
        <v/>
      </c>
      <c r="BC1505" s="10" t="str">
        <f t="shared" si="2692"/>
        <v/>
      </c>
      <c r="BD1505" s="7"/>
      <c r="BF1505" s="15">
        <f>IF(A1511="","",A1511)</f>
        <v>45516</v>
      </c>
      <c r="BG1505" s="8">
        <v>920</v>
      </c>
      <c r="BH1505" s="9">
        <f t="shared" si="2693"/>
        <v>171</v>
      </c>
      <c r="BI1505" s="73">
        <v>25</v>
      </c>
      <c r="BJ1505" s="9">
        <f t="shared" si="2694"/>
        <v>4</v>
      </c>
      <c r="BK1505" s="9">
        <v>9</v>
      </c>
      <c r="BL1505" s="9">
        <f t="shared" si="2695"/>
        <v>4</v>
      </c>
      <c r="BM1505" s="9">
        <v>1</v>
      </c>
      <c r="BN1505" s="78">
        <f t="shared" si="2696"/>
        <v>690</v>
      </c>
      <c r="BO1505" s="9">
        <f t="shared" si="2697"/>
        <v>2760</v>
      </c>
      <c r="BP1505" s="10">
        <f t="shared" si="2698"/>
        <v>0.16140350877192983</v>
      </c>
      <c r="BQ1505" s="7"/>
      <c r="BS1505" s="1"/>
      <c r="BT1505" s="89">
        <f>IF(A1511="","",A1511)</f>
        <v>45516</v>
      </c>
      <c r="BU1505" s="8">
        <v>840</v>
      </c>
      <c r="BV1505" s="9">
        <f t="shared" si="2699"/>
        <v>165</v>
      </c>
      <c r="BW1505" s="9">
        <v>33</v>
      </c>
      <c r="BX1505" s="9">
        <f t="shared" si="2700"/>
        <v>5</v>
      </c>
      <c r="BY1505" s="9">
        <v>8</v>
      </c>
      <c r="BZ1505" s="9">
        <f t="shared" si="2701"/>
        <v>7</v>
      </c>
      <c r="CA1505" s="9">
        <v>6</v>
      </c>
      <c r="CB1505" s="78"/>
      <c r="CC1505" s="78">
        <f t="shared" si="2702"/>
        <v>495</v>
      </c>
      <c r="CD1505" s="9">
        <f t="shared" si="2703"/>
        <v>3465</v>
      </c>
      <c r="CE1505" s="10">
        <f t="shared" si="2704"/>
        <v>0.21</v>
      </c>
      <c r="CF1505" s="7"/>
      <c r="CH1505" s="89" t="str">
        <f>IF(N1511="","",N1511)</f>
        <v/>
      </c>
      <c r="CI1505" s="8">
        <v>840</v>
      </c>
      <c r="CJ1505" s="9">
        <f t="shared" si="2705"/>
        <v>165</v>
      </c>
      <c r="CK1505" s="9">
        <v>33</v>
      </c>
      <c r="CL1505" s="9">
        <f t="shared" si="2706"/>
        <v>5</v>
      </c>
      <c r="CM1505" s="9">
        <v>8</v>
      </c>
      <c r="CN1505" s="9">
        <f t="shared" si="2707"/>
        <v>7</v>
      </c>
      <c r="CO1505" s="9">
        <v>6</v>
      </c>
      <c r="CP1505" s="78"/>
      <c r="CQ1505" s="78">
        <f t="shared" si="2708"/>
        <v>495</v>
      </c>
      <c r="CR1505" s="9">
        <f t="shared" si="2709"/>
        <v>3465</v>
      </c>
      <c r="CS1505" s="10">
        <f t="shared" si="2710"/>
        <v>0.21</v>
      </c>
      <c r="CT1505" s="7"/>
      <c r="CU1505" s="250"/>
      <c r="CV1505" s="250"/>
      <c r="CW1505" s="250"/>
      <c r="CX1505" s="250"/>
      <c r="CY1505" s="250"/>
      <c r="CZ1505" s="13"/>
      <c r="DA1505" s="250"/>
      <c r="DI1505" s="250"/>
    </row>
    <row r="1506" spans="1:113" ht="15" customHeight="1" thickBot="1">
      <c r="A1506" s="23"/>
      <c r="B1506" s="23"/>
      <c r="C1506" s="24">
        <v>671</v>
      </c>
      <c r="D1506" s="24">
        <v>130</v>
      </c>
      <c r="E1506" s="24">
        <v>24</v>
      </c>
      <c r="F1506" s="24">
        <v>7</v>
      </c>
      <c r="G1506" s="24">
        <v>0</v>
      </c>
      <c r="H1506" s="24">
        <v>7</v>
      </c>
      <c r="I1506" s="24">
        <v>12</v>
      </c>
      <c r="J1506" s="63" t="s">
        <v>364</v>
      </c>
      <c r="K1506" s="24">
        <v>180</v>
      </c>
      <c r="L1506" s="24">
        <v>1260</v>
      </c>
      <c r="M1506" s="26">
        <v>9.6923076923076917E-2</v>
      </c>
      <c r="N1506" s="7"/>
      <c r="P1506" s="23"/>
      <c r="Q1506" s="24">
        <v>547</v>
      </c>
      <c r="R1506" s="24">
        <v>47</v>
      </c>
      <c r="S1506" s="24">
        <v>20</v>
      </c>
      <c r="T1506" s="24">
        <v>0</v>
      </c>
      <c r="U1506" s="24">
        <v>28</v>
      </c>
      <c r="V1506" s="24">
        <v>0</v>
      </c>
      <c r="W1506" s="24">
        <v>0</v>
      </c>
      <c r="X1506" s="63" t="s">
        <v>533</v>
      </c>
      <c r="Y1506" s="24">
        <v>352</v>
      </c>
      <c r="Z1506" s="24">
        <v>0</v>
      </c>
      <c r="AA1506" s="26">
        <v>0</v>
      </c>
      <c r="AB1506" s="7" t="s">
        <v>534</v>
      </c>
      <c r="AD1506" s="23"/>
      <c r="AE1506" s="24">
        <v>82</v>
      </c>
      <c r="AF1506" s="24">
        <v>82</v>
      </c>
      <c r="AG1506" s="24">
        <v>13</v>
      </c>
      <c r="AH1506" s="24">
        <v>13</v>
      </c>
      <c r="AI1506" s="24">
        <v>220</v>
      </c>
      <c r="AJ1506" s="24">
        <v>30</v>
      </c>
      <c r="AK1506" s="24">
        <v>0</v>
      </c>
      <c r="AL1506" s="63" t="s">
        <v>500</v>
      </c>
      <c r="AM1506" s="24">
        <v>50</v>
      </c>
      <c r="AN1506" s="24">
        <v>1500</v>
      </c>
      <c r="AO1506" s="26">
        <v>0.18292682926829268</v>
      </c>
      <c r="AP1506" s="7"/>
      <c r="AR1506" s="15"/>
      <c r="AS1506" s="8"/>
      <c r="AT1506" s="9" t="str">
        <f t="shared" si="2687"/>
        <v/>
      </c>
      <c r="AU1506" s="9"/>
      <c r="AV1506" s="9" t="str">
        <f t="shared" si="2688"/>
        <v/>
      </c>
      <c r="AW1506" s="9"/>
      <c r="AX1506" s="9" t="str">
        <f t="shared" si="2689"/>
        <v/>
      </c>
      <c r="AY1506" s="9"/>
      <c r="AZ1506" s="90"/>
      <c r="BA1506" s="78" t="str">
        <f t="shared" si="2690"/>
        <v/>
      </c>
      <c r="BB1506" s="9" t="str">
        <f t="shared" si="2691"/>
        <v/>
      </c>
      <c r="BC1506" s="10" t="str">
        <f t="shared" si="2692"/>
        <v/>
      </c>
      <c r="BD1506" s="7"/>
      <c r="BF1506" s="15">
        <f>IF(A1515="","",A1515)</f>
        <v>45520</v>
      </c>
      <c r="BG1506" s="8">
        <v>1081</v>
      </c>
      <c r="BH1506" s="9">
        <f t="shared" si="2693"/>
        <v>161</v>
      </c>
      <c r="BI1506" s="73">
        <v>28</v>
      </c>
      <c r="BJ1506" s="9">
        <f t="shared" si="2694"/>
        <v>3</v>
      </c>
      <c r="BK1506" s="9">
        <v>7</v>
      </c>
      <c r="BL1506" s="9">
        <f t="shared" si="2695"/>
        <v>3</v>
      </c>
      <c r="BM1506" s="9">
        <v>9</v>
      </c>
      <c r="BN1506" s="78">
        <f t="shared" si="2696"/>
        <v>690</v>
      </c>
      <c r="BO1506" s="9">
        <f t="shared" si="2697"/>
        <v>2070</v>
      </c>
      <c r="BP1506" s="10">
        <f t="shared" si="2698"/>
        <v>0.12857142857142856</v>
      </c>
      <c r="BQ1506" s="7"/>
      <c r="BS1506" s="1"/>
      <c r="BT1506" s="89">
        <f>IF(A1515="","",A1515)</f>
        <v>45520</v>
      </c>
      <c r="BU1506" s="8">
        <v>931</v>
      </c>
      <c r="BV1506" s="9">
        <f t="shared" si="2699"/>
        <v>91</v>
      </c>
      <c r="BW1506" s="9">
        <v>36</v>
      </c>
      <c r="BX1506" s="9">
        <f t="shared" si="2700"/>
        <v>3</v>
      </c>
      <c r="BY1506" s="9">
        <v>10</v>
      </c>
      <c r="BZ1506" s="9">
        <f t="shared" si="2701"/>
        <v>4</v>
      </c>
      <c r="CA1506" s="9">
        <v>12</v>
      </c>
      <c r="CB1506" s="78"/>
      <c r="CC1506" s="78">
        <f t="shared" si="2702"/>
        <v>495</v>
      </c>
      <c r="CD1506" s="9">
        <f t="shared" si="2703"/>
        <v>1980</v>
      </c>
      <c r="CE1506" s="10">
        <f t="shared" si="2704"/>
        <v>0.21758241758241759</v>
      </c>
      <c r="CF1506" s="7" t="s">
        <v>535</v>
      </c>
      <c r="CH1506" s="89" t="str">
        <f>IF(N1515="","",N1515)</f>
        <v/>
      </c>
      <c r="CI1506" s="8">
        <v>931</v>
      </c>
      <c r="CJ1506" s="9">
        <f t="shared" si="2705"/>
        <v>91</v>
      </c>
      <c r="CK1506" s="9">
        <v>36</v>
      </c>
      <c r="CL1506" s="9">
        <f t="shared" si="2706"/>
        <v>3</v>
      </c>
      <c r="CM1506" s="9">
        <v>10</v>
      </c>
      <c r="CN1506" s="9">
        <f t="shared" si="2707"/>
        <v>4</v>
      </c>
      <c r="CO1506" s="9">
        <v>12</v>
      </c>
      <c r="CP1506" s="78"/>
      <c r="CQ1506" s="78">
        <f t="shared" si="2708"/>
        <v>495</v>
      </c>
      <c r="CR1506" s="9">
        <f t="shared" si="2709"/>
        <v>1980</v>
      </c>
      <c r="CS1506" s="10">
        <f t="shared" si="2710"/>
        <v>0.21758241758241759</v>
      </c>
      <c r="CT1506" s="7" t="s">
        <v>535</v>
      </c>
      <c r="CU1506" s="250"/>
      <c r="CV1506" s="250"/>
      <c r="CW1506" s="250"/>
      <c r="CX1506" s="250"/>
      <c r="CY1506" s="250"/>
      <c r="CZ1506" s="13"/>
      <c r="DA1506" s="250"/>
      <c r="DI1506" s="250"/>
    </row>
    <row r="1507" spans="1:113" ht="15" customHeight="1" thickTop="1">
      <c r="A1507" s="89">
        <v>45512</v>
      </c>
      <c r="B1507" s="6">
        <f>IF(A1507="","",SUM(D1507:D1510)+SUM(R1507:R1510)+BH1504+BV1504+SUM(AF1507:AF1510))</f>
        <v>987</v>
      </c>
      <c r="C1507" s="78">
        <v>886</v>
      </c>
      <c r="D1507" s="78">
        <f t="shared" ref="D1507:D1530" si="2711">IF(C1507="","",C1507-C1503)</f>
        <v>61</v>
      </c>
      <c r="E1507" s="78">
        <v>14</v>
      </c>
      <c r="F1507" s="78">
        <f t="shared" ref="F1507:F1530" si="2712">IF(E1507="","",E1507-E1503)</f>
        <v>1</v>
      </c>
      <c r="G1507" s="78">
        <v>20</v>
      </c>
      <c r="H1507" s="78">
        <f t="shared" ref="H1507:H1530" si="2713">IF(G1507="","",G1503+I1503-G1507)</f>
        <v>1</v>
      </c>
      <c r="I1507" s="78">
        <v>14</v>
      </c>
      <c r="J1507" s="90" t="str">
        <f t="shared" ref="J1507:K1507" si="2714">IF(C1507="","",J1503)</f>
        <v>サンリオがま口</v>
      </c>
      <c r="K1507" s="91">
        <f t="shared" si="2714"/>
        <v>362</v>
      </c>
      <c r="L1507" s="28">
        <f t="shared" ref="L1507:L1530" si="2715">IF(G1507="","",H1507*K1507)</f>
        <v>362</v>
      </c>
      <c r="M1507" s="29">
        <f t="shared" ref="M1507:M1530" si="2716">IF(H1507="","",L1507/(D1507*100))</f>
        <v>5.9344262295081968E-2</v>
      </c>
      <c r="N1507" s="7"/>
      <c r="P1507" s="89">
        <f>IF(A1507="","",A1507)</f>
        <v>45512</v>
      </c>
      <c r="Q1507" s="78">
        <v>852</v>
      </c>
      <c r="R1507" s="78">
        <f t="shared" ref="R1507:R1530" si="2717">IF(Q1507="","",Q1507-Q1503)</f>
        <v>62</v>
      </c>
      <c r="S1507" s="78">
        <v>9</v>
      </c>
      <c r="T1507" s="78">
        <f t="shared" ref="T1507:T1530" si="2718">IF(S1507="","",S1507-S1503)</f>
        <v>2</v>
      </c>
      <c r="U1507" s="78">
        <v>13</v>
      </c>
      <c r="V1507" s="78">
        <f t="shared" ref="V1507:V1530" si="2719">IF(U1507="","",U1503+W1503-U1507)</f>
        <v>3</v>
      </c>
      <c r="W1507" s="78">
        <v>0</v>
      </c>
      <c r="X1507" s="90" t="str">
        <f t="shared" ref="X1507:Y1507" si="2720">IF(Q1507="","",X1503)</f>
        <v>2CBC</v>
      </c>
      <c r="Y1507" s="91">
        <f t="shared" si="2720"/>
        <v>700</v>
      </c>
      <c r="Z1507" s="28">
        <f t="shared" ref="Z1507:Z1530" si="2721">IF(U1507="","",V1507*Y1507)</f>
        <v>2100</v>
      </c>
      <c r="AA1507" s="29">
        <f t="shared" ref="AA1507:AA1530" si="2722">IF(V1507="","",Z1507/(R1507*100))</f>
        <v>0.33870967741935482</v>
      </c>
      <c r="AB1507" s="7"/>
      <c r="AD1507" s="89">
        <f>IF(A1507="","",A1507)</f>
        <v>45512</v>
      </c>
      <c r="AE1507" s="78">
        <v>149</v>
      </c>
      <c r="AF1507" s="78">
        <f t="shared" ref="AF1507:AF1530" si="2723">IF(AE1507="","",AE1507-AE1503)</f>
        <v>23</v>
      </c>
      <c r="AG1507" s="78">
        <v>2</v>
      </c>
      <c r="AH1507" s="78">
        <f t="shared" ref="AH1507:AH1530" si="2724">IF(AG1507="","",AG1507-AG1503)</f>
        <v>1</v>
      </c>
      <c r="AI1507" s="78">
        <v>15</v>
      </c>
      <c r="AJ1507" s="78">
        <f t="shared" ref="AJ1507:AJ1530" si="2725">IF(AI1507="","",AI1503+AK1503-AI1507)</f>
        <v>1</v>
      </c>
      <c r="AK1507" s="78">
        <v>0</v>
      </c>
      <c r="AL1507" s="90" t="str">
        <f t="shared" ref="AL1507:AM1507" si="2726">IF(AE1507="","",AL1503)</f>
        <v>ジョージがま口</v>
      </c>
      <c r="AM1507" s="91">
        <f t="shared" si="2726"/>
        <v>347</v>
      </c>
      <c r="AN1507" s="28">
        <f t="shared" ref="AN1507:AN1530" si="2727">IF(AI1507="","",AJ1507*AM1507)</f>
        <v>347</v>
      </c>
      <c r="AO1507" s="29">
        <f t="shared" ref="AO1507:AO1530" si="2728">IF(AJ1507="","",AN1507/(AF1507*100))</f>
        <v>0.15086956521739131</v>
      </c>
      <c r="AP1507" s="7"/>
      <c r="AR1507" s="15"/>
      <c r="AS1507" s="8"/>
      <c r="AT1507" s="9" t="str">
        <f t="shared" si="2687"/>
        <v/>
      </c>
      <c r="AU1507" s="9"/>
      <c r="AV1507" s="9" t="str">
        <f t="shared" si="2688"/>
        <v/>
      </c>
      <c r="AW1507" s="9"/>
      <c r="AX1507" s="9" t="str">
        <f t="shared" si="2689"/>
        <v/>
      </c>
      <c r="AY1507" s="9"/>
      <c r="AZ1507" s="90"/>
      <c r="BA1507" s="78" t="str">
        <f t="shared" si="2690"/>
        <v/>
      </c>
      <c r="BB1507" s="9" t="str">
        <f t="shared" si="2691"/>
        <v/>
      </c>
      <c r="BC1507" s="10" t="str">
        <f t="shared" si="2692"/>
        <v/>
      </c>
      <c r="BD1507" s="7"/>
      <c r="BF1507" s="15">
        <f>IF(A1519="","",A1519)</f>
        <v>45523</v>
      </c>
      <c r="BG1507" s="8">
        <v>1191</v>
      </c>
      <c r="BH1507" s="9">
        <f t="shared" si="2693"/>
        <v>110</v>
      </c>
      <c r="BI1507" s="73">
        <v>31</v>
      </c>
      <c r="BJ1507" s="9">
        <f t="shared" si="2694"/>
        <v>3</v>
      </c>
      <c r="BK1507" s="9">
        <v>12</v>
      </c>
      <c r="BL1507" s="9">
        <f t="shared" si="2695"/>
        <v>4</v>
      </c>
      <c r="BM1507" s="9">
        <v>6</v>
      </c>
      <c r="BN1507" s="78">
        <f t="shared" si="2696"/>
        <v>690</v>
      </c>
      <c r="BO1507" s="9">
        <f t="shared" si="2697"/>
        <v>2760</v>
      </c>
      <c r="BP1507" s="10">
        <f t="shared" si="2698"/>
        <v>0.25090909090909091</v>
      </c>
      <c r="BQ1507" s="7"/>
      <c r="BS1507" s="1"/>
      <c r="BT1507" s="89">
        <f>IF(A1519="","",A1519)</f>
        <v>45523</v>
      </c>
      <c r="BU1507" s="8">
        <v>1038</v>
      </c>
      <c r="BV1507" s="9">
        <f t="shared" si="2699"/>
        <v>107</v>
      </c>
      <c r="BW1507" s="9">
        <v>41</v>
      </c>
      <c r="BX1507" s="9">
        <f t="shared" si="2700"/>
        <v>5</v>
      </c>
      <c r="BY1507" s="9">
        <v>17</v>
      </c>
      <c r="BZ1507" s="9">
        <f t="shared" si="2701"/>
        <v>5</v>
      </c>
      <c r="CA1507" s="9">
        <v>8</v>
      </c>
      <c r="CB1507" s="78"/>
      <c r="CC1507" s="78">
        <f t="shared" si="2702"/>
        <v>495</v>
      </c>
      <c r="CD1507" s="9">
        <f t="shared" si="2703"/>
        <v>2475</v>
      </c>
      <c r="CE1507" s="10">
        <f t="shared" si="2704"/>
        <v>0.23130841121495327</v>
      </c>
      <c r="CF1507" s="7"/>
      <c r="CH1507" s="89" t="str">
        <f>IF(N1519="","",N1519)</f>
        <v/>
      </c>
      <c r="CI1507" s="8">
        <v>1038</v>
      </c>
      <c r="CJ1507" s="9">
        <f t="shared" si="2705"/>
        <v>107</v>
      </c>
      <c r="CK1507" s="9">
        <v>41</v>
      </c>
      <c r="CL1507" s="9">
        <f t="shared" si="2706"/>
        <v>5</v>
      </c>
      <c r="CM1507" s="9">
        <v>17</v>
      </c>
      <c r="CN1507" s="9">
        <f t="shared" si="2707"/>
        <v>5</v>
      </c>
      <c r="CO1507" s="9">
        <v>8</v>
      </c>
      <c r="CP1507" s="78"/>
      <c r="CQ1507" s="78">
        <f t="shared" si="2708"/>
        <v>495</v>
      </c>
      <c r="CR1507" s="9">
        <f t="shared" si="2709"/>
        <v>2475</v>
      </c>
      <c r="CS1507" s="10">
        <f t="shared" si="2710"/>
        <v>0.23130841121495327</v>
      </c>
      <c r="CT1507" s="7"/>
      <c r="CU1507" s="250"/>
      <c r="CV1507" s="250"/>
      <c r="CW1507" s="250"/>
      <c r="CX1507" s="250"/>
      <c r="CY1507" s="250"/>
      <c r="CZ1507" s="13"/>
      <c r="DA1507" s="250"/>
      <c r="DI1507" s="250"/>
    </row>
    <row r="1508" spans="1:113" ht="15" customHeight="1">
      <c r="A1508" s="2"/>
      <c r="B1508" s="15"/>
      <c r="C1508" s="9">
        <v>1197</v>
      </c>
      <c r="D1508" s="9">
        <f t="shared" si="2711"/>
        <v>95</v>
      </c>
      <c r="E1508" s="9">
        <v>8</v>
      </c>
      <c r="F1508" s="9">
        <f t="shared" si="2712"/>
        <v>1</v>
      </c>
      <c r="G1508" s="9">
        <v>8</v>
      </c>
      <c r="H1508" s="9">
        <f t="shared" si="2713"/>
        <v>1</v>
      </c>
      <c r="I1508" s="9">
        <v>0</v>
      </c>
      <c r="J1508" s="62" t="str">
        <f t="shared" ref="J1508:K1508" si="2729">IF(C1508="","",J1504)</f>
        <v>ピクミンマスコット</v>
      </c>
      <c r="K1508" s="95">
        <f t="shared" si="2729"/>
        <v>682</v>
      </c>
      <c r="L1508" s="9">
        <f t="shared" si="2715"/>
        <v>682</v>
      </c>
      <c r="M1508" s="10">
        <f t="shared" si="2716"/>
        <v>7.1789473684210528E-2</v>
      </c>
      <c r="N1508" s="7"/>
      <c r="P1508" s="15"/>
      <c r="Q1508" s="9">
        <v>1031</v>
      </c>
      <c r="R1508" s="9">
        <f t="shared" si="2717"/>
        <v>114</v>
      </c>
      <c r="S1508" s="9">
        <v>50</v>
      </c>
      <c r="T1508" s="9">
        <f t="shared" si="2718"/>
        <v>5</v>
      </c>
      <c r="U1508" s="9">
        <v>9</v>
      </c>
      <c r="V1508" s="9">
        <f t="shared" si="2719"/>
        <v>7</v>
      </c>
      <c r="W1508" s="9">
        <v>7</v>
      </c>
      <c r="X1508" s="62" t="str">
        <f t="shared" ref="X1508:Y1508" si="2730">IF(Q1508="","",X1504)</f>
        <v>グミッツェル</v>
      </c>
      <c r="Y1508" s="95">
        <f t="shared" si="2730"/>
        <v>165</v>
      </c>
      <c r="Z1508" s="9">
        <f t="shared" si="2721"/>
        <v>1155</v>
      </c>
      <c r="AA1508" s="10">
        <f t="shared" si="2722"/>
        <v>0.10131578947368421</v>
      </c>
      <c r="AB1508" s="7"/>
      <c r="AD1508" s="15"/>
      <c r="AE1508" s="9">
        <v>109</v>
      </c>
      <c r="AF1508" s="9">
        <f t="shared" si="2723"/>
        <v>55</v>
      </c>
      <c r="AG1508" s="9">
        <v>4</v>
      </c>
      <c r="AH1508" s="9">
        <f t="shared" si="2724"/>
        <v>2</v>
      </c>
      <c r="AI1508" s="9">
        <v>10</v>
      </c>
      <c r="AJ1508" s="9">
        <f t="shared" si="2725"/>
        <v>2</v>
      </c>
      <c r="AK1508" s="9">
        <v>0</v>
      </c>
      <c r="AL1508" s="62" t="str">
        <f t="shared" ref="AL1508:AM1508" si="2731">IF(AE1508="","",AL1504)</f>
        <v>ジャグラーキーケース</v>
      </c>
      <c r="AM1508" s="95">
        <f t="shared" si="2731"/>
        <v>645</v>
      </c>
      <c r="AN1508" s="9">
        <f t="shared" si="2727"/>
        <v>1290</v>
      </c>
      <c r="AO1508" s="10">
        <f t="shared" si="2728"/>
        <v>0.23454545454545456</v>
      </c>
      <c r="AP1508" s="7"/>
      <c r="AR1508" s="15"/>
      <c r="AS1508" s="8"/>
      <c r="AT1508" s="9" t="str">
        <f t="shared" si="2687"/>
        <v/>
      </c>
      <c r="AU1508" s="9"/>
      <c r="AV1508" s="9" t="str">
        <f t="shared" si="2688"/>
        <v/>
      </c>
      <c r="AW1508" s="9"/>
      <c r="AX1508" s="9" t="str">
        <f t="shared" si="2689"/>
        <v/>
      </c>
      <c r="AY1508" s="9"/>
      <c r="AZ1508" s="90"/>
      <c r="BA1508" s="78" t="str">
        <f t="shared" si="2690"/>
        <v/>
      </c>
      <c r="BB1508" s="9" t="str">
        <f t="shared" si="2691"/>
        <v/>
      </c>
      <c r="BC1508" s="10" t="str">
        <f t="shared" si="2692"/>
        <v/>
      </c>
      <c r="BD1508" s="7"/>
      <c r="BF1508" s="15">
        <f>IF(A1523="","",A1523)</f>
        <v>45527</v>
      </c>
      <c r="BG1508" s="8">
        <v>1293</v>
      </c>
      <c r="BH1508" s="9">
        <f t="shared" si="2693"/>
        <v>102</v>
      </c>
      <c r="BI1508" s="73">
        <v>34</v>
      </c>
      <c r="BJ1508" s="9">
        <f t="shared" si="2694"/>
        <v>3</v>
      </c>
      <c r="BK1508" s="9">
        <v>15</v>
      </c>
      <c r="BL1508" s="9">
        <f t="shared" si="2695"/>
        <v>3</v>
      </c>
      <c r="BM1508" s="9">
        <v>0</v>
      </c>
      <c r="BN1508" s="78">
        <f t="shared" si="2696"/>
        <v>690</v>
      </c>
      <c r="BO1508" s="9">
        <f t="shared" si="2697"/>
        <v>2070</v>
      </c>
      <c r="BP1508" s="10">
        <f t="shared" si="2698"/>
        <v>0.20294117647058824</v>
      </c>
      <c r="BQ1508" s="7"/>
      <c r="BS1508" s="1"/>
      <c r="BT1508" s="89">
        <f>IF(A1523="","",A1523)</f>
        <v>45527</v>
      </c>
      <c r="BU1508" s="8">
        <v>1165</v>
      </c>
      <c r="BV1508" s="9">
        <f t="shared" si="2699"/>
        <v>127</v>
      </c>
      <c r="BW1508" s="9">
        <v>44</v>
      </c>
      <c r="BX1508" s="9">
        <f t="shared" si="2700"/>
        <v>3</v>
      </c>
      <c r="BY1508" s="9">
        <v>22</v>
      </c>
      <c r="BZ1508" s="9">
        <f t="shared" si="2701"/>
        <v>3</v>
      </c>
      <c r="CA1508" s="9">
        <v>4</v>
      </c>
      <c r="CB1508" s="78"/>
      <c r="CC1508" s="78">
        <f t="shared" si="2702"/>
        <v>495</v>
      </c>
      <c r="CD1508" s="9">
        <f t="shared" si="2703"/>
        <v>1485</v>
      </c>
      <c r="CE1508" s="10">
        <f t="shared" si="2704"/>
        <v>0.11692913385826771</v>
      </c>
      <c r="CF1508" s="7"/>
      <c r="CH1508" s="89" t="str">
        <f>IF(N1523="","",N1523)</f>
        <v/>
      </c>
      <c r="CI1508" s="8">
        <v>1165</v>
      </c>
      <c r="CJ1508" s="9">
        <f t="shared" si="2705"/>
        <v>127</v>
      </c>
      <c r="CK1508" s="9">
        <v>44</v>
      </c>
      <c r="CL1508" s="9">
        <f t="shared" si="2706"/>
        <v>3</v>
      </c>
      <c r="CM1508" s="9">
        <v>22</v>
      </c>
      <c r="CN1508" s="9">
        <f t="shared" si="2707"/>
        <v>3</v>
      </c>
      <c r="CO1508" s="9">
        <v>4</v>
      </c>
      <c r="CP1508" s="78"/>
      <c r="CQ1508" s="78">
        <f t="shared" si="2708"/>
        <v>495</v>
      </c>
      <c r="CR1508" s="9">
        <f t="shared" si="2709"/>
        <v>1485</v>
      </c>
      <c r="CS1508" s="10">
        <f t="shared" si="2710"/>
        <v>0.11692913385826771</v>
      </c>
      <c r="CT1508" s="7"/>
      <c r="CU1508" s="250"/>
      <c r="CV1508" s="250"/>
      <c r="CW1508" s="250"/>
      <c r="CX1508" s="250"/>
      <c r="CY1508" s="250"/>
      <c r="CZ1508" s="13"/>
      <c r="DA1508" s="250"/>
      <c r="DI1508" s="250"/>
    </row>
    <row r="1509" spans="1:113" ht="15" customHeight="1">
      <c r="A1509" s="15"/>
      <c r="B1509" s="15"/>
      <c r="C1509" s="9">
        <v>996</v>
      </c>
      <c r="D1509" s="9">
        <f t="shared" si="2711"/>
        <v>148</v>
      </c>
      <c r="E1509" s="9">
        <v>24</v>
      </c>
      <c r="F1509" s="9">
        <f t="shared" si="2712"/>
        <v>3</v>
      </c>
      <c r="G1509" s="9">
        <v>13</v>
      </c>
      <c r="H1509" s="9">
        <f t="shared" si="2713"/>
        <v>6</v>
      </c>
      <c r="I1509" s="9">
        <v>3</v>
      </c>
      <c r="J1509" s="62" t="str">
        <f t="shared" ref="J1509:K1509" si="2732">IF(C1509="","",J1505)</f>
        <v>グミッツェルプチ</v>
      </c>
      <c r="K1509" s="9">
        <f t="shared" si="2732"/>
        <v>188</v>
      </c>
      <c r="L1509" s="9">
        <f t="shared" si="2715"/>
        <v>1128</v>
      </c>
      <c r="M1509" s="10">
        <f t="shared" si="2716"/>
        <v>7.6216216216216215E-2</v>
      </c>
      <c r="N1509" s="7"/>
      <c r="P1509" s="15"/>
      <c r="Q1509" s="9">
        <v>571</v>
      </c>
      <c r="R1509" s="9">
        <f t="shared" si="2717"/>
        <v>34</v>
      </c>
      <c r="S1509" s="9">
        <v>12</v>
      </c>
      <c r="T1509" s="9">
        <f t="shared" si="2718"/>
        <v>2</v>
      </c>
      <c r="U1509" s="9">
        <v>37</v>
      </c>
      <c r="V1509" s="9">
        <f t="shared" si="2719"/>
        <v>2</v>
      </c>
      <c r="W1509" s="9">
        <v>0</v>
      </c>
      <c r="X1509" s="62" t="str">
        <f t="shared" ref="X1509:Y1509" si="2733">IF(Q1509="","",X1505)</f>
        <v>SRオーロラシューズ</v>
      </c>
      <c r="Y1509" s="9">
        <f t="shared" si="2733"/>
        <v>369</v>
      </c>
      <c r="Z1509" s="9">
        <f t="shared" si="2721"/>
        <v>738</v>
      </c>
      <c r="AA1509" s="10">
        <f t="shared" si="2722"/>
        <v>0.21705882352941178</v>
      </c>
      <c r="AB1509" s="7"/>
      <c r="AD1509" s="15"/>
      <c r="AE1509" s="9">
        <v>58</v>
      </c>
      <c r="AF1509" s="9">
        <f t="shared" si="2723"/>
        <v>21</v>
      </c>
      <c r="AG1509" s="9">
        <v>2</v>
      </c>
      <c r="AH1509" s="9">
        <f t="shared" si="2724"/>
        <v>0</v>
      </c>
      <c r="AI1509" s="9">
        <v>23</v>
      </c>
      <c r="AJ1509" s="9">
        <f t="shared" si="2725"/>
        <v>0</v>
      </c>
      <c r="AK1509" s="9">
        <v>0</v>
      </c>
      <c r="AL1509" s="62" t="str">
        <f t="shared" ref="AL1509:AM1509" si="2734">IF(AE1509="","",AL1505)</f>
        <v>ラフターマスコット</v>
      </c>
      <c r="AM1509" s="9">
        <f t="shared" si="2734"/>
        <v>440</v>
      </c>
      <c r="AN1509" s="9">
        <f t="shared" si="2727"/>
        <v>0</v>
      </c>
      <c r="AO1509" s="10">
        <f t="shared" si="2728"/>
        <v>0</v>
      </c>
      <c r="AP1509" s="7" t="s">
        <v>536</v>
      </c>
      <c r="AR1509" s="15">
        <f>IF(A1527="","",A1527)</f>
        <v>45532</v>
      </c>
      <c r="AS1509" s="8"/>
      <c r="AT1509" s="9" t="str">
        <f t="shared" si="2687"/>
        <v/>
      </c>
      <c r="AU1509" s="9"/>
      <c r="AV1509" s="9" t="str">
        <f t="shared" si="2688"/>
        <v/>
      </c>
      <c r="AW1509" s="9"/>
      <c r="AX1509" s="9" t="str">
        <f t="shared" si="2689"/>
        <v/>
      </c>
      <c r="AY1509" s="9"/>
      <c r="AZ1509" s="90"/>
      <c r="BA1509" s="78" t="str">
        <f t="shared" si="2690"/>
        <v/>
      </c>
      <c r="BB1509" s="9" t="str">
        <f t="shared" si="2691"/>
        <v/>
      </c>
      <c r="BC1509" s="10" t="str">
        <f t="shared" si="2692"/>
        <v/>
      </c>
      <c r="BD1509" s="7"/>
      <c r="BF1509" s="15">
        <f>IF(A1527="","",A1527)</f>
        <v>45532</v>
      </c>
      <c r="BG1509" s="8">
        <v>1430</v>
      </c>
      <c r="BH1509" s="9">
        <f t="shared" si="2693"/>
        <v>137</v>
      </c>
      <c r="BI1509" s="73">
        <v>38</v>
      </c>
      <c r="BJ1509" s="9">
        <f t="shared" si="2694"/>
        <v>4</v>
      </c>
      <c r="BK1509" s="9">
        <v>11</v>
      </c>
      <c r="BL1509" s="9">
        <f t="shared" si="2695"/>
        <v>4</v>
      </c>
      <c r="BM1509" s="9">
        <v>4</v>
      </c>
      <c r="BN1509" s="78">
        <f t="shared" si="2696"/>
        <v>690</v>
      </c>
      <c r="BO1509" s="9">
        <f t="shared" si="2697"/>
        <v>2760</v>
      </c>
      <c r="BP1509" s="10">
        <f t="shared" si="2698"/>
        <v>0.20145985401459854</v>
      </c>
      <c r="BQ1509" s="7"/>
      <c r="BS1509" s="1"/>
      <c r="BT1509" s="89">
        <f>IF(A1527="","",A1527)</f>
        <v>45532</v>
      </c>
      <c r="BU1509" s="8">
        <v>1364</v>
      </c>
      <c r="BV1509" s="9">
        <f t="shared" si="2699"/>
        <v>199</v>
      </c>
      <c r="BW1509" s="9">
        <v>49</v>
      </c>
      <c r="BX1509" s="9">
        <f t="shared" si="2700"/>
        <v>5</v>
      </c>
      <c r="BY1509" s="9">
        <v>19</v>
      </c>
      <c r="BZ1509" s="9">
        <f t="shared" si="2701"/>
        <v>7</v>
      </c>
      <c r="CA1509" s="9">
        <v>6</v>
      </c>
      <c r="CB1509" s="78"/>
      <c r="CC1509" s="78">
        <f t="shared" si="2702"/>
        <v>495</v>
      </c>
      <c r="CD1509" s="9">
        <f t="shared" si="2703"/>
        <v>3465</v>
      </c>
      <c r="CE1509" s="10">
        <f t="shared" si="2704"/>
        <v>0.17412060301507537</v>
      </c>
      <c r="CF1509" s="7"/>
      <c r="CH1509" s="89"/>
      <c r="CI1509" s="8">
        <v>1364</v>
      </c>
      <c r="CJ1509" s="9">
        <f t="shared" si="2705"/>
        <v>199</v>
      </c>
      <c r="CK1509" s="9">
        <v>49</v>
      </c>
      <c r="CL1509" s="9">
        <f t="shared" si="2706"/>
        <v>5</v>
      </c>
      <c r="CM1509" s="9">
        <v>19</v>
      </c>
      <c r="CN1509" s="9">
        <f t="shared" si="2707"/>
        <v>7</v>
      </c>
      <c r="CO1509" s="9">
        <v>6</v>
      </c>
      <c r="CP1509" s="78"/>
      <c r="CQ1509" s="78">
        <f t="shared" si="2708"/>
        <v>495</v>
      </c>
      <c r="CR1509" s="9">
        <f t="shared" si="2709"/>
        <v>3465</v>
      </c>
      <c r="CS1509" s="10">
        <f t="shared" si="2710"/>
        <v>0.17412060301507537</v>
      </c>
      <c r="CT1509" s="7"/>
      <c r="CU1509" s="250"/>
      <c r="CV1509" s="250"/>
      <c r="CW1509" s="250"/>
      <c r="CX1509" s="250"/>
      <c r="CY1509" s="250"/>
      <c r="CZ1509" s="13"/>
      <c r="DA1509" s="250"/>
      <c r="DI1509" s="250"/>
    </row>
    <row r="1510" spans="1:113" ht="15" customHeight="1" thickBot="1">
      <c r="A1510" s="23"/>
      <c r="B1510" s="23"/>
      <c r="C1510" s="24">
        <v>761</v>
      </c>
      <c r="D1510" s="24">
        <f t="shared" si="2711"/>
        <v>90</v>
      </c>
      <c r="E1510" s="24">
        <v>34</v>
      </c>
      <c r="F1510" s="24">
        <f t="shared" si="2712"/>
        <v>10</v>
      </c>
      <c r="G1510" s="24">
        <v>0</v>
      </c>
      <c r="H1510" s="24">
        <f t="shared" si="2713"/>
        <v>12</v>
      </c>
      <c r="I1510" s="24">
        <v>18</v>
      </c>
      <c r="J1510" s="63" t="str">
        <f t="shared" ref="J1510:K1510" si="2735">IF(C1510="","",J1506)</f>
        <v>プロペラアヒル</v>
      </c>
      <c r="K1510" s="96">
        <f t="shared" si="2735"/>
        <v>180</v>
      </c>
      <c r="L1510" s="24">
        <f t="shared" si="2715"/>
        <v>2160</v>
      </c>
      <c r="M1510" s="26">
        <f t="shared" si="2716"/>
        <v>0.24</v>
      </c>
      <c r="N1510" s="7" t="s">
        <v>537</v>
      </c>
      <c r="P1510" s="23"/>
      <c r="Q1510" s="24">
        <v>574</v>
      </c>
      <c r="R1510" s="24">
        <f t="shared" si="2717"/>
        <v>27</v>
      </c>
      <c r="S1510" s="24">
        <v>20</v>
      </c>
      <c r="T1510" s="24">
        <f t="shared" si="2718"/>
        <v>0</v>
      </c>
      <c r="U1510" s="24">
        <v>28</v>
      </c>
      <c r="V1510" s="24">
        <f t="shared" si="2719"/>
        <v>0</v>
      </c>
      <c r="W1510" s="24">
        <v>-10</v>
      </c>
      <c r="X1510" s="63" t="str">
        <f t="shared" ref="X1510:Y1510" si="2736">IF(Q1510="","",X1506)</f>
        <v>ミニオンがま口</v>
      </c>
      <c r="Y1510" s="96">
        <f t="shared" si="2736"/>
        <v>352</v>
      </c>
      <c r="Z1510" s="24">
        <f t="shared" si="2721"/>
        <v>0</v>
      </c>
      <c r="AA1510" s="26">
        <f t="shared" si="2722"/>
        <v>0</v>
      </c>
      <c r="AB1510" s="7" t="s">
        <v>538</v>
      </c>
      <c r="AD1510" s="23"/>
      <c r="AE1510" s="24">
        <v>164</v>
      </c>
      <c r="AF1510" s="24">
        <f t="shared" si="2723"/>
        <v>82</v>
      </c>
      <c r="AG1510" s="24">
        <v>25</v>
      </c>
      <c r="AH1510" s="24">
        <f t="shared" si="2724"/>
        <v>12</v>
      </c>
      <c r="AI1510" s="24">
        <v>190</v>
      </c>
      <c r="AJ1510" s="24">
        <f t="shared" si="2725"/>
        <v>30</v>
      </c>
      <c r="AK1510" s="24">
        <v>0</v>
      </c>
      <c r="AL1510" s="63" t="str">
        <f t="shared" ref="AL1510:AM1510" si="2737">IF(AE1510="","",AL1506)</f>
        <v>ビーズブレスレット</v>
      </c>
      <c r="AM1510" s="96">
        <f t="shared" si="2737"/>
        <v>50</v>
      </c>
      <c r="AN1510" s="24">
        <f t="shared" si="2727"/>
        <v>1500</v>
      </c>
      <c r="AO1510" s="26">
        <f t="shared" si="2728"/>
        <v>0.18292682926829268</v>
      </c>
      <c r="AP1510" s="7"/>
      <c r="AR1510" s="89" t="str">
        <f>IF(A1531="","",A1531)</f>
        <v/>
      </c>
      <c r="AS1510" s="9"/>
      <c r="AT1510" s="9" t="str">
        <f t="shared" si="2687"/>
        <v/>
      </c>
      <c r="AU1510" s="9"/>
      <c r="AV1510" s="9" t="str">
        <f t="shared" si="2688"/>
        <v/>
      </c>
      <c r="AW1510" s="9"/>
      <c r="AX1510" s="9" t="str">
        <f t="shared" si="2689"/>
        <v/>
      </c>
      <c r="AY1510" s="9"/>
      <c r="AZ1510" s="90"/>
      <c r="BA1510" s="78" t="str">
        <f t="shared" si="2690"/>
        <v/>
      </c>
      <c r="BB1510" s="9" t="str">
        <f t="shared" si="2691"/>
        <v/>
      </c>
      <c r="BC1510" s="10" t="str">
        <f t="shared" si="2692"/>
        <v/>
      </c>
      <c r="BD1510" s="7"/>
      <c r="BF1510" s="89" t="str">
        <f>IF(A1531="","",A1531)</f>
        <v/>
      </c>
      <c r="BG1510" s="9"/>
      <c r="BH1510" s="9"/>
      <c r="BI1510" s="73"/>
      <c r="BJ1510" s="9"/>
      <c r="BK1510" s="9"/>
      <c r="BL1510" s="9"/>
      <c r="BM1510" s="9"/>
      <c r="BN1510" s="78"/>
      <c r="BO1510" s="9"/>
      <c r="BP1510" s="10"/>
      <c r="BQ1510" s="7"/>
      <c r="BS1510" s="1"/>
      <c r="BT1510" s="89"/>
      <c r="BU1510" s="9"/>
      <c r="BV1510" s="9"/>
      <c r="BW1510" s="9"/>
      <c r="BX1510" s="9"/>
      <c r="BY1510" s="9"/>
      <c r="BZ1510" s="9"/>
      <c r="CA1510" s="9"/>
      <c r="CB1510" s="78"/>
      <c r="CC1510" s="78"/>
      <c r="CD1510" s="9"/>
      <c r="CE1510" s="10"/>
      <c r="CF1510" s="7"/>
      <c r="CH1510" s="89"/>
      <c r="CI1510" s="9"/>
      <c r="CJ1510" s="9"/>
      <c r="CK1510" s="9"/>
      <c r="CL1510" s="9"/>
      <c r="CM1510" s="9"/>
      <c r="CN1510" s="9"/>
      <c r="CO1510" s="9"/>
      <c r="CP1510" s="78"/>
      <c r="CQ1510" s="78"/>
      <c r="CR1510" s="9"/>
      <c r="CS1510" s="10"/>
      <c r="CT1510" s="7"/>
      <c r="CU1510" s="250"/>
      <c r="CV1510" s="250"/>
      <c r="CW1510" s="250"/>
      <c r="CX1510" s="250"/>
      <c r="CY1510" s="250"/>
      <c r="CZ1510" s="13"/>
      <c r="DA1510" s="250"/>
      <c r="DI1510" s="250"/>
    </row>
    <row r="1511" spans="1:113" ht="15" customHeight="1" thickTop="1">
      <c r="A1511" s="89">
        <v>45516</v>
      </c>
      <c r="B1511" s="6">
        <f>IF(A1511="","",SUM(D1511:D1514)+SUM(R1511:R1514)+BH1505+BV1505+SUM(AF1511:AF1514))</f>
        <v>1870</v>
      </c>
      <c r="C1511" s="78">
        <v>1136</v>
      </c>
      <c r="D1511" s="78">
        <f t="shared" si="2711"/>
        <v>250</v>
      </c>
      <c r="E1511" s="78">
        <v>22</v>
      </c>
      <c r="F1511" s="78">
        <f t="shared" si="2712"/>
        <v>8</v>
      </c>
      <c r="G1511" s="78">
        <v>26</v>
      </c>
      <c r="H1511" s="78">
        <f t="shared" si="2713"/>
        <v>8</v>
      </c>
      <c r="I1511" s="78">
        <v>8</v>
      </c>
      <c r="J1511" s="90" t="str">
        <f t="shared" ref="J1511:K1511" si="2738">IF(C1511="","",J1507)</f>
        <v>サンリオがま口</v>
      </c>
      <c r="K1511" s="91">
        <f t="shared" si="2738"/>
        <v>362</v>
      </c>
      <c r="L1511" s="28">
        <f t="shared" si="2715"/>
        <v>2896</v>
      </c>
      <c r="M1511" s="29">
        <f t="shared" si="2716"/>
        <v>0.11584</v>
      </c>
      <c r="N1511" s="7"/>
      <c r="P1511" s="89">
        <f>IF(A1511="","",A1511)</f>
        <v>45516</v>
      </c>
      <c r="Q1511" s="78">
        <v>1011</v>
      </c>
      <c r="R1511" s="78">
        <f t="shared" si="2717"/>
        <v>159</v>
      </c>
      <c r="S1511" s="78">
        <v>11</v>
      </c>
      <c r="T1511" s="28">
        <f t="shared" si="2718"/>
        <v>2</v>
      </c>
      <c r="U1511" s="78">
        <v>12</v>
      </c>
      <c r="V1511" s="78">
        <f t="shared" si="2719"/>
        <v>1</v>
      </c>
      <c r="W1511" s="78">
        <v>2</v>
      </c>
      <c r="X1511" s="90" t="str">
        <f t="shared" ref="X1511:Y1511" si="2739">IF(Q1511="","",X1507)</f>
        <v>2CBC</v>
      </c>
      <c r="Y1511" s="91">
        <f t="shared" si="2739"/>
        <v>700</v>
      </c>
      <c r="Z1511" s="28">
        <f t="shared" si="2721"/>
        <v>700</v>
      </c>
      <c r="AA1511" s="29">
        <f t="shared" si="2722"/>
        <v>4.40251572327044E-2</v>
      </c>
      <c r="AB1511" s="7"/>
      <c r="AD1511" s="89">
        <f>IF(A1511="","",A1511)</f>
        <v>45516</v>
      </c>
      <c r="AE1511" s="78">
        <v>249</v>
      </c>
      <c r="AF1511" s="78">
        <f t="shared" si="2723"/>
        <v>100</v>
      </c>
      <c r="AG1511" s="78">
        <v>2</v>
      </c>
      <c r="AH1511" s="28">
        <f t="shared" si="2724"/>
        <v>0</v>
      </c>
      <c r="AI1511" s="78">
        <v>15</v>
      </c>
      <c r="AJ1511" s="78">
        <f t="shared" si="2725"/>
        <v>0</v>
      </c>
      <c r="AK1511" s="78">
        <v>10</v>
      </c>
      <c r="AL1511" s="90" t="str">
        <f t="shared" ref="AL1511:AM1511" si="2740">IF(AE1511="","",AL1507)</f>
        <v>ジョージがま口</v>
      </c>
      <c r="AM1511" s="91">
        <f t="shared" si="2740"/>
        <v>347</v>
      </c>
      <c r="AN1511" s="28">
        <f t="shared" si="2727"/>
        <v>0</v>
      </c>
      <c r="AO1511" s="29">
        <f t="shared" si="2728"/>
        <v>0</v>
      </c>
      <c r="AP1511" s="7"/>
      <c r="AR1511" s="15" t="str">
        <f>IF(A1517="","",A1517)</f>
        <v/>
      </c>
      <c r="AS1511" s="9"/>
      <c r="AT1511" s="9" t="str">
        <f t="shared" si="2687"/>
        <v/>
      </c>
      <c r="AU1511" s="9"/>
      <c r="AV1511" s="9" t="str">
        <f t="shared" si="2688"/>
        <v/>
      </c>
      <c r="AW1511" s="9"/>
      <c r="AX1511" s="9" t="str">
        <f t="shared" si="2689"/>
        <v/>
      </c>
      <c r="AY1511" s="9"/>
      <c r="AZ1511" s="90"/>
      <c r="BA1511" s="78" t="str">
        <f t="shared" si="2690"/>
        <v/>
      </c>
      <c r="BB1511" s="9" t="str">
        <f t="shared" si="2691"/>
        <v/>
      </c>
      <c r="BC1511" s="10" t="str">
        <f t="shared" si="2692"/>
        <v/>
      </c>
      <c r="BD1511" s="7"/>
      <c r="BF1511" s="15" t="str">
        <f>IF(N1517="","",N1517)</f>
        <v/>
      </c>
      <c r="BG1511" s="9"/>
      <c r="BH1511" s="9" t="str">
        <f>IF(BG1511="","",BG1511-BG1510)</f>
        <v/>
      </c>
      <c r="BI1511" s="73"/>
      <c r="BJ1511" s="9" t="str">
        <f>IF(BI1511="","",BI1511-BI1510)</f>
        <v/>
      </c>
      <c r="BK1511" s="9"/>
      <c r="BL1511" s="9" t="str">
        <f>IF(BK1511="","",BK1510+BM1510-BK1511)</f>
        <v/>
      </c>
      <c r="BM1511" s="9"/>
      <c r="BN1511" s="78" t="str">
        <f t="shared" ref="BN1511:BN1519" si="2741">IF(BG1511="","",BN1510)</f>
        <v/>
      </c>
      <c r="BO1511" s="9" t="str">
        <f>IF(BN1511="","",BL1511*BN1511)</f>
        <v/>
      </c>
      <c r="BP1511" s="10" t="str">
        <f>IF(BO1511="","",BO1511/(BH1511*100))</f>
        <v/>
      </c>
      <c r="BQ1511" s="7"/>
      <c r="BS1511" s="1"/>
      <c r="BT1511" s="15"/>
      <c r="BU1511" s="9"/>
      <c r="BV1511" s="9" t="str">
        <f>IF(BU1511="","",BU1511-BU1510)</f>
        <v/>
      </c>
      <c r="BW1511" s="9"/>
      <c r="BX1511" s="9" t="str">
        <f>IF(BW1511="","",BW1511-BW1510)</f>
        <v/>
      </c>
      <c r="BY1511" s="9"/>
      <c r="BZ1511" s="9" t="str">
        <f>IF(BY1511="","",BY1510+CA1510-BY1511)</f>
        <v/>
      </c>
      <c r="CA1511" s="9"/>
      <c r="CB1511" s="78"/>
      <c r="CC1511" s="78" t="str">
        <f t="shared" ref="CC1511:CC1519" si="2742">IF(BU1511="","",CC1510)</f>
        <v/>
      </c>
      <c r="CD1511" s="9" t="str">
        <f>IF(CC1511="","",BZ1511*CC1511)</f>
        <v/>
      </c>
      <c r="CE1511" s="10" t="str">
        <f>IF(CD1511="","",CD1511/(BV1511*100))</f>
        <v/>
      </c>
      <c r="CF1511" s="7"/>
      <c r="CH1511" s="15"/>
      <c r="CI1511" s="9"/>
      <c r="CJ1511" s="9" t="str">
        <f>IF(CI1511="","",CI1511-CI1510)</f>
        <v/>
      </c>
      <c r="CK1511" s="9"/>
      <c r="CL1511" s="9" t="str">
        <f>IF(CK1511="","",CK1511-CK1510)</f>
        <v/>
      </c>
      <c r="CM1511" s="9"/>
      <c r="CN1511" s="9" t="str">
        <f>IF(CM1511="","",CM1510+CO1510-CM1511)</f>
        <v/>
      </c>
      <c r="CO1511" s="9"/>
      <c r="CP1511" s="78"/>
      <c r="CQ1511" s="78" t="str">
        <f t="shared" ref="CQ1511:CQ1519" si="2743">IF(CI1511="","",CQ1510)</f>
        <v/>
      </c>
      <c r="CR1511" s="9" t="str">
        <f>IF(CQ1511="","",CN1511*CQ1511)</f>
        <v/>
      </c>
      <c r="CS1511" s="10" t="str">
        <f>IF(CR1511="","",CR1511/(CJ1511*100))</f>
        <v/>
      </c>
      <c r="CT1511" s="7"/>
      <c r="CU1511" s="250"/>
      <c r="CV1511" s="250"/>
      <c r="CW1511" s="250"/>
      <c r="CX1511" s="250"/>
      <c r="CY1511" s="250"/>
      <c r="CZ1511" s="13"/>
      <c r="DA1511" s="250"/>
      <c r="DI1511" s="250"/>
    </row>
    <row r="1512" spans="1:113" ht="15" customHeight="1">
      <c r="A1512" s="15"/>
      <c r="B1512" s="15"/>
      <c r="C1512" s="9">
        <v>1316</v>
      </c>
      <c r="D1512" s="9">
        <f t="shared" si="2711"/>
        <v>119</v>
      </c>
      <c r="E1512" s="9">
        <v>8</v>
      </c>
      <c r="F1512" s="9">
        <f t="shared" si="2712"/>
        <v>0</v>
      </c>
      <c r="G1512" s="9">
        <v>8</v>
      </c>
      <c r="H1512" s="9">
        <f t="shared" si="2713"/>
        <v>0</v>
      </c>
      <c r="I1512" s="9">
        <v>0</v>
      </c>
      <c r="J1512" s="62" t="str">
        <f t="shared" ref="J1512:K1512" si="2744">IF(C1512="","",J1508)</f>
        <v>ピクミンマスコット</v>
      </c>
      <c r="K1512" s="95">
        <f t="shared" si="2744"/>
        <v>682</v>
      </c>
      <c r="L1512" s="9">
        <f t="shared" si="2715"/>
        <v>0</v>
      </c>
      <c r="M1512" s="10">
        <f t="shared" si="2716"/>
        <v>0</v>
      </c>
      <c r="N1512" s="7"/>
      <c r="P1512" s="15"/>
      <c r="Q1512" s="9">
        <v>1208</v>
      </c>
      <c r="R1512" s="9">
        <f t="shared" si="2717"/>
        <v>177</v>
      </c>
      <c r="S1512" s="9">
        <v>53</v>
      </c>
      <c r="T1512" s="9">
        <f t="shared" si="2718"/>
        <v>3</v>
      </c>
      <c r="U1512" s="9">
        <v>12</v>
      </c>
      <c r="V1512" s="9">
        <f t="shared" si="2719"/>
        <v>4</v>
      </c>
      <c r="W1512" s="9">
        <v>8</v>
      </c>
      <c r="X1512" s="62" t="str">
        <f t="shared" ref="X1512:Y1512" si="2745">IF(Q1512="","",X1508)</f>
        <v>グミッツェル</v>
      </c>
      <c r="Y1512" s="95">
        <f t="shared" si="2745"/>
        <v>165</v>
      </c>
      <c r="Z1512" s="9">
        <f t="shared" si="2721"/>
        <v>660</v>
      </c>
      <c r="AA1512" s="10">
        <f t="shared" si="2722"/>
        <v>3.7288135593220341E-2</v>
      </c>
      <c r="AB1512" s="7"/>
      <c r="AD1512" s="15"/>
      <c r="AE1512" s="9">
        <v>185</v>
      </c>
      <c r="AF1512" s="9">
        <f t="shared" si="2723"/>
        <v>76</v>
      </c>
      <c r="AG1512" s="9">
        <v>10</v>
      </c>
      <c r="AH1512" s="9">
        <f t="shared" si="2724"/>
        <v>6</v>
      </c>
      <c r="AI1512" s="9">
        <v>4</v>
      </c>
      <c r="AJ1512" s="9">
        <f t="shared" si="2725"/>
        <v>6</v>
      </c>
      <c r="AK1512" s="9">
        <v>7</v>
      </c>
      <c r="AL1512" s="62" t="str">
        <f t="shared" ref="AL1512:AM1512" si="2746">IF(AE1512="","",AL1508)</f>
        <v>ジャグラーキーケース</v>
      </c>
      <c r="AM1512" s="95">
        <f t="shared" si="2746"/>
        <v>645</v>
      </c>
      <c r="AN1512" s="9">
        <f t="shared" si="2727"/>
        <v>3870</v>
      </c>
      <c r="AO1512" s="10">
        <f t="shared" si="2728"/>
        <v>0.50921052631578945</v>
      </c>
      <c r="AP1512" s="7" t="s">
        <v>539</v>
      </c>
      <c r="AR1512" s="15"/>
      <c r="AS1512" s="9"/>
      <c r="AT1512" s="9"/>
      <c r="AU1512" s="9"/>
      <c r="AV1512" s="9"/>
      <c r="AW1512" s="9"/>
      <c r="AX1512" s="9"/>
      <c r="AY1512" s="9"/>
      <c r="AZ1512" s="90"/>
      <c r="BA1512" s="78" t="str">
        <f t="shared" si="2690"/>
        <v/>
      </c>
      <c r="BB1512" s="9"/>
      <c r="BC1512" s="10"/>
      <c r="BD1512" s="7"/>
      <c r="BF1512" s="15"/>
      <c r="BG1512" s="9"/>
      <c r="BH1512" s="9"/>
      <c r="BI1512" s="73"/>
      <c r="BJ1512" s="9"/>
      <c r="BK1512" s="9"/>
      <c r="BL1512" s="9"/>
      <c r="BM1512" s="9"/>
      <c r="BN1512" s="78" t="str">
        <f t="shared" si="2741"/>
        <v/>
      </c>
      <c r="BO1512" s="9"/>
      <c r="BP1512" s="10"/>
      <c r="BQ1512" s="7"/>
      <c r="BS1512" s="1"/>
      <c r="BT1512" s="15"/>
      <c r="BU1512" s="9"/>
      <c r="BV1512" s="9"/>
      <c r="BW1512" s="9"/>
      <c r="BX1512" s="9"/>
      <c r="BY1512" s="9"/>
      <c r="BZ1512" s="9"/>
      <c r="CA1512" s="9"/>
      <c r="CB1512" s="78"/>
      <c r="CC1512" s="78" t="str">
        <f t="shared" si="2742"/>
        <v/>
      </c>
      <c r="CD1512" s="9"/>
      <c r="CE1512" s="10"/>
      <c r="CF1512" s="7"/>
      <c r="CH1512" s="15"/>
      <c r="CI1512" s="9"/>
      <c r="CJ1512" s="9"/>
      <c r="CK1512" s="9"/>
      <c r="CL1512" s="9"/>
      <c r="CM1512" s="9"/>
      <c r="CN1512" s="9"/>
      <c r="CO1512" s="9"/>
      <c r="CP1512" s="78"/>
      <c r="CQ1512" s="78" t="str">
        <f t="shared" si="2743"/>
        <v/>
      </c>
      <c r="CR1512" s="9"/>
      <c r="CS1512" s="10"/>
      <c r="CT1512" s="7"/>
      <c r="CU1512" s="250"/>
      <c r="CV1512" s="250"/>
      <c r="CW1512" s="250"/>
      <c r="CX1512" s="250"/>
      <c r="CY1512" s="250"/>
      <c r="CZ1512" s="13"/>
      <c r="DA1512" s="250"/>
      <c r="DI1512" s="250"/>
    </row>
    <row r="1513" spans="1:113" ht="15" customHeight="1">
      <c r="A1513" s="15"/>
      <c r="B1513" s="15"/>
      <c r="C1513" s="9">
        <v>1134</v>
      </c>
      <c r="D1513" s="9">
        <f t="shared" si="2711"/>
        <v>138</v>
      </c>
      <c r="E1513" s="9">
        <v>26</v>
      </c>
      <c r="F1513" s="9">
        <f t="shared" si="2712"/>
        <v>2</v>
      </c>
      <c r="G1513" s="9">
        <v>14</v>
      </c>
      <c r="H1513" s="9">
        <f t="shared" si="2713"/>
        <v>2</v>
      </c>
      <c r="I1513" s="9">
        <v>4</v>
      </c>
      <c r="J1513" s="62" t="str">
        <f t="shared" ref="J1513:K1513" si="2747">IF(C1513="","",J1509)</f>
        <v>グミッツェルプチ</v>
      </c>
      <c r="K1513" s="9">
        <f t="shared" si="2747"/>
        <v>188</v>
      </c>
      <c r="L1513" s="9">
        <f t="shared" si="2715"/>
        <v>376</v>
      </c>
      <c r="M1513" s="10">
        <f t="shared" si="2716"/>
        <v>2.7246376811594204E-2</v>
      </c>
      <c r="N1513" s="7"/>
      <c r="P1513" s="15"/>
      <c r="Q1513" s="9">
        <v>639</v>
      </c>
      <c r="R1513" s="9">
        <f t="shared" si="2717"/>
        <v>68</v>
      </c>
      <c r="S1513" s="9">
        <v>14</v>
      </c>
      <c r="T1513" s="9">
        <f t="shared" si="2718"/>
        <v>2</v>
      </c>
      <c r="U1513" s="9">
        <v>35</v>
      </c>
      <c r="V1513" s="9">
        <f t="shared" si="2719"/>
        <v>2</v>
      </c>
      <c r="W1513" s="9">
        <v>-17</v>
      </c>
      <c r="X1513" s="62" t="str">
        <f t="shared" ref="X1513:Y1513" si="2748">IF(Q1513="","",X1509)</f>
        <v>SRオーロラシューズ</v>
      </c>
      <c r="Y1513" s="9">
        <f t="shared" si="2748"/>
        <v>369</v>
      </c>
      <c r="Z1513" s="9">
        <f t="shared" si="2721"/>
        <v>738</v>
      </c>
      <c r="AA1513" s="10">
        <f t="shared" si="2722"/>
        <v>0.10852941176470589</v>
      </c>
      <c r="AB1513" s="7"/>
      <c r="AD1513" s="15"/>
      <c r="AE1513" s="9">
        <v>130</v>
      </c>
      <c r="AF1513" s="9">
        <f t="shared" si="2723"/>
        <v>72</v>
      </c>
      <c r="AG1513" s="9">
        <v>5</v>
      </c>
      <c r="AH1513" s="9">
        <f t="shared" si="2724"/>
        <v>3</v>
      </c>
      <c r="AI1513" s="9">
        <v>20</v>
      </c>
      <c r="AJ1513" s="9">
        <f t="shared" si="2725"/>
        <v>3</v>
      </c>
      <c r="AK1513" s="9">
        <v>0</v>
      </c>
      <c r="AL1513" s="62" t="str">
        <f t="shared" ref="AL1513:AM1513" si="2749">IF(AE1513="","",AL1509)</f>
        <v>ラフターマスコット</v>
      </c>
      <c r="AM1513" s="9">
        <f t="shared" si="2749"/>
        <v>440</v>
      </c>
      <c r="AN1513" s="9">
        <f t="shared" si="2727"/>
        <v>1320</v>
      </c>
      <c r="AO1513" s="10">
        <f t="shared" si="2728"/>
        <v>0.18333333333333332</v>
      </c>
      <c r="AP1513" s="7" t="s">
        <v>540</v>
      </c>
      <c r="AR1513" s="89"/>
      <c r="AS1513" s="9"/>
      <c r="AT1513" s="9" t="str">
        <f t="shared" ref="AT1513:AT1554" si="2750">IF(AS1513="","",AS1513-AS1512)</f>
        <v/>
      </c>
      <c r="AU1513" s="9"/>
      <c r="AV1513" s="9" t="str">
        <f t="shared" ref="AV1513:AV1555" si="2751">IF(AU1513="","",AU1513-AU1512)</f>
        <v/>
      </c>
      <c r="AW1513" s="9"/>
      <c r="AX1513" s="9" t="str">
        <f t="shared" ref="AX1513:AX1555" si="2752">IF(AW1513="","",AW1512+AY1512-AW1513)</f>
        <v/>
      </c>
      <c r="AY1513" s="9"/>
      <c r="AZ1513" s="90"/>
      <c r="BA1513" s="78" t="str">
        <f t="shared" si="2690"/>
        <v/>
      </c>
      <c r="BB1513" s="9" t="str">
        <f t="shared" ref="BB1513:BB1555" si="2753">IF(BA1513="","",AX1513*BA1513)</f>
        <v/>
      </c>
      <c r="BC1513" s="10" t="str">
        <f t="shared" ref="BC1513:BC1555" si="2754">IF(BB1513="","",BB1513/(AT1513*100))</f>
        <v/>
      </c>
      <c r="BD1513" s="7"/>
      <c r="BF1513" s="89"/>
      <c r="BG1513" s="9"/>
      <c r="BH1513" s="9" t="str">
        <f t="shared" ref="BH1513:BH1554" si="2755">IF(BG1513="","",BG1513-BG1512)</f>
        <v/>
      </c>
      <c r="BI1513" s="73"/>
      <c r="BJ1513" s="9" t="str">
        <f t="shared" ref="BJ1513:BJ1555" si="2756">IF(BI1513="","",BI1513-BI1512)</f>
        <v/>
      </c>
      <c r="BK1513" s="9"/>
      <c r="BL1513" s="9" t="str">
        <f t="shared" ref="BL1513:BL1555" si="2757">IF(BK1513="","",BK1512+BM1512-BK1513)</f>
        <v/>
      </c>
      <c r="BM1513" s="9"/>
      <c r="BN1513" s="78" t="str">
        <f t="shared" si="2741"/>
        <v/>
      </c>
      <c r="BO1513" s="9" t="str">
        <f t="shared" ref="BO1513:BO1555" si="2758">IF(BN1513="","",BL1513*BN1513)</f>
        <v/>
      </c>
      <c r="BP1513" s="10" t="str">
        <f t="shared" ref="BP1513:BP1555" si="2759">IF(BO1513="","",BO1513/(BH1513*100))</f>
        <v/>
      </c>
      <c r="BQ1513" s="7"/>
      <c r="BS1513" s="1"/>
      <c r="BT1513" s="89"/>
      <c r="BU1513" s="9"/>
      <c r="BV1513" s="9" t="str">
        <f t="shared" ref="BV1513:BV1554" si="2760">IF(BU1513="","",BU1513-BU1512)</f>
        <v/>
      </c>
      <c r="BW1513" s="9"/>
      <c r="BX1513" s="9" t="str">
        <f t="shared" ref="BX1513:BX1555" si="2761">IF(BW1513="","",BW1513-BW1512)</f>
        <v/>
      </c>
      <c r="BY1513" s="9"/>
      <c r="BZ1513" s="9" t="str">
        <f t="shared" ref="BZ1513:BZ1555" si="2762">IF(BY1513="","",BY1512+CA1512-BY1513)</f>
        <v/>
      </c>
      <c r="CA1513" s="9"/>
      <c r="CB1513" s="78"/>
      <c r="CC1513" s="78" t="str">
        <f t="shared" si="2742"/>
        <v/>
      </c>
      <c r="CD1513" s="9" t="str">
        <f t="shared" ref="CD1513:CD1555" si="2763">IF(CC1513="","",BZ1513*CC1513)</f>
        <v/>
      </c>
      <c r="CE1513" s="10" t="str">
        <f t="shared" ref="CE1513:CE1555" si="2764">IF(CD1513="","",CD1513/(BV1513*100))</f>
        <v/>
      </c>
      <c r="CF1513" s="7"/>
      <c r="CH1513" s="89"/>
      <c r="CI1513" s="9"/>
      <c r="CJ1513" s="9" t="str">
        <f t="shared" ref="CJ1513:CJ1554" si="2765">IF(CI1513="","",CI1513-CI1512)</f>
        <v/>
      </c>
      <c r="CK1513" s="9"/>
      <c r="CL1513" s="9" t="str">
        <f t="shared" ref="CL1513:CL1555" si="2766">IF(CK1513="","",CK1513-CK1512)</f>
        <v/>
      </c>
      <c r="CM1513" s="9"/>
      <c r="CN1513" s="9" t="str">
        <f t="shared" ref="CN1513:CN1555" si="2767">IF(CM1513="","",CM1512+CO1512-CM1513)</f>
        <v/>
      </c>
      <c r="CO1513" s="9"/>
      <c r="CP1513" s="78"/>
      <c r="CQ1513" s="78" t="str">
        <f t="shared" si="2743"/>
        <v/>
      </c>
      <c r="CR1513" s="9" t="str">
        <f t="shared" ref="CR1513:CR1555" si="2768">IF(CQ1513="","",CN1513*CQ1513)</f>
        <v/>
      </c>
      <c r="CS1513" s="10" t="str">
        <f t="shared" ref="CS1513:CS1555" si="2769">IF(CR1513="","",CR1513/(CJ1513*100))</f>
        <v/>
      </c>
      <c r="CT1513" s="7"/>
      <c r="CU1513" s="250"/>
      <c r="CV1513" s="250"/>
      <c r="CW1513" s="250"/>
      <c r="CX1513" s="250"/>
      <c r="CY1513" s="250"/>
      <c r="CZ1513" s="13"/>
      <c r="DA1513" s="250"/>
      <c r="DI1513" s="250"/>
    </row>
    <row r="1514" spans="1:113" ht="15" customHeight="1" thickBot="1">
      <c r="A1514" s="23"/>
      <c r="B1514" s="23"/>
      <c r="C1514" s="24">
        <v>901</v>
      </c>
      <c r="D1514" s="24">
        <f t="shared" si="2711"/>
        <v>140</v>
      </c>
      <c r="E1514" s="24">
        <v>40</v>
      </c>
      <c r="F1514" s="24">
        <f t="shared" si="2712"/>
        <v>6</v>
      </c>
      <c r="G1514" s="24">
        <v>10</v>
      </c>
      <c r="H1514" s="24">
        <f t="shared" si="2713"/>
        <v>8</v>
      </c>
      <c r="I1514" s="24">
        <v>3</v>
      </c>
      <c r="J1514" s="63" t="str">
        <f t="shared" ref="J1514:K1514" si="2770">IF(C1514="","",J1510)</f>
        <v>プロペラアヒル</v>
      </c>
      <c r="K1514" s="96">
        <f t="shared" si="2770"/>
        <v>180</v>
      </c>
      <c r="L1514" s="24">
        <f t="shared" si="2715"/>
        <v>1440</v>
      </c>
      <c r="M1514" s="26">
        <f t="shared" si="2716"/>
        <v>0.10285714285714286</v>
      </c>
      <c r="N1514" s="7"/>
      <c r="P1514" s="23"/>
      <c r="Q1514" s="24">
        <v>660</v>
      </c>
      <c r="R1514" s="24">
        <f t="shared" si="2717"/>
        <v>86</v>
      </c>
      <c r="S1514" s="24">
        <v>33</v>
      </c>
      <c r="T1514" s="24">
        <f t="shared" si="2718"/>
        <v>13</v>
      </c>
      <c r="U1514" s="24">
        <v>5</v>
      </c>
      <c r="V1514" s="24">
        <f t="shared" si="2719"/>
        <v>13</v>
      </c>
      <c r="W1514" s="24">
        <v>16</v>
      </c>
      <c r="X1514" s="63" t="s">
        <v>452</v>
      </c>
      <c r="Y1514" s="96">
        <v>237</v>
      </c>
      <c r="Z1514" s="24">
        <f t="shared" si="2721"/>
        <v>3081</v>
      </c>
      <c r="AA1514" s="26">
        <f t="shared" si="2722"/>
        <v>0.35825581395348838</v>
      </c>
      <c r="AB1514" s="7"/>
      <c r="AD1514" s="23"/>
      <c r="AE1514" s="24">
        <v>313</v>
      </c>
      <c r="AF1514" s="24">
        <f t="shared" si="2723"/>
        <v>149</v>
      </c>
      <c r="AG1514" s="24">
        <v>36</v>
      </c>
      <c r="AH1514" s="24">
        <f t="shared" si="2724"/>
        <v>11</v>
      </c>
      <c r="AI1514" s="24">
        <v>160</v>
      </c>
      <c r="AJ1514" s="24">
        <f t="shared" si="2725"/>
        <v>30</v>
      </c>
      <c r="AK1514" s="24">
        <v>100</v>
      </c>
      <c r="AL1514" s="63" t="str">
        <f t="shared" ref="AL1514:AM1514" si="2771">IF(AE1514="","",AL1510)</f>
        <v>ビーズブレスレット</v>
      </c>
      <c r="AM1514" s="96">
        <f t="shared" si="2771"/>
        <v>50</v>
      </c>
      <c r="AN1514" s="24">
        <f t="shared" si="2727"/>
        <v>1500</v>
      </c>
      <c r="AO1514" s="26">
        <f t="shared" si="2728"/>
        <v>0.10067114093959731</v>
      </c>
      <c r="AP1514" s="7" t="s">
        <v>540</v>
      </c>
      <c r="AR1514" s="15"/>
      <c r="AS1514" s="9"/>
      <c r="AT1514" s="9" t="str">
        <f t="shared" si="2750"/>
        <v/>
      </c>
      <c r="AU1514" s="9"/>
      <c r="AV1514" s="9" t="str">
        <f t="shared" si="2751"/>
        <v/>
      </c>
      <c r="AW1514" s="9"/>
      <c r="AX1514" s="9" t="str">
        <f t="shared" si="2752"/>
        <v/>
      </c>
      <c r="AY1514" s="9"/>
      <c r="AZ1514" s="90"/>
      <c r="BA1514" s="78" t="str">
        <f t="shared" si="2690"/>
        <v/>
      </c>
      <c r="BB1514" s="9" t="str">
        <f t="shared" si="2753"/>
        <v/>
      </c>
      <c r="BC1514" s="10" t="str">
        <f t="shared" si="2754"/>
        <v/>
      </c>
      <c r="BD1514" s="7"/>
      <c r="BF1514" s="15"/>
      <c r="BG1514" s="9"/>
      <c r="BH1514" s="9" t="str">
        <f t="shared" si="2755"/>
        <v/>
      </c>
      <c r="BI1514" s="73"/>
      <c r="BJ1514" s="9" t="str">
        <f t="shared" si="2756"/>
        <v/>
      </c>
      <c r="BK1514" s="9"/>
      <c r="BL1514" s="9" t="str">
        <f t="shared" si="2757"/>
        <v/>
      </c>
      <c r="BM1514" s="9"/>
      <c r="BN1514" s="78" t="str">
        <f t="shared" si="2741"/>
        <v/>
      </c>
      <c r="BO1514" s="9" t="str">
        <f t="shared" si="2758"/>
        <v/>
      </c>
      <c r="BP1514" s="10" t="str">
        <f t="shared" si="2759"/>
        <v/>
      </c>
      <c r="BQ1514" s="7"/>
      <c r="BS1514" s="1"/>
      <c r="BT1514" s="15"/>
      <c r="BU1514" s="9"/>
      <c r="BV1514" s="9" t="str">
        <f t="shared" si="2760"/>
        <v/>
      </c>
      <c r="BW1514" s="9"/>
      <c r="BX1514" s="9" t="str">
        <f t="shared" si="2761"/>
        <v/>
      </c>
      <c r="BY1514" s="9"/>
      <c r="BZ1514" s="9" t="str">
        <f t="shared" si="2762"/>
        <v/>
      </c>
      <c r="CA1514" s="9"/>
      <c r="CB1514" s="78"/>
      <c r="CC1514" s="78" t="str">
        <f t="shared" si="2742"/>
        <v/>
      </c>
      <c r="CD1514" s="9" t="str">
        <f t="shared" si="2763"/>
        <v/>
      </c>
      <c r="CE1514" s="10" t="str">
        <f t="shared" si="2764"/>
        <v/>
      </c>
      <c r="CF1514" s="7"/>
      <c r="CH1514" s="15"/>
      <c r="CI1514" s="9"/>
      <c r="CJ1514" s="9" t="str">
        <f t="shared" si="2765"/>
        <v/>
      </c>
      <c r="CK1514" s="9"/>
      <c r="CL1514" s="9" t="str">
        <f t="shared" si="2766"/>
        <v/>
      </c>
      <c r="CM1514" s="9"/>
      <c r="CN1514" s="9" t="str">
        <f t="shared" si="2767"/>
        <v/>
      </c>
      <c r="CO1514" s="9"/>
      <c r="CP1514" s="78"/>
      <c r="CQ1514" s="78" t="str">
        <f t="shared" si="2743"/>
        <v/>
      </c>
      <c r="CR1514" s="9" t="str">
        <f t="shared" si="2768"/>
        <v/>
      </c>
      <c r="CS1514" s="10" t="str">
        <f t="shared" si="2769"/>
        <v/>
      </c>
      <c r="CT1514" s="7"/>
      <c r="CU1514" s="250"/>
      <c r="CV1514" s="250"/>
      <c r="CW1514" s="250"/>
      <c r="CX1514" s="250"/>
      <c r="CY1514" s="250"/>
      <c r="CZ1514" s="13"/>
      <c r="DA1514" s="250"/>
      <c r="DI1514" s="250"/>
    </row>
    <row r="1515" spans="1:113" ht="15" customHeight="1" thickTop="1">
      <c r="A1515" s="89">
        <v>45520</v>
      </c>
      <c r="B1515" s="6">
        <f>IF(A1515="","",SUM(D1515:D1518)+SUM(R1515:R1518)+BV1506+BH1506+SUM(AF1515:AF1518))</f>
        <v>2037</v>
      </c>
      <c r="C1515" s="78">
        <v>1231</v>
      </c>
      <c r="D1515" s="78">
        <f t="shared" si="2711"/>
        <v>95</v>
      </c>
      <c r="E1515" s="78">
        <v>26</v>
      </c>
      <c r="F1515" s="78">
        <f t="shared" si="2712"/>
        <v>4</v>
      </c>
      <c r="G1515" s="78">
        <v>30</v>
      </c>
      <c r="H1515" s="78">
        <f t="shared" si="2713"/>
        <v>4</v>
      </c>
      <c r="I1515" s="78">
        <v>0</v>
      </c>
      <c r="J1515" s="90" t="str">
        <f t="shared" ref="J1515:K1515" si="2772">IF(C1515="","",J1511)</f>
        <v>サンリオがま口</v>
      </c>
      <c r="K1515" s="91">
        <f t="shared" si="2772"/>
        <v>362</v>
      </c>
      <c r="L1515" s="28">
        <f t="shared" si="2715"/>
        <v>1448</v>
      </c>
      <c r="M1515" s="29">
        <f t="shared" si="2716"/>
        <v>0.15242105263157896</v>
      </c>
      <c r="N1515" s="7"/>
      <c r="P1515" s="89">
        <f>IF(A1515="","",A1515)</f>
        <v>45520</v>
      </c>
      <c r="Q1515" s="78">
        <v>1168</v>
      </c>
      <c r="R1515" s="78">
        <f t="shared" si="2717"/>
        <v>157</v>
      </c>
      <c r="S1515" s="78">
        <v>15</v>
      </c>
      <c r="T1515" s="78">
        <f t="shared" si="2718"/>
        <v>4</v>
      </c>
      <c r="U1515" s="78">
        <v>9</v>
      </c>
      <c r="V1515" s="78">
        <f t="shared" si="2719"/>
        <v>5</v>
      </c>
      <c r="W1515" s="78">
        <v>7</v>
      </c>
      <c r="X1515" s="90" t="str">
        <f t="shared" ref="X1515:Y1515" si="2773">IF(Q1515="","",X1511)</f>
        <v>2CBC</v>
      </c>
      <c r="Y1515" s="91">
        <f t="shared" si="2773"/>
        <v>700</v>
      </c>
      <c r="Z1515" s="28">
        <f t="shared" si="2721"/>
        <v>3500</v>
      </c>
      <c r="AA1515" s="29">
        <f t="shared" si="2722"/>
        <v>0.22292993630573249</v>
      </c>
      <c r="AB1515" s="7"/>
      <c r="AD1515" s="89">
        <f>IF(A1515="","",A1515)</f>
        <v>45520</v>
      </c>
      <c r="AE1515" s="78">
        <v>336</v>
      </c>
      <c r="AF1515" s="78">
        <f t="shared" si="2723"/>
        <v>87</v>
      </c>
      <c r="AG1515" s="78">
        <v>5</v>
      </c>
      <c r="AH1515" s="78">
        <f t="shared" si="2724"/>
        <v>3</v>
      </c>
      <c r="AI1515" s="78">
        <v>22</v>
      </c>
      <c r="AJ1515" s="78">
        <f t="shared" si="2725"/>
        <v>3</v>
      </c>
      <c r="AK1515" s="78">
        <v>8</v>
      </c>
      <c r="AL1515" s="90" t="str">
        <f t="shared" ref="AL1515:AM1515" si="2774">IF(AE1515="","",AL1511)</f>
        <v>ジョージがま口</v>
      </c>
      <c r="AM1515" s="91">
        <f t="shared" si="2774"/>
        <v>347</v>
      </c>
      <c r="AN1515" s="28">
        <f t="shared" si="2727"/>
        <v>1041</v>
      </c>
      <c r="AO1515" s="29">
        <f t="shared" si="2728"/>
        <v>0.1196551724137931</v>
      </c>
      <c r="AP1515" s="7"/>
      <c r="AR1515" s="15"/>
      <c r="AS1515" s="9"/>
      <c r="AT1515" s="9" t="str">
        <f t="shared" si="2750"/>
        <v/>
      </c>
      <c r="AU1515" s="9"/>
      <c r="AV1515" s="9" t="str">
        <f t="shared" si="2751"/>
        <v/>
      </c>
      <c r="AW1515" s="9"/>
      <c r="AX1515" s="9" t="str">
        <f t="shared" si="2752"/>
        <v/>
      </c>
      <c r="AY1515" s="9"/>
      <c r="AZ1515" s="90"/>
      <c r="BA1515" s="78" t="str">
        <f t="shared" si="2690"/>
        <v/>
      </c>
      <c r="BB1515" s="9" t="str">
        <f t="shared" si="2753"/>
        <v/>
      </c>
      <c r="BC1515" s="10" t="str">
        <f t="shared" si="2754"/>
        <v/>
      </c>
      <c r="BD1515" s="7"/>
      <c r="BF1515" s="15"/>
      <c r="BG1515" s="9"/>
      <c r="BH1515" s="9" t="str">
        <f t="shared" si="2755"/>
        <v/>
      </c>
      <c r="BI1515" s="73"/>
      <c r="BJ1515" s="9" t="str">
        <f t="shared" si="2756"/>
        <v/>
      </c>
      <c r="BK1515" s="9"/>
      <c r="BL1515" s="9" t="str">
        <f t="shared" si="2757"/>
        <v/>
      </c>
      <c r="BM1515" s="9"/>
      <c r="BN1515" s="78" t="str">
        <f t="shared" si="2741"/>
        <v/>
      </c>
      <c r="BO1515" s="9" t="str">
        <f t="shared" si="2758"/>
        <v/>
      </c>
      <c r="BP1515" s="10" t="str">
        <f t="shared" si="2759"/>
        <v/>
      </c>
      <c r="BQ1515" s="7"/>
      <c r="BS1515" s="1"/>
      <c r="BT1515" s="15"/>
      <c r="BU1515" s="9"/>
      <c r="BV1515" s="9" t="str">
        <f t="shared" si="2760"/>
        <v/>
      </c>
      <c r="BW1515" s="9"/>
      <c r="BX1515" s="9" t="str">
        <f t="shared" si="2761"/>
        <v/>
      </c>
      <c r="BY1515" s="9"/>
      <c r="BZ1515" s="9" t="str">
        <f t="shared" si="2762"/>
        <v/>
      </c>
      <c r="CA1515" s="9"/>
      <c r="CB1515" s="78"/>
      <c r="CC1515" s="78" t="str">
        <f t="shared" si="2742"/>
        <v/>
      </c>
      <c r="CD1515" s="9" t="str">
        <f t="shared" si="2763"/>
        <v/>
      </c>
      <c r="CE1515" s="10" t="str">
        <f t="shared" si="2764"/>
        <v/>
      </c>
      <c r="CF1515" s="7"/>
      <c r="CH1515" s="15"/>
      <c r="CI1515" s="9"/>
      <c r="CJ1515" s="9" t="str">
        <f t="shared" si="2765"/>
        <v/>
      </c>
      <c r="CK1515" s="9"/>
      <c r="CL1515" s="9" t="str">
        <f t="shared" si="2766"/>
        <v/>
      </c>
      <c r="CM1515" s="9"/>
      <c r="CN1515" s="9" t="str">
        <f t="shared" si="2767"/>
        <v/>
      </c>
      <c r="CO1515" s="9"/>
      <c r="CP1515" s="78"/>
      <c r="CQ1515" s="78" t="str">
        <f t="shared" si="2743"/>
        <v/>
      </c>
      <c r="CR1515" s="9" t="str">
        <f t="shared" si="2768"/>
        <v/>
      </c>
      <c r="CS1515" s="10" t="str">
        <f t="shared" si="2769"/>
        <v/>
      </c>
      <c r="CT1515" s="7"/>
      <c r="CU1515" s="250"/>
      <c r="CV1515" s="250"/>
      <c r="CW1515" s="250"/>
      <c r="CX1515" s="250"/>
      <c r="CY1515" s="250"/>
      <c r="CZ1515" s="13"/>
      <c r="DA1515" s="250"/>
      <c r="DI1515" s="250"/>
    </row>
    <row r="1516" spans="1:113" ht="15" customHeight="1">
      <c r="A1516" s="2"/>
      <c r="B1516" s="15"/>
      <c r="C1516" s="9">
        <v>1455</v>
      </c>
      <c r="D1516" s="9">
        <f t="shared" si="2711"/>
        <v>139</v>
      </c>
      <c r="E1516" s="9">
        <v>8</v>
      </c>
      <c r="F1516" s="9">
        <f t="shared" si="2712"/>
        <v>0</v>
      </c>
      <c r="G1516" s="9">
        <v>8</v>
      </c>
      <c r="H1516" s="9">
        <f t="shared" si="2713"/>
        <v>0</v>
      </c>
      <c r="I1516" s="9">
        <v>0</v>
      </c>
      <c r="J1516" s="62" t="str">
        <f t="shared" ref="J1516:K1516" si="2775">IF(C1516="","",J1512)</f>
        <v>ピクミンマスコット</v>
      </c>
      <c r="K1516" s="95">
        <f t="shared" si="2775"/>
        <v>682</v>
      </c>
      <c r="L1516" s="9">
        <f t="shared" si="2715"/>
        <v>0</v>
      </c>
      <c r="M1516" s="10">
        <f t="shared" si="2716"/>
        <v>0</v>
      </c>
      <c r="N1516" s="7" t="s">
        <v>541</v>
      </c>
      <c r="P1516" s="15"/>
      <c r="Q1516" s="9">
        <v>1466</v>
      </c>
      <c r="R1516" s="9">
        <f t="shared" si="2717"/>
        <v>258</v>
      </c>
      <c r="S1516" s="9">
        <v>62</v>
      </c>
      <c r="T1516" s="9">
        <f t="shared" si="2718"/>
        <v>9</v>
      </c>
      <c r="U1516" s="9">
        <v>10</v>
      </c>
      <c r="V1516" s="9">
        <f t="shared" si="2719"/>
        <v>10</v>
      </c>
      <c r="W1516" s="9">
        <v>8</v>
      </c>
      <c r="X1516" s="62" t="str">
        <f t="shared" ref="X1516:Y1516" si="2776">IF(Q1516="","",X1512)</f>
        <v>グミッツェル</v>
      </c>
      <c r="Y1516" s="95">
        <f t="shared" si="2776"/>
        <v>165</v>
      </c>
      <c r="Z1516" s="9">
        <f t="shared" si="2721"/>
        <v>1650</v>
      </c>
      <c r="AA1516" s="10">
        <f t="shared" si="2722"/>
        <v>6.3953488372093026E-2</v>
      </c>
      <c r="AB1516" s="7"/>
      <c r="AD1516" s="15"/>
      <c r="AE1516" s="9">
        <v>298</v>
      </c>
      <c r="AF1516" s="9">
        <f t="shared" si="2723"/>
        <v>113</v>
      </c>
      <c r="AG1516" s="9">
        <v>13</v>
      </c>
      <c r="AH1516" s="9">
        <f t="shared" si="2724"/>
        <v>3</v>
      </c>
      <c r="AI1516" s="9">
        <v>8</v>
      </c>
      <c r="AJ1516" s="9">
        <f t="shared" si="2725"/>
        <v>3</v>
      </c>
      <c r="AK1516" s="9">
        <v>10</v>
      </c>
      <c r="AL1516" s="62" t="str">
        <f t="shared" ref="AL1516:AM1516" si="2777">IF(AE1516="","",AL1512)</f>
        <v>ジャグラーキーケース</v>
      </c>
      <c r="AM1516" s="95">
        <f t="shared" si="2777"/>
        <v>645</v>
      </c>
      <c r="AN1516" s="9">
        <f t="shared" si="2727"/>
        <v>1935</v>
      </c>
      <c r="AO1516" s="10">
        <f t="shared" si="2728"/>
        <v>0.17123893805309734</v>
      </c>
      <c r="AP1516" s="7"/>
      <c r="AR1516" s="15"/>
      <c r="AS1516" s="9"/>
      <c r="AT1516" s="9" t="str">
        <f t="shared" si="2750"/>
        <v/>
      </c>
      <c r="AU1516" s="9"/>
      <c r="AV1516" s="9" t="str">
        <f t="shared" si="2751"/>
        <v/>
      </c>
      <c r="AW1516" s="9"/>
      <c r="AX1516" s="9" t="str">
        <f t="shared" si="2752"/>
        <v/>
      </c>
      <c r="AY1516" s="9"/>
      <c r="AZ1516" s="90"/>
      <c r="BA1516" s="78" t="str">
        <f t="shared" si="2690"/>
        <v/>
      </c>
      <c r="BB1516" s="9" t="str">
        <f t="shared" si="2753"/>
        <v/>
      </c>
      <c r="BC1516" s="10" t="str">
        <f t="shared" si="2754"/>
        <v/>
      </c>
      <c r="BD1516" s="7"/>
      <c r="BF1516" s="15"/>
      <c r="BG1516" s="9"/>
      <c r="BH1516" s="9" t="str">
        <f t="shared" si="2755"/>
        <v/>
      </c>
      <c r="BI1516" s="73"/>
      <c r="BJ1516" s="9" t="str">
        <f t="shared" si="2756"/>
        <v/>
      </c>
      <c r="BK1516" s="9"/>
      <c r="BL1516" s="9" t="str">
        <f t="shared" si="2757"/>
        <v/>
      </c>
      <c r="BM1516" s="9"/>
      <c r="BN1516" s="78" t="str">
        <f t="shared" si="2741"/>
        <v/>
      </c>
      <c r="BO1516" s="9" t="str">
        <f t="shared" si="2758"/>
        <v/>
      </c>
      <c r="BP1516" s="10" t="str">
        <f t="shared" si="2759"/>
        <v/>
      </c>
      <c r="BQ1516" s="7"/>
      <c r="BS1516" s="1"/>
      <c r="BT1516" s="15"/>
      <c r="BU1516" s="9"/>
      <c r="BV1516" s="9" t="str">
        <f t="shared" si="2760"/>
        <v/>
      </c>
      <c r="BW1516" s="9"/>
      <c r="BX1516" s="9" t="str">
        <f t="shared" si="2761"/>
        <v/>
      </c>
      <c r="BY1516" s="9"/>
      <c r="BZ1516" s="9" t="str">
        <f t="shared" si="2762"/>
        <v/>
      </c>
      <c r="CA1516" s="9"/>
      <c r="CB1516" s="78"/>
      <c r="CC1516" s="78" t="str">
        <f t="shared" si="2742"/>
        <v/>
      </c>
      <c r="CD1516" s="9" t="str">
        <f t="shared" si="2763"/>
        <v/>
      </c>
      <c r="CE1516" s="10" t="str">
        <f t="shared" si="2764"/>
        <v/>
      </c>
      <c r="CF1516" s="7"/>
      <c r="CH1516" s="15"/>
      <c r="CI1516" s="9"/>
      <c r="CJ1516" s="9" t="str">
        <f t="shared" si="2765"/>
        <v/>
      </c>
      <c r="CK1516" s="9"/>
      <c r="CL1516" s="9" t="str">
        <f t="shared" si="2766"/>
        <v/>
      </c>
      <c r="CM1516" s="9"/>
      <c r="CN1516" s="9" t="str">
        <f t="shared" si="2767"/>
        <v/>
      </c>
      <c r="CO1516" s="9"/>
      <c r="CP1516" s="78"/>
      <c r="CQ1516" s="78" t="str">
        <f t="shared" si="2743"/>
        <v/>
      </c>
      <c r="CR1516" s="9" t="str">
        <f t="shared" si="2768"/>
        <v/>
      </c>
      <c r="CS1516" s="10" t="str">
        <f t="shared" si="2769"/>
        <v/>
      </c>
      <c r="CT1516" s="7"/>
      <c r="CU1516" s="250"/>
      <c r="CV1516" s="250"/>
      <c r="CW1516" s="250"/>
      <c r="CX1516" s="250"/>
      <c r="CY1516" s="250"/>
      <c r="CZ1516" s="13"/>
      <c r="DA1516" s="250"/>
      <c r="DI1516" s="250"/>
    </row>
    <row r="1517" spans="1:113" ht="15" customHeight="1">
      <c r="A1517" s="15"/>
      <c r="B1517" s="15"/>
      <c r="C1517" s="9">
        <v>1322</v>
      </c>
      <c r="D1517" s="9">
        <f t="shared" si="2711"/>
        <v>188</v>
      </c>
      <c r="E1517" s="9">
        <v>31</v>
      </c>
      <c r="F1517" s="9">
        <f t="shared" si="2712"/>
        <v>5</v>
      </c>
      <c r="G1517" s="9">
        <v>13</v>
      </c>
      <c r="H1517" s="9">
        <f t="shared" si="2713"/>
        <v>5</v>
      </c>
      <c r="I1517" s="9">
        <v>9</v>
      </c>
      <c r="J1517" s="62" t="str">
        <f t="shared" ref="J1517:K1517" si="2778">IF(C1517="","",J1513)</f>
        <v>グミッツェルプチ</v>
      </c>
      <c r="K1517" s="9">
        <f t="shared" si="2778"/>
        <v>188</v>
      </c>
      <c r="L1517" s="9">
        <f t="shared" si="2715"/>
        <v>940</v>
      </c>
      <c r="M1517" s="10">
        <f t="shared" si="2716"/>
        <v>0.05</v>
      </c>
      <c r="N1517" s="7"/>
      <c r="P1517" s="15"/>
      <c r="Q1517" s="9">
        <v>802</v>
      </c>
      <c r="R1517" s="9">
        <f t="shared" si="2717"/>
        <v>163</v>
      </c>
      <c r="S1517" s="9">
        <v>18</v>
      </c>
      <c r="T1517" s="9">
        <f t="shared" si="2718"/>
        <v>4</v>
      </c>
      <c r="U1517" s="9">
        <v>14</v>
      </c>
      <c r="V1517" s="9">
        <f t="shared" si="2719"/>
        <v>4</v>
      </c>
      <c r="W1517" s="9">
        <v>0</v>
      </c>
      <c r="X1517" s="62" t="s">
        <v>542</v>
      </c>
      <c r="Y1517" s="9">
        <v>640</v>
      </c>
      <c r="Z1517" s="9">
        <f t="shared" si="2721"/>
        <v>2560</v>
      </c>
      <c r="AA1517" s="10">
        <f t="shared" si="2722"/>
        <v>0.15705521472392639</v>
      </c>
      <c r="AB1517" s="7"/>
      <c r="AD1517" s="15"/>
      <c r="AE1517" s="9">
        <v>221</v>
      </c>
      <c r="AF1517" s="9">
        <f t="shared" si="2723"/>
        <v>91</v>
      </c>
      <c r="AG1517" s="9">
        <v>9</v>
      </c>
      <c r="AH1517" s="9">
        <f t="shared" si="2724"/>
        <v>4</v>
      </c>
      <c r="AI1517" s="9">
        <v>13</v>
      </c>
      <c r="AJ1517" s="9">
        <f t="shared" si="2725"/>
        <v>7</v>
      </c>
      <c r="AK1517" s="9">
        <v>0</v>
      </c>
      <c r="AL1517" s="62" t="str">
        <f t="shared" ref="AL1517:AM1517" si="2779">IF(AE1517="","",AL1513)</f>
        <v>ラフターマスコット</v>
      </c>
      <c r="AM1517" s="9">
        <f t="shared" si="2779"/>
        <v>440</v>
      </c>
      <c r="AN1517" s="9">
        <f t="shared" si="2727"/>
        <v>3080</v>
      </c>
      <c r="AO1517" s="10">
        <f t="shared" si="2728"/>
        <v>0.33846153846153848</v>
      </c>
      <c r="AP1517" s="7"/>
      <c r="AR1517" s="15"/>
      <c r="AS1517" s="9"/>
      <c r="AT1517" s="9" t="str">
        <f t="shared" si="2750"/>
        <v/>
      </c>
      <c r="AU1517" s="9"/>
      <c r="AV1517" s="9" t="str">
        <f t="shared" si="2751"/>
        <v/>
      </c>
      <c r="AW1517" s="9"/>
      <c r="AX1517" s="9" t="str">
        <f t="shared" si="2752"/>
        <v/>
      </c>
      <c r="AY1517" s="9"/>
      <c r="AZ1517" s="90"/>
      <c r="BA1517" s="78" t="str">
        <f t="shared" si="2690"/>
        <v/>
      </c>
      <c r="BB1517" s="9" t="str">
        <f t="shared" si="2753"/>
        <v/>
      </c>
      <c r="BC1517" s="10" t="str">
        <f t="shared" si="2754"/>
        <v/>
      </c>
      <c r="BD1517" s="7"/>
      <c r="BF1517" s="15"/>
      <c r="BG1517" s="9"/>
      <c r="BH1517" s="9" t="str">
        <f t="shared" si="2755"/>
        <v/>
      </c>
      <c r="BI1517" s="73"/>
      <c r="BJ1517" s="9" t="str">
        <f t="shared" si="2756"/>
        <v/>
      </c>
      <c r="BK1517" s="9"/>
      <c r="BL1517" s="9" t="str">
        <f t="shared" si="2757"/>
        <v/>
      </c>
      <c r="BM1517" s="9"/>
      <c r="BN1517" s="78" t="str">
        <f t="shared" si="2741"/>
        <v/>
      </c>
      <c r="BO1517" s="9" t="str">
        <f t="shared" si="2758"/>
        <v/>
      </c>
      <c r="BP1517" s="10" t="str">
        <f t="shared" si="2759"/>
        <v/>
      </c>
      <c r="BQ1517" s="7"/>
      <c r="BS1517" s="1"/>
      <c r="BT1517" s="15"/>
      <c r="BU1517" s="9"/>
      <c r="BV1517" s="9" t="str">
        <f t="shared" si="2760"/>
        <v/>
      </c>
      <c r="BW1517" s="9"/>
      <c r="BX1517" s="9" t="str">
        <f t="shared" si="2761"/>
        <v/>
      </c>
      <c r="BY1517" s="9"/>
      <c r="BZ1517" s="9" t="str">
        <f t="shared" si="2762"/>
        <v/>
      </c>
      <c r="CA1517" s="9"/>
      <c r="CB1517" s="78"/>
      <c r="CC1517" s="78" t="str">
        <f t="shared" si="2742"/>
        <v/>
      </c>
      <c r="CD1517" s="9" t="str">
        <f t="shared" si="2763"/>
        <v/>
      </c>
      <c r="CE1517" s="10" t="str">
        <f t="shared" si="2764"/>
        <v/>
      </c>
      <c r="CF1517" s="7"/>
      <c r="CH1517" s="15"/>
      <c r="CI1517" s="9"/>
      <c r="CJ1517" s="9" t="str">
        <f t="shared" si="2765"/>
        <v/>
      </c>
      <c r="CK1517" s="9"/>
      <c r="CL1517" s="9" t="str">
        <f t="shared" si="2766"/>
        <v/>
      </c>
      <c r="CM1517" s="9"/>
      <c r="CN1517" s="9" t="str">
        <f t="shared" si="2767"/>
        <v/>
      </c>
      <c r="CO1517" s="9"/>
      <c r="CP1517" s="78"/>
      <c r="CQ1517" s="78" t="str">
        <f t="shared" si="2743"/>
        <v/>
      </c>
      <c r="CR1517" s="9" t="str">
        <f t="shared" si="2768"/>
        <v/>
      </c>
      <c r="CS1517" s="10" t="str">
        <f t="shared" si="2769"/>
        <v/>
      </c>
      <c r="CT1517" s="7"/>
    </row>
    <row r="1518" spans="1:113" ht="15" customHeight="1" thickBot="1">
      <c r="A1518" s="23"/>
      <c r="B1518" s="23"/>
      <c r="C1518" s="24">
        <v>1063</v>
      </c>
      <c r="D1518" s="24">
        <f t="shared" si="2711"/>
        <v>162</v>
      </c>
      <c r="E1518" s="24">
        <v>46</v>
      </c>
      <c r="F1518" s="24">
        <f t="shared" si="2712"/>
        <v>6</v>
      </c>
      <c r="G1518" s="24">
        <v>7</v>
      </c>
      <c r="H1518" s="24">
        <f t="shared" si="2713"/>
        <v>6</v>
      </c>
      <c r="I1518" s="24">
        <v>12</v>
      </c>
      <c r="J1518" s="63" t="str">
        <f t="shared" ref="J1518:K1518" si="2780">IF(C1518="","",J1514)</f>
        <v>プロペラアヒル</v>
      </c>
      <c r="K1518" s="96">
        <f t="shared" si="2780"/>
        <v>180</v>
      </c>
      <c r="L1518" s="24">
        <f t="shared" si="2715"/>
        <v>1080</v>
      </c>
      <c r="M1518" s="26">
        <f t="shared" si="2716"/>
        <v>6.6666666666666666E-2</v>
      </c>
      <c r="N1518" s="7"/>
      <c r="P1518" s="23"/>
      <c r="Q1518" s="24">
        <v>796</v>
      </c>
      <c r="R1518" s="24">
        <f t="shared" si="2717"/>
        <v>136</v>
      </c>
      <c r="S1518" s="24">
        <v>35</v>
      </c>
      <c r="T1518" s="24">
        <f t="shared" si="2718"/>
        <v>2</v>
      </c>
      <c r="U1518" s="24">
        <v>19</v>
      </c>
      <c r="V1518" s="24">
        <f t="shared" si="2719"/>
        <v>2</v>
      </c>
      <c r="W1518" s="24">
        <v>4</v>
      </c>
      <c r="X1518" s="63" t="str">
        <f t="shared" ref="X1518:Y1518" si="2781">IF(Q1518="","",X1514)</f>
        <v>クレしんリストバンド</v>
      </c>
      <c r="Y1518" s="96">
        <f t="shared" si="2781"/>
        <v>237</v>
      </c>
      <c r="Z1518" s="24">
        <f t="shared" si="2721"/>
        <v>474</v>
      </c>
      <c r="AA1518" s="26">
        <f t="shared" si="2722"/>
        <v>3.4852941176470587E-2</v>
      </c>
      <c r="AB1518" s="7"/>
      <c r="AD1518" s="23"/>
      <c r="AE1518" s="24">
        <v>509</v>
      </c>
      <c r="AF1518" s="24">
        <f t="shared" si="2723"/>
        <v>196</v>
      </c>
      <c r="AG1518" s="24">
        <v>69</v>
      </c>
      <c r="AH1518" s="24">
        <f t="shared" si="2724"/>
        <v>33</v>
      </c>
      <c r="AI1518" s="24">
        <v>200</v>
      </c>
      <c r="AJ1518" s="24">
        <f t="shared" si="2725"/>
        <v>60</v>
      </c>
      <c r="AK1518" s="24">
        <v>80</v>
      </c>
      <c r="AL1518" s="63" t="str">
        <f t="shared" ref="AL1518:AM1518" si="2782">IF(AE1518="","",AL1514)</f>
        <v>ビーズブレスレット</v>
      </c>
      <c r="AM1518" s="96">
        <f t="shared" si="2782"/>
        <v>50</v>
      </c>
      <c r="AN1518" s="24">
        <f t="shared" si="2727"/>
        <v>3000</v>
      </c>
      <c r="AO1518" s="26">
        <f t="shared" si="2728"/>
        <v>0.15306122448979592</v>
      </c>
      <c r="AP1518" s="7"/>
      <c r="AR1518" s="15"/>
      <c r="AS1518" s="9"/>
      <c r="AT1518" s="9" t="str">
        <f t="shared" si="2750"/>
        <v/>
      </c>
      <c r="AU1518" s="9"/>
      <c r="AV1518" s="9" t="str">
        <f t="shared" si="2751"/>
        <v/>
      </c>
      <c r="AW1518" s="9"/>
      <c r="AX1518" s="9" t="str">
        <f t="shared" si="2752"/>
        <v/>
      </c>
      <c r="AY1518" s="9"/>
      <c r="AZ1518" s="90"/>
      <c r="BA1518" s="78" t="str">
        <f t="shared" si="2690"/>
        <v/>
      </c>
      <c r="BB1518" s="9" t="str">
        <f t="shared" si="2753"/>
        <v/>
      </c>
      <c r="BC1518" s="10" t="str">
        <f t="shared" si="2754"/>
        <v/>
      </c>
      <c r="BD1518" s="7"/>
      <c r="BF1518" s="15"/>
      <c r="BG1518" s="9"/>
      <c r="BH1518" s="9" t="str">
        <f t="shared" si="2755"/>
        <v/>
      </c>
      <c r="BI1518" s="73"/>
      <c r="BJ1518" s="9" t="str">
        <f t="shared" si="2756"/>
        <v/>
      </c>
      <c r="BK1518" s="9"/>
      <c r="BL1518" s="9" t="str">
        <f t="shared" si="2757"/>
        <v/>
      </c>
      <c r="BM1518" s="9"/>
      <c r="BN1518" s="78" t="str">
        <f t="shared" si="2741"/>
        <v/>
      </c>
      <c r="BO1518" s="9" t="str">
        <f t="shared" si="2758"/>
        <v/>
      </c>
      <c r="BP1518" s="10" t="str">
        <f t="shared" si="2759"/>
        <v/>
      </c>
      <c r="BQ1518" s="7"/>
      <c r="BS1518" s="1"/>
      <c r="BT1518" s="15"/>
      <c r="BU1518" s="9"/>
      <c r="BV1518" s="9" t="str">
        <f t="shared" si="2760"/>
        <v/>
      </c>
      <c r="BW1518" s="9"/>
      <c r="BX1518" s="9" t="str">
        <f t="shared" si="2761"/>
        <v/>
      </c>
      <c r="BY1518" s="9"/>
      <c r="BZ1518" s="9" t="str">
        <f t="shared" si="2762"/>
        <v/>
      </c>
      <c r="CA1518" s="9"/>
      <c r="CB1518" s="78"/>
      <c r="CC1518" s="78" t="str">
        <f t="shared" si="2742"/>
        <v/>
      </c>
      <c r="CD1518" s="9" t="str">
        <f t="shared" si="2763"/>
        <v/>
      </c>
      <c r="CE1518" s="10" t="str">
        <f t="shared" si="2764"/>
        <v/>
      </c>
      <c r="CF1518" s="7"/>
      <c r="CH1518" s="15"/>
      <c r="CI1518" s="9"/>
      <c r="CJ1518" s="9" t="str">
        <f t="shared" si="2765"/>
        <v/>
      </c>
      <c r="CK1518" s="9"/>
      <c r="CL1518" s="9" t="str">
        <f t="shared" si="2766"/>
        <v/>
      </c>
      <c r="CM1518" s="9"/>
      <c r="CN1518" s="9" t="str">
        <f t="shared" si="2767"/>
        <v/>
      </c>
      <c r="CO1518" s="9"/>
      <c r="CP1518" s="78"/>
      <c r="CQ1518" s="78" t="str">
        <f t="shared" si="2743"/>
        <v/>
      </c>
      <c r="CR1518" s="9" t="str">
        <f t="shared" si="2768"/>
        <v/>
      </c>
      <c r="CS1518" s="10" t="str">
        <f t="shared" si="2769"/>
        <v/>
      </c>
      <c r="CT1518" s="7"/>
    </row>
    <row r="1519" spans="1:113" ht="15" customHeight="1" thickTop="1">
      <c r="A1519" s="89">
        <v>45523</v>
      </c>
      <c r="B1519" s="6">
        <f>IF(A1519="","",SUM(D1519:D1522)+SUM(R1519:R1522)+BV1507+BH1507+SUM(AF1519:AF1522))</f>
        <v>1490</v>
      </c>
      <c r="C1519" s="78">
        <v>1303</v>
      </c>
      <c r="D1519" s="78">
        <f t="shared" si="2711"/>
        <v>72</v>
      </c>
      <c r="E1519" s="78">
        <v>28</v>
      </c>
      <c r="F1519" s="28">
        <f t="shared" si="2712"/>
        <v>2</v>
      </c>
      <c r="G1519" s="78">
        <v>26</v>
      </c>
      <c r="H1519" s="78">
        <f t="shared" si="2713"/>
        <v>4</v>
      </c>
      <c r="I1519" s="78">
        <v>0</v>
      </c>
      <c r="J1519" s="90" t="str">
        <f t="shared" ref="J1519:K1519" si="2783">IF(C1519="","",J1515)</f>
        <v>サンリオがま口</v>
      </c>
      <c r="K1519" s="91">
        <f t="shared" si="2783"/>
        <v>362</v>
      </c>
      <c r="L1519" s="28">
        <f t="shared" si="2715"/>
        <v>1448</v>
      </c>
      <c r="M1519" s="29">
        <f t="shared" si="2716"/>
        <v>0.2011111111111111</v>
      </c>
      <c r="N1519" s="7"/>
      <c r="P1519" s="89">
        <f>IF(A1519="","",A1519)</f>
        <v>45523</v>
      </c>
      <c r="Q1519" s="78">
        <v>1299</v>
      </c>
      <c r="R1519" s="78">
        <f t="shared" si="2717"/>
        <v>131</v>
      </c>
      <c r="S1519" s="78">
        <v>20</v>
      </c>
      <c r="T1519" s="28">
        <f t="shared" si="2718"/>
        <v>5</v>
      </c>
      <c r="U1519" s="78">
        <v>11</v>
      </c>
      <c r="V1519" s="78">
        <f t="shared" si="2719"/>
        <v>5</v>
      </c>
      <c r="W1519" s="78">
        <v>3</v>
      </c>
      <c r="X1519" s="90" t="str">
        <f t="shared" ref="X1519:Y1519" si="2784">IF(Q1519="","",X1515)</f>
        <v>2CBC</v>
      </c>
      <c r="Y1519" s="91">
        <f t="shared" si="2784"/>
        <v>700</v>
      </c>
      <c r="Z1519" s="28">
        <f t="shared" si="2721"/>
        <v>3500</v>
      </c>
      <c r="AA1519" s="29">
        <f t="shared" si="2722"/>
        <v>0.26717557251908397</v>
      </c>
      <c r="AB1519" s="7"/>
      <c r="AD1519" s="89">
        <f>IF(A1519="","",A1519)</f>
        <v>45523</v>
      </c>
      <c r="AE1519" s="78">
        <v>418</v>
      </c>
      <c r="AF1519" s="78">
        <f t="shared" si="2723"/>
        <v>82</v>
      </c>
      <c r="AG1519" s="78">
        <v>5</v>
      </c>
      <c r="AH1519" s="28">
        <f t="shared" si="2724"/>
        <v>0</v>
      </c>
      <c r="AI1519" s="78">
        <v>30</v>
      </c>
      <c r="AJ1519" s="78">
        <f t="shared" si="2725"/>
        <v>0</v>
      </c>
      <c r="AK1519" s="78">
        <v>0</v>
      </c>
      <c r="AL1519" s="90" t="str">
        <f t="shared" ref="AL1519:AM1519" si="2785">IF(AE1519="","",AL1515)</f>
        <v>ジョージがま口</v>
      </c>
      <c r="AM1519" s="91">
        <f t="shared" si="2785"/>
        <v>347</v>
      </c>
      <c r="AN1519" s="28">
        <f t="shared" si="2727"/>
        <v>0</v>
      </c>
      <c r="AO1519" s="29">
        <f t="shared" si="2728"/>
        <v>0</v>
      </c>
      <c r="AP1519" s="7" t="s">
        <v>543</v>
      </c>
      <c r="AR1519" s="15"/>
      <c r="AS1519" s="9"/>
      <c r="AT1519" s="9" t="str">
        <f t="shared" si="2750"/>
        <v/>
      </c>
      <c r="AU1519" s="9"/>
      <c r="AV1519" s="9" t="str">
        <f t="shared" si="2751"/>
        <v/>
      </c>
      <c r="AW1519" s="9"/>
      <c r="AX1519" s="9" t="str">
        <f t="shared" si="2752"/>
        <v/>
      </c>
      <c r="AY1519" s="9"/>
      <c r="AZ1519" s="90"/>
      <c r="BA1519" s="78" t="str">
        <f t="shared" si="2690"/>
        <v/>
      </c>
      <c r="BB1519" s="9" t="str">
        <f t="shared" si="2753"/>
        <v/>
      </c>
      <c r="BC1519" s="10" t="str">
        <f t="shared" si="2754"/>
        <v/>
      </c>
      <c r="BD1519" s="7"/>
      <c r="BF1519" s="15"/>
      <c r="BG1519" s="9"/>
      <c r="BH1519" s="9" t="str">
        <f t="shared" si="2755"/>
        <v/>
      </c>
      <c r="BI1519" s="73"/>
      <c r="BJ1519" s="9" t="str">
        <f t="shared" si="2756"/>
        <v/>
      </c>
      <c r="BK1519" s="9"/>
      <c r="BL1519" s="9" t="str">
        <f t="shared" si="2757"/>
        <v/>
      </c>
      <c r="BM1519" s="9"/>
      <c r="BN1519" s="78" t="str">
        <f t="shared" si="2741"/>
        <v/>
      </c>
      <c r="BO1519" s="9" t="str">
        <f t="shared" si="2758"/>
        <v/>
      </c>
      <c r="BP1519" s="10" t="str">
        <f t="shared" si="2759"/>
        <v/>
      </c>
      <c r="BQ1519" s="7"/>
      <c r="BS1519" s="1"/>
      <c r="BT1519" s="15"/>
      <c r="BU1519" s="9"/>
      <c r="BV1519" s="9" t="str">
        <f t="shared" si="2760"/>
        <v/>
      </c>
      <c r="BW1519" s="9"/>
      <c r="BX1519" s="9" t="str">
        <f t="shared" si="2761"/>
        <v/>
      </c>
      <c r="BY1519" s="9"/>
      <c r="BZ1519" s="9" t="str">
        <f t="shared" si="2762"/>
        <v/>
      </c>
      <c r="CA1519" s="9"/>
      <c r="CB1519" s="78"/>
      <c r="CC1519" s="78" t="str">
        <f t="shared" si="2742"/>
        <v/>
      </c>
      <c r="CD1519" s="9" t="str">
        <f t="shared" si="2763"/>
        <v/>
      </c>
      <c r="CE1519" s="10" t="str">
        <f t="shared" si="2764"/>
        <v/>
      </c>
      <c r="CF1519" s="7"/>
      <c r="CH1519" s="15"/>
      <c r="CI1519" s="9"/>
      <c r="CJ1519" s="9" t="str">
        <f t="shared" si="2765"/>
        <v/>
      </c>
      <c r="CK1519" s="9"/>
      <c r="CL1519" s="9" t="str">
        <f t="shared" si="2766"/>
        <v/>
      </c>
      <c r="CM1519" s="9"/>
      <c r="CN1519" s="9" t="str">
        <f t="shared" si="2767"/>
        <v/>
      </c>
      <c r="CO1519" s="9"/>
      <c r="CP1519" s="78"/>
      <c r="CQ1519" s="78" t="str">
        <f t="shared" si="2743"/>
        <v/>
      </c>
      <c r="CR1519" s="9" t="str">
        <f t="shared" si="2768"/>
        <v/>
      </c>
      <c r="CS1519" s="10" t="str">
        <f t="shared" si="2769"/>
        <v/>
      </c>
      <c r="CT1519" s="7"/>
    </row>
    <row r="1520" spans="1:113" ht="15" customHeight="1">
      <c r="A1520" s="15"/>
      <c r="B1520" s="15"/>
      <c r="C1520" s="9">
        <v>1516</v>
      </c>
      <c r="D1520" s="9">
        <f t="shared" si="2711"/>
        <v>61</v>
      </c>
      <c r="E1520" s="9">
        <v>8</v>
      </c>
      <c r="F1520" s="9">
        <f t="shared" si="2712"/>
        <v>0</v>
      </c>
      <c r="G1520" s="9">
        <v>7</v>
      </c>
      <c r="H1520" s="9">
        <f t="shared" si="2713"/>
        <v>1</v>
      </c>
      <c r="I1520" s="9">
        <v>4</v>
      </c>
      <c r="J1520" s="62" t="str">
        <f t="shared" ref="J1520:K1520" si="2786">IF(C1520="","",J1516)</f>
        <v>ピクミンマスコット</v>
      </c>
      <c r="K1520" s="95">
        <f t="shared" si="2786"/>
        <v>682</v>
      </c>
      <c r="L1520" s="9">
        <f t="shared" si="2715"/>
        <v>682</v>
      </c>
      <c r="M1520" s="10">
        <f t="shared" si="2716"/>
        <v>0.11180327868852459</v>
      </c>
      <c r="N1520" s="7" t="s">
        <v>544</v>
      </c>
      <c r="P1520" s="15"/>
      <c r="Q1520" s="9">
        <v>1659</v>
      </c>
      <c r="R1520" s="9">
        <f t="shared" si="2717"/>
        <v>193</v>
      </c>
      <c r="S1520" s="9">
        <v>71</v>
      </c>
      <c r="T1520" s="9">
        <f t="shared" si="2718"/>
        <v>9</v>
      </c>
      <c r="U1520" s="9">
        <v>8</v>
      </c>
      <c r="V1520" s="9">
        <f t="shared" si="2719"/>
        <v>10</v>
      </c>
      <c r="W1520" s="1">
        <v>8</v>
      </c>
      <c r="X1520" s="62" t="str">
        <f t="shared" ref="X1520:Y1520" si="2787">IF(Q1520="","",X1516)</f>
        <v>グミッツェル</v>
      </c>
      <c r="Y1520" s="9">
        <f t="shared" si="2787"/>
        <v>165</v>
      </c>
      <c r="Z1520" s="9">
        <f t="shared" si="2721"/>
        <v>1650</v>
      </c>
      <c r="AA1520" s="10">
        <f t="shared" si="2722"/>
        <v>8.549222797927461E-2</v>
      </c>
      <c r="AB1520" s="7"/>
      <c r="AD1520" s="15"/>
      <c r="AE1520" s="9">
        <v>565</v>
      </c>
      <c r="AF1520" s="9">
        <f t="shared" si="2723"/>
        <v>267</v>
      </c>
      <c r="AG1520" s="9">
        <v>16</v>
      </c>
      <c r="AH1520" s="9">
        <f t="shared" si="2724"/>
        <v>3</v>
      </c>
      <c r="AI1520" s="9">
        <v>16</v>
      </c>
      <c r="AJ1520" s="9">
        <f t="shared" si="2725"/>
        <v>2</v>
      </c>
      <c r="AK1520" s="1">
        <v>0</v>
      </c>
      <c r="AL1520" s="62" t="str">
        <f t="shared" ref="AL1520:AM1520" si="2788">IF(AE1520="","",AL1516)</f>
        <v>ジャグラーキーケース</v>
      </c>
      <c r="AM1520" s="9">
        <f t="shared" si="2788"/>
        <v>645</v>
      </c>
      <c r="AN1520" s="9">
        <f t="shared" si="2727"/>
        <v>1290</v>
      </c>
      <c r="AO1520" s="10">
        <f t="shared" si="2728"/>
        <v>4.8314606741573035E-2</v>
      </c>
      <c r="AP1520" s="7"/>
      <c r="AR1520" s="15"/>
      <c r="AS1520" s="9"/>
      <c r="AT1520" s="9" t="str">
        <f t="shared" si="2750"/>
        <v/>
      </c>
      <c r="AU1520" s="9"/>
      <c r="AV1520" s="9" t="str">
        <f t="shared" si="2751"/>
        <v/>
      </c>
      <c r="AW1520" s="9"/>
      <c r="AX1520" s="9" t="str">
        <f t="shared" si="2752"/>
        <v/>
      </c>
      <c r="AY1520" s="9"/>
      <c r="AZ1520" s="62"/>
      <c r="BA1520" s="9"/>
      <c r="BB1520" s="9" t="str">
        <f t="shared" si="2753"/>
        <v/>
      </c>
      <c r="BC1520" s="10" t="str">
        <f t="shared" si="2754"/>
        <v/>
      </c>
      <c r="BD1520" s="7"/>
      <c r="BF1520" s="15"/>
      <c r="BG1520" s="9"/>
      <c r="BH1520" s="9" t="str">
        <f t="shared" si="2755"/>
        <v/>
      </c>
      <c r="BI1520" s="73"/>
      <c r="BJ1520" s="9" t="str">
        <f t="shared" si="2756"/>
        <v/>
      </c>
      <c r="BK1520" s="9"/>
      <c r="BL1520" s="9" t="str">
        <f t="shared" si="2757"/>
        <v/>
      </c>
      <c r="BM1520" s="9"/>
      <c r="BN1520" s="9"/>
      <c r="BO1520" s="9" t="str">
        <f t="shared" si="2758"/>
        <v/>
      </c>
      <c r="BP1520" s="10" t="str">
        <f t="shared" si="2759"/>
        <v/>
      </c>
      <c r="BQ1520" s="7"/>
      <c r="BS1520" s="1"/>
      <c r="BT1520" s="15"/>
      <c r="BU1520" s="9"/>
      <c r="BV1520" s="9" t="str">
        <f t="shared" si="2760"/>
        <v/>
      </c>
      <c r="BW1520" s="9"/>
      <c r="BX1520" s="9" t="str">
        <f t="shared" si="2761"/>
        <v/>
      </c>
      <c r="BY1520" s="9"/>
      <c r="BZ1520" s="9" t="str">
        <f t="shared" si="2762"/>
        <v/>
      </c>
      <c r="CA1520" s="9"/>
      <c r="CB1520" s="9"/>
      <c r="CC1520" s="9"/>
      <c r="CD1520" s="9" t="str">
        <f t="shared" si="2763"/>
        <v/>
      </c>
      <c r="CE1520" s="10" t="str">
        <f t="shared" si="2764"/>
        <v/>
      </c>
      <c r="CF1520" s="7"/>
      <c r="CH1520" s="15"/>
      <c r="CI1520" s="9"/>
      <c r="CJ1520" s="9" t="str">
        <f t="shared" si="2765"/>
        <v/>
      </c>
      <c r="CK1520" s="9"/>
      <c r="CL1520" s="9" t="str">
        <f t="shared" si="2766"/>
        <v/>
      </c>
      <c r="CM1520" s="9"/>
      <c r="CN1520" s="9" t="str">
        <f t="shared" si="2767"/>
        <v/>
      </c>
      <c r="CO1520" s="9"/>
      <c r="CP1520" s="9"/>
      <c r="CQ1520" s="9"/>
      <c r="CR1520" s="9" t="str">
        <f t="shared" si="2768"/>
        <v/>
      </c>
      <c r="CS1520" s="10" t="str">
        <f t="shared" si="2769"/>
        <v/>
      </c>
      <c r="CT1520" s="7"/>
    </row>
    <row r="1521" spans="1:98" ht="15" customHeight="1">
      <c r="A1521" s="15"/>
      <c r="B1521" s="15"/>
      <c r="C1521" s="9">
        <v>1407</v>
      </c>
      <c r="D1521" s="9">
        <f t="shared" si="2711"/>
        <v>85</v>
      </c>
      <c r="E1521" s="9">
        <v>35</v>
      </c>
      <c r="F1521" s="9">
        <f t="shared" si="2712"/>
        <v>4</v>
      </c>
      <c r="G1521" s="9">
        <v>18</v>
      </c>
      <c r="H1521" s="9">
        <f t="shared" si="2713"/>
        <v>4</v>
      </c>
      <c r="I1521" s="9">
        <v>0</v>
      </c>
      <c r="J1521" s="62" t="str">
        <f t="shared" ref="J1521:K1521" si="2789">IF(C1521="","",J1517)</f>
        <v>グミッツェルプチ</v>
      </c>
      <c r="K1521" s="9">
        <f t="shared" si="2789"/>
        <v>188</v>
      </c>
      <c r="L1521" s="9">
        <f t="shared" si="2715"/>
        <v>752</v>
      </c>
      <c r="M1521" s="10">
        <f t="shared" si="2716"/>
        <v>8.847058823529412E-2</v>
      </c>
      <c r="N1521" s="7"/>
      <c r="P1521" s="15"/>
      <c r="Q1521" s="9">
        <v>837</v>
      </c>
      <c r="R1521" s="9">
        <f t="shared" si="2717"/>
        <v>35</v>
      </c>
      <c r="S1521" s="9">
        <v>19</v>
      </c>
      <c r="T1521" s="9">
        <f t="shared" si="2718"/>
        <v>1</v>
      </c>
      <c r="U1521" s="9">
        <v>13</v>
      </c>
      <c r="V1521" s="9">
        <f t="shared" si="2719"/>
        <v>1</v>
      </c>
      <c r="W1521" s="9">
        <v>6</v>
      </c>
      <c r="X1521" s="62" t="str">
        <f t="shared" ref="X1521:Y1521" si="2790">IF(Q1521="","",X1517)</f>
        <v>ちいかわMC</v>
      </c>
      <c r="Y1521" s="9">
        <f t="shared" si="2790"/>
        <v>640</v>
      </c>
      <c r="Z1521" s="9">
        <f t="shared" si="2721"/>
        <v>640</v>
      </c>
      <c r="AA1521" s="10">
        <f t="shared" si="2722"/>
        <v>0.18285714285714286</v>
      </c>
      <c r="AB1521" s="7" t="s">
        <v>545</v>
      </c>
      <c r="AD1521" s="15"/>
      <c r="AE1521" s="9">
        <v>276</v>
      </c>
      <c r="AF1521" s="9">
        <f t="shared" si="2723"/>
        <v>55</v>
      </c>
      <c r="AG1521" s="9">
        <v>10</v>
      </c>
      <c r="AH1521" s="9">
        <f t="shared" si="2724"/>
        <v>1</v>
      </c>
      <c r="AI1521" s="9">
        <v>12</v>
      </c>
      <c r="AJ1521" s="9">
        <f t="shared" si="2725"/>
        <v>1</v>
      </c>
      <c r="AK1521" s="9">
        <v>14</v>
      </c>
      <c r="AL1521" s="62" t="str">
        <f t="shared" ref="AL1521:AM1521" si="2791">IF(AE1521="","",AL1517)</f>
        <v>ラフターマスコット</v>
      </c>
      <c r="AM1521" s="9">
        <f t="shared" si="2791"/>
        <v>440</v>
      </c>
      <c r="AN1521" s="9">
        <f t="shared" si="2727"/>
        <v>440</v>
      </c>
      <c r="AO1521" s="10">
        <f t="shared" si="2728"/>
        <v>0.08</v>
      </c>
      <c r="AP1521" s="7" t="s">
        <v>546</v>
      </c>
      <c r="AR1521" s="15"/>
      <c r="AS1521" s="9"/>
      <c r="AT1521" s="9" t="str">
        <f t="shared" si="2750"/>
        <v/>
      </c>
      <c r="AU1521" s="9"/>
      <c r="AV1521" s="9" t="str">
        <f t="shared" si="2751"/>
        <v/>
      </c>
      <c r="AW1521" s="9"/>
      <c r="AX1521" s="9" t="str">
        <f t="shared" si="2752"/>
        <v/>
      </c>
      <c r="AY1521" s="9"/>
      <c r="AZ1521" s="62"/>
      <c r="BA1521" s="9"/>
      <c r="BB1521" s="9" t="str">
        <f t="shared" si="2753"/>
        <v/>
      </c>
      <c r="BC1521" s="10" t="str">
        <f t="shared" si="2754"/>
        <v/>
      </c>
      <c r="BD1521" s="7"/>
      <c r="BF1521" s="15"/>
      <c r="BG1521" s="9"/>
      <c r="BH1521" s="9" t="str">
        <f t="shared" si="2755"/>
        <v/>
      </c>
      <c r="BI1521" s="73"/>
      <c r="BJ1521" s="9" t="str">
        <f t="shared" si="2756"/>
        <v/>
      </c>
      <c r="BK1521" s="9"/>
      <c r="BL1521" s="9" t="str">
        <f t="shared" si="2757"/>
        <v/>
      </c>
      <c r="BM1521" s="9"/>
      <c r="BN1521" s="9"/>
      <c r="BO1521" s="9" t="str">
        <f t="shared" si="2758"/>
        <v/>
      </c>
      <c r="BP1521" s="10" t="str">
        <f t="shared" si="2759"/>
        <v/>
      </c>
      <c r="BQ1521" s="7"/>
      <c r="BS1521" s="1"/>
      <c r="BT1521" s="15"/>
      <c r="BU1521" s="9"/>
      <c r="BV1521" s="9" t="str">
        <f t="shared" si="2760"/>
        <v/>
      </c>
      <c r="BW1521" s="9"/>
      <c r="BX1521" s="9" t="str">
        <f t="shared" si="2761"/>
        <v/>
      </c>
      <c r="BY1521" s="9"/>
      <c r="BZ1521" s="9" t="str">
        <f t="shared" si="2762"/>
        <v/>
      </c>
      <c r="CA1521" s="9"/>
      <c r="CB1521" s="9"/>
      <c r="CC1521" s="9"/>
      <c r="CD1521" s="9" t="str">
        <f t="shared" si="2763"/>
        <v/>
      </c>
      <c r="CE1521" s="10" t="str">
        <f t="shared" si="2764"/>
        <v/>
      </c>
      <c r="CF1521" s="7"/>
      <c r="CH1521" s="15"/>
      <c r="CI1521" s="9"/>
      <c r="CJ1521" s="9" t="str">
        <f t="shared" si="2765"/>
        <v/>
      </c>
      <c r="CK1521" s="9"/>
      <c r="CL1521" s="9" t="str">
        <f t="shared" si="2766"/>
        <v/>
      </c>
      <c r="CM1521" s="9"/>
      <c r="CN1521" s="9" t="str">
        <f t="shared" si="2767"/>
        <v/>
      </c>
      <c r="CO1521" s="9"/>
      <c r="CP1521" s="9"/>
      <c r="CQ1521" s="9"/>
      <c r="CR1521" s="9" t="str">
        <f t="shared" si="2768"/>
        <v/>
      </c>
      <c r="CS1521" s="10" t="str">
        <f t="shared" si="2769"/>
        <v/>
      </c>
      <c r="CT1521" s="7"/>
    </row>
    <row r="1522" spans="1:98" ht="15" customHeight="1" thickBot="1">
      <c r="A1522" s="23"/>
      <c r="B1522" s="23"/>
      <c r="C1522" s="24">
        <v>1181</v>
      </c>
      <c r="D1522" s="24">
        <f t="shared" si="2711"/>
        <v>118</v>
      </c>
      <c r="E1522" s="24">
        <v>52</v>
      </c>
      <c r="F1522" s="24">
        <f t="shared" si="2712"/>
        <v>6</v>
      </c>
      <c r="G1522" s="24">
        <v>13</v>
      </c>
      <c r="H1522" s="24">
        <f t="shared" si="2713"/>
        <v>6</v>
      </c>
      <c r="I1522" s="24">
        <v>4</v>
      </c>
      <c r="J1522" s="63" t="str">
        <f t="shared" ref="J1522:K1522" si="2792">IF(C1522="","",J1518)</f>
        <v>プロペラアヒル</v>
      </c>
      <c r="K1522" s="96">
        <f t="shared" si="2792"/>
        <v>180</v>
      </c>
      <c r="L1522" s="24">
        <f t="shared" si="2715"/>
        <v>1080</v>
      </c>
      <c r="M1522" s="26">
        <f t="shared" si="2716"/>
        <v>9.152542372881356E-2</v>
      </c>
      <c r="N1522" s="7"/>
      <c r="P1522" s="23"/>
      <c r="Q1522" s="24">
        <v>865</v>
      </c>
      <c r="R1522" s="24">
        <f t="shared" si="2717"/>
        <v>69</v>
      </c>
      <c r="S1522" s="24">
        <v>37</v>
      </c>
      <c r="T1522" s="24">
        <f t="shared" si="2718"/>
        <v>2</v>
      </c>
      <c r="U1522" s="24">
        <v>22</v>
      </c>
      <c r="V1522" s="24">
        <f t="shared" si="2719"/>
        <v>1</v>
      </c>
      <c r="W1522" s="24">
        <v>0</v>
      </c>
      <c r="X1522" s="63" t="str">
        <f t="shared" ref="X1522:Y1522" si="2793">IF(Q1522="","",X1518)</f>
        <v>クレしんリストバンド</v>
      </c>
      <c r="Y1522" s="96">
        <f t="shared" si="2793"/>
        <v>237</v>
      </c>
      <c r="Z1522" s="24">
        <f t="shared" si="2721"/>
        <v>237</v>
      </c>
      <c r="AA1522" s="26">
        <f t="shared" si="2722"/>
        <v>3.4347826086956523E-2</v>
      </c>
      <c r="AB1522" s="7"/>
      <c r="AD1522" s="23"/>
      <c r="AE1522" s="24">
        <v>614</v>
      </c>
      <c r="AF1522" s="24">
        <f t="shared" si="2723"/>
        <v>105</v>
      </c>
      <c r="AG1522" s="24">
        <v>90</v>
      </c>
      <c r="AH1522" s="24">
        <f t="shared" si="2724"/>
        <v>21</v>
      </c>
      <c r="AI1522" s="24">
        <v>250</v>
      </c>
      <c r="AJ1522" s="24">
        <f t="shared" si="2725"/>
        <v>30</v>
      </c>
      <c r="AK1522" s="24">
        <v>45</v>
      </c>
      <c r="AL1522" s="63" t="str">
        <f t="shared" ref="AL1522:AM1522" si="2794">IF(AE1522="","",AL1518)</f>
        <v>ビーズブレスレット</v>
      </c>
      <c r="AM1522" s="96">
        <f t="shared" si="2794"/>
        <v>50</v>
      </c>
      <c r="AN1522" s="24">
        <f t="shared" si="2727"/>
        <v>1500</v>
      </c>
      <c r="AO1522" s="26">
        <f t="shared" si="2728"/>
        <v>0.14285714285714285</v>
      </c>
      <c r="AP1522" s="7"/>
      <c r="AR1522" s="15"/>
      <c r="AS1522" s="9"/>
      <c r="AT1522" s="9" t="str">
        <f t="shared" si="2750"/>
        <v/>
      </c>
      <c r="AU1522" s="9"/>
      <c r="AV1522" s="9" t="str">
        <f t="shared" si="2751"/>
        <v/>
      </c>
      <c r="AW1522" s="9"/>
      <c r="AX1522" s="9" t="str">
        <f t="shared" si="2752"/>
        <v/>
      </c>
      <c r="AY1522" s="9"/>
      <c r="AZ1522" s="62"/>
      <c r="BA1522" s="9"/>
      <c r="BB1522" s="9" t="str">
        <f t="shared" si="2753"/>
        <v/>
      </c>
      <c r="BC1522" s="10" t="str">
        <f t="shared" si="2754"/>
        <v/>
      </c>
      <c r="BD1522" s="7"/>
      <c r="BF1522" s="15"/>
      <c r="BG1522" s="9"/>
      <c r="BH1522" s="9" t="str">
        <f t="shared" si="2755"/>
        <v/>
      </c>
      <c r="BI1522" s="73"/>
      <c r="BJ1522" s="9" t="str">
        <f t="shared" si="2756"/>
        <v/>
      </c>
      <c r="BK1522" s="9"/>
      <c r="BL1522" s="9" t="str">
        <f t="shared" si="2757"/>
        <v/>
      </c>
      <c r="BM1522" s="9"/>
      <c r="BN1522" s="9"/>
      <c r="BO1522" s="9" t="str">
        <f t="shared" si="2758"/>
        <v/>
      </c>
      <c r="BP1522" s="10" t="str">
        <f t="shared" si="2759"/>
        <v/>
      </c>
      <c r="BQ1522" s="7"/>
      <c r="BS1522" s="1"/>
      <c r="BT1522" s="15"/>
      <c r="BU1522" s="9"/>
      <c r="BV1522" s="9" t="str">
        <f t="shared" si="2760"/>
        <v/>
      </c>
      <c r="BW1522" s="9"/>
      <c r="BX1522" s="9" t="str">
        <f t="shared" si="2761"/>
        <v/>
      </c>
      <c r="BY1522" s="9"/>
      <c r="BZ1522" s="9" t="str">
        <f t="shared" si="2762"/>
        <v/>
      </c>
      <c r="CA1522" s="9"/>
      <c r="CB1522" s="9"/>
      <c r="CC1522" s="9"/>
      <c r="CD1522" s="9" t="str">
        <f t="shared" si="2763"/>
        <v/>
      </c>
      <c r="CE1522" s="10" t="str">
        <f t="shared" si="2764"/>
        <v/>
      </c>
      <c r="CF1522" s="7"/>
      <c r="CH1522" s="15"/>
      <c r="CI1522" s="9"/>
      <c r="CJ1522" s="9" t="str">
        <f t="shared" si="2765"/>
        <v/>
      </c>
      <c r="CK1522" s="9"/>
      <c r="CL1522" s="9" t="str">
        <f t="shared" si="2766"/>
        <v/>
      </c>
      <c r="CM1522" s="9"/>
      <c r="CN1522" s="9" t="str">
        <f t="shared" si="2767"/>
        <v/>
      </c>
      <c r="CO1522" s="9"/>
      <c r="CP1522" s="9"/>
      <c r="CQ1522" s="9"/>
      <c r="CR1522" s="9" t="str">
        <f t="shared" si="2768"/>
        <v/>
      </c>
      <c r="CS1522" s="10" t="str">
        <f t="shared" si="2769"/>
        <v/>
      </c>
      <c r="CT1522" s="7"/>
    </row>
    <row r="1523" spans="1:98" ht="15" customHeight="1" thickTop="1">
      <c r="A1523" s="89">
        <v>45527</v>
      </c>
      <c r="B1523" s="6">
        <f>IF(A1523="","",SUM(D1523:D1526)+SUM(R1523:R1526)+SUM(AF1523:AF1526)+BV1508+BH1508)</f>
        <v>1346</v>
      </c>
      <c r="C1523" s="78">
        <v>1416</v>
      </c>
      <c r="D1523" s="78">
        <f t="shared" si="2711"/>
        <v>113</v>
      </c>
      <c r="E1523" s="78">
        <v>33</v>
      </c>
      <c r="F1523" s="78">
        <f t="shared" si="2712"/>
        <v>5</v>
      </c>
      <c r="G1523" s="78">
        <v>19</v>
      </c>
      <c r="H1523" s="78">
        <f t="shared" si="2713"/>
        <v>7</v>
      </c>
      <c r="I1523" s="78">
        <v>0</v>
      </c>
      <c r="J1523" s="90" t="str">
        <f t="shared" ref="J1523:K1523" si="2795">IF(C1523="","",J1519)</f>
        <v>サンリオがま口</v>
      </c>
      <c r="K1523" s="91">
        <f t="shared" si="2795"/>
        <v>362</v>
      </c>
      <c r="L1523" s="28">
        <f t="shared" si="2715"/>
        <v>2534</v>
      </c>
      <c r="M1523" s="29">
        <f t="shared" si="2716"/>
        <v>0.22424778761061948</v>
      </c>
      <c r="N1523" s="7"/>
      <c r="P1523" s="89">
        <f>IF(A1523="","",A1523)</f>
        <v>45527</v>
      </c>
      <c r="Q1523" s="78">
        <v>1378</v>
      </c>
      <c r="R1523" s="78">
        <f t="shared" si="2717"/>
        <v>79</v>
      </c>
      <c r="S1523" s="78">
        <v>22</v>
      </c>
      <c r="T1523" s="78">
        <f t="shared" si="2718"/>
        <v>2</v>
      </c>
      <c r="U1523" s="78">
        <v>12</v>
      </c>
      <c r="V1523" s="78">
        <f t="shared" si="2719"/>
        <v>2</v>
      </c>
      <c r="W1523" s="78">
        <v>0</v>
      </c>
      <c r="X1523" s="90" t="str">
        <f t="shared" ref="X1523:Y1523" si="2796">IF(Q1523="","",X1519)</f>
        <v>2CBC</v>
      </c>
      <c r="Y1523" s="91">
        <f t="shared" si="2796"/>
        <v>700</v>
      </c>
      <c r="Z1523" s="28">
        <f t="shared" si="2721"/>
        <v>1400</v>
      </c>
      <c r="AA1523" s="29">
        <f t="shared" si="2722"/>
        <v>0.17721518987341772</v>
      </c>
      <c r="AB1523" s="7"/>
      <c r="AD1523" s="89">
        <f>IF(A1523="","",A1523)</f>
        <v>45527</v>
      </c>
      <c r="AE1523" s="78">
        <v>494</v>
      </c>
      <c r="AF1523" s="78">
        <f t="shared" si="2723"/>
        <v>76</v>
      </c>
      <c r="AG1523" s="78">
        <v>8</v>
      </c>
      <c r="AH1523" s="78">
        <f t="shared" si="2724"/>
        <v>3</v>
      </c>
      <c r="AI1523" s="78">
        <v>26</v>
      </c>
      <c r="AJ1523" s="78">
        <f t="shared" si="2725"/>
        <v>4</v>
      </c>
      <c r="AK1523" s="78">
        <v>0</v>
      </c>
      <c r="AL1523" s="90" t="str">
        <f t="shared" ref="AL1523:AM1523" si="2797">IF(AE1523="","",AL1519)</f>
        <v>ジョージがま口</v>
      </c>
      <c r="AM1523" s="91">
        <f t="shared" si="2797"/>
        <v>347</v>
      </c>
      <c r="AN1523" s="28">
        <f t="shared" si="2727"/>
        <v>1388</v>
      </c>
      <c r="AO1523" s="29">
        <f t="shared" si="2728"/>
        <v>0.18263157894736842</v>
      </c>
      <c r="AP1523" s="7" t="s">
        <v>547</v>
      </c>
      <c r="AR1523" s="15"/>
      <c r="AS1523" s="9"/>
      <c r="AT1523" s="9" t="str">
        <f t="shared" si="2750"/>
        <v/>
      </c>
      <c r="AU1523" s="9"/>
      <c r="AV1523" s="9" t="str">
        <f t="shared" si="2751"/>
        <v/>
      </c>
      <c r="AW1523" s="9"/>
      <c r="AX1523" s="9" t="str">
        <f t="shared" si="2752"/>
        <v/>
      </c>
      <c r="AY1523" s="9"/>
      <c r="AZ1523" s="62"/>
      <c r="BA1523" s="9"/>
      <c r="BB1523" s="9" t="str">
        <f t="shared" si="2753"/>
        <v/>
      </c>
      <c r="BC1523" s="10" t="str">
        <f t="shared" si="2754"/>
        <v/>
      </c>
      <c r="BD1523" s="7"/>
      <c r="BF1523" s="15"/>
      <c r="BG1523" s="9"/>
      <c r="BH1523" s="9" t="str">
        <f t="shared" si="2755"/>
        <v/>
      </c>
      <c r="BI1523" s="73"/>
      <c r="BJ1523" s="9" t="str">
        <f t="shared" si="2756"/>
        <v/>
      </c>
      <c r="BK1523" s="9"/>
      <c r="BL1523" s="9" t="str">
        <f t="shared" si="2757"/>
        <v/>
      </c>
      <c r="BM1523" s="9"/>
      <c r="BN1523" s="9"/>
      <c r="BO1523" s="9" t="str">
        <f t="shared" si="2758"/>
        <v/>
      </c>
      <c r="BP1523" s="10" t="str">
        <f t="shared" si="2759"/>
        <v/>
      </c>
      <c r="BQ1523" s="7"/>
      <c r="BS1523" s="1"/>
      <c r="BT1523" s="15"/>
      <c r="BU1523" s="9"/>
      <c r="BV1523" s="9" t="str">
        <f t="shared" si="2760"/>
        <v/>
      </c>
      <c r="BW1523" s="9"/>
      <c r="BX1523" s="9" t="str">
        <f t="shared" si="2761"/>
        <v/>
      </c>
      <c r="BY1523" s="9"/>
      <c r="BZ1523" s="9" t="str">
        <f t="shared" si="2762"/>
        <v/>
      </c>
      <c r="CA1523" s="9"/>
      <c r="CB1523" s="9"/>
      <c r="CC1523" s="9"/>
      <c r="CD1523" s="9" t="str">
        <f t="shared" si="2763"/>
        <v/>
      </c>
      <c r="CE1523" s="10" t="str">
        <f t="shared" si="2764"/>
        <v/>
      </c>
      <c r="CF1523" s="7"/>
      <c r="CH1523" s="15"/>
      <c r="CI1523" s="9"/>
      <c r="CJ1523" s="9" t="str">
        <f t="shared" si="2765"/>
        <v/>
      </c>
      <c r="CK1523" s="9"/>
      <c r="CL1523" s="9" t="str">
        <f t="shared" si="2766"/>
        <v/>
      </c>
      <c r="CM1523" s="9"/>
      <c r="CN1523" s="9" t="str">
        <f t="shared" si="2767"/>
        <v/>
      </c>
      <c r="CO1523" s="9"/>
      <c r="CP1523" s="9"/>
      <c r="CQ1523" s="9"/>
      <c r="CR1523" s="9" t="str">
        <f t="shared" si="2768"/>
        <v/>
      </c>
      <c r="CS1523" s="10" t="str">
        <f t="shared" si="2769"/>
        <v/>
      </c>
      <c r="CT1523" s="7"/>
    </row>
    <row r="1524" spans="1:98" ht="15" customHeight="1">
      <c r="A1524" s="15"/>
      <c r="B1524" s="15"/>
      <c r="C1524" s="9">
        <v>1648</v>
      </c>
      <c r="D1524" s="9">
        <f t="shared" si="2711"/>
        <v>132</v>
      </c>
      <c r="E1524" s="9">
        <v>8</v>
      </c>
      <c r="F1524" s="9">
        <f t="shared" si="2712"/>
        <v>0</v>
      </c>
      <c r="G1524" s="9">
        <v>10</v>
      </c>
      <c r="H1524" s="9">
        <f t="shared" si="2713"/>
        <v>1</v>
      </c>
      <c r="I1524" s="9">
        <v>0</v>
      </c>
      <c r="J1524" s="62" t="str">
        <f t="shared" ref="J1524:K1524" si="2798">IF(C1524="","",J1520)</f>
        <v>ピクミンマスコット</v>
      </c>
      <c r="K1524" s="95">
        <f t="shared" si="2798"/>
        <v>682</v>
      </c>
      <c r="L1524" s="9">
        <f t="shared" si="2715"/>
        <v>682</v>
      </c>
      <c r="M1524" s="10">
        <f t="shared" si="2716"/>
        <v>5.1666666666666666E-2</v>
      </c>
      <c r="N1524" s="7"/>
      <c r="P1524" s="15"/>
      <c r="Q1524" s="9">
        <v>1796</v>
      </c>
      <c r="R1524" s="9">
        <f t="shared" si="2717"/>
        <v>137</v>
      </c>
      <c r="S1524" s="9">
        <v>75</v>
      </c>
      <c r="T1524" s="9">
        <f t="shared" si="2718"/>
        <v>4</v>
      </c>
      <c r="U1524" s="9">
        <v>12</v>
      </c>
      <c r="V1524" s="78">
        <f t="shared" si="2719"/>
        <v>4</v>
      </c>
      <c r="W1524" s="9">
        <v>2</v>
      </c>
      <c r="X1524" s="62" t="str">
        <f t="shared" ref="X1524:Y1524" si="2799">IF(Q1524="","",X1520)</f>
        <v>グミッツェル</v>
      </c>
      <c r="Y1524" s="95">
        <f t="shared" si="2799"/>
        <v>165</v>
      </c>
      <c r="Z1524" s="9">
        <f t="shared" si="2721"/>
        <v>660</v>
      </c>
      <c r="AA1524" s="10">
        <f t="shared" si="2722"/>
        <v>4.8175182481751823E-2</v>
      </c>
      <c r="AB1524" s="22"/>
      <c r="AD1524" s="15"/>
      <c r="AE1524" s="9">
        <v>673</v>
      </c>
      <c r="AF1524" s="9">
        <f t="shared" si="2723"/>
        <v>108</v>
      </c>
      <c r="AG1524" s="9">
        <v>20</v>
      </c>
      <c r="AH1524" s="9">
        <f t="shared" si="2724"/>
        <v>4</v>
      </c>
      <c r="AI1524" s="9">
        <v>11</v>
      </c>
      <c r="AJ1524" s="78">
        <f t="shared" si="2725"/>
        <v>5</v>
      </c>
      <c r="AK1524" s="9">
        <v>0</v>
      </c>
      <c r="AL1524" s="62" t="str">
        <f t="shared" ref="AL1524:AM1524" si="2800">IF(AE1524="","",AL1520)</f>
        <v>ジャグラーキーケース</v>
      </c>
      <c r="AM1524" s="95">
        <f t="shared" si="2800"/>
        <v>645</v>
      </c>
      <c r="AN1524" s="9">
        <f t="shared" si="2727"/>
        <v>3225</v>
      </c>
      <c r="AO1524" s="10">
        <f t="shared" si="2728"/>
        <v>0.2986111111111111</v>
      </c>
      <c r="AP1524" s="7"/>
      <c r="AR1524" s="15"/>
      <c r="AS1524" s="9"/>
      <c r="AT1524" s="9" t="str">
        <f t="shared" si="2750"/>
        <v/>
      </c>
      <c r="AU1524" s="9"/>
      <c r="AV1524" s="9" t="str">
        <f t="shared" si="2751"/>
        <v/>
      </c>
      <c r="AW1524" s="9"/>
      <c r="AX1524" s="9" t="str">
        <f t="shared" si="2752"/>
        <v/>
      </c>
      <c r="AY1524" s="9"/>
      <c r="AZ1524" s="62"/>
      <c r="BA1524" s="9"/>
      <c r="BB1524" s="9" t="str">
        <f t="shared" si="2753"/>
        <v/>
      </c>
      <c r="BC1524" s="10" t="str">
        <f t="shared" si="2754"/>
        <v/>
      </c>
      <c r="BD1524" s="7"/>
      <c r="BF1524" s="15"/>
      <c r="BG1524" s="9"/>
      <c r="BH1524" s="9" t="str">
        <f t="shared" si="2755"/>
        <v/>
      </c>
      <c r="BI1524" s="73"/>
      <c r="BJ1524" s="9" t="str">
        <f t="shared" si="2756"/>
        <v/>
      </c>
      <c r="BK1524" s="9"/>
      <c r="BL1524" s="9" t="str">
        <f t="shared" si="2757"/>
        <v/>
      </c>
      <c r="BM1524" s="9"/>
      <c r="BN1524" s="9"/>
      <c r="BO1524" s="9" t="str">
        <f t="shared" si="2758"/>
        <v/>
      </c>
      <c r="BP1524" s="10" t="str">
        <f t="shared" si="2759"/>
        <v/>
      </c>
      <c r="BQ1524" s="7"/>
      <c r="BS1524" s="1"/>
      <c r="BT1524" s="15"/>
      <c r="BU1524" s="9"/>
      <c r="BV1524" s="9" t="str">
        <f t="shared" si="2760"/>
        <v/>
      </c>
      <c r="BW1524" s="9"/>
      <c r="BX1524" s="9" t="str">
        <f t="shared" si="2761"/>
        <v/>
      </c>
      <c r="BY1524" s="9"/>
      <c r="BZ1524" s="9" t="str">
        <f t="shared" si="2762"/>
        <v/>
      </c>
      <c r="CA1524" s="9"/>
      <c r="CB1524" s="9"/>
      <c r="CC1524" s="9"/>
      <c r="CD1524" s="9" t="str">
        <f t="shared" si="2763"/>
        <v/>
      </c>
      <c r="CE1524" s="10" t="str">
        <f t="shared" si="2764"/>
        <v/>
      </c>
      <c r="CF1524" s="7"/>
      <c r="CH1524" s="15"/>
      <c r="CI1524" s="9"/>
      <c r="CJ1524" s="9" t="str">
        <f t="shared" si="2765"/>
        <v/>
      </c>
      <c r="CK1524" s="9"/>
      <c r="CL1524" s="9" t="str">
        <f t="shared" si="2766"/>
        <v/>
      </c>
      <c r="CM1524" s="9"/>
      <c r="CN1524" s="9" t="str">
        <f t="shared" si="2767"/>
        <v/>
      </c>
      <c r="CO1524" s="9"/>
      <c r="CP1524" s="9"/>
      <c r="CQ1524" s="9"/>
      <c r="CR1524" s="9" t="str">
        <f t="shared" si="2768"/>
        <v/>
      </c>
      <c r="CS1524" s="10" t="str">
        <f t="shared" si="2769"/>
        <v/>
      </c>
      <c r="CT1524" s="7"/>
    </row>
    <row r="1525" spans="1:98" ht="15" customHeight="1">
      <c r="A1525" s="15"/>
      <c r="B1525" s="15"/>
      <c r="C1525" s="9">
        <v>1487</v>
      </c>
      <c r="D1525" s="9">
        <f t="shared" si="2711"/>
        <v>80</v>
      </c>
      <c r="E1525" s="9">
        <v>37</v>
      </c>
      <c r="F1525" s="9">
        <f t="shared" si="2712"/>
        <v>2</v>
      </c>
      <c r="G1525" s="9">
        <v>16</v>
      </c>
      <c r="H1525" s="9">
        <f t="shared" si="2713"/>
        <v>2</v>
      </c>
      <c r="I1525" s="9">
        <v>0</v>
      </c>
      <c r="J1525" s="62" t="str">
        <f t="shared" ref="J1525:K1525" si="2801">IF(C1525="","",J1521)</f>
        <v>グミッツェルプチ</v>
      </c>
      <c r="K1525" s="9">
        <f t="shared" si="2801"/>
        <v>188</v>
      </c>
      <c r="L1525" s="9">
        <f t="shared" si="2715"/>
        <v>376</v>
      </c>
      <c r="M1525" s="10">
        <f t="shared" si="2716"/>
        <v>4.7E-2</v>
      </c>
      <c r="N1525" s="7"/>
      <c r="P1525" s="15"/>
      <c r="Q1525" s="9">
        <v>874</v>
      </c>
      <c r="R1525" s="9">
        <f t="shared" si="2717"/>
        <v>37</v>
      </c>
      <c r="S1525" s="9">
        <v>20</v>
      </c>
      <c r="T1525" s="9">
        <f t="shared" si="2718"/>
        <v>1</v>
      </c>
      <c r="U1525" s="9">
        <v>18</v>
      </c>
      <c r="V1525" s="9">
        <f t="shared" si="2719"/>
        <v>1</v>
      </c>
      <c r="W1525" s="9">
        <v>-8</v>
      </c>
      <c r="X1525" s="62" t="str">
        <f t="shared" ref="X1525:Y1525" si="2802">IF(Q1525="","",X1521)</f>
        <v>ちいかわMC</v>
      </c>
      <c r="Y1525" s="9">
        <f t="shared" si="2802"/>
        <v>640</v>
      </c>
      <c r="Z1525" s="9">
        <f t="shared" si="2721"/>
        <v>640</v>
      </c>
      <c r="AA1525" s="35">
        <f t="shared" si="2722"/>
        <v>0.17297297297297298</v>
      </c>
      <c r="AB1525" s="31"/>
      <c r="AD1525" s="15"/>
      <c r="AE1525" s="9">
        <v>322</v>
      </c>
      <c r="AF1525" s="9">
        <f t="shared" si="2723"/>
        <v>46</v>
      </c>
      <c r="AG1525" s="9">
        <v>14</v>
      </c>
      <c r="AH1525" s="9">
        <f t="shared" si="2724"/>
        <v>4</v>
      </c>
      <c r="AI1525" s="9">
        <v>21</v>
      </c>
      <c r="AJ1525" s="9">
        <f t="shared" si="2725"/>
        <v>5</v>
      </c>
      <c r="AK1525" s="9">
        <v>-1</v>
      </c>
      <c r="AL1525" s="62" t="s">
        <v>548</v>
      </c>
      <c r="AM1525" s="9">
        <v>525</v>
      </c>
      <c r="AN1525" s="9">
        <f t="shared" si="2727"/>
        <v>2625</v>
      </c>
      <c r="AO1525" s="10">
        <f t="shared" si="2728"/>
        <v>0.57065217391304346</v>
      </c>
      <c r="AP1525" s="7" t="s">
        <v>549</v>
      </c>
      <c r="AR1525" s="15"/>
      <c r="AS1525" s="9"/>
      <c r="AT1525" s="9" t="str">
        <f t="shared" si="2750"/>
        <v/>
      </c>
      <c r="AU1525" s="9"/>
      <c r="AV1525" s="9" t="str">
        <f t="shared" si="2751"/>
        <v/>
      </c>
      <c r="AW1525" s="9"/>
      <c r="AX1525" s="9" t="str">
        <f t="shared" si="2752"/>
        <v/>
      </c>
      <c r="AY1525" s="9"/>
      <c r="AZ1525" s="62"/>
      <c r="BA1525" s="9"/>
      <c r="BB1525" s="9" t="str">
        <f t="shared" si="2753"/>
        <v/>
      </c>
      <c r="BC1525" s="10" t="str">
        <f t="shared" si="2754"/>
        <v/>
      </c>
      <c r="BD1525" s="7"/>
      <c r="BF1525" s="15"/>
      <c r="BG1525" s="9"/>
      <c r="BH1525" s="9" t="str">
        <f t="shared" si="2755"/>
        <v/>
      </c>
      <c r="BI1525" s="73"/>
      <c r="BJ1525" s="9" t="str">
        <f t="shared" si="2756"/>
        <v/>
      </c>
      <c r="BK1525" s="9"/>
      <c r="BL1525" s="9" t="str">
        <f t="shared" si="2757"/>
        <v/>
      </c>
      <c r="BM1525" s="9"/>
      <c r="BN1525" s="9"/>
      <c r="BO1525" s="9" t="str">
        <f t="shared" si="2758"/>
        <v/>
      </c>
      <c r="BP1525" s="10" t="str">
        <f t="shared" si="2759"/>
        <v/>
      </c>
      <c r="BQ1525" s="7"/>
      <c r="BS1525" s="1"/>
      <c r="BT1525" s="15"/>
      <c r="BU1525" s="9"/>
      <c r="BV1525" s="9" t="str">
        <f t="shared" si="2760"/>
        <v/>
      </c>
      <c r="BW1525" s="9"/>
      <c r="BX1525" s="9" t="str">
        <f t="shared" si="2761"/>
        <v/>
      </c>
      <c r="BY1525" s="9"/>
      <c r="BZ1525" s="9" t="str">
        <f t="shared" si="2762"/>
        <v/>
      </c>
      <c r="CA1525" s="9"/>
      <c r="CB1525" s="9"/>
      <c r="CC1525" s="9"/>
      <c r="CD1525" s="9" t="str">
        <f t="shared" si="2763"/>
        <v/>
      </c>
      <c r="CE1525" s="10" t="str">
        <f t="shared" si="2764"/>
        <v/>
      </c>
      <c r="CF1525" s="7"/>
      <c r="CH1525" s="15"/>
      <c r="CI1525" s="9"/>
      <c r="CJ1525" s="9" t="str">
        <f t="shared" si="2765"/>
        <v/>
      </c>
      <c r="CK1525" s="9"/>
      <c r="CL1525" s="9" t="str">
        <f t="shared" si="2766"/>
        <v/>
      </c>
      <c r="CM1525" s="9"/>
      <c r="CN1525" s="9" t="str">
        <f t="shared" si="2767"/>
        <v/>
      </c>
      <c r="CO1525" s="9"/>
      <c r="CP1525" s="9"/>
      <c r="CQ1525" s="9"/>
      <c r="CR1525" s="9" t="str">
        <f t="shared" si="2768"/>
        <v/>
      </c>
      <c r="CS1525" s="10" t="str">
        <f t="shared" si="2769"/>
        <v/>
      </c>
      <c r="CT1525" s="7"/>
    </row>
    <row r="1526" spans="1:98" ht="15" customHeight="1" thickBot="1">
      <c r="A1526" s="23"/>
      <c r="B1526" s="23"/>
      <c r="C1526" s="24">
        <v>1290</v>
      </c>
      <c r="D1526" s="24">
        <f t="shared" si="2711"/>
        <v>109</v>
      </c>
      <c r="E1526" s="24">
        <v>60</v>
      </c>
      <c r="F1526" s="24">
        <f t="shared" si="2712"/>
        <v>8</v>
      </c>
      <c r="G1526" s="24">
        <v>6</v>
      </c>
      <c r="H1526" s="24">
        <f t="shared" si="2713"/>
        <v>11</v>
      </c>
      <c r="I1526" s="24">
        <v>13</v>
      </c>
      <c r="J1526" s="63" t="str">
        <f t="shared" ref="J1526:K1526" si="2803">IF(C1526="","",J1522)</f>
        <v>プロペラアヒル</v>
      </c>
      <c r="K1526" s="96">
        <f t="shared" si="2803"/>
        <v>180</v>
      </c>
      <c r="L1526" s="24">
        <f t="shared" si="2715"/>
        <v>1980</v>
      </c>
      <c r="M1526" s="26">
        <f t="shared" si="2716"/>
        <v>0.181651376146789</v>
      </c>
      <c r="N1526" s="7"/>
      <c r="P1526" s="23"/>
      <c r="Q1526" s="24">
        <v>928</v>
      </c>
      <c r="R1526" s="24">
        <f t="shared" si="2717"/>
        <v>63</v>
      </c>
      <c r="S1526" s="24">
        <v>37</v>
      </c>
      <c r="T1526" s="24">
        <f t="shared" si="2718"/>
        <v>0</v>
      </c>
      <c r="U1526" s="24">
        <v>22</v>
      </c>
      <c r="V1526" s="24">
        <f t="shared" si="2719"/>
        <v>0</v>
      </c>
      <c r="W1526" s="24">
        <v>0</v>
      </c>
      <c r="X1526" s="63" t="str">
        <f t="shared" ref="X1526:Y1526" si="2804">IF(Q1526="","",X1522)</f>
        <v>クレしんリストバンド</v>
      </c>
      <c r="Y1526" s="96">
        <f t="shared" si="2804"/>
        <v>237</v>
      </c>
      <c r="Z1526" s="24">
        <f t="shared" si="2721"/>
        <v>0</v>
      </c>
      <c r="AA1526" s="26">
        <f t="shared" si="2722"/>
        <v>0</v>
      </c>
      <c r="AB1526" s="93"/>
      <c r="AD1526" s="23"/>
      <c r="AE1526" s="24">
        <v>751</v>
      </c>
      <c r="AF1526" s="24">
        <f t="shared" si="2723"/>
        <v>137</v>
      </c>
      <c r="AG1526" s="24">
        <v>130</v>
      </c>
      <c r="AH1526" s="24">
        <f t="shared" si="2724"/>
        <v>40</v>
      </c>
      <c r="AI1526" s="24">
        <v>240</v>
      </c>
      <c r="AJ1526" s="24">
        <f t="shared" si="2725"/>
        <v>55</v>
      </c>
      <c r="AK1526" s="24">
        <v>40</v>
      </c>
      <c r="AL1526" s="63" t="str">
        <f t="shared" ref="AL1526:AM1526" si="2805">IF(AE1526="","",AL1522)</f>
        <v>ビーズブレスレット</v>
      </c>
      <c r="AM1526" s="96">
        <f t="shared" si="2805"/>
        <v>50</v>
      </c>
      <c r="AN1526" s="24">
        <f t="shared" si="2727"/>
        <v>2750</v>
      </c>
      <c r="AO1526" s="26">
        <f t="shared" si="2728"/>
        <v>0.20072992700729927</v>
      </c>
      <c r="AP1526" s="7"/>
      <c r="AR1526" s="15"/>
      <c r="AS1526" s="9"/>
      <c r="AT1526" s="9" t="str">
        <f t="shared" si="2750"/>
        <v/>
      </c>
      <c r="AU1526" s="9"/>
      <c r="AV1526" s="9" t="str">
        <f t="shared" si="2751"/>
        <v/>
      </c>
      <c r="AW1526" s="9"/>
      <c r="AX1526" s="9" t="str">
        <f t="shared" si="2752"/>
        <v/>
      </c>
      <c r="AY1526" s="9"/>
      <c r="AZ1526" s="62"/>
      <c r="BA1526" s="9"/>
      <c r="BB1526" s="9" t="str">
        <f t="shared" si="2753"/>
        <v/>
      </c>
      <c r="BC1526" s="10" t="str">
        <f t="shared" si="2754"/>
        <v/>
      </c>
      <c r="BD1526" s="7"/>
      <c r="BF1526" s="15"/>
      <c r="BG1526" s="9"/>
      <c r="BH1526" s="9" t="str">
        <f t="shared" si="2755"/>
        <v/>
      </c>
      <c r="BI1526" s="73"/>
      <c r="BJ1526" s="9" t="str">
        <f t="shared" si="2756"/>
        <v/>
      </c>
      <c r="BK1526" s="9"/>
      <c r="BL1526" s="9" t="str">
        <f t="shared" si="2757"/>
        <v/>
      </c>
      <c r="BM1526" s="9"/>
      <c r="BN1526" s="9"/>
      <c r="BO1526" s="9" t="str">
        <f t="shared" si="2758"/>
        <v/>
      </c>
      <c r="BP1526" s="10" t="str">
        <f t="shared" si="2759"/>
        <v/>
      </c>
      <c r="BQ1526" s="7"/>
      <c r="BS1526" s="1"/>
      <c r="BT1526" s="15"/>
      <c r="BU1526" s="9"/>
      <c r="BV1526" s="9" t="str">
        <f t="shared" si="2760"/>
        <v/>
      </c>
      <c r="BW1526" s="9"/>
      <c r="BX1526" s="9" t="str">
        <f t="shared" si="2761"/>
        <v/>
      </c>
      <c r="BY1526" s="9"/>
      <c r="BZ1526" s="9" t="str">
        <f t="shared" si="2762"/>
        <v/>
      </c>
      <c r="CA1526" s="9"/>
      <c r="CB1526" s="9"/>
      <c r="CC1526" s="9"/>
      <c r="CD1526" s="9" t="str">
        <f t="shared" si="2763"/>
        <v/>
      </c>
      <c r="CE1526" s="10" t="str">
        <f t="shared" si="2764"/>
        <v/>
      </c>
      <c r="CF1526" s="7"/>
      <c r="CH1526" s="15"/>
      <c r="CI1526" s="9"/>
      <c r="CJ1526" s="9" t="str">
        <f t="shared" si="2765"/>
        <v/>
      </c>
      <c r="CK1526" s="9"/>
      <c r="CL1526" s="9" t="str">
        <f t="shared" si="2766"/>
        <v/>
      </c>
      <c r="CM1526" s="9"/>
      <c r="CN1526" s="9" t="str">
        <f t="shared" si="2767"/>
        <v/>
      </c>
      <c r="CO1526" s="9"/>
      <c r="CP1526" s="9"/>
      <c r="CQ1526" s="9"/>
      <c r="CR1526" s="9" t="str">
        <f t="shared" si="2768"/>
        <v/>
      </c>
      <c r="CS1526" s="10" t="str">
        <f t="shared" si="2769"/>
        <v/>
      </c>
      <c r="CT1526" s="7"/>
    </row>
    <row r="1527" spans="1:98" ht="15" customHeight="1" thickTop="1">
      <c r="A1527" s="89">
        <v>45532</v>
      </c>
      <c r="B1527" s="6">
        <f>IF(A1527="","",SUM(D1527:D1530)+SUM(R1527:R1530)+SUM(AF1527:AF1530)+BV1509+BH1509)</f>
        <v>1954</v>
      </c>
      <c r="C1527" s="78">
        <v>1497</v>
      </c>
      <c r="D1527" s="78">
        <f t="shared" si="2711"/>
        <v>81</v>
      </c>
      <c r="E1527" s="78">
        <v>36</v>
      </c>
      <c r="F1527" s="28">
        <f t="shared" si="2712"/>
        <v>3</v>
      </c>
      <c r="G1527" s="78">
        <v>16</v>
      </c>
      <c r="H1527" s="78">
        <f t="shared" si="2713"/>
        <v>3</v>
      </c>
      <c r="I1527" s="78">
        <v>0</v>
      </c>
      <c r="J1527" s="90" t="str">
        <f t="shared" ref="J1527:K1527" si="2806">IF(C1527="","",J1523)</f>
        <v>サンリオがま口</v>
      </c>
      <c r="K1527" s="91">
        <f t="shared" si="2806"/>
        <v>362</v>
      </c>
      <c r="L1527" s="28">
        <f t="shared" si="2715"/>
        <v>1086</v>
      </c>
      <c r="M1527" s="29">
        <f t="shared" si="2716"/>
        <v>0.13407407407407407</v>
      </c>
      <c r="N1527" s="7" t="s">
        <v>550</v>
      </c>
      <c r="P1527" s="89">
        <f>IF(A1527="","",A1527)</f>
        <v>45532</v>
      </c>
      <c r="Q1527" s="78">
        <v>1560</v>
      </c>
      <c r="R1527" s="78">
        <f t="shared" si="2717"/>
        <v>182</v>
      </c>
      <c r="S1527" s="78">
        <v>23</v>
      </c>
      <c r="T1527" s="28">
        <f t="shared" si="2718"/>
        <v>1</v>
      </c>
      <c r="U1527" s="78">
        <v>11</v>
      </c>
      <c r="V1527" s="78">
        <f t="shared" si="2719"/>
        <v>1</v>
      </c>
      <c r="W1527" s="78">
        <v>3</v>
      </c>
      <c r="X1527" s="90" t="str">
        <f t="shared" ref="X1527:Y1527" si="2807">IF(Q1527="","",X1523)</f>
        <v>2CBC</v>
      </c>
      <c r="Y1527" s="91">
        <f t="shared" si="2807"/>
        <v>700</v>
      </c>
      <c r="Z1527" s="28">
        <f t="shared" si="2721"/>
        <v>700</v>
      </c>
      <c r="AA1527" s="29">
        <f t="shared" si="2722"/>
        <v>3.8461538461538464E-2</v>
      </c>
      <c r="AB1527" s="7"/>
      <c r="AD1527" s="89">
        <f>IF(A1527="","",A1527)</f>
        <v>45532</v>
      </c>
      <c r="AE1527" s="78">
        <v>605</v>
      </c>
      <c r="AF1527" s="78">
        <f t="shared" si="2723"/>
        <v>111</v>
      </c>
      <c r="AG1527" s="78">
        <v>10</v>
      </c>
      <c r="AH1527" s="28">
        <f t="shared" si="2724"/>
        <v>2</v>
      </c>
      <c r="AI1527" s="78">
        <v>26</v>
      </c>
      <c r="AJ1527" s="78">
        <f t="shared" si="2725"/>
        <v>0</v>
      </c>
      <c r="AK1527" s="78">
        <v>0</v>
      </c>
      <c r="AL1527" s="90" t="str">
        <f t="shared" ref="AL1527:AM1527" si="2808">IF(AE1527="","",AL1523)</f>
        <v>ジョージがま口</v>
      </c>
      <c r="AM1527" s="91">
        <f t="shared" si="2808"/>
        <v>347</v>
      </c>
      <c r="AN1527" s="28">
        <f t="shared" si="2727"/>
        <v>0</v>
      </c>
      <c r="AO1527" s="29">
        <f t="shared" si="2728"/>
        <v>0</v>
      </c>
      <c r="AP1527" s="7"/>
      <c r="AR1527" s="15"/>
      <c r="AS1527" s="9"/>
      <c r="AT1527" s="9" t="str">
        <f t="shared" si="2750"/>
        <v/>
      </c>
      <c r="AU1527" s="9"/>
      <c r="AV1527" s="9" t="str">
        <f t="shared" si="2751"/>
        <v/>
      </c>
      <c r="AW1527" s="9"/>
      <c r="AX1527" s="9" t="str">
        <f t="shared" si="2752"/>
        <v/>
      </c>
      <c r="AY1527" s="9"/>
      <c r="AZ1527" s="62"/>
      <c r="BA1527" s="9"/>
      <c r="BB1527" s="9" t="str">
        <f t="shared" si="2753"/>
        <v/>
      </c>
      <c r="BC1527" s="10" t="str">
        <f t="shared" si="2754"/>
        <v/>
      </c>
      <c r="BD1527" s="7"/>
      <c r="BF1527" s="15"/>
      <c r="BG1527" s="9"/>
      <c r="BH1527" s="9" t="str">
        <f t="shared" si="2755"/>
        <v/>
      </c>
      <c r="BI1527" s="73"/>
      <c r="BJ1527" s="9" t="str">
        <f t="shared" si="2756"/>
        <v/>
      </c>
      <c r="BK1527" s="9"/>
      <c r="BL1527" s="9" t="str">
        <f t="shared" si="2757"/>
        <v/>
      </c>
      <c r="BM1527" s="9"/>
      <c r="BN1527" s="9"/>
      <c r="BO1527" s="9" t="str">
        <f t="shared" si="2758"/>
        <v/>
      </c>
      <c r="BP1527" s="10" t="str">
        <f t="shared" si="2759"/>
        <v/>
      </c>
      <c r="BQ1527" s="7"/>
      <c r="BS1527" s="1"/>
      <c r="BT1527" s="15"/>
      <c r="BU1527" s="9"/>
      <c r="BV1527" s="9" t="str">
        <f t="shared" si="2760"/>
        <v/>
      </c>
      <c r="BW1527" s="9"/>
      <c r="BX1527" s="9" t="str">
        <f t="shared" si="2761"/>
        <v/>
      </c>
      <c r="BY1527" s="9"/>
      <c r="BZ1527" s="9" t="str">
        <f t="shared" si="2762"/>
        <v/>
      </c>
      <c r="CA1527" s="9"/>
      <c r="CB1527" s="9"/>
      <c r="CC1527" s="9"/>
      <c r="CD1527" s="9" t="str">
        <f t="shared" si="2763"/>
        <v/>
      </c>
      <c r="CE1527" s="10" t="str">
        <f t="shared" si="2764"/>
        <v/>
      </c>
      <c r="CF1527" s="7"/>
      <c r="CH1527" s="15"/>
      <c r="CI1527" s="9"/>
      <c r="CJ1527" s="9" t="str">
        <f t="shared" si="2765"/>
        <v/>
      </c>
      <c r="CK1527" s="9"/>
      <c r="CL1527" s="9" t="str">
        <f t="shared" si="2766"/>
        <v/>
      </c>
      <c r="CM1527" s="9"/>
      <c r="CN1527" s="9" t="str">
        <f t="shared" si="2767"/>
        <v/>
      </c>
      <c r="CO1527" s="9"/>
      <c r="CP1527" s="9"/>
      <c r="CQ1527" s="9"/>
      <c r="CR1527" s="9" t="str">
        <f t="shared" si="2768"/>
        <v/>
      </c>
      <c r="CS1527" s="10" t="str">
        <f t="shared" si="2769"/>
        <v/>
      </c>
      <c r="CT1527" s="7"/>
    </row>
    <row r="1528" spans="1:98" ht="15" customHeight="1">
      <c r="A1528" s="15"/>
      <c r="B1528" s="15"/>
      <c r="C1528" s="9">
        <v>1874</v>
      </c>
      <c r="D1528" s="9">
        <f t="shared" si="2711"/>
        <v>226</v>
      </c>
      <c r="E1528" s="9">
        <v>15</v>
      </c>
      <c r="F1528" s="9">
        <f t="shared" si="2712"/>
        <v>7</v>
      </c>
      <c r="G1528" s="9">
        <v>3</v>
      </c>
      <c r="H1528" s="9">
        <f t="shared" si="2713"/>
        <v>7</v>
      </c>
      <c r="I1528" s="9">
        <v>6</v>
      </c>
      <c r="J1528" s="62" t="str">
        <f t="shared" ref="J1528:K1528" si="2809">IF(C1528="","",J1524)</f>
        <v>ピクミンマスコット</v>
      </c>
      <c r="K1528" s="95">
        <f t="shared" si="2809"/>
        <v>682</v>
      </c>
      <c r="L1528" s="9">
        <f t="shared" si="2715"/>
        <v>4774</v>
      </c>
      <c r="M1528" s="10">
        <f t="shared" si="2716"/>
        <v>0.21123893805309735</v>
      </c>
      <c r="N1528" s="7"/>
      <c r="P1528" s="15"/>
      <c r="Q1528" s="9">
        <v>2004</v>
      </c>
      <c r="R1528" s="9">
        <f t="shared" si="2717"/>
        <v>208</v>
      </c>
      <c r="S1528" s="9">
        <v>82</v>
      </c>
      <c r="T1528" s="9">
        <f t="shared" si="2718"/>
        <v>7</v>
      </c>
      <c r="U1528" s="9">
        <v>6</v>
      </c>
      <c r="V1528" s="9">
        <f t="shared" si="2719"/>
        <v>8</v>
      </c>
      <c r="W1528" s="9">
        <v>14</v>
      </c>
      <c r="X1528" s="62" t="str">
        <f t="shared" ref="X1528:Y1528" si="2810">IF(Q1528="","",X1524)</f>
        <v>グミッツェル</v>
      </c>
      <c r="Y1528" s="95">
        <f t="shared" si="2810"/>
        <v>165</v>
      </c>
      <c r="Z1528" s="9">
        <f t="shared" si="2721"/>
        <v>1320</v>
      </c>
      <c r="AA1528" s="10">
        <f t="shared" si="2722"/>
        <v>6.3461538461538458E-2</v>
      </c>
      <c r="AB1528" s="7"/>
      <c r="AD1528" s="15"/>
      <c r="AE1528" s="9">
        <v>738</v>
      </c>
      <c r="AF1528" s="9">
        <f t="shared" si="2723"/>
        <v>65</v>
      </c>
      <c r="AG1528" s="9">
        <v>21</v>
      </c>
      <c r="AH1528" s="9">
        <f t="shared" si="2724"/>
        <v>1</v>
      </c>
      <c r="AI1528" s="9">
        <v>10</v>
      </c>
      <c r="AJ1528" s="9">
        <f t="shared" si="2725"/>
        <v>1</v>
      </c>
      <c r="AK1528" s="9">
        <v>0</v>
      </c>
      <c r="AL1528" s="62" t="str">
        <f t="shared" ref="AL1528:AM1528" si="2811">IF(AE1528="","",AL1524)</f>
        <v>ジャグラーキーケース</v>
      </c>
      <c r="AM1528" s="95">
        <f t="shared" si="2811"/>
        <v>645</v>
      </c>
      <c r="AN1528" s="9">
        <f t="shared" si="2727"/>
        <v>645</v>
      </c>
      <c r="AO1528" s="10">
        <f t="shared" si="2728"/>
        <v>9.9230769230769234E-2</v>
      </c>
      <c r="AP1528" s="7" t="s">
        <v>551</v>
      </c>
      <c r="AR1528" s="15"/>
      <c r="AS1528" s="9"/>
      <c r="AT1528" s="9" t="str">
        <f t="shared" si="2750"/>
        <v/>
      </c>
      <c r="AU1528" s="9"/>
      <c r="AV1528" s="9" t="str">
        <f t="shared" si="2751"/>
        <v/>
      </c>
      <c r="AW1528" s="9"/>
      <c r="AX1528" s="9" t="str">
        <f t="shared" si="2752"/>
        <v/>
      </c>
      <c r="AY1528" s="9"/>
      <c r="AZ1528" s="62"/>
      <c r="BA1528" s="9"/>
      <c r="BB1528" s="9" t="str">
        <f t="shared" si="2753"/>
        <v/>
      </c>
      <c r="BC1528" s="10" t="str">
        <f t="shared" si="2754"/>
        <v/>
      </c>
      <c r="BD1528" s="7"/>
      <c r="BF1528" s="15"/>
      <c r="BG1528" s="9"/>
      <c r="BH1528" s="9" t="str">
        <f t="shared" si="2755"/>
        <v/>
      </c>
      <c r="BI1528" s="73"/>
      <c r="BJ1528" s="9" t="str">
        <f t="shared" si="2756"/>
        <v/>
      </c>
      <c r="BK1528" s="9"/>
      <c r="BL1528" s="9" t="str">
        <f t="shared" si="2757"/>
        <v/>
      </c>
      <c r="BM1528" s="9"/>
      <c r="BN1528" s="9"/>
      <c r="BO1528" s="9" t="str">
        <f t="shared" si="2758"/>
        <v/>
      </c>
      <c r="BP1528" s="10" t="str">
        <f t="shared" si="2759"/>
        <v/>
      </c>
      <c r="BQ1528" s="7"/>
      <c r="BS1528" s="1"/>
      <c r="BT1528" s="15"/>
      <c r="BU1528" s="9"/>
      <c r="BV1528" s="9" t="str">
        <f t="shared" si="2760"/>
        <v/>
      </c>
      <c r="BW1528" s="9"/>
      <c r="BX1528" s="9" t="str">
        <f t="shared" si="2761"/>
        <v/>
      </c>
      <c r="BY1528" s="9"/>
      <c r="BZ1528" s="9" t="str">
        <f t="shared" si="2762"/>
        <v/>
      </c>
      <c r="CA1528" s="9"/>
      <c r="CB1528" s="9"/>
      <c r="CC1528" s="9"/>
      <c r="CD1528" s="9" t="str">
        <f t="shared" si="2763"/>
        <v/>
      </c>
      <c r="CE1528" s="10" t="str">
        <f t="shared" si="2764"/>
        <v/>
      </c>
      <c r="CF1528" s="7"/>
      <c r="CH1528" s="15"/>
      <c r="CI1528" s="9"/>
      <c r="CJ1528" s="9" t="str">
        <f t="shared" si="2765"/>
        <v/>
      </c>
      <c r="CK1528" s="9"/>
      <c r="CL1528" s="9" t="str">
        <f t="shared" si="2766"/>
        <v/>
      </c>
      <c r="CM1528" s="9"/>
      <c r="CN1528" s="9" t="str">
        <f t="shared" si="2767"/>
        <v/>
      </c>
      <c r="CO1528" s="9"/>
      <c r="CP1528" s="9"/>
      <c r="CQ1528" s="9"/>
      <c r="CR1528" s="9" t="str">
        <f t="shared" si="2768"/>
        <v/>
      </c>
      <c r="CS1528" s="10" t="str">
        <f t="shared" si="2769"/>
        <v/>
      </c>
      <c r="CT1528" s="7"/>
    </row>
    <row r="1529" spans="1:98" ht="15" customHeight="1">
      <c r="A1529" s="15"/>
      <c r="B1529" s="15"/>
      <c r="C1529" s="9">
        <v>1684</v>
      </c>
      <c r="D1529" s="9">
        <f t="shared" si="2711"/>
        <v>197</v>
      </c>
      <c r="E1529" s="9">
        <v>43</v>
      </c>
      <c r="F1529" s="9">
        <f t="shared" si="2712"/>
        <v>6</v>
      </c>
      <c r="G1529" s="9">
        <v>10</v>
      </c>
      <c r="H1529" s="9">
        <f t="shared" si="2713"/>
        <v>6</v>
      </c>
      <c r="I1529" s="1">
        <v>8</v>
      </c>
      <c r="J1529" s="62" t="str">
        <f t="shared" ref="J1529:K1529" si="2812">IF(C1529="","",J1525)</f>
        <v>グミッツェルプチ</v>
      </c>
      <c r="K1529" s="9">
        <f t="shared" si="2812"/>
        <v>188</v>
      </c>
      <c r="L1529" s="9">
        <f t="shared" si="2715"/>
        <v>1128</v>
      </c>
      <c r="M1529" s="10">
        <f t="shared" si="2716"/>
        <v>5.7258883248730963E-2</v>
      </c>
      <c r="N1529" s="7"/>
      <c r="P1529" s="15"/>
      <c r="Q1529" s="9">
        <v>1026</v>
      </c>
      <c r="R1529" s="9">
        <f t="shared" si="2717"/>
        <v>152</v>
      </c>
      <c r="S1529" s="9">
        <v>26</v>
      </c>
      <c r="T1529" s="9">
        <f t="shared" si="2718"/>
        <v>6</v>
      </c>
      <c r="U1529" s="9">
        <v>5</v>
      </c>
      <c r="V1529" s="9">
        <f t="shared" si="2719"/>
        <v>5</v>
      </c>
      <c r="W1529" s="9">
        <v>6</v>
      </c>
      <c r="X1529" s="62" t="s">
        <v>108</v>
      </c>
      <c r="Y1529" s="9">
        <f>IF(R1529="","",Y1525)</f>
        <v>640</v>
      </c>
      <c r="Z1529" s="9">
        <f t="shared" si="2721"/>
        <v>3200</v>
      </c>
      <c r="AA1529" s="10">
        <f t="shared" si="2722"/>
        <v>0.21052631578947367</v>
      </c>
      <c r="AB1529" s="7"/>
      <c r="AD1529" s="15"/>
      <c r="AE1529" s="9">
        <v>369</v>
      </c>
      <c r="AF1529" s="9">
        <f t="shared" si="2723"/>
        <v>47</v>
      </c>
      <c r="AG1529" s="9">
        <v>18</v>
      </c>
      <c r="AH1529" s="9">
        <f t="shared" si="2724"/>
        <v>4</v>
      </c>
      <c r="AI1529" s="9">
        <v>16</v>
      </c>
      <c r="AJ1529" s="9">
        <f t="shared" si="2725"/>
        <v>4</v>
      </c>
      <c r="AK1529" s="9">
        <v>55</v>
      </c>
      <c r="AL1529" s="62" t="str">
        <f t="shared" ref="AL1529:AM1529" si="2813">IF(AE1529="","",AL1525)</f>
        <v>クレしん安全ピン</v>
      </c>
      <c r="AM1529" s="9">
        <f t="shared" si="2813"/>
        <v>525</v>
      </c>
      <c r="AN1529" s="9">
        <f t="shared" si="2727"/>
        <v>2100</v>
      </c>
      <c r="AO1529" s="10">
        <f t="shared" si="2728"/>
        <v>0.44680851063829785</v>
      </c>
      <c r="AP1529" s="7" t="s">
        <v>552</v>
      </c>
      <c r="AR1529" s="15"/>
      <c r="AS1529" s="9"/>
      <c r="AT1529" s="9" t="str">
        <f t="shared" si="2750"/>
        <v/>
      </c>
      <c r="AU1529" s="9"/>
      <c r="AV1529" s="9" t="str">
        <f t="shared" si="2751"/>
        <v/>
      </c>
      <c r="AW1529" s="9"/>
      <c r="AX1529" s="9" t="str">
        <f t="shared" si="2752"/>
        <v/>
      </c>
      <c r="AY1529" s="9"/>
      <c r="AZ1529" s="62"/>
      <c r="BA1529" s="9"/>
      <c r="BB1529" s="9" t="str">
        <f t="shared" si="2753"/>
        <v/>
      </c>
      <c r="BC1529" s="10" t="str">
        <f t="shared" si="2754"/>
        <v/>
      </c>
      <c r="BD1529" s="7"/>
      <c r="BF1529" s="15"/>
      <c r="BG1529" s="9"/>
      <c r="BH1529" s="9" t="str">
        <f t="shared" si="2755"/>
        <v/>
      </c>
      <c r="BI1529" s="73"/>
      <c r="BJ1529" s="9" t="str">
        <f t="shared" si="2756"/>
        <v/>
      </c>
      <c r="BK1529" s="9"/>
      <c r="BL1529" s="9" t="str">
        <f t="shared" si="2757"/>
        <v/>
      </c>
      <c r="BM1529" s="9"/>
      <c r="BN1529" s="9"/>
      <c r="BO1529" s="9" t="str">
        <f t="shared" si="2758"/>
        <v/>
      </c>
      <c r="BP1529" s="10" t="str">
        <f t="shared" si="2759"/>
        <v/>
      </c>
      <c r="BQ1529" s="7"/>
      <c r="BS1529" s="1"/>
      <c r="BT1529" s="15"/>
      <c r="BU1529" s="9"/>
      <c r="BV1529" s="9" t="str">
        <f t="shared" si="2760"/>
        <v/>
      </c>
      <c r="BW1529" s="9"/>
      <c r="BX1529" s="9" t="str">
        <f t="shared" si="2761"/>
        <v/>
      </c>
      <c r="BY1529" s="9"/>
      <c r="BZ1529" s="9" t="str">
        <f t="shared" si="2762"/>
        <v/>
      </c>
      <c r="CA1529" s="9"/>
      <c r="CB1529" s="9"/>
      <c r="CC1529" s="9"/>
      <c r="CD1529" s="9" t="str">
        <f t="shared" si="2763"/>
        <v/>
      </c>
      <c r="CE1529" s="10" t="str">
        <f t="shared" si="2764"/>
        <v/>
      </c>
      <c r="CF1529" s="7"/>
      <c r="CH1529" s="15"/>
      <c r="CI1529" s="9"/>
      <c r="CJ1529" s="9" t="str">
        <f t="shared" si="2765"/>
        <v/>
      </c>
      <c r="CK1529" s="9"/>
      <c r="CL1529" s="9" t="str">
        <f t="shared" si="2766"/>
        <v/>
      </c>
      <c r="CM1529" s="9"/>
      <c r="CN1529" s="9" t="str">
        <f t="shared" si="2767"/>
        <v/>
      </c>
      <c r="CO1529" s="9"/>
      <c r="CP1529" s="9"/>
      <c r="CQ1529" s="9"/>
      <c r="CR1529" s="9" t="str">
        <f t="shared" si="2768"/>
        <v/>
      </c>
      <c r="CS1529" s="10" t="str">
        <f t="shared" si="2769"/>
        <v/>
      </c>
      <c r="CT1529" s="7"/>
    </row>
    <row r="1530" spans="1:98" ht="15" customHeight="1" thickBot="1">
      <c r="A1530" s="23"/>
      <c r="B1530" s="23"/>
      <c r="C1530" s="24">
        <v>1404</v>
      </c>
      <c r="D1530" s="24">
        <f t="shared" si="2711"/>
        <v>114</v>
      </c>
      <c r="E1530" s="24">
        <v>64</v>
      </c>
      <c r="F1530" s="24">
        <f t="shared" si="2712"/>
        <v>4</v>
      </c>
      <c r="G1530" s="24">
        <v>15</v>
      </c>
      <c r="H1530" s="24">
        <f t="shared" si="2713"/>
        <v>4</v>
      </c>
      <c r="I1530" s="24">
        <v>2</v>
      </c>
      <c r="J1530" s="63" t="str">
        <f t="shared" ref="J1530:K1530" si="2814">IF(C1530="","",J1526)</f>
        <v>プロペラアヒル</v>
      </c>
      <c r="K1530" s="96">
        <f t="shared" si="2814"/>
        <v>180</v>
      </c>
      <c r="L1530" s="24">
        <f t="shared" si="2715"/>
        <v>720</v>
      </c>
      <c r="M1530" s="26">
        <f t="shared" si="2716"/>
        <v>6.3157894736842107E-2</v>
      </c>
      <c r="N1530" s="7"/>
      <c r="P1530" s="23"/>
      <c r="Q1530" s="24">
        <v>1033</v>
      </c>
      <c r="R1530" s="24">
        <f t="shared" si="2717"/>
        <v>105</v>
      </c>
      <c r="S1530" s="24">
        <v>38</v>
      </c>
      <c r="T1530" s="24">
        <f t="shared" si="2718"/>
        <v>1</v>
      </c>
      <c r="U1530" s="24">
        <v>21</v>
      </c>
      <c r="V1530" s="24">
        <f t="shared" si="2719"/>
        <v>1</v>
      </c>
      <c r="W1530" s="24">
        <v>0</v>
      </c>
      <c r="X1530" s="63" t="str">
        <f t="shared" ref="X1530:Y1530" si="2815">IF(Q1530="","",X1526)</f>
        <v>クレしんリストバンド</v>
      </c>
      <c r="Y1530" s="96">
        <f t="shared" si="2815"/>
        <v>237</v>
      </c>
      <c r="Z1530" s="24">
        <f t="shared" si="2721"/>
        <v>237</v>
      </c>
      <c r="AA1530" s="26">
        <f t="shared" si="2722"/>
        <v>2.2571428571428572E-2</v>
      </c>
      <c r="AB1530" s="7" t="s">
        <v>553</v>
      </c>
      <c r="AD1530" s="23"/>
      <c r="AE1530" s="24">
        <v>881</v>
      </c>
      <c r="AF1530" s="24">
        <f t="shared" si="2723"/>
        <v>130</v>
      </c>
      <c r="AG1530" s="24">
        <v>172</v>
      </c>
      <c r="AH1530" s="24">
        <f t="shared" si="2724"/>
        <v>42</v>
      </c>
      <c r="AI1530" s="24">
        <v>230</v>
      </c>
      <c r="AJ1530" s="24">
        <f t="shared" si="2725"/>
        <v>50</v>
      </c>
      <c r="AK1530" s="24">
        <v>32</v>
      </c>
      <c r="AL1530" s="63" t="str">
        <f t="shared" ref="AL1530:AM1530" si="2816">IF(AE1530="","",AL1526)</f>
        <v>ビーズブレスレット</v>
      </c>
      <c r="AM1530" s="96">
        <f t="shared" si="2816"/>
        <v>50</v>
      </c>
      <c r="AN1530" s="24">
        <f t="shared" si="2727"/>
        <v>2500</v>
      </c>
      <c r="AO1530" s="26">
        <f t="shared" si="2728"/>
        <v>0.19230769230769232</v>
      </c>
      <c r="AP1530" s="7"/>
      <c r="AR1530" s="15"/>
      <c r="AS1530" s="9"/>
      <c r="AT1530" s="9" t="str">
        <f t="shared" si="2750"/>
        <v/>
      </c>
      <c r="AU1530" s="9"/>
      <c r="AV1530" s="9" t="str">
        <f t="shared" si="2751"/>
        <v/>
      </c>
      <c r="AW1530" s="9"/>
      <c r="AX1530" s="9" t="str">
        <f t="shared" si="2752"/>
        <v/>
      </c>
      <c r="AY1530" s="9"/>
      <c r="AZ1530" s="62"/>
      <c r="BA1530" s="9"/>
      <c r="BB1530" s="9" t="str">
        <f t="shared" si="2753"/>
        <v/>
      </c>
      <c r="BC1530" s="10" t="str">
        <f t="shared" si="2754"/>
        <v/>
      </c>
      <c r="BD1530" s="7"/>
      <c r="BF1530" s="15"/>
      <c r="BG1530" s="9"/>
      <c r="BH1530" s="9" t="str">
        <f t="shared" si="2755"/>
        <v/>
      </c>
      <c r="BI1530" s="73"/>
      <c r="BJ1530" s="9" t="str">
        <f t="shared" si="2756"/>
        <v/>
      </c>
      <c r="BK1530" s="9"/>
      <c r="BL1530" s="9" t="str">
        <f t="shared" si="2757"/>
        <v/>
      </c>
      <c r="BM1530" s="9"/>
      <c r="BN1530" s="9"/>
      <c r="BO1530" s="9" t="str">
        <f t="shared" si="2758"/>
        <v/>
      </c>
      <c r="BP1530" s="10" t="str">
        <f t="shared" si="2759"/>
        <v/>
      </c>
      <c r="BQ1530" s="7"/>
      <c r="BS1530" s="1"/>
      <c r="BT1530" s="15"/>
      <c r="BU1530" s="9"/>
      <c r="BV1530" s="9" t="str">
        <f t="shared" si="2760"/>
        <v/>
      </c>
      <c r="BW1530" s="9"/>
      <c r="BX1530" s="9" t="str">
        <f t="shared" si="2761"/>
        <v/>
      </c>
      <c r="BY1530" s="9"/>
      <c r="BZ1530" s="9" t="str">
        <f t="shared" si="2762"/>
        <v/>
      </c>
      <c r="CA1530" s="9"/>
      <c r="CB1530" s="9"/>
      <c r="CC1530" s="9"/>
      <c r="CD1530" s="9" t="str">
        <f t="shared" si="2763"/>
        <v/>
      </c>
      <c r="CE1530" s="10" t="str">
        <f t="shared" si="2764"/>
        <v/>
      </c>
      <c r="CF1530" s="7"/>
      <c r="CH1530" s="15"/>
      <c r="CI1530" s="9"/>
      <c r="CJ1530" s="9" t="str">
        <f t="shared" si="2765"/>
        <v/>
      </c>
      <c r="CK1530" s="9"/>
      <c r="CL1530" s="9" t="str">
        <f t="shared" si="2766"/>
        <v/>
      </c>
      <c r="CM1530" s="9"/>
      <c r="CN1530" s="9" t="str">
        <f t="shared" si="2767"/>
        <v/>
      </c>
      <c r="CO1530" s="9"/>
      <c r="CP1530" s="9"/>
      <c r="CQ1530" s="9"/>
      <c r="CR1530" s="9" t="str">
        <f t="shared" si="2768"/>
        <v/>
      </c>
      <c r="CS1530" s="10" t="str">
        <f t="shared" si="2769"/>
        <v/>
      </c>
      <c r="CT1530" s="7"/>
    </row>
    <row r="1531" spans="1:98" ht="15" customHeight="1" thickTop="1">
      <c r="A1531" s="89"/>
      <c r="B1531" s="6"/>
      <c r="C1531" s="78"/>
      <c r="D1531" s="78"/>
      <c r="E1531" s="78"/>
      <c r="F1531" s="28"/>
      <c r="G1531" s="78"/>
      <c r="H1531" s="78"/>
      <c r="I1531" s="78"/>
      <c r="J1531" s="90"/>
      <c r="K1531" s="91"/>
      <c r="L1531" s="28"/>
      <c r="M1531" s="29"/>
      <c r="N1531" s="7"/>
      <c r="P1531" s="89"/>
      <c r="Q1531" s="78"/>
      <c r="R1531" s="78"/>
      <c r="S1531" s="78"/>
      <c r="T1531" s="28"/>
      <c r="U1531" s="78"/>
      <c r="V1531" s="78"/>
      <c r="W1531" s="78"/>
      <c r="X1531" s="90"/>
      <c r="Y1531" s="91"/>
      <c r="Z1531" s="28"/>
      <c r="AA1531" s="29"/>
      <c r="AB1531" s="7"/>
      <c r="AD1531" s="89"/>
      <c r="AE1531" s="78"/>
      <c r="AF1531" s="78"/>
      <c r="AG1531" s="78"/>
      <c r="AH1531" s="28"/>
      <c r="AI1531" s="78"/>
      <c r="AJ1531" s="78"/>
      <c r="AK1531" s="78"/>
      <c r="AL1531" s="90"/>
      <c r="AM1531" s="91"/>
      <c r="AN1531" s="28"/>
      <c r="AO1531" s="29"/>
      <c r="AP1531" s="7"/>
      <c r="AR1531" s="15"/>
      <c r="AS1531" s="9"/>
      <c r="AT1531" s="9" t="str">
        <f t="shared" si="2750"/>
        <v/>
      </c>
      <c r="AU1531" s="9"/>
      <c r="AV1531" s="9" t="str">
        <f t="shared" si="2751"/>
        <v/>
      </c>
      <c r="AW1531" s="9"/>
      <c r="AX1531" s="9" t="str">
        <f t="shared" si="2752"/>
        <v/>
      </c>
      <c r="AY1531" s="9"/>
      <c r="AZ1531" s="62"/>
      <c r="BA1531" s="9"/>
      <c r="BB1531" s="9" t="str">
        <f t="shared" si="2753"/>
        <v/>
      </c>
      <c r="BC1531" s="10" t="str">
        <f t="shared" si="2754"/>
        <v/>
      </c>
      <c r="BD1531" s="7"/>
      <c r="BF1531" s="15"/>
      <c r="BG1531" s="9"/>
      <c r="BH1531" s="9" t="str">
        <f t="shared" si="2755"/>
        <v/>
      </c>
      <c r="BI1531" s="73"/>
      <c r="BJ1531" s="9" t="str">
        <f t="shared" si="2756"/>
        <v/>
      </c>
      <c r="BK1531" s="9"/>
      <c r="BL1531" s="9" t="str">
        <f t="shared" si="2757"/>
        <v/>
      </c>
      <c r="BM1531" s="9"/>
      <c r="BN1531" s="9"/>
      <c r="BO1531" s="9" t="str">
        <f t="shared" si="2758"/>
        <v/>
      </c>
      <c r="BP1531" s="10" t="str">
        <f t="shared" si="2759"/>
        <v/>
      </c>
      <c r="BQ1531" s="7"/>
      <c r="BS1531" s="1"/>
      <c r="BT1531" s="15"/>
      <c r="BU1531" s="9"/>
      <c r="BV1531" s="9" t="str">
        <f t="shared" si="2760"/>
        <v/>
      </c>
      <c r="BW1531" s="9"/>
      <c r="BX1531" s="9" t="str">
        <f t="shared" si="2761"/>
        <v/>
      </c>
      <c r="BY1531" s="9"/>
      <c r="BZ1531" s="9" t="str">
        <f t="shared" si="2762"/>
        <v/>
      </c>
      <c r="CA1531" s="9"/>
      <c r="CB1531" s="9"/>
      <c r="CC1531" s="9"/>
      <c r="CD1531" s="9" t="str">
        <f t="shared" si="2763"/>
        <v/>
      </c>
      <c r="CE1531" s="10" t="str">
        <f t="shared" si="2764"/>
        <v/>
      </c>
      <c r="CF1531" s="7"/>
      <c r="CH1531" s="15"/>
      <c r="CI1531" s="9"/>
      <c r="CJ1531" s="9" t="str">
        <f t="shared" si="2765"/>
        <v/>
      </c>
      <c r="CK1531" s="9"/>
      <c r="CL1531" s="9" t="str">
        <f t="shared" si="2766"/>
        <v/>
      </c>
      <c r="CM1531" s="9"/>
      <c r="CN1531" s="9" t="str">
        <f t="shared" si="2767"/>
        <v/>
      </c>
      <c r="CO1531" s="9"/>
      <c r="CP1531" s="9"/>
      <c r="CQ1531" s="9"/>
      <c r="CR1531" s="9" t="str">
        <f t="shared" si="2768"/>
        <v/>
      </c>
      <c r="CS1531" s="10" t="str">
        <f t="shared" si="2769"/>
        <v/>
      </c>
      <c r="CT1531" s="7"/>
    </row>
    <row r="1532" spans="1:98" ht="15" customHeight="1">
      <c r="A1532" s="15"/>
      <c r="B1532" s="15"/>
      <c r="C1532" s="9"/>
      <c r="D1532" s="9"/>
      <c r="E1532" s="9"/>
      <c r="F1532" s="9"/>
      <c r="G1532" s="9"/>
      <c r="H1532" s="9"/>
      <c r="I1532" s="9"/>
      <c r="J1532" s="62"/>
      <c r="K1532" s="95"/>
      <c r="L1532" s="9"/>
      <c r="M1532" s="10"/>
      <c r="N1532" s="7"/>
      <c r="P1532" s="15"/>
      <c r="Q1532" s="9"/>
      <c r="R1532" s="9"/>
      <c r="S1532" s="9"/>
      <c r="T1532" s="9"/>
      <c r="U1532" s="9"/>
      <c r="V1532" s="9"/>
      <c r="W1532" s="9"/>
      <c r="X1532" s="62"/>
      <c r="Y1532" s="95"/>
      <c r="Z1532" s="9"/>
      <c r="AA1532" s="10"/>
      <c r="AB1532" s="7"/>
      <c r="AD1532" s="15"/>
      <c r="AE1532" s="9"/>
      <c r="AF1532" s="9"/>
      <c r="AG1532" s="9"/>
      <c r="AH1532" s="9"/>
      <c r="AI1532" s="9"/>
      <c r="AJ1532" s="9"/>
      <c r="AK1532" s="9"/>
      <c r="AL1532" s="62"/>
      <c r="AM1532" s="95"/>
      <c r="AN1532" s="9"/>
      <c r="AO1532" s="10"/>
      <c r="AP1532" s="7"/>
      <c r="AR1532" s="15"/>
      <c r="AS1532" s="9"/>
      <c r="AT1532" s="9" t="str">
        <f t="shared" si="2750"/>
        <v/>
      </c>
      <c r="AU1532" s="9"/>
      <c r="AV1532" s="9" t="str">
        <f t="shared" si="2751"/>
        <v/>
      </c>
      <c r="AW1532" s="9"/>
      <c r="AX1532" s="9" t="str">
        <f t="shared" si="2752"/>
        <v/>
      </c>
      <c r="AY1532" s="9"/>
      <c r="AZ1532" s="62"/>
      <c r="BA1532" s="9"/>
      <c r="BB1532" s="9" t="str">
        <f t="shared" si="2753"/>
        <v/>
      </c>
      <c r="BC1532" s="10" t="str">
        <f t="shared" si="2754"/>
        <v/>
      </c>
      <c r="BD1532" s="7"/>
      <c r="BF1532" s="15"/>
      <c r="BG1532" s="9"/>
      <c r="BH1532" s="9" t="str">
        <f t="shared" si="2755"/>
        <v/>
      </c>
      <c r="BI1532" s="73"/>
      <c r="BJ1532" s="9" t="str">
        <f t="shared" si="2756"/>
        <v/>
      </c>
      <c r="BK1532" s="9"/>
      <c r="BL1532" s="9" t="str">
        <f t="shared" si="2757"/>
        <v/>
      </c>
      <c r="BM1532" s="9"/>
      <c r="BN1532" s="9"/>
      <c r="BO1532" s="9" t="str">
        <f t="shared" si="2758"/>
        <v/>
      </c>
      <c r="BP1532" s="10" t="str">
        <f t="shared" si="2759"/>
        <v/>
      </c>
      <c r="BQ1532" s="7"/>
      <c r="BS1532" s="1"/>
      <c r="BT1532" s="15"/>
      <c r="BU1532" s="9"/>
      <c r="BV1532" s="9" t="str">
        <f t="shared" si="2760"/>
        <v/>
      </c>
      <c r="BW1532" s="9"/>
      <c r="BX1532" s="9" t="str">
        <f t="shared" si="2761"/>
        <v/>
      </c>
      <c r="BY1532" s="9"/>
      <c r="BZ1532" s="9" t="str">
        <f t="shared" si="2762"/>
        <v/>
      </c>
      <c r="CA1532" s="9"/>
      <c r="CB1532" s="9"/>
      <c r="CC1532" s="9"/>
      <c r="CD1532" s="9" t="str">
        <f t="shared" si="2763"/>
        <v/>
      </c>
      <c r="CE1532" s="10" t="str">
        <f t="shared" si="2764"/>
        <v/>
      </c>
      <c r="CF1532" s="7"/>
      <c r="CH1532" s="15"/>
      <c r="CI1532" s="9"/>
      <c r="CJ1532" s="9" t="str">
        <f t="shared" si="2765"/>
        <v/>
      </c>
      <c r="CK1532" s="9"/>
      <c r="CL1532" s="9" t="str">
        <f t="shared" si="2766"/>
        <v/>
      </c>
      <c r="CM1532" s="9"/>
      <c r="CN1532" s="9" t="str">
        <f t="shared" si="2767"/>
        <v/>
      </c>
      <c r="CO1532" s="9"/>
      <c r="CP1532" s="9"/>
      <c r="CQ1532" s="9"/>
      <c r="CR1532" s="9" t="str">
        <f t="shared" si="2768"/>
        <v/>
      </c>
      <c r="CS1532" s="10" t="str">
        <f t="shared" si="2769"/>
        <v/>
      </c>
      <c r="CT1532" s="7"/>
    </row>
    <row r="1533" spans="1:98" ht="15" customHeight="1">
      <c r="A1533" s="15"/>
      <c r="B1533" s="15"/>
      <c r="C1533" s="9"/>
      <c r="D1533" s="9"/>
      <c r="E1533" s="9"/>
      <c r="F1533" s="9"/>
      <c r="G1533" s="9"/>
      <c r="H1533" s="9"/>
      <c r="I1533" s="9"/>
      <c r="J1533" s="62"/>
      <c r="K1533" s="9"/>
      <c r="L1533" s="9"/>
      <c r="M1533" s="10"/>
      <c r="N1533" s="7"/>
      <c r="P1533" s="15"/>
      <c r="Q1533" s="9"/>
      <c r="R1533" s="9"/>
      <c r="S1533" s="9"/>
      <c r="T1533" s="9"/>
      <c r="U1533" s="9"/>
      <c r="V1533" s="9"/>
      <c r="W1533" s="9"/>
      <c r="X1533" s="62"/>
      <c r="Y1533" s="9"/>
      <c r="Z1533" s="9"/>
      <c r="AA1533" s="10"/>
      <c r="AB1533" s="7"/>
      <c r="AD1533" s="15"/>
      <c r="AE1533" s="9"/>
      <c r="AF1533" s="9"/>
      <c r="AG1533" s="9"/>
      <c r="AH1533" s="9"/>
      <c r="AI1533" s="9"/>
      <c r="AJ1533" s="9"/>
      <c r="AK1533" s="9"/>
      <c r="AL1533" s="62"/>
      <c r="AM1533" s="9"/>
      <c r="AN1533" s="9"/>
      <c r="AO1533" s="10"/>
      <c r="AP1533" s="7"/>
      <c r="AR1533" s="15"/>
      <c r="AS1533" s="9"/>
      <c r="AT1533" s="9" t="str">
        <f t="shared" si="2750"/>
        <v/>
      </c>
      <c r="AU1533" s="9"/>
      <c r="AV1533" s="9" t="str">
        <f t="shared" si="2751"/>
        <v/>
      </c>
      <c r="AW1533" s="9"/>
      <c r="AX1533" s="9" t="str">
        <f t="shared" si="2752"/>
        <v/>
      </c>
      <c r="AY1533" s="9"/>
      <c r="AZ1533" s="62"/>
      <c r="BA1533" s="9"/>
      <c r="BB1533" s="9" t="str">
        <f t="shared" si="2753"/>
        <v/>
      </c>
      <c r="BC1533" s="10" t="str">
        <f t="shared" si="2754"/>
        <v/>
      </c>
      <c r="BD1533" s="7"/>
      <c r="BF1533" s="15"/>
      <c r="BG1533" s="9"/>
      <c r="BH1533" s="9" t="str">
        <f t="shared" si="2755"/>
        <v/>
      </c>
      <c r="BI1533" s="73"/>
      <c r="BJ1533" s="9" t="str">
        <f t="shared" si="2756"/>
        <v/>
      </c>
      <c r="BK1533" s="9"/>
      <c r="BL1533" s="9" t="str">
        <f t="shared" si="2757"/>
        <v/>
      </c>
      <c r="BM1533" s="9"/>
      <c r="BN1533" s="9"/>
      <c r="BO1533" s="9" t="str">
        <f t="shared" si="2758"/>
        <v/>
      </c>
      <c r="BP1533" s="10" t="str">
        <f t="shared" si="2759"/>
        <v/>
      </c>
      <c r="BQ1533" s="7"/>
      <c r="BS1533" s="1"/>
      <c r="BT1533" s="15"/>
      <c r="BU1533" s="9"/>
      <c r="BV1533" s="9" t="str">
        <f t="shared" si="2760"/>
        <v/>
      </c>
      <c r="BW1533" s="9"/>
      <c r="BX1533" s="9" t="str">
        <f t="shared" si="2761"/>
        <v/>
      </c>
      <c r="BY1533" s="9"/>
      <c r="BZ1533" s="9" t="str">
        <f t="shared" si="2762"/>
        <v/>
      </c>
      <c r="CA1533" s="9"/>
      <c r="CB1533" s="9"/>
      <c r="CC1533" s="9"/>
      <c r="CD1533" s="9" t="str">
        <f t="shared" si="2763"/>
        <v/>
      </c>
      <c r="CE1533" s="10" t="str">
        <f t="shared" si="2764"/>
        <v/>
      </c>
      <c r="CF1533" s="7"/>
      <c r="CH1533" s="15"/>
      <c r="CI1533" s="9"/>
      <c r="CJ1533" s="9" t="str">
        <f t="shared" si="2765"/>
        <v/>
      </c>
      <c r="CK1533" s="9"/>
      <c r="CL1533" s="9" t="str">
        <f t="shared" si="2766"/>
        <v/>
      </c>
      <c r="CM1533" s="9"/>
      <c r="CN1533" s="9" t="str">
        <f t="shared" si="2767"/>
        <v/>
      </c>
      <c r="CO1533" s="9"/>
      <c r="CP1533" s="9"/>
      <c r="CQ1533" s="9"/>
      <c r="CR1533" s="9" t="str">
        <f t="shared" si="2768"/>
        <v/>
      </c>
      <c r="CS1533" s="10" t="str">
        <f t="shared" si="2769"/>
        <v/>
      </c>
      <c r="CT1533" s="7"/>
    </row>
    <row r="1534" spans="1:98" ht="15" customHeight="1" thickBot="1">
      <c r="A1534" s="23"/>
      <c r="B1534" s="23"/>
      <c r="C1534" s="24"/>
      <c r="D1534" s="24"/>
      <c r="E1534" s="24"/>
      <c r="F1534" s="24"/>
      <c r="G1534" s="24"/>
      <c r="H1534" s="24"/>
      <c r="I1534" s="24"/>
      <c r="J1534" s="63"/>
      <c r="K1534" s="96"/>
      <c r="L1534" s="24"/>
      <c r="M1534" s="26"/>
      <c r="N1534" s="7"/>
      <c r="P1534" s="23"/>
      <c r="Q1534" s="24"/>
      <c r="R1534" s="24"/>
      <c r="S1534" s="24"/>
      <c r="T1534" s="24"/>
      <c r="U1534" s="24"/>
      <c r="V1534" s="24"/>
      <c r="W1534" s="24"/>
      <c r="X1534" s="63"/>
      <c r="Y1534" s="96"/>
      <c r="Z1534" s="24"/>
      <c r="AA1534" s="26"/>
      <c r="AB1534" s="7"/>
      <c r="AD1534" s="23"/>
      <c r="AE1534" s="24"/>
      <c r="AF1534" s="24"/>
      <c r="AG1534" s="24"/>
      <c r="AH1534" s="24"/>
      <c r="AI1534" s="24"/>
      <c r="AJ1534" s="24"/>
      <c r="AK1534" s="24"/>
      <c r="AL1534" s="63"/>
      <c r="AM1534" s="96"/>
      <c r="AN1534" s="24"/>
      <c r="AO1534" s="26"/>
      <c r="AP1534" s="7"/>
      <c r="AR1534" s="15"/>
      <c r="AS1534" s="9"/>
      <c r="AT1534" s="9" t="str">
        <f t="shared" si="2750"/>
        <v/>
      </c>
      <c r="AU1534" s="9"/>
      <c r="AV1534" s="9" t="str">
        <f t="shared" si="2751"/>
        <v/>
      </c>
      <c r="AW1534" s="9"/>
      <c r="AX1534" s="9" t="str">
        <f t="shared" si="2752"/>
        <v/>
      </c>
      <c r="AY1534" s="9"/>
      <c r="AZ1534" s="62"/>
      <c r="BA1534" s="9"/>
      <c r="BB1534" s="9" t="str">
        <f t="shared" si="2753"/>
        <v/>
      </c>
      <c r="BC1534" s="10" t="str">
        <f t="shared" si="2754"/>
        <v/>
      </c>
      <c r="BD1534" s="7"/>
      <c r="BF1534" s="15"/>
      <c r="BG1534" s="9"/>
      <c r="BH1534" s="9" t="str">
        <f t="shared" si="2755"/>
        <v/>
      </c>
      <c r="BI1534" s="73"/>
      <c r="BJ1534" s="9" t="str">
        <f t="shared" si="2756"/>
        <v/>
      </c>
      <c r="BK1534" s="9"/>
      <c r="BL1534" s="9" t="str">
        <f t="shared" si="2757"/>
        <v/>
      </c>
      <c r="BM1534" s="9"/>
      <c r="BN1534" s="9"/>
      <c r="BO1534" s="9" t="str">
        <f t="shared" si="2758"/>
        <v/>
      </c>
      <c r="BP1534" s="10" t="str">
        <f t="shared" si="2759"/>
        <v/>
      </c>
      <c r="BQ1534" s="7"/>
      <c r="BS1534" s="1"/>
      <c r="BT1534" s="15"/>
      <c r="BU1534" s="9"/>
      <c r="BV1534" s="9" t="str">
        <f t="shared" si="2760"/>
        <v/>
      </c>
      <c r="BW1534" s="9"/>
      <c r="BX1534" s="9" t="str">
        <f t="shared" si="2761"/>
        <v/>
      </c>
      <c r="BY1534" s="9"/>
      <c r="BZ1534" s="9" t="str">
        <f t="shared" si="2762"/>
        <v/>
      </c>
      <c r="CA1534" s="9"/>
      <c r="CB1534" s="9"/>
      <c r="CC1534" s="9"/>
      <c r="CD1534" s="9" t="str">
        <f t="shared" si="2763"/>
        <v/>
      </c>
      <c r="CE1534" s="10" t="str">
        <f t="shared" si="2764"/>
        <v/>
      </c>
      <c r="CF1534" s="7"/>
      <c r="CH1534" s="15"/>
      <c r="CI1534" s="9"/>
      <c r="CJ1534" s="9" t="str">
        <f t="shared" si="2765"/>
        <v/>
      </c>
      <c r="CK1534" s="9"/>
      <c r="CL1534" s="9" t="str">
        <f t="shared" si="2766"/>
        <v/>
      </c>
      <c r="CM1534" s="9"/>
      <c r="CN1534" s="9" t="str">
        <f t="shared" si="2767"/>
        <v/>
      </c>
      <c r="CO1534" s="9"/>
      <c r="CP1534" s="9"/>
      <c r="CQ1534" s="9"/>
      <c r="CR1534" s="9" t="str">
        <f t="shared" si="2768"/>
        <v/>
      </c>
      <c r="CS1534" s="10" t="str">
        <f t="shared" si="2769"/>
        <v/>
      </c>
      <c r="CT1534" s="7"/>
    </row>
    <row r="1535" spans="1:98" ht="15" customHeight="1" thickTop="1">
      <c r="A1535" s="89"/>
      <c r="B1535" s="6" t="str">
        <f>IF(A1535="","",SUM(D1535:D1538)+SUM(R1535:R1538)+BH1511+BV1511+SUM(AF1535:AF1538))</f>
        <v/>
      </c>
      <c r="C1535" s="78"/>
      <c r="D1535" s="78" t="str">
        <f t="shared" ref="D1535:D1550" si="2817">IF(C1535="","",C1535-C1531)</f>
        <v/>
      </c>
      <c r="E1535" s="78"/>
      <c r="F1535" s="28" t="str">
        <f t="shared" ref="F1535:F1550" si="2818">IF(E1535="","",E1535-E1531)</f>
        <v/>
      </c>
      <c r="G1535" s="78"/>
      <c r="H1535" s="78" t="str">
        <f t="shared" ref="H1535:H1550" si="2819">IF(G1535="","",G1531+I1531-G1535)</f>
        <v/>
      </c>
      <c r="I1535" s="78"/>
      <c r="J1535" s="90" t="str">
        <f t="shared" ref="J1535:K1535" si="2820">IF(C1535="","",J1531)</f>
        <v/>
      </c>
      <c r="K1535" s="91" t="str">
        <f t="shared" si="2820"/>
        <v/>
      </c>
      <c r="L1535" s="28" t="str">
        <f t="shared" ref="L1535:L1550" si="2821">IF(G1535="","",H1535*K1535)</f>
        <v/>
      </c>
      <c r="M1535" s="29" t="str">
        <f t="shared" ref="M1535:M1554" si="2822">IF(H1535="","",L1535/(D1535*100))</f>
        <v/>
      </c>
      <c r="N1535" s="7"/>
      <c r="P1535" s="89" t="str">
        <f>IF(A1535="","",A1535)</f>
        <v/>
      </c>
      <c r="Q1535" s="78"/>
      <c r="R1535" s="78" t="str">
        <f t="shared" ref="R1535:R1550" si="2823">IF(Q1535="","",Q1535-Q1531)</f>
        <v/>
      </c>
      <c r="S1535" s="78"/>
      <c r="T1535" s="28" t="str">
        <f t="shared" ref="T1535:T1550" si="2824">IF(S1535="","",S1535-S1531)</f>
        <v/>
      </c>
      <c r="U1535" s="78"/>
      <c r="V1535" s="78" t="str">
        <f t="shared" ref="V1535:V1550" si="2825">IF(U1535="","",U1531+W1531-U1535)</f>
        <v/>
      </c>
      <c r="W1535" s="78"/>
      <c r="X1535" s="90" t="str">
        <f t="shared" ref="X1535:Y1535" si="2826">IF(Q1535="","",X1531)</f>
        <v/>
      </c>
      <c r="Y1535" s="91" t="str">
        <f t="shared" si="2826"/>
        <v/>
      </c>
      <c r="Z1535" s="28" t="str">
        <f t="shared" ref="Z1535:Z1550" si="2827">IF(U1535="","",V1535*Y1535)</f>
        <v/>
      </c>
      <c r="AA1535" s="29" t="str">
        <f t="shared" ref="AA1535:AA1554" si="2828">IF(V1535="","",Z1535/(R1535*100))</f>
        <v/>
      </c>
      <c r="AB1535" s="7"/>
      <c r="AD1535" s="89" t="str">
        <f>IF(BQ1535="","",BQ1535)</f>
        <v/>
      </c>
      <c r="AE1535" s="78"/>
      <c r="AF1535" s="78" t="str">
        <f t="shared" ref="AF1535:AF1550" si="2829">IF(AE1535="","",AE1535-AE1531)</f>
        <v/>
      </c>
      <c r="AG1535" s="78"/>
      <c r="AH1535" s="28" t="str">
        <f t="shared" ref="AH1535:AH1550" si="2830">IF(AG1535="","",AG1535-AG1531)</f>
        <v/>
      </c>
      <c r="AI1535" s="78"/>
      <c r="AJ1535" s="78" t="str">
        <f t="shared" ref="AJ1535:AJ1550" si="2831">IF(AI1535="","",AI1531+AK1531-AI1535)</f>
        <v/>
      </c>
      <c r="AK1535" s="78"/>
      <c r="AL1535" s="90" t="str">
        <f t="shared" ref="AL1535:AM1535" si="2832">IF(AE1535="","",AL1531)</f>
        <v/>
      </c>
      <c r="AM1535" s="91" t="str">
        <f t="shared" si="2832"/>
        <v/>
      </c>
      <c r="AN1535" s="28" t="str">
        <f t="shared" ref="AN1535:AN1550" si="2833">IF(AI1535="","",AJ1535*AM1535)</f>
        <v/>
      </c>
      <c r="AO1535" s="29" t="str">
        <f t="shared" ref="AO1535:AO1554" si="2834">IF(AJ1535="","",AN1535/(AF1535*100))</f>
        <v/>
      </c>
      <c r="AP1535" s="7"/>
      <c r="AR1535" s="15"/>
      <c r="AS1535" s="9"/>
      <c r="AT1535" s="9" t="str">
        <f t="shared" si="2750"/>
        <v/>
      </c>
      <c r="AU1535" s="9"/>
      <c r="AV1535" s="9" t="str">
        <f t="shared" si="2751"/>
        <v/>
      </c>
      <c r="AW1535" s="9"/>
      <c r="AX1535" s="9" t="str">
        <f t="shared" si="2752"/>
        <v/>
      </c>
      <c r="AY1535" s="9"/>
      <c r="AZ1535" s="62"/>
      <c r="BA1535" s="9"/>
      <c r="BB1535" s="9" t="str">
        <f t="shared" si="2753"/>
        <v/>
      </c>
      <c r="BC1535" s="10" t="str">
        <f t="shared" si="2754"/>
        <v/>
      </c>
      <c r="BD1535" s="7"/>
      <c r="BF1535" s="15"/>
      <c r="BG1535" s="9"/>
      <c r="BH1535" s="9" t="str">
        <f t="shared" si="2755"/>
        <v/>
      </c>
      <c r="BI1535" s="73"/>
      <c r="BJ1535" s="9" t="str">
        <f t="shared" si="2756"/>
        <v/>
      </c>
      <c r="BK1535" s="9"/>
      <c r="BL1535" s="9" t="str">
        <f t="shared" si="2757"/>
        <v/>
      </c>
      <c r="BM1535" s="9"/>
      <c r="BN1535" s="9"/>
      <c r="BO1535" s="9" t="str">
        <f t="shared" si="2758"/>
        <v/>
      </c>
      <c r="BP1535" s="10" t="str">
        <f t="shared" si="2759"/>
        <v/>
      </c>
      <c r="BQ1535" s="7"/>
      <c r="BS1535" s="1"/>
      <c r="BT1535" s="15"/>
      <c r="BU1535" s="9"/>
      <c r="BV1535" s="9" t="str">
        <f t="shared" si="2760"/>
        <v/>
      </c>
      <c r="BW1535" s="9"/>
      <c r="BX1535" s="9" t="str">
        <f t="shared" si="2761"/>
        <v/>
      </c>
      <c r="BY1535" s="9"/>
      <c r="BZ1535" s="9" t="str">
        <f t="shared" si="2762"/>
        <v/>
      </c>
      <c r="CA1535" s="9"/>
      <c r="CB1535" s="9"/>
      <c r="CC1535" s="9"/>
      <c r="CD1535" s="9" t="str">
        <f t="shared" si="2763"/>
        <v/>
      </c>
      <c r="CE1535" s="10" t="str">
        <f t="shared" si="2764"/>
        <v/>
      </c>
      <c r="CF1535" s="7"/>
      <c r="CH1535" s="15"/>
      <c r="CI1535" s="9"/>
      <c r="CJ1535" s="9" t="str">
        <f t="shared" si="2765"/>
        <v/>
      </c>
      <c r="CK1535" s="9"/>
      <c r="CL1535" s="9" t="str">
        <f t="shared" si="2766"/>
        <v/>
      </c>
      <c r="CM1535" s="9"/>
      <c r="CN1535" s="9" t="str">
        <f t="shared" si="2767"/>
        <v/>
      </c>
      <c r="CO1535" s="9"/>
      <c r="CP1535" s="9"/>
      <c r="CQ1535" s="9"/>
      <c r="CR1535" s="9" t="str">
        <f t="shared" si="2768"/>
        <v/>
      </c>
      <c r="CS1535" s="10" t="str">
        <f t="shared" si="2769"/>
        <v/>
      </c>
      <c r="CT1535" s="7"/>
    </row>
    <row r="1536" spans="1:98" ht="15" customHeight="1">
      <c r="A1536" s="15"/>
      <c r="B1536" s="15"/>
      <c r="C1536" s="9"/>
      <c r="D1536" s="9" t="str">
        <f t="shared" si="2817"/>
        <v/>
      </c>
      <c r="E1536" s="9"/>
      <c r="F1536" s="9" t="str">
        <f t="shared" si="2818"/>
        <v/>
      </c>
      <c r="G1536" s="9"/>
      <c r="H1536" s="9" t="str">
        <f t="shared" si="2819"/>
        <v/>
      </c>
      <c r="I1536" s="9"/>
      <c r="J1536" s="62" t="str">
        <f t="shared" ref="J1536:K1536" si="2835">IF(C1536="","",J1532)</f>
        <v/>
      </c>
      <c r="K1536" s="95" t="str">
        <f t="shared" si="2835"/>
        <v/>
      </c>
      <c r="L1536" s="9" t="str">
        <f t="shared" si="2821"/>
        <v/>
      </c>
      <c r="M1536" s="10" t="str">
        <f t="shared" si="2822"/>
        <v/>
      </c>
      <c r="N1536" s="7"/>
      <c r="P1536" s="15"/>
      <c r="Q1536" s="9"/>
      <c r="R1536" s="9" t="str">
        <f t="shared" si="2823"/>
        <v/>
      </c>
      <c r="S1536" s="9"/>
      <c r="T1536" s="9" t="str">
        <f t="shared" si="2824"/>
        <v/>
      </c>
      <c r="U1536" s="9"/>
      <c r="V1536" s="9" t="str">
        <f t="shared" si="2825"/>
        <v/>
      </c>
      <c r="W1536" s="9"/>
      <c r="X1536" s="62" t="str">
        <f t="shared" ref="X1536:Y1536" si="2836">IF(Q1536="","",X1532)</f>
        <v/>
      </c>
      <c r="Y1536" s="95" t="str">
        <f t="shared" si="2836"/>
        <v/>
      </c>
      <c r="Z1536" s="9" t="str">
        <f t="shared" si="2827"/>
        <v/>
      </c>
      <c r="AA1536" s="10" t="str">
        <f t="shared" si="2828"/>
        <v/>
      </c>
      <c r="AB1536" s="7"/>
      <c r="AD1536" s="15"/>
      <c r="AE1536" s="9"/>
      <c r="AF1536" s="9" t="str">
        <f t="shared" si="2829"/>
        <v/>
      </c>
      <c r="AG1536" s="9"/>
      <c r="AH1536" s="9" t="str">
        <f t="shared" si="2830"/>
        <v/>
      </c>
      <c r="AI1536" s="9"/>
      <c r="AJ1536" s="9" t="str">
        <f t="shared" si="2831"/>
        <v/>
      </c>
      <c r="AK1536" s="9"/>
      <c r="AL1536" s="62" t="str">
        <f t="shared" ref="AL1536:AM1536" si="2837">IF(AE1536="","",AL1532)</f>
        <v/>
      </c>
      <c r="AM1536" s="95" t="str">
        <f t="shared" si="2837"/>
        <v/>
      </c>
      <c r="AN1536" s="9" t="str">
        <f t="shared" si="2833"/>
        <v/>
      </c>
      <c r="AO1536" s="10" t="str">
        <f t="shared" si="2834"/>
        <v/>
      </c>
      <c r="AP1536" s="7"/>
      <c r="AR1536" s="15"/>
      <c r="AS1536" s="9"/>
      <c r="AT1536" s="9" t="str">
        <f t="shared" si="2750"/>
        <v/>
      </c>
      <c r="AU1536" s="9"/>
      <c r="AV1536" s="9" t="str">
        <f t="shared" si="2751"/>
        <v/>
      </c>
      <c r="AW1536" s="9"/>
      <c r="AX1536" s="9" t="str">
        <f t="shared" si="2752"/>
        <v/>
      </c>
      <c r="AY1536" s="9"/>
      <c r="AZ1536" s="62"/>
      <c r="BA1536" s="9"/>
      <c r="BB1536" s="9" t="str">
        <f t="shared" si="2753"/>
        <v/>
      </c>
      <c r="BC1536" s="10" t="str">
        <f t="shared" si="2754"/>
        <v/>
      </c>
      <c r="BD1536" s="7"/>
      <c r="BF1536" s="15"/>
      <c r="BG1536" s="9"/>
      <c r="BH1536" s="9" t="str">
        <f t="shared" si="2755"/>
        <v/>
      </c>
      <c r="BI1536" s="73"/>
      <c r="BJ1536" s="9" t="str">
        <f t="shared" si="2756"/>
        <v/>
      </c>
      <c r="BK1536" s="9"/>
      <c r="BL1536" s="9" t="str">
        <f t="shared" si="2757"/>
        <v/>
      </c>
      <c r="BM1536" s="9"/>
      <c r="BN1536" s="9"/>
      <c r="BO1536" s="9" t="str">
        <f t="shared" si="2758"/>
        <v/>
      </c>
      <c r="BP1536" s="10" t="str">
        <f t="shared" si="2759"/>
        <v/>
      </c>
      <c r="BQ1536" s="7"/>
      <c r="BS1536" s="1"/>
      <c r="BT1536" s="15"/>
      <c r="BU1536" s="9"/>
      <c r="BV1536" s="9" t="str">
        <f t="shared" si="2760"/>
        <v/>
      </c>
      <c r="BW1536" s="9"/>
      <c r="BX1536" s="9" t="str">
        <f t="shared" si="2761"/>
        <v/>
      </c>
      <c r="BY1536" s="9"/>
      <c r="BZ1536" s="9" t="str">
        <f t="shared" si="2762"/>
        <v/>
      </c>
      <c r="CA1536" s="9"/>
      <c r="CB1536" s="9"/>
      <c r="CC1536" s="9"/>
      <c r="CD1536" s="9" t="str">
        <f t="shared" si="2763"/>
        <v/>
      </c>
      <c r="CE1536" s="10" t="str">
        <f t="shared" si="2764"/>
        <v/>
      </c>
      <c r="CF1536" s="7"/>
      <c r="CH1536" s="15"/>
      <c r="CI1536" s="9"/>
      <c r="CJ1536" s="9" t="str">
        <f t="shared" si="2765"/>
        <v/>
      </c>
      <c r="CK1536" s="9"/>
      <c r="CL1536" s="9" t="str">
        <f t="shared" si="2766"/>
        <v/>
      </c>
      <c r="CM1536" s="9"/>
      <c r="CN1536" s="9" t="str">
        <f t="shared" si="2767"/>
        <v/>
      </c>
      <c r="CO1536" s="9"/>
      <c r="CP1536" s="9"/>
      <c r="CQ1536" s="9"/>
      <c r="CR1536" s="9" t="str">
        <f t="shared" si="2768"/>
        <v/>
      </c>
      <c r="CS1536" s="10" t="str">
        <f t="shared" si="2769"/>
        <v/>
      </c>
      <c r="CT1536" s="7"/>
    </row>
    <row r="1537" spans="1:113" ht="15" customHeight="1">
      <c r="A1537" s="15"/>
      <c r="B1537" s="15"/>
      <c r="C1537" s="9"/>
      <c r="D1537" s="9" t="str">
        <f t="shared" si="2817"/>
        <v/>
      </c>
      <c r="E1537" s="9"/>
      <c r="F1537" s="9" t="str">
        <f t="shared" si="2818"/>
        <v/>
      </c>
      <c r="G1537" s="9"/>
      <c r="H1537" s="9" t="str">
        <f t="shared" si="2819"/>
        <v/>
      </c>
      <c r="I1537" s="9"/>
      <c r="J1537" s="62" t="str">
        <f t="shared" ref="J1537:K1537" si="2838">IF(C1537="","",J1533)</f>
        <v/>
      </c>
      <c r="K1537" s="9" t="str">
        <f t="shared" si="2838"/>
        <v/>
      </c>
      <c r="L1537" s="9" t="str">
        <f t="shared" si="2821"/>
        <v/>
      </c>
      <c r="M1537" s="10" t="str">
        <f t="shared" si="2822"/>
        <v/>
      </c>
      <c r="N1537" s="7"/>
      <c r="P1537" s="15"/>
      <c r="Q1537" s="9"/>
      <c r="R1537" s="9" t="str">
        <f t="shared" si="2823"/>
        <v/>
      </c>
      <c r="S1537" s="9"/>
      <c r="T1537" s="9" t="str">
        <f t="shared" si="2824"/>
        <v/>
      </c>
      <c r="U1537" s="9"/>
      <c r="V1537" s="9" t="str">
        <f t="shared" si="2825"/>
        <v/>
      </c>
      <c r="W1537" s="9"/>
      <c r="X1537" s="62" t="str">
        <f t="shared" ref="X1537:Y1537" si="2839">IF(Q1537="","",X1533)</f>
        <v/>
      </c>
      <c r="Y1537" s="9" t="str">
        <f t="shared" si="2839"/>
        <v/>
      </c>
      <c r="Z1537" s="9" t="str">
        <f t="shared" si="2827"/>
        <v/>
      </c>
      <c r="AA1537" s="10" t="str">
        <f t="shared" si="2828"/>
        <v/>
      </c>
      <c r="AB1537" s="7"/>
      <c r="AD1537" s="15"/>
      <c r="AE1537" s="9"/>
      <c r="AF1537" s="9" t="str">
        <f t="shared" si="2829"/>
        <v/>
      </c>
      <c r="AG1537" s="9"/>
      <c r="AH1537" s="9" t="str">
        <f t="shared" si="2830"/>
        <v/>
      </c>
      <c r="AI1537" s="9"/>
      <c r="AJ1537" s="9" t="str">
        <f t="shared" si="2831"/>
        <v/>
      </c>
      <c r="AK1537" s="9"/>
      <c r="AL1537" s="62" t="str">
        <f t="shared" ref="AL1537:AM1537" si="2840">IF(AE1537="","",AL1533)</f>
        <v/>
      </c>
      <c r="AM1537" s="9" t="str">
        <f t="shared" si="2840"/>
        <v/>
      </c>
      <c r="AN1537" s="9" t="str">
        <f t="shared" si="2833"/>
        <v/>
      </c>
      <c r="AO1537" s="10" t="str">
        <f t="shared" si="2834"/>
        <v/>
      </c>
      <c r="AP1537" s="7"/>
      <c r="AR1537" s="15"/>
      <c r="AS1537" s="9"/>
      <c r="AT1537" s="9" t="str">
        <f t="shared" si="2750"/>
        <v/>
      </c>
      <c r="AU1537" s="9"/>
      <c r="AV1537" s="9" t="str">
        <f t="shared" si="2751"/>
        <v/>
      </c>
      <c r="AW1537" s="9"/>
      <c r="AX1537" s="9" t="str">
        <f t="shared" si="2752"/>
        <v/>
      </c>
      <c r="AY1537" s="9"/>
      <c r="AZ1537" s="62"/>
      <c r="BA1537" s="9"/>
      <c r="BB1537" s="9" t="str">
        <f t="shared" si="2753"/>
        <v/>
      </c>
      <c r="BC1537" s="10" t="str">
        <f t="shared" si="2754"/>
        <v/>
      </c>
      <c r="BD1537" s="7"/>
      <c r="BF1537" s="15"/>
      <c r="BG1537" s="9"/>
      <c r="BH1537" s="9" t="str">
        <f t="shared" si="2755"/>
        <v/>
      </c>
      <c r="BI1537" s="73"/>
      <c r="BJ1537" s="9" t="str">
        <f t="shared" si="2756"/>
        <v/>
      </c>
      <c r="BK1537" s="9"/>
      <c r="BL1537" s="9" t="str">
        <f t="shared" si="2757"/>
        <v/>
      </c>
      <c r="BM1537" s="9"/>
      <c r="BN1537" s="9"/>
      <c r="BO1537" s="9" t="str">
        <f t="shared" si="2758"/>
        <v/>
      </c>
      <c r="BP1537" s="10" t="str">
        <f t="shared" si="2759"/>
        <v/>
      </c>
      <c r="BQ1537" s="7"/>
      <c r="BS1537" s="1"/>
      <c r="BT1537" s="15"/>
      <c r="BU1537" s="9"/>
      <c r="BV1537" s="9" t="str">
        <f t="shared" si="2760"/>
        <v/>
      </c>
      <c r="BW1537" s="9"/>
      <c r="BX1537" s="9" t="str">
        <f t="shared" si="2761"/>
        <v/>
      </c>
      <c r="BY1537" s="9"/>
      <c r="BZ1537" s="9" t="str">
        <f t="shared" si="2762"/>
        <v/>
      </c>
      <c r="CA1537" s="9"/>
      <c r="CB1537" s="9"/>
      <c r="CC1537" s="9"/>
      <c r="CD1537" s="9" t="str">
        <f t="shared" si="2763"/>
        <v/>
      </c>
      <c r="CE1537" s="10" t="str">
        <f t="shared" si="2764"/>
        <v/>
      </c>
      <c r="CF1537" s="7"/>
      <c r="CH1537" s="15"/>
      <c r="CI1537" s="9"/>
      <c r="CJ1537" s="9" t="str">
        <f t="shared" si="2765"/>
        <v/>
      </c>
      <c r="CK1537" s="9"/>
      <c r="CL1537" s="9" t="str">
        <f t="shared" si="2766"/>
        <v/>
      </c>
      <c r="CM1537" s="9"/>
      <c r="CN1537" s="9" t="str">
        <f t="shared" si="2767"/>
        <v/>
      </c>
      <c r="CO1537" s="9"/>
      <c r="CP1537" s="9"/>
      <c r="CQ1537" s="9"/>
      <c r="CR1537" s="9" t="str">
        <f t="shared" si="2768"/>
        <v/>
      </c>
      <c r="CS1537" s="10" t="str">
        <f t="shared" si="2769"/>
        <v/>
      </c>
      <c r="CT1537" s="7"/>
    </row>
    <row r="1538" spans="1:113" ht="15" customHeight="1" thickBot="1">
      <c r="A1538" s="23"/>
      <c r="B1538" s="23"/>
      <c r="C1538" s="24"/>
      <c r="D1538" s="24" t="str">
        <f t="shared" si="2817"/>
        <v/>
      </c>
      <c r="E1538" s="24"/>
      <c r="F1538" s="24" t="str">
        <f t="shared" si="2818"/>
        <v/>
      </c>
      <c r="G1538" s="24"/>
      <c r="H1538" s="24" t="str">
        <f t="shared" si="2819"/>
        <v/>
      </c>
      <c r="I1538" s="24"/>
      <c r="J1538" s="63" t="str">
        <f t="shared" ref="J1538:K1538" si="2841">IF(C1538="","",J1534)</f>
        <v/>
      </c>
      <c r="K1538" s="96" t="str">
        <f t="shared" si="2841"/>
        <v/>
      </c>
      <c r="L1538" s="24" t="str">
        <f t="shared" si="2821"/>
        <v/>
      </c>
      <c r="M1538" s="26" t="str">
        <f t="shared" si="2822"/>
        <v/>
      </c>
      <c r="N1538" s="7"/>
      <c r="P1538" s="23"/>
      <c r="Q1538" s="24"/>
      <c r="R1538" s="24" t="str">
        <f t="shared" si="2823"/>
        <v/>
      </c>
      <c r="S1538" s="24"/>
      <c r="T1538" s="24" t="str">
        <f t="shared" si="2824"/>
        <v/>
      </c>
      <c r="U1538" s="24"/>
      <c r="V1538" s="24" t="str">
        <f t="shared" si="2825"/>
        <v/>
      </c>
      <c r="W1538" s="24"/>
      <c r="X1538" s="63" t="str">
        <f t="shared" ref="X1538:Y1538" si="2842">IF(Q1538="","",X1534)</f>
        <v/>
      </c>
      <c r="Y1538" s="96" t="str">
        <f t="shared" si="2842"/>
        <v/>
      </c>
      <c r="Z1538" s="24" t="str">
        <f t="shared" si="2827"/>
        <v/>
      </c>
      <c r="AA1538" s="26" t="str">
        <f t="shared" si="2828"/>
        <v/>
      </c>
      <c r="AB1538" s="7"/>
      <c r="AD1538" s="23"/>
      <c r="AE1538" s="24"/>
      <c r="AF1538" s="24" t="str">
        <f t="shared" si="2829"/>
        <v/>
      </c>
      <c r="AG1538" s="24"/>
      <c r="AH1538" s="24" t="str">
        <f t="shared" si="2830"/>
        <v/>
      </c>
      <c r="AI1538" s="24"/>
      <c r="AJ1538" s="24" t="str">
        <f t="shared" si="2831"/>
        <v/>
      </c>
      <c r="AK1538" s="24"/>
      <c r="AL1538" s="63" t="str">
        <f t="shared" ref="AL1538:AM1538" si="2843">IF(AE1538="","",AL1534)</f>
        <v/>
      </c>
      <c r="AM1538" s="96" t="str">
        <f t="shared" si="2843"/>
        <v/>
      </c>
      <c r="AN1538" s="24" t="str">
        <f t="shared" si="2833"/>
        <v/>
      </c>
      <c r="AO1538" s="26" t="str">
        <f t="shared" si="2834"/>
        <v/>
      </c>
      <c r="AP1538" s="7"/>
      <c r="AR1538" s="15"/>
      <c r="AS1538" s="9"/>
      <c r="AT1538" s="9" t="str">
        <f t="shared" si="2750"/>
        <v/>
      </c>
      <c r="AU1538" s="9"/>
      <c r="AV1538" s="9" t="str">
        <f t="shared" si="2751"/>
        <v/>
      </c>
      <c r="AW1538" s="9"/>
      <c r="AX1538" s="9" t="str">
        <f t="shared" si="2752"/>
        <v/>
      </c>
      <c r="AY1538" s="9"/>
      <c r="AZ1538" s="62"/>
      <c r="BA1538" s="9"/>
      <c r="BB1538" s="9" t="str">
        <f t="shared" si="2753"/>
        <v/>
      </c>
      <c r="BC1538" s="10" t="str">
        <f t="shared" si="2754"/>
        <v/>
      </c>
      <c r="BD1538" s="7"/>
      <c r="BF1538" s="15"/>
      <c r="BG1538" s="9"/>
      <c r="BH1538" s="9" t="str">
        <f t="shared" si="2755"/>
        <v/>
      </c>
      <c r="BI1538" s="73"/>
      <c r="BJ1538" s="9" t="str">
        <f t="shared" si="2756"/>
        <v/>
      </c>
      <c r="BK1538" s="9"/>
      <c r="BL1538" s="9" t="str">
        <f t="shared" si="2757"/>
        <v/>
      </c>
      <c r="BM1538" s="9"/>
      <c r="BN1538" s="9"/>
      <c r="BO1538" s="9" t="str">
        <f t="shared" si="2758"/>
        <v/>
      </c>
      <c r="BP1538" s="10" t="str">
        <f t="shared" si="2759"/>
        <v/>
      </c>
      <c r="BQ1538" s="7"/>
      <c r="BS1538" s="1"/>
      <c r="BT1538" s="15"/>
      <c r="BU1538" s="9"/>
      <c r="BV1538" s="9" t="str">
        <f t="shared" si="2760"/>
        <v/>
      </c>
      <c r="BW1538" s="9"/>
      <c r="BX1538" s="9" t="str">
        <f t="shared" si="2761"/>
        <v/>
      </c>
      <c r="BY1538" s="9"/>
      <c r="BZ1538" s="9" t="str">
        <f t="shared" si="2762"/>
        <v/>
      </c>
      <c r="CA1538" s="9"/>
      <c r="CB1538" s="9"/>
      <c r="CC1538" s="9"/>
      <c r="CD1538" s="9" t="str">
        <f t="shared" si="2763"/>
        <v/>
      </c>
      <c r="CE1538" s="10" t="str">
        <f t="shared" si="2764"/>
        <v/>
      </c>
      <c r="CF1538" s="7"/>
      <c r="CH1538" s="15"/>
      <c r="CI1538" s="9"/>
      <c r="CJ1538" s="9" t="str">
        <f t="shared" si="2765"/>
        <v/>
      </c>
      <c r="CK1538" s="9"/>
      <c r="CL1538" s="9" t="str">
        <f t="shared" si="2766"/>
        <v/>
      </c>
      <c r="CM1538" s="9"/>
      <c r="CN1538" s="9" t="str">
        <f t="shared" si="2767"/>
        <v/>
      </c>
      <c r="CO1538" s="9"/>
      <c r="CP1538" s="9"/>
      <c r="CQ1538" s="9"/>
      <c r="CR1538" s="9" t="str">
        <f t="shared" si="2768"/>
        <v/>
      </c>
      <c r="CS1538" s="10" t="str">
        <f t="shared" si="2769"/>
        <v/>
      </c>
      <c r="CT1538" s="7"/>
    </row>
    <row r="1539" spans="1:113" ht="15" customHeight="1" thickTop="1">
      <c r="A1539" s="15"/>
      <c r="B1539" s="6" t="str">
        <f>IF(A1539="","",SUM(D1539:D1542)+SUM(R1539:R1542)+BH1512+SUM(BV1539:BV1542))</f>
        <v/>
      </c>
      <c r="C1539" s="78"/>
      <c r="D1539" s="78" t="str">
        <f t="shared" si="2817"/>
        <v/>
      </c>
      <c r="E1539" s="78"/>
      <c r="F1539" s="28" t="str">
        <f t="shared" si="2818"/>
        <v/>
      </c>
      <c r="G1539" s="78"/>
      <c r="H1539" s="78" t="str">
        <f t="shared" si="2819"/>
        <v/>
      </c>
      <c r="I1539" s="78"/>
      <c r="J1539" s="90"/>
      <c r="K1539" s="91"/>
      <c r="L1539" s="28" t="str">
        <f t="shared" si="2821"/>
        <v/>
      </c>
      <c r="M1539" s="29" t="str">
        <f t="shared" si="2822"/>
        <v/>
      </c>
      <c r="N1539" s="7"/>
      <c r="P1539" s="89" t="str">
        <f>IF(A1539="","",A1539)</f>
        <v/>
      </c>
      <c r="Q1539" s="78"/>
      <c r="R1539" s="78" t="str">
        <f t="shared" si="2823"/>
        <v/>
      </c>
      <c r="S1539" s="78"/>
      <c r="T1539" s="28" t="str">
        <f t="shared" si="2824"/>
        <v/>
      </c>
      <c r="U1539" s="78"/>
      <c r="V1539" s="78" t="str">
        <f t="shared" si="2825"/>
        <v/>
      </c>
      <c r="W1539" s="78"/>
      <c r="X1539" s="90"/>
      <c r="Y1539" s="91"/>
      <c r="Z1539" s="28" t="str">
        <f t="shared" si="2827"/>
        <v/>
      </c>
      <c r="AA1539" s="29" t="str">
        <f t="shared" si="2828"/>
        <v/>
      </c>
      <c r="AB1539" s="7"/>
      <c r="AD1539" s="89" t="str">
        <f>IF(BQ1539="","",BQ1539)</f>
        <v/>
      </c>
      <c r="AE1539" s="78"/>
      <c r="AF1539" s="78" t="str">
        <f t="shared" si="2829"/>
        <v/>
      </c>
      <c r="AG1539" s="78"/>
      <c r="AH1539" s="28" t="str">
        <f t="shared" si="2830"/>
        <v/>
      </c>
      <c r="AI1539" s="78"/>
      <c r="AJ1539" s="78" t="str">
        <f t="shared" si="2831"/>
        <v/>
      </c>
      <c r="AK1539" s="78"/>
      <c r="AL1539" s="90"/>
      <c r="AM1539" s="91"/>
      <c r="AN1539" s="28" t="str">
        <f t="shared" si="2833"/>
        <v/>
      </c>
      <c r="AO1539" s="29" t="str">
        <f t="shared" si="2834"/>
        <v/>
      </c>
      <c r="AP1539" s="7"/>
      <c r="AR1539" s="15"/>
      <c r="AS1539" s="9"/>
      <c r="AT1539" s="9" t="str">
        <f t="shared" si="2750"/>
        <v/>
      </c>
      <c r="AU1539" s="9"/>
      <c r="AV1539" s="9" t="str">
        <f t="shared" si="2751"/>
        <v/>
      </c>
      <c r="AW1539" s="9"/>
      <c r="AX1539" s="9" t="str">
        <f t="shared" si="2752"/>
        <v/>
      </c>
      <c r="AY1539" s="9"/>
      <c r="AZ1539" s="62"/>
      <c r="BA1539" s="9"/>
      <c r="BB1539" s="9" t="str">
        <f t="shared" si="2753"/>
        <v/>
      </c>
      <c r="BC1539" s="10" t="str">
        <f t="shared" si="2754"/>
        <v/>
      </c>
      <c r="BD1539" s="7"/>
      <c r="BF1539" s="15"/>
      <c r="BG1539" s="9"/>
      <c r="BH1539" s="9" t="str">
        <f t="shared" si="2755"/>
        <v/>
      </c>
      <c r="BI1539" s="73"/>
      <c r="BJ1539" s="9" t="str">
        <f t="shared" si="2756"/>
        <v/>
      </c>
      <c r="BK1539" s="9"/>
      <c r="BL1539" s="9" t="str">
        <f t="shared" si="2757"/>
        <v/>
      </c>
      <c r="BM1539" s="9"/>
      <c r="BN1539" s="9"/>
      <c r="BO1539" s="9" t="str">
        <f t="shared" si="2758"/>
        <v/>
      </c>
      <c r="BP1539" s="10" t="str">
        <f t="shared" si="2759"/>
        <v/>
      </c>
      <c r="BQ1539" s="7"/>
      <c r="BS1539" s="1"/>
      <c r="BT1539" s="15"/>
      <c r="BU1539" s="9"/>
      <c r="BV1539" s="9" t="str">
        <f t="shared" si="2760"/>
        <v/>
      </c>
      <c r="BW1539" s="9"/>
      <c r="BX1539" s="9" t="str">
        <f t="shared" si="2761"/>
        <v/>
      </c>
      <c r="BY1539" s="9"/>
      <c r="BZ1539" s="9" t="str">
        <f t="shared" si="2762"/>
        <v/>
      </c>
      <c r="CA1539" s="9"/>
      <c r="CB1539" s="9"/>
      <c r="CC1539" s="9"/>
      <c r="CD1539" s="9" t="str">
        <f t="shared" si="2763"/>
        <v/>
      </c>
      <c r="CE1539" s="10" t="str">
        <f t="shared" si="2764"/>
        <v/>
      </c>
      <c r="CF1539" s="7"/>
      <c r="CH1539" s="15"/>
      <c r="CI1539" s="9"/>
      <c r="CJ1539" s="9" t="str">
        <f t="shared" si="2765"/>
        <v/>
      </c>
      <c r="CK1539" s="9"/>
      <c r="CL1539" s="9" t="str">
        <f t="shared" si="2766"/>
        <v/>
      </c>
      <c r="CM1539" s="9"/>
      <c r="CN1539" s="9" t="str">
        <f t="shared" si="2767"/>
        <v/>
      </c>
      <c r="CO1539" s="9"/>
      <c r="CP1539" s="9"/>
      <c r="CQ1539" s="9"/>
      <c r="CR1539" s="9" t="str">
        <f t="shared" si="2768"/>
        <v/>
      </c>
      <c r="CS1539" s="10" t="str">
        <f t="shared" si="2769"/>
        <v/>
      </c>
      <c r="CT1539" s="7"/>
    </row>
    <row r="1540" spans="1:113" ht="15" customHeight="1">
      <c r="A1540" s="15"/>
      <c r="B1540" s="15"/>
      <c r="C1540" s="9"/>
      <c r="D1540" s="9" t="str">
        <f t="shared" si="2817"/>
        <v/>
      </c>
      <c r="E1540" s="9"/>
      <c r="F1540" s="9" t="str">
        <f t="shared" si="2818"/>
        <v/>
      </c>
      <c r="G1540" s="9"/>
      <c r="H1540" s="9" t="str">
        <f t="shared" si="2819"/>
        <v/>
      </c>
      <c r="I1540" s="9"/>
      <c r="J1540" s="62"/>
      <c r="K1540" s="95"/>
      <c r="L1540" s="9" t="str">
        <f t="shared" si="2821"/>
        <v/>
      </c>
      <c r="M1540" s="10" t="str">
        <f t="shared" si="2822"/>
        <v/>
      </c>
      <c r="N1540" s="7"/>
      <c r="P1540" s="15"/>
      <c r="Q1540" s="9"/>
      <c r="R1540" s="9" t="str">
        <f t="shared" si="2823"/>
        <v/>
      </c>
      <c r="S1540" s="9"/>
      <c r="T1540" s="9" t="str">
        <f t="shared" si="2824"/>
        <v/>
      </c>
      <c r="U1540" s="9"/>
      <c r="V1540" s="9" t="str">
        <f t="shared" si="2825"/>
        <v/>
      </c>
      <c r="W1540" s="9"/>
      <c r="X1540" s="62"/>
      <c r="Y1540" s="95"/>
      <c r="Z1540" s="9" t="str">
        <f t="shared" si="2827"/>
        <v/>
      </c>
      <c r="AA1540" s="10" t="str">
        <f t="shared" si="2828"/>
        <v/>
      </c>
      <c r="AB1540" s="7"/>
      <c r="AD1540" s="15"/>
      <c r="AE1540" s="9"/>
      <c r="AF1540" s="9" t="str">
        <f t="shared" si="2829"/>
        <v/>
      </c>
      <c r="AG1540" s="9"/>
      <c r="AH1540" s="9" t="str">
        <f t="shared" si="2830"/>
        <v/>
      </c>
      <c r="AI1540" s="9"/>
      <c r="AJ1540" s="9" t="str">
        <f t="shared" si="2831"/>
        <v/>
      </c>
      <c r="AK1540" s="9"/>
      <c r="AL1540" s="62"/>
      <c r="AM1540" s="95"/>
      <c r="AN1540" s="9" t="str">
        <f t="shared" si="2833"/>
        <v/>
      </c>
      <c r="AO1540" s="10" t="str">
        <f t="shared" si="2834"/>
        <v/>
      </c>
      <c r="AP1540" s="7"/>
      <c r="AR1540" s="15"/>
      <c r="AS1540" s="9"/>
      <c r="AT1540" s="9" t="str">
        <f t="shared" si="2750"/>
        <v/>
      </c>
      <c r="AU1540" s="9"/>
      <c r="AV1540" s="9" t="str">
        <f t="shared" si="2751"/>
        <v/>
      </c>
      <c r="AW1540" s="9"/>
      <c r="AX1540" s="9" t="str">
        <f t="shared" si="2752"/>
        <v/>
      </c>
      <c r="AY1540" s="9"/>
      <c r="AZ1540" s="62"/>
      <c r="BA1540" s="9"/>
      <c r="BB1540" s="9" t="str">
        <f t="shared" si="2753"/>
        <v/>
      </c>
      <c r="BC1540" s="10" t="str">
        <f t="shared" si="2754"/>
        <v/>
      </c>
      <c r="BD1540" s="7"/>
      <c r="BF1540" s="15"/>
      <c r="BG1540" s="9"/>
      <c r="BH1540" s="9" t="str">
        <f t="shared" si="2755"/>
        <v/>
      </c>
      <c r="BI1540" s="73"/>
      <c r="BJ1540" s="9" t="str">
        <f t="shared" si="2756"/>
        <v/>
      </c>
      <c r="BK1540" s="9"/>
      <c r="BL1540" s="9" t="str">
        <f t="shared" si="2757"/>
        <v/>
      </c>
      <c r="BM1540" s="9"/>
      <c r="BN1540" s="9"/>
      <c r="BO1540" s="9" t="str">
        <f t="shared" si="2758"/>
        <v/>
      </c>
      <c r="BP1540" s="10" t="str">
        <f t="shared" si="2759"/>
        <v/>
      </c>
      <c r="BQ1540" s="7"/>
      <c r="BS1540" s="1"/>
      <c r="BT1540" s="15"/>
      <c r="BU1540" s="9"/>
      <c r="BV1540" s="9" t="str">
        <f t="shared" si="2760"/>
        <v/>
      </c>
      <c r="BW1540" s="9"/>
      <c r="BX1540" s="9" t="str">
        <f t="shared" si="2761"/>
        <v/>
      </c>
      <c r="BY1540" s="9"/>
      <c r="BZ1540" s="9" t="str">
        <f t="shared" si="2762"/>
        <v/>
      </c>
      <c r="CA1540" s="9"/>
      <c r="CB1540" s="9"/>
      <c r="CC1540" s="9"/>
      <c r="CD1540" s="9" t="str">
        <f t="shared" si="2763"/>
        <v/>
      </c>
      <c r="CE1540" s="10" t="str">
        <f t="shared" si="2764"/>
        <v/>
      </c>
      <c r="CF1540" s="7"/>
      <c r="CH1540" s="15"/>
      <c r="CI1540" s="9"/>
      <c r="CJ1540" s="9" t="str">
        <f t="shared" si="2765"/>
        <v/>
      </c>
      <c r="CK1540" s="9"/>
      <c r="CL1540" s="9" t="str">
        <f t="shared" si="2766"/>
        <v/>
      </c>
      <c r="CM1540" s="9"/>
      <c r="CN1540" s="9" t="str">
        <f t="shared" si="2767"/>
        <v/>
      </c>
      <c r="CO1540" s="9"/>
      <c r="CP1540" s="9"/>
      <c r="CQ1540" s="9"/>
      <c r="CR1540" s="9" t="str">
        <f t="shared" si="2768"/>
        <v/>
      </c>
      <c r="CS1540" s="10" t="str">
        <f t="shared" si="2769"/>
        <v/>
      </c>
      <c r="CT1540" s="7"/>
    </row>
    <row r="1541" spans="1:113" ht="15" customHeight="1">
      <c r="A1541" s="15"/>
      <c r="B1541" s="15"/>
      <c r="C1541" s="9"/>
      <c r="D1541" s="9" t="str">
        <f t="shared" si="2817"/>
        <v/>
      </c>
      <c r="E1541" s="9"/>
      <c r="F1541" s="9" t="str">
        <f t="shared" si="2818"/>
        <v/>
      </c>
      <c r="G1541" s="9"/>
      <c r="H1541" s="9" t="str">
        <f t="shared" si="2819"/>
        <v/>
      </c>
      <c r="I1541" s="9"/>
      <c r="J1541" s="62"/>
      <c r="K1541" s="95"/>
      <c r="L1541" s="9" t="str">
        <f t="shared" si="2821"/>
        <v/>
      </c>
      <c r="M1541" s="10" t="str">
        <f t="shared" si="2822"/>
        <v/>
      </c>
      <c r="N1541" s="7"/>
      <c r="P1541" s="15"/>
      <c r="Q1541" s="9"/>
      <c r="R1541" s="9" t="str">
        <f t="shared" si="2823"/>
        <v/>
      </c>
      <c r="S1541" s="9"/>
      <c r="T1541" s="9" t="str">
        <f t="shared" si="2824"/>
        <v/>
      </c>
      <c r="U1541" s="9"/>
      <c r="V1541" s="9" t="str">
        <f t="shared" si="2825"/>
        <v/>
      </c>
      <c r="W1541" s="9"/>
      <c r="X1541" s="62"/>
      <c r="Y1541" s="95"/>
      <c r="Z1541" s="9" t="str">
        <f t="shared" si="2827"/>
        <v/>
      </c>
      <c r="AA1541" s="10" t="str">
        <f t="shared" si="2828"/>
        <v/>
      </c>
      <c r="AB1541" s="7"/>
      <c r="AD1541" s="15"/>
      <c r="AE1541" s="9"/>
      <c r="AF1541" s="9" t="str">
        <f t="shared" si="2829"/>
        <v/>
      </c>
      <c r="AG1541" s="9"/>
      <c r="AH1541" s="9" t="str">
        <f t="shared" si="2830"/>
        <v/>
      </c>
      <c r="AI1541" s="9"/>
      <c r="AJ1541" s="9" t="str">
        <f t="shared" si="2831"/>
        <v/>
      </c>
      <c r="AK1541" s="9"/>
      <c r="AL1541" s="62"/>
      <c r="AM1541" s="95"/>
      <c r="AN1541" s="9" t="str">
        <f t="shared" si="2833"/>
        <v/>
      </c>
      <c r="AO1541" s="10" t="str">
        <f t="shared" si="2834"/>
        <v/>
      </c>
      <c r="AP1541" s="7"/>
      <c r="AR1541" s="15"/>
      <c r="AS1541" s="9"/>
      <c r="AT1541" s="9" t="str">
        <f t="shared" si="2750"/>
        <v/>
      </c>
      <c r="AU1541" s="9"/>
      <c r="AV1541" s="9" t="str">
        <f t="shared" si="2751"/>
        <v/>
      </c>
      <c r="AW1541" s="9"/>
      <c r="AX1541" s="9" t="str">
        <f t="shared" si="2752"/>
        <v/>
      </c>
      <c r="AY1541" s="9"/>
      <c r="AZ1541" s="62"/>
      <c r="BA1541" s="9"/>
      <c r="BB1541" s="9" t="str">
        <f t="shared" si="2753"/>
        <v/>
      </c>
      <c r="BC1541" s="10" t="str">
        <f t="shared" si="2754"/>
        <v/>
      </c>
      <c r="BD1541" s="7"/>
      <c r="BF1541" s="15"/>
      <c r="BG1541" s="9"/>
      <c r="BH1541" s="9" t="str">
        <f t="shared" si="2755"/>
        <v/>
      </c>
      <c r="BI1541" s="73"/>
      <c r="BJ1541" s="9" t="str">
        <f t="shared" si="2756"/>
        <v/>
      </c>
      <c r="BK1541" s="9"/>
      <c r="BL1541" s="9" t="str">
        <f t="shared" si="2757"/>
        <v/>
      </c>
      <c r="BM1541" s="9"/>
      <c r="BN1541" s="9"/>
      <c r="BO1541" s="9" t="str">
        <f t="shared" si="2758"/>
        <v/>
      </c>
      <c r="BP1541" s="10" t="str">
        <f t="shared" si="2759"/>
        <v/>
      </c>
      <c r="BQ1541" s="7"/>
      <c r="BS1541" s="1"/>
      <c r="BT1541" s="15"/>
      <c r="BU1541" s="9"/>
      <c r="BV1541" s="9" t="str">
        <f t="shared" si="2760"/>
        <v/>
      </c>
      <c r="BW1541" s="9"/>
      <c r="BX1541" s="9" t="str">
        <f t="shared" si="2761"/>
        <v/>
      </c>
      <c r="BY1541" s="9"/>
      <c r="BZ1541" s="9" t="str">
        <f t="shared" si="2762"/>
        <v/>
      </c>
      <c r="CA1541" s="9"/>
      <c r="CB1541" s="9"/>
      <c r="CC1541" s="9"/>
      <c r="CD1541" s="9" t="str">
        <f t="shared" si="2763"/>
        <v/>
      </c>
      <c r="CE1541" s="10" t="str">
        <f t="shared" si="2764"/>
        <v/>
      </c>
      <c r="CF1541" s="7"/>
      <c r="CH1541" s="15"/>
      <c r="CI1541" s="9"/>
      <c r="CJ1541" s="9" t="str">
        <f t="shared" si="2765"/>
        <v/>
      </c>
      <c r="CK1541" s="9"/>
      <c r="CL1541" s="9" t="str">
        <f t="shared" si="2766"/>
        <v/>
      </c>
      <c r="CM1541" s="9"/>
      <c r="CN1541" s="9" t="str">
        <f t="shared" si="2767"/>
        <v/>
      </c>
      <c r="CO1541" s="9"/>
      <c r="CP1541" s="9"/>
      <c r="CQ1541" s="9"/>
      <c r="CR1541" s="9" t="str">
        <f t="shared" si="2768"/>
        <v/>
      </c>
      <c r="CS1541" s="10" t="str">
        <f t="shared" si="2769"/>
        <v/>
      </c>
      <c r="CT1541" s="7"/>
    </row>
    <row r="1542" spans="1:113" ht="15" customHeight="1" thickBot="1">
      <c r="A1542" s="23"/>
      <c r="B1542" s="23"/>
      <c r="C1542" s="24"/>
      <c r="D1542" s="24" t="str">
        <f t="shared" si="2817"/>
        <v/>
      </c>
      <c r="E1542" s="24"/>
      <c r="F1542" s="24" t="str">
        <f t="shared" si="2818"/>
        <v/>
      </c>
      <c r="G1542" s="24"/>
      <c r="H1542" s="24" t="str">
        <f t="shared" si="2819"/>
        <v/>
      </c>
      <c r="I1542" s="24"/>
      <c r="J1542" s="63"/>
      <c r="K1542" s="24"/>
      <c r="L1542" s="24" t="str">
        <f t="shared" si="2821"/>
        <v/>
      </c>
      <c r="M1542" s="26" t="str">
        <f t="shared" si="2822"/>
        <v/>
      </c>
      <c r="N1542" s="7"/>
      <c r="P1542" s="23"/>
      <c r="Q1542" s="24"/>
      <c r="R1542" s="24" t="str">
        <f t="shared" si="2823"/>
        <v/>
      </c>
      <c r="S1542" s="24"/>
      <c r="T1542" s="24" t="str">
        <f t="shared" si="2824"/>
        <v/>
      </c>
      <c r="U1542" s="24"/>
      <c r="V1542" s="24" t="str">
        <f t="shared" si="2825"/>
        <v/>
      </c>
      <c r="W1542" s="24"/>
      <c r="X1542" s="63"/>
      <c r="Y1542" s="24"/>
      <c r="Z1542" s="24" t="str">
        <f t="shared" si="2827"/>
        <v/>
      </c>
      <c r="AA1542" s="26" t="str">
        <f t="shared" si="2828"/>
        <v/>
      </c>
      <c r="AB1542" s="7"/>
      <c r="AD1542" s="23"/>
      <c r="AE1542" s="24"/>
      <c r="AF1542" s="24" t="str">
        <f t="shared" si="2829"/>
        <v/>
      </c>
      <c r="AG1542" s="24"/>
      <c r="AH1542" s="24" t="str">
        <f t="shared" si="2830"/>
        <v/>
      </c>
      <c r="AI1542" s="24"/>
      <c r="AJ1542" s="24" t="str">
        <f t="shared" si="2831"/>
        <v/>
      </c>
      <c r="AK1542" s="24"/>
      <c r="AL1542" s="63"/>
      <c r="AM1542" s="24"/>
      <c r="AN1542" s="24" t="str">
        <f t="shared" si="2833"/>
        <v/>
      </c>
      <c r="AO1542" s="26" t="str">
        <f t="shared" si="2834"/>
        <v/>
      </c>
      <c r="AP1542" s="7"/>
      <c r="AR1542" s="15"/>
      <c r="AS1542" s="9"/>
      <c r="AT1542" s="9" t="str">
        <f t="shared" si="2750"/>
        <v/>
      </c>
      <c r="AU1542" s="9"/>
      <c r="AV1542" s="9" t="str">
        <f t="shared" si="2751"/>
        <v/>
      </c>
      <c r="AW1542" s="9"/>
      <c r="AX1542" s="9" t="str">
        <f t="shared" si="2752"/>
        <v/>
      </c>
      <c r="AY1542" s="9"/>
      <c r="AZ1542" s="62"/>
      <c r="BA1542" s="9"/>
      <c r="BB1542" s="9" t="str">
        <f t="shared" si="2753"/>
        <v/>
      </c>
      <c r="BC1542" s="10" t="str">
        <f t="shared" si="2754"/>
        <v/>
      </c>
      <c r="BD1542" s="7"/>
      <c r="BF1542" s="15"/>
      <c r="BG1542" s="9"/>
      <c r="BH1542" s="9" t="str">
        <f t="shared" si="2755"/>
        <v/>
      </c>
      <c r="BI1542" s="73"/>
      <c r="BJ1542" s="9" t="str">
        <f t="shared" si="2756"/>
        <v/>
      </c>
      <c r="BK1542" s="9"/>
      <c r="BL1542" s="9" t="str">
        <f t="shared" si="2757"/>
        <v/>
      </c>
      <c r="BM1542" s="9"/>
      <c r="BN1542" s="9"/>
      <c r="BO1542" s="9" t="str">
        <f t="shared" si="2758"/>
        <v/>
      </c>
      <c r="BP1542" s="10" t="str">
        <f t="shared" si="2759"/>
        <v/>
      </c>
      <c r="BQ1542" s="7"/>
      <c r="BS1542" s="1"/>
      <c r="BT1542" s="15"/>
      <c r="BU1542" s="9"/>
      <c r="BV1542" s="9" t="str">
        <f t="shared" si="2760"/>
        <v/>
      </c>
      <c r="BW1542" s="9"/>
      <c r="BX1542" s="9" t="str">
        <f t="shared" si="2761"/>
        <v/>
      </c>
      <c r="BY1542" s="9"/>
      <c r="BZ1542" s="9" t="str">
        <f t="shared" si="2762"/>
        <v/>
      </c>
      <c r="CA1542" s="9"/>
      <c r="CB1542" s="9"/>
      <c r="CC1542" s="9"/>
      <c r="CD1542" s="9" t="str">
        <f t="shared" si="2763"/>
        <v/>
      </c>
      <c r="CE1542" s="10" t="str">
        <f t="shared" si="2764"/>
        <v/>
      </c>
      <c r="CF1542" s="7"/>
      <c r="CH1542" s="15"/>
      <c r="CI1542" s="9"/>
      <c r="CJ1542" s="9" t="str">
        <f t="shared" si="2765"/>
        <v/>
      </c>
      <c r="CK1542" s="9"/>
      <c r="CL1542" s="9" t="str">
        <f t="shared" si="2766"/>
        <v/>
      </c>
      <c r="CM1542" s="9"/>
      <c r="CN1542" s="9" t="str">
        <f t="shared" si="2767"/>
        <v/>
      </c>
      <c r="CO1542" s="9"/>
      <c r="CP1542" s="9"/>
      <c r="CQ1542" s="9"/>
      <c r="CR1542" s="9" t="str">
        <f t="shared" si="2768"/>
        <v/>
      </c>
      <c r="CS1542" s="10" t="str">
        <f t="shared" si="2769"/>
        <v/>
      </c>
      <c r="CT1542" s="7"/>
    </row>
    <row r="1543" spans="1:113" ht="15" customHeight="1" thickTop="1">
      <c r="A1543" s="89"/>
      <c r="B1543" s="89"/>
      <c r="C1543" s="78"/>
      <c r="D1543" s="78" t="str">
        <f t="shared" si="2817"/>
        <v/>
      </c>
      <c r="E1543" s="78"/>
      <c r="F1543" s="28" t="str">
        <f t="shared" si="2818"/>
        <v/>
      </c>
      <c r="G1543" s="78"/>
      <c r="H1543" s="78" t="str">
        <f t="shared" si="2819"/>
        <v/>
      </c>
      <c r="I1543" s="78"/>
      <c r="J1543" s="90"/>
      <c r="K1543" s="91"/>
      <c r="L1543" s="28" t="str">
        <f t="shared" si="2821"/>
        <v/>
      </c>
      <c r="M1543" s="29" t="str">
        <f t="shared" si="2822"/>
        <v/>
      </c>
      <c r="N1543" s="7"/>
      <c r="P1543" s="89" t="str">
        <f>IF(A1543="","",A1543)</f>
        <v/>
      </c>
      <c r="Q1543" s="78"/>
      <c r="R1543" s="78" t="str">
        <f t="shared" si="2823"/>
        <v/>
      </c>
      <c r="S1543" s="78"/>
      <c r="T1543" s="28" t="str">
        <f t="shared" si="2824"/>
        <v/>
      </c>
      <c r="U1543" s="78"/>
      <c r="V1543" s="78" t="str">
        <f t="shared" si="2825"/>
        <v/>
      </c>
      <c r="W1543" s="78"/>
      <c r="X1543" s="90"/>
      <c r="Y1543" s="91"/>
      <c r="Z1543" s="28" t="str">
        <f t="shared" si="2827"/>
        <v/>
      </c>
      <c r="AA1543" s="29" t="str">
        <f t="shared" si="2828"/>
        <v/>
      </c>
      <c r="AB1543" s="7"/>
      <c r="AD1543" s="89" t="str">
        <f>IF(BQ1543="","",BQ1543)</f>
        <v/>
      </c>
      <c r="AE1543" s="78"/>
      <c r="AF1543" s="78" t="str">
        <f t="shared" si="2829"/>
        <v/>
      </c>
      <c r="AG1543" s="78"/>
      <c r="AH1543" s="28" t="str">
        <f t="shared" si="2830"/>
        <v/>
      </c>
      <c r="AI1543" s="78"/>
      <c r="AJ1543" s="78" t="str">
        <f t="shared" si="2831"/>
        <v/>
      </c>
      <c r="AK1543" s="78"/>
      <c r="AL1543" s="90"/>
      <c r="AM1543" s="91"/>
      <c r="AN1543" s="28" t="str">
        <f t="shared" si="2833"/>
        <v/>
      </c>
      <c r="AO1543" s="29" t="str">
        <f t="shared" si="2834"/>
        <v/>
      </c>
      <c r="AP1543" s="7"/>
      <c r="AR1543" s="15"/>
      <c r="AS1543" s="9"/>
      <c r="AT1543" s="9" t="str">
        <f t="shared" si="2750"/>
        <v/>
      </c>
      <c r="AU1543" s="9"/>
      <c r="AV1543" s="9" t="str">
        <f t="shared" si="2751"/>
        <v/>
      </c>
      <c r="AW1543" s="9"/>
      <c r="AX1543" s="9" t="str">
        <f t="shared" si="2752"/>
        <v/>
      </c>
      <c r="AY1543" s="9"/>
      <c r="AZ1543" s="62"/>
      <c r="BA1543" s="9"/>
      <c r="BB1543" s="9" t="str">
        <f t="shared" si="2753"/>
        <v/>
      </c>
      <c r="BC1543" s="10" t="str">
        <f t="shared" si="2754"/>
        <v/>
      </c>
      <c r="BD1543" s="7"/>
      <c r="BF1543" s="15"/>
      <c r="BG1543" s="9"/>
      <c r="BH1543" s="9" t="str">
        <f t="shared" si="2755"/>
        <v/>
      </c>
      <c r="BI1543" s="73"/>
      <c r="BJ1543" s="9" t="str">
        <f t="shared" si="2756"/>
        <v/>
      </c>
      <c r="BK1543" s="9"/>
      <c r="BL1543" s="9" t="str">
        <f t="shared" si="2757"/>
        <v/>
      </c>
      <c r="BM1543" s="9"/>
      <c r="BN1543" s="9"/>
      <c r="BO1543" s="9" t="str">
        <f t="shared" si="2758"/>
        <v/>
      </c>
      <c r="BP1543" s="10" t="str">
        <f t="shared" si="2759"/>
        <v/>
      </c>
      <c r="BQ1543" s="7"/>
      <c r="BS1543" s="1"/>
      <c r="BT1543" s="15"/>
      <c r="BU1543" s="9"/>
      <c r="BV1543" s="9" t="str">
        <f t="shared" si="2760"/>
        <v/>
      </c>
      <c r="BW1543" s="9"/>
      <c r="BX1543" s="9" t="str">
        <f t="shared" si="2761"/>
        <v/>
      </c>
      <c r="BY1543" s="9"/>
      <c r="BZ1543" s="9" t="str">
        <f t="shared" si="2762"/>
        <v/>
      </c>
      <c r="CA1543" s="9"/>
      <c r="CB1543" s="9"/>
      <c r="CC1543" s="9"/>
      <c r="CD1543" s="9" t="str">
        <f t="shared" si="2763"/>
        <v/>
      </c>
      <c r="CE1543" s="10" t="str">
        <f t="shared" si="2764"/>
        <v/>
      </c>
      <c r="CF1543" s="7"/>
      <c r="CH1543" s="15"/>
      <c r="CI1543" s="9"/>
      <c r="CJ1543" s="9" t="str">
        <f t="shared" si="2765"/>
        <v/>
      </c>
      <c r="CK1543" s="9"/>
      <c r="CL1543" s="9" t="str">
        <f t="shared" si="2766"/>
        <v/>
      </c>
      <c r="CM1543" s="9"/>
      <c r="CN1543" s="9" t="str">
        <f t="shared" si="2767"/>
        <v/>
      </c>
      <c r="CO1543" s="9"/>
      <c r="CP1543" s="9"/>
      <c r="CQ1543" s="9"/>
      <c r="CR1543" s="9" t="str">
        <f t="shared" si="2768"/>
        <v/>
      </c>
      <c r="CS1543" s="10" t="str">
        <f t="shared" si="2769"/>
        <v/>
      </c>
      <c r="CT1543" s="7"/>
    </row>
    <row r="1544" spans="1:113" ht="15" customHeight="1">
      <c r="A1544" s="15"/>
      <c r="B1544" s="15"/>
      <c r="C1544" s="9"/>
      <c r="D1544" s="9" t="str">
        <f t="shared" si="2817"/>
        <v/>
      </c>
      <c r="E1544" s="9"/>
      <c r="F1544" s="9" t="str">
        <f t="shared" si="2818"/>
        <v/>
      </c>
      <c r="G1544" s="9"/>
      <c r="H1544" s="9" t="str">
        <f t="shared" si="2819"/>
        <v/>
      </c>
      <c r="I1544" s="9"/>
      <c r="J1544" s="62"/>
      <c r="K1544" s="95"/>
      <c r="L1544" s="9" t="str">
        <f t="shared" si="2821"/>
        <v/>
      </c>
      <c r="M1544" s="10" t="str">
        <f t="shared" si="2822"/>
        <v/>
      </c>
      <c r="N1544" s="7"/>
      <c r="P1544" s="15"/>
      <c r="Q1544" s="9"/>
      <c r="R1544" s="9" t="str">
        <f t="shared" si="2823"/>
        <v/>
      </c>
      <c r="S1544" s="9"/>
      <c r="T1544" s="9" t="str">
        <f t="shared" si="2824"/>
        <v/>
      </c>
      <c r="U1544" s="9"/>
      <c r="V1544" s="9" t="str">
        <f t="shared" si="2825"/>
        <v/>
      </c>
      <c r="W1544" s="9"/>
      <c r="X1544" s="62"/>
      <c r="Y1544" s="95"/>
      <c r="Z1544" s="9" t="str">
        <f t="shared" si="2827"/>
        <v/>
      </c>
      <c r="AA1544" s="10" t="str">
        <f t="shared" si="2828"/>
        <v/>
      </c>
      <c r="AB1544" s="7"/>
      <c r="AD1544" s="15"/>
      <c r="AE1544" s="9"/>
      <c r="AF1544" s="9" t="str">
        <f t="shared" si="2829"/>
        <v/>
      </c>
      <c r="AG1544" s="9"/>
      <c r="AH1544" s="9" t="str">
        <f t="shared" si="2830"/>
        <v/>
      </c>
      <c r="AI1544" s="9"/>
      <c r="AJ1544" s="9" t="str">
        <f t="shared" si="2831"/>
        <v/>
      </c>
      <c r="AK1544" s="9"/>
      <c r="AL1544" s="62"/>
      <c r="AM1544" s="95"/>
      <c r="AN1544" s="9" t="str">
        <f t="shared" si="2833"/>
        <v/>
      </c>
      <c r="AO1544" s="10" t="str">
        <f t="shared" si="2834"/>
        <v/>
      </c>
      <c r="AP1544" s="7"/>
      <c r="AR1544" s="15"/>
      <c r="AS1544" s="9"/>
      <c r="AT1544" s="9" t="str">
        <f t="shared" si="2750"/>
        <v/>
      </c>
      <c r="AU1544" s="9"/>
      <c r="AV1544" s="9" t="str">
        <f t="shared" si="2751"/>
        <v/>
      </c>
      <c r="AW1544" s="9"/>
      <c r="AX1544" s="9" t="str">
        <f t="shared" si="2752"/>
        <v/>
      </c>
      <c r="AY1544" s="9"/>
      <c r="AZ1544" s="62"/>
      <c r="BA1544" s="9"/>
      <c r="BB1544" s="9" t="str">
        <f t="shared" si="2753"/>
        <v/>
      </c>
      <c r="BC1544" s="10" t="str">
        <f t="shared" si="2754"/>
        <v/>
      </c>
      <c r="BD1544" s="7"/>
      <c r="BF1544" s="15"/>
      <c r="BG1544" s="9"/>
      <c r="BH1544" s="9" t="str">
        <f t="shared" si="2755"/>
        <v/>
      </c>
      <c r="BI1544" s="73"/>
      <c r="BJ1544" s="9" t="str">
        <f t="shared" si="2756"/>
        <v/>
      </c>
      <c r="BK1544" s="9"/>
      <c r="BL1544" s="9" t="str">
        <f t="shared" si="2757"/>
        <v/>
      </c>
      <c r="BM1544" s="9"/>
      <c r="BN1544" s="9"/>
      <c r="BO1544" s="9" t="str">
        <f t="shared" si="2758"/>
        <v/>
      </c>
      <c r="BP1544" s="10" t="str">
        <f t="shared" si="2759"/>
        <v/>
      </c>
      <c r="BQ1544" s="7"/>
      <c r="BS1544" s="1"/>
      <c r="BT1544" s="15"/>
      <c r="BU1544" s="9"/>
      <c r="BV1544" s="9" t="str">
        <f t="shared" si="2760"/>
        <v/>
      </c>
      <c r="BW1544" s="9"/>
      <c r="BX1544" s="9" t="str">
        <f t="shared" si="2761"/>
        <v/>
      </c>
      <c r="BY1544" s="9"/>
      <c r="BZ1544" s="9" t="str">
        <f t="shared" si="2762"/>
        <v/>
      </c>
      <c r="CA1544" s="9"/>
      <c r="CB1544" s="9"/>
      <c r="CC1544" s="9"/>
      <c r="CD1544" s="9" t="str">
        <f t="shared" si="2763"/>
        <v/>
      </c>
      <c r="CE1544" s="10" t="str">
        <f t="shared" si="2764"/>
        <v/>
      </c>
      <c r="CF1544" s="7"/>
      <c r="CH1544" s="15"/>
      <c r="CI1544" s="9"/>
      <c r="CJ1544" s="9" t="str">
        <f t="shared" si="2765"/>
        <v/>
      </c>
      <c r="CK1544" s="9"/>
      <c r="CL1544" s="9" t="str">
        <f t="shared" si="2766"/>
        <v/>
      </c>
      <c r="CM1544" s="9"/>
      <c r="CN1544" s="9" t="str">
        <f t="shared" si="2767"/>
        <v/>
      </c>
      <c r="CO1544" s="9"/>
      <c r="CP1544" s="9"/>
      <c r="CQ1544" s="9"/>
      <c r="CR1544" s="9" t="str">
        <f t="shared" si="2768"/>
        <v/>
      </c>
      <c r="CS1544" s="10" t="str">
        <f t="shared" si="2769"/>
        <v/>
      </c>
      <c r="CT1544" s="7"/>
    </row>
    <row r="1545" spans="1:113" ht="15" customHeight="1">
      <c r="A1545" s="15"/>
      <c r="B1545" s="15"/>
      <c r="C1545" s="9"/>
      <c r="D1545" s="9" t="str">
        <f t="shared" si="2817"/>
        <v/>
      </c>
      <c r="E1545" s="9"/>
      <c r="F1545" s="9" t="str">
        <f t="shared" si="2818"/>
        <v/>
      </c>
      <c r="G1545" s="9"/>
      <c r="H1545" s="9" t="str">
        <f t="shared" si="2819"/>
        <v/>
      </c>
      <c r="I1545" s="9"/>
      <c r="J1545" s="62"/>
      <c r="K1545" s="95"/>
      <c r="L1545" s="9" t="str">
        <f t="shared" si="2821"/>
        <v/>
      </c>
      <c r="M1545" s="10" t="str">
        <f t="shared" si="2822"/>
        <v/>
      </c>
      <c r="N1545" s="7"/>
      <c r="P1545" s="15"/>
      <c r="Q1545" s="9"/>
      <c r="R1545" s="9" t="str">
        <f t="shared" si="2823"/>
        <v/>
      </c>
      <c r="S1545" s="9"/>
      <c r="T1545" s="9" t="str">
        <f t="shared" si="2824"/>
        <v/>
      </c>
      <c r="U1545" s="9"/>
      <c r="V1545" s="9" t="str">
        <f t="shared" si="2825"/>
        <v/>
      </c>
      <c r="W1545" s="9"/>
      <c r="X1545" s="62"/>
      <c r="Y1545" s="95"/>
      <c r="Z1545" s="9" t="str">
        <f t="shared" si="2827"/>
        <v/>
      </c>
      <c r="AA1545" s="10" t="str">
        <f t="shared" si="2828"/>
        <v/>
      </c>
      <c r="AB1545" s="7"/>
      <c r="AD1545" s="15"/>
      <c r="AE1545" s="9"/>
      <c r="AF1545" s="9" t="str">
        <f t="shared" si="2829"/>
        <v/>
      </c>
      <c r="AG1545" s="9"/>
      <c r="AH1545" s="9" t="str">
        <f t="shared" si="2830"/>
        <v/>
      </c>
      <c r="AI1545" s="9"/>
      <c r="AJ1545" s="9" t="str">
        <f t="shared" si="2831"/>
        <v/>
      </c>
      <c r="AK1545" s="9"/>
      <c r="AL1545" s="62"/>
      <c r="AM1545" s="95"/>
      <c r="AN1545" s="9" t="str">
        <f t="shared" si="2833"/>
        <v/>
      </c>
      <c r="AO1545" s="10" t="str">
        <f t="shared" si="2834"/>
        <v/>
      </c>
      <c r="AP1545" s="7"/>
      <c r="AR1545" s="15"/>
      <c r="AS1545" s="9"/>
      <c r="AT1545" s="9" t="str">
        <f t="shared" si="2750"/>
        <v/>
      </c>
      <c r="AU1545" s="9"/>
      <c r="AV1545" s="9" t="str">
        <f t="shared" si="2751"/>
        <v/>
      </c>
      <c r="AW1545" s="9"/>
      <c r="AX1545" s="9" t="str">
        <f t="shared" si="2752"/>
        <v/>
      </c>
      <c r="AY1545" s="9"/>
      <c r="AZ1545" s="62"/>
      <c r="BA1545" s="9"/>
      <c r="BB1545" s="9" t="str">
        <f t="shared" si="2753"/>
        <v/>
      </c>
      <c r="BC1545" s="10" t="str">
        <f t="shared" si="2754"/>
        <v/>
      </c>
      <c r="BD1545" s="7"/>
      <c r="BF1545" s="15"/>
      <c r="BG1545" s="9"/>
      <c r="BH1545" s="9" t="str">
        <f t="shared" si="2755"/>
        <v/>
      </c>
      <c r="BI1545" s="73"/>
      <c r="BJ1545" s="9" t="str">
        <f t="shared" si="2756"/>
        <v/>
      </c>
      <c r="BK1545" s="9"/>
      <c r="BL1545" s="9" t="str">
        <f t="shared" si="2757"/>
        <v/>
      </c>
      <c r="BM1545" s="9"/>
      <c r="BN1545" s="9"/>
      <c r="BO1545" s="9" t="str">
        <f t="shared" si="2758"/>
        <v/>
      </c>
      <c r="BP1545" s="10" t="str">
        <f t="shared" si="2759"/>
        <v/>
      </c>
      <c r="BQ1545" s="7"/>
      <c r="BS1545" s="1"/>
      <c r="BT1545" s="15"/>
      <c r="BU1545" s="9"/>
      <c r="BV1545" s="9" t="str">
        <f t="shared" si="2760"/>
        <v/>
      </c>
      <c r="BW1545" s="9"/>
      <c r="BX1545" s="9" t="str">
        <f t="shared" si="2761"/>
        <v/>
      </c>
      <c r="BY1545" s="9"/>
      <c r="BZ1545" s="9" t="str">
        <f t="shared" si="2762"/>
        <v/>
      </c>
      <c r="CA1545" s="9"/>
      <c r="CB1545" s="9"/>
      <c r="CC1545" s="9"/>
      <c r="CD1545" s="9" t="str">
        <f t="shared" si="2763"/>
        <v/>
      </c>
      <c r="CE1545" s="10" t="str">
        <f t="shared" si="2764"/>
        <v/>
      </c>
      <c r="CF1545" s="7"/>
      <c r="CH1545" s="15"/>
      <c r="CI1545" s="9"/>
      <c r="CJ1545" s="9" t="str">
        <f t="shared" si="2765"/>
        <v/>
      </c>
      <c r="CK1545" s="9"/>
      <c r="CL1545" s="9" t="str">
        <f t="shared" si="2766"/>
        <v/>
      </c>
      <c r="CM1545" s="9"/>
      <c r="CN1545" s="9" t="str">
        <f t="shared" si="2767"/>
        <v/>
      </c>
      <c r="CO1545" s="9"/>
      <c r="CP1545" s="9"/>
      <c r="CQ1545" s="9"/>
      <c r="CR1545" s="9" t="str">
        <f t="shared" si="2768"/>
        <v/>
      </c>
      <c r="CS1545" s="10" t="str">
        <f t="shared" si="2769"/>
        <v/>
      </c>
      <c r="CT1545" s="7"/>
    </row>
    <row r="1546" spans="1:113" ht="15" customHeight="1" thickBot="1">
      <c r="A1546" s="23"/>
      <c r="B1546" s="23"/>
      <c r="C1546" s="24"/>
      <c r="D1546" s="24" t="str">
        <f t="shared" si="2817"/>
        <v/>
      </c>
      <c r="E1546" s="24"/>
      <c r="F1546" s="24" t="str">
        <f t="shared" si="2818"/>
        <v/>
      </c>
      <c r="G1546" s="24"/>
      <c r="H1546" s="24" t="str">
        <f t="shared" si="2819"/>
        <v/>
      </c>
      <c r="I1546" s="24"/>
      <c r="J1546" s="63"/>
      <c r="K1546" s="24"/>
      <c r="L1546" s="24" t="str">
        <f t="shared" si="2821"/>
        <v/>
      </c>
      <c r="M1546" s="26" t="str">
        <f t="shared" si="2822"/>
        <v/>
      </c>
      <c r="N1546" s="7"/>
      <c r="P1546" s="23"/>
      <c r="Q1546" s="24"/>
      <c r="R1546" s="24" t="str">
        <f t="shared" si="2823"/>
        <v/>
      </c>
      <c r="S1546" s="24"/>
      <c r="T1546" s="24" t="str">
        <f t="shared" si="2824"/>
        <v/>
      </c>
      <c r="U1546" s="24"/>
      <c r="V1546" s="24" t="str">
        <f t="shared" si="2825"/>
        <v/>
      </c>
      <c r="W1546" s="24"/>
      <c r="X1546" s="63"/>
      <c r="Y1546" s="24"/>
      <c r="Z1546" s="24" t="str">
        <f t="shared" si="2827"/>
        <v/>
      </c>
      <c r="AA1546" s="26" t="str">
        <f t="shared" si="2828"/>
        <v/>
      </c>
      <c r="AB1546" s="7"/>
      <c r="AD1546" s="23"/>
      <c r="AE1546" s="24"/>
      <c r="AF1546" s="24" t="str">
        <f t="shared" si="2829"/>
        <v/>
      </c>
      <c r="AG1546" s="24"/>
      <c r="AH1546" s="24" t="str">
        <f t="shared" si="2830"/>
        <v/>
      </c>
      <c r="AI1546" s="24"/>
      <c r="AJ1546" s="24" t="str">
        <f t="shared" si="2831"/>
        <v/>
      </c>
      <c r="AK1546" s="24"/>
      <c r="AL1546" s="63"/>
      <c r="AM1546" s="24"/>
      <c r="AN1546" s="24" t="str">
        <f t="shared" si="2833"/>
        <v/>
      </c>
      <c r="AO1546" s="26" t="str">
        <f t="shared" si="2834"/>
        <v/>
      </c>
      <c r="AP1546" s="7"/>
      <c r="AR1546" s="15"/>
      <c r="AS1546" s="9"/>
      <c r="AT1546" s="9" t="str">
        <f t="shared" si="2750"/>
        <v/>
      </c>
      <c r="AU1546" s="9"/>
      <c r="AV1546" s="9" t="str">
        <f t="shared" si="2751"/>
        <v/>
      </c>
      <c r="AW1546" s="9"/>
      <c r="AX1546" s="9" t="str">
        <f t="shared" si="2752"/>
        <v/>
      </c>
      <c r="AY1546" s="9"/>
      <c r="AZ1546" s="62"/>
      <c r="BA1546" s="9"/>
      <c r="BB1546" s="9" t="str">
        <f t="shared" si="2753"/>
        <v/>
      </c>
      <c r="BC1546" s="10" t="str">
        <f t="shared" si="2754"/>
        <v/>
      </c>
      <c r="BD1546" s="7"/>
      <c r="BF1546" s="15"/>
      <c r="BG1546" s="9"/>
      <c r="BH1546" s="9" t="str">
        <f t="shared" si="2755"/>
        <v/>
      </c>
      <c r="BI1546" s="73"/>
      <c r="BJ1546" s="9" t="str">
        <f t="shared" si="2756"/>
        <v/>
      </c>
      <c r="BK1546" s="9"/>
      <c r="BL1546" s="9" t="str">
        <f t="shared" si="2757"/>
        <v/>
      </c>
      <c r="BM1546" s="9"/>
      <c r="BN1546" s="9"/>
      <c r="BO1546" s="9" t="str">
        <f t="shared" si="2758"/>
        <v/>
      </c>
      <c r="BP1546" s="10" t="str">
        <f t="shared" si="2759"/>
        <v/>
      </c>
      <c r="BQ1546" s="7"/>
      <c r="BS1546" s="1"/>
      <c r="BT1546" s="15"/>
      <c r="BU1546" s="9"/>
      <c r="BV1546" s="9" t="str">
        <f t="shared" si="2760"/>
        <v/>
      </c>
      <c r="BW1546" s="9"/>
      <c r="BX1546" s="9" t="str">
        <f t="shared" si="2761"/>
        <v/>
      </c>
      <c r="BY1546" s="9"/>
      <c r="BZ1546" s="9" t="str">
        <f t="shared" si="2762"/>
        <v/>
      </c>
      <c r="CA1546" s="9"/>
      <c r="CB1546" s="9"/>
      <c r="CC1546" s="9"/>
      <c r="CD1546" s="9" t="str">
        <f t="shared" si="2763"/>
        <v/>
      </c>
      <c r="CE1546" s="10" t="str">
        <f t="shared" si="2764"/>
        <v/>
      </c>
      <c r="CF1546" s="7"/>
      <c r="CH1546" s="15"/>
      <c r="CI1546" s="9"/>
      <c r="CJ1546" s="9" t="str">
        <f t="shared" si="2765"/>
        <v/>
      </c>
      <c r="CK1546" s="9"/>
      <c r="CL1546" s="9" t="str">
        <f t="shared" si="2766"/>
        <v/>
      </c>
      <c r="CM1546" s="9"/>
      <c r="CN1546" s="9" t="str">
        <f t="shared" si="2767"/>
        <v/>
      </c>
      <c r="CO1546" s="9"/>
      <c r="CP1546" s="9"/>
      <c r="CQ1546" s="9"/>
      <c r="CR1546" s="9" t="str">
        <f t="shared" si="2768"/>
        <v/>
      </c>
      <c r="CS1546" s="10" t="str">
        <f t="shared" si="2769"/>
        <v/>
      </c>
      <c r="CT1546" s="7"/>
    </row>
    <row r="1547" spans="1:113" ht="15" customHeight="1" thickTop="1">
      <c r="A1547" s="89"/>
      <c r="B1547" s="89"/>
      <c r="C1547" s="78"/>
      <c r="D1547" s="78" t="str">
        <f t="shared" si="2817"/>
        <v/>
      </c>
      <c r="E1547" s="78"/>
      <c r="F1547" s="28" t="str">
        <f t="shared" si="2818"/>
        <v/>
      </c>
      <c r="G1547" s="78"/>
      <c r="H1547" s="78" t="str">
        <f t="shared" si="2819"/>
        <v/>
      </c>
      <c r="I1547" s="78"/>
      <c r="J1547" s="90"/>
      <c r="K1547" s="91"/>
      <c r="L1547" s="28" t="str">
        <f t="shared" si="2821"/>
        <v/>
      </c>
      <c r="M1547" s="29" t="str">
        <f t="shared" si="2822"/>
        <v/>
      </c>
      <c r="N1547" s="7"/>
      <c r="P1547" s="89"/>
      <c r="Q1547" s="78"/>
      <c r="R1547" s="78" t="str">
        <f t="shared" si="2823"/>
        <v/>
      </c>
      <c r="S1547" s="78"/>
      <c r="T1547" s="28" t="str">
        <f t="shared" si="2824"/>
        <v/>
      </c>
      <c r="U1547" s="78"/>
      <c r="V1547" s="78" t="str">
        <f t="shared" si="2825"/>
        <v/>
      </c>
      <c r="W1547" s="78"/>
      <c r="X1547" s="90"/>
      <c r="Y1547" s="91"/>
      <c r="Z1547" s="28" t="str">
        <f t="shared" si="2827"/>
        <v/>
      </c>
      <c r="AA1547" s="29" t="str">
        <f t="shared" si="2828"/>
        <v/>
      </c>
      <c r="AB1547" s="7"/>
      <c r="AD1547" s="89"/>
      <c r="AE1547" s="78"/>
      <c r="AF1547" s="78" t="str">
        <f t="shared" si="2829"/>
        <v/>
      </c>
      <c r="AG1547" s="78"/>
      <c r="AH1547" s="28" t="str">
        <f t="shared" si="2830"/>
        <v/>
      </c>
      <c r="AI1547" s="78"/>
      <c r="AJ1547" s="78" t="str">
        <f t="shared" si="2831"/>
        <v/>
      </c>
      <c r="AK1547" s="78"/>
      <c r="AL1547" s="90"/>
      <c r="AM1547" s="91"/>
      <c r="AN1547" s="28" t="str">
        <f t="shared" si="2833"/>
        <v/>
      </c>
      <c r="AO1547" s="29" t="str">
        <f t="shared" si="2834"/>
        <v/>
      </c>
      <c r="AP1547" s="7"/>
      <c r="AR1547" s="15"/>
      <c r="AS1547" s="9"/>
      <c r="AT1547" s="9" t="str">
        <f t="shared" si="2750"/>
        <v/>
      </c>
      <c r="AU1547" s="9"/>
      <c r="AV1547" s="9" t="str">
        <f t="shared" si="2751"/>
        <v/>
      </c>
      <c r="AW1547" s="9"/>
      <c r="AX1547" s="9" t="str">
        <f t="shared" si="2752"/>
        <v/>
      </c>
      <c r="AY1547" s="9"/>
      <c r="AZ1547" s="62"/>
      <c r="BA1547" s="9"/>
      <c r="BB1547" s="9" t="str">
        <f t="shared" si="2753"/>
        <v/>
      </c>
      <c r="BC1547" s="10" t="str">
        <f t="shared" si="2754"/>
        <v/>
      </c>
      <c r="BD1547" s="7"/>
      <c r="BF1547" s="15"/>
      <c r="BG1547" s="9"/>
      <c r="BH1547" s="9" t="str">
        <f t="shared" si="2755"/>
        <v/>
      </c>
      <c r="BI1547" s="73"/>
      <c r="BJ1547" s="9" t="str">
        <f t="shared" si="2756"/>
        <v/>
      </c>
      <c r="BK1547" s="9"/>
      <c r="BL1547" s="9" t="str">
        <f t="shared" si="2757"/>
        <v/>
      </c>
      <c r="BM1547" s="9"/>
      <c r="BN1547" s="9"/>
      <c r="BO1547" s="9" t="str">
        <f t="shared" si="2758"/>
        <v/>
      </c>
      <c r="BP1547" s="10" t="str">
        <f t="shared" si="2759"/>
        <v/>
      </c>
      <c r="BQ1547" s="7"/>
      <c r="BS1547" s="1"/>
      <c r="BT1547" s="15"/>
      <c r="BU1547" s="9"/>
      <c r="BV1547" s="9" t="str">
        <f t="shared" si="2760"/>
        <v/>
      </c>
      <c r="BW1547" s="9"/>
      <c r="BX1547" s="9" t="str">
        <f t="shared" si="2761"/>
        <v/>
      </c>
      <c r="BY1547" s="9"/>
      <c r="BZ1547" s="9" t="str">
        <f t="shared" si="2762"/>
        <v/>
      </c>
      <c r="CA1547" s="9"/>
      <c r="CB1547" s="9"/>
      <c r="CC1547" s="9"/>
      <c r="CD1547" s="9" t="str">
        <f t="shared" si="2763"/>
        <v/>
      </c>
      <c r="CE1547" s="10" t="str">
        <f t="shared" si="2764"/>
        <v/>
      </c>
      <c r="CF1547" s="7"/>
      <c r="CH1547" s="15"/>
      <c r="CI1547" s="9"/>
      <c r="CJ1547" s="9" t="str">
        <f t="shared" si="2765"/>
        <v/>
      </c>
      <c r="CK1547" s="9"/>
      <c r="CL1547" s="9" t="str">
        <f t="shared" si="2766"/>
        <v/>
      </c>
      <c r="CM1547" s="9"/>
      <c r="CN1547" s="9" t="str">
        <f t="shared" si="2767"/>
        <v/>
      </c>
      <c r="CO1547" s="9"/>
      <c r="CP1547" s="9"/>
      <c r="CQ1547" s="9"/>
      <c r="CR1547" s="9" t="str">
        <f t="shared" si="2768"/>
        <v/>
      </c>
      <c r="CS1547" s="10" t="str">
        <f t="shared" si="2769"/>
        <v/>
      </c>
      <c r="CT1547" s="7"/>
    </row>
    <row r="1548" spans="1:113" ht="15" customHeight="1">
      <c r="A1548" s="15"/>
      <c r="B1548" s="15"/>
      <c r="C1548" s="9"/>
      <c r="D1548" s="9" t="str">
        <f t="shared" si="2817"/>
        <v/>
      </c>
      <c r="E1548" s="9"/>
      <c r="F1548" s="9" t="str">
        <f t="shared" si="2818"/>
        <v/>
      </c>
      <c r="G1548" s="9"/>
      <c r="H1548" s="9" t="str">
        <f t="shared" si="2819"/>
        <v/>
      </c>
      <c r="I1548" s="9"/>
      <c r="J1548" s="62"/>
      <c r="K1548" s="95"/>
      <c r="L1548" s="9" t="str">
        <f t="shared" si="2821"/>
        <v/>
      </c>
      <c r="M1548" s="10" t="str">
        <f t="shared" si="2822"/>
        <v/>
      </c>
      <c r="N1548" s="7"/>
      <c r="P1548" s="15"/>
      <c r="Q1548" s="9"/>
      <c r="R1548" s="9" t="str">
        <f t="shared" si="2823"/>
        <v/>
      </c>
      <c r="S1548" s="9"/>
      <c r="T1548" s="9" t="str">
        <f t="shared" si="2824"/>
        <v/>
      </c>
      <c r="U1548" s="9"/>
      <c r="V1548" s="9" t="str">
        <f t="shared" si="2825"/>
        <v/>
      </c>
      <c r="W1548" s="9"/>
      <c r="X1548" s="62"/>
      <c r="Y1548" s="95"/>
      <c r="Z1548" s="9" t="str">
        <f t="shared" si="2827"/>
        <v/>
      </c>
      <c r="AA1548" s="10" t="str">
        <f t="shared" si="2828"/>
        <v/>
      </c>
      <c r="AB1548" s="7"/>
      <c r="AD1548" s="15"/>
      <c r="AE1548" s="9"/>
      <c r="AF1548" s="9" t="str">
        <f t="shared" si="2829"/>
        <v/>
      </c>
      <c r="AG1548" s="9"/>
      <c r="AH1548" s="9" t="str">
        <f t="shared" si="2830"/>
        <v/>
      </c>
      <c r="AI1548" s="9"/>
      <c r="AJ1548" s="9" t="str">
        <f t="shared" si="2831"/>
        <v/>
      </c>
      <c r="AK1548" s="9"/>
      <c r="AL1548" s="62"/>
      <c r="AM1548" s="95"/>
      <c r="AN1548" s="9" t="str">
        <f t="shared" si="2833"/>
        <v/>
      </c>
      <c r="AO1548" s="10" t="str">
        <f t="shared" si="2834"/>
        <v/>
      </c>
      <c r="AP1548" s="7"/>
      <c r="AR1548" s="15"/>
      <c r="AS1548" s="9"/>
      <c r="AT1548" s="9" t="str">
        <f t="shared" si="2750"/>
        <v/>
      </c>
      <c r="AU1548" s="9"/>
      <c r="AV1548" s="9" t="str">
        <f t="shared" si="2751"/>
        <v/>
      </c>
      <c r="AW1548" s="9"/>
      <c r="AX1548" s="9" t="str">
        <f t="shared" si="2752"/>
        <v/>
      </c>
      <c r="AY1548" s="9"/>
      <c r="AZ1548" s="62"/>
      <c r="BA1548" s="9"/>
      <c r="BB1548" s="9" t="str">
        <f t="shared" si="2753"/>
        <v/>
      </c>
      <c r="BC1548" s="10" t="str">
        <f t="shared" si="2754"/>
        <v/>
      </c>
      <c r="BD1548" s="7"/>
      <c r="BF1548" s="15"/>
      <c r="BG1548" s="9"/>
      <c r="BH1548" s="9" t="str">
        <f t="shared" si="2755"/>
        <v/>
      </c>
      <c r="BI1548" s="73"/>
      <c r="BJ1548" s="9" t="str">
        <f t="shared" si="2756"/>
        <v/>
      </c>
      <c r="BK1548" s="9"/>
      <c r="BL1548" s="9" t="str">
        <f t="shared" si="2757"/>
        <v/>
      </c>
      <c r="BM1548" s="9"/>
      <c r="BN1548" s="9"/>
      <c r="BO1548" s="9" t="str">
        <f t="shared" si="2758"/>
        <v/>
      </c>
      <c r="BP1548" s="10" t="str">
        <f t="shared" si="2759"/>
        <v/>
      </c>
      <c r="BQ1548" s="7"/>
      <c r="BS1548" s="1"/>
      <c r="BT1548" s="15"/>
      <c r="BU1548" s="9"/>
      <c r="BV1548" s="9" t="str">
        <f t="shared" si="2760"/>
        <v/>
      </c>
      <c r="BW1548" s="9"/>
      <c r="BX1548" s="9" t="str">
        <f t="shared" si="2761"/>
        <v/>
      </c>
      <c r="BY1548" s="9"/>
      <c r="BZ1548" s="9" t="str">
        <f t="shared" si="2762"/>
        <v/>
      </c>
      <c r="CA1548" s="9"/>
      <c r="CB1548" s="9"/>
      <c r="CC1548" s="9"/>
      <c r="CD1548" s="9" t="str">
        <f t="shared" si="2763"/>
        <v/>
      </c>
      <c r="CE1548" s="10" t="str">
        <f t="shared" si="2764"/>
        <v/>
      </c>
      <c r="CF1548" s="7"/>
      <c r="CH1548" s="15"/>
      <c r="CI1548" s="9"/>
      <c r="CJ1548" s="9" t="str">
        <f t="shared" si="2765"/>
        <v/>
      </c>
      <c r="CK1548" s="9"/>
      <c r="CL1548" s="9" t="str">
        <f t="shared" si="2766"/>
        <v/>
      </c>
      <c r="CM1548" s="9"/>
      <c r="CN1548" s="9" t="str">
        <f t="shared" si="2767"/>
        <v/>
      </c>
      <c r="CO1548" s="9"/>
      <c r="CP1548" s="9"/>
      <c r="CQ1548" s="9"/>
      <c r="CR1548" s="9" t="str">
        <f t="shared" si="2768"/>
        <v/>
      </c>
      <c r="CS1548" s="10" t="str">
        <f t="shared" si="2769"/>
        <v/>
      </c>
      <c r="CT1548" s="7"/>
    </row>
    <row r="1549" spans="1:113" ht="15" customHeight="1">
      <c r="A1549" s="15"/>
      <c r="B1549" s="15"/>
      <c r="C1549" s="9"/>
      <c r="D1549" s="9" t="str">
        <f t="shared" si="2817"/>
        <v/>
      </c>
      <c r="E1549" s="9"/>
      <c r="F1549" s="9" t="str">
        <f t="shared" si="2818"/>
        <v/>
      </c>
      <c r="G1549" s="9"/>
      <c r="H1549" s="9" t="str">
        <f t="shared" si="2819"/>
        <v/>
      </c>
      <c r="I1549" s="9"/>
      <c r="J1549" s="62"/>
      <c r="K1549" s="95"/>
      <c r="L1549" s="9" t="str">
        <f t="shared" si="2821"/>
        <v/>
      </c>
      <c r="M1549" s="10" t="str">
        <f t="shared" si="2822"/>
        <v/>
      </c>
      <c r="N1549" s="7"/>
      <c r="P1549" s="15"/>
      <c r="Q1549" s="9"/>
      <c r="R1549" s="9" t="str">
        <f t="shared" si="2823"/>
        <v/>
      </c>
      <c r="S1549" s="9"/>
      <c r="T1549" s="9" t="str">
        <f t="shared" si="2824"/>
        <v/>
      </c>
      <c r="U1549" s="9"/>
      <c r="V1549" s="9" t="str">
        <f t="shared" si="2825"/>
        <v/>
      </c>
      <c r="W1549" s="9"/>
      <c r="X1549" s="62"/>
      <c r="Y1549" s="95"/>
      <c r="Z1549" s="9" t="str">
        <f t="shared" si="2827"/>
        <v/>
      </c>
      <c r="AA1549" s="10" t="str">
        <f t="shared" si="2828"/>
        <v/>
      </c>
      <c r="AB1549" s="7"/>
      <c r="AD1549" s="15"/>
      <c r="AE1549" s="9"/>
      <c r="AF1549" s="9" t="str">
        <f t="shared" si="2829"/>
        <v/>
      </c>
      <c r="AG1549" s="9"/>
      <c r="AH1549" s="9" t="str">
        <f t="shared" si="2830"/>
        <v/>
      </c>
      <c r="AI1549" s="9"/>
      <c r="AJ1549" s="9" t="str">
        <f t="shared" si="2831"/>
        <v/>
      </c>
      <c r="AK1549" s="9"/>
      <c r="AL1549" s="62"/>
      <c r="AM1549" s="95"/>
      <c r="AN1549" s="9" t="str">
        <f t="shared" si="2833"/>
        <v/>
      </c>
      <c r="AO1549" s="10" t="str">
        <f t="shared" si="2834"/>
        <v/>
      </c>
      <c r="AP1549" s="7"/>
      <c r="AR1549" s="15"/>
      <c r="AS1549" s="9"/>
      <c r="AT1549" s="9" t="str">
        <f t="shared" si="2750"/>
        <v/>
      </c>
      <c r="AU1549" s="9"/>
      <c r="AV1549" s="9" t="str">
        <f t="shared" si="2751"/>
        <v/>
      </c>
      <c r="AW1549" s="9"/>
      <c r="AX1549" s="9" t="str">
        <f t="shared" si="2752"/>
        <v/>
      </c>
      <c r="AY1549" s="9"/>
      <c r="AZ1549" s="62"/>
      <c r="BA1549" s="9"/>
      <c r="BB1549" s="9" t="str">
        <f t="shared" si="2753"/>
        <v/>
      </c>
      <c r="BC1549" s="10" t="str">
        <f t="shared" si="2754"/>
        <v/>
      </c>
      <c r="BD1549" s="7"/>
      <c r="BF1549" s="15"/>
      <c r="BG1549" s="9"/>
      <c r="BH1549" s="9" t="str">
        <f t="shared" si="2755"/>
        <v/>
      </c>
      <c r="BI1549" s="73"/>
      <c r="BJ1549" s="9" t="str">
        <f t="shared" si="2756"/>
        <v/>
      </c>
      <c r="BK1549" s="9"/>
      <c r="BL1549" s="9" t="str">
        <f t="shared" si="2757"/>
        <v/>
      </c>
      <c r="BM1549" s="9"/>
      <c r="BN1549" s="9"/>
      <c r="BO1549" s="9" t="str">
        <f t="shared" si="2758"/>
        <v/>
      </c>
      <c r="BP1549" s="10" t="str">
        <f t="shared" si="2759"/>
        <v/>
      </c>
      <c r="BQ1549" s="7"/>
      <c r="BS1549" s="1"/>
      <c r="BT1549" s="15"/>
      <c r="BU1549" s="9"/>
      <c r="BV1549" s="9" t="str">
        <f t="shared" si="2760"/>
        <v/>
      </c>
      <c r="BW1549" s="9"/>
      <c r="BX1549" s="9" t="str">
        <f t="shared" si="2761"/>
        <v/>
      </c>
      <c r="BY1549" s="9"/>
      <c r="BZ1549" s="9" t="str">
        <f t="shared" si="2762"/>
        <v/>
      </c>
      <c r="CA1549" s="9"/>
      <c r="CB1549" s="9"/>
      <c r="CC1549" s="9"/>
      <c r="CD1549" s="9" t="str">
        <f t="shared" si="2763"/>
        <v/>
      </c>
      <c r="CE1549" s="10" t="str">
        <f t="shared" si="2764"/>
        <v/>
      </c>
      <c r="CF1549" s="7"/>
      <c r="CH1549" s="15"/>
      <c r="CI1549" s="9"/>
      <c r="CJ1549" s="9" t="str">
        <f t="shared" si="2765"/>
        <v/>
      </c>
      <c r="CK1549" s="9"/>
      <c r="CL1549" s="9" t="str">
        <f t="shared" si="2766"/>
        <v/>
      </c>
      <c r="CM1549" s="9"/>
      <c r="CN1549" s="9" t="str">
        <f t="shared" si="2767"/>
        <v/>
      </c>
      <c r="CO1549" s="9"/>
      <c r="CP1549" s="9"/>
      <c r="CQ1549" s="9"/>
      <c r="CR1549" s="9" t="str">
        <f t="shared" si="2768"/>
        <v/>
      </c>
      <c r="CS1549" s="10" t="str">
        <f t="shared" si="2769"/>
        <v/>
      </c>
      <c r="CT1549" s="7"/>
      <c r="CU1549" s="250"/>
      <c r="CV1549" s="250"/>
      <c r="CW1549" s="250"/>
      <c r="CX1549" s="250"/>
      <c r="CY1549" s="250"/>
      <c r="CZ1549" s="13"/>
      <c r="DA1549" s="250"/>
      <c r="DI1549" s="250"/>
    </row>
    <row r="1550" spans="1:113" ht="15" customHeight="1" thickBot="1">
      <c r="A1550" s="23"/>
      <c r="B1550" s="23"/>
      <c r="C1550" s="24"/>
      <c r="D1550" s="24" t="str">
        <f t="shared" si="2817"/>
        <v/>
      </c>
      <c r="E1550" s="24"/>
      <c r="F1550" s="24" t="str">
        <f t="shared" si="2818"/>
        <v/>
      </c>
      <c r="G1550" s="24"/>
      <c r="H1550" s="24" t="str">
        <f t="shared" si="2819"/>
        <v/>
      </c>
      <c r="I1550" s="24"/>
      <c r="J1550" s="63"/>
      <c r="K1550" s="24"/>
      <c r="L1550" s="24" t="str">
        <f t="shared" si="2821"/>
        <v/>
      </c>
      <c r="M1550" s="26" t="str">
        <f t="shared" si="2822"/>
        <v/>
      </c>
      <c r="N1550" s="7"/>
      <c r="P1550" s="23"/>
      <c r="Q1550" s="24"/>
      <c r="R1550" s="24" t="str">
        <f t="shared" si="2823"/>
        <v/>
      </c>
      <c r="S1550" s="24"/>
      <c r="T1550" s="24" t="str">
        <f t="shared" si="2824"/>
        <v/>
      </c>
      <c r="U1550" s="24"/>
      <c r="V1550" s="24" t="str">
        <f t="shared" si="2825"/>
        <v/>
      </c>
      <c r="W1550" s="24"/>
      <c r="X1550" s="63"/>
      <c r="Y1550" s="24"/>
      <c r="Z1550" s="24" t="str">
        <f t="shared" si="2827"/>
        <v/>
      </c>
      <c r="AA1550" s="26" t="str">
        <f t="shared" si="2828"/>
        <v/>
      </c>
      <c r="AB1550" s="7"/>
      <c r="AD1550" s="23"/>
      <c r="AE1550" s="24"/>
      <c r="AF1550" s="24" t="str">
        <f t="shared" si="2829"/>
        <v/>
      </c>
      <c r="AG1550" s="24"/>
      <c r="AH1550" s="24" t="str">
        <f t="shared" si="2830"/>
        <v/>
      </c>
      <c r="AI1550" s="24"/>
      <c r="AJ1550" s="24" t="str">
        <f t="shared" si="2831"/>
        <v/>
      </c>
      <c r="AK1550" s="24"/>
      <c r="AL1550" s="63"/>
      <c r="AM1550" s="24"/>
      <c r="AN1550" s="24" t="str">
        <f t="shared" si="2833"/>
        <v/>
      </c>
      <c r="AO1550" s="26" t="str">
        <f t="shared" si="2834"/>
        <v/>
      </c>
      <c r="AP1550" s="7"/>
      <c r="AR1550" s="15"/>
      <c r="AS1550" s="9"/>
      <c r="AT1550" s="9" t="str">
        <f t="shared" si="2750"/>
        <v/>
      </c>
      <c r="AU1550" s="9"/>
      <c r="AV1550" s="9" t="str">
        <f t="shared" si="2751"/>
        <v/>
      </c>
      <c r="AW1550" s="9"/>
      <c r="AX1550" s="9" t="str">
        <f t="shared" si="2752"/>
        <v/>
      </c>
      <c r="AY1550" s="9"/>
      <c r="AZ1550" s="62"/>
      <c r="BA1550" s="9"/>
      <c r="BB1550" s="9" t="str">
        <f t="shared" si="2753"/>
        <v/>
      </c>
      <c r="BC1550" s="10" t="str">
        <f t="shared" si="2754"/>
        <v/>
      </c>
      <c r="BD1550" s="7"/>
      <c r="BF1550" s="15"/>
      <c r="BG1550" s="9"/>
      <c r="BH1550" s="9" t="str">
        <f t="shared" si="2755"/>
        <v/>
      </c>
      <c r="BI1550" s="73"/>
      <c r="BJ1550" s="9" t="str">
        <f t="shared" si="2756"/>
        <v/>
      </c>
      <c r="BK1550" s="9"/>
      <c r="BL1550" s="9" t="str">
        <f t="shared" si="2757"/>
        <v/>
      </c>
      <c r="BM1550" s="9"/>
      <c r="BN1550" s="9"/>
      <c r="BO1550" s="9" t="str">
        <f t="shared" si="2758"/>
        <v/>
      </c>
      <c r="BP1550" s="10" t="str">
        <f t="shared" si="2759"/>
        <v/>
      </c>
      <c r="BQ1550" s="7"/>
      <c r="BS1550" s="1"/>
      <c r="BT1550" s="15"/>
      <c r="BU1550" s="9"/>
      <c r="BV1550" s="9" t="str">
        <f t="shared" si="2760"/>
        <v/>
      </c>
      <c r="BW1550" s="9"/>
      <c r="BX1550" s="9" t="str">
        <f t="shared" si="2761"/>
        <v/>
      </c>
      <c r="BY1550" s="9"/>
      <c r="BZ1550" s="9" t="str">
        <f t="shared" si="2762"/>
        <v/>
      </c>
      <c r="CA1550" s="9"/>
      <c r="CB1550" s="9"/>
      <c r="CC1550" s="9"/>
      <c r="CD1550" s="9" t="str">
        <f t="shared" si="2763"/>
        <v/>
      </c>
      <c r="CE1550" s="10" t="str">
        <f t="shared" si="2764"/>
        <v/>
      </c>
      <c r="CF1550" s="7"/>
      <c r="CH1550" s="15"/>
      <c r="CI1550" s="9"/>
      <c r="CJ1550" s="9" t="str">
        <f t="shared" si="2765"/>
        <v/>
      </c>
      <c r="CK1550" s="9"/>
      <c r="CL1550" s="9" t="str">
        <f t="shared" si="2766"/>
        <v/>
      </c>
      <c r="CM1550" s="9"/>
      <c r="CN1550" s="9" t="str">
        <f t="shared" si="2767"/>
        <v/>
      </c>
      <c r="CO1550" s="9"/>
      <c r="CP1550" s="9"/>
      <c r="CQ1550" s="9"/>
      <c r="CR1550" s="9" t="str">
        <f t="shared" si="2768"/>
        <v/>
      </c>
      <c r="CS1550" s="10" t="str">
        <f t="shared" si="2769"/>
        <v/>
      </c>
      <c r="CT1550" s="7"/>
      <c r="CU1550" s="250"/>
      <c r="CV1550" s="250"/>
      <c r="CW1550" s="250"/>
      <c r="CX1550" s="250"/>
      <c r="CY1550" s="250"/>
      <c r="CZ1550" s="13"/>
      <c r="DA1550" s="250"/>
      <c r="DI1550" s="250"/>
    </row>
    <row r="1551" spans="1:113" ht="15" customHeight="1" thickTop="1">
      <c r="A1551" s="89"/>
      <c r="B1551" s="89"/>
      <c r="C1551" s="78"/>
      <c r="D1551" s="78" t="str">
        <f t="shared" ref="D1551:D1554" si="2844">IF(C1551="","",C1551-#REF!)</f>
        <v/>
      </c>
      <c r="E1551" s="78"/>
      <c r="F1551" s="28" t="str">
        <f t="shared" ref="F1551:F1554" si="2845">IF(E1551="","",E1551-#REF!)</f>
        <v/>
      </c>
      <c r="G1551" s="78"/>
      <c r="H1551" s="78" t="str">
        <f t="shared" ref="H1551:H1554" si="2846">IF(G1551="","",#REF!+#REF!-G1551)</f>
        <v/>
      </c>
      <c r="I1551" s="78"/>
      <c r="J1551" s="90"/>
      <c r="K1551" s="91"/>
      <c r="L1551" s="78"/>
      <c r="M1551" s="29" t="str">
        <f t="shared" si="2822"/>
        <v/>
      </c>
      <c r="N1551" s="7"/>
      <c r="P1551" s="89"/>
      <c r="Q1551" s="78"/>
      <c r="R1551" s="78" t="str">
        <f t="shared" ref="R1551:R1554" si="2847">IF(Q1551="","",Q1551-#REF!)</f>
        <v/>
      </c>
      <c r="S1551" s="78"/>
      <c r="T1551" s="28" t="str">
        <f t="shared" ref="T1551:T1554" si="2848">IF(S1551="","",S1551-#REF!)</f>
        <v/>
      </c>
      <c r="U1551" s="78"/>
      <c r="V1551" s="78" t="str">
        <f t="shared" ref="V1551:V1554" si="2849">IF(U1551="","",#REF!+#REF!-U1551)</f>
        <v/>
      </c>
      <c r="W1551" s="78"/>
      <c r="X1551" s="90"/>
      <c r="Y1551" s="91"/>
      <c r="Z1551" s="78"/>
      <c r="AA1551" s="29" t="str">
        <f t="shared" si="2828"/>
        <v/>
      </c>
      <c r="AB1551" s="7"/>
      <c r="AD1551" s="89"/>
      <c r="AE1551" s="78"/>
      <c r="AF1551" s="78" t="str">
        <f t="shared" ref="AF1551:AF1554" si="2850">IF(AE1551="","",AE1551-#REF!)</f>
        <v/>
      </c>
      <c r="AG1551" s="78"/>
      <c r="AH1551" s="28" t="str">
        <f t="shared" ref="AH1551:AH1554" si="2851">IF(AG1551="","",AG1551-#REF!)</f>
        <v/>
      </c>
      <c r="AI1551" s="78"/>
      <c r="AJ1551" s="78" t="str">
        <f t="shared" ref="AJ1551:AJ1554" si="2852">IF(AI1551="","",#REF!+#REF!-AI1551)</f>
        <v/>
      </c>
      <c r="AK1551" s="78"/>
      <c r="AL1551" s="90"/>
      <c r="AM1551" s="91"/>
      <c r="AN1551" s="78"/>
      <c r="AO1551" s="29" t="str">
        <f t="shared" si="2834"/>
        <v/>
      </c>
      <c r="AP1551" s="7"/>
      <c r="AR1551" s="15"/>
      <c r="AS1551" s="9"/>
      <c r="AT1551" s="9" t="str">
        <f t="shared" si="2750"/>
        <v/>
      </c>
      <c r="AU1551" s="9"/>
      <c r="AV1551" s="9" t="str">
        <f t="shared" si="2751"/>
        <v/>
      </c>
      <c r="AW1551" s="9"/>
      <c r="AX1551" s="9" t="str">
        <f t="shared" si="2752"/>
        <v/>
      </c>
      <c r="AY1551" s="9"/>
      <c r="AZ1551" s="62"/>
      <c r="BA1551" s="9"/>
      <c r="BB1551" s="9" t="str">
        <f t="shared" si="2753"/>
        <v/>
      </c>
      <c r="BC1551" s="10" t="str">
        <f t="shared" si="2754"/>
        <v/>
      </c>
      <c r="BD1551" s="7"/>
      <c r="BF1551" s="15"/>
      <c r="BG1551" s="9"/>
      <c r="BH1551" s="9" t="str">
        <f t="shared" si="2755"/>
        <v/>
      </c>
      <c r="BI1551" s="73"/>
      <c r="BJ1551" s="9" t="str">
        <f t="shared" si="2756"/>
        <v/>
      </c>
      <c r="BK1551" s="9"/>
      <c r="BL1551" s="9" t="str">
        <f t="shared" si="2757"/>
        <v/>
      </c>
      <c r="BM1551" s="9"/>
      <c r="BN1551" s="9"/>
      <c r="BO1551" s="9" t="str">
        <f t="shared" si="2758"/>
        <v/>
      </c>
      <c r="BP1551" s="10" t="str">
        <f t="shared" si="2759"/>
        <v/>
      </c>
      <c r="BQ1551" s="7"/>
      <c r="BS1551" s="1"/>
      <c r="BT1551" s="15"/>
      <c r="BU1551" s="9"/>
      <c r="BV1551" s="9" t="str">
        <f t="shared" si="2760"/>
        <v/>
      </c>
      <c r="BW1551" s="9"/>
      <c r="BX1551" s="9" t="str">
        <f t="shared" si="2761"/>
        <v/>
      </c>
      <c r="BY1551" s="9"/>
      <c r="BZ1551" s="9" t="str">
        <f t="shared" si="2762"/>
        <v/>
      </c>
      <c r="CA1551" s="9"/>
      <c r="CB1551" s="9"/>
      <c r="CC1551" s="9"/>
      <c r="CD1551" s="9" t="str">
        <f t="shared" si="2763"/>
        <v/>
      </c>
      <c r="CE1551" s="10" t="str">
        <f t="shared" si="2764"/>
        <v/>
      </c>
      <c r="CF1551" s="7"/>
      <c r="CH1551" s="15"/>
      <c r="CI1551" s="9"/>
      <c r="CJ1551" s="9" t="str">
        <f t="shared" si="2765"/>
        <v/>
      </c>
      <c r="CK1551" s="9"/>
      <c r="CL1551" s="9" t="str">
        <f t="shared" si="2766"/>
        <v/>
      </c>
      <c r="CM1551" s="9"/>
      <c r="CN1551" s="9" t="str">
        <f t="shared" si="2767"/>
        <v/>
      </c>
      <c r="CO1551" s="9"/>
      <c r="CP1551" s="9"/>
      <c r="CQ1551" s="9"/>
      <c r="CR1551" s="9" t="str">
        <f t="shared" si="2768"/>
        <v/>
      </c>
      <c r="CS1551" s="10" t="str">
        <f t="shared" si="2769"/>
        <v/>
      </c>
      <c r="CT1551" s="7"/>
      <c r="CU1551" s="250"/>
      <c r="CV1551" s="250"/>
      <c r="CW1551" s="250"/>
      <c r="CX1551" s="250"/>
      <c r="CY1551" s="250"/>
      <c r="CZ1551" s="13"/>
      <c r="DA1551" s="250"/>
      <c r="DI1551" s="250"/>
    </row>
    <row r="1552" spans="1:113" ht="15" customHeight="1">
      <c r="A1552" s="15"/>
      <c r="B1552" s="15"/>
      <c r="C1552" s="9"/>
      <c r="D1552" s="9" t="str">
        <f t="shared" si="2844"/>
        <v/>
      </c>
      <c r="E1552" s="9"/>
      <c r="F1552" s="9" t="str">
        <f t="shared" si="2845"/>
        <v/>
      </c>
      <c r="G1552" s="9"/>
      <c r="H1552" s="9" t="str">
        <f t="shared" si="2846"/>
        <v/>
      </c>
      <c r="I1552" s="9"/>
      <c r="J1552" s="62"/>
      <c r="K1552" s="95"/>
      <c r="L1552" s="9"/>
      <c r="M1552" s="10" t="str">
        <f t="shared" si="2822"/>
        <v/>
      </c>
      <c r="N1552" s="7"/>
      <c r="P1552" s="15"/>
      <c r="Q1552" s="9"/>
      <c r="R1552" s="9" t="str">
        <f t="shared" si="2847"/>
        <v/>
      </c>
      <c r="S1552" s="9"/>
      <c r="T1552" s="9" t="str">
        <f t="shared" si="2848"/>
        <v/>
      </c>
      <c r="U1552" s="9"/>
      <c r="V1552" s="9" t="str">
        <f t="shared" si="2849"/>
        <v/>
      </c>
      <c r="W1552" s="9"/>
      <c r="X1552" s="62"/>
      <c r="Y1552" s="95"/>
      <c r="Z1552" s="9"/>
      <c r="AA1552" s="10" t="str">
        <f t="shared" si="2828"/>
        <v/>
      </c>
      <c r="AB1552" s="7"/>
      <c r="AD1552" s="15"/>
      <c r="AE1552" s="9"/>
      <c r="AF1552" s="9" t="str">
        <f t="shared" si="2850"/>
        <v/>
      </c>
      <c r="AG1552" s="9"/>
      <c r="AH1552" s="9" t="str">
        <f t="shared" si="2851"/>
        <v/>
      </c>
      <c r="AI1552" s="9"/>
      <c r="AJ1552" s="9" t="str">
        <f t="shared" si="2852"/>
        <v/>
      </c>
      <c r="AK1552" s="9"/>
      <c r="AL1552" s="62"/>
      <c r="AM1552" s="95"/>
      <c r="AN1552" s="9"/>
      <c r="AO1552" s="10" t="str">
        <f t="shared" si="2834"/>
        <v/>
      </c>
      <c r="AP1552" s="7"/>
      <c r="AR1552" s="15"/>
      <c r="AS1552" s="9"/>
      <c r="AT1552" s="9" t="str">
        <f t="shared" si="2750"/>
        <v/>
      </c>
      <c r="AU1552" s="9"/>
      <c r="AV1552" s="9" t="str">
        <f t="shared" si="2751"/>
        <v/>
      </c>
      <c r="AW1552" s="9"/>
      <c r="AX1552" s="9" t="str">
        <f t="shared" si="2752"/>
        <v/>
      </c>
      <c r="AY1552" s="9"/>
      <c r="AZ1552" s="62"/>
      <c r="BA1552" s="9"/>
      <c r="BB1552" s="9" t="str">
        <f t="shared" si="2753"/>
        <v/>
      </c>
      <c r="BC1552" s="10" t="str">
        <f t="shared" si="2754"/>
        <v/>
      </c>
      <c r="BD1552" s="7"/>
      <c r="BF1552" s="15"/>
      <c r="BG1552" s="9"/>
      <c r="BH1552" s="9" t="str">
        <f t="shared" si="2755"/>
        <v/>
      </c>
      <c r="BI1552" s="73"/>
      <c r="BJ1552" s="9" t="str">
        <f t="shared" si="2756"/>
        <v/>
      </c>
      <c r="BK1552" s="9"/>
      <c r="BL1552" s="9" t="str">
        <f t="shared" si="2757"/>
        <v/>
      </c>
      <c r="BM1552" s="9"/>
      <c r="BN1552" s="9"/>
      <c r="BO1552" s="9" t="str">
        <f t="shared" si="2758"/>
        <v/>
      </c>
      <c r="BP1552" s="10" t="str">
        <f t="shared" si="2759"/>
        <v/>
      </c>
      <c r="BQ1552" s="7"/>
      <c r="BS1552" s="1"/>
      <c r="BT1552" s="15"/>
      <c r="BU1552" s="9"/>
      <c r="BV1552" s="9" t="str">
        <f t="shared" si="2760"/>
        <v/>
      </c>
      <c r="BW1552" s="9"/>
      <c r="BX1552" s="9" t="str">
        <f t="shared" si="2761"/>
        <v/>
      </c>
      <c r="BY1552" s="9"/>
      <c r="BZ1552" s="9" t="str">
        <f t="shared" si="2762"/>
        <v/>
      </c>
      <c r="CA1552" s="9"/>
      <c r="CB1552" s="9"/>
      <c r="CC1552" s="9"/>
      <c r="CD1552" s="9" t="str">
        <f t="shared" si="2763"/>
        <v/>
      </c>
      <c r="CE1552" s="10" t="str">
        <f t="shared" si="2764"/>
        <v/>
      </c>
      <c r="CF1552" s="7"/>
      <c r="CH1552" s="15"/>
      <c r="CI1552" s="9"/>
      <c r="CJ1552" s="9" t="str">
        <f t="shared" si="2765"/>
        <v/>
      </c>
      <c r="CK1552" s="9"/>
      <c r="CL1552" s="9" t="str">
        <f t="shared" si="2766"/>
        <v/>
      </c>
      <c r="CM1552" s="9"/>
      <c r="CN1552" s="9" t="str">
        <f t="shared" si="2767"/>
        <v/>
      </c>
      <c r="CO1552" s="9"/>
      <c r="CP1552" s="9"/>
      <c r="CQ1552" s="9"/>
      <c r="CR1552" s="9" t="str">
        <f t="shared" si="2768"/>
        <v/>
      </c>
      <c r="CS1552" s="10" t="str">
        <f t="shared" si="2769"/>
        <v/>
      </c>
      <c r="CT1552" s="7"/>
      <c r="CU1552" s="250"/>
      <c r="CV1552" s="250"/>
      <c r="CW1552" s="250"/>
      <c r="CX1552" s="250"/>
      <c r="CY1552" s="250"/>
      <c r="CZ1552" s="13"/>
      <c r="DA1552" s="250"/>
      <c r="DI1552" s="250"/>
    </row>
    <row r="1553" spans="1:113" ht="15" customHeight="1">
      <c r="A1553" s="15"/>
      <c r="B1553" s="15"/>
      <c r="C1553" s="9"/>
      <c r="D1553" s="9" t="str">
        <f t="shared" si="2844"/>
        <v/>
      </c>
      <c r="E1553" s="9"/>
      <c r="F1553" s="9" t="str">
        <f t="shared" si="2845"/>
        <v/>
      </c>
      <c r="G1553" s="9"/>
      <c r="H1553" s="9" t="str">
        <f t="shared" si="2846"/>
        <v/>
      </c>
      <c r="I1553" s="9"/>
      <c r="J1553" s="62"/>
      <c r="K1553" s="95"/>
      <c r="L1553" s="9"/>
      <c r="M1553" s="10" t="str">
        <f t="shared" si="2822"/>
        <v/>
      </c>
      <c r="N1553" s="7"/>
      <c r="P1553" s="15"/>
      <c r="Q1553" s="9"/>
      <c r="R1553" s="9" t="str">
        <f t="shared" si="2847"/>
        <v/>
      </c>
      <c r="S1553" s="9"/>
      <c r="T1553" s="9" t="str">
        <f t="shared" si="2848"/>
        <v/>
      </c>
      <c r="U1553" s="9"/>
      <c r="V1553" s="9" t="str">
        <f t="shared" si="2849"/>
        <v/>
      </c>
      <c r="W1553" s="9"/>
      <c r="X1553" s="62"/>
      <c r="Y1553" s="95"/>
      <c r="Z1553" s="9"/>
      <c r="AA1553" s="10" t="str">
        <f t="shared" si="2828"/>
        <v/>
      </c>
      <c r="AB1553" s="7"/>
      <c r="AD1553" s="15"/>
      <c r="AE1553" s="9"/>
      <c r="AF1553" s="9" t="str">
        <f t="shared" si="2850"/>
        <v/>
      </c>
      <c r="AG1553" s="9"/>
      <c r="AH1553" s="9" t="str">
        <f t="shared" si="2851"/>
        <v/>
      </c>
      <c r="AI1553" s="9"/>
      <c r="AJ1553" s="9" t="str">
        <f t="shared" si="2852"/>
        <v/>
      </c>
      <c r="AK1553" s="9"/>
      <c r="AL1553" s="62"/>
      <c r="AM1553" s="95"/>
      <c r="AN1553" s="9"/>
      <c r="AO1553" s="10" t="str">
        <f t="shared" si="2834"/>
        <v/>
      </c>
      <c r="AP1553" s="7"/>
      <c r="AR1553" s="15"/>
      <c r="AS1553" s="9"/>
      <c r="AT1553" s="9" t="str">
        <f t="shared" si="2750"/>
        <v/>
      </c>
      <c r="AU1553" s="9"/>
      <c r="AV1553" s="9" t="str">
        <f t="shared" si="2751"/>
        <v/>
      </c>
      <c r="AW1553" s="9"/>
      <c r="AX1553" s="9" t="str">
        <f t="shared" si="2752"/>
        <v/>
      </c>
      <c r="AY1553" s="9"/>
      <c r="AZ1553" s="62"/>
      <c r="BA1553" s="9"/>
      <c r="BB1553" s="9" t="str">
        <f t="shared" si="2753"/>
        <v/>
      </c>
      <c r="BC1553" s="10" t="str">
        <f t="shared" si="2754"/>
        <v/>
      </c>
      <c r="BD1553" s="7"/>
      <c r="BF1553" s="15"/>
      <c r="BG1553" s="9"/>
      <c r="BH1553" s="9" t="str">
        <f t="shared" si="2755"/>
        <v/>
      </c>
      <c r="BI1553" s="73"/>
      <c r="BJ1553" s="9" t="str">
        <f t="shared" si="2756"/>
        <v/>
      </c>
      <c r="BK1553" s="9"/>
      <c r="BL1553" s="9" t="str">
        <f t="shared" si="2757"/>
        <v/>
      </c>
      <c r="BM1553" s="9"/>
      <c r="BN1553" s="9"/>
      <c r="BO1553" s="9" t="str">
        <f t="shared" si="2758"/>
        <v/>
      </c>
      <c r="BP1553" s="10" t="str">
        <f t="shared" si="2759"/>
        <v/>
      </c>
      <c r="BQ1553" s="7"/>
      <c r="BS1553" s="1"/>
      <c r="BT1553" s="15"/>
      <c r="BU1553" s="9"/>
      <c r="BV1553" s="9" t="str">
        <f t="shared" si="2760"/>
        <v/>
      </c>
      <c r="BW1553" s="9"/>
      <c r="BX1553" s="9" t="str">
        <f t="shared" si="2761"/>
        <v/>
      </c>
      <c r="BY1553" s="9"/>
      <c r="BZ1553" s="9" t="str">
        <f t="shared" si="2762"/>
        <v/>
      </c>
      <c r="CA1553" s="9"/>
      <c r="CB1553" s="9"/>
      <c r="CC1553" s="9"/>
      <c r="CD1553" s="9" t="str">
        <f t="shared" si="2763"/>
        <v/>
      </c>
      <c r="CE1553" s="10" t="str">
        <f t="shared" si="2764"/>
        <v/>
      </c>
      <c r="CF1553" s="7"/>
      <c r="CH1553" s="15"/>
      <c r="CI1553" s="9"/>
      <c r="CJ1553" s="9" t="str">
        <f t="shared" si="2765"/>
        <v/>
      </c>
      <c r="CK1553" s="9"/>
      <c r="CL1553" s="9" t="str">
        <f t="shared" si="2766"/>
        <v/>
      </c>
      <c r="CM1553" s="9"/>
      <c r="CN1553" s="9" t="str">
        <f t="shared" si="2767"/>
        <v/>
      </c>
      <c r="CO1553" s="9"/>
      <c r="CP1553" s="9"/>
      <c r="CQ1553" s="9"/>
      <c r="CR1553" s="9" t="str">
        <f t="shared" si="2768"/>
        <v/>
      </c>
      <c r="CS1553" s="10" t="str">
        <f t="shared" si="2769"/>
        <v/>
      </c>
      <c r="CT1553" s="7"/>
      <c r="CU1553" s="250"/>
      <c r="CV1553" s="250"/>
      <c r="CW1553" s="250"/>
      <c r="CX1553" s="250"/>
      <c r="CY1553" s="250"/>
      <c r="CZ1553" s="13"/>
      <c r="DA1553" s="250"/>
      <c r="DI1553" s="250"/>
    </row>
    <row r="1554" spans="1:113" ht="15" customHeight="1" thickBot="1">
      <c r="A1554" s="23"/>
      <c r="B1554" s="23"/>
      <c r="C1554" s="24"/>
      <c r="D1554" s="24" t="str">
        <f t="shared" si="2844"/>
        <v/>
      </c>
      <c r="E1554" s="24"/>
      <c r="F1554" s="24" t="str">
        <f t="shared" si="2845"/>
        <v/>
      </c>
      <c r="G1554" s="24"/>
      <c r="H1554" s="24" t="str">
        <f t="shared" si="2846"/>
        <v/>
      </c>
      <c r="I1554" s="24"/>
      <c r="J1554" s="63"/>
      <c r="K1554" s="96"/>
      <c r="L1554" s="24"/>
      <c r="M1554" s="26" t="str">
        <f t="shared" si="2822"/>
        <v/>
      </c>
      <c r="N1554" s="7"/>
      <c r="P1554" s="23"/>
      <c r="Q1554" s="24"/>
      <c r="R1554" s="24" t="str">
        <f t="shared" si="2847"/>
        <v/>
      </c>
      <c r="S1554" s="24"/>
      <c r="T1554" s="24" t="str">
        <f t="shared" si="2848"/>
        <v/>
      </c>
      <c r="U1554" s="24"/>
      <c r="V1554" s="24" t="str">
        <f t="shared" si="2849"/>
        <v/>
      </c>
      <c r="W1554" s="24"/>
      <c r="X1554" s="63"/>
      <c r="Y1554" s="96"/>
      <c r="Z1554" s="24"/>
      <c r="AA1554" s="26" t="str">
        <f t="shared" si="2828"/>
        <v/>
      </c>
      <c r="AB1554" s="7"/>
      <c r="AD1554" s="23"/>
      <c r="AE1554" s="24"/>
      <c r="AF1554" s="24" t="str">
        <f t="shared" si="2850"/>
        <v/>
      </c>
      <c r="AG1554" s="24"/>
      <c r="AH1554" s="24" t="str">
        <f t="shared" si="2851"/>
        <v/>
      </c>
      <c r="AI1554" s="24"/>
      <c r="AJ1554" s="24" t="str">
        <f t="shared" si="2852"/>
        <v/>
      </c>
      <c r="AK1554" s="24"/>
      <c r="AL1554" s="63"/>
      <c r="AM1554" s="96"/>
      <c r="AN1554" s="24"/>
      <c r="AO1554" s="26" t="str">
        <f t="shared" si="2834"/>
        <v/>
      </c>
      <c r="AP1554" s="7"/>
      <c r="AR1554" s="15"/>
      <c r="AS1554" s="9"/>
      <c r="AT1554" s="9" t="str">
        <f t="shared" si="2750"/>
        <v/>
      </c>
      <c r="AU1554" s="9"/>
      <c r="AV1554" s="9" t="str">
        <f t="shared" si="2751"/>
        <v/>
      </c>
      <c r="AW1554" s="9"/>
      <c r="AX1554" s="9" t="str">
        <f t="shared" si="2752"/>
        <v/>
      </c>
      <c r="AY1554" s="9"/>
      <c r="AZ1554" s="62"/>
      <c r="BA1554" s="9"/>
      <c r="BB1554" s="9" t="str">
        <f t="shared" si="2753"/>
        <v/>
      </c>
      <c r="BC1554" s="10" t="str">
        <f t="shared" si="2754"/>
        <v/>
      </c>
      <c r="BD1554" s="7"/>
      <c r="BF1554" s="15"/>
      <c r="BG1554" s="9"/>
      <c r="BH1554" s="9" t="str">
        <f t="shared" si="2755"/>
        <v/>
      </c>
      <c r="BI1554" s="73"/>
      <c r="BJ1554" s="9" t="str">
        <f t="shared" si="2756"/>
        <v/>
      </c>
      <c r="BK1554" s="9"/>
      <c r="BL1554" s="9" t="str">
        <f t="shared" si="2757"/>
        <v/>
      </c>
      <c r="BM1554" s="9"/>
      <c r="BN1554" s="9"/>
      <c r="BO1554" s="9" t="str">
        <f t="shared" si="2758"/>
        <v/>
      </c>
      <c r="BP1554" s="10" t="str">
        <f t="shared" si="2759"/>
        <v/>
      </c>
      <c r="BQ1554" s="7"/>
      <c r="BS1554" s="1"/>
      <c r="BT1554" s="15"/>
      <c r="BU1554" s="9"/>
      <c r="BV1554" s="9" t="str">
        <f t="shared" si="2760"/>
        <v/>
      </c>
      <c r="BW1554" s="9"/>
      <c r="BX1554" s="9" t="str">
        <f t="shared" si="2761"/>
        <v/>
      </c>
      <c r="BY1554" s="9"/>
      <c r="BZ1554" s="9" t="str">
        <f t="shared" si="2762"/>
        <v/>
      </c>
      <c r="CA1554" s="9"/>
      <c r="CB1554" s="9"/>
      <c r="CC1554" s="9"/>
      <c r="CD1554" s="9" t="str">
        <f t="shared" si="2763"/>
        <v/>
      </c>
      <c r="CE1554" s="10" t="str">
        <f t="shared" si="2764"/>
        <v/>
      </c>
      <c r="CF1554" s="7"/>
      <c r="CH1554" s="15"/>
      <c r="CI1554" s="9"/>
      <c r="CJ1554" s="9" t="str">
        <f t="shared" si="2765"/>
        <v/>
      </c>
      <c r="CK1554" s="9"/>
      <c r="CL1554" s="9" t="str">
        <f t="shared" si="2766"/>
        <v/>
      </c>
      <c r="CM1554" s="9"/>
      <c r="CN1554" s="9" t="str">
        <f t="shared" si="2767"/>
        <v/>
      </c>
      <c r="CO1554" s="9"/>
      <c r="CP1554" s="9"/>
      <c r="CQ1554" s="9"/>
      <c r="CR1554" s="9" t="str">
        <f t="shared" si="2768"/>
        <v/>
      </c>
      <c r="CS1554" s="10" t="str">
        <f t="shared" si="2769"/>
        <v/>
      </c>
      <c r="CT1554" s="7"/>
      <c r="CU1554" s="250"/>
      <c r="CV1554" s="250"/>
      <c r="CW1554" s="250"/>
      <c r="CX1554" s="250"/>
      <c r="CY1554" s="250"/>
      <c r="CZ1554" s="13"/>
      <c r="DA1554" s="250"/>
      <c r="DI1554" s="250"/>
    </row>
    <row r="1555" spans="1:113" ht="15" customHeight="1" thickTop="1">
      <c r="A1555" s="89"/>
      <c r="B1555" s="89"/>
      <c r="C1555" s="78"/>
      <c r="D1555" s="78"/>
      <c r="E1555" s="78"/>
      <c r="F1555" s="78"/>
      <c r="G1555" s="78"/>
      <c r="H1555" s="78"/>
      <c r="I1555" s="78"/>
      <c r="J1555" s="90"/>
      <c r="K1555" s="78"/>
      <c r="L1555" s="78"/>
      <c r="M1555" s="78"/>
      <c r="N1555" s="7"/>
      <c r="P1555" s="89"/>
      <c r="Q1555" s="78"/>
      <c r="R1555" s="78"/>
      <c r="S1555" s="78"/>
      <c r="T1555" s="78"/>
      <c r="U1555" s="78"/>
      <c r="V1555" s="78"/>
      <c r="W1555" s="78"/>
      <c r="X1555" s="90"/>
      <c r="Y1555" s="78"/>
      <c r="Z1555" s="78"/>
      <c r="AA1555" s="78"/>
      <c r="AB1555" s="7"/>
      <c r="AD1555" s="89"/>
      <c r="AE1555" s="78"/>
      <c r="AF1555" s="78"/>
      <c r="AG1555" s="78"/>
      <c r="AH1555" s="78"/>
      <c r="AI1555" s="78"/>
      <c r="AJ1555" s="78"/>
      <c r="AK1555" s="78"/>
      <c r="AL1555" s="90"/>
      <c r="AM1555" s="78"/>
      <c r="AN1555" s="78"/>
      <c r="AO1555" s="78"/>
      <c r="AP1555" s="7"/>
      <c r="AR1555" s="15"/>
      <c r="AS1555" s="9"/>
      <c r="AT1555" s="9"/>
      <c r="AU1555" s="9"/>
      <c r="AV1555" s="9" t="str">
        <f t="shared" si="2751"/>
        <v/>
      </c>
      <c r="AW1555" s="9"/>
      <c r="AX1555" s="9" t="str">
        <f t="shared" si="2752"/>
        <v/>
      </c>
      <c r="AY1555" s="9"/>
      <c r="AZ1555" s="62"/>
      <c r="BA1555" s="9"/>
      <c r="BB1555" s="9" t="str">
        <f t="shared" si="2753"/>
        <v/>
      </c>
      <c r="BC1555" s="10" t="str">
        <f t="shared" si="2754"/>
        <v/>
      </c>
      <c r="BD1555" s="7"/>
      <c r="BF1555" s="15"/>
      <c r="BG1555" s="9"/>
      <c r="BH1555" s="9"/>
      <c r="BI1555" s="73"/>
      <c r="BJ1555" s="9" t="str">
        <f t="shared" si="2756"/>
        <v/>
      </c>
      <c r="BK1555" s="9"/>
      <c r="BL1555" s="9" t="str">
        <f t="shared" si="2757"/>
        <v/>
      </c>
      <c r="BM1555" s="9"/>
      <c r="BN1555" s="9"/>
      <c r="BO1555" s="9" t="str">
        <f t="shared" si="2758"/>
        <v/>
      </c>
      <c r="BP1555" s="10" t="str">
        <f t="shared" si="2759"/>
        <v/>
      </c>
      <c r="BQ1555" s="7"/>
      <c r="BS1555" s="1"/>
      <c r="BT1555" s="15"/>
      <c r="BU1555" s="9"/>
      <c r="BV1555" s="9"/>
      <c r="BW1555" s="9"/>
      <c r="BX1555" s="9" t="str">
        <f t="shared" si="2761"/>
        <v/>
      </c>
      <c r="BY1555" s="9"/>
      <c r="BZ1555" s="9" t="str">
        <f t="shared" si="2762"/>
        <v/>
      </c>
      <c r="CA1555" s="9"/>
      <c r="CB1555" s="9"/>
      <c r="CC1555" s="9"/>
      <c r="CD1555" s="9" t="str">
        <f t="shared" si="2763"/>
        <v/>
      </c>
      <c r="CE1555" s="10" t="str">
        <f t="shared" si="2764"/>
        <v/>
      </c>
      <c r="CF1555" s="7"/>
      <c r="CH1555" s="15"/>
      <c r="CI1555" s="9"/>
      <c r="CJ1555" s="9"/>
      <c r="CK1555" s="9"/>
      <c r="CL1555" s="9" t="str">
        <f t="shared" si="2766"/>
        <v/>
      </c>
      <c r="CM1555" s="9"/>
      <c r="CN1555" s="9" t="str">
        <f t="shared" si="2767"/>
        <v/>
      </c>
      <c r="CO1555" s="9"/>
      <c r="CP1555" s="9"/>
      <c r="CQ1555" s="9"/>
      <c r="CR1555" s="9" t="str">
        <f t="shared" si="2768"/>
        <v/>
      </c>
      <c r="CS1555" s="10" t="str">
        <f t="shared" si="2769"/>
        <v/>
      </c>
      <c r="CT1555" s="7"/>
      <c r="CU1555" s="250"/>
      <c r="CV1555" s="250"/>
      <c r="CW1555" s="250"/>
      <c r="CX1555" s="250"/>
      <c r="CY1555" s="250"/>
      <c r="CZ1555" s="13"/>
      <c r="DA1555" s="250"/>
      <c r="DI1555" s="250"/>
    </row>
    <row r="1556" spans="1:113" ht="15" customHeight="1">
      <c r="A1556" s="89"/>
      <c r="B1556" s="89"/>
      <c r="C1556" s="78"/>
      <c r="D1556" s="78"/>
      <c r="E1556" s="78"/>
      <c r="F1556" s="78"/>
      <c r="G1556" s="78"/>
      <c r="H1556" s="78"/>
      <c r="I1556" s="78"/>
      <c r="J1556" s="90"/>
      <c r="K1556" s="78"/>
      <c r="L1556" s="78"/>
      <c r="M1556" s="78"/>
      <c r="N1556" s="7"/>
      <c r="P1556" s="89"/>
      <c r="Q1556" s="78"/>
      <c r="R1556" s="78"/>
      <c r="S1556" s="78"/>
      <c r="T1556" s="78"/>
      <c r="U1556" s="78"/>
      <c r="V1556" s="78"/>
      <c r="W1556" s="78"/>
      <c r="X1556" s="90"/>
      <c r="Y1556" s="78"/>
      <c r="Z1556" s="78"/>
      <c r="AA1556" s="78"/>
      <c r="AB1556" s="7"/>
      <c r="AD1556" s="89"/>
      <c r="AE1556" s="78"/>
      <c r="AF1556" s="78"/>
      <c r="AG1556" s="78"/>
      <c r="AH1556" s="78"/>
      <c r="AI1556" s="78"/>
      <c r="AJ1556" s="78"/>
      <c r="AK1556" s="78"/>
      <c r="AL1556" s="90"/>
      <c r="AM1556" s="78"/>
      <c r="AN1556" s="78"/>
      <c r="AO1556" s="78"/>
      <c r="AP1556" s="7"/>
      <c r="AR1556" s="15"/>
      <c r="AS1556" s="9"/>
      <c r="AT1556" s="9"/>
      <c r="AU1556" s="9"/>
      <c r="AV1556" s="9"/>
      <c r="AW1556" s="9"/>
      <c r="AX1556" s="9"/>
      <c r="AY1556" s="9"/>
      <c r="AZ1556" s="62"/>
      <c r="BA1556" s="9"/>
      <c r="BB1556" s="9"/>
      <c r="BC1556" s="10"/>
      <c r="BD1556" s="7"/>
      <c r="BF1556" s="15"/>
      <c r="BG1556" s="9"/>
      <c r="BH1556" s="9"/>
      <c r="BI1556" s="73"/>
      <c r="BJ1556" s="9"/>
      <c r="BK1556" s="9"/>
      <c r="BL1556" s="9"/>
      <c r="BM1556" s="9"/>
      <c r="BN1556" s="9"/>
      <c r="BO1556" s="9"/>
      <c r="BP1556" s="10"/>
      <c r="BQ1556" s="7"/>
      <c r="BS1556" s="1"/>
      <c r="BT1556" s="15"/>
      <c r="BU1556" s="9"/>
      <c r="BV1556" s="9"/>
      <c r="BW1556" s="9"/>
      <c r="BX1556" s="9"/>
      <c r="BY1556" s="9"/>
      <c r="BZ1556" s="9"/>
      <c r="CA1556" s="9"/>
      <c r="CB1556" s="9"/>
      <c r="CC1556" s="9"/>
      <c r="CD1556" s="9"/>
      <c r="CE1556" s="10"/>
      <c r="CF1556" s="7"/>
      <c r="CH1556" s="15"/>
      <c r="CI1556" s="9"/>
      <c r="CJ1556" s="9"/>
      <c r="CK1556" s="9"/>
      <c r="CL1556" s="9"/>
      <c r="CM1556" s="9"/>
      <c r="CN1556" s="9"/>
      <c r="CO1556" s="9"/>
      <c r="CP1556" s="9"/>
      <c r="CQ1556" s="9"/>
      <c r="CR1556" s="9"/>
      <c r="CS1556" s="10"/>
      <c r="CT1556" s="7"/>
      <c r="CU1556" s="250"/>
      <c r="CV1556" s="250"/>
      <c r="CW1556" s="250"/>
      <c r="CX1556" s="250"/>
      <c r="CY1556" s="250"/>
      <c r="CZ1556" s="13"/>
      <c r="DA1556" s="250"/>
      <c r="DI1556" s="250"/>
    </row>
    <row r="1557" spans="1:113" ht="15" customHeight="1">
      <c r="A1557" s="89"/>
      <c r="B1557" s="89"/>
      <c r="C1557" s="78"/>
      <c r="D1557" s="78"/>
      <c r="E1557" s="78"/>
      <c r="F1557" s="78"/>
      <c r="G1557" s="78"/>
      <c r="H1557" s="78"/>
      <c r="I1557" s="78"/>
      <c r="J1557" s="90"/>
      <c r="K1557" s="78"/>
      <c r="L1557" s="78"/>
      <c r="M1557" s="78"/>
      <c r="N1557" s="7"/>
      <c r="P1557" s="89"/>
      <c r="Q1557" s="78"/>
      <c r="R1557" s="78"/>
      <c r="S1557" s="78"/>
      <c r="T1557" s="78"/>
      <c r="U1557" s="78"/>
      <c r="V1557" s="78"/>
      <c r="W1557" s="78"/>
      <c r="X1557" s="90"/>
      <c r="Y1557" s="78"/>
      <c r="Z1557" s="78"/>
      <c r="AA1557" s="78"/>
      <c r="AB1557" s="7"/>
      <c r="AD1557" s="89"/>
      <c r="AE1557" s="78"/>
      <c r="AF1557" s="78"/>
      <c r="AG1557" s="78"/>
      <c r="AH1557" s="78"/>
      <c r="AI1557" s="78"/>
      <c r="AJ1557" s="78"/>
      <c r="AK1557" s="78"/>
      <c r="AL1557" s="90"/>
      <c r="AM1557" s="78"/>
      <c r="AN1557" s="78"/>
      <c r="AO1557" s="78"/>
      <c r="AP1557" s="7"/>
      <c r="AR1557" s="15"/>
      <c r="AS1557" s="9"/>
      <c r="AT1557" s="9"/>
      <c r="AU1557" s="9"/>
      <c r="AV1557" s="9"/>
      <c r="AW1557" s="9"/>
      <c r="AX1557" s="9"/>
      <c r="AY1557" s="9"/>
      <c r="AZ1557" s="62"/>
      <c r="BA1557" s="9"/>
      <c r="BB1557" s="9"/>
      <c r="BC1557" s="10"/>
      <c r="BD1557" s="7"/>
      <c r="BF1557" s="15"/>
      <c r="BG1557" s="9"/>
      <c r="BH1557" s="9"/>
      <c r="BI1557" s="73"/>
      <c r="BJ1557" s="9"/>
      <c r="BK1557" s="9"/>
      <c r="BL1557" s="9"/>
      <c r="BM1557" s="9"/>
      <c r="BN1557" s="9"/>
      <c r="BO1557" s="9"/>
      <c r="BP1557" s="10"/>
      <c r="BQ1557" s="7"/>
      <c r="BS1557" s="1"/>
      <c r="BT1557" s="15"/>
      <c r="BU1557" s="9"/>
      <c r="BV1557" s="9"/>
      <c r="BW1557" s="9"/>
      <c r="BX1557" s="9"/>
      <c r="BY1557" s="9"/>
      <c r="BZ1557" s="9"/>
      <c r="CA1557" s="9"/>
      <c r="CB1557" s="9"/>
      <c r="CC1557" s="9"/>
      <c r="CD1557" s="9"/>
      <c r="CE1557" s="10"/>
      <c r="CF1557" s="7"/>
      <c r="CH1557" s="15"/>
      <c r="CI1557" s="9"/>
      <c r="CJ1557" s="9"/>
      <c r="CK1557" s="9"/>
      <c r="CL1557" s="9"/>
      <c r="CM1557" s="9"/>
      <c r="CN1557" s="9"/>
      <c r="CO1557" s="9"/>
      <c r="CP1557" s="9"/>
      <c r="CQ1557" s="9"/>
      <c r="CR1557" s="9"/>
      <c r="CS1557" s="10"/>
      <c r="CT1557" s="7"/>
      <c r="CU1557" s="250"/>
      <c r="CV1557" s="250"/>
      <c r="CW1557" s="250"/>
      <c r="CX1557" s="250"/>
      <c r="CY1557" s="250"/>
      <c r="CZ1557" s="13"/>
      <c r="DA1557" s="250"/>
      <c r="DI1557" s="250"/>
    </row>
    <row r="1558" spans="1:113" ht="15" customHeight="1">
      <c r="A1558" s="89"/>
      <c r="B1558" s="89"/>
      <c r="C1558" s="78"/>
      <c r="D1558" s="78"/>
      <c r="E1558" s="78"/>
      <c r="F1558" s="78"/>
      <c r="G1558" s="78"/>
      <c r="H1558" s="78"/>
      <c r="I1558" s="78"/>
      <c r="J1558" s="90"/>
      <c r="K1558" s="78"/>
      <c r="L1558" s="78"/>
      <c r="M1558" s="78"/>
      <c r="N1558" s="7"/>
      <c r="P1558" s="89"/>
      <c r="Q1558" s="78"/>
      <c r="R1558" s="78"/>
      <c r="S1558" s="78"/>
      <c r="T1558" s="78"/>
      <c r="U1558" s="78"/>
      <c r="V1558" s="78"/>
      <c r="W1558" s="78"/>
      <c r="X1558" s="90"/>
      <c r="Y1558" s="78"/>
      <c r="Z1558" s="78"/>
      <c r="AA1558" s="78"/>
      <c r="AB1558" s="7"/>
      <c r="AD1558" s="89"/>
      <c r="AE1558" s="78"/>
      <c r="AF1558" s="78"/>
      <c r="AG1558" s="78"/>
      <c r="AH1558" s="78"/>
      <c r="AI1558" s="78"/>
      <c r="AJ1558" s="78"/>
      <c r="AK1558" s="78"/>
      <c r="AL1558" s="90"/>
      <c r="AM1558" s="78"/>
      <c r="AN1558" s="78"/>
      <c r="AO1558" s="78"/>
      <c r="AP1558" s="7"/>
      <c r="AR1558" s="15"/>
      <c r="AS1558" s="9"/>
      <c r="AT1558" s="9"/>
      <c r="AU1558" s="9"/>
      <c r="AV1558" s="9"/>
      <c r="AW1558" s="9"/>
      <c r="AX1558" s="9"/>
      <c r="AY1558" s="9"/>
      <c r="AZ1558" s="62"/>
      <c r="BA1558" s="9"/>
      <c r="BB1558" s="9"/>
      <c r="BC1558" s="10"/>
      <c r="BD1558" s="7"/>
      <c r="BF1558" s="15"/>
      <c r="BG1558" s="9"/>
      <c r="BH1558" s="9"/>
      <c r="BI1558" s="73"/>
      <c r="BJ1558" s="9"/>
      <c r="BK1558" s="9"/>
      <c r="BL1558" s="9"/>
      <c r="BM1558" s="9"/>
      <c r="BN1558" s="9"/>
      <c r="BO1558" s="9"/>
      <c r="BP1558" s="10"/>
      <c r="BQ1558" s="7"/>
      <c r="BS1558" s="1"/>
      <c r="BT1558" s="15"/>
      <c r="BU1558" s="9"/>
      <c r="BV1558" s="9"/>
      <c r="BW1558" s="9"/>
      <c r="BX1558" s="9"/>
      <c r="BY1558" s="9"/>
      <c r="BZ1558" s="9"/>
      <c r="CA1558" s="9"/>
      <c r="CB1558" s="9"/>
      <c r="CC1558" s="9"/>
      <c r="CD1558" s="9"/>
      <c r="CE1558" s="10"/>
      <c r="CF1558" s="7"/>
      <c r="CH1558" s="15"/>
      <c r="CI1558" s="9"/>
      <c r="CJ1558" s="9"/>
      <c r="CK1558" s="9"/>
      <c r="CL1558" s="9"/>
      <c r="CM1558" s="9"/>
      <c r="CN1558" s="9"/>
      <c r="CO1558" s="9"/>
      <c r="CP1558" s="9"/>
      <c r="CQ1558" s="9"/>
      <c r="CR1558" s="9"/>
      <c r="CS1558" s="10"/>
      <c r="CT1558" s="7"/>
      <c r="CU1558" s="250"/>
      <c r="CV1558" s="250"/>
      <c r="CW1558" s="250"/>
      <c r="CX1558" s="250"/>
      <c r="CY1558" s="250"/>
      <c r="CZ1558" s="13"/>
      <c r="DA1558" s="250"/>
      <c r="DI1558" s="250"/>
    </row>
    <row r="1559" spans="1:113" ht="15" customHeight="1">
      <c r="A1559" s="15"/>
      <c r="B1559" s="6">
        <f>SUM(B1503:B1558)</f>
        <v>11254</v>
      </c>
      <c r="C1559" s="3" t="s">
        <v>66</v>
      </c>
      <c r="D1559" s="9">
        <f>SUM(D1503:D1555)*100</f>
        <v>358500</v>
      </c>
      <c r="E1559" s="9"/>
      <c r="F1559" s="9">
        <f>SUM(F1503:F1555)</f>
        <v>114</v>
      </c>
      <c r="G1559" s="3" t="s">
        <v>67</v>
      </c>
      <c r="H1559" s="9">
        <f>SUM(H1503:H1555)</f>
        <v>132</v>
      </c>
      <c r="I1559" s="9"/>
      <c r="J1559" s="299" t="s">
        <v>68</v>
      </c>
      <c r="K1559" s="295"/>
      <c r="L1559" s="9">
        <f>SUM(L1503:L1555)</f>
        <v>35326</v>
      </c>
      <c r="M1559" s="9"/>
      <c r="N1559" s="7"/>
      <c r="P1559" s="15"/>
      <c r="Q1559" s="3" t="s">
        <v>66</v>
      </c>
      <c r="R1559" s="9">
        <f>SUM(R1503:R1555)*100</f>
        <v>327100</v>
      </c>
      <c r="S1559" s="9"/>
      <c r="T1559" s="9">
        <f>SUM(T1503:T1555)</f>
        <v>104</v>
      </c>
      <c r="U1559" s="3" t="s">
        <v>67</v>
      </c>
      <c r="V1559" s="9">
        <f>SUM(V1503:V1555)</f>
        <v>111</v>
      </c>
      <c r="W1559" s="9"/>
      <c r="X1559" s="299" t="s">
        <v>68</v>
      </c>
      <c r="Y1559" s="295"/>
      <c r="Z1559" s="9">
        <f>SUM(Z1503:Z1555)</f>
        <v>36153</v>
      </c>
      <c r="AA1559" s="9"/>
      <c r="AB1559" s="7"/>
      <c r="AD1559" s="15"/>
      <c r="AE1559" s="3" t="s">
        <v>66</v>
      </c>
      <c r="AF1559" s="9">
        <f>SUM(AF1503:AF1555)*100</f>
        <v>259300</v>
      </c>
      <c r="AG1559" s="9"/>
      <c r="AH1559" s="9">
        <f>SUM(AH1503:AH1555)</f>
        <v>221</v>
      </c>
      <c r="AI1559" s="3" t="s">
        <v>67</v>
      </c>
      <c r="AJ1559" s="9">
        <f>SUM(AJ1503:AJ1555)</f>
        <v>339</v>
      </c>
      <c r="AK1559" s="9"/>
      <c r="AL1559" s="299" t="s">
        <v>68</v>
      </c>
      <c r="AM1559" s="295"/>
      <c r="AN1559" s="9">
        <f>SUM(AN1503:AN1555)</f>
        <v>43120</v>
      </c>
      <c r="AO1559" s="9"/>
      <c r="AP1559" s="7"/>
      <c r="AR1559" s="15"/>
      <c r="AS1559" s="3" t="s">
        <v>66</v>
      </c>
      <c r="AT1559" s="9">
        <f>SUM(AT1503:AT1555)*100</f>
        <v>0</v>
      </c>
      <c r="AU1559" s="9"/>
      <c r="AV1559" s="9">
        <f>SUM(AV1503:AV1526)</f>
        <v>0</v>
      </c>
      <c r="AW1559" s="3" t="s">
        <v>67</v>
      </c>
      <c r="AX1559" s="9">
        <f>SUM(AX1503:AX1555)</f>
        <v>0</v>
      </c>
      <c r="AY1559" s="9"/>
      <c r="AZ1559" s="62"/>
      <c r="BA1559" s="9"/>
      <c r="BB1559" s="9"/>
      <c r="BC1559" s="9"/>
      <c r="BD1559" s="7"/>
      <c r="BF1559" s="15"/>
      <c r="BG1559" s="3" t="s">
        <v>66</v>
      </c>
      <c r="BH1559" s="9">
        <f>SUM(BH1503:BH1555)*100</f>
        <v>90700</v>
      </c>
      <c r="BI1559" s="73"/>
      <c r="BJ1559" s="9">
        <f>SUM(BJ1503:BJ1526)</f>
        <v>25</v>
      </c>
      <c r="BK1559" s="3" t="s">
        <v>67</v>
      </c>
      <c r="BL1559" s="9">
        <f>SUM(BL1503:BL1555)</f>
        <v>27</v>
      </c>
      <c r="BM1559" s="9"/>
      <c r="BN1559" s="9"/>
      <c r="BO1559" s="9"/>
      <c r="BP1559" s="9"/>
      <c r="BQ1559" s="7"/>
      <c r="BS1559" s="1"/>
      <c r="BT1559" s="15"/>
      <c r="BU1559" s="3" t="s">
        <v>66</v>
      </c>
      <c r="BV1559" s="9">
        <f>SUM(BV1503:BV1555)*100</f>
        <v>89800</v>
      </c>
      <c r="BW1559" s="9"/>
      <c r="BX1559" s="9">
        <f>SUM(BX1503:BX1526)</f>
        <v>28</v>
      </c>
      <c r="BY1559" s="3" t="s">
        <v>67</v>
      </c>
      <c r="BZ1559" s="9">
        <f>SUM(BZ1503:BZ1555)</f>
        <v>33</v>
      </c>
      <c r="CA1559" s="9"/>
      <c r="CB1559" s="9"/>
      <c r="CC1559" s="9"/>
      <c r="CD1559" s="9"/>
      <c r="CE1559" s="9"/>
      <c r="CF1559" s="7"/>
      <c r="CH1559" s="15"/>
      <c r="CI1559" s="3" t="s">
        <v>66</v>
      </c>
      <c r="CJ1559" s="9">
        <f>SUM(CJ1503:CJ1555)*100</f>
        <v>89800</v>
      </c>
      <c r="CK1559" s="9"/>
      <c r="CL1559" s="9">
        <f>SUM(CL1503:CL1526)</f>
        <v>28</v>
      </c>
      <c r="CM1559" s="3" t="s">
        <v>67</v>
      </c>
      <c r="CN1559" s="9">
        <f>SUM(CN1503:CN1555)</f>
        <v>33</v>
      </c>
      <c r="CO1559" s="9"/>
      <c r="CP1559" s="9"/>
      <c r="CQ1559" s="9"/>
      <c r="CR1559" s="9"/>
      <c r="CS1559" s="9"/>
      <c r="CT1559" s="7"/>
      <c r="CU1559" s="248"/>
      <c r="CV1559" s="250"/>
      <c r="CW1559" s="250"/>
      <c r="CX1559" s="250"/>
      <c r="CY1559" s="250"/>
      <c r="CZ1559" s="250"/>
      <c r="DA1559" s="250"/>
      <c r="DI1559" s="248"/>
    </row>
    <row r="1560" spans="1:113" ht="15" customHeight="1">
      <c r="A1560" s="34">
        <f>DATEDIF(A1582,A$1527,"d")</f>
        <v>29</v>
      </c>
      <c r="B1560" s="34">
        <f>B1559/A1560</f>
        <v>388.06896551724139</v>
      </c>
      <c r="C1560" s="3" t="s">
        <v>69</v>
      </c>
      <c r="D1560" s="9">
        <f>D1559/A1560</f>
        <v>12362.068965517241</v>
      </c>
      <c r="E1560" s="9">
        <f>D1560*30</f>
        <v>370862.06896551722</v>
      </c>
      <c r="F1560" s="9"/>
      <c r="G1560" s="3"/>
      <c r="H1560" s="9"/>
      <c r="I1560" s="9"/>
      <c r="J1560" s="299" t="s">
        <v>70</v>
      </c>
      <c r="K1560" s="295"/>
      <c r="L1560" s="9"/>
      <c r="M1560" s="42">
        <f>L1559/D1559</f>
        <v>9.853835425383542E-2</v>
      </c>
      <c r="N1560" s="7"/>
      <c r="P1560" s="15"/>
      <c r="Q1560" s="3" t="s">
        <v>69</v>
      </c>
      <c r="R1560" s="9">
        <f>R1559/A1560</f>
        <v>11279.310344827587</v>
      </c>
      <c r="S1560" s="9">
        <f>R1560*30</f>
        <v>338379.31034482759</v>
      </c>
      <c r="T1560" s="9"/>
      <c r="U1560" s="3"/>
      <c r="V1560" s="9"/>
      <c r="W1560" s="9"/>
      <c r="X1560" s="299" t="s">
        <v>70</v>
      </c>
      <c r="Y1560" s="295"/>
      <c r="Z1560" s="9"/>
      <c r="AA1560" s="42">
        <f>Z1559/R1559</f>
        <v>0.11052583307856924</v>
      </c>
      <c r="AB1560" s="7"/>
      <c r="AD1560" s="15"/>
      <c r="AE1560" s="3" t="s">
        <v>69</v>
      </c>
      <c r="AF1560" s="9">
        <f>AF1559/A1560</f>
        <v>8941.3793103448279</v>
      </c>
      <c r="AG1560" s="9">
        <f>AF1560*30</f>
        <v>268241.37931034481</v>
      </c>
      <c r="AH1560" s="9"/>
      <c r="AI1560" s="3"/>
      <c r="AJ1560" s="9"/>
      <c r="AK1560" s="9"/>
      <c r="AL1560" s="299" t="s">
        <v>70</v>
      </c>
      <c r="AM1560" s="295"/>
      <c r="AN1560" s="9"/>
      <c r="AO1560" s="42">
        <f>AN1559/AF1559</f>
        <v>0.16629386810644042</v>
      </c>
      <c r="AP1560" s="7"/>
      <c r="AR1560" s="15"/>
      <c r="AS1560" s="3" t="s">
        <v>69</v>
      </c>
      <c r="AT1560" s="9">
        <f>AT1559/A1560</f>
        <v>0</v>
      </c>
      <c r="AU1560" s="9">
        <f>AT1560*30</f>
        <v>0</v>
      </c>
      <c r="AV1560" s="9"/>
      <c r="AW1560" s="3"/>
      <c r="AX1560" s="9"/>
      <c r="AY1560" s="9"/>
      <c r="AZ1560" s="62"/>
      <c r="BA1560" s="9"/>
      <c r="BB1560" s="9"/>
      <c r="BC1560" s="9"/>
      <c r="BD1560" s="7"/>
      <c r="BF1560" s="15"/>
      <c r="BG1560" s="3" t="s">
        <v>69</v>
      </c>
      <c r="BH1560" s="9">
        <f>BH1559/A1560</f>
        <v>3127.5862068965516</v>
      </c>
      <c r="BI1560" s="73">
        <f>BH1560*30</f>
        <v>93827.586206896551</v>
      </c>
      <c r="BJ1560" s="9"/>
      <c r="BK1560" s="3"/>
      <c r="BL1560" s="9"/>
      <c r="BM1560" s="9"/>
      <c r="BN1560" s="9"/>
      <c r="BO1560" s="9"/>
      <c r="BP1560" s="9"/>
      <c r="BQ1560" s="7"/>
      <c r="BS1560" s="1"/>
      <c r="BT1560" s="15"/>
      <c r="BU1560" s="3" t="s">
        <v>69</v>
      </c>
      <c r="BV1560" s="9">
        <f>BV1559/A1560</f>
        <v>3096.5517241379312</v>
      </c>
      <c r="BW1560" s="9">
        <f>BV1560*30</f>
        <v>92896.551724137942</v>
      </c>
      <c r="BX1560" s="9"/>
      <c r="BY1560" s="3"/>
      <c r="BZ1560" s="9"/>
      <c r="CA1560" s="9"/>
      <c r="CB1560" s="9"/>
      <c r="CC1560" s="9"/>
      <c r="CD1560" s="9"/>
      <c r="CE1560" s="9"/>
      <c r="CF1560" s="7"/>
      <c r="CH1560" s="15"/>
      <c r="CI1560" s="3" t="s">
        <v>69</v>
      </c>
      <c r="CJ1560" s="9" t="e">
        <f>CJ1559/N1560</f>
        <v>#DIV/0!</v>
      </c>
      <c r="CK1560" s="9" t="e">
        <f>CJ1560*30</f>
        <v>#DIV/0!</v>
      </c>
      <c r="CL1560" s="9"/>
      <c r="CM1560" s="3"/>
      <c r="CN1560" s="9"/>
      <c r="CO1560" s="9"/>
      <c r="CP1560" s="9"/>
      <c r="CQ1560" s="9"/>
      <c r="CR1560" s="9"/>
      <c r="CS1560" s="9"/>
      <c r="CT1560" s="7"/>
      <c r="CU1560" s="248"/>
      <c r="CV1560" s="250"/>
      <c r="CW1560" s="250"/>
      <c r="CX1560" s="250"/>
      <c r="CY1560" s="250"/>
      <c r="CZ1560" s="250"/>
      <c r="DA1560" s="250"/>
      <c r="DI1560" s="248"/>
    </row>
    <row r="1561" spans="1:113" ht="15" customHeight="1">
      <c r="A1561" s="15"/>
      <c r="B1561" s="15"/>
      <c r="C1561" s="3" t="s">
        <v>72</v>
      </c>
      <c r="D1561" s="9">
        <f>D1559*0.7</f>
        <v>250949.99999999997</v>
      </c>
      <c r="E1561" s="9"/>
      <c r="F1561" s="9"/>
      <c r="G1561" s="3"/>
      <c r="H1561" s="9"/>
      <c r="I1561" s="9"/>
      <c r="J1561" s="299" t="s">
        <v>73</v>
      </c>
      <c r="K1561" s="295"/>
      <c r="L1561" s="9">
        <f>D1561-L1559</f>
        <v>215623.99999999997</v>
      </c>
      <c r="M1561" s="42">
        <f>L1561/D1559</f>
        <v>0.60146164574616445</v>
      </c>
      <c r="N1561" s="7"/>
      <c r="P1561" s="15"/>
      <c r="Q1561" s="3" t="s">
        <v>72</v>
      </c>
      <c r="R1561" s="9">
        <f>R1559*0.7</f>
        <v>228970</v>
      </c>
      <c r="S1561" s="9"/>
      <c r="T1561" s="9"/>
      <c r="U1561" s="3"/>
      <c r="V1561" s="9"/>
      <c r="W1561" s="9"/>
      <c r="X1561" s="299" t="s">
        <v>73</v>
      </c>
      <c r="Y1561" s="295"/>
      <c r="Z1561" s="9">
        <f>R1561-Z1559</f>
        <v>192817</v>
      </c>
      <c r="AA1561" s="42">
        <f>Z1561/R1559</f>
        <v>0.58947416692143073</v>
      </c>
      <c r="AB1561" s="7"/>
      <c r="AD1561" s="15"/>
      <c r="AE1561" s="3" t="s">
        <v>72</v>
      </c>
      <c r="AF1561" s="9">
        <f>AF1559*0.7</f>
        <v>181510</v>
      </c>
      <c r="AG1561" s="9"/>
      <c r="AH1561" s="9"/>
      <c r="AI1561" s="3"/>
      <c r="AJ1561" s="9"/>
      <c r="AK1561" s="9"/>
      <c r="AL1561" s="299" t="s">
        <v>73</v>
      </c>
      <c r="AM1561" s="295"/>
      <c r="AN1561" s="9">
        <f>AF1561-AN1559</f>
        <v>138390</v>
      </c>
      <c r="AO1561" s="42">
        <f>AN1561/AF1559</f>
        <v>0.53370613189355953</v>
      </c>
      <c r="AP1561" s="7"/>
      <c r="AR1561" s="15"/>
      <c r="AS1561" s="3" t="s">
        <v>72</v>
      </c>
      <c r="AT1561" s="9">
        <f>AT1559*0.7</f>
        <v>0</v>
      </c>
      <c r="AU1561" s="9"/>
      <c r="AV1561" s="9"/>
      <c r="AW1561" s="3"/>
      <c r="AX1561" s="9"/>
      <c r="AY1561" s="9"/>
      <c r="AZ1561" s="62"/>
      <c r="BA1561" s="9"/>
      <c r="BB1561" s="9"/>
      <c r="BC1561" s="9"/>
      <c r="BD1561" s="7"/>
      <c r="BF1561" s="15"/>
      <c r="BG1561" s="3" t="s">
        <v>72</v>
      </c>
      <c r="BH1561" s="9">
        <f>BH1559*0.7</f>
        <v>63489.999999999993</v>
      </c>
      <c r="BI1561" s="73"/>
      <c r="BJ1561" s="9"/>
      <c r="BK1561" s="3"/>
      <c r="BL1561" s="9"/>
      <c r="BM1561" s="9"/>
      <c r="BN1561" s="9"/>
      <c r="BO1561" s="9"/>
      <c r="BP1561" s="9"/>
      <c r="BQ1561" s="7"/>
      <c r="BS1561" s="1"/>
      <c r="BT1561" s="15"/>
      <c r="BU1561" s="3" t="s">
        <v>72</v>
      </c>
      <c r="BV1561" s="9">
        <f>BV1559*0.7</f>
        <v>62859.999999999993</v>
      </c>
      <c r="BW1561" s="9"/>
      <c r="BX1561" s="9"/>
      <c r="BY1561" s="3"/>
      <c r="BZ1561" s="9"/>
      <c r="CA1561" s="9"/>
      <c r="CB1561" s="9"/>
      <c r="CC1561" s="9"/>
      <c r="CD1561" s="9"/>
      <c r="CE1561" s="9"/>
      <c r="CF1561" s="7"/>
      <c r="CH1561" s="15"/>
      <c r="CI1561" s="3" t="s">
        <v>72</v>
      </c>
      <c r="CJ1561" s="9">
        <f>CJ1559*0.7</f>
        <v>62859.999999999993</v>
      </c>
      <c r="CK1561" s="9"/>
      <c r="CL1561" s="9"/>
      <c r="CM1561" s="3"/>
      <c r="CN1561" s="9"/>
      <c r="CO1561" s="9"/>
      <c r="CP1561" s="9"/>
      <c r="CQ1561" s="9"/>
      <c r="CR1561" s="9"/>
      <c r="CS1561" s="9"/>
      <c r="CT1561" s="7"/>
      <c r="CU1561" s="248"/>
      <c r="CV1561" s="250"/>
      <c r="CW1561" s="250"/>
      <c r="CX1561" s="250"/>
      <c r="CY1561" s="250"/>
      <c r="CZ1561" s="250"/>
      <c r="DA1561" s="250"/>
      <c r="DI1561" s="248"/>
    </row>
    <row r="1562" spans="1:113" ht="15" customHeight="1">
      <c r="A1562" s="15"/>
      <c r="B1562" s="15"/>
      <c r="C1562" s="3" t="s">
        <v>74</v>
      </c>
      <c r="D1562" s="9">
        <f>D1634</f>
        <v>116600</v>
      </c>
      <c r="E1562" s="9"/>
      <c r="F1562" s="9"/>
      <c r="G1562" s="3"/>
      <c r="H1562" s="9"/>
      <c r="I1562" s="247"/>
      <c r="J1562" s="62"/>
      <c r="K1562" s="9"/>
      <c r="L1562" s="95"/>
      <c r="M1562" s="10"/>
      <c r="N1562" s="7"/>
      <c r="P1562" s="15"/>
      <c r="Q1562" s="3" t="s">
        <v>74</v>
      </c>
      <c r="R1562" s="9">
        <f>R1634</f>
        <v>105900</v>
      </c>
      <c r="S1562" s="9"/>
      <c r="T1562" s="9"/>
      <c r="U1562" s="3"/>
      <c r="V1562" s="9"/>
      <c r="W1562" s="247"/>
      <c r="X1562" s="62"/>
      <c r="Y1562" s="9"/>
      <c r="Z1562" s="95"/>
      <c r="AA1562" s="10"/>
      <c r="AB1562" s="7"/>
      <c r="AD1562" s="15"/>
      <c r="AE1562" s="3" t="s">
        <v>74</v>
      </c>
      <c r="AF1562" s="9" t="e">
        <f>AF1635</f>
        <v>#DIV/0!</v>
      </c>
      <c r="AG1562" s="9"/>
      <c r="AH1562" s="9"/>
      <c r="AI1562" s="3"/>
      <c r="AJ1562" s="9"/>
      <c r="AK1562" s="247"/>
      <c r="AL1562" s="62"/>
      <c r="AM1562" s="9"/>
      <c r="AN1562" s="95"/>
      <c r="AO1562" s="10"/>
      <c r="AP1562" s="7"/>
      <c r="AR1562" s="15"/>
      <c r="AS1562" s="3" t="s">
        <v>74</v>
      </c>
      <c r="AT1562" s="9">
        <f>AT1632</f>
        <v>0</v>
      </c>
      <c r="AU1562" s="9"/>
      <c r="AV1562" s="9"/>
      <c r="AW1562" s="3" t="s">
        <v>71</v>
      </c>
      <c r="AX1562" s="9">
        <f>SUM(BB1503:BB1555)</f>
        <v>0</v>
      </c>
      <c r="AY1562" s="10" t="e">
        <f>AX1562/AT1559</f>
        <v>#DIV/0!</v>
      </c>
      <c r="AZ1562" s="115"/>
      <c r="BA1562" s="10"/>
      <c r="BB1562" s="10"/>
      <c r="BC1562" s="10"/>
      <c r="BD1562" s="7"/>
      <c r="BF1562" s="15"/>
      <c r="BG1562" s="3" t="s">
        <v>74</v>
      </c>
      <c r="BH1562" s="9">
        <f>BH1634</f>
        <v>37300</v>
      </c>
      <c r="BI1562" s="73"/>
      <c r="BJ1562" s="9"/>
      <c r="BK1562" s="3" t="s">
        <v>71</v>
      </c>
      <c r="BL1562" s="9">
        <f>SUM(BO1503:BO1555)</f>
        <v>18630</v>
      </c>
      <c r="BM1562" s="10">
        <f>BL1562/BH1559</f>
        <v>0.20540242557883132</v>
      </c>
      <c r="BN1562" s="10"/>
      <c r="BO1562" s="10"/>
      <c r="BP1562" s="10"/>
      <c r="BQ1562" s="7"/>
      <c r="BS1562" s="1"/>
      <c r="BT1562" s="15"/>
      <c r="BU1562" s="3" t="s">
        <v>74</v>
      </c>
      <c r="BV1562" s="9">
        <f>BV1634</f>
        <v>26400</v>
      </c>
      <c r="BW1562" s="9"/>
      <c r="BX1562" s="9"/>
      <c r="BY1562" s="3" t="s">
        <v>71</v>
      </c>
      <c r="BZ1562" s="9">
        <f>SUM(CD1503:CD1555)</f>
        <v>16335</v>
      </c>
      <c r="CA1562" s="10">
        <f>BZ1562/BV1559</f>
        <v>0.18190423162583519</v>
      </c>
      <c r="CB1562" s="10"/>
      <c r="CC1562" s="10"/>
      <c r="CD1562" s="10"/>
      <c r="CE1562" s="10"/>
      <c r="CF1562" s="7"/>
      <c r="CH1562" s="15"/>
      <c r="CI1562" s="3" t="s">
        <v>74</v>
      </c>
      <c r="CJ1562" s="9">
        <f>CJ1634</f>
        <v>26400</v>
      </c>
      <c r="CK1562" s="9"/>
      <c r="CL1562" s="9"/>
      <c r="CM1562" s="3" t="s">
        <v>71</v>
      </c>
      <c r="CN1562" s="9">
        <f>SUM(CR1503:CR1555)</f>
        <v>16335</v>
      </c>
      <c r="CO1562" s="10">
        <f>CN1562/CJ1559</f>
        <v>0.18190423162583519</v>
      </c>
      <c r="CP1562" s="10"/>
      <c r="CQ1562" s="10"/>
      <c r="CR1562" s="10"/>
      <c r="CS1562" s="10"/>
      <c r="CT1562" s="7"/>
      <c r="CU1562" s="248"/>
      <c r="CV1562" s="250"/>
      <c r="CW1562" s="13"/>
      <c r="CX1562" s="13"/>
      <c r="CY1562" s="13"/>
      <c r="CZ1562" s="13"/>
      <c r="DA1562" s="250"/>
      <c r="DI1562" s="248"/>
    </row>
    <row r="1563" spans="1:113" ht="15" customHeight="1">
      <c r="A1563" s="15"/>
      <c r="B1563" s="15"/>
      <c r="C1563" s="9"/>
      <c r="D1563" s="9"/>
      <c r="E1563" s="9"/>
      <c r="F1563" s="9"/>
      <c r="G1563" s="3"/>
      <c r="H1563" s="9"/>
      <c r="I1563" s="247"/>
      <c r="J1563" s="62"/>
      <c r="K1563" s="91"/>
      <c r="L1563" s="95"/>
      <c r="M1563" s="10"/>
      <c r="N1563" s="7"/>
      <c r="P1563" s="15"/>
      <c r="Q1563" s="9"/>
      <c r="R1563" s="9"/>
      <c r="S1563" s="9"/>
      <c r="T1563" s="9"/>
      <c r="U1563" s="3"/>
      <c r="V1563" s="9"/>
      <c r="W1563" s="247"/>
      <c r="X1563" s="68"/>
      <c r="Y1563" s="91"/>
      <c r="Z1563" s="95"/>
      <c r="AA1563" s="10"/>
      <c r="AB1563" s="7"/>
      <c r="AD1563" s="15"/>
      <c r="AE1563" s="9"/>
      <c r="AF1563" s="9"/>
      <c r="AG1563" s="9"/>
      <c r="AH1563" s="9"/>
      <c r="AI1563" s="3"/>
      <c r="AJ1563" s="9"/>
      <c r="AK1563" s="247"/>
      <c r="AL1563" s="68"/>
      <c r="AM1563" s="91"/>
      <c r="AN1563" s="95"/>
      <c r="AO1563" s="10"/>
      <c r="AP1563" s="7"/>
      <c r="AR1563" s="15"/>
      <c r="AS1563" s="9"/>
      <c r="AT1563" s="9"/>
      <c r="AU1563" s="9"/>
      <c r="AV1563" s="9"/>
      <c r="AW1563" s="3"/>
      <c r="AX1563" s="9"/>
      <c r="AY1563" s="10"/>
      <c r="AZ1563" s="115"/>
      <c r="BA1563" s="10"/>
      <c r="BB1563" s="10"/>
      <c r="BC1563" s="10"/>
      <c r="BD1563" s="7"/>
      <c r="BF1563" s="15"/>
      <c r="BG1563" s="9"/>
      <c r="BH1563" s="9"/>
      <c r="BI1563" s="73"/>
      <c r="BJ1563" s="9"/>
      <c r="BK1563" s="3"/>
      <c r="BL1563" s="9"/>
      <c r="BM1563" s="10"/>
      <c r="BN1563" s="10"/>
      <c r="BO1563" s="10"/>
      <c r="BP1563" s="10"/>
      <c r="BQ1563" s="7"/>
      <c r="BS1563" s="1"/>
      <c r="BT1563" s="15"/>
      <c r="BU1563" s="9"/>
      <c r="BV1563" s="9"/>
      <c r="BW1563" s="9"/>
      <c r="BX1563" s="9"/>
      <c r="BY1563" s="3"/>
      <c r="BZ1563" s="9"/>
      <c r="CA1563" s="10"/>
      <c r="CB1563" s="10"/>
      <c r="CC1563" s="10"/>
      <c r="CD1563" s="10"/>
      <c r="CE1563" s="10"/>
      <c r="CF1563" s="7"/>
      <c r="CH1563" s="15"/>
      <c r="CI1563" s="9"/>
      <c r="CJ1563" s="9"/>
      <c r="CK1563" s="9"/>
      <c r="CL1563" s="9"/>
      <c r="CM1563" s="3"/>
      <c r="CN1563" s="9"/>
      <c r="CO1563" s="10"/>
      <c r="CP1563" s="10"/>
      <c r="CQ1563" s="10"/>
      <c r="CR1563" s="10"/>
      <c r="CS1563" s="10"/>
      <c r="CT1563" s="7"/>
      <c r="CU1563" s="248"/>
      <c r="CV1563" s="250"/>
      <c r="CW1563" s="13"/>
      <c r="CX1563" s="13"/>
      <c r="CY1563" s="13"/>
      <c r="CZ1563" s="13"/>
      <c r="DA1563" s="250"/>
      <c r="DI1563" s="248"/>
    </row>
    <row r="1564" spans="1:113" ht="15" customHeight="1">
      <c r="A1564" s="15"/>
      <c r="B1564" s="15"/>
      <c r="C1564" s="9"/>
      <c r="D1564" s="9"/>
      <c r="E1564" s="9"/>
      <c r="F1564" s="9"/>
      <c r="G1564" s="3"/>
      <c r="H1564" s="9"/>
      <c r="I1564" s="9"/>
      <c r="J1564" s="98"/>
      <c r="K1564" s="99"/>
      <c r="L1564" s="10"/>
      <c r="M1564" s="10"/>
      <c r="N1564" s="7"/>
      <c r="P1564" s="15"/>
      <c r="Q1564" s="9"/>
      <c r="R1564" s="9"/>
      <c r="S1564" s="9"/>
      <c r="T1564" s="9"/>
      <c r="U1564" s="3"/>
      <c r="V1564" s="9"/>
      <c r="W1564" s="9"/>
      <c r="X1564" s="69"/>
      <c r="Y1564" s="99"/>
      <c r="Z1564" s="10"/>
      <c r="AA1564" s="10"/>
      <c r="AB1564" s="7"/>
      <c r="AD1564" s="15"/>
      <c r="AE1564" s="9"/>
      <c r="AF1564" s="9"/>
      <c r="AG1564" s="9"/>
      <c r="AH1564" s="9"/>
      <c r="AI1564" s="3"/>
      <c r="AJ1564" s="9"/>
      <c r="AK1564" s="9"/>
      <c r="AL1564" s="69"/>
      <c r="AM1564" s="99"/>
      <c r="AN1564" s="10"/>
      <c r="AO1564" s="10"/>
      <c r="AP1564" s="7"/>
      <c r="AR1564" s="15"/>
      <c r="AS1564" s="9"/>
      <c r="AT1564" s="9"/>
      <c r="AU1564" s="9"/>
      <c r="AV1564" s="9"/>
      <c r="AW1564" s="3" t="s">
        <v>73</v>
      </c>
      <c r="AX1564" s="9">
        <f>AT1561-AX1562</f>
        <v>0</v>
      </c>
      <c r="AY1564" s="10" t="e">
        <f>AX1564/AT1559</f>
        <v>#DIV/0!</v>
      </c>
      <c r="AZ1564" s="115"/>
      <c r="BA1564" s="10"/>
      <c r="BB1564" s="10"/>
      <c r="BC1564" s="10"/>
      <c r="BD1564" s="7"/>
      <c r="BF1564" s="15"/>
      <c r="BG1564" s="9"/>
      <c r="BH1564" s="9"/>
      <c r="BI1564" s="73"/>
      <c r="BJ1564" s="9"/>
      <c r="BK1564" s="3" t="s">
        <v>73</v>
      </c>
      <c r="BL1564" s="9">
        <f>BH1561-BL1562</f>
        <v>44859.999999999993</v>
      </c>
      <c r="BM1564" s="10">
        <f>BL1564/BH1559</f>
        <v>0.49459757442116858</v>
      </c>
      <c r="BN1564" s="10"/>
      <c r="BO1564" s="10"/>
      <c r="BP1564" s="10"/>
      <c r="BQ1564" s="7"/>
      <c r="BS1564" s="1"/>
      <c r="BT1564" s="15"/>
      <c r="BU1564" s="9"/>
      <c r="BV1564" s="9"/>
      <c r="BW1564" s="9"/>
      <c r="BX1564" s="9"/>
      <c r="BY1564" s="3" t="s">
        <v>73</v>
      </c>
      <c r="BZ1564" s="9">
        <f>BV1561-BZ1562</f>
        <v>46524.999999999993</v>
      </c>
      <c r="CA1564" s="10">
        <f>BZ1564/BV1559</f>
        <v>0.51809576837416471</v>
      </c>
      <c r="CB1564" s="10"/>
      <c r="CC1564" s="10"/>
      <c r="CD1564" s="10"/>
      <c r="CE1564" s="10"/>
      <c r="CF1564" s="7"/>
      <c r="CH1564" s="15"/>
      <c r="CI1564" s="9"/>
      <c r="CJ1564" s="9"/>
      <c r="CK1564" s="9"/>
      <c r="CL1564" s="9"/>
      <c r="CM1564" s="3" t="s">
        <v>73</v>
      </c>
      <c r="CN1564" s="9">
        <f>CJ1561-CN1562</f>
        <v>46524.999999999993</v>
      </c>
      <c r="CO1564" s="10">
        <f>CN1564/CJ1559</f>
        <v>0.51809576837416471</v>
      </c>
      <c r="CP1564" s="10"/>
      <c r="CQ1564" s="10"/>
      <c r="CR1564" s="10"/>
      <c r="CS1564" s="10"/>
      <c r="CT1564" s="7"/>
      <c r="CU1564" s="248"/>
      <c r="CV1564" s="250"/>
      <c r="CW1564" s="13"/>
      <c r="CX1564" s="13"/>
      <c r="CY1564" s="13"/>
      <c r="CZ1564" s="13"/>
      <c r="DA1564" s="250"/>
      <c r="DI1564" s="248"/>
    </row>
    <row r="1565" spans="1:113" ht="15" customHeight="1">
      <c r="A1565" s="300" t="s">
        <v>75</v>
      </c>
      <c r="B1565" s="301"/>
      <c r="C1565" s="295"/>
      <c r="D1565" s="44">
        <f t="shared" ref="D1565:D1568" si="2853">SUM(D1503,D1507,D1511,D1515,D1519,D1523,D1527,D1531,D1535,D1539,D1543,D1547,D1551)*100</f>
        <v>80300</v>
      </c>
      <c r="E1565" s="95">
        <f>D1565/A1560</f>
        <v>2768.9655172413795</v>
      </c>
      <c r="F1565" s="9"/>
      <c r="G1565" s="3">
        <f t="shared" ref="G1565:G1568" si="2854">D1565/H1565</f>
        <v>2509.375</v>
      </c>
      <c r="H1565" s="44">
        <f t="shared" ref="H1565:H1568" si="2855">SUM(H1503,H1507,H1511,H1515,H1519,H1523,H1527,H1531,H1535,H1539,H1543,H1547,H1551)</f>
        <v>32</v>
      </c>
      <c r="I1565" s="9"/>
      <c r="J1565" s="90" t="str">
        <f t="shared" ref="J1565:K1565" si="2856">J1503</f>
        <v>サンリオがま口</v>
      </c>
      <c r="K1565" s="91">
        <f t="shared" si="2856"/>
        <v>362</v>
      </c>
      <c r="L1565" s="44">
        <f t="shared" ref="L1565:L1568" si="2857">SUM(L1503,L1507,L1511,L1515,L1519,L1523,L1527,L1531,L1535,L1539,L1543,L1547,L1551)</f>
        <v>11524</v>
      </c>
      <c r="M1565" s="42">
        <f t="shared" ref="M1565:M1569" si="2858">L1565/D1565</f>
        <v>0.1435118306351183</v>
      </c>
      <c r="N1565" s="7"/>
      <c r="P1565" s="300" t="s">
        <v>75</v>
      </c>
      <c r="Q1565" s="295"/>
      <c r="R1565" s="44">
        <f t="shared" ref="R1565:R1568" si="2859">SUM(R1503,R1507,R1511,R1515,R1519,R1523,R1527,R1531,R1535,R1539,R1543,R1547,R1551)*100</f>
        <v>90800</v>
      </c>
      <c r="S1565" s="95">
        <f>R1565/A1560</f>
        <v>3131.0344827586205</v>
      </c>
      <c r="T1565" s="9"/>
      <c r="U1565" s="3">
        <f t="shared" ref="U1565:U1568" si="2860">R1565/V1565</f>
        <v>4778.9473684210525</v>
      </c>
      <c r="V1565" s="44">
        <f t="shared" ref="V1565:V1568" si="2861">SUM(V1503,V1507,V1511,V1515,V1519,V1523,V1527,V1531,V1535,V1539,V1543,V1547,V1551)</f>
        <v>19</v>
      </c>
      <c r="W1565" s="9"/>
      <c r="X1565" s="90" t="str">
        <f t="shared" ref="X1565:Y1565" si="2862">X1503</f>
        <v>2CBC</v>
      </c>
      <c r="Y1565" s="91">
        <f t="shared" si="2862"/>
        <v>700</v>
      </c>
      <c r="Z1565" s="44">
        <f t="shared" ref="Z1565:Z1568" si="2863">SUM(Z1503,Z1507,Z1511,Z1515,Z1519,Z1523,Z1527,Z1531,Z1535,Z1539,Z1543,Z1547,Z1551)</f>
        <v>13300</v>
      </c>
      <c r="AA1565" s="42">
        <f t="shared" ref="AA1565:AA1569" si="2864">Z1565/R1565</f>
        <v>0.14647577092511013</v>
      </c>
      <c r="AB1565" s="7"/>
      <c r="AD1565" s="300" t="s">
        <v>75</v>
      </c>
      <c r="AE1565" s="295"/>
      <c r="AF1565" s="44">
        <f t="shared" ref="AF1565:AF1568" si="2865">SUM(AF1503,AF1507,AF1511,AF1515,AF1519,AF1523,AF1527,AF1531,AF1535,AF1539,AF1543,AF1547,AF1551)*100</f>
        <v>60500</v>
      </c>
      <c r="AG1565" s="95">
        <f>AF1565/A1560</f>
        <v>2086.2068965517242</v>
      </c>
      <c r="AH1565" s="9"/>
      <c r="AI1565" s="3">
        <f t="shared" ref="AI1565:AI1568" si="2866">AF1565/AJ1565</f>
        <v>6050</v>
      </c>
      <c r="AJ1565" s="44">
        <f t="shared" ref="AJ1565:AJ1568" si="2867">SUM(AJ1503,AJ1507,AJ1511,AJ1515,AJ1519,AJ1523,AJ1527,AJ1531,AJ1535,AJ1539,AJ1543,AJ1547,AJ1551)</f>
        <v>10</v>
      </c>
      <c r="AK1565" s="9"/>
      <c r="AL1565" s="90" t="str">
        <f t="shared" ref="AL1565:AM1565" si="2868">AL1503</f>
        <v>ジョージがま口</v>
      </c>
      <c r="AM1565" s="91">
        <f t="shared" si="2868"/>
        <v>347</v>
      </c>
      <c r="AN1565" s="44">
        <f t="shared" ref="AN1565:AN1568" si="2869">SUM(AN1503,AN1507,AN1511,AN1515,AN1519,AN1523,AN1527,AN1531,AN1535,AN1539,AN1543,AN1547,AN1551)</f>
        <v>3470</v>
      </c>
      <c r="AO1565" s="42">
        <f t="shared" ref="AO1565:AO1569" si="2870">AN1565/AF1565</f>
        <v>5.7355371900826443E-2</v>
      </c>
      <c r="AP1565" s="7"/>
      <c r="AR1565" s="15"/>
      <c r="AS1565" s="9"/>
      <c r="AT1565" s="9"/>
      <c r="AU1565" s="9"/>
      <c r="AV1565" s="9"/>
      <c r="AW1565" s="3"/>
      <c r="AX1565" s="9"/>
      <c r="AY1565" s="9"/>
      <c r="AZ1565" s="62"/>
      <c r="BA1565" s="9"/>
      <c r="BB1565" s="9"/>
      <c r="BC1565" s="9"/>
      <c r="BD1565" s="7"/>
      <c r="BF1565" s="15"/>
      <c r="BG1565" s="9"/>
      <c r="BH1565" s="9"/>
      <c r="BI1565" s="73"/>
      <c r="BJ1565" s="9"/>
      <c r="BK1565" s="3"/>
      <c r="BL1565" s="9"/>
      <c r="BM1565" s="9"/>
      <c r="BN1565" s="9"/>
      <c r="BO1565" s="9"/>
      <c r="BP1565" s="9"/>
      <c r="BQ1565" s="7"/>
      <c r="BS1565" s="1"/>
      <c r="BT1565" s="15"/>
      <c r="BU1565" s="9"/>
      <c r="BV1565" s="9"/>
      <c r="BW1565" s="9"/>
      <c r="BX1565" s="9"/>
      <c r="BY1565" s="3"/>
      <c r="BZ1565" s="9"/>
      <c r="CA1565" s="9"/>
      <c r="CB1565" s="9"/>
      <c r="CC1565" s="9"/>
      <c r="CD1565" s="9"/>
      <c r="CE1565" s="9"/>
      <c r="CF1565" s="7"/>
      <c r="CH1565" s="15"/>
      <c r="CI1565" s="9"/>
      <c r="CJ1565" s="9"/>
      <c r="CK1565" s="9"/>
      <c r="CL1565" s="9"/>
      <c r="CM1565" s="3"/>
      <c r="CN1565" s="9"/>
      <c r="CO1565" s="9"/>
      <c r="CP1565" s="9"/>
      <c r="CQ1565" s="9"/>
      <c r="CR1565" s="9"/>
      <c r="CS1565" s="9"/>
      <c r="CT1565" s="7"/>
      <c r="CU1565" s="248"/>
      <c r="CV1565" s="250"/>
      <c r="CW1565" s="250"/>
      <c r="CX1565" s="250"/>
      <c r="CY1565" s="250"/>
      <c r="CZ1565" s="250"/>
      <c r="DA1565" s="250"/>
      <c r="DI1565" s="248"/>
    </row>
    <row r="1566" spans="1:113" ht="15" customHeight="1">
      <c r="A1566" s="300" t="s">
        <v>75</v>
      </c>
      <c r="B1566" s="301"/>
      <c r="C1566" s="295"/>
      <c r="D1566" s="44">
        <f t="shared" si="2853"/>
        <v>92100</v>
      </c>
      <c r="E1566" s="95">
        <f>D1566/A1560</f>
        <v>3175.8620689655172</v>
      </c>
      <c r="F1566" s="9"/>
      <c r="G1566" s="3">
        <f t="shared" si="2854"/>
        <v>8372.7272727272721</v>
      </c>
      <c r="H1566" s="44">
        <f t="shared" si="2855"/>
        <v>11</v>
      </c>
      <c r="I1566" s="9"/>
      <c r="J1566" s="90" t="str">
        <f t="shared" ref="J1566:K1566" si="2871">J1504</f>
        <v>ピクミンマスコット</v>
      </c>
      <c r="K1566" s="91">
        <f t="shared" si="2871"/>
        <v>682</v>
      </c>
      <c r="L1566" s="44">
        <f t="shared" si="2857"/>
        <v>7502</v>
      </c>
      <c r="M1566" s="42">
        <f t="shared" si="2858"/>
        <v>8.1454940282301852E-2</v>
      </c>
      <c r="N1566" s="7"/>
      <c r="P1566" s="300" t="s">
        <v>75</v>
      </c>
      <c r="Q1566" s="295"/>
      <c r="R1566" s="44">
        <f t="shared" si="2859"/>
        <v>126300</v>
      </c>
      <c r="S1566" s="95">
        <f>R1566/A1560</f>
        <v>4355.1724137931033</v>
      </c>
      <c r="T1566" s="9"/>
      <c r="U1566" s="3">
        <f t="shared" si="2860"/>
        <v>2177.5862068965516</v>
      </c>
      <c r="V1566" s="44">
        <f t="shared" si="2861"/>
        <v>58</v>
      </c>
      <c r="W1566" s="9"/>
      <c r="X1566" s="90" t="str">
        <f t="shared" ref="X1566:Y1566" si="2872">X1504</f>
        <v>グミッツェル</v>
      </c>
      <c r="Y1566" s="91">
        <f t="shared" si="2872"/>
        <v>165</v>
      </c>
      <c r="Z1566" s="44">
        <f t="shared" si="2863"/>
        <v>9570</v>
      </c>
      <c r="AA1566" s="42">
        <f t="shared" si="2864"/>
        <v>7.5771971496437052E-2</v>
      </c>
      <c r="AB1566" s="7"/>
      <c r="AD1566" s="300" t="s">
        <v>75</v>
      </c>
      <c r="AE1566" s="295"/>
      <c r="AF1566" s="44">
        <f t="shared" si="2865"/>
        <v>73800</v>
      </c>
      <c r="AG1566" s="95">
        <f>AF1566/A1560</f>
        <v>2544.8275862068967</v>
      </c>
      <c r="AH1566" s="9"/>
      <c r="AI1566" s="3">
        <f t="shared" si="2866"/>
        <v>3354.5454545454545</v>
      </c>
      <c r="AJ1566" s="44">
        <f t="shared" si="2867"/>
        <v>22</v>
      </c>
      <c r="AK1566" s="9"/>
      <c r="AL1566" s="90" t="str">
        <f t="shared" ref="AL1566:AM1566" si="2873">AL1504</f>
        <v>ジャグラーキーケース</v>
      </c>
      <c r="AM1566" s="91">
        <f t="shared" si="2873"/>
        <v>645</v>
      </c>
      <c r="AN1566" s="44">
        <f t="shared" si="2869"/>
        <v>14955</v>
      </c>
      <c r="AO1566" s="42">
        <f t="shared" si="2870"/>
        <v>0.20264227642276422</v>
      </c>
      <c r="AP1566" s="7"/>
      <c r="AR1566" s="15"/>
      <c r="AS1566" s="9"/>
      <c r="AT1566" s="9"/>
      <c r="AU1566" s="9"/>
      <c r="AV1566" s="9"/>
      <c r="AW1566" s="3"/>
      <c r="AX1566" s="9"/>
      <c r="AY1566" s="9"/>
      <c r="AZ1566" s="62"/>
      <c r="BA1566" s="9"/>
      <c r="BB1566" s="9"/>
      <c r="BC1566" s="9"/>
      <c r="BD1566" s="7"/>
      <c r="BF1566" s="15"/>
      <c r="BG1566" s="9"/>
      <c r="BH1566" s="9"/>
      <c r="BI1566" s="73"/>
      <c r="BJ1566" s="9"/>
      <c r="BK1566" s="3"/>
      <c r="BL1566" s="9"/>
      <c r="BM1566" s="9"/>
      <c r="BN1566" s="9"/>
      <c r="BO1566" s="9"/>
      <c r="BP1566" s="9"/>
      <c r="BQ1566" s="7"/>
      <c r="BS1566" s="1"/>
      <c r="BT1566" s="15"/>
      <c r="BU1566" s="9"/>
      <c r="BV1566" s="9"/>
      <c r="BW1566" s="9"/>
      <c r="BX1566" s="9"/>
      <c r="BY1566" s="3"/>
      <c r="BZ1566" s="9"/>
      <c r="CA1566" s="9"/>
      <c r="CB1566" s="9"/>
      <c r="CC1566" s="9"/>
      <c r="CD1566" s="9"/>
      <c r="CE1566" s="9"/>
      <c r="CF1566" s="7"/>
      <c r="CH1566" s="15"/>
      <c r="CI1566" s="9"/>
      <c r="CJ1566" s="9"/>
      <c r="CK1566" s="9"/>
      <c r="CL1566" s="9"/>
      <c r="CM1566" s="3"/>
      <c r="CN1566" s="9"/>
      <c r="CO1566" s="9"/>
      <c r="CP1566" s="9"/>
      <c r="CQ1566" s="9"/>
      <c r="CR1566" s="9"/>
      <c r="CS1566" s="9"/>
      <c r="CT1566" s="7"/>
      <c r="CU1566" s="248"/>
      <c r="CV1566" s="250"/>
      <c r="CW1566" s="250"/>
      <c r="CX1566" s="250"/>
      <c r="CY1566" s="250"/>
      <c r="CZ1566" s="250"/>
      <c r="DA1566" s="250"/>
      <c r="DI1566" s="248"/>
    </row>
    <row r="1567" spans="1:113" ht="15" customHeight="1">
      <c r="A1567" s="300" t="s">
        <v>75</v>
      </c>
      <c r="B1567" s="301"/>
      <c r="C1567" s="295"/>
      <c r="D1567" s="44">
        <f t="shared" si="2853"/>
        <v>99800</v>
      </c>
      <c r="E1567" s="95">
        <f>D1567/A1560</f>
        <v>3441.3793103448274</v>
      </c>
      <c r="F1567" s="9"/>
      <c r="G1567" s="3">
        <f t="shared" si="2854"/>
        <v>2851.4285714285716</v>
      </c>
      <c r="H1567" s="44">
        <f t="shared" si="2855"/>
        <v>35</v>
      </c>
      <c r="I1567" s="9"/>
      <c r="J1567" s="90" t="str">
        <f t="shared" ref="J1567:K1567" si="2874">J1505</f>
        <v>グミッツェルプチ</v>
      </c>
      <c r="K1567" s="91">
        <f t="shared" si="2874"/>
        <v>188</v>
      </c>
      <c r="L1567" s="44">
        <f t="shared" si="2857"/>
        <v>6580</v>
      </c>
      <c r="M1567" s="42">
        <f t="shared" si="2858"/>
        <v>6.5931863727454909E-2</v>
      </c>
      <c r="N1567" s="7"/>
      <c r="P1567" s="300" t="s">
        <v>75</v>
      </c>
      <c r="Q1567" s="295"/>
      <c r="R1567" s="44">
        <f t="shared" si="2859"/>
        <v>56700</v>
      </c>
      <c r="S1567" s="95">
        <f>R1567/A1560</f>
        <v>1955.1724137931035</v>
      </c>
      <c r="T1567" s="9"/>
      <c r="U1567" s="3">
        <f t="shared" si="2860"/>
        <v>3335.294117647059</v>
      </c>
      <c r="V1567" s="44">
        <f t="shared" si="2861"/>
        <v>17</v>
      </c>
      <c r="W1567" s="9"/>
      <c r="X1567" s="90" t="str">
        <f t="shared" ref="X1567:Y1567" si="2875">X1505</f>
        <v>SRオーロラシューズ</v>
      </c>
      <c r="Y1567" s="91">
        <f t="shared" si="2875"/>
        <v>369</v>
      </c>
      <c r="Z1567" s="44">
        <f t="shared" si="2863"/>
        <v>9254</v>
      </c>
      <c r="AA1567" s="42">
        <f t="shared" si="2864"/>
        <v>0.16320987654320987</v>
      </c>
      <c r="AB1567" s="7"/>
      <c r="AD1567" s="300" t="s">
        <v>75</v>
      </c>
      <c r="AE1567" s="295"/>
      <c r="AF1567" s="44">
        <f t="shared" si="2865"/>
        <v>36900</v>
      </c>
      <c r="AG1567" s="95">
        <f>AF1567/A1560</f>
        <v>1272.4137931034484</v>
      </c>
      <c r="AH1567" s="9"/>
      <c r="AI1567" s="3">
        <f t="shared" si="2866"/>
        <v>1677.2727272727273</v>
      </c>
      <c r="AJ1567" s="44">
        <f t="shared" si="2867"/>
        <v>22</v>
      </c>
      <c r="AK1567" s="9"/>
      <c r="AL1567" s="90" t="str">
        <f t="shared" ref="AL1567:AM1567" si="2876">AL1505</f>
        <v>ラフターマスコット</v>
      </c>
      <c r="AM1567" s="91">
        <f t="shared" si="2876"/>
        <v>440</v>
      </c>
      <c r="AN1567" s="44">
        <f t="shared" si="2869"/>
        <v>10445</v>
      </c>
      <c r="AO1567" s="42">
        <f t="shared" si="2870"/>
        <v>0.28306233062330621</v>
      </c>
      <c r="AP1567" s="7"/>
      <c r="AR1567" s="15"/>
      <c r="AS1567" s="9"/>
      <c r="AT1567" s="9"/>
      <c r="AU1567" s="9"/>
      <c r="AV1567" s="9"/>
      <c r="AW1567" s="3"/>
      <c r="AX1567" s="9"/>
      <c r="AY1567" s="9"/>
      <c r="AZ1567" s="62"/>
      <c r="BA1567" s="9"/>
      <c r="BB1567" s="9"/>
      <c r="BC1567" s="9"/>
      <c r="BD1567" s="7"/>
      <c r="BF1567" s="15"/>
      <c r="BG1567" s="9"/>
      <c r="BH1567" s="9"/>
      <c r="BI1567" s="73"/>
      <c r="BJ1567" s="9"/>
      <c r="BK1567" s="3"/>
      <c r="BL1567" s="9"/>
      <c r="BM1567" s="9"/>
      <c r="BN1567" s="9"/>
      <c r="BO1567" s="9"/>
      <c r="BP1567" s="9"/>
      <c r="BQ1567" s="7"/>
      <c r="BS1567" s="1"/>
      <c r="BT1567" s="15"/>
      <c r="BU1567" s="9"/>
      <c r="BV1567" s="9"/>
      <c r="BW1567" s="9"/>
      <c r="BX1567" s="9"/>
      <c r="BY1567" s="3"/>
      <c r="BZ1567" s="9"/>
      <c r="CA1567" s="9"/>
      <c r="CB1567" s="9"/>
      <c r="CC1567" s="9"/>
      <c r="CD1567" s="9"/>
      <c r="CE1567" s="9"/>
      <c r="CF1567" s="7"/>
      <c r="CH1567" s="15"/>
      <c r="CI1567" s="9"/>
      <c r="CJ1567" s="9"/>
      <c r="CK1567" s="9"/>
      <c r="CL1567" s="9"/>
      <c r="CM1567" s="3"/>
      <c r="CN1567" s="9"/>
      <c r="CO1567" s="9"/>
      <c r="CP1567" s="9"/>
      <c r="CQ1567" s="9"/>
      <c r="CR1567" s="9"/>
      <c r="CS1567" s="9"/>
      <c r="CT1567" s="7"/>
      <c r="CU1567" s="248"/>
      <c r="CV1567" s="250"/>
      <c r="CW1567" s="250"/>
      <c r="CX1567" s="250"/>
      <c r="CY1567" s="250"/>
      <c r="CZ1567" s="250"/>
      <c r="DA1567" s="250"/>
      <c r="DI1567" s="248"/>
    </row>
    <row r="1568" spans="1:113" ht="15" customHeight="1">
      <c r="A1568" s="300" t="s">
        <v>75</v>
      </c>
      <c r="B1568" s="301"/>
      <c r="C1568" s="295"/>
      <c r="D1568" s="44">
        <f t="shared" si="2853"/>
        <v>86300</v>
      </c>
      <c r="E1568" s="95">
        <f>D1568/A1560</f>
        <v>2975.8620689655172</v>
      </c>
      <c r="F1568" s="9"/>
      <c r="G1568" s="3">
        <f t="shared" si="2854"/>
        <v>1598.148148148148</v>
      </c>
      <c r="H1568" s="44">
        <f t="shared" si="2855"/>
        <v>54</v>
      </c>
      <c r="I1568" s="9"/>
      <c r="J1568" s="90" t="str">
        <f t="shared" ref="J1568:K1568" si="2877">J1506</f>
        <v>プロペラアヒル</v>
      </c>
      <c r="K1568" s="91">
        <f t="shared" si="2877"/>
        <v>180</v>
      </c>
      <c r="L1568" s="44">
        <f t="shared" si="2857"/>
        <v>9720</v>
      </c>
      <c r="M1568" s="42">
        <f t="shared" si="2858"/>
        <v>0.11263035921205099</v>
      </c>
      <c r="N1568" s="7"/>
      <c r="P1568" s="300" t="s">
        <v>75</v>
      </c>
      <c r="Q1568" s="295"/>
      <c r="R1568" s="44">
        <f t="shared" si="2859"/>
        <v>53300</v>
      </c>
      <c r="S1568" s="95">
        <f>R1568/A1560</f>
        <v>1837.9310344827586</v>
      </c>
      <c r="T1568" s="9"/>
      <c r="U1568" s="3">
        <f t="shared" si="2860"/>
        <v>3135.294117647059</v>
      </c>
      <c r="V1568" s="44">
        <f t="shared" si="2861"/>
        <v>17</v>
      </c>
      <c r="W1568" s="9"/>
      <c r="X1568" s="90" t="str">
        <f t="shared" ref="X1568:Y1568" si="2878">X1506</f>
        <v>ミニオンがま口</v>
      </c>
      <c r="Y1568" s="91">
        <f t="shared" si="2878"/>
        <v>352</v>
      </c>
      <c r="Z1568" s="44">
        <f t="shared" si="2863"/>
        <v>4029</v>
      </c>
      <c r="AA1568" s="42">
        <f t="shared" si="2864"/>
        <v>7.5590994371482173E-2</v>
      </c>
      <c r="AB1568" s="7"/>
      <c r="AD1568" s="300" t="s">
        <v>75</v>
      </c>
      <c r="AE1568" s="295"/>
      <c r="AF1568" s="44">
        <f t="shared" si="2865"/>
        <v>88100</v>
      </c>
      <c r="AG1568" s="95">
        <f>AF1568/A1560</f>
        <v>3037.9310344827586</v>
      </c>
      <c r="AH1568" s="9"/>
      <c r="AI1568" s="3">
        <f t="shared" si="2866"/>
        <v>309.12280701754383</v>
      </c>
      <c r="AJ1568" s="44">
        <f t="shared" si="2867"/>
        <v>285</v>
      </c>
      <c r="AK1568" s="9"/>
      <c r="AL1568" s="90" t="str">
        <f t="shared" ref="AL1568:AM1568" si="2879">AL1506</f>
        <v>ビーズブレスレット</v>
      </c>
      <c r="AM1568" s="91">
        <f t="shared" si="2879"/>
        <v>50</v>
      </c>
      <c r="AN1568" s="44">
        <f t="shared" si="2869"/>
        <v>14250</v>
      </c>
      <c r="AO1568" s="42">
        <f t="shared" si="2870"/>
        <v>0.16174801362088537</v>
      </c>
      <c r="AP1568" s="7"/>
      <c r="AR1568" s="15"/>
      <c r="AS1568" s="9"/>
      <c r="AT1568" s="9"/>
      <c r="AU1568" s="9"/>
      <c r="AV1568" s="9"/>
      <c r="AW1568" s="3"/>
      <c r="AX1568" s="9"/>
      <c r="AY1568" s="9"/>
      <c r="AZ1568" s="62"/>
      <c r="BA1568" s="9"/>
      <c r="BB1568" s="9"/>
      <c r="BC1568" s="9"/>
      <c r="BD1568" s="7"/>
      <c r="BF1568" s="15"/>
      <c r="BG1568" s="9"/>
      <c r="BH1568" s="9"/>
      <c r="BI1568" s="73"/>
      <c r="BJ1568" s="9"/>
      <c r="BK1568" s="3"/>
      <c r="BL1568" s="9"/>
      <c r="BM1568" s="9"/>
      <c r="BN1568" s="9"/>
      <c r="BO1568" s="9"/>
      <c r="BP1568" s="9"/>
      <c r="BQ1568" s="7"/>
      <c r="BS1568" s="1"/>
      <c r="BT1568" s="15"/>
      <c r="BU1568" s="9"/>
      <c r="BV1568" s="9"/>
      <c r="BW1568" s="9"/>
      <c r="BX1568" s="9"/>
      <c r="BY1568" s="3"/>
      <c r="BZ1568" s="9"/>
      <c r="CA1568" s="9"/>
      <c r="CB1568" s="9"/>
      <c r="CC1568" s="9"/>
      <c r="CD1568" s="9"/>
      <c r="CE1568" s="9"/>
      <c r="CF1568" s="7"/>
      <c r="CH1568" s="15"/>
      <c r="CI1568" s="9"/>
      <c r="CJ1568" s="9"/>
      <c r="CK1568" s="9"/>
      <c r="CL1568" s="9"/>
      <c r="CM1568" s="3"/>
      <c r="CN1568" s="9"/>
      <c r="CO1568" s="9"/>
      <c r="CP1568" s="9"/>
      <c r="CQ1568" s="9"/>
      <c r="CR1568" s="9"/>
      <c r="CS1568" s="9"/>
      <c r="CT1568" s="7"/>
      <c r="CU1568" s="248"/>
      <c r="CV1568" s="250"/>
      <c r="CW1568" s="250"/>
      <c r="CX1568" s="250"/>
      <c r="CY1568" s="250"/>
      <c r="CZ1568" s="250"/>
      <c r="DA1568" s="250"/>
      <c r="DI1568" s="248"/>
    </row>
    <row r="1569" spans="1:113" ht="15" customHeight="1">
      <c r="A1569" s="15"/>
      <c r="B1569" s="15"/>
      <c r="C1569" s="3" t="s">
        <v>66</v>
      </c>
      <c r="D1569" s="9">
        <f>SUM(D1565:D1568)</f>
        <v>358500</v>
      </c>
      <c r="E1569" s="9"/>
      <c r="F1569" s="9"/>
      <c r="G1569" s="9"/>
      <c r="H1569" s="9">
        <f>SUM(H1565:H1568)</f>
        <v>132</v>
      </c>
      <c r="I1569" s="9"/>
      <c r="J1569" s="294" t="s">
        <v>76</v>
      </c>
      <c r="K1569" s="295"/>
      <c r="L1569" s="78">
        <f>SUM(L1565:L1568)</f>
        <v>35326</v>
      </c>
      <c r="M1569" s="101">
        <f t="shared" si="2858"/>
        <v>9.853835425383542E-2</v>
      </c>
      <c r="N1569" s="93"/>
      <c r="P1569" s="15"/>
      <c r="Q1569" s="3" t="s">
        <v>66</v>
      </c>
      <c r="R1569" s="9">
        <f>SUM(R1565:R1568)</f>
        <v>327100</v>
      </c>
      <c r="S1569" s="9"/>
      <c r="T1569" s="9"/>
      <c r="U1569" s="9"/>
      <c r="V1569" s="9">
        <f>SUM(V1565:V1568)</f>
        <v>111</v>
      </c>
      <c r="W1569" s="9"/>
      <c r="X1569" s="294" t="s">
        <v>76</v>
      </c>
      <c r="Y1569" s="295"/>
      <c r="Z1569" s="78">
        <f>SUM(Z1565:Z1568)</f>
        <v>36153</v>
      </c>
      <c r="AA1569" s="101">
        <f t="shared" si="2864"/>
        <v>0.11052583307856924</v>
      </c>
      <c r="AB1569" s="93"/>
      <c r="AD1569" s="15"/>
      <c r="AE1569" s="3" t="s">
        <v>66</v>
      </c>
      <c r="AF1569" s="9">
        <f>SUM(AF1565:AF1568)</f>
        <v>259300</v>
      </c>
      <c r="AG1569" s="9"/>
      <c r="AH1569" s="9"/>
      <c r="AI1569" s="9"/>
      <c r="AJ1569" s="9">
        <f>SUM(AJ1565:AJ1568)</f>
        <v>339</v>
      </c>
      <c r="AK1569" s="9"/>
      <c r="AL1569" s="294" t="s">
        <v>76</v>
      </c>
      <c r="AM1569" s="295"/>
      <c r="AN1569" s="78">
        <f>SUM(AN1565:AN1568)</f>
        <v>43120</v>
      </c>
      <c r="AO1569" s="101">
        <f t="shared" si="2870"/>
        <v>0.16629386810644042</v>
      </c>
      <c r="AP1569" s="93"/>
      <c r="AR1569" s="15"/>
      <c r="AS1569" s="9"/>
      <c r="AT1569" s="9"/>
      <c r="AU1569" s="9"/>
      <c r="AV1569" s="9"/>
      <c r="AW1569" s="9"/>
      <c r="AX1569" s="9"/>
      <c r="AY1569" s="9"/>
      <c r="AZ1569" s="62"/>
      <c r="BA1569" s="9"/>
      <c r="BB1569" s="9"/>
      <c r="BC1569" s="9"/>
      <c r="BD1569" s="7"/>
      <c r="BF1569" s="15"/>
      <c r="BG1569" s="9"/>
      <c r="BH1569" s="9"/>
      <c r="BI1569" s="73"/>
      <c r="BJ1569" s="9"/>
      <c r="BK1569" s="9"/>
      <c r="BL1569" s="9"/>
      <c r="BM1569" s="9"/>
      <c r="BN1569" s="9"/>
      <c r="BO1569" s="9"/>
      <c r="BP1569" s="9"/>
      <c r="BQ1569" s="7"/>
      <c r="BS1569" s="1"/>
      <c r="BT1569" s="15"/>
      <c r="BU1569" s="9"/>
      <c r="BV1569" s="9"/>
      <c r="BW1569" s="9"/>
      <c r="BX1569" s="9"/>
      <c r="BY1569" s="9"/>
      <c r="BZ1569" s="9"/>
      <c r="CA1569" s="9"/>
      <c r="CB1569" s="9"/>
      <c r="CC1569" s="9"/>
      <c r="CD1569" s="9"/>
      <c r="CE1569" s="9"/>
      <c r="CF1569" s="7"/>
      <c r="CH1569" s="15"/>
      <c r="CI1569" s="9"/>
      <c r="CJ1569" s="9"/>
      <c r="CK1569" s="9"/>
      <c r="CL1569" s="9"/>
      <c r="CM1569" s="9"/>
      <c r="CN1569" s="9"/>
      <c r="CO1569" s="9"/>
      <c r="CP1569" s="9"/>
      <c r="CQ1569" s="9"/>
      <c r="CR1569" s="9"/>
      <c r="CS1569" s="9"/>
      <c r="CT1569" s="7"/>
      <c r="CU1569" s="250"/>
      <c r="CV1569" s="250"/>
      <c r="CW1569" s="250"/>
      <c r="CX1569" s="250"/>
      <c r="CY1569" s="250"/>
      <c r="CZ1569" s="250"/>
      <c r="DA1569" s="250"/>
      <c r="DI1569" s="250"/>
    </row>
    <row r="1570" spans="1:113" ht="15" customHeight="1">
      <c r="A1570" s="45"/>
      <c r="B1570" s="45"/>
      <c r="C1570" s="248"/>
      <c r="D1570" s="250"/>
      <c r="E1570" s="250"/>
      <c r="F1570" s="250"/>
      <c r="G1570" s="250"/>
      <c r="H1570" s="250"/>
      <c r="I1570" s="250"/>
      <c r="J1570" s="66"/>
      <c r="L1570" s="250"/>
      <c r="M1570" s="46"/>
      <c r="N1570" s="47"/>
      <c r="P1570" s="45"/>
      <c r="Q1570" s="248"/>
      <c r="R1570" s="250"/>
      <c r="S1570" s="250"/>
      <c r="T1570" s="250"/>
      <c r="U1570" s="250"/>
      <c r="V1570" s="250"/>
      <c r="W1570" s="250"/>
      <c r="X1570" s="66"/>
      <c r="Z1570" s="250"/>
      <c r="AA1570" s="46"/>
      <c r="AB1570" s="47"/>
      <c r="AD1570" s="45"/>
      <c r="AE1570" s="248"/>
      <c r="AF1570" s="250"/>
      <c r="AG1570" s="250"/>
      <c r="AH1570" s="250"/>
      <c r="AI1570" s="250"/>
      <c r="AJ1570" s="250"/>
      <c r="AK1570" s="250"/>
      <c r="AL1570" s="66"/>
      <c r="AN1570" s="250"/>
      <c r="AO1570" s="46"/>
      <c r="AP1570" s="47"/>
      <c r="AR1570" s="45"/>
      <c r="AS1570" s="250"/>
      <c r="AT1570" s="250"/>
      <c r="AU1570" s="250"/>
      <c r="AV1570" s="250"/>
      <c r="AW1570" s="250"/>
      <c r="AX1570" s="250"/>
      <c r="AY1570" s="250"/>
      <c r="AZ1570" s="33"/>
      <c r="BA1570" s="250"/>
      <c r="BB1570" s="250"/>
      <c r="BC1570" s="250"/>
      <c r="BD1570" s="47"/>
      <c r="BF1570" s="45"/>
      <c r="BG1570" s="250"/>
      <c r="BH1570" s="250"/>
      <c r="BJ1570" s="250"/>
      <c r="BK1570" s="250"/>
      <c r="BL1570" s="250"/>
      <c r="BM1570" s="250"/>
      <c r="BN1570" s="250"/>
      <c r="BO1570" s="250"/>
      <c r="BP1570" s="250"/>
      <c r="BQ1570" s="47"/>
      <c r="BS1570" s="1"/>
      <c r="BT1570" s="45"/>
      <c r="BU1570" s="250"/>
      <c r="BV1570" s="250"/>
      <c r="BW1570" s="250"/>
      <c r="BX1570" s="250"/>
      <c r="BY1570" s="250"/>
      <c r="BZ1570" s="250"/>
      <c r="CA1570" s="250"/>
      <c r="CB1570" s="250"/>
      <c r="CC1570" s="250"/>
      <c r="CD1570" s="250"/>
      <c r="CE1570" s="250"/>
      <c r="CF1570" s="47"/>
      <c r="CH1570" s="45"/>
      <c r="CI1570" s="250"/>
      <c r="CJ1570" s="250"/>
      <c r="CK1570" s="250"/>
      <c r="CL1570" s="250"/>
      <c r="CM1570" s="250"/>
      <c r="CN1570" s="250"/>
      <c r="CO1570" s="250"/>
      <c r="CP1570" s="250"/>
      <c r="CQ1570" s="250"/>
      <c r="CR1570" s="250"/>
      <c r="CS1570" s="250"/>
      <c r="CT1570" s="47"/>
    </row>
    <row r="1571" spans="1:113" ht="15" customHeight="1">
      <c r="A1571" s="45"/>
      <c r="B1571" s="45"/>
      <c r="C1571" s="48" t="s">
        <v>77</v>
      </c>
      <c r="D1571" s="9">
        <f>D1559+R1559+BH1559+BV1559+AF1559</f>
        <v>1125400</v>
      </c>
      <c r="E1571" s="9">
        <f>D1571/A1560</f>
        <v>38806.896551724138</v>
      </c>
      <c r="F1571" s="250" t="s">
        <v>69</v>
      </c>
      <c r="G1571" s="317">
        <f>E1571*30</f>
        <v>1164206.8965517241</v>
      </c>
      <c r="H1571" s="312"/>
      <c r="I1571" s="250"/>
      <c r="J1571" s="66"/>
      <c r="L1571" s="250"/>
      <c r="M1571" s="46"/>
      <c r="N1571" s="47"/>
      <c r="P1571" s="45"/>
      <c r="Q1571" s="248"/>
      <c r="R1571" s="250"/>
      <c r="S1571" s="250"/>
      <c r="T1571" s="250"/>
      <c r="U1571" s="250"/>
      <c r="V1571" s="250"/>
      <c r="W1571" s="250"/>
      <c r="X1571" s="66"/>
      <c r="Z1571" s="250"/>
      <c r="AA1571" s="46"/>
      <c r="AB1571" s="47"/>
      <c r="AD1571" s="45"/>
      <c r="AE1571" s="248"/>
      <c r="AF1571" s="250"/>
      <c r="AG1571" s="250"/>
      <c r="AH1571" s="250"/>
      <c r="AI1571" s="250"/>
      <c r="AJ1571" s="250"/>
      <c r="AK1571" s="250"/>
      <c r="AL1571" s="66"/>
      <c r="AN1571" s="250"/>
      <c r="AO1571" s="46"/>
      <c r="AP1571" s="47"/>
      <c r="AR1571" s="45"/>
      <c r="AS1571" s="250"/>
      <c r="AT1571" s="250"/>
      <c r="AU1571" s="250"/>
      <c r="AV1571" s="250"/>
      <c r="AW1571" s="250"/>
      <c r="AX1571" s="250"/>
      <c r="AY1571" s="250"/>
      <c r="AZ1571" s="33"/>
      <c r="BA1571" s="250"/>
      <c r="BB1571" s="250"/>
      <c r="BC1571" s="250"/>
      <c r="BD1571" s="47"/>
      <c r="BF1571" s="45"/>
      <c r="BG1571" s="250"/>
      <c r="BH1571" s="250"/>
      <c r="BJ1571" s="250"/>
      <c r="BK1571" s="250"/>
      <c r="BL1571" s="250"/>
      <c r="BM1571" s="250"/>
      <c r="BN1571" s="250"/>
      <c r="BO1571" s="250"/>
      <c r="BP1571" s="250"/>
      <c r="BQ1571" s="47"/>
      <c r="BS1571" s="1"/>
      <c r="BT1571" s="45"/>
      <c r="BU1571" s="250"/>
      <c r="BV1571" s="250"/>
      <c r="BW1571" s="250"/>
      <c r="BX1571" s="250"/>
      <c r="BY1571" s="250"/>
      <c r="BZ1571" s="250"/>
      <c r="CA1571" s="250"/>
      <c r="CB1571" s="250"/>
      <c r="CC1571" s="250"/>
      <c r="CD1571" s="250"/>
      <c r="CE1571" s="250"/>
      <c r="CF1571" s="47"/>
      <c r="CH1571" s="45"/>
      <c r="CI1571" s="250"/>
      <c r="CJ1571" s="250"/>
      <c r="CK1571" s="250"/>
      <c r="CL1571" s="250"/>
      <c r="CM1571" s="250"/>
      <c r="CN1571" s="250"/>
      <c r="CO1571" s="250"/>
      <c r="CP1571" s="250"/>
      <c r="CQ1571" s="250"/>
      <c r="CR1571" s="250"/>
      <c r="CS1571" s="250"/>
      <c r="CT1571" s="47"/>
    </row>
    <row r="1572" spans="1:113" ht="15" customHeight="1">
      <c r="A1572" s="45"/>
      <c r="B1572" s="45"/>
      <c r="C1572" s="48" t="s">
        <v>79</v>
      </c>
      <c r="D1572" s="9">
        <f>D1571*0.75</f>
        <v>844050</v>
      </c>
      <c r="E1572" s="42">
        <f>D1572/D1571</f>
        <v>0.75</v>
      </c>
      <c r="F1572" s="250"/>
      <c r="G1572" s="250"/>
      <c r="H1572" s="250"/>
      <c r="I1572" s="250"/>
      <c r="J1572" s="66"/>
      <c r="L1572" s="250"/>
      <c r="M1572" s="46"/>
      <c r="N1572" s="47"/>
      <c r="P1572" s="45"/>
      <c r="Q1572" s="248"/>
      <c r="R1572" s="250"/>
      <c r="S1572" s="250"/>
      <c r="T1572" s="250"/>
      <c r="U1572" s="250"/>
      <c r="V1572" s="250"/>
      <c r="W1572" s="250"/>
      <c r="X1572" s="66"/>
      <c r="Z1572" s="250"/>
      <c r="AA1572" s="46"/>
      <c r="AB1572" s="47"/>
      <c r="AD1572" s="45"/>
      <c r="AE1572" s="248"/>
      <c r="AF1572" s="250"/>
      <c r="AG1572" s="250"/>
      <c r="AH1572" s="250"/>
      <c r="AI1572" s="250"/>
      <c r="AJ1572" s="250"/>
      <c r="AK1572" s="250"/>
      <c r="AL1572" s="66"/>
      <c r="AN1572" s="250"/>
      <c r="AO1572" s="46"/>
      <c r="AP1572" s="47"/>
      <c r="AR1572" s="45"/>
      <c r="AS1572" s="250"/>
      <c r="AT1572" s="250"/>
      <c r="AU1572" s="250"/>
      <c r="AV1572" s="250"/>
      <c r="AW1572" s="250"/>
      <c r="AX1572" s="250"/>
      <c r="AY1572" s="250"/>
      <c r="AZ1572" s="33"/>
      <c r="BA1572" s="250"/>
      <c r="BB1572" s="250"/>
      <c r="BC1572" s="250"/>
      <c r="BD1572" s="47"/>
      <c r="BF1572" s="45"/>
      <c r="BG1572" s="250"/>
      <c r="BH1572" s="250"/>
      <c r="BJ1572" s="250"/>
      <c r="BK1572" s="250"/>
      <c r="BL1572" s="250"/>
      <c r="BM1572" s="250"/>
      <c r="BN1572" s="250"/>
      <c r="BO1572" s="250"/>
      <c r="BP1572" s="250"/>
      <c r="BQ1572" s="47"/>
      <c r="BS1572" s="1"/>
      <c r="BT1572" s="45"/>
      <c r="BU1572" s="250"/>
      <c r="BV1572" s="250"/>
      <c r="BW1572" s="250"/>
      <c r="BX1572" s="250"/>
      <c r="BY1572" s="250"/>
      <c r="BZ1572" s="250"/>
      <c r="CA1572" s="250"/>
      <c r="CB1572" s="250"/>
      <c r="CC1572" s="250"/>
      <c r="CD1572" s="250"/>
      <c r="CE1572" s="250"/>
      <c r="CF1572" s="47"/>
      <c r="CH1572" s="45"/>
      <c r="CI1572" s="250"/>
      <c r="CJ1572" s="250"/>
      <c r="CK1572" s="250"/>
      <c r="CL1572" s="250"/>
      <c r="CM1572" s="250"/>
      <c r="CN1572" s="250"/>
      <c r="CO1572" s="250"/>
      <c r="CP1572" s="250"/>
      <c r="CQ1572" s="250"/>
      <c r="CR1572" s="250"/>
      <c r="CS1572" s="250"/>
      <c r="CT1572" s="47"/>
    </row>
    <row r="1573" spans="1:113" ht="15" customHeight="1">
      <c r="A1573" s="45"/>
      <c r="B1573" s="45"/>
      <c r="C1573" s="48" t="s">
        <v>71</v>
      </c>
      <c r="D1573" s="9">
        <f>L1559+Z1559+BL1562+CE1559</f>
        <v>90109</v>
      </c>
      <c r="E1573" s="42">
        <f>D1573/D1571</f>
        <v>8.0068420117291636E-2</v>
      </c>
      <c r="F1573" s="250"/>
      <c r="G1573" s="250"/>
      <c r="H1573" s="250"/>
      <c r="I1573" s="250"/>
      <c r="J1573" s="66"/>
      <c r="L1573" s="250"/>
      <c r="M1573" s="46"/>
      <c r="N1573" s="47"/>
      <c r="P1573" s="45"/>
      <c r="Q1573" s="248"/>
      <c r="R1573" s="250"/>
      <c r="S1573" s="250"/>
      <c r="T1573" s="250"/>
      <c r="U1573" s="250"/>
      <c r="V1573" s="250"/>
      <c r="W1573" s="250"/>
      <c r="X1573" s="66"/>
      <c r="Z1573" s="250"/>
      <c r="AA1573" s="46"/>
      <c r="AB1573" s="47"/>
      <c r="AD1573" s="45"/>
      <c r="AE1573" s="248"/>
      <c r="AF1573" s="250"/>
      <c r="AG1573" s="250"/>
      <c r="AH1573" s="250"/>
      <c r="AI1573" s="250"/>
      <c r="AJ1573" s="250"/>
      <c r="AK1573" s="250"/>
      <c r="AL1573" s="66"/>
      <c r="AN1573" s="250"/>
      <c r="AO1573" s="46"/>
      <c r="AP1573" s="47"/>
      <c r="AR1573" s="45"/>
      <c r="AS1573" s="250"/>
      <c r="AT1573" s="250"/>
      <c r="AU1573" s="250"/>
      <c r="AV1573" s="250"/>
      <c r="AW1573" s="250"/>
      <c r="AX1573" s="250"/>
      <c r="AY1573" s="250"/>
      <c r="AZ1573" s="33"/>
      <c r="BA1573" s="250"/>
      <c r="BB1573" s="250"/>
      <c r="BC1573" s="250"/>
      <c r="BD1573" s="47"/>
      <c r="BF1573" s="45"/>
      <c r="BG1573" s="250"/>
      <c r="BH1573" s="250"/>
      <c r="BJ1573" s="250"/>
      <c r="BK1573" s="250"/>
      <c r="BL1573" s="250"/>
      <c r="BM1573" s="250"/>
      <c r="BN1573" s="250"/>
      <c r="BO1573" s="250"/>
      <c r="BP1573" s="250"/>
      <c r="BQ1573" s="47"/>
      <c r="BS1573" s="1"/>
      <c r="BT1573" s="45"/>
      <c r="BU1573" s="250"/>
      <c r="BV1573" s="250"/>
      <c r="BW1573" s="250"/>
      <c r="BX1573" s="250"/>
      <c r="BY1573" s="250"/>
      <c r="BZ1573" s="250"/>
      <c r="CA1573" s="250"/>
      <c r="CB1573" s="250"/>
      <c r="CC1573" s="250"/>
      <c r="CD1573" s="250"/>
      <c r="CE1573" s="250"/>
      <c r="CF1573" s="47"/>
      <c r="CH1573" s="45"/>
      <c r="CI1573" s="250"/>
      <c r="CJ1573" s="250"/>
      <c r="CK1573" s="250"/>
      <c r="CL1573" s="250"/>
      <c r="CM1573" s="250"/>
      <c r="CN1573" s="250"/>
      <c r="CO1573" s="250"/>
      <c r="CP1573" s="250"/>
      <c r="CQ1573" s="250"/>
      <c r="CR1573" s="250"/>
      <c r="CS1573" s="250"/>
      <c r="CT1573" s="47"/>
    </row>
    <row r="1574" spans="1:113" ht="15" customHeight="1">
      <c r="A1574" s="45"/>
      <c r="B1574" s="45"/>
      <c r="C1574" s="48" t="s">
        <v>73</v>
      </c>
      <c r="D1574" s="9">
        <f>D1572-D1573</f>
        <v>753941</v>
      </c>
      <c r="E1574" s="42">
        <f>D1574/D1571</f>
        <v>0.66993157988270835</v>
      </c>
      <c r="F1574" s="250"/>
      <c r="G1574" s="250"/>
      <c r="H1574" s="250"/>
      <c r="I1574" s="250"/>
      <c r="J1574" s="66"/>
      <c r="L1574" s="250"/>
      <c r="M1574" s="46"/>
      <c r="N1574" s="47"/>
      <c r="P1574" s="45"/>
      <c r="Q1574" s="248"/>
      <c r="R1574" s="250"/>
      <c r="S1574" s="250"/>
      <c r="T1574" s="250"/>
      <c r="U1574" s="250"/>
      <c r="V1574" s="250"/>
      <c r="W1574" s="250"/>
      <c r="X1574" s="66"/>
      <c r="Z1574" s="250"/>
      <c r="AA1574" s="46"/>
      <c r="AB1574" s="47"/>
      <c r="AD1574" s="45"/>
      <c r="AE1574" s="248"/>
      <c r="AF1574" s="250"/>
      <c r="AG1574" s="250"/>
      <c r="AH1574" s="250"/>
      <c r="AI1574" s="250"/>
      <c r="AJ1574" s="250"/>
      <c r="AK1574" s="250"/>
      <c r="AL1574" s="66"/>
      <c r="AN1574" s="250"/>
      <c r="AO1574" s="46"/>
      <c r="AP1574" s="47"/>
      <c r="AR1574" s="45"/>
      <c r="AS1574" s="250"/>
      <c r="AT1574" s="250"/>
      <c r="AU1574" s="250"/>
      <c r="AV1574" s="250"/>
      <c r="AW1574" s="250"/>
      <c r="AX1574" s="250"/>
      <c r="AY1574" s="250"/>
      <c r="AZ1574" s="33"/>
      <c r="BA1574" s="250"/>
      <c r="BB1574" s="250"/>
      <c r="BC1574" s="250"/>
      <c r="BD1574" s="47"/>
      <c r="BF1574" s="45"/>
      <c r="BG1574" s="250"/>
      <c r="BH1574" s="250"/>
      <c r="BJ1574" s="250"/>
      <c r="BK1574" s="250"/>
      <c r="BL1574" s="250"/>
      <c r="BM1574" s="250"/>
      <c r="BN1574" s="250"/>
      <c r="BO1574" s="250"/>
      <c r="BP1574" s="250"/>
      <c r="BQ1574" s="47"/>
      <c r="BS1574" s="1"/>
      <c r="BT1574" s="45"/>
      <c r="BU1574" s="250"/>
      <c r="BV1574" s="250"/>
      <c r="BW1574" s="250"/>
      <c r="BX1574" s="250"/>
      <c r="BY1574" s="250"/>
      <c r="BZ1574" s="250"/>
      <c r="CA1574" s="250"/>
      <c r="CB1574" s="250"/>
      <c r="CC1574" s="250"/>
      <c r="CD1574" s="250"/>
      <c r="CE1574" s="250"/>
      <c r="CF1574" s="47"/>
      <c r="CH1574" s="45"/>
      <c r="CI1574" s="250"/>
      <c r="CJ1574" s="250"/>
      <c r="CK1574" s="250"/>
      <c r="CL1574" s="250"/>
      <c r="CM1574" s="250"/>
      <c r="CN1574" s="250"/>
      <c r="CO1574" s="250"/>
      <c r="CP1574" s="250"/>
      <c r="CQ1574" s="250"/>
      <c r="CR1574" s="250"/>
      <c r="CS1574" s="250"/>
      <c r="CT1574" s="47"/>
    </row>
    <row r="1575" spans="1:113" ht="15" customHeight="1">
      <c r="A1575" s="45"/>
      <c r="B1575" s="45"/>
      <c r="C1575" s="258"/>
      <c r="D1575" s="259"/>
      <c r="E1575" s="46"/>
      <c r="F1575" s="250"/>
      <c r="G1575" s="250"/>
      <c r="H1575" s="250"/>
      <c r="I1575" s="250"/>
      <c r="J1575" s="66"/>
      <c r="L1575" s="250"/>
      <c r="M1575" s="46"/>
      <c r="N1575" s="47"/>
      <c r="P1575" s="45"/>
      <c r="Q1575" s="248"/>
      <c r="R1575" s="250"/>
      <c r="S1575" s="250"/>
      <c r="T1575" s="250"/>
      <c r="U1575" s="250"/>
      <c r="V1575" s="250"/>
      <c r="W1575" s="250"/>
      <c r="X1575" s="66"/>
      <c r="Z1575" s="250"/>
      <c r="AA1575" s="46"/>
      <c r="AB1575" s="47"/>
      <c r="AD1575" s="45"/>
      <c r="AE1575" s="248"/>
      <c r="AF1575" s="250"/>
      <c r="AG1575" s="250"/>
      <c r="AH1575" s="250"/>
      <c r="AI1575" s="250"/>
      <c r="AJ1575" s="250"/>
      <c r="AK1575" s="250"/>
      <c r="AL1575" s="66"/>
      <c r="AN1575" s="250"/>
      <c r="AO1575" s="46"/>
      <c r="AP1575" s="47"/>
      <c r="AR1575" s="45"/>
      <c r="AS1575" s="250"/>
      <c r="AT1575" s="250"/>
      <c r="AU1575" s="250"/>
      <c r="AV1575" s="250"/>
      <c r="AW1575" s="250"/>
      <c r="AX1575" s="250"/>
      <c r="AY1575" s="250"/>
      <c r="AZ1575" s="33"/>
      <c r="BA1575" s="250"/>
      <c r="BB1575" s="250"/>
      <c r="BC1575" s="250"/>
      <c r="BD1575" s="47"/>
      <c r="BF1575" s="45"/>
      <c r="BG1575" s="250"/>
      <c r="BH1575" s="250"/>
      <c r="BJ1575" s="250"/>
      <c r="BK1575" s="250"/>
      <c r="BL1575" s="250"/>
      <c r="BM1575" s="250"/>
      <c r="BN1575" s="250"/>
      <c r="BO1575" s="250"/>
      <c r="BP1575" s="250"/>
      <c r="BQ1575" s="47"/>
      <c r="BS1575" s="1"/>
      <c r="BT1575" s="45"/>
      <c r="BU1575" s="250"/>
      <c r="BV1575" s="250"/>
      <c r="BW1575" s="250"/>
      <c r="BX1575" s="250"/>
      <c r="BY1575" s="250"/>
      <c r="BZ1575" s="250"/>
      <c r="CA1575" s="250"/>
      <c r="CB1575" s="250"/>
      <c r="CC1575" s="250"/>
      <c r="CD1575" s="250"/>
      <c r="CE1575" s="250"/>
      <c r="CF1575" s="47"/>
      <c r="CH1575" s="45"/>
      <c r="CI1575" s="250"/>
      <c r="CJ1575" s="250"/>
      <c r="CK1575" s="250"/>
      <c r="CL1575" s="250"/>
      <c r="CM1575" s="250"/>
      <c r="CN1575" s="250"/>
      <c r="CO1575" s="250"/>
      <c r="CP1575" s="250"/>
      <c r="CQ1575" s="250"/>
      <c r="CR1575" s="250"/>
      <c r="CS1575" s="250"/>
      <c r="CT1575" s="47"/>
    </row>
    <row r="1576" spans="1:113" ht="15" customHeight="1">
      <c r="A1576" s="315" t="s">
        <v>0</v>
      </c>
      <c r="B1576" s="310"/>
      <c r="C1576" s="310"/>
      <c r="D1576" s="310"/>
      <c r="E1576" s="252" t="s">
        <v>199</v>
      </c>
      <c r="F1576" s="180"/>
      <c r="G1576" s="180"/>
      <c r="H1576" s="180"/>
      <c r="I1576" s="180"/>
      <c r="J1576" s="253"/>
      <c r="K1576" s="180"/>
      <c r="L1576" s="180"/>
      <c r="M1576" s="180"/>
      <c r="N1576" s="254"/>
      <c r="O1576" s="84"/>
      <c r="P1576" s="315" t="s">
        <v>0</v>
      </c>
      <c r="Q1576" s="310"/>
      <c r="R1576" s="310"/>
      <c r="S1576" s="252" t="s">
        <v>200</v>
      </c>
      <c r="T1576" s="180"/>
      <c r="U1576" s="180"/>
      <c r="V1576" s="180"/>
      <c r="W1576" s="180"/>
      <c r="X1576" s="253"/>
      <c r="Y1576" s="180"/>
      <c r="Z1576" s="180"/>
      <c r="AA1576" s="180"/>
      <c r="AB1576" s="254"/>
      <c r="AC1576" s="180"/>
      <c r="AD1576" s="315" t="s">
        <v>0</v>
      </c>
      <c r="AE1576" s="310"/>
      <c r="AF1576" s="310"/>
      <c r="AG1576" s="252" t="s">
        <v>201</v>
      </c>
      <c r="AH1576" s="180"/>
      <c r="AI1576" s="180"/>
      <c r="AJ1576" s="180"/>
      <c r="AK1576" s="180"/>
      <c r="AL1576" s="253"/>
      <c r="AM1576" s="180"/>
      <c r="AN1576" s="180"/>
      <c r="AO1576" s="180"/>
      <c r="AP1576" s="254"/>
      <c r="AQ1576" s="84"/>
      <c r="AR1576" s="315" t="s">
        <v>0</v>
      </c>
      <c r="AS1576" s="310"/>
      <c r="AT1576" s="310"/>
      <c r="AU1576" s="316" t="s">
        <v>526</v>
      </c>
      <c r="AV1576" s="310"/>
      <c r="AW1576" s="310"/>
      <c r="AX1576" s="255"/>
      <c r="AY1576" s="255"/>
      <c r="AZ1576" s="256"/>
      <c r="BA1576" s="255"/>
      <c r="BB1576" s="255"/>
      <c r="BC1576" s="255"/>
      <c r="BD1576" s="257"/>
      <c r="BE1576" s="84"/>
      <c r="BF1576" s="315" t="s">
        <v>0</v>
      </c>
      <c r="BG1576" s="310"/>
      <c r="BH1576" s="310"/>
      <c r="BI1576" s="208" t="s">
        <v>204</v>
      </c>
      <c r="BJ1576" s="255"/>
      <c r="BK1576" s="255"/>
      <c r="BL1576" s="255"/>
      <c r="BM1576" s="255"/>
      <c r="BN1576" s="255"/>
      <c r="BO1576" s="255"/>
      <c r="BP1576" s="255"/>
      <c r="BQ1576" s="257"/>
      <c r="BR1576" s="180"/>
      <c r="BS1576" s="84"/>
      <c r="BT1576" s="315" t="s">
        <v>0</v>
      </c>
      <c r="BU1576" s="310"/>
      <c r="BV1576" s="310"/>
      <c r="BW1576" s="316" t="s">
        <v>205</v>
      </c>
      <c r="BX1576" s="310"/>
      <c r="BY1576" s="310"/>
      <c r="BZ1576" s="255"/>
      <c r="CA1576" s="255"/>
      <c r="CB1576" s="255"/>
      <c r="CC1576" s="255"/>
      <c r="CD1576" s="255"/>
      <c r="CE1576" s="255"/>
      <c r="CF1576" s="257"/>
      <c r="CG1576" s="84"/>
      <c r="CH1576" s="315" t="s">
        <v>0</v>
      </c>
      <c r="CI1576" s="310"/>
      <c r="CJ1576" s="310"/>
      <c r="CK1576" s="316" t="s">
        <v>205</v>
      </c>
      <c r="CL1576" s="310"/>
      <c r="CM1576" s="310"/>
      <c r="CN1576" s="87"/>
      <c r="CO1576" s="87"/>
      <c r="CP1576" s="87"/>
      <c r="CQ1576" s="87"/>
      <c r="CR1576" s="87"/>
      <c r="CS1576" s="311"/>
      <c r="CT1576" s="312"/>
      <c r="CU1576" s="312"/>
      <c r="CV1576" s="250"/>
      <c r="CW1576" s="250"/>
      <c r="CX1576" s="250"/>
      <c r="CY1576" s="250"/>
      <c r="CZ1576" s="250"/>
      <c r="DA1576" s="250"/>
    </row>
    <row r="1577" spans="1:113" ht="15" customHeight="1">
      <c r="A1577" s="2" t="s">
        <v>11</v>
      </c>
      <c r="B1577" s="2"/>
      <c r="C1577" s="3" t="s">
        <v>12</v>
      </c>
      <c r="D1577" s="3" t="s">
        <v>13</v>
      </c>
      <c r="E1577" s="4" t="s">
        <v>14</v>
      </c>
      <c r="F1577" s="3" t="s">
        <v>13</v>
      </c>
      <c r="G1577" s="3" t="s">
        <v>15</v>
      </c>
      <c r="H1577" s="3" t="s">
        <v>16</v>
      </c>
      <c r="I1577" s="3" t="s">
        <v>17</v>
      </c>
      <c r="J1577" s="4" t="s">
        <v>18</v>
      </c>
      <c r="K1577" s="3" t="s">
        <v>19</v>
      </c>
      <c r="L1577" s="3" t="s">
        <v>16</v>
      </c>
      <c r="M1577" s="3" t="s">
        <v>20</v>
      </c>
      <c r="N1577" s="3" t="s">
        <v>21</v>
      </c>
      <c r="P1577" s="2" t="s">
        <v>11</v>
      </c>
      <c r="Q1577" s="3" t="s">
        <v>12</v>
      </c>
      <c r="R1577" s="3" t="s">
        <v>13</v>
      </c>
      <c r="S1577" s="4" t="s">
        <v>14</v>
      </c>
      <c r="T1577" s="3" t="s">
        <v>13</v>
      </c>
      <c r="U1577" s="3" t="s">
        <v>15</v>
      </c>
      <c r="V1577" s="3" t="s">
        <v>16</v>
      </c>
      <c r="W1577" s="3" t="s">
        <v>17</v>
      </c>
      <c r="X1577" s="4" t="s">
        <v>18</v>
      </c>
      <c r="Y1577" s="3" t="s">
        <v>19</v>
      </c>
      <c r="Z1577" s="3" t="s">
        <v>16</v>
      </c>
      <c r="AA1577" s="3" t="s">
        <v>20</v>
      </c>
      <c r="AB1577" s="3" t="s">
        <v>21</v>
      </c>
      <c r="AD1577" s="2" t="s">
        <v>11</v>
      </c>
      <c r="AE1577" s="3" t="s">
        <v>12</v>
      </c>
      <c r="AF1577" s="3" t="s">
        <v>13</v>
      </c>
      <c r="AG1577" s="4" t="s">
        <v>14</v>
      </c>
      <c r="AH1577" s="3" t="s">
        <v>13</v>
      </c>
      <c r="AI1577" s="3" t="s">
        <v>15</v>
      </c>
      <c r="AJ1577" s="3" t="s">
        <v>16</v>
      </c>
      <c r="AK1577" s="3" t="s">
        <v>17</v>
      </c>
      <c r="AL1577" s="4" t="s">
        <v>18</v>
      </c>
      <c r="AM1577" s="3" t="s">
        <v>19</v>
      </c>
      <c r="AN1577" s="3" t="s">
        <v>16</v>
      </c>
      <c r="AO1577" s="3" t="s">
        <v>20</v>
      </c>
      <c r="AP1577" s="3" t="s">
        <v>21</v>
      </c>
      <c r="AR1577" s="2" t="s">
        <v>11</v>
      </c>
      <c r="AS1577" s="3" t="s">
        <v>12</v>
      </c>
      <c r="AT1577" s="3" t="s">
        <v>13</v>
      </c>
      <c r="AU1577" s="3" t="s">
        <v>14</v>
      </c>
      <c r="AV1577" s="3" t="s">
        <v>13</v>
      </c>
      <c r="AW1577" s="3" t="s">
        <v>15</v>
      </c>
      <c r="AX1577" s="3" t="s">
        <v>16</v>
      </c>
      <c r="AY1577" s="3" t="s">
        <v>17</v>
      </c>
      <c r="AZ1577" s="4"/>
      <c r="BA1577" s="3" t="s">
        <v>19</v>
      </c>
      <c r="BB1577" s="3" t="s">
        <v>25</v>
      </c>
      <c r="BC1577" s="3" t="s">
        <v>26</v>
      </c>
      <c r="BD1577" s="3" t="s">
        <v>21</v>
      </c>
      <c r="BF1577" s="2" t="s">
        <v>11</v>
      </c>
      <c r="BG1577" s="3" t="s">
        <v>12</v>
      </c>
      <c r="BH1577" s="3" t="s">
        <v>13</v>
      </c>
      <c r="BI1577" s="199" t="s">
        <v>14</v>
      </c>
      <c r="BJ1577" s="3" t="s">
        <v>13</v>
      </c>
      <c r="BK1577" s="3" t="s">
        <v>15</v>
      </c>
      <c r="BL1577" s="3" t="s">
        <v>16</v>
      </c>
      <c r="BM1577" s="3" t="s">
        <v>17</v>
      </c>
      <c r="BN1577" s="3" t="s">
        <v>19</v>
      </c>
      <c r="BO1577" s="3" t="s">
        <v>25</v>
      </c>
      <c r="BP1577" s="3" t="s">
        <v>26</v>
      </c>
      <c r="BQ1577" s="3" t="s">
        <v>21</v>
      </c>
      <c r="BS1577" s="1"/>
      <c r="BT1577" s="2" t="s">
        <v>11</v>
      </c>
      <c r="BU1577" s="3" t="s">
        <v>12</v>
      </c>
      <c r="BV1577" s="3" t="s">
        <v>13</v>
      </c>
      <c r="BW1577" s="3" t="s">
        <v>14</v>
      </c>
      <c r="BX1577" s="3" t="s">
        <v>13</v>
      </c>
      <c r="BY1577" s="3" t="s">
        <v>15</v>
      </c>
      <c r="BZ1577" s="3" t="s">
        <v>16</v>
      </c>
      <c r="CA1577" s="3" t="s">
        <v>17</v>
      </c>
      <c r="CB1577" s="3"/>
      <c r="CC1577" s="3" t="s">
        <v>19</v>
      </c>
      <c r="CD1577" s="3" t="s">
        <v>25</v>
      </c>
      <c r="CE1577" s="3" t="s">
        <v>26</v>
      </c>
      <c r="CF1577" s="3" t="s">
        <v>21</v>
      </c>
      <c r="CH1577" s="2" t="s">
        <v>11</v>
      </c>
      <c r="CI1577" s="3" t="s">
        <v>12</v>
      </c>
      <c r="CJ1577" s="3" t="s">
        <v>13</v>
      </c>
      <c r="CK1577" s="3" t="s">
        <v>14</v>
      </c>
      <c r="CL1577" s="3" t="s">
        <v>13</v>
      </c>
      <c r="CM1577" s="3" t="s">
        <v>15</v>
      </c>
      <c r="CN1577" s="3" t="s">
        <v>16</v>
      </c>
      <c r="CO1577" s="3" t="s">
        <v>17</v>
      </c>
      <c r="CP1577" s="3"/>
      <c r="CQ1577" s="3" t="s">
        <v>19</v>
      </c>
      <c r="CR1577" s="3" t="s">
        <v>25</v>
      </c>
      <c r="CS1577" s="3" t="s">
        <v>26</v>
      </c>
      <c r="CT1577" s="3" t="s">
        <v>21</v>
      </c>
      <c r="CU1577" s="248"/>
      <c r="CV1577" s="248"/>
      <c r="CW1577" s="248"/>
      <c r="CX1577" s="248"/>
      <c r="CY1577" s="248"/>
      <c r="CZ1577" s="248"/>
      <c r="DA1577" s="248"/>
      <c r="DI1577" s="248"/>
    </row>
    <row r="1578" spans="1:113" ht="15" customHeight="1">
      <c r="A1578" s="89">
        <v>45495</v>
      </c>
      <c r="B1578" s="6">
        <v>1024</v>
      </c>
      <c r="C1578" s="78">
        <v>561</v>
      </c>
      <c r="D1578" s="78">
        <v>116</v>
      </c>
      <c r="E1578" s="78">
        <v>4</v>
      </c>
      <c r="F1578" s="78">
        <v>3</v>
      </c>
      <c r="G1578" s="78">
        <v>18</v>
      </c>
      <c r="H1578" s="78">
        <v>3</v>
      </c>
      <c r="I1578" s="78">
        <v>12</v>
      </c>
      <c r="J1578" s="90" t="s">
        <v>282</v>
      </c>
      <c r="K1578" s="91">
        <v>362</v>
      </c>
      <c r="L1578" s="78">
        <v>1050</v>
      </c>
      <c r="M1578" s="92">
        <v>9.0517241379310345E-2</v>
      </c>
      <c r="N1578" s="7"/>
      <c r="P1578" s="89">
        <v>45495</v>
      </c>
      <c r="Q1578" s="78">
        <v>401</v>
      </c>
      <c r="R1578" s="78">
        <v>45</v>
      </c>
      <c r="S1578" s="78">
        <v>0</v>
      </c>
      <c r="T1578" s="78">
        <v>0</v>
      </c>
      <c r="U1578" s="78">
        <v>14</v>
      </c>
      <c r="V1578" s="78">
        <v>0</v>
      </c>
      <c r="W1578" s="78">
        <v>8</v>
      </c>
      <c r="X1578" s="90" t="s">
        <v>418</v>
      </c>
      <c r="Y1578" s="91">
        <v>700</v>
      </c>
      <c r="Z1578" s="78">
        <v>0</v>
      </c>
      <c r="AA1578" s="92">
        <v>0</v>
      </c>
      <c r="AB1578" s="93" t="s">
        <v>554</v>
      </c>
      <c r="AD1578" s="89"/>
      <c r="AE1578" s="78"/>
      <c r="AF1578" s="78"/>
      <c r="AG1578" s="78"/>
      <c r="AH1578" s="78"/>
      <c r="AI1578" s="78"/>
      <c r="AJ1578" s="78"/>
      <c r="AK1578" s="78"/>
      <c r="AL1578" s="90"/>
      <c r="AM1578" s="91"/>
      <c r="AN1578" s="78"/>
      <c r="AO1578" s="92"/>
      <c r="AP1578" s="93"/>
      <c r="AR1578" s="89"/>
      <c r="AS1578" s="8"/>
      <c r="AT1578" s="9">
        <v>0</v>
      </c>
      <c r="AU1578" s="9"/>
      <c r="AV1578" s="9">
        <v>0</v>
      </c>
      <c r="AW1578" s="9"/>
      <c r="AX1578" s="9">
        <v>0</v>
      </c>
      <c r="AY1578" s="9"/>
      <c r="AZ1578" s="90"/>
      <c r="BA1578" s="78">
        <v>130</v>
      </c>
      <c r="BB1578" s="9">
        <v>0</v>
      </c>
      <c r="BC1578" s="10"/>
      <c r="BD1578" s="7"/>
      <c r="BF1578" s="89">
        <v>45495</v>
      </c>
      <c r="BG1578" s="8">
        <v>318</v>
      </c>
      <c r="BH1578" s="9">
        <v>168</v>
      </c>
      <c r="BI1578" s="73">
        <v>9</v>
      </c>
      <c r="BJ1578" s="9">
        <v>4</v>
      </c>
      <c r="BK1578" s="9">
        <v>8</v>
      </c>
      <c r="BL1578" s="9">
        <v>5</v>
      </c>
      <c r="BM1578" s="9">
        <v>6</v>
      </c>
      <c r="BN1578" s="78">
        <v>690</v>
      </c>
      <c r="BO1578" s="9">
        <v>3450</v>
      </c>
      <c r="BP1578" s="10">
        <v>0.20535714285714285</v>
      </c>
      <c r="BQ1578" s="7" t="s">
        <v>555</v>
      </c>
      <c r="BS1578" s="1"/>
      <c r="BT1578" s="89">
        <v>45495</v>
      </c>
      <c r="BU1578" s="8">
        <v>303</v>
      </c>
      <c r="BV1578" s="9">
        <v>101</v>
      </c>
      <c r="BW1578" s="9">
        <v>15</v>
      </c>
      <c r="BX1578" s="9">
        <v>3</v>
      </c>
      <c r="BY1578" s="9">
        <v>11</v>
      </c>
      <c r="BZ1578" s="9">
        <v>3</v>
      </c>
      <c r="CA1578" s="9">
        <v>4</v>
      </c>
      <c r="CB1578" s="78"/>
      <c r="CC1578" s="78">
        <v>495</v>
      </c>
      <c r="CD1578" s="9">
        <v>1485</v>
      </c>
      <c r="CE1578" s="10">
        <v>0.14702970297029702</v>
      </c>
      <c r="CF1578" s="7" t="s">
        <v>556</v>
      </c>
      <c r="CH1578" s="89">
        <v>45495</v>
      </c>
      <c r="CI1578" s="8">
        <v>303</v>
      </c>
      <c r="CJ1578" s="9">
        <v>101</v>
      </c>
      <c r="CK1578" s="9">
        <v>15</v>
      </c>
      <c r="CL1578" s="9">
        <v>3</v>
      </c>
      <c r="CM1578" s="9">
        <v>11</v>
      </c>
      <c r="CN1578" s="9">
        <v>3</v>
      </c>
      <c r="CO1578" s="9">
        <v>4</v>
      </c>
      <c r="CP1578" s="78"/>
      <c r="CQ1578" s="78">
        <v>495</v>
      </c>
      <c r="CR1578" s="9">
        <v>1485</v>
      </c>
      <c r="CS1578" s="10">
        <v>0.14702970297029702</v>
      </c>
      <c r="CT1578" s="7" t="s">
        <v>556</v>
      </c>
      <c r="CU1578" s="250"/>
      <c r="CV1578" s="250"/>
      <c r="CW1578" s="250"/>
      <c r="CX1578" s="250"/>
      <c r="CY1578" s="250"/>
      <c r="CZ1578" s="13"/>
      <c r="DA1578" s="250"/>
      <c r="DI1578" s="250"/>
    </row>
    <row r="1579" spans="1:113" ht="15" customHeight="1">
      <c r="A1579" s="15"/>
      <c r="B1579" s="15"/>
      <c r="C1579" s="9">
        <v>654</v>
      </c>
      <c r="D1579" s="9">
        <v>125</v>
      </c>
      <c r="E1579" s="9">
        <v>3</v>
      </c>
      <c r="F1579" s="9">
        <v>0</v>
      </c>
      <c r="G1579" s="9">
        <v>5</v>
      </c>
      <c r="H1579" s="9">
        <v>2</v>
      </c>
      <c r="I1579" s="9">
        <v>1</v>
      </c>
      <c r="J1579" s="90" t="s">
        <v>33</v>
      </c>
      <c r="K1579" s="78">
        <v>682</v>
      </c>
      <c r="L1579" s="9">
        <v>1364</v>
      </c>
      <c r="M1579" s="10">
        <v>0.10911999999999999</v>
      </c>
      <c r="N1579" s="7"/>
      <c r="P1579" s="15"/>
      <c r="Q1579" s="9">
        <v>438</v>
      </c>
      <c r="R1579" s="9">
        <v>119</v>
      </c>
      <c r="S1579" s="9">
        <v>22</v>
      </c>
      <c r="T1579" s="9">
        <v>14</v>
      </c>
      <c r="U1579" s="9">
        <v>0</v>
      </c>
      <c r="V1579" s="9">
        <v>14</v>
      </c>
      <c r="W1579" s="9">
        <v>13</v>
      </c>
      <c r="X1579" s="90" t="s">
        <v>219</v>
      </c>
      <c r="Y1579" s="78">
        <v>165</v>
      </c>
      <c r="Z1579" s="9">
        <v>2310</v>
      </c>
      <c r="AA1579" s="10">
        <v>0.19411764705882353</v>
      </c>
      <c r="AB1579" s="7" t="s">
        <v>557</v>
      </c>
      <c r="AD1579" s="15"/>
      <c r="AE1579" s="9"/>
      <c r="AF1579" s="9"/>
      <c r="AG1579" s="9"/>
      <c r="AH1579" s="9"/>
      <c r="AI1579" s="9"/>
      <c r="AJ1579" s="9"/>
      <c r="AK1579" s="9"/>
      <c r="AL1579" s="90"/>
      <c r="AM1579" s="78"/>
      <c r="AN1579" s="9"/>
      <c r="AO1579" s="10"/>
      <c r="AP1579" s="7"/>
      <c r="AR1579" s="89"/>
      <c r="AS1579" s="8"/>
      <c r="AT1579" s="9" t="str">
        <f t="shared" ref="AT1579:AT1586" si="2880">IF(AS1579="","",AS1579-AS1578)</f>
        <v/>
      </c>
      <c r="AU1579" s="9"/>
      <c r="AV1579" s="9" t="str">
        <f t="shared" ref="AV1579:AV1586" si="2881">IF(AU1579="","",AU1579-AU1578)</f>
        <v/>
      </c>
      <c r="AW1579" s="9"/>
      <c r="AX1579" s="9" t="str">
        <f t="shared" ref="AX1579:AX1586" si="2882">IF(AW1579="","",AW1578+AY1578-AW1579)</f>
        <v/>
      </c>
      <c r="AY1579" s="9"/>
      <c r="AZ1579" s="90"/>
      <c r="BA1579" s="78" t="str">
        <f t="shared" ref="BA1579:BA1594" si="2883">IF(AS1579="","",BA1578)</f>
        <v/>
      </c>
      <c r="BB1579" s="9" t="str">
        <f t="shared" ref="BB1579:BB1586" si="2884">IF(BA1579="","",AX1579*BA1579)</f>
        <v/>
      </c>
      <c r="BC1579" s="10" t="str">
        <f t="shared" ref="BC1579:BC1586" si="2885">IF(BB1579="","",BB1579/(AT1579*100))</f>
        <v/>
      </c>
      <c r="BD1579" s="7"/>
      <c r="BF1579" s="89">
        <f>IF(A1582="","",A1582)</f>
        <v>45503</v>
      </c>
      <c r="BG1579" s="8">
        <v>523</v>
      </c>
      <c r="BH1579" s="9">
        <f>IF(BG1579="","",BG1579-BG1578)</f>
        <v>205</v>
      </c>
      <c r="BI1579" s="73">
        <v>13</v>
      </c>
      <c r="BJ1579" s="9">
        <f>IF(BI1579="","",BI1579-BI1578)</f>
        <v>4</v>
      </c>
      <c r="BK1579" s="9">
        <v>9</v>
      </c>
      <c r="BL1579" s="9">
        <f>IF(BK1579="","",BK1578+BM1578-BK1579)</f>
        <v>5</v>
      </c>
      <c r="BM1579" s="9">
        <v>0</v>
      </c>
      <c r="BN1579" s="78">
        <f>IF(BG1579="","",BN1578)</f>
        <v>690</v>
      </c>
      <c r="BO1579" s="9">
        <f>IF(BN1579="","",BL1579*BN1579)</f>
        <v>3450</v>
      </c>
      <c r="BP1579" s="10">
        <f>IF(BO1579="","",BO1579/(BH1579*100))</f>
        <v>0.16829268292682928</v>
      </c>
      <c r="BQ1579" s="7"/>
      <c r="BS1579" s="1"/>
      <c r="BT1579" s="89">
        <f>IF(A1582="","",A1582)</f>
        <v>45503</v>
      </c>
      <c r="BU1579" s="8">
        <v>466</v>
      </c>
      <c r="BV1579" s="9">
        <f>IF(BU1579="","",BU1579-BU1578)</f>
        <v>163</v>
      </c>
      <c r="BW1579" s="9">
        <v>21</v>
      </c>
      <c r="BX1579" s="9">
        <f>IF(BW1579="","",BW1579-BW1578)</f>
        <v>6</v>
      </c>
      <c r="BY1579" s="9">
        <v>8</v>
      </c>
      <c r="BZ1579" s="9">
        <f>IF(BY1579="","",BY1578+CA1578-BY1579)</f>
        <v>7</v>
      </c>
      <c r="CA1579" s="9">
        <v>8</v>
      </c>
      <c r="CB1579" s="78"/>
      <c r="CC1579" s="78">
        <f>IF(BU1579="","",CC1578)</f>
        <v>495</v>
      </c>
      <c r="CD1579" s="9">
        <f>IF(CC1579="","",BZ1579*CC1579)</f>
        <v>3465</v>
      </c>
      <c r="CE1579" s="10">
        <f>IF(CD1579="","",CD1579/(BV1579*100))</f>
        <v>0.21257668711656441</v>
      </c>
      <c r="CF1579" s="7"/>
      <c r="CH1579" s="89" t="str">
        <f>IF(N1582="","",N1582)</f>
        <v/>
      </c>
      <c r="CI1579" s="8">
        <v>466</v>
      </c>
      <c r="CJ1579" s="9">
        <f>IF(CI1579="","",CI1579-CI1578)</f>
        <v>163</v>
      </c>
      <c r="CK1579" s="9">
        <v>21</v>
      </c>
      <c r="CL1579" s="9">
        <f>IF(CK1579="","",CK1579-CK1578)</f>
        <v>6</v>
      </c>
      <c r="CM1579" s="9">
        <v>8</v>
      </c>
      <c r="CN1579" s="9">
        <f>IF(CM1579="","",CM1578+CO1578-CM1579)</f>
        <v>7</v>
      </c>
      <c r="CO1579" s="9">
        <v>8</v>
      </c>
      <c r="CP1579" s="78"/>
      <c r="CQ1579" s="78">
        <f>IF(CI1579="","",CQ1578)</f>
        <v>495</v>
      </c>
      <c r="CR1579" s="9">
        <f>IF(CQ1579="","",CN1579*CQ1579)</f>
        <v>3465</v>
      </c>
      <c r="CS1579" s="10">
        <f>IF(CR1579="","",CR1579/(CJ1579*100))</f>
        <v>0.21257668711656441</v>
      </c>
      <c r="CT1579" s="7"/>
      <c r="CU1579" s="250"/>
      <c r="CV1579" s="250"/>
      <c r="CW1579" s="250"/>
      <c r="CX1579" s="250"/>
      <c r="CY1579" s="250"/>
      <c r="CZ1579" s="13"/>
      <c r="DA1579" s="250"/>
      <c r="DI1579" s="250"/>
    </row>
    <row r="1580" spans="1:113" ht="15" customHeight="1">
      <c r="A1580" s="15"/>
      <c r="B1580" s="15"/>
      <c r="C1580" s="9">
        <v>502</v>
      </c>
      <c r="D1580" s="9">
        <v>82</v>
      </c>
      <c r="E1580" s="9">
        <v>8</v>
      </c>
      <c r="F1580" s="9">
        <v>3</v>
      </c>
      <c r="G1580" s="9">
        <v>10</v>
      </c>
      <c r="H1580" s="9">
        <v>5</v>
      </c>
      <c r="I1580" s="9">
        <v>0</v>
      </c>
      <c r="J1580" s="62" t="s">
        <v>244</v>
      </c>
      <c r="K1580" s="95">
        <v>188</v>
      </c>
      <c r="L1580" s="9">
        <v>940</v>
      </c>
      <c r="M1580" s="10">
        <v>0.11463414634146342</v>
      </c>
      <c r="N1580" s="7"/>
      <c r="P1580" s="15"/>
      <c r="Q1580" s="9">
        <v>376</v>
      </c>
      <c r="R1580" s="9">
        <v>64</v>
      </c>
      <c r="S1580" s="9">
        <v>6</v>
      </c>
      <c r="T1580" s="9">
        <v>2</v>
      </c>
      <c r="U1580" s="9">
        <v>5</v>
      </c>
      <c r="V1580" s="9">
        <v>1</v>
      </c>
      <c r="W1580" s="9">
        <v>25</v>
      </c>
      <c r="X1580" s="62" t="s">
        <v>558</v>
      </c>
      <c r="Y1580" s="95">
        <v>600</v>
      </c>
      <c r="Z1580" s="9">
        <v>600</v>
      </c>
      <c r="AA1580" s="10">
        <v>9.375E-2</v>
      </c>
      <c r="AB1580" s="7" t="s">
        <v>559</v>
      </c>
      <c r="AD1580" s="15"/>
      <c r="AE1580" s="9"/>
      <c r="AF1580" s="9"/>
      <c r="AG1580" s="9"/>
      <c r="AH1580" s="9"/>
      <c r="AI1580" s="9"/>
      <c r="AJ1580" s="9"/>
      <c r="AK1580" s="9"/>
      <c r="AL1580" s="62"/>
      <c r="AM1580" s="95"/>
      <c r="AN1580" s="9"/>
      <c r="AO1580" s="10"/>
      <c r="AP1580" s="7"/>
      <c r="AR1580" s="15"/>
      <c r="AS1580" s="8"/>
      <c r="AT1580" s="9" t="str">
        <f t="shared" si="2880"/>
        <v/>
      </c>
      <c r="AU1580" s="9"/>
      <c r="AV1580" s="9" t="str">
        <f t="shared" si="2881"/>
        <v/>
      </c>
      <c r="AW1580" s="9"/>
      <c r="AX1580" s="9" t="str">
        <f t="shared" si="2882"/>
        <v/>
      </c>
      <c r="AY1580" s="9"/>
      <c r="AZ1580" s="90"/>
      <c r="BA1580" s="78" t="str">
        <f t="shared" si="2883"/>
        <v/>
      </c>
      <c r="BB1580" s="9" t="str">
        <f t="shared" si="2884"/>
        <v/>
      </c>
      <c r="BC1580" s="10" t="str">
        <f t="shared" si="2885"/>
        <v/>
      </c>
      <c r="BD1580" s="7"/>
      <c r="BF1580" s="15"/>
      <c r="BG1580" s="8"/>
      <c r="BH1580" s="9"/>
      <c r="BI1580" s="73"/>
      <c r="BJ1580" s="9"/>
      <c r="BK1580" s="9"/>
      <c r="BL1580" s="9"/>
      <c r="BM1580" s="9"/>
      <c r="BN1580" s="78"/>
      <c r="BO1580" s="9"/>
      <c r="BP1580" s="10"/>
      <c r="BQ1580" s="7"/>
      <c r="BS1580" s="1"/>
      <c r="BT1580" s="89"/>
      <c r="BU1580" s="8"/>
      <c r="BV1580" s="9"/>
      <c r="BW1580" s="9"/>
      <c r="BX1580" s="9"/>
      <c r="BY1580" s="9"/>
      <c r="BZ1580" s="9"/>
      <c r="CA1580" s="9"/>
      <c r="CB1580" s="78"/>
      <c r="CC1580" s="78"/>
      <c r="CD1580" s="9"/>
      <c r="CE1580" s="10"/>
      <c r="CF1580" s="53"/>
      <c r="CH1580" s="89"/>
      <c r="CI1580" s="8"/>
      <c r="CJ1580" s="9"/>
      <c r="CK1580" s="9"/>
      <c r="CL1580" s="9"/>
      <c r="CM1580" s="9"/>
      <c r="CN1580" s="9"/>
      <c r="CO1580" s="9"/>
      <c r="CP1580" s="78"/>
      <c r="CQ1580" s="78"/>
      <c r="CR1580" s="9"/>
      <c r="CS1580" s="10"/>
      <c r="CT1580" s="53"/>
      <c r="CU1580" s="250"/>
      <c r="CV1580" s="250"/>
      <c r="CW1580" s="250"/>
      <c r="CX1580" s="250"/>
      <c r="CY1580" s="250"/>
      <c r="CZ1580" s="13"/>
      <c r="DA1580" s="250"/>
      <c r="DI1580" s="250"/>
    </row>
    <row r="1581" spans="1:113" ht="15" customHeight="1" thickBot="1">
      <c r="A1581" s="23"/>
      <c r="B1581" s="23"/>
      <c r="C1581" s="24">
        <v>388</v>
      </c>
      <c r="D1581" s="24">
        <v>74</v>
      </c>
      <c r="E1581" s="24">
        <v>13</v>
      </c>
      <c r="F1581" s="24">
        <v>5</v>
      </c>
      <c r="G1581" s="24">
        <v>6</v>
      </c>
      <c r="H1581" s="24">
        <v>6</v>
      </c>
      <c r="I1581" s="24">
        <v>4</v>
      </c>
      <c r="J1581" s="63" t="s">
        <v>364</v>
      </c>
      <c r="K1581" s="24">
        <v>180</v>
      </c>
      <c r="L1581" s="24">
        <v>1080</v>
      </c>
      <c r="M1581" s="26">
        <v>0.14594594594594595</v>
      </c>
      <c r="N1581" s="7"/>
      <c r="P1581" s="23"/>
      <c r="Q1581" s="24">
        <v>436</v>
      </c>
      <c r="R1581" s="24">
        <v>130</v>
      </c>
      <c r="S1581" s="24">
        <v>17</v>
      </c>
      <c r="T1581" s="24">
        <v>13</v>
      </c>
      <c r="U1581" s="24">
        <v>28</v>
      </c>
      <c r="V1581" s="24">
        <v>17</v>
      </c>
      <c r="W1581" s="24">
        <v>2</v>
      </c>
      <c r="X1581" s="63" t="s">
        <v>560</v>
      </c>
      <c r="Y1581" s="24">
        <v>682</v>
      </c>
      <c r="Z1581" s="24">
        <v>11594</v>
      </c>
      <c r="AA1581" s="26">
        <v>0.89184615384615384</v>
      </c>
      <c r="AB1581" s="7"/>
      <c r="AD1581" s="23"/>
      <c r="AE1581" s="24"/>
      <c r="AF1581" s="24"/>
      <c r="AG1581" s="24"/>
      <c r="AH1581" s="24"/>
      <c r="AI1581" s="24"/>
      <c r="AJ1581" s="24"/>
      <c r="AK1581" s="24"/>
      <c r="AL1581" s="63"/>
      <c r="AM1581" s="24"/>
      <c r="AN1581" s="24"/>
      <c r="AO1581" s="26"/>
      <c r="AP1581" s="7"/>
      <c r="AR1581" s="15"/>
      <c r="AS1581" s="8"/>
      <c r="AT1581" s="9" t="str">
        <f t="shared" si="2880"/>
        <v/>
      </c>
      <c r="AU1581" s="9"/>
      <c r="AV1581" s="9" t="str">
        <f t="shared" si="2881"/>
        <v/>
      </c>
      <c r="AW1581" s="9"/>
      <c r="AX1581" s="9" t="str">
        <f t="shared" si="2882"/>
        <v/>
      </c>
      <c r="AY1581" s="9"/>
      <c r="AZ1581" s="90"/>
      <c r="BA1581" s="78" t="str">
        <f t="shared" si="2883"/>
        <v/>
      </c>
      <c r="BB1581" s="9" t="str">
        <f t="shared" si="2884"/>
        <v/>
      </c>
      <c r="BC1581" s="10" t="str">
        <f t="shared" si="2885"/>
        <v/>
      </c>
      <c r="BD1581" s="7"/>
      <c r="BF1581" s="15"/>
      <c r="BG1581" s="8"/>
      <c r="BH1581" s="9"/>
      <c r="BI1581" s="73"/>
      <c r="BJ1581" s="9"/>
      <c r="BK1581" s="9"/>
      <c r="BL1581" s="9"/>
      <c r="BM1581" s="9"/>
      <c r="BN1581" s="78"/>
      <c r="BO1581" s="9"/>
      <c r="BP1581" s="10"/>
      <c r="BQ1581" s="7"/>
      <c r="BS1581" s="1"/>
      <c r="BT1581" s="89"/>
      <c r="BU1581" s="8"/>
      <c r="BV1581" s="9"/>
      <c r="BW1581" s="9"/>
      <c r="BX1581" s="9"/>
      <c r="BY1581" s="9"/>
      <c r="BZ1581" s="9"/>
      <c r="CA1581" s="9"/>
      <c r="CB1581" s="78"/>
      <c r="CC1581" s="78"/>
      <c r="CD1581" s="9"/>
      <c r="CE1581" s="10"/>
      <c r="CF1581" s="7"/>
      <c r="CH1581" s="89"/>
      <c r="CI1581" s="8"/>
      <c r="CJ1581" s="9"/>
      <c r="CK1581" s="9"/>
      <c r="CL1581" s="9"/>
      <c r="CM1581" s="9"/>
      <c r="CN1581" s="9"/>
      <c r="CO1581" s="9"/>
      <c r="CP1581" s="78"/>
      <c r="CQ1581" s="78"/>
      <c r="CR1581" s="9"/>
      <c r="CS1581" s="10"/>
      <c r="CT1581" s="7"/>
    </row>
    <row r="1582" spans="1:113" ht="15" customHeight="1" thickTop="1">
      <c r="A1582" s="89">
        <v>45503</v>
      </c>
      <c r="B1582" s="6">
        <f>IF(A1582="","",SUM(D1582:D1585)+SUM(R1582:R1585)+BV1579+BH1579)</f>
        <v>1838</v>
      </c>
      <c r="C1582" s="78">
        <v>694</v>
      </c>
      <c r="D1582" s="78">
        <f t="shared" ref="D1582:D1585" si="2886">IF(C1582="","",C1582-C1578)</f>
        <v>133</v>
      </c>
      <c r="E1582" s="78">
        <v>8</v>
      </c>
      <c r="F1582" s="28">
        <f t="shared" ref="F1582:F1585" si="2887">IF(E1582="","",E1582-E1578)</f>
        <v>4</v>
      </c>
      <c r="G1582" s="78">
        <v>26</v>
      </c>
      <c r="H1582" s="78">
        <f t="shared" ref="H1582:H1585" si="2888">IF(G1582="","",G1578+I1578-G1582)</f>
        <v>4</v>
      </c>
      <c r="I1582" s="78">
        <v>0</v>
      </c>
      <c r="J1582" s="90" t="str">
        <f t="shared" ref="J1582:K1582" si="2889">IF(C1582="","",J1578)</f>
        <v>サンリオがま口</v>
      </c>
      <c r="K1582" s="91">
        <f t="shared" si="2889"/>
        <v>362</v>
      </c>
      <c r="L1582" s="28">
        <f t="shared" ref="L1582:L1585" si="2890">IF(G1582="","",H1582*K1582)</f>
        <v>1448</v>
      </c>
      <c r="M1582" s="29">
        <f t="shared" ref="M1582:M1585" si="2891">IF(H1582="","",L1582/(D1582*100))</f>
        <v>0.10887218045112781</v>
      </c>
      <c r="N1582" s="7"/>
      <c r="P1582" s="89">
        <f>IF(A1582="","",A1582)</f>
        <v>45503</v>
      </c>
      <c r="Q1582" s="78">
        <v>652</v>
      </c>
      <c r="R1582" s="78">
        <f t="shared" ref="R1582:R1585" si="2892">IF(Q1582="","",Q1582-Q1578)</f>
        <v>251</v>
      </c>
      <c r="S1582" s="78">
        <v>4</v>
      </c>
      <c r="T1582" s="28">
        <f t="shared" ref="T1582:T1585" si="2893">IF(S1582="","",S1582-S1578)</f>
        <v>4</v>
      </c>
      <c r="U1582" s="78">
        <v>18</v>
      </c>
      <c r="V1582" s="78">
        <f t="shared" ref="V1582:V1585" si="2894">IF(U1582="","",U1578+W1578-U1582)</f>
        <v>4</v>
      </c>
      <c r="W1582" s="78">
        <v>0</v>
      </c>
      <c r="X1582" s="90" t="str">
        <f t="shared" ref="X1582:Y1582" si="2895">IF(Q1582="","",X1578)</f>
        <v>2CBC</v>
      </c>
      <c r="Y1582" s="91">
        <f t="shared" si="2895"/>
        <v>700</v>
      </c>
      <c r="Z1582" s="28">
        <f t="shared" ref="Z1582:Z1585" si="2896">IF(U1582="","",V1582*Y1582)</f>
        <v>2800</v>
      </c>
      <c r="AA1582" s="29">
        <f t="shared" ref="AA1582:AA1585" si="2897">IF(V1582="","",Z1582/(R1582*100))</f>
        <v>0.11155378486055777</v>
      </c>
      <c r="AB1582" s="7"/>
      <c r="AD1582" s="89">
        <f>IF(A1582="","",A1582)</f>
        <v>45503</v>
      </c>
      <c r="AE1582" s="78">
        <v>0</v>
      </c>
      <c r="AF1582" s="78">
        <f t="shared" ref="AF1582:AF1585" si="2898">IF(AE1582="","",AE1582-AE1578)</f>
        <v>0</v>
      </c>
      <c r="AG1582" s="78">
        <v>0</v>
      </c>
      <c r="AH1582" s="28">
        <f t="shared" ref="AH1582:AH1585" si="2899">IF(AG1582="","",AG1582-AG1578)</f>
        <v>0</v>
      </c>
      <c r="AI1582" s="78"/>
      <c r="AJ1582" s="78" t="str">
        <f t="shared" ref="AJ1582:AJ1585" si="2900">IF(AI1582="","",AI1578+AK1578-AI1582)</f>
        <v/>
      </c>
      <c r="AK1582" s="78">
        <v>18</v>
      </c>
      <c r="AL1582" s="90" t="s">
        <v>561</v>
      </c>
      <c r="AM1582" s="91">
        <v>347</v>
      </c>
      <c r="AN1582" s="28" t="str">
        <f t="shared" ref="AN1582:AN1585" si="2901">IF(AI1582="","",AJ1582*AM1582)</f>
        <v/>
      </c>
      <c r="AO1582" s="29" t="str">
        <f t="shared" ref="AO1582:AO1585" si="2902">IF(AJ1582="","",AN1582/(AF1582*100))</f>
        <v/>
      </c>
      <c r="AP1582" s="7"/>
      <c r="AR1582" s="15"/>
      <c r="AS1582" s="8"/>
      <c r="AT1582" s="9" t="str">
        <f t="shared" si="2880"/>
        <v/>
      </c>
      <c r="AU1582" s="9"/>
      <c r="AV1582" s="9" t="str">
        <f t="shared" si="2881"/>
        <v/>
      </c>
      <c r="AW1582" s="9"/>
      <c r="AX1582" s="9" t="str">
        <f t="shared" si="2882"/>
        <v/>
      </c>
      <c r="AY1582" s="9"/>
      <c r="AZ1582" s="90"/>
      <c r="BA1582" s="78" t="str">
        <f t="shared" si="2883"/>
        <v/>
      </c>
      <c r="BB1582" s="9" t="str">
        <f t="shared" si="2884"/>
        <v/>
      </c>
      <c r="BC1582" s="10" t="str">
        <f t="shared" si="2885"/>
        <v/>
      </c>
      <c r="BD1582" s="7"/>
      <c r="BF1582" s="15" t="str">
        <f>IF(A1594="","",A1594)</f>
        <v/>
      </c>
      <c r="BG1582" s="8"/>
      <c r="BH1582" s="9" t="str">
        <f t="shared" ref="BH1582:BH1586" si="2903">IF(BG1582="","",BG1582-BG1581)</f>
        <v/>
      </c>
      <c r="BI1582" s="73"/>
      <c r="BJ1582" s="9" t="str">
        <f t="shared" ref="BJ1582:BJ1586" si="2904">IF(BI1582="","",BI1582-BI1581)</f>
        <v/>
      </c>
      <c r="BK1582" s="9"/>
      <c r="BL1582" s="9" t="str">
        <f t="shared" ref="BL1582:BL1586" si="2905">IF(BK1582="","",BK1581+BM1581-BK1582)</f>
        <v/>
      </c>
      <c r="BM1582" s="9"/>
      <c r="BN1582" s="78" t="str">
        <f t="shared" ref="BN1582:BN1594" si="2906">IF(BG1582="","",BN1581)</f>
        <v/>
      </c>
      <c r="BO1582" s="9" t="str">
        <f t="shared" ref="BO1582:BO1586" si="2907">IF(BN1582="","",BL1582*BN1582)</f>
        <v/>
      </c>
      <c r="BP1582" s="10" t="str">
        <f t="shared" ref="BP1582:BP1586" si="2908">IF(BO1582="","",BO1582/(BH1582*100))</f>
        <v/>
      </c>
      <c r="BQ1582" s="7"/>
      <c r="BS1582" s="1"/>
      <c r="BT1582" s="89" t="str">
        <f>IF(A1594="","",A1594)</f>
        <v/>
      </c>
      <c r="BU1582" s="8"/>
      <c r="BV1582" s="9" t="str">
        <f t="shared" ref="BV1582:BV1586" si="2909">IF(BU1582="","",BU1582-BU1581)</f>
        <v/>
      </c>
      <c r="BW1582" s="9"/>
      <c r="BX1582" s="9" t="str">
        <f t="shared" ref="BX1582:BX1586" si="2910">IF(BW1582="","",BW1582-BW1581)</f>
        <v/>
      </c>
      <c r="BY1582" s="9"/>
      <c r="BZ1582" s="9" t="str">
        <f t="shared" ref="BZ1582:BZ1586" si="2911">IF(BY1582="","",BY1581+CA1581-BY1582)</f>
        <v/>
      </c>
      <c r="CA1582" s="9"/>
      <c r="CB1582" s="78"/>
      <c r="CC1582" s="78" t="str">
        <f t="shared" ref="CC1582:CC1594" si="2912">IF(BU1582="","",CC1581)</f>
        <v/>
      </c>
      <c r="CD1582" s="9" t="str">
        <f t="shared" ref="CD1582:CD1586" si="2913">IF(CC1582="","",BZ1582*CC1582)</f>
        <v/>
      </c>
      <c r="CE1582" s="10" t="str">
        <f t="shared" ref="CE1582:CE1586" si="2914">IF(CD1582="","",CD1582/(BV1582*100))</f>
        <v/>
      </c>
      <c r="CF1582" s="7"/>
      <c r="CH1582" s="89" t="str">
        <f>IF(N1594="","",N1594)</f>
        <v/>
      </c>
      <c r="CI1582" s="8"/>
      <c r="CJ1582" s="9" t="str">
        <f>IF(CI1582="","",CI1582-CI1581)</f>
        <v/>
      </c>
      <c r="CK1582" s="9"/>
      <c r="CL1582" s="9" t="str">
        <f>IF(CK1582="","",CK1582-CK1581)</f>
        <v/>
      </c>
      <c r="CM1582" s="9"/>
      <c r="CN1582" s="9" t="str">
        <f>IF(CM1582="","",CM1581+CO1581-CM1582)</f>
        <v/>
      </c>
      <c r="CO1582" s="9"/>
      <c r="CP1582" s="78"/>
      <c r="CQ1582" s="78" t="str">
        <f t="shared" ref="CQ1582:CQ1594" si="2915">IF(CI1582="","",CQ1581)</f>
        <v/>
      </c>
      <c r="CR1582" s="9" t="str">
        <f>IF(CQ1582="","",CN1582*CQ1582)</f>
        <v/>
      </c>
      <c r="CS1582" s="10" t="str">
        <f>IF(CR1582="","",CR1582/(CJ1582*100))</f>
        <v/>
      </c>
      <c r="CT1582" s="7"/>
    </row>
    <row r="1583" spans="1:113" ht="15" customHeight="1">
      <c r="A1583" s="54" t="s">
        <v>562</v>
      </c>
      <c r="B1583" s="15"/>
      <c r="C1583" s="9">
        <v>953</v>
      </c>
      <c r="D1583" s="9">
        <f t="shared" si="2886"/>
        <v>299</v>
      </c>
      <c r="E1583" s="9">
        <v>6</v>
      </c>
      <c r="F1583" s="9">
        <f t="shared" si="2887"/>
        <v>3</v>
      </c>
      <c r="G1583" s="9">
        <v>4</v>
      </c>
      <c r="H1583" s="9">
        <f t="shared" si="2888"/>
        <v>2</v>
      </c>
      <c r="I1583" s="9">
        <v>6</v>
      </c>
      <c r="J1583" s="62" t="str">
        <f t="shared" ref="J1583:K1583" si="2916">IF(C1583="","",J1579)</f>
        <v>ピクミンマスコット</v>
      </c>
      <c r="K1583" s="95">
        <f t="shared" si="2916"/>
        <v>682</v>
      </c>
      <c r="L1583" s="9">
        <f t="shared" si="2890"/>
        <v>1364</v>
      </c>
      <c r="M1583" s="10">
        <f t="shared" si="2891"/>
        <v>4.5618729096989968E-2</v>
      </c>
      <c r="N1583" s="7"/>
      <c r="P1583" s="15"/>
      <c r="Q1583" s="9">
        <v>741</v>
      </c>
      <c r="R1583" s="9">
        <f t="shared" si="2892"/>
        <v>303</v>
      </c>
      <c r="S1583" s="9">
        <v>33</v>
      </c>
      <c r="T1583" s="9">
        <f t="shared" si="2893"/>
        <v>11</v>
      </c>
      <c r="U1583" s="9">
        <v>0</v>
      </c>
      <c r="V1583" s="9">
        <f t="shared" si="2894"/>
        <v>13</v>
      </c>
      <c r="W1583" s="9">
        <v>17</v>
      </c>
      <c r="X1583" s="62" t="str">
        <f t="shared" ref="X1583:Y1583" si="2917">IF(Q1583="","",X1579)</f>
        <v>グミッツェル</v>
      </c>
      <c r="Y1583" s="95">
        <f t="shared" si="2917"/>
        <v>165</v>
      </c>
      <c r="Z1583" s="9">
        <f t="shared" si="2896"/>
        <v>2145</v>
      </c>
      <c r="AA1583" s="10">
        <f t="shared" si="2897"/>
        <v>7.0792079207920786E-2</v>
      </c>
      <c r="AB1583" s="7"/>
      <c r="AD1583" s="15"/>
      <c r="AE1583" s="9">
        <v>0</v>
      </c>
      <c r="AF1583" s="9">
        <f t="shared" si="2898"/>
        <v>0</v>
      </c>
      <c r="AG1583" s="9">
        <v>0</v>
      </c>
      <c r="AH1583" s="9">
        <f t="shared" si="2899"/>
        <v>0</v>
      </c>
      <c r="AI1583" s="9"/>
      <c r="AJ1583" s="9" t="str">
        <f t="shared" si="2900"/>
        <v/>
      </c>
      <c r="AK1583" s="9">
        <v>15</v>
      </c>
      <c r="AL1583" s="62" t="s">
        <v>563</v>
      </c>
      <c r="AM1583" s="95">
        <v>900</v>
      </c>
      <c r="AN1583" s="9" t="str">
        <f t="shared" si="2901"/>
        <v/>
      </c>
      <c r="AO1583" s="10" t="str">
        <f t="shared" si="2902"/>
        <v/>
      </c>
      <c r="AP1583" s="7"/>
      <c r="AR1583" s="15"/>
      <c r="AS1583" s="8"/>
      <c r="AT1583" s="9" t="str">
        <f t="shared" si="2880"/>
        <v/>
      </c>
      <c r="AU1583" s="9"/>
      <c r="AV1583" s="9" t="str">
        <f t="shared" si="2881"/>
        <v/>
      </c>
      <c r="AW1583" s="9"/>
      <c r="AX1583" s="9" t="str">
        <f t="shared" si="2882"/>
        <v/>
      </c>
      <c r="AY1583" s="9"/>
      <c r="AZ1583" s="90"/>
      <c r="BA1583" s="78" t="str">
        <f t="shared" si="2883"/>
        <v/>
      </c>
      <c r="BB1583" s="9" t="str">
        <f t="shared" si="2884"/>
        <v/>
      </c>
      <c r="BC1583" s="10" t="str">
        <f t="shared" si="2885"/>
        <v/>
      </c>
      <c r="BD1583" s="7"/>
      <c r="BF1583" s="15" t="str">
        <f>IF(A1598="","",A1598)</f>
        <v/>
      </c>
      <c r="BG1583" s="8"/>
      <c r="BH1583" s="9" t="str">
        <f t="shared" si="2903"/>
        <v/>
      </c>
      <c r="BI1583" s="73"/>
      <c r="BJ1583" s="9" t="str">
        <f t="shared" si="2904"/>
        <v/>
      </c>
      <c r="BK1583" s="9"/>
      <c r="BL1583" s="9" t="str">
        <f t="shared" si="2905"/>
        <v/>
      </c>
      <c r="BM1583" s="9"/>
      <c r="BN1583" s="78" t="str">
        <f t="shared" si="2906"/>
        <v/>
      </c>
      <c r="BO1583" s="9" t="str">
        <f t="shared" si="2907"/>
        <v/>
      </c>
      <c r="BP1583" s="10" t="str">
        <f t="shared" si="2908"/>
        <v/>
      </c>
      <c r="BQ1583" s="7"/>
      <c r="BS1583" s="1"/>
      <c r="BT1583" s="89" t="str">
        <f>IF(A1598="","",A1598)</f>
        <v/>
      </c>
      <c r="BU1583" s="8"/>
      <c r="BV1583" s="9" t="str">
        <f t="shared" si="2909"/>
        <v/>
      </c>
      <c r="BW1583" s="9"/>
      <c r="BX1583" s="9" t="str">
        <f t="shared" si="2910"/>
        <v/>
      </c>
      <c r="BY1583" s="9"/>
      <c r="BZ1583" s="9" t="str">
        <f t="shared" si="2911"/>
        <v/>
      </c>
      <c r="CA1583" s="9"/>
      <c r="CB1583" s="78"/>
      <c r="CC1583" s="78" t="str">
        <f t="shared" si="2912"/>
        <v/>
      </c>
      <c r="CD1583" s="9" t="str">
        <f t="shared" si="2913"/>
        <v/>
      </c>
      <c r="CE1583" s="10" t="str">
        <f t="shared" si="2914"/>
        <v/>
      </c>
      <c r="CF1583" s="7"/>
      <c r="CH1583" s="89" t="str">
        <f>IF(N1598="","",N1598)</f>
        <v/>
      </c>
      <c r="CI1583" s="8"/>
      <c r="CJ1583" s="9" t="str">
        <f>IF(CI1583="","",CI1583-CI1582)</f>
        <v/>
      </c>
      <c r="CK1583" s="9"/>
      <c r="CL1583" s="9" t="str">
        <f>IF(CK1583="","",CK1583-CK1582)</f>
        <v/>
      </c>
      <c r="CM1583" s="9"/>
      <c r="CN1583" s="9" t="str">
        <f>IF(CM1583="","",CM1582+CO1582-CM1583)</f>
        <v/>
      </c>
      <c r="CO1583" s="9"/>
      <c r="CP1583" s="78"/>
      <c r="CQ1583" s="78" t="str">
        <f t="shared" si="2915"/>
        <v/>
      </c>
      <c r="CR1583" s="9" t="str">
        <f>IF(CQ1583="","",CN1583*CQ1583)</f>
        <v/>
      </c>
      <c r="CS1583" s="10" t="str">
        <f>IF(CR1583="","",CR1583/(CJ1583*100))</f>
        <v/>
      </c>
      <c r="CT1583" s="7"/>
    </row>
    <row r="1584" spans="1:113" ht="15" customHeight="1">
      <c r="A1584" s="34">
        <v>286000</v>
      </c>
      <c r="B1584" s="15"/>
      <c r="C1584" s="9">
        <v>686</v>
      </c>
      <c r="D1584" s="9">
        <f t="shared" si="2886"/>
        <v>184</v>
      </c>
      <c r="E1584" s="9">
        <v>13</v>
      </c>
      <c r="F1584" s="9">
        <f t="shared" si="2887"/>
        <v>5</v>
      </c>
      <c r="G1584" s="9">
        <v>4</v>
      </c>
      <c r="H1584" s="9">
        <f t="shared" si="2888"/>
        <v>6</v>
      </c>
      <c r="I1584" s="9">
        <v>18</v>
      </c>
      <c r="J1584" s="62" t="str">
        <f t="shared" ref="J1584:K1584" si="2918">IF(C1584="","",J1580)</f>
        <v>グミッツェルプチ</v>
      </c>
      <c r="K1584" s="9">
        <f t="shared" si="2918"/>
        <v>188</v>
      </c>
      <c r="L1584" s="9">
        <f t="shared" si="2890"/>
        <v>1128</v>
      </c>
      <c r="M1584" s="10">
        <f t="shared" si="2891"/>
        <v>6.1304347826086958E-2</v>
      </c>
      <c r="N1584" s="7"/>
      <c r="P1584" s="15"/>
      <c r="Q1584" s="9">
        <v>459</v>
      </c>
      <c r="R1584" s="9">
        <f t="shared" si="2892"/>
        <v>83</v>
      </c>
      <c r="S1584" s="9">
        <v>8</v>
      </c>
      <c r="T1584" s="9">
        <f t="shared" si="2893"/>
        <v>2</v>
      </c>
      <c r="U1584" s="9">
        <v>28</v>
      </c>
      <c r="V1584" s="9">
        <f t="shared" si="2894"/>
        <v>2</v>
      </c>
      <c r="W1584" s="9">
        <v>13</v>
      </c>
      <c r="X1584" s="62" t="s">
        <v>529</v>
      </c>
      <c r="Y1584" s="9">
        <v>369</v>
      </c>
      <c r="Z1584" s="9">
        <f t="shared" si="2896"/>
        <v>738</v>
      </c>
      <c r="AA1584" s="10">
        <f t="shared" si="2897"/>
        <v>8.8915662650602412E-2</v>
      </c>
      <c r="AB1584" s="7"/>
      <c r="AD1584" s="15"/>
      <c r="AE1584" s="9">
        <v>0</v>
      </c>
      <c r="AF1584" s="9">
        <f t="shared" si="2898"/>
        <v>0</v>
      </c>
      <c r="AG1584" s="9">
        <v>0</v>
      </c>
      <c r="AH1584" s="9">
        <f t="shared" si="2899"/>
        <v>0</v>
      </c>
      <c r="AI1584" s="9"/>
      <c r="AJ1584" s="9" t="str">
        <f t="shared" si="2900"/>
        <v/>
      </c>
      <c r="AK1584" s="9">
        <v>25</v>
      </c>
      <c r="AL1584" s="62" t="s">
        <v>564</v>
      </c>
      <c r="AM1584" s="9">
        <v>440</v>
      </c>
      <c r="AN1584" s="9" t="str">
        <f t="shared" si="2901"/>
        <v/>
      </c>
      <c r="AO1584" s="10" t="str">
        <f t="shared" si="2902"/>
        <v/>
      </c>
      <c r="AP1584" s="7"/>
      <c r="AR1584" s="15" t="str">
        <f>IF(A1602="","",A1602)</f>
        <v/>
      </c>
      <c r="AS1584" s="8"/>
      <c r="AT1584" s="9" t="str">
        <f t="shared" si="2880"/>
        <v/>
      </c>
      <c r="AU1584" s="9"/>
      <c r="AV1584" s="9" t="str">
        <f t="shared" si="2881"/>
        <v/>
      </c>
      <c r="AW1584" s="9"/>
      <c r="AX1584" s="9" t="str">
        <f t="shared" si="2882"/>
        <v/>
      </c>
      <c r="AY1584" s="9"/>
      <c r="AZ1584" s="90"/>
      <c r="BA1584" s="78" t="str">
        <f t="shared" si="2883"/>
        <v/>
      </c>
      <c r="BB1584" s="9" t="str">
        <f t="shared" si="2884"/>
        <v/>
      </c>
      <c r="BC1584" s="10" t="str">
        <f t="shared" si="2885"/>
        <v/>
      </c>
      <c r="BD1584" s="7"/>
      <c r="BF1584" s="15" t="str">
        <f>IF(A1602="","",A1602)</f>
        <v/>
      </c>
      <c r="BG1584" s="8"/>
      <c r="BH1584" s="9" t="str">
        <f t="shared" si="2903"/>
        <v/>
      </c>
      <c r="BI1584" s="73"/>
      <c r="BJ1584" s="9" t="str">
        <f t="shared" si="2904"/>
        <v/>
      </c>
      <c r="BK1584" s="9"/>
      <c r="BL1584" s="9" t="str">
        <f t="shared" si="2905"/>
        <v/>
      </c>
      <c r="BM1584" s="9"/>
      <c r="BN1584" s="78" t="str">
        <f t="shared" si="2906"/>
        <v/>
      </c>
      <c r="BO1584" s="9" t="str">
        <f t="shared" si="2907"/>
        <v/>
      </c>
      <c r="BP1584" s="10" t="str">
        <f t="shared" si="2908"/>
        <v/>
      </c>
      <c r="BQ1584" s="7"/>
      <c r="BS1584" s="1"/>
      <c r="BT1584" s="89" t="str">
        <f>IF(A1602="","",A1602)</f>
        <v/>
      </c>
      <c r="BU1584" s="8"/>
      <c r="BV1584" s="9" t="str">
        <f t="shared" si="2909"/>
        <v/>
      </c>
      <c r="BW1584" s="9"/>
      <c r="BX1584" s="9" t="str">
        <f t="shared" si="2910"/>
        <v/>
      </c>
      <c r="BY1584" s="9"/>
      <c r="BZ1584" s="9" t="str">
        <f t="shared" si="2911"/>
        <v/>
      </c>
      <c r="CA1584" s="9"/>
      <c r="CB1584" s="78"/>
      <c r="CC1584" s="78" t="str">
        <f t="shared" si="2912"/>
        <v/>
      </c>
      <c r="CD1584" s="9" t="str">
        <f t="shared" si="2913"/>
        <v/>
      </c>
      <c r="CE1584" s="10" t="str">
        <f t="shared" si="2914"/>
        <v/>
      </c>
      <c r="CF1584" s="7"/>
      <c r="CH1584" s="89" t="str">
        <f>IF(N1602="","",N1602)</f>
        <v/>
      </c>
      <c r="CI1584" s="8"/>
      <c r="CJ1584" s="9" t="str">
        <f>IF(CI1584="","",CI1584-CI1583)</f>
        <v/>
      </c>
      <c r="CK1584" s="9"/>
      <c r="CL1584" s="9" t="str">
        <f>IF(CK1584="","",CK1584-CK1583)</f>
        <v/>
      </c>
      <c r="CM1584" s="9"/>
      <c r="CN1584" s="9" t="str">
        <f>IF(CM1584="","",CM1583+CO1583-CM1584)</f>
        <v/>
      </c>
      <c r="CO1584" s="9"/>
      <c r="CP1584" s="78"/>
      <c r="CQ1584" s="78" t="str">
        <f t="shared" si="2915"/>
        <v/>
      </c>
      <c r="CR1584" s="9" t="str">
        <f>IF(CQ1584="","",CN1584*CQ1584)</f>
        <v/>
      </c>
      <c r="CS1584" s="10" t="str">
        <f>IF(CR1584="","",CR1584/(CJ1584*100))</f>
        <v/>
      </c>
      <c r="CT1584" s="7"/>
    </row>
    <row r="1585" spans="1:98" ht="15" customHeight="1" thickBot="1">
      <c r="A1585" s="23"/>
      <c r="B1585" s="23"/>
      <c r="C1585" s="24">
        <v>541</v>
      </c>
      <c r="D1585" s="24">
        <f t="shared" si="2886"/>
        <v>153</v>
      </c>
      <c r="E1585" s="24">
        <v>17</v>
      </c>
      <c r="F1585" s="24">
        <f t="shared" si="2887"/>
        <v>4</v>
      </c>
      <c r="G1585" s="24">
        <v>6</v>
      </c>
      <c r="H1585" s="24">
        <f t="shared" si="2888"/>
        <v>4</v>
      </c>
      <c r="I1585" s="24">
        <v>1</v>
      </c>
      <c r="J1585" s="63" t="str">
        <f t="shared" ref="J1585:K1585" si="2919">IF(C1585="","",J1581)</f>
        <v>プロペラアヒル</v>
      </c>
      <c r="K1585" s="96">
        <f t="shared" si="2919"/>
        <v>180</v>
      </c>
      <c r="L1585" s="24">
        <f t="shared" si="2890"/>
        <v>720</v>
      </c>
      <c r="M1585" s="26">
        <f t="shared" si="2891"/>
        <v>4.7058823529411764E-2</v>
      </c>
      <c r="N1585" s="7"/>
      <c r="P1585" s="23"/>
      <c r="Q1585" s="24">
        <v>500</v>
      </c>
      <c r="R1585" s="24">
        <f t="shared" si="2892"/>
        <v>64</v>
      </c>
      <c r="S1585" s="24">
        <v>20</v>
      </c>
      <c r="T1585" s="24">
        <f t="shared" si="2893"/>
        <v>3</v>
      </c>
      <c r="U1585" s="24">
        <v>28</v>
      </c>
      <c r="V1585" s="24">
        <f t="shared" si="2894"/>
        <v>2</v>
      </c>
      <c r="W1585" s="24">
        <v>0</v>
      </c>
      <c r="X1585" s="63" t="s">
        <v>533</v>
      </c>
      <c r="Y1585" s="96">
        <v>352</v>
      </c>
      <c r="Z1585" s="24">
        <f t="shared" si="2896"/>
        <v>704</v>
      </c>
      <c r="AA1585" s="26">
        <f t="shared" si="2897"/>
        <v>0.11</v>
      </c>
      <c r="AB1585" s="7" t="s">
        <v>497</v>
      </c>
      <c r="AD1585" s="23"/>
      <c r="AE1585" s="24">
        <v>0</v>
      </c>
      <c r="AF1585" s="24">
        <f t="shared" si="2898"/>
        <v>0</v>
      </c>
      <c r="AG1585" s="24">
        <v>0</v>
      </c>
      <c r="AH1585" s="24">
        <f t="shared" si="2899"/>
        <v>0</v>
      </c>
      <c r="AI1585" s="24"/>
      <c r="AJ1585" s="24" t="str">
        <f t="shared" si="2900"/>
        <v/>
      </c>
      <c r="AK1585" s="24">
        <v>250</v>
      </c>
      <c r="AL1585" s="63" t="s">
        <v>565</v>
      </c>
      <c r="AM1585" s="96">
        <v>50</v>
      </c>
      <c r="AN1585" s="24" t="str">
        <f t="shared" si="2901"/>
        <v/>
      </c>
      <c r="AO1585" s="26" t="str">
        <f t="shared" si="2902"/>
        <v/>
      </c>
      <c r="AP1585" s="7"/>
      <c r="AR1585" s="89" t="str">
        <f>IF(A1606="","",A1606)</f>
        <v/>
      </c>
      <c r="AS1585" s="9"/>
      <c r="AT1585" s="9" t="str">
        <f t="shared" si="2880"/>
        <v/>
      </c>
      <c r="AU1585" s="9"/>
      <c r="AV1585" s="9" t="str">
        <f t="shared" si="2881"/>
        <v/>
      </c>
      <c r="AW1585" s="9"/>
      <c r="AX1585" s="9" t="str">
        <f t="shared" si="2882"/>
        <v/>
      </c>
      <c r="AY1585" s="9"/>
      <c r="AZ1585" s="90"/>
      <c r="BA1585" s="78" t="str">
        <f t="shared" si="2883"/>
        <v/>
      </c>
      <c r="BB1585" s="9" t="str">
        <f t="shared" si="2884"/>
        <v/>
      </c>
      <c r="BC1585" s="10" t="str">
        <f t="shared" si="2885"/>
        <v/>
      </c>
      <c r="BD1585" s="7"/>
      <c r="BF1585" s="89" t="str">
        <f>IF(A1606="","",A1606)</f>
        <v/>
      </c>
      <c r="BG1585" s="9"/>
      <c r="BH1585" s="9" t="str">
        <f t="shared" si="2903"/>
        <v/>
      </c>
      <c r="BI1585" s="73"/>
      <c r="BJ1585" s="9" t="str">
        <f t="shared" si="2904"/>
        <v/>
      </c>
      <c r="BK1585" s="9"/>
      <c r="BL1585" s="9" t="str">
        <f t="shared" si="2905"/>
        <v/>
      </c>
      <c r="BM1585" s="9"/>
      <c r="BN1585" s="78" t="str">
        <f t="shared" si="2906"/>
        <v/>
      </c>
      <c r="BO1585" s="9" t="str">
        <f t="shared" si="2907"/>
        <v/>
      </c>
      <c r="BP1585" s="10" t="str">
        <f t="shared" si="2908"/>
        <v/>
      </c>
      <c r="BQ1585" s="7"/>
      <c r="BS1585" s="1"/>
      <c r="BT1585" s="89" t="str">
        <f>IF(A1606="","",A1606)</f>
        <v/>
      </c>
      <c r="BU1585" s="9"/>
      <c r="BV1585" s="9" t="str">
        <f t="shared" si="2909"/>
        <v/>
      </c>
      <c r="BW1585" s="9"/>
      <c r="BX1585" s="9" t="str">
        <f t="shared" si="2910"/>
        <v/>
      </c>
      <c r="BY1585" s="9"/>
      <c r="BZ1585" s="9" t="str">
        <f t="shared" si="2911"/>
        <v/>
      </c>
      <c r="CA1585" s="9"/>
      <c r="CB1585" s="78"/>
      <c r="CC1585" s="78" t="str">
        <f t="shared" si="2912"/>
        <v/>
      </c>
      <c r="CD1585" s="9" t="str">
        <f t="shared" si="2913"/>
        <v/>
      </c>
      <c r="CE1585" s="10" t="str">
        <f t="shared" si="2914"/>
        <v/>
      </c>
      <c r="CF1585" s="7"/>
      <c r="CH1585" s="89" t="str">
        <f>IF(N1606="","",N1606)</f>
        <v/>
      </c>
      <c r="CI1585" s="9"/>
      <c r="CJ1585" s="9" t="str">
        <f>IF(CI1585="","",CI1585-CI1584)</f>
        <v/>
      </c>
      <c r="CK1585" s="9"/>
      <c r="CL1585" s="9" t="str">
        <f>IF(CK1585="","",CK1585-CK1584)</f>
        <v/>
      </c>
      <c r="CM1585" s="9"/>
      <c r="CN1585" s="9" t="str">
        <f>IF(CM1585="","",CM1584+CO1584-CM1585)</f>
        <v/>
      </c>
      <c r="CO1585" s="9"/>
      <c r="CP1585" s="78"/>
      <c r="CQ1585" s="78" t="str">
        <f t="shared" si="2915"/>
        <v/>
      </c>
      <c r="CR1585" s="9" t="str">
        <f>IF(CQ1585="","",CN1585*CQ1585)</f>
        <v/>
      </c>
      <c r="CS1585" s="10" t="str">
        <f>IF(CR1585="","",CR1585/(CJ1585*100))</f>
        <v/>
      </c>
      <c r="CT1585" s="7"/>
    </row>
    <row r="1586" spans="1:98" ht="15" customHeight="1" thickTop="1">
      <c r="A1586" s="89"/>
      <c r="B1586" s="6"/>
      <c r="C1586" s="78"/>
      <c r="D1586" s="78"/>
      <c r="E1586" s="78"/>
      <c r="F1586" s="28"/>
      <c r="G1586" s="78"/>
      <c r="H1586" s="78"/>
      <c r="I1586" s="78"/>
      <c r="J1586" s="90"/>
      <c r="K1586" s="91"/>
      <c r="L1586" s="28"/>
      <c r="M1586" s="29"/>
      <c r="N1586" s="7"/>
      <c r="P1586" s="89"/>
      <c r="Q1586" s="78"/>
      <c r="R1586" s="78"/>
      <c r="S1586" s="78"/>
      <c r="T1586" s="28"/>
      <c r="U1586" s="78"/>
      <c r="V1586" s="78"/>
      <c r="W1586" s="78"/>
      <c r="X1586" s="90"/>
      <c r="Y1586" s="91"/>
      <c r="Z1586" s="28"/>
      <c r="AA1586" s="29"/>
      <c r="AB1586" s="7"/>
      <c r="AD1586" s="89"/>
      <c r="AE1586" s="78"/>
      <c r="AF1586" s="78"/>
      <c r="AG1586" s="78"/>
      <c r="AH1586" s="28"/>
      <c r="AI1586" s="78"/>
      <c r="AJ1586" s="78"/>
      <c r="AK1586" s="78"/>
      <c r="AL1586" s="90"/>
      <c r="AM1586" s="91"/>
      <c r="AN1586" s="28"/>
      <c r="AO1586" s="29"/>
      <c r="AP1586" s="7"/>
      <c r="AR1586" s="15" t="str">
        <f>IF(A1592="","",A1592)</f>
        <v/>
      </c>
      <c r="AS1586" s="9"/>
      <c r="AT1586" s="9" t="str">
        <f t="shared" si="2880"/>
        <v/>
      </c>
      <c r="AU1586" s="9"/>
      <c r="AV1586" s="9" t="str">
        <f t="shared" si="2881"/>
        <v/>
      </c>
      <c r="AW1586" s="9"/>
      <c r="AX1586" s="9" t="str">
        <f t="shared" si="2882"/>
        <v/>
      </c>
      <c r="AY1586" s="9"/>
      <c r="AZ1586" s="90"/>
      <c r="BA1586" s="78" t="str">
        <f t="shared" si="2883"/>
        <v/>
      </c>
      <c r="BB1586" s="9" t="str">
        <f t="shared" si="2884"/>
        <v/>
      </c>
      <c r="BC1586" s="10" t="str">
        <f t="shared" si="2885"/>
        <v/>
      </c>
      <c r="BD1586" s="7"/>
      <c r="BF1586" s="15"/>
      <c r="BG1586" s="9"/>
      <c r="BH1586" s="9" t="str">
        <f t="shared" si="2903"/>
        <v/>
      </c>
      <c r="BI1586" s="73"/>
      <c r="BJ1586" s="9" t="str">
        <f t="shared" si="2904"/>
        <v/>
      </c>
      <c r="BK1586" s="9"/>
      <c r="BL1586" s="9" t="str">
        <f t="shared" si="2905"/>
        <v/>
      </c>
      <c r="BM1586" s="9"/>
      <c r="BN1586" s="78" t="str">
        <f t="shared" si="2906"/>
        <v/>
      </c>
      <c r="BO1586" s="9" t="str">
        <f t="shared" si="2907"/>
        <v/>
      </c>
      <c r="BP1586" s="10" t="str">
        <f t="shared" si="2908"/>
        <v/>
      </c>
      <c r="BQ1586" s="7"/>
      <c r="BS1586" s="1"/>
      <c r="BT1586" s="15"/>
      <c r="BU1586" s="9"/>
      <c r="BV1586" s="9" t="str">
        <f t="shared" si="2909"/>
        <v/>
      </c>
      <c r="BW1586" s="9"/>
      <c r="BX1586" s="9" t="str">
        <f t="shared" si="2910"/>
        <v/>
      </c>
      <c r="BY1586" s="9"/>
      <c r="BZ1586" s="9" t="str">
        <f t="shared" si="2911"/>
        <v/>
      </c>
      <c r="CA1586" s="9"/>
      <c r="CB1586" s="78"/>
      <c r="CC1586" s="78" t="str">
        <f t="shared" si="2912"/>
        <v/>
      </c>
      <c r="CD1586" s="9" t="str">
        <f t="shared" si="2913"/>
        <v/>
      </c>
      <c r="CE1586" s="10" t="str">
        <f t="shared" si="2914"/>
        <v/>
      </c>
      <c r="CF1586" s="7"/>
      <c r="CH1586" s="15"/>
      <c r="CI1586" s="9"/>
      <c r="CJ1586" s="9" t="str">
        <f>IF(CI1586="","",CI1586-CI1585)</f>
        <v/>
      </c>
      <c r="CK1586" s="9"/>
      <c r="CL1586" s="9" t="str">
        <f>IF(CK1586="","",CK1586-CK1585)</f>
        <v/>
      </c>
      <c r="CM1586" s="9"/>
      <c r="CN1586" s="9" t="str">
        <f>IF(CM1586="","",CM1585+CO1585-CM1586)</f>
        <v/>
      </c>
      <c r="CO1586" s="9"/>
      <c r="CP1586" s="78"/>
      <c r="CQ1586" s="78" t="str">
        <f t="shared" si="2915"/>
        <v/>
      </c>
      <c r="CR1586" s="9" t="str">
        <f>IF(CQ1586="","",CN1586*CQ1586)</f>
        <v/>
      </c>
      <c r="CS1586" s="10" t="str">
        <f>IF(CR1586="","",CR1586/(CJ1586*100))</f>
        <v/>
      </c>
      <c r="CT1586" s="7"/>
    </row>
    <row r="1587" spans="1:98" ht="15" customHeight="1">
      <c r="A1587" s="15"/>
      <c r="B1587" s="15"/>
      <c r="C1587" s="9"/>
      <c r="D1587" s="9"/>
      <c r="E1587" s="9"/>
      <c r="F1587" s="9"/>
      <c r="G1587" s="9"/>
      <c r="H1587" s="9"/>
      <c r="I1587" s="9"/>
      <c r="J1587" s="62"/>
      <c r="K1587" s="95"/>
      <c r="L1587" s="9"/>
      <c r="M1587" s="10"/>
      <c r="N1587" s="7"/>
      <c r="P1587" s="15"/>
      <c r="Q1587" s="9"/>
      <c r="R1587" s="9"/>
      <c r="S1587" s="9"/>
      <c r="T1587" s="9"/>
      <c r="U1587" s="9"/>
      <c r="V1587" s="9"/>
      <c r="W1587" s="9"/>
      <c r="X1587" s="62"/>
      <c r="Y1587" s="95"/>
      <c r="Z1587" s="9"/>
      <c r="AA1587" s="10"/>
      <c r="AB1587" s="7"/>
      <c r="AD1587" s="15"/>
      <c r="AE1587" s="9"/>
      <c r="AF1587" s="9"/>
      <c r="AG1587" s="9"/>
      <c r="AH1587" s="9"/>
      <c r="AI1587" s="9"/>
      <c r="AJ1587" s="9"/>
      <c r="AK1587" s="9"/>
      <c r="AL1587" s="67"/>
      <c r="AM1587" s="95"/>
      <c r="AN1587" s="9"/>
      <c r="AO1587" s="10"/>
      <c r="AP1587" s="7"/>
      <c r="AR1587" s="15"/>
      <c r="AS1587" s="9"/>
      <c r="AT1587" s="9"/>
      <c r="AU1587" s="9"/>
      <c r="AV1587" s="9"/>
      <c r="AW1587" s="9"/>
      <c r="AX1587" s="9"/>
      <c r="AY1587" s="9"/>
      <c r="AZ1587" s="90"/>
      <c r="BA1587" s="78" t="str">
        <f t="shared" si="2883"/>
        <v/>
      </c>
      <c r="BB1587" s="9"/>
      <c r="BC1587" s="10"/>
      <c r="BD1587" s="7"/>
      <c r="BF1587" s="15"/>
      <c r="BG1587" s="9"/>
      <c r="BH1587" s="9"/>
      <c r="BI1587" s="73"/>
      <c r="BJ1587" s="9"/>
      <c r="BK1587" s="9"/>
      <c r="BL1587" s="9"/>
      <c r="BM1587" s="9"/>
      <c r="BN1587" s="78" t="str">
        <f t="shared" si="2906"/>
        <v/>
      </c>
      <c r="BO1587" s="9"/>
      <c r="BP1587" s="10"/>
      <c r="BQ1587" s="7"/>
      <c r="BS1587" s="1"/>
      <c r="BT1587" s="15"/>
      <c r="BU1587" s="9"/>
      <c r="BV1587" s="9"/>
      <c r="BW1587" s="9"/>
      <c r="BX1587" s="9"/>
      <c r="BY1587" s="9"/>
      <c r="BZ1587" s="9"/>
      <c r="CA1587" s="9"/>
      <c r="CB1587" s="78"/>
      <c r="CC1587" s="78" t="str">
        <f t="shared" si="2912"/>
        <v/>
      </c>
      <c r="CD1587" s="9"/>
      <c r="CE1587" s="10"/>
      <c r="CF1587" s="7"/>
      <c r="CH1587" s="15"/>
      <c r="CI1587" s="9"/>
      <c r="CJ1587" s="9"/>
      <c r="CK1587" s="9"/>
      <c r="CL1587" s="9"/>
      <c r="CM1587" s="9"/>
      <c r="CN1587" s="9"/>
      <c r="CO1587" s="9"/>
      <c r="CP1587" s="78"/>
      <c r="CQ1587" s="78" t="str">
        <f t="shared" si="2915"/>
        <v/>
      </c>
      <c r="CR1587" s="9"/>
      <c r="CS1587" s="10"/>
      <c r="CT1587" s="7"/>
    </row>
    <row r="1588" spans="1:98" ht="15" customHeight="1">
      <c r="A1588" s="15"/>
      <c r="B1588" s="15"/>
      <c r="C1588" s="9"/>
      <c r="D1588" s="9"/>
      <c r="E1588" s="9"/>
      <c r="F1588" s="9"/>
      <c r="G1588" s="9"/>
      <c r="H1588" s="9"/>
      <c r="I1588" s="9"/>
      <c r="J1588" s="62"/>
      <c r="K1588" s="9"/>
      <c r="L1588" s="9"/>
      <c r="M1588" s="10"/>
      <c r="N1588" s="7"/>
      <c r="P1588" s="15"/>
      <c r="Q1588" s="9"/>
      <c r="R1588" s="9"/>
      <c r="S1588" s="9"/>
      <c r="T1588" s="9"/>
      <c r="U1588" s="9"/>
      <c r="V1588" s="9"/>
      <c r="W1588" s="9"/>
      <c r="X1588" s="62"/>
      <c r="Y1588" s="9"/>
      <c r="Z1588" s="9"/>
      <c r="AA1588" s="10"/>
      <c r="AB1588" s="7"/>
      <c r="AD1588" s="15"/>
      <c r="AE1588" s="9"/>
      <c r="AF1588" s="9"/>
      <c r="AG1588" s="9"/>
      <c r="AH1588" s="9"/>
      <c r="AI1588" s="9"/>
      <c r="AJ1588" s="9"/>
      <c r="AK1588" s="9"/>
      <c r="AL1588" s="67"/>
      <c r="AM1588" s="9"/>
      <c r="AN1588" s="9"/>
      <c r="AO1588" s="10"/>
      <c r="AP1588" s="7"/>
      <c r="AR1588" s="89"/>
      <c r="AS1588" s="9"/>
      <c r="AT1588" s="9" t="str">
        <f t="shared" ref="AT1588:AT1629" si="2920">IF(AS1588="","",AS1588-AS1587)</f>
        <v/>
      </c>
      <c r="AU1588" s="9"/>
      <c r="AV1588" s="9" t="str">
        <f t="shared" ref="AV1588:AV1630" si="2921">IF(AU1588="","",AU1588-AU1587)</f>
        <v/>
      </c>
      <c r="AW1588" s="9"/>
      <c r="AX1588" s="9" t="str">
        <f t="shared" ref="AX1588:AX1630" si="2922">IF(AW1588="","",AW1587+AY1587-AW1588)</f>
        <v/>
      </c>
      <c r="AY1588" s="9"/>
      <c r="AZ1588" s="90"/>
      <c r="BA1588" s="78" t="str">
        <f t="shared" si="2883"/>
        <v/>
      </c>
      <c r="BB1588" s="9" t="str">
        <f t="shared" ref="BB1588:BB1630" si="2923">IF(BA1588="","",AX1588*BA1588)</f>
        <v/>
      </c>
      <c r="BC1588" s="10" t="str">
        <f t="shared" ref="BC1588:BC1630" si="2924">IF(BB1588="","",BB1588/(AT1588*100))</f>
        <v/>
      </c>
      <c r="BD1588" s="7"/>
      <c r="BF1588" s="89"/>
      <c r="BG1588" s="9"/>
      <c r="BH1588" s="9" t="str">
        <f t="shared" ref="BH1588:BH1629" si="2925">IF(BG1588="","",BG1588-BG1587)</f>
        <v/>
      </c>
      <c r="BI1588" s="73"/>
      <c r="BJ1588" s="9" t="str">
        <f t="shared" ref="BJ1588:BJ1630" si="2926">IF(BI1588="","",BI1588-BI1587)</f>
        <v/>
      </c>
      <c r="BK1588" s="9"/>
      <c r="BL1588" s="9" t="str">
        <f t="shared" ref="BL1588:BL1630" si="2927">IF(BK1588="","",BK1587+BM1587-BK1588)</f>
        <v/>
      </c>
      <c r="BM1588" s="9"/>
      <c r="BN1588" s="78" t="str">
        <f t="shared" si="2906"/>
        <v/>
      </c>
      <c r="BO1588" s="9" t="str">
        <f t="shared" ref="BO1588:BO1630" si="2928">IF(BN1588="","",BL1588*BN1588)</f>
        <v/>
      </c>
      <c r="BP1588" s="10" t="str">
        <f t="shared" ref="BP1588:BP1630" si="2929">IF(BO1588="","",BO1588/(BH1588*100))</f>
        <v/>
      </c>
      <c r="BQ1588" s="7"/>
      <c r="BS1588" s="1"/>
      <c r="BT1588" s="89"/>
      <c r="BU1588" s="9"/>
      <c r="BV1588" s="9" t="str">
        <f t="shared" ref="BV1588:BV1629" si="2930">IF(BU1588="","",BU1588-BU1587)</f>
        <v/>
      </c>
      <c r="BW1588" s="9"/>
      <c r="BX1588" s="9" t="str">
        <f t="shared" ref="BX1588:BX1630" si="2931">IF(BW1588="","",BW1588-BW1587)</f>
        <v/>
      </c>
      <c r="BY1588" s="9"/>
      <c r="BZ1588" s="9" t="str">
        <f t="shared" ref="BZ1588:BZ1630" si="2932">IF(BY1588="","",BY1587+CA1587-BY1588)</f>
        <v/>
      </c>
      <c r="CA1588" s="9"/>
      <c r="CB1588" s="78"/>
      <c r="CC1588" s="78" t="str">
        <f t="shared" si="2912"/>
        <v/>
      </c>
      <c r="CD1588" s="9" t="str">
        <f t="shared" ref="CD1588:CD1630" si="2933">IF(CC1588="","",BZ1588*CC1588)</f>
        <v/>
      </c>
      <c r="CE1588" s="10" t="str">
        <f t="shared" ref="CE1588:CE1630" si="2934">IF(CD1588="","",CD1588/(BV1588*100))</f>
        <v/>
      </c>
      <c r="CF1588" s="7"/>
      <c r="CH1588" s="89"/>
      <c r="CI1588" s="9"/>
      <c r="CJ1588" s="9" t="str">
        <f t="shared" ref="CJ1588:CJ1629" si="2935">IF(CI1588="","",CI1588-CI1587)</f>
        <v/>
      </c>
      <c r="CK1588" s="9"/>
      <c r="CL1588" s="9" t="str">
        <f t="shared" ref="CL1588:CL1630" si="2936">IF(CK1588="","",CK1588-CK1587)</f>
        <v/>
      </c>
      <c r="CM1588" s="9"/>
      <c r="CN1588" s="9" t="str">
        <f t="shared" ref="CN1588:CN1630" si="2937">IF(CM1588="","",CM1587+CO1587-CM1588)</f>
        <v/>
      </c>
      <c r="CO1588" s="9"/>
      <c r="CP1588" s="78"/>
      <c r="CQ1588" s="78" t="str">
        <f t="shared" si="2915"/>
        <v/>
      </c>
      <c r="CR1588" s="9" t="str">
        <f t="shared" ref="CR1588:CR1630" si="2938">IF(CQ1588="","",CN1588*CQ1588)</f>
        <v/>
      </c>
      <c r="CS1588" s="10" t="str">
        <f t="shared" ref="CS1588:CS1630" si="2939">IF(CR1588="","",CR1588/(CJ1588*100))</f>
        <v/>
      </c>
      <c r="CT1588" s="7"/>
    </row>
    <row r="1589" spans="1:98" ht="15" customHeight="1" thickBot="1">
      <c r="A1589" s="23"/>
      <c r="B1589" s="23"/>
      <c r="C1589" s="24"/>
      <c r="D1589" s="24"/>
      <c r="E1589" s="24"/>
      <c r="F1589" s="24"/>
      <c r="G1589" s="24"/>
      <c r="H1589" s="24"/>
      <c r="I1589" s="24"/>
      <c r="J1589" s="63"/>
      <c r="K1589" s="96"/>
      <c r="L1589" s="24"/>
      <c r="M1589" s="26"/>
      <c r="N1589" s="7"/>
      <c r="P1589" s="23"/>
      <c r="Q1589" s="24"/>
      <c r="R1589" s="24"/>
      <c r="S1589" s="24"/>
      <c r="T1589" s="24"/>
      <c r="U1589" s="24"/>
      <c r="V1589" s="24"/>
      <c r="W1589" s="24"/>
      <c r="X1589" s="65"/>
      <c r="Y1589" s="96"/>
      <c r="Z1589" s="24"/>
      <c r="AA1589" s="26"/>
      <c r="AB1589" s="53"/>
      <c r="AD1589" s="23"/>
      <c r="AE1589" s="24"/>
      <c r="AF1589" s="24"/>
      <c r="AG1589" s="24"/>
      <c r="AH1589" s="24"/>
      <c r="AI1589" s="24"/>
      <c r="AJ1589" s="24"/>
      <c r="AK1589" s="24"/>
      <c r="AL1589" s="63"/>
      <c r="AM1589" s="96"/>
      <c r="AN1589" s="24"/>
      <c r="AO1589" s="26"/>
      <c r="AP1589" s="7"/>
      <c r="AR1589" s="15"/>
      <c r="AS1589" s="9"/>
      <c r="AT1589" s="9" t="str">
        <f t="shared" si="2920"/>
        <v/>
      </c>
      <c r="AU1589" s="9"/>
      <c r="AV1589" s="9" t="str">
        <f t="shared" si="2921"/>
        <v/>
      </c>
      <c r="AW1589" s="9"/>
      <c r="AX1589" s="9" t="str">
        <f t="shared" si="2922"/>
        <v/>
      </c>
      <c r="AY1589" s="9"/>
      <c r="AZ1589" s="90"/>
      <c r="BA1589" s="78" t="str">
        <f t="shared" si="2883"/>
        <v/>
      </c>
      <c r="BB1589" s="9" t="str">
        <f t="shared" si="2923"/>
        <v/>
      </c>
      <c r="BC1589" s="10" t="str">
        <f t="shared" si="2924"/>
        <v/>
      </c>
      <c r="BD1589" s="7"/>
      <c r="BF1589" s="15"/>
      <c r="BG1589" s="9"/>
      <c r="BH1589" s="9" t="str">
        <f t="shared" si="2925"/>
        <v/>
      </c>
      <c r="BI1589" s="73"/>
      <c r="BJ1589" s="9" t="str">
        <f t="shared" si="2926"/>
        <v/>
      </c>
      <c r="BK1589" s="9"/>
      <c r="BL1589" s="9" t="str">
        <f t="shared" si="2927"/>
        <v/>
      </c>
      <c r="BM1589" s="9"/>
      <c r="BN1589" s="78" t="str">
        <f t="shared" si="2906"/>
        <v/>
      </c>
      <c r="BO1589" s="9" t="str">
        <f t="shared" si="2928"/>
        <v/>
      </c>
      <c r="BP1589" s="10" t="str">
        <f t="shared" si="2929"/>
        <v/>
      </c>
      <c r="BQ1589" s="7"/>
      <c r="BS1589" s="1"/>
      <c r="BT1589" s="15"/>
      <c r="BU1589" s="9"/>
      <c r="BV1589" s="9" t="str">
        <f t="shared" si="2930"/>
        <v/>
      </c>
      <c r="BW1589" s="9"/>
      <c r="BX1589" s="9" t="str">
        <f t="shared" si="2931"/>
        <v/>
      </c>
      <c r="BY1589" s="9"/>
      <c r="BZ1589" s="9" t="str">
        <f t="shared" si="2932"/>
        <v/>
      </c>
      <c r="CA1589" s="9"/>
      <c r="CB1589" s="78"/>
      <c r="CC1589" s="78" t="str">
        <f t="shared" si="2912"/>
        <v/>
      </c>
      <c r="CD1589" s="9" t="str">
        <f t="shared" si="2933"/>
        <v/>
      </c>
      <c r="CE1589" s="10" t="str">
        <f t="shared" si="2934"/>
        <v/>
      </c>
      <c r="CF1589" s="7"/>
      <c r="CH1589" s="15"/>
      <c r="CI1589" s="9"/>
      <c r="CJ1589" s="9" t="str">
        <f t="shared" si="2935"/>
        <v/>
      </c>
      <c r="CK1589" s="9"/>
      <c r="CL1589" s="9" t="str">
        <f t="shared" si="2936"/>
        <v/>
      </c>
      <c r="CM1589" s="9"/>
      <c r="CN1589" s="9" t="str">
        <f t="shared" si="2937"/>
        <v/>
      </c>
      <c r="CO1589" s="9"/>
      <c r="CP1589" s="78"/>
      <c r="CQ1589" s="78" t="str">
        <f t="shared" si="2915"/>
        <v/>
      </c>
      <c r="CR1589" s="9" t="str">
        <f t="shared" si="2938"/>
        <v/>
      </c>
      <c r="CS1589" s="10" t="str">
        <f t="shared" si="2939"/>
        <v/>
      </c>
      <c r="CT1589" s="7"/>
    </row>
    <row r="1590" spans="1:98" ht="15" customHeight="1" thickTop="1">
      <c r="A1590" s="89"/>
      <c r="B1590" s="6"/>
      <c r="C1590" s="78"/>
      <c r="D1590" s="78"/>
      <c r="E1590" s="78"/>
      <c r="F1590" s="78"/>
      <c r="G1590" s="78"/>
      <c r="H1590" s="78"/>
      <c r="I1590" s="78"/>
      <c r="J1590" s="90"/>
      <c r="K1590" s="91"/>
      <c r="L1590" s="28"/>
      <c r="M1590" s="29"/>
      <c r="N1590" s="7"/>
      <c r="P1590" s="89"/>
      <c r="Q1590" s="78"/>
      <c r="R1590" s="78"/>
      <c r="S1590" s="78"/>
      <c r="T1590" s="78"/>
      <c r="U1590" s="78"/>
      <c r="V1590" s="78"/>
      <c r="W1590" s="78"/>
      <c r="X1590" s="90"/>
      <c r="Y1590" s="91"/>
      <c r="Z1590" s="28"/>
      <c r="AA1590" s="29"/>
      <c r="AB1590" s="7"/>
      <c r="AD1590" s="89"/>
      <c r="AE1590" s="78"/>
      <c r="AF1590" s="78"/>
      <c r="AG1590" s="78"/>
      <c r="AH1590" s="78"/>
      <c r="AI1590" s="78"/>
      <c r="AJ1590" s="78"/>
      <c r="AK1590" s="78"/>
      <c r="AL1590" s="90"/>
      <c r="AM1590" s="91"/>
      <c r="AN1590" s="28"/>
      <c r="AO1590" s="29"/>
      <c r="AP1590" s="7"/>
      <c r="AR1590" s="15"/>
      <c r="AS1590" s="9"/>
      <c r="AT1590" s="9" t="str">
        <f t="shared" si="2920"/>
        <v/>
      </c>
      <c r="AU1590" s="9"/>
      <c r="AV1590" s="9" t="str">
        <f t="shared" si="2921"/>
        <v/>
      </c>
      <c r="AW1590" s="9"/>
      <c r="AX1590" s="9" t="str">
        <f t="shared" si="2922"/>
        <v/>
      </c>
      <c r="AY1590" s="9"/>
      <c r="AZ1590" s="90"/>
      <c r="BA1590" s="78" t="str">
        <f t="shared" si="2883"/>
        <v/>
      </c>
      <c r="BB1590" s="9" t="str">
        <f t="shared" si="2923"/>
        <v/>
      </c>
      <c r="BC1590" s="10" t="str">
        <f t="shared" si="2924"/>
        <v/>
      </c>
      <c r="BD1590" s="7"/>
      <c r="BF1590" s="15"/>
      <c r="BG1590" s="9"/>
      <c r="BH1590" s="9" t="str">
        <f t="shared" si="2925"/>
        <v/>
      </c>
      <c r="BI1590" s="73"/>
      <c r="BJ1590" s="9" t="str">
        <f t="shared" si="2926"/>
        <v/>
      </c>
      <c r="BK1590" s="9"/>
      <c r="BL1590" s="9" t="str">
        <f t="shared" si="2927"/>
        <v/>
      </c>
      <c r="BM1590" s="9"/>
      <c r="BN1590" s="78" t="str">
        <f t="shared" si="2906"/>
        <v/>
      </c>
      <c r="BO1590" s="9" t="str">
        <f t="shared" si="2928"/>
        <v/>
      </c>
      <c r="BP1590" s="10" t="str">
        <f t="shared" si="2929"/>
        <v/>
      </c>
      <c r="BQ1590" s="7"/>
      <c r="BS1590" s="1"/>
      <c r="BT1590" s="15"/>
      <c r="BU1590" s="9"/>
      <c r="BV1590" s="9" t="str">
        <f t="shared" si="2930"/>
        <v/>
      </c>
      <c r="BW1590" s="9"/>
      <c r="BX1590" s="9" t="str">
        <f t="shared" si="2931"/>
        <v/>
      </c>
      <c r="BY1590" s="9"/>
      <c r="BZ1590" s="9" t="str">
        <f t="shared" si="2932"/>
        <v/>
      </c>
      <c r="CA1590" s="9"/>
      <c r="CB1590" s="78"/>
      <c r="CC1590" s="78" t="str">
        <f t="shared" si="2912"/>
        <v/>
      </c>
      <c r="CD1590" s="9" t="str">
        <f t="shared" si="2933"/>
        <v/>
      </c>
      <c r="CE1590" s="10" t="str">
        <f t="shared" si="2934"/>
        <v/>
      </c>
      <c r="CF1590" s="7"/>
      <c r="CH1590" s="15"/>
      <c r="CI1590" s="9"/>
      <c r="CJ1590" s="9" t="str">
        <f t="shared" si="2935"/>
        <v/>
      </c>
      <c r="CK1590" s="9"/>
      <c r="CL1590" s="9" t="str">
        <f t="shared" si="2936"/>
        <v/>
      </c>
      <c r="CM1590" s="9"/>
      <c r="CN1590" s="9" t="str">
        <f t="shared" si="2937"/>
        <v/>
      </c>
      <c r="CO1590" s="9"/>
      <c r="CP1590" s="78"/>
      <c r="CQ1590" s="78" t="str">
        <f t="shared" si="2915"/>
        <v/>
      </c>
      <c r="CR1590" s="9" t="str">
        <f t="shared" si="2938"/>
        <v/>
      </c>
      <c r="CS1590" s="10" t="str">
        <f t="shared" si="2939"/>
        <v/>
      </c>
      <c r="CT1590" s="7"/>
    </row>
    <row r="1591" spans="1:98" ht="15" customHeight="1">
      <c r="A1591" s="2"/>
      <c r="B1591" s="15"/>
      <c r="C1591" s="9"/>
      <c r="D1591" s="9"/>
      <c r="E1591" s="9"/>
      <c r="F1591" s="9"/>
      <c r="G1591" s="9"/>
      <c r="H1591" s="9"/>
      <c r="I1591" s="9"/>
      <c r="J1591" s="62"/>
      <c r="K1591" s="95"/>
      <c r="L1591" s="9"/>
      <c r="M1591" s="10"/>
      <c r="N1591" s="7"/>
      <c r="P1591" s="15"/>
      <c r="Q1591" s="9"/>
      <c r="R1591" s="9"/>
      <c r="S1591" s="9"/>
      <c r="T1591" s="9"/>
      <c r="U1591" s="9"/>
      <c r="V1591" s="9"/>
      <c r="W1591" s="9"/>
      <c r="X1591" s="62"/>
      <c r="Y1591" s="95"/>
      <c r="Z1591" s="9"/>
      <c r="AA1591" s="10"/>
      <c r="AB1591" s="7"/>
      <c r="AD1591" s="15"/>
      <c r="AE1591" s="9"/>
      <c r="AF1591" s="9"/>
      <c r="AG1591" s="9"/>
      <c r="AH1591" s="9"/>
      <c r="AI1591" s="9"/>
      <c r="AJ1591" s="9"/>
      <c r="AK1591" s="9"/>
      <c r="AL1591" s="62"/>
      <c r="AM1591" s="95"/>
      <c r="AN1591" s="9"/>
      <c r="AO1591" s="10"/>
      <c r="AP1591" s="7"/>
      <c r="AR1591" s="15"/>
      <c r="AS1591" s="9"/>
      <c r="AT1591" s="9" t="str">
        <f t="shared" si="2920"/>
        <v/>
      </c>
      <c r="AU1591" s="9"/>
      <c r="AV1591" s="9" t="str">
        <f t="shared" si="2921"/>
        <v/>
      </c>
      <c r="AW1591" s="9"/>
      <c r="AX1591" s="9" t="str">
        <f t="shared" si="2922"/>
        <v/>
      </c>
      <c r="AY1591" s="9"/>
      <c r="AZ1591" s="90"/>
      <c r="BA1591" s="78" t="str">
        <f t="shared" si="2883"/>
        <v/>
      </c>
      <c r="BB1591" s="9" t="str">
        <f t="shared" si="2923"/>
        <v/>
      </c>
      <c r="BC1591" s="10" t="str">
        <f t="shared" si="2924"/>
        <v/>
      </c>
      <c r="BD1591" s="7"/>
      <c r="BF1591" s="15"/>
      <c r="BG1591" s="9"/>
      <c r="BH1591" s="9" t="str">
        <f t="shared" si="2925"/>
        <v/>
      </c>
      <c r="BI1591" s="73"/>
      <c r="BJ1591" s="9" t="str">
        <f t="shared" si="2926"/>
        <v/>
      </c>
      <c r="BK1591" s="9"/>
      <c r="BL1591" s="9" t="str">
        <f t="shared" si="2927"/>
        <v/>
      </c>
      <c r="BM1591" s="9"/>
      <c r="BN1591" s="78" t="str">
        <f t="shared" si="2906"/>
        <v/>
      </c>
      <c r="BO1591" s="9" t="str">
        <f t="shared" si="2928"/>
        <v/>
      </c>
      <c r="BP1591" s="10" t="str">
        <f t="shared" si="2929"/>
        <v/>
      </c>
      <c r="BQ1591" s="7"/>
      <c r="BS1591" s="1"/>
      <c r="BT1591" s="15"/>
      <c r="BU1591" s="9"/>
      <c r="BV1591" s="9" t="str">
        <f t="shared" si="2930"/>
        <v/>
      </c>
      <c r="BW1591" s="9"/>
      <c r="BX1591" s="9" t="str">
        <f t="shared" si="2931"/>
        <v/>
      </c>
      <c r="BY1591" s="9"/>
      <c r="BZ1591" s="9" t="str">
        <f t="shared" si="2932"/>
        <v/>
      </c>
      <c r="CA1591" s="9"/>
      <c r="CB1591" s="78"/>
      <c r="CC1591" s="78" t="str">
        <f t="shared" si="2912"/>
        <v/>
      </c>
      <c r="CD1591" s="9" t="str">
        <f t="shared" si="2933"/>
        <v/>
      </c>
      <c r="CE1591" s="10" t="str">
        <f t="shared" si="2934"/>
        <v/>
      </c>
      <c r="CF1591" s="7"/>
      <c r="CH1591" s="15"/>
      <c r="CI1591" s="9"/>
      <c r="CJ1591" s="9" t="str">
        <f t="shared" si="2935"/>
        <v/>
      </c>
      <c r="CK1591" s="9"/>
      <c r="CL1591" s="9" t="str">
        <f t="shared" si="2936"/>
        <v/>
      </c>
      <c r="CM1591" s="9"/>
      <c r="CN1591" s="9" t="str">
        <f t="shared" si="2937"/>
        <v/>
      </c>
      <c r="CO1591" s="9"/>
      <c r="CP1591" s="78"/>
      <c r="CQ1591" s="78" t="str">
        <f t="shared" si="2915"/>
        <v/>
      </c>
      <c r="CR1591" s="9" t="str">
        <f t="shared" si="2938"/>
        <v/>
      </c>
      <c r="CS1591" s="10" t="str">
        <f t="shared" si="2939"/>
        <v/>
      </c>
      <c r="CT1591" s="7"/>
    </row>
    <row r="1592" spans="1:98" ht="15" customHeight="1">
      <c r="A1592" s="15"/>
      <c r="B1592" s="15"/>
      <c r="C1592" s="9"/>
      <c r="D1592" s="9"/>
      <c r="E1592" s="9"/>
      <c r="F1592" s="9"/>
      <c r="G1592" s="9"/>
      <c r="H1592" s="9"/>
      <c r="I1592" s="9"/>
      <c r="J1592" s="62"/>
      <c r="K1592" s="9"/>
      <c r="L1592" s="9"/>
      <c r="M1592" s="10"/>
      <c r="N1592" s="7"/>
      <c r="P1592" s="15"/>
      <c r="Q1592" s="9"/>
      <c r="R1592" s="9"/>
      <c r="S1592" s="9"/>
      <c r="T1592" s="9"/>
      <c r="U1592" s="9"/>
      <c r="V1592" s="9"/>
      <c r="W1592" s="9"/>
      <c r="X1592" s="62"/>
      <c r="Y1592" s="9"/>
      <c r="Z1592" s="9"/>
      <c r="AA1592" s="10"/>
      <c r="AB1592" s="7"/>
      <c r="AD1592" s="15"/>
      <c r="AE1592" s="9"/>
      <c r="AF1592" s="9"/>
      <c r="AG1592" s="9"/>
      <c r="AH1592" s="9"/>
      <c r="AI1592" s="9"/>
      <c r="AJ1592" s="9"/>
      <c r="AK1592" s="9"/>
      <c r="AL1592" s="67"/>
      <c r="AM1592" s="9"/>
      <c r="AN1592" s="9"/>
      <c r="AO1592" s="10"/>
      <c r="AP1592" s="7"/>
      <c r="AR1592" s="15"/>
      <c r="AS1592" s="9"/>
      <c r="AT1592" s="9" t="str">
        <f t="shared" si="2920"/>
        <v/>
      </c>
      <c r="AU1592" s="9"/>
      <c r="AV1592" s="9" t="str">
        <f t="shared" si="2921"/>
        <v/>
      </c>
      <c r="AW1592" s="9"/>
      <c r="AX1592" s="9" t="str">
        <f t="shared" si="2922"/>
        <v/>
      </c>
      <c r="AY1592" s="9"/>
      <c r="AZ1592" s="90"/>
      <c r="BA1592" s="78" t="str">
        <f t="shared" si="2883"/>
        <v/>
      </c>
      <c r="BB1592" s="9" t="str">
        <f t="shared" si="2923"/>
        <v/>
      </c>
      <c r="BC1592" s="10" t="str">
        <f t="shared" si="2924"/>
        <v/>
      </c>
      <c r="BD1592" s="7"/>
      <c r="BF1592" s="15"/>
      <c r="BG1592" s="9"/>
      <c r="BH1592" s="9" t="str">
        <f t="shared" si="2925"/>
        <v/>
      </c>
      <c r="BI1592" s="73"/>
      <c r="BJ1592" s="9" t="str">
        <f t="shared" si="2926"/>
        <v/>
      </c>
      <c r="BK1592" s="9"/>
      <c r="BL1592" s="9" t="str">
        <f t="shared" si="2927"/>
        <v/>
      </c>
      <c r="BM1592" s="9"/>
      <c r="BN1592" s="78" t="str">
        <f t="shared" si="2906"/>
        <v/>
      </c>
      <c r="BO1592" s="9" t="str">
        <f t="shared" si="2928"/>
        <v/>
      </c>
      <c r="BP1592" s="10" t="str">
        <f t="shared" si="2929"/>
        <v/>
      </c>
      <c r="BQ1592" s="7"/>
      <c r="BS1592" s="1"/>
      <c r="BT1592" s="15"/>
      <c r="BU1592" s="9"/>
      <c r="BV1592" s="9" t="str">
        <f t="shared" si="2930"/>
        <v/>
      </c>
      <c r="BW1592" s="9"/>
      <c r="BX1592" s="9" t="str">
        <f t="shared" si="2931"/>
        <v/>
      </c>
      <c r="BY1592" s="9"/>
      <c r="BZ1592" s="9" t="str">
        <f t="shared" si="2932"/>
        <v/>
      </c>
      <c r="CA1592" s="9"/>
      <c r="CB1592" s="78"/>
      <c r="CC1592" s="78" t="str">
        <f t="shared" si="2912"/>
        <v/>
      </c>
      <c r="CD1592" s="9" t="str">
        <f t="shared" si="2933"/>
        <v/>
      </c>
      <c r="CE1592" s="10" t="str">
        <f t="shared" si="2934"/>
        <v/>
      </c>
      <c r="CF1592" s="7"/>
      <c r="CH1592" s="15"/>
      <c r="CI1592" s="9"/>
      <c r="CJ1592" s="9" t="str">
        <f t="shared" si="2935"/>
        <v/>
      </c>
      <c r="CK1592" s="9"/>
      <c r="CL1592" s="9" t="str">
        <f t="shared" si="2936"/>
        <v/>
      </c>
      <c r="CM1592" s="9"/>
      <c r="CN1592" s="9" t="str">
        <f t="shared" si="2937"/>
        <v/>
      </c>
      <c r="CO1592" s="9"/>
      <c r="CP1592" s="78"/>
      <c r="CQ1592" s="78" t="str">
        <f t="shared" si="2915"/>
        <v/>
      </c>
      <c r="CR1592" s="9" t="str">
        <f t="shared" si="2938"/>
        <v/>
      </c>
      <c r="CS1592" s="10" t="str">
        <f t="shared" si="2939"/>
        <v/>
      </c>
      <c r="CT1592" s="7"/>
    </row>
    <row r="1593" spans="1:98" ht="15" customHeight="1" thickBot="1">
      <c r="A1593" s="23"/>
      <c r="B1593" s="23"/>
      <c r="C1593" s="24"/>
      <c r="D1593" s="24"/>
      <c r="E1593" s="24"/>
      <c r="F1593" s="24"/>
      <c r="G1593" s="24"/>
      <c r="H1593" s="24"/>
      <c r="I1593" s="24"/>
      <c r="J1593" s="63"/>
      <c r="K1593" s="96"/>
      <c r="L1593" s="24"/>
      <c r="M1593" s="26"/>
      <c r="N1593" s="7"/>
      <c r="P1593" s="23"/>
      <c r="Q1593" s="24"/>
      <c r="R1593" s="24"/>
      <c r="S1593" s="24"/>
      <c r="T1593" s="24"/>
      <c r="U1593" s="24"/>
      <c r="V1593" s="24"/>
      <c r="W1593" s="24"/>
      <c r="X1593" s="65"/>
      <c r="Y1593" s="96"/>
      <c r="Z1593" s="24"/>
      <c r="AA1593" s="26"/>
      <c r="AB1593" s="7"/>
      <c r="AD1593" s="23"/>
      <c r="AE1593" s="24"/>
      <c r="AF1593" s="24"/>
      <c r="AG1593" s="24"/>
      <c r="AH1593" s="24"/>
      <c r="AI1593" s="24"/>
      <c r="AJ1593" s="24"/>
      <c r="AK1593" s="24"/>
      <c r="AL1593" s="63"/>
      <c r="AM1593" s="96"/>
      <c r="AN1593" s="24"/>
      <c r="AO1593" s="26"/>
      <c r="AP1593" s="7"/>
      <c r="AR1593" s="15"/>
      <c r="AS1593" s="9"/>
      <c r="AT1593" s="9" t="str">
        <f t="shared" si="2920"/>
        <v/>
      </c>
      <c r="AU1593" s="9"/>
      <c r="AV1593" s="9" t="str">
        <f t="shared" si="2921"/>
        <v/>
      </c>
      <c r="AW1593" s="9"/>
      <c r="AX1593" s="9" t="str">
        <f t="shared" si="2922"/>
        <v/>
      </c>
      <c r="AY1593" s="9"/>
      <c r="AZ1593" s="90"/>
      <c r="BA1593" s="78" t="str">
        <f t="shared" si="2883"/>
        <v/>
      </c>
      <c r="BB1593" s="9" t="str">
        <f t="shared" si="2923"/>
        <v/>
      </c>
      <c r="BC1593" s="10" t="str">
        <f t="shared" si="2924"/>
        <v/>
      </c>
      <c r="BD1593" s="7"/>
      <c r="BF1593" s="15"/>
      <c r="BG1593" s="9"/>
      <c r="BH1593" s="9" t="str">
        <f t="shared" si="2925"/>
        <v/>
      </c>
      <c r="BI1593" s="73"/>
      <c r="BJ1593" s="9" t="str">
        <f t="shared" si="2926"/>
        <v/>
      </c>
      <c r="BK1593" s="9"/>
      <c r="BL1593" s="9" t="str">
        <f t="shared" si="2927"/>
        <v/>
      </c>
      <c r="BM1593" s="9"/>
      <c r="BN1593" s="78" t="str">
        <f t="shared" si="2906"/>
        <v/>
      </c>
      <c r="BO1593" s="9" t="str">
        <f t="shared" si="2928"/>
        <v/>
      </c>
      <c r="BP1593" s="10" t="str">
        <f t="shared" si="2929"/>
        <v/>
      </c>
      <c r="BQ1593" s="7"/>
      <c r="BS1593" s="1"/>
      <c r="BT1593" s="15"/>
      <c r="BU1593" s="9"/>
      <c r="BV1593" s="9" t="str">
        <f t="shared" si="2930"/>
        <v/>
      </c>
      <c r="BW1593" s="9"/>
      <c r="BX1593" s="9" t="str">
        <f t="shared" si="2931"/>
        <v/>
      </c>
      <c r="BY1593" s="9"/>
      <c r="BZ1593" s="9" t="str">
        <f t="shared" si="2932"/>
        <v/>
      </c>
      <c r="CA1593" s="9"/>
      <c r="CB1593" s="78"/>
      <c r="CC1593" s="78" t="str">
        <f t="shared" si="2912"/>
        <v/>
      </c>
      <c r="CD1593" s="9" t="str">
        <f t="shared" si="2933"/>
        <v/>
      </c>
      <c r="CE1593" s="10" t="str">
        <f t="shared" si="2934"/>
        <v/>
      </c>
      <c r="CF1593" s="7"/>
      <c r="CH1593" s="15"/>
      <c r="CI1593" s="9"/>
      <c r="CJ1593" s="9" t="str">
        <f t="shared" si="2935"/>
        <v/>
      </c>
      <c r="CK1593" s="9"/>
      <c r="CL1593" s="9" t="str">
        <f t="shared" si="2936"/>
        <v/>
      </c>
      <c r="CM1593" s="9"/>
      <c r="CN1593" s="9" t="str">
        <f t="shared" si="2937"/>
        <v/>
      </c>
      <c r="CO1593" s="9"/>
      <c r="CP1593" s="78"/>
      <c r="CQ1593" s="78" t="str">
        <f t="shared" si="2915"/>
        <v/>
      </c>
      <c r="CR1593" s="9" t="str">
        <f t="shared" si="2938"/>
        <v/>
      </c>
      <c r="CS1593" s="10" t="str">
        <f t="shared" si="2939"/>
        <v/>
      </c>
      <c r="CT1593" s="7"/>
    </row>
    <row r="1594" spans="1:98" ht="15" customHeight="1" thickTop="1">
      <c r="A1594" s="89"/>
      <c r="B1594" s="6" t="str">
        <f>IF(A1594="","",SUM(D1594:D1597)+SUM(R1594:R1597)+BV1582+BH1582+SUM(AF1594:AF1597))</f>
        <v/>
      </c>
      <c r="C1594" s="78"/>
      <c r="D1594" s="78" t="str">
        <f t="shared" ref="D1594:D1625" si="2940">IF(C1594="","",C1594-C1590)</f>
        <v/>
      </c>
      <c r="E1594" s="78"/>
      <c r="F1594" s="28" t="str">
        <f t="shared" ref="F1594:F1625" si="2941">IF(E1594="","",E1594-E1590)</f>
        <v/>
      </c>
      <c r="G1594" s="78"/>
      <c r="H1594" s="78" t="str">
        <f t="shared" ref="H1594:H1625" si="2942">IF(G1594="","",G1590+I1590-G1594)</f>
        <v/>
      </c>
      <c r="I1594" s="78"/>
      <c r="J1594" s="90" t="str">
        <f t="shared" ref="J1594:K1594" si="2943">IF(C1594="","",J1590)</f>
        <v/>
      </c>
      <c r="K1594" s="91" t="str">
        <f t="shared" si="2943"/>
        <v/>
      </c>
      <c r="L1594" s="28" t="str">
        <f t="shared" ref="L1594:L1625" si="2944">IF(G1594="","",H1594*K1594)</f>
        <v/>
      </c>
      <c r="M1594" s="29" t="str">
        <f t="shared" ref="M1594:M1629" si="2945">IF(H1594="","",L1594/(D1594*100))</f>
        <v/>
      </c>
      <c r="N1594" s="7"/>
      <c r="P1594" s="89" t="str">
        <f>IF(A1594="","",A1594)</f>
        <v/>
      </c>
      <c r="Q1594" s="78"/>
      <c r="R1594" s="78" t="str">
        <f t="shared" ref="R1594:R1625" si="2946">IF(Q1594="","",Q1594-Q1590)</f>
        <v/>
      </c>
      <c r="S1594" s="78"/>
      <c r="T1594" s="28" t="str">
        <f t="shared" ref="T1594:T1625" si="2947">IF(S1594="","",S1594-S1590)</f>
        <v/>
      </c>
      <c r="U1594" s="78"/>
      <c r="V1594" s="78" t="str">
        <f t="shared" ref="V1594:V1625" si="2948">IF(U1594="","",U1590+W1590-U1594)</f>
        <v/>
      </c>
      <c r="W1594" s="78"/>
      <c r="X1594" s="90" t="str">
        <f t="shared" ref="X1594:Y1594" si="2949">IF(Q1594="","",X1590)</f>
        <v/>
      </c>
      <c r="Y1594" s="91" t="str">
        <f t="shared" si="2949"/>
        <v/>
      </c>
      <c r="Z1594" s="28" t="str">
        <f t="shared" ref="Z1594:Z1625" si="2950">IF(U1594="","",V1594*Y1594)</f>
        <v/>
      </c>
      <c r="AA1594" s="29" t="str">
        <f t="shared" ref="AA1594:AA1629" si="2951">IF(V1594="","",Z1594/(R1594*100))</f>
        <v/>
      </c>
      <c r="AB1594" s="7"/>
      <c r="AD1594" s="89" t="str">
        <f>IF(A1594="","",A1594)</f>
        <v/>
      </c>
      <c r="AE1594" s="78"/>
      <c r="AF1594" s="78" t="str">
        <f t="shared" ref="AF1594:AF1625" si="2952">IF(AE1594="","",AE1594-AE1590)</f>
        <v/>
      </c>
      <c r="AG1594" s="78"/>
      <c r="AH1594" s="28" t="str">
        <f t="shared" ref="AH1594:AH1625" si="2953">IF(AG1594="","",AG1594-AG1590)</f>
        <v/>
      </c>
      <c r="AI1594" s="78"/>
      <c r="AJ1594" s="78" t="str">
        <f t="shared" ref="AJ1594:AJ1625" si="2954">IF(AI1594="","",AI1590+AK1590-AI1594)</f>
        <v/>
      </c>
      <c r="AK1594" s="78"/>
      <c r="AL1594" s="90" t="str">
        <f t="shared" ref="AL1594:AM1594" si="2955">IF(AE1594="","",AL1590)</f>
        <v/>
      </c>
      <c r="AM1594" s="91" t="str">
        <f t="shared" si="2955"/>
        <v/>
      </c>
      <c r="AN1594" s="28" t="str">
        <f t="shared" ref="AN1594:AN1625" si="2956">IF(AI1594="","",AJ1594*AM1594)</f>
        <v/>
      </c>
      <c r="AO1594" s="29" t="str">
        <f t="shared" ref="AO1594:AO1629" si="2957">IF(AJ1594="","",AN1594/(AF1594*100))</f>
        <v/>
      </c>
      <c r="AP1594" s="7"/>
      <c r="AR1594" s="15"/>
      <c r="AS1594" s="9"/>
      <c r="AT1594" s="9" t="str">
        <f t="shared" si="2920"/>
        <v/>
      </c>
      <c r="AU1594" s="9"/>
      <c r="AV1594" s="9" t="str">
        <f t="shared" si="2921"/>
        <v/>
      </c>
      <c r="AW1594" s="9"/>
      <c r="AX1594" s="9" t="str">
        <f t="shared" si="2922"/>
        <v/>
      </c>
      <c r="AY1594" s="9"/>
      <c r="AZ1594" s="90"/>
      <c r="BA1594" s="78" t="str">
        <f t="shared" si="2883"/>
        <v/>
      </c>
      <c r="BB1594" s="9" t="str">
        <f t="shared" si="2923"/>
        <v/>
      </c>
      <c r="BC1594" s="10" t="str">
        <f t="shared" si="2924"/>
        <v/>
      </c>
      <c r="BD1594" s="7"/>
      <c r="BF1594" s="15"/>
      <c r="BG1594" s="9"/>
      <c r="BH1594" s="9" t="str">
        <f t="shared" si="2925"/>
        <v/>
      </c>
      <c r="BI1594" s="73"/>
      <c r="BJ1594" s="9" t="str">
        <f t="shared" si="2926"/>
        <v/>
      </c>
      <c r="BK1594" s="9"/>
      <c r="BL1594" s="9" t="str">
        <f t="shared" si="2927"/>
        <v/>
      </c>
      <c r="BM1594" s="9"/>
      <c r="BN1594" s="78" t="str">
        <f t="shared" si="2906"/>
        <v/>
      </c>
      <c r="BO1594" s="9" t="str">
        <f t="shared" si="2928"/>
        <v/>
      </c>
      <c r="BP1594" s="10" t="str">
        <f t="shared" si="2929"/>
        <v/>
      </c>
      <c r="BQ1594" s="7"/>
      <c r="BS1594" s="1"/>
      <c r="BT1594" s="15"/>
      <c r="BU1594" s="9"/>
      <c r="BV1594" s="9" t="str">
        <f t="shared" si="2930"/>
        <v/>
      </c>
      <c r="BW1594" s="9"/>
      <c r="BX1594" s="9" t="str">
        <f t="shared" si="2931"/>
        <v/>
      </c>
      <c r="BY1594" s="9"/>
      <c r="BZ1594" s="9" t="str">
        <f t="shared" si="2932"/>
        <v/>
      </c>
      <c r="CA1594" s="9"/>
      <c r="CB1594" s="78"/>
      <c r="CC1594" s="78" t="str">
        <f t="shared" si="2912"/>
        <v/>
      </c>
      <c r="CD1594" s="9" t="str">
        <f t="shared" si="2933"/>
        <v/>
      </c>
      <c r="CE1594" s="10" t="str">
        <f t="shared" si="2934"/>
        <v/>
      </c>
      <c r="CF1594" s="7"/>
      <c r="CH1594" s="15"/>
      <c r="CI1594" s="9"/>
      <c r="CJ1594" s="9" t="str">
        <f t="shared" si="2935"/>
        <v/>
      </c>
      <c r="CK1594" s="9"/>
      <c r="CL1594" s="9" t="str">
        <f t="shared" si="2936"/>
        <v/>
      </c>
      <c r="CM1594" s="9"/>
      <c r="CN1594" s="9" t="str">
        <f t="shared" si="2937"/>
        <v/>
      </c>
      <c r="CO1594" s="9"/>
      <c r="CP1594" s="78"/>
      <c r="CQ1594" s="78" t="str">
        <f t="shared" si="2915"/>
        <v/>
      </c>
      <c r="CR1594" s="9" t="str">
        <f t="shared" si="2938"/>
        <v/>
      </c>
      <c r="CS1594" s="10" t="str">
        <f t="shared" si="2939"/>
        <v/>
      </c>
      <c r="CT1594" s="7"/>
    </row>
    <row r="1595" spans="1:98" ht="15" customHeight="1">
      <c r="A1595" s="15"/>
      <c r="B1595" s="15"/>
      <c r="C1595" s="9"/>
      <c r="D1595" s="9" t="str">
        <f t="shared" si="2940"/>
        <v/>
      </c>
      <c r="E1595" s="9"/>
      <c r="F1595" s="9" t="str">
        <f t="shared" si="2941"/>
        <v/>
      </c>
      <c r="G1595" s="9"/>
      <c r="H1595" s="9" t="str">
        <f t="shared" si="2942"/>
        <v/>
      </c>
      <c r="I1595" s="9"/>
      <c r="J1595" s="62" t="str">
        <f t="shared" ref="J1595:K1595" si="2958">IF(C1595="","",J1591)</f>
        <v/>
      </c>
      <c r="K1595" s="95" t="str">
        <f t="shared" si="2958"/>
        <v/>
      </c>
      <c r="L1595" s="9" t="str">
        <f t="shared" si="2944"/>
        <v/>
      </c>
      <c r="M1595" s="10" t="str">
        <f t="shared" si="2945"/>
        <v/>
      </c>
      <c r="N1595" s="7"/>
      <c r="P1595" s="15"/>
      <c r="Q1595" s="9"/>
      <c r="R1595" s="9" t="str">
        <f t="shared" si="2946"/>
        <v/>
      </c>
      <c r="S1595" s="9"/>
      <c r="T1595" s="9" t="str">
        <f t="shared" si="2947"/>
        <v/>
      </c>
      <c r="U1595" s="9"/>
      <c r="V1595" s="9" t="str">
        <f t="shared" si="2948"/>
        <v/>
      </c>
      <c r="X1595" s="62" t="str">
        <f t="shared" ref="X1595:Y1595" si="2959">IF(Q1595="","",X1591)</f>
        <v/>
      </c>
      <c r="Y1595" s="9" t="str">
        <f t="shared" si="2959"/>
        <v/>
      </c>
      <c r="Z1595" s="9" t="str">
        <f t="shared" si="2950"/>
        <v/>
      </c>
      <c r="AA1595" s="10" t="str">
        <f t="shared" si="2951"/>
        <v/>
      </c>
      <c r="AB1595" s="7"/>
      <c r="AD1595" s="15"/>
      <c r="AE1595" s="9"/>
      <c r="AF1595" s="9" t="str">
        <f t="shared" si="2952"/>
        <v/>
      </c>
      <c r="AG1595" s="9"/>
      <c r="AH1595" s="9" t="str">
        <f t="shared" si="2953"/>
        <v/>
      </c>
      <c r="AI1595" s="9"/>
      <c r="AJ1595" s="9" t="str">
        <f t="shared" si="2954"/>
        <v/>
      </c>
      <c r="AL1595" s="62" t="str">
        <f t="shared" ref="AL1595:AM1595" si="2960">IF(AE1595="","",AL1591)</f>
        <v/>
      </c>
      <c r="AM1595" s="9" t="str">
        <f t="shared" si="2960"/>
        <v/>
      </c>
      <c r="AN1595" s="9" t="str">
        <f t="shared" si="2956"/>
        <v/>
      </c>
      <c r="AO1595" s="10" t="str">
        <f t="shared" si="2957"/>
        <v/>
      </c>
      <c r="AP1595" s="7"/>
      <c r="AR1595" s="15"/>
      <c r="AS1595" s="9"/>
      <c r="AT1595" s="9" t="str">
        <f t="shared" si="2920"/>
        <v/>
      </c>
      <c r="AU1595" s="9"/>
      <c r="AV1595" s="9" t="str">
        <f t="shared" si="2921"/>
        <v/>
      </c>
      <c r="AW1595" s="9"/>
      <c r="AX1595" s="9" t="str">
        <f t="shared" si="2922"/>
        <v/>
      </c>
      <c r="AY1595" s="9"/>
      <c r="AZ1595" s="62"/>
      <c r="BA1595" s="9"/>
      <c r="BB1595" s="9" t="str">
        <f t="shared" si="2923"/>
        <v/>
      </c>
      <c r="BC1595" s="10" t="str">
        <f t="shared" si="2924"/>
        <v/>
      </c>
      <c r="BD1595" s="7"/>
      <c r="BF1595" s="15"/>
      <c r="BG1595" s="9"/>
      <c r="BH1595" s="9" t="str">
        <f t="shared" si="2925"/>
        <v/>
      </c>
      <c r="BI1595" s="73"/>
      <c r="BJ1595" s="9" t="str">
        <f t="shared" si="2926"/>
        <v/>
      </c>
      <c r="BK1595" s="9"/>
      <c r="BL1595" s="9" t="str">
        <f t="shared" si="2927"/>
        <v/>
      </c>
      <c r="BM1595" s="9"/>
      <c r="BN1595" s="9"/>
      <c r="BO1595" s="9" t="str">
        <f t="shared" si="2928"/>
        <v/>
      </c>
      <c r="BP1595" s="10" t="str">
        <f t="shared" si="2929"/>
        <v/>
      </c>
      <c r="BQ1595" s="7"/>
      <c r="BS1595" s="1"/>
      <c r="BT1595" s="15"/>
      <c r="BU1595" s="9"/>
      <c r="BV1595" s="9" t="str">
        <f t="shared" si="2930"/>
        <v/>
      </c>
      <c r="BW1595" s="9"/>
      <c r="BX1595" s="9" t="str">
        <f t="shared" si="2931"/>
        <v/>
      </c>
      <c r="BY1595" s="9"/>
      <c r="BZ1595" s="9" t="str">
        <f t="shared" si="2932"/>
        <v/>
      </c>
      <c r="CA1595" s="9"/>
      <c r="CB1595" s="9"/>
      <c r="CC1595" s="9"/>
      <c r="CD1595" s="9" t="str">
        <f t="shared" si="2933"/>
        <v/>
      </c>
      <c r="CE1595" s="10" t="str">
        <f t="shared" si="2934"/>
        <v/>
      </c>
      <c r="CF1595" s="7"/>
      <c r="CH1595" s="15"/>
      <c r="CI1595" s="9"/>
      <c r="CJ1595" s="9" t="str">
        <f t="shared" si="2935"/>
        <v/>
      </c>
      <c r="CK1595" s="9"/>
      <c r="CL1595" s="9" t="str">
        <f t="shared" si="2936"/>
        <v/>
      </c>
      <c r="CM1595" s="9"/>
      <c r="CN1595" s="9" t="str">
        <f t="shared" si="2937"/>
        <v/>
      </c>
      <c r="CO1595" s="9"/>
      <c r="CP1595" s="9"/>
      <c r="CQ1595" s="9"/>
      <c r="CR1595" s="9" t="str">
        <f t="shared" si="2938"/>
        <v/>
      </c>
      <c r="CS1595" s="10" t="str">
        <f t="shared" si="2939"/>
        <v/>
      </c>
      <c r="CT1595" s="7"/>
    </row>
    <row r="1596" spans="1:98" ht="15" customHeight="1">
      <c r="A1596" s="15"/>
      <c r="B1596" s="15"/>
      <c r="C1596" s="9"/>
      <c r="D1596" s="9" t="str">
        <f t="shared" si="2940"/>
        <v/>
      </c>
      <c r="E1596" s="9"/>
      <c r="F1596" s="9" t="str">
        <f t="shared" si="2941"/>
        <v/>
      </c>
      <c r="G1596" s="9"/>
      <c r="H1596" s="9" t="str">
        <f t="shared" si="2942"/>
        <v/>
      </c>
      <c r="I1596" s="9"/>
      <c r="J1596" s="62" t="str">
        <f t="shared" ref="J1596:K1596" si="2961">IF(C1596="","",J1592)</f>
        <v/>
      </c>
      <c r="K1596" s="9" t="str">
        <f t="shared" si="2961"/>
        <v/>
      </c>
      <c r="L1596" s="9" t="str">
        <f t="shared" si="2944"/>
        <v/>
      </c>
      <c r="M1596" s="10" t="str">
        <f t="shared" si="2945"/>
        <v/>
      </c>
      <c r="N1596" s="7"/>
      <c r="P1596" s="15"/>
      <c r="Q1596" s="9"/>
      <c r="R1596" s="9" t="str">
        <f t="shared" si="2946"/>
        <v/>
      </c>
      <c r="S1596" s="9"/>
      <c r="T1596" s="9" t="str">
        <f t="shared" si="2947"/>
        <v/>
      </c>
      <c r="U1596" s="9"/>
      <c r="V1596" s="9" t="str">
        <f t="shared" si="2948"/>
        <v/>
      </c>
      <c r="W1596" s="9"/>
      <c r="X1596" s="62" t="str">
        <f t="shared" ref="X1596:Y1596" si="2962">IF(Q1596="","",X1592)</f>
        <v/>
      </c>
      <c r="Y1596" s="9" t="str">
        <f t="shared" si="2962"/>
        <v/>
      </c>
      <c r="Z1596" s="9" t="str">
        <f t="shared" si="2950"/>
        <v/>
      </c>
      <c r="AA1596" s="10" t="str">
        <f t="shared" si="2951"/>
        <v/>
      </c>
      <c r="AB1596" s="7"/>
      <c r="AD1596" s="15"/>
      <c r="AE1596" s="9"/>
      <c r="AF1596" s="9" t="str">
        <f t="shared" si="2952"/>
        <v/>
      </c>
      <c r="AG1596" s="9"/>
      <c r="AH1596" s="9" t="str">
        <f t="shared" si="2953"/>
        <v/>
      </c>
      <c r="AI1596" s="9"/>
      <c r="AJ1596" s="9" t="str">
        <f t="shared" si="2954"/>
        <v/>
      </c>
      <c r="AK1596" s="9"/>
      <c r="AL1596" s="62" t="str">
        <f t="shared" ref="AL1596:AM1596" si="2963">IF(AE1596="","",AL1592)</f>
        <v/>
      </c>
      <c r="AM1596" s="9" t="str">
        <f t="shared" si="2963"/>
        <v/>
      </c>
      <c r="AN1596" s="9" t="str">
        <f t="shared" si="2956"/>
        <v/>
      </c>
      <c r="AO1596" s="10" t="str">
        <f t="shared" si="2957"/>
        <v/>
      </c>
      <c r="AP1596" s="7"/>
      <c r="AR1596" s="15"/>
      <c r="AS1596" s="9"/>
      <c r="AT1596" s="9" t="str">
        <f t="shared" si="2920"/>
        <v/>
      </c>
      <c r="AU1596" s="9"/>
      <c r="AV1596" s="9" t="str">
        <f t="shared" si="2921"/>
        <v/>
      </c>
      <c r="AW1596" s="9"/>
      <c r="AX1596" s="9" t="str">
        <f t="shared" si="2922"/>
        <v/>
      </c>
      <c r="AY1596" s="9"/>
      <c r="AZ1596" s="62"/>
      <c r="BA1596" s="9"/>
      <c r="BB1596" s="9" t="str">
        <f t="shared" si="2923"/>
        <v/>
      </c>
      <c r="BC1596" s="10" t="str">
        <f t="shared" si="2924"/>
        <v/>
      </c>
      <c r="BD1596" s="7"/>
      <c r="BF1596" s="15"/>
      <c r="BG1596" s="9"/>
      <c r="BH1596" s="9" t="str">
        <f t="shared" si="2925"/>
        <v/>
      </c>
      <c r="BI1596" s="73"/>
      <c r="BJ1596" s="9" t="str">
        <f t="shared" si="2926"/>
        <v/>
      </c>
      <c r="BK1596" s="9"/>
      <c r="BL1596" s="9" t="str">
        <f t="shared" si="2927"/>
        <v/>
      </c>
      <c r="BM1596" s="9"/>
      <c r="BN1596" s="9"/>
      <c r="BO1596" s="9" t="str">
        <f t="shared" si="2928"/>
        <v/>
      </c>
      <c r="BP1596" s="10" t="str">
        <f t="shared" si="2929"/>
        <v/>
      </c>
      <c r="BQ1596" s="7"/>
      <c r="BS1596" s="1"/>
      <c r="BT1596" s="15"/>
      <c r="BU1596" s="9"/>
      <c r="BV1596" s="9" t="str">
        <f t="shared" si="2930"/>
        <v/>
      </c>
      <c r="BW1596" s="9"/>
      <c r="BX1596" s="9" t="str">
        <f t="shared" si="2931"/>
        <v/>
      </c>
      <c r="BY1596" s="9"/>
      <c r="BZ1596" s="9" t="str">
        <f t="shared" si="2932"/>
        <v/>
      </c>
      <c r="CA1596" s="9"/>
      <c r="CB1596" s="9"/>
      <c r="CC1596" s="9"/>
      <c r="CD1596" s="9" t="str">
        <f t="shared" si="2933"/>
        <v/>
      </c>
      <c r="CE1596" s="10" t="str">
        <f t="shared" si="2934"/>
        <v/>
      </c>
      <c r="CF1596" s="7"/>
      <c r="CH1596" s="15"/>
      <c r="CI1596" s="9"/>
      <c r="CJ1596" s="9" t="str">
        <f t="shared" si="2935"/>
        <v/>
      </c>
      <c r="CK1596" s="9"/>
      <c r="CL1596" s="9" t="str">
        <f t="shared" si="2936"/>
        <v/>
      </c>
      <c r="CM1596" s="9"/>
      <c r="CN1596" s="9" t="str">
        <f t="shared" si="2937"/>
        <v/>
      </c>
      <c r="CO1596" s="9"/>
      <c r="CP1596" s="9"/>
      <c r="CQ1596" s="9"/>
      <c r="CR1596" s="9" t="str">
        <f t="shared" si="2938"/>
        <v/>
      </c>
      <c r="CS1596" s="10" t="str">
        <f t="shared" si="2939"/>
        <v/>
      </c>
      <c r="CT1596" s="7"/>
    </row>
    <row r="1597" spans="1:98" ht="15" customHeight="1" thickBot="1">
      <c r="A1597" s="23"/>
      <c r="B1597" s="23"/>
      <c r="C1597" s="24"/>
      <c r="D1597" s="24" t="str">
        <f t="shared" si="2940"/>
        <v/>
      </c>
      <c r="E1597" s="24"/>
      <c r="F1597" s="24" t="str">
        <f t="shared" si="2941"/>
        <v/>
      </c>
      <c r="G1597" s="24"/>
      <c r="H1597" s="24" t="str">
        <f t="shared" si="2942"/>
        <v/>
      </c>
      <c r="I1597" s="24"/>
      <c r="J1597" s="63" t="str">
        <f t="shared" ref="J1597:K1597" si="2964">IF(C1597="","",J1593)</f>
        <v/>
      </c>
      <c r="K1597" s="96" t="str">
        <f t="shared" si="2964"/>
        <v/>
      </c>
      <c r="L1597" s="24" t="str">
        <f t="shared" si="2944"/>
        <v/>
      </c>
      <c r="M1597" s="26" t="str">
        <f t="shared" si="2945"/>
        <v/>
      </c>
      <c r="N1597" s="7"/>
      <c r="P1597" s="23"/>
      <c r="Q1597" s="24"/>
      <c r="R1597" s="24" t="str">
        <f t="shared" si="2946"/>
        <v/>
      </c>
      <c r="S1597" s="24"/>
      <c r="T1597" s="24" t="str">
        <f t="shared" si="2947"/>
        <v/>
      </c>
      <c r="U1597" s="24"/>
      <c r="V1597" s="24" t="str">
        <f t="shared" si="2948"/>
        <v/>
      </c>
      <c r="W1597" s="24"/>
      <c r="X1597" s="63" t="str">
        <f t="shared" ref="X1597:Y1597" si="2965">IF(Q1597="","",X1593)</f>
        <v/>
      </c>
      <c r="Y1597" s="96" t="str">
        <f t="shared" si="2965"/>
        <v/>
      </c>
      <c r="Z1597" s="24" t="str">
        <f t="shared" si="2950"/>
        <v/>
      </c>
      <c r="AA1597" s="26" t="str">
        <f t="shared" si="2951"/>
        <v/>
      </c>
      <c r="AB1597" s="7"/>
      <c r="AD1597" s="23"/>
      <c r="AE1597" s="24"/>
      <c r="AF1597" s="24" t="str">
        <f t="shared" si="2952"/>
        <v/>
      </c>
      <c r="AG1597" s="24"/>
      <c r="AH1597" s="24" t="str">
        <f t="shared" si="2953"/>
        <v/>
      </c>
      <c r="AI1597" s="24"/>
      <c r="AJ1597" s="24" t="str">
        <f t="shared" si="2954"/>
        <v/>
      </c>
      <c r="AK1597" s="24"/>
      <c r="AL1597" s="63" t="str">
        <f t="shared" ref="AL1597:AM1597" si="2966">IF(AE1597="","",AL1593)</f>
        <v/>
      </c>
      <c r="AM1597" s="96" t="str">
        <f t="shared" si="2966"/>
        <v/>
      </c>
      <c r="AN1597" s="24" t="str">
        <f t="shared" si="2956"/>
        <v/>
      </c>
      <c r="AO1597" s="26" t="str">
        <f t="shared" si="2957"/>
        <v/>
      </c>
      <c r="AP1597" s="7"/>
      <c r="AR1597" s="15"/>
      <c r="AS1597" s="9"/>
      <c r="AT1597" s="9" t="str">
        <f t="shared" si="2920"/>
        <v/>
      </c>
      <c r="AU1597" s="9"/>
      <c r="AV1597" s="9" t="str">
        <f t="shared" si="2921"/>
        <v/>
      </c>
      <c r="AW1597" s="9"/>
      <c r="AX1597" s="9" t="str">
        <f t="shared" si="2922"/>
        <v/>
      </c>
      <c r="AY1597" s="9"/>
      <c r="AZ1597" s="62"/>
      <c r="BA1597" s="9"/>
      <c r="BB1597" s="9" t="str">
        <f t="shared" si="2923"/>
        <v/>
      </c>
      <c r="BC1597" s="10" t="str">
        <f t="shared" si="2924"/>
        <v/>
      </c>
      <c r="BD1597" s="7"/>
      <c r="BF1597" s="15"/>
      <c r="BG1597" s="9"/>
      <c r="BH1597" s="9" t="str">
        <f t="shared" si="2925"/>
        <v/>
      </c>
      <c r="BI1597" s="73"/>
      <c r="BJ1597" s="9" t="str">
        <f t="shared" si="2926"/>
        <v/>
      </c>
      <c r="BK1597" s="9"/>
      <c r="BL1597" s="9" t="str">
        <f t="shared" si="2927"/>
        <v/>
      </c>
      <c r="BM1597" s="9"/>
      <c r="BN1597" s="9"/>
      <c r="BO1597" s="9" t="str">
        <f t="shared" si="2928"/>
        <v/>
      </c>
      <c r="BP1597" s="10" t="str">
        <f t="shared" si="2929"/>
        <v/>
      </c>
      <c r="BQ1597" s="7"/>
      <c r="BS1597" s="1"/>
      <c r="BT1597" s="15"/>
      <c r="BU1597" s="9"/>
      <c r="BV1597" s="9" t="str">
        <f t="shared" si="2930"/>
        <v/>
      </c>
      <c r="BW1597" s="9"/>
      <c r="BX1597" s="9" t="str">
        <f t="shared" si="2931"/>
        <v/>
      </c>
      <c r="BY1597" s="9"/>
      <c r="BZ1597" s="9" t="str">
        <f t="shared" si="2932"/>
        <v/>
      </c>
      <c r="CA1597" s="9"/>
      <c r="CB1597" s="9"/>
      <c r="CC1597" s="9"/>
      <c r="CD1597" s="9" t="str">
        <f t="shared" si="2933"/>
        <v/>
      </c>
      <c r="CE1597" s="10" t="str">
        <f t="shared" si="2934"/>
        <v/>
      </c>
      <c r="CF1597" s="7"/>
      <c r="CH1597" s="15"/>
      <c r="CI1597" s="9"/>
      <c r="CJ1597" s="9" t="str">
        <f t="shared" si="2935"/>
        <v/>
      </c>
      <c r="CK1597" s="9"/>
      <c r="CL1597" s="9" t="str">
        <f t="shared" si="2936"/>
        <v/>
      </c>
      <c r="CM1597" s="9"/>
      <c r="CN1597" s="9" t="str">
        <f t="shared" si="2937"/>
        <v/>
      </c>
      <c r="CO1597" s="9"/>
      <c r="CP1597" s="9"/>
      <c r="CQ1597" s="9"/>
      <c r="CR1597" s="9" t="str">
        <f t="shared" si="2938"/>
        <v/>
      </c>
      <c r="CS1597" s="10" t="str">
        <f t="shared" si="2939"/>
        <v/>
      </c>
      <c r="CT1597" s="7"/>
    </row>
    <row r="1598" spans="1:98" ht="15" customHeight="1" thickTop="1">
      <c r="A1598" s="89"/>
      <c r="B1598" s="6" t="str">
        <f>IF(A1598="","",SUM(D1598:D1601)+SUM(R1598:R1601)+BV1583+BH1583)</f>
        <v/>
      </c>
      <c r="C1598" s="78"/>
      <c r="D1598" s="78" t="str">
        <f t="shared" si="2940"/>
        <v/>
      </c>
      <c r="E1598" s="78"/>
      <c r="F1598" s="78" t="str">
        <f t="shared" si="2941"/>
        <v/>
      </c>
      <c r="G1598" s="78"/>
      <c r="H1598" s="78" t="str">
        <f t="shared" si="2942"/>
        <v/>
      </c>
      <c r="I1598" s="78"/>
      <c r="J1598" s="90" t="str">
        <f t="shared" ref="J1598:K1598" si="2967">IF(C1598="","",J1594)</f>
        <v/>
      </c>
      <c r="K1598" s="91" t="str">
        <f t="shared" si="2967"/>
        <v/>
      </c>
      <c r="L1598" s="28" t="str">
        <f t="shared" si="2944"/>
        <v/>
      </c>
      <c r="M1598" s="29" t="str">
        <f t="shared" si="2945"/>
        <v/>
      </c>
      <c r="N1598" s="7"/>
      <c r="P1598" s="89" t="str">
        <f>IF(A1598="","",A1598)</f>
        <v/>
      </c>
      <c r="Q1598" s="78"/>
      <c r="R1598" s="78" t="str">
        <f t="shared" si="2946"/>
        <v/>
      </c>
      <c r="S1598" s="78"/>
      <c r="T1598" s="78" t="str">
        <f t="shared" si="2947"/>
        <v/>
      </c>
      <c r="U1598" s="78"/>
      <c r="V1598" s="78" t="str">
        <f t="shared" si="2948"/>
        <v/>
      </c>
      <c r="W1598" s="78"/>
      <c r="X1598" s="90" t="str">
        <f t="shared" ref="X1598:Y1598" si="2968">IF(Q1598="","",X1594)</f>
        <v/>
      </c>
      <c r="Y1598" s="91" t="str">
        <f t="shared" si="2968"/>
        <v/>
      </c>
      <c r="Z1598" s="28" t="str">
        <f t="shared" si="2950"/>
        <v/>
      </c>
      <c r="AA1598" s="29" t="str">
        <f t="shared" si="2951"/>
        <v/>
      </c>
      <c r="AB1598" s="7"/>
      <c r="AD1598" s="89" t="str">
        <f>IF(A1598="","",A1598)</f>
        <v/>
      </c>
      <c r="AE1598" s="78"/>
      <c r="AF1598" s="78" t="str">
        <f t="shared" si="2952"/>
        <v/>
      </c>
      <c r="AG1598" s="78"/>
      <c r="AH1598" s="78" t="str">
        <f t="shared" si="2953"/>
        <v/>
      </c>
      <c r="AI1598" s="78"/>
      <c r="AJ1598" s="78" t="str">
        <f t="shared" si="2954"/>
        <v/>
      </c>
      <c r="AK1598" s="78"/>
      <c r="AL1598" s="90" t="str">
        <f t="shared" ref="AL1598:AM1598" si="2969">IF(AE1598="","",AL1594)</f>
        <v/>
      </c>
      <c r="AM1598" s="91" t="str">
        <f t="shared" si="2969"/>
        <v/>
      </c>
      <c r="AN1598" s="28" t="str">
        <f t="shared" si="2956"/>
        <v/>
      </c>
      <c r="AO1598" s="29" t="str">
        <f t="shared" si="2957"/>
        <v/>
      </c>
      <c r="AP1598" s="7"/>
      <c r="AR1598" s="15"/>
      <c r="AS1598" s="9"/>
      <c r="AT1598" s="9" t="str">
        <f t="shared" si="2920"/>
        <v/>
      </c>
      <c r="AU1598" s="9"/>
      <c r="AV1598" s="9" t="str">
        <f t="shared" si="2921"/>
        <v/>
      </c>
      <c r="AW1598" s="9"/>
      <c r="AX1598" s="9" t="str">
        <f t="shared" si="2922"/>
        <v/>
      </c>
      <c r="AY1598" s="9"/>
      <c r="AZ1598" s="62"/>
      <c r="BA1598" s="9"/>
      <c r="BB1598" s="9" t="str">
        <f t="shared" si="2923"/>
        <v/>
      </c>
      <c r="BC1598" s="10" t="str">
        <f t="shared" si="2924"/>
        <v/>
      </c>
      <c r="BD1598" s="7"/>
      <c r="BF1598" s="15"/>
      <c r="BG1598" s="9"/>
      <c r="BH1598" s="9" t="str">
        <f t="shared" si="2925"/>
        <v/>
      </c>
      <c r="BI1598" s="73"/>
      <c r="BJ1598" s="9" t="str">
        <f t="shared" si="2926"/>
        <v/>
      </c>
      <c r="BK1598" s="9"/>
      <c r="BL1598" s="9" t="str">
        <f t="shared" si="2927"/>
        <v/>
      </c>
      <c r="BM1598" s="9"/>
      <c r="BN1598" s="9"/>
      <c r="BO1598" s="9" t="str">
        <f t="shared" si="2928"/>
        <v/>
      </c>
      <c r="BP1598" s="10" t="str">
        <f t="shared" si="2929"/>
        <v/>
      </c>
      <c r="BQ1598" s="7"/>
      <c r="BS1598" s="1"/>
      <c r="BT1598" s="15"/>
      <c r="BU1598" s="9"/>
      <c r="BV1598" s="9" t="str">
        <f t="shared" si="2930"/>
        <v/>
      </c>
      <c r="BW1598" s="9"/>
      <c r="BX1598" s="9" t="str">
        <f t="shared" si="2931"/>
        <v/>
      </c>
      <c r="BY1598" s="9"/>
      <c r="BZ1598" s="9" t="str">
        <f t="shared" si="2932"/>
        <v/>
      </c>
      <c r="CA1598" s="9"/>
      <c r="CB1598" s="9"/>
      <c r="CC1598" s="9"/>
      <c r="CD1598" s="9" t="str">
        <f t="shared" si="2933"/>
        <v/>
      </c>
      <c r="CE1598" s="10" t="str">
        <f t="shared" si="2934"/>
        <v/>
      </c>
      <c r="CF1598" s="7"/>
      <c r="CH1598" s="15"/>
      <c r="CI1598" s="9"/>
      <c r="CJ1598" s="9" t="str">
        <f t="shared" si="2935"/>
        <v/>
      </c>
      <c r="CK1598" s="9"/>
      <c r="CL1598" s="9" t="str">
        <f t="shared" si="2936"/>
        <v/>
      </c>
      <c r="CM1598" s="9"/>
      <c r="CN1598" s="9" t="str">
        <f t="shared" si="2937"/>
        <v/>
      </c>
      <c r="CO1598" s="9"/>
      <c r="CP1598" s="9"/>
      <c r="CQ1598" s="9"/>
      <c r="CR1598" s="9" t="str">
        <f t="shared" si="2938"/>
        <v/>
      </c>
      <c r="CS1598" s="10" t="str">
        <f t="shared" si="2939"/>
        <v/>
      </c>
      <c r="CT1598" s="7"/>
    </row>
    <row r="1599" spans="1:98" ht="15" customHeight="1">
      <c r="A1599" s="15"/>
      <c r="B1599" s="15"/>
      <c r="C1599" s="9"/>
      <c r="D1599" s="9" t="str">
        <f t="shared" si="2940"/>
        <v/>
      </c>
      <c r="E1599" s="9"/>
      <c r="F1599" s="9" t="str">
        <f t="shared" si="2941"/>
        <v/>
      </c>
      <c r="G1599" s="9"/>
      <c r="H1599" s="9" t="str">
        <f t="shared" si="2942"/>
        <v/>
      </c>
      <c r="I1599" s="9"/>
      <c r="J1599" s="62" t="str">
        <f t="shared" ref="J1599:K1599" si="2970">IF(C1599="","",J1595)</f>
        <v/>
      </c>
      <c r="K1599" s="95" t="str">
        <f t="shared" si="2970"/>
        <v/>
      </c>
      <c r="L1599" s="9" t="str">
        <f t="shared" si="2944"/>
        <v/>
      </c>
      <c r="M1599" s="10" t="str">
        <f t="shared" si="2945"/>
        <v/>
      </c>
      <c r="N1599" s="7"/>
      <c r="P1599" s="15"/>
      <c r="Q1599" s="9"/>
      <c r="R1599" s="9" t="str">
        <f t="shared" si="2946"/>
        <v/>
      </c>
      <c r="S1599" s="9"/>
      <c r="T1599" s="9" t="str">
        <f t="shared" si="2947"/>
        <v/>
      </c>
      <c r="U1599" s="9"/>
      <c r="V1599" s="78" t="str">
        <f t="shared" si="2948"/>
        <v/>
      </c>
      <c r="W1599" s="9"/>
      <c r="X1599" s="62" t="str">
        <f t="shared" ref="X1599:Y1599" si="2971">IF(Q1599="","",X1595)</f>
        <v/>
      </c>
      <c r="Y1599" s="95" t="str">
        <f t="shared" si="2971"/>
        <v/>
      </c>
      <c r="Z1599" s="9" t="str">
        <f t="shared" si="2950"/>
        <v/>
      </c>
      <c r="AA1599" s="10" t="str">
        <f t="shared" si="2951"/>
        <v/>
      </c>
      <c r="AB1599" s="7"/>
      <c r="AD1599" s="15"/>
      <c r="AE1599" s="9"/>
      <c r="AF1599" s="9" t="str">
        <f t="shared" si="2952"/>
        <v/>
      </c>
      <c r="AG1599" s="9"/>
      <c r="AH1599" s="9" t="str">
        <f t="shared" si="2953"/>
        <v/>
      </c>
      <c r="AI1599" s="9"/>
      <c r="AJ1599" s="78" t="str">
        <f t="shared" si="2954"/>
        <v/>
      </c>
      <c r="AK1599" s="9"/>
      <c r="AL1599" s="62" t="str">
        <f t="shared" ref="AL1599:AM1599" si="2972">IF(AE1599="","",AL1595)</f>
        <v/>
      </c>
      <c r="AM1599" s="95" t="str">
        <f t="shared" si="2972"/>
        <v/>
      </c>
      <c r="AN1599" s="9" t="str">
        <f t="shared" si="2956"/>
        <v/>
      </c>
      <c r="AO1599" s="10" t="str">
        <f t="shared" si="2957"/>
        <v/>
      </c>
      <c r="AP1599" s="7"/>
      <c r="AR1599" s="15"/>
      <c r="AS1599" s="9"/>
      <c r="AT1599" s="9" t="str">
        <f t="shared" si="2920"/>
        <v/>
      </c>
      <c r="AU1599" s="9"/>
      <c r="AV1599" s="9" t="str">
        <f t="shared" si="2921"/>
        <v/>
      </c>
      <c r="AW1599" s="9"/>
      <c r="AX1599" s="9" t="str">
        <f t="shared" si="2922"/>
        <v/>
      </c>
      <c r="AY1599" s="9"/>
      <c r="AZ1599" s="62"/>
      <c r="BA1599" s="9"/>
      <c r="BB1599" s="9" t="str">
        <f t="shared" si="2923"/>
        <v/>
      </c>
      <c r="BC1599" s="10" t="str">
        <f t="shared" si="2924"/>
        <v/>
      </c>
      <c r="BD1599" s="7"/>
      <c r="BF1599" s="15"/>
      <c r="BG1599" s="9"/>
      <c r="BH1599" s="9" t="str">
        <f t="shared" si="2925"/>
        <v/>
      </c>
      <c r="BI1599" s="73"/>
      <c r="BJ1599" s="9" t="str">
        <f t="shared" si="2926"/>
        <v/>
      </c>
      <c r="BK1599" s="9"/>
      <c r="BL1599" s="9" t="str">
        <f t="shared" si="2927"/>
        <v/>
      </c>
      <c r="BM1599" s="9"/>
      <c r="BN1599" s="9"/>
      <c r="BO1599" s="9" t="str">
        <f t="shared" si="2928"/>
        <v/>
      </c>
      <c r="BP1599" s="10" t="str">
        <f t="shared" si="2929"/>
        <v/>
      </c>
      <c r="BQ1599" s="7"/>
      <c r="BS1599" s="1"/>
      <c r="BT1599" s="15"/>
      <c r="BU1599" s="9"/>
      <c r="BV1599" s="9" t="str">
        <f t="shared" si="2930"/>
        <v/>
      </c>
      <c r="BW1599" s="9"/>
      <c r="BX1599" s="9" t="str">
        <f t="shared" si="2931"/>
        <v/>
      </c>
      <c r="BY1599" s="9"/>
      <c r="BZ1599" s="9" t="str">
        <f t="shared" si="2932"/>
        <v/>
      </c>
      <c r="CA1599" s="9"/>
      <c r="CB1599" s="9"/>
      <c r="CC1599" s="9"/>
      <c r="CD1599" s="9" t="str">
        <f t="shared" si="2933"/>
        <v/>
      </c>
      <c r="CE1599" s="10" t="str">
        <f t="shared" si="2934"/>
        <v/>
      </c>
      <c r="CF1599" s="7"/>
      <c r="CH1599" s="15"/>
      <c r="CI1599" s="9"/>
      <c r="CJ1599" s="9" t="str">
        <f t="shared" si="2935"/>
        <v/>
      </c>
      <c r="CK1599" s="9"/>
      <c r="CL1599" s="9" t="str">
        <f t="shared" si="2936"/>
        <v/>
      </c>
      <c r="CM1599" s="9"/>
      <c r="CN1599" s="9" t="str">
        <f t="shared" si="2937"/>
        <v/>
      </c>
      <c r="CO1599" s="9"/>
      <c r="CP1599" s="9"/>
      <c r="CQ1599" s="9"/>
      <c r="CR1599" s="9" t="str">
        <f t="shared" si="2938"/>
        <v/>
      </c>
      <c r="CS1599" s="10" t="str">
        <f t="shared" si="2939"/>
        <v/>
      </c>
      <c r="CT1599" s="7"/>
    </row>
    <row r="1600" spans="1:98" ht="15" customHeight="1">
      <c r="A1600" s="15"/>
      <c r="B1600" s="15"/>
      <c r="C1600" s="9"/>
      <c r="D1600" s="9" t="str">
        <f t="shared" si="2940"/>
        <v/>
      </c>
      <c r="E1600" s="9"/>
      <c r="F1600" s="9" t="str">
        <f t="shared" si="2941"/>
        <v/>
      </c>
      <c r="G1600" s="9"/>
      <c r="H1600" s="9" t="str">
        <f t="shared" si="2942"/>
        <v/>
      </c>
      <c r="I1600" s="9"/>
      <c r="J1600" s="62" t="str">
        <f t="shared" ref="J1600:K1600" si="2973">IF(C1600="","",J1596)</f>
        <v/>
      </c>
      <c r="K1600" s="9" t="str">
        <f t="shared" si="2973"/>
        <v/>
      </c>
      <c r="L1600" s="9" t="str">
        <f t="shared" si="2944"/>
        <v/>
      </c>
      <c r="M1600" s="10" t="str">
        <f t="shared" si="2945"/>
        <v/>
      </c>
      <c r="N1600" s="7"/>
      <c r="P1600" s="15"/>
      <c r="Q1600" s="9"/>
      <c r="R1600" s="9" t="str">
        <f t="shared" si="2946"/>
        <v/>
      </c>
      <c r="S1600" s="9"/>
      <c r="T1600" s="9" t="str">
        <f t="shared" si="2947"/>
        <v/>
      </c>
      <c r="U1600" s="9"/>
      <c r="V1600" s="9" t="str">
        <f t="shared" si="2948"/>
        <v/>
      </c>
      <c r="W1600" s="9"/>
      <c r="X1600" s="62" t="str">
        <f t="shared" ref="X1600:Y1600" si="2974">IF(Q1600="","",X1596)</f>
        <v/>
      </c>
      <c r="Y1600" s="9" t="str">
        <f t="shared" si="2974"/>
        <v/>
      </c>
      <c r="Z1600" s="9" t="str">
        <f t="shared" si="2950"/>
        <v/>
      </c>
      <c r="AA1600" s="10" t="str">
        <f t="shared" si="2951"/>
        <v/>
      </c>
      <c r="AB1600" s="7"/>
      <c r="AD1600" s="15"/>
      <c r="AE1600" s="9"/>
      <c r="AF1600" s="9" t="str">
        <f t="shared" si="2952"/>
        <v/>
      </c>
      <c r="AG1600" s="9"/>
      <c r="AH1600" s="9" t="str">
        <f t="shared" si="2953"/>
        <v/>
      </c>
      <c r="AI1600" s="9"/>
      <c r="AJ1600" s="9" t="str">
        <f t="shared" si="2954"/>
        <v/>
      </c>
      <c r="AK1600" s="9"/>
      <c r="AL1600" s="62" t="str">
        <f t="shared" ref="AL1600:AM1600" si="2975">IF(AE1600="","",AL1596)</f>
        <v/>
      </c>
      <c r="AM1600" s="9" t="str">
        <f t="shared" si="2975"/>
        <v/>
      </c>
      <c r="AN1600" s="9" t="str">
        <f t="shared" si="2956"/>
        <v/>
      </c>
      <c r="AO1600" s="10" t="str">
        <f t="shared" si="2957"/>
        <v/>
      </c>
      <c r="AP1600" s="7"/>
      <c r="AR1600" s="15"/>
      <c r="AS1600" s="9"/>
      <c r="AT1600" s="9" t="str">
        <f t="shared" si="2920"/>
        <v/>
      </c>
      <c r="AU1600" s="9"/>
      <c r="AV1600" s="9" t="str">
        <f t="shared" si="2921"/>
        <v/>
      </c>
      <c r="AW1600" s="9"/>
      <c r="AX1600" s="9" t="str">
        <f t="shared" si="2922"/>
        <v/>
      </c>
      <c r="AY1600" s="9"/>
      <c r="AZ1600" s="62"/>
      <c r="BA1600" s="9"/>
      <c r="BB1600" s="9" t="str">
        <f t="shared" si="2923"/>
        <v/>
      </c>
      <c r="BC1600" s="10" t="str">
        <f t="shared" si="2924"/>
        <v/>
      </c>
      <c r="BD1600" s="7"/>
      <c r="BF1600" s="15"/>
      <c r="BG1600" s="9"/>
      <c r="BH1600" s="9" t="str">
        <f t="shared" si="2925"/>
        <v/>
      </c>
      <c r="BI1600" s="73"/>
      <c r="BJ1600" s="9" t="str">
        <f t="shared" si="2926"/>
        <v/>
      </c>
      <c r="BK1600" s="9"/>
      <c r="BL1600" s="9" t="str">
        <f t="shared" si="2927"/>
        <v/>
      </c>
      <c r="BM1600" s="9"/>
      <c r="BN1600" s="9"/>
      <c r="BO1600" s="9" t="str">
        <f t="shared" si="2928"/>
        <v/>
      </c>
      <c r="BP1600" s="10" t="str">
        <f t="shared" si="2929"/>
        <v/>
      </c>
      <c r="BQ1600" s="7"/>
      <c r="BS1600" s="1"/>
      <c r="BT1600" s="15"/>
      <c r="BU1600" s="9"/>
      <c r="BV1600" s="9" t="str">
        <f t="shared" si="2930"/>
        <v/>
      </c>
      <c r="BW1600" s="9"/>
      <c r="BX1600" s="9" t="str">
        <f t="shared" si="2931"/>
        <v/>
      </c>
      <c r="BY1600" s="9"/>
      <c r="BZ1600" s="9" t="str">
        <f t="shared" si="2932"/>
        <v/>
      </c>
      <c r="CA1600" s="9"/>
      <c r="CB1600" s="9"/>
      <c r="CC1600" s="9"/>
      <c r="CD1600" s="9" t="str">
        <f t="shared" si="2933"/>
        <v/>
      </c>
      <c r="CE1600" s="10" t="str">
        <f t="shared" si="2934"/>
        <v/>
      </c>
      <c r="CF1600" s="7"/>
      <c r="CH1600" s="15"/>
      <c r="CI1600" s="9"/>
      <c r="CJ1600" s="9" t="str">
        <f t="shared" si="2935"/>
        <v/>
      </c>
      <c r="CK1600" s="9"/>
      <c r="CL1600" s="9" t="str">
        <f t="shared" si="2936"/>
        <v/>
      </c>
      <c r="CM1600" s="9"/>
      <c r="CN1600" s="9" t="str">
        <f t="shared" si="2937"/>
        <v/>
      </c>
      <c r="CO1600" s="9"/>
      <c r="CP1600" s="9"/>
      <c r="CQ1600" s="9"/>
      <c r="CR1600" s="9" t="str">
        <f t="shared" si="2938"/>
        <v/>
      </c>
      <c r="CS1600" s="10" t="str">
        <f t="shared" si="2939"/>
        <v/>
      </c>
      <c r="CT1600" s="7"/>
    </row>
    <row r="1601" spans="1:98" ht="15" customHeight="1" thickBot="1">
      <c r="A1601" s="23"/>
      <c r="B1601" s="23"/>
      <c r="C1601" s="24"/>
      <c r="D1601" s="24" t="str">
        <f t="shared" si="2940"/>
        <v/>
      </c>
      <c r="E1601" s="24"/>
      <c r="F1601" s="24" t="str">
        <f t="shared" si="2941"/>
        <v/>
      </c>
      <c r="G1601" s="24"/>
      <c r="H1601" s="24" t="str">
        <f t="shared" si="2942"/>
        <v/>
      </c>
      <c r="I1601" s="24"/>
      <c r="J1601" s="63" t="str">
        <f t="shared" ref="J1601:K1601" si="2976">IF(C1601="","",J1597)</f>
        <v/>
      </c>
      <c r="K1601" s="96" t="str">
        <f t="shared" si="2976"/>
        <v/>
      </c>
      <c r="L1601" s="24" t="str">
        <f t="shared" si="2944"/>
        <v/>
      </c>
      <c r="M1601" s="26" t="str">
        <f t="shared" si="2945"/>
        <v/>
      </c>
      <c r="N1601" s="7"/>
      <c r="P1601" s="23"/>
      <c r="Q1601" s="24"/>
      <c r="R1601" s="24" t="str">
        <f t="shared" si="2946"/>
        <v/>
      </c>
      <c r="S1601" s="24"/>
      <c r="T1601" s="24" t="str">
        <f t="shared" si="2947"/>
        <v/>
      </c>
      <c r="U1601" s="24"/>
      <c r="V1601" s="24" t="str">
        <f t="shared" si="2948"/>
        <v/>
      </c>
      <c r="W1601" s="24"/>
      <c r="X1601" s="63" t="str">
        <f t="shared" ref="X1601:Y1601" si="2977">IF(Q1601="","",X1597)</f>
        <v/>
      </c>
      <c r="Y1601" s="96" t="str">
        <f t="shared" si="2977"/>
        <v/>
      </c>
      <c r="Z1601" s="24" t="str">
        <f t="shared" si="2950"/>
        <v/>
      </c>
      <c r="AA1601" s="26" t="str">
        <f t="shared" si="2951"/>
        <v/>
      </c>
      <c r="AB1601" s="7"/>
      <c r="AD1601" s="23"/>
      <c r="AE1601" s="24"/>
      <c r="AF1601" s="24" t="str">
        <f t="shared" si="2952"/>
        <v/>
      </c>
      <c r="AG1601" s="24"/>
      <c r="AH1601" s="24" t="str">
        <f t="shared" si="2953"/>
        <v/>
      </c>
      <c r="AI1601" s="24"/>
      <c r="AJ1601" s="24" t="str">
        <f t="shared" si="2954"/>
        <v/>
      </c>
      <c r="AK1601" s="24"/>
      <c r="AL1601" s="63" t="str">
        <f t="shared" ref="AL1601:AM1601" si="2978">IF(AE1601="","",AL1597)</f>
        <v/>
      </c>
      <c r="AM1601" s="96" t="str">
        <f t="shared" si="2978"/>
        <v/>
      </c>
      <c r="AN1601" s="24" t="str">
        <f t="shared" si="2956"/>
        <v/>
      </c>
      <c r="AO1601" s="26" t="str">
        <f t="shared" si="2957"/>
        <v/>
      </c>
      <c r="AP1601" s="7"/>
      <c r="AR1601" s="15"/>
      <c r="AS1601" s="9"/>
      <c r="AT1601" s="9" t="str">
        <f t="shared" si="2920"/>
        <v/>
      </c>
      <c r="AU1601" s="9"/>
      <c r="AV1601" s="9" t="str">
        <f t="shared" si="2921"/>
        <v/>
      </c>
      <c r="AW1601" s="9"/>
      <c r="AX1601" s="9" t="str">
        <f t="shared" si="2922"/>
        <v/>
      </c>
      <c r="AY1601" s="9"/>
      <c r="AZ1601" s="62"/>
      <c r="BA1601" s="9"/>
      <c r="BB1601" s="9" t="str">
        <f t="shared" si="2923"/>
        <v/>
      </c>
      <c r="BC1601" s="10" t="str">
        <f t="shared" si="2924"/>
        <v/>
      </c>
      <c r="BD1601" s="7"/>
      <c r="BF1601" s="15"/>
      <c r="BG1601" s="9"/>
      <c r="BH1601" s="9" t="str">
        <f t="shared" si="2925"/>
        <v/>
      </c>
      <c r="BI1601" s="73"/>
      <c r="BJ1601" s="9" t="str">
        <f t="shared" si="2926"/>
        <v/>
      </c>
      <c r="BK1601" s="9"/>
      <c r="BL1601" s="9" t="str">
        <f t="shared" si="2927"/>
        <v/>
      </c>
      <c r="BM1601" s="9"/>
      <c r="BN1601" s="9"/>
      <c r="BO1601" s="9" t="str">
        <f t="shared" si="2928"/>
        <v/>
      </c>
      <c r="BP1601" s="10" t="str">
        <f t="shared" si="2929"/>
        <v/>
      </c>
      <c r="BQ1601" s="7"/>
      <c r="BS1601" s="1"/>
      <c r="BT1601" s="15"/>
      <c r="BU1601" s="9"/>
      <c r="BV1601" s="9" t="str">
        <f t="shared" si="2930"/>
        <v/>
      </c>
      <c r="BW1601" s="9"/>
      <c r="BX1601" s="9" t="str">
        <f t="shared" si="2931"/>
        <v/>
      </c>
      <c r="BY1601" s="9"/>
      <c r="BZ1601" s="9" t="str">
        <f t="shared" si="2932"/>
        <v/>
      </c>
      <c r="CA1601" s="9"/>
      <c r="CB1601" s="9"/>
      <c r="CC1601" s="9"/>
      <c r="CD1601" s="9" t="str">
        <f t="shared" si="2933"/>
        <v/>
      </c>
      <c r="CE1601" s="10" t="str">
        <f t="shared" si="2934"/>
        <v/>
      </c>
      <c r="CF1601" s="7"/>
      <c r="CH1601" s="15"/>
      <c r="CI1601" s="9"/>
      <c r="CJ1601" s="9" t="str">
        <f t="shared" si="2935"/>
        <v/>
      </c>
      <c r="CK1601" s="9"/>
      <c r="CL1601" s="9" t="str">
        <f t="shared" si="2936"/>
        <v/>
      </c>
      <c r="CM1601" s="9"/>
      <c r="CN1601" s="9" t="str">
        <f t="shared" si="2937"/>
        <v/>
      </c>
      <c r="CO1601" s="9"/>
      <c r="CP1601" s="9"/>
      <c r="CQ1601" s="9"/>
      <c r="CR1601" s="9" t="str">
        <f t="shared" si="2938"/>
        <v/>
      </c>
      <c r="CS1601" s="10" t="str">
        <f t="shared" si="2939"/>
        <v/>
      </c>
      <c r="CT1601" s="7"/>
    </row>
    <row r="1602" spans="1:98" ht="15" customHeight="1" thickTop="1">
      <c r="A1602" s="89"/>
      <c r="B1602" s="6" t="str">
        <f>IF(A1602="","",SUM(D1602:D1605)+SUM(R1602:R1605)+BV1584+BH1584)</f>
        <v/>
      </c>
      <c r="C1602" s="78"/>
      <c r="D1602" s="78" t="str">
        <f t="shared" si="2940"/>
        <v/>
      </c>
      <c r="E1602" s="78"/>
      <c r="F1602" s="28" t="str">
        <f t="shared" si="2941"/>
        <v/>
      </c>
      <c r="G1602" s="78"/>
      <c r="H1602" s="78" t="str">
        <f t="shared" si="2942"/>
        <v/>
      </c>
      <c r="I1602" s="78"/>
      <c r="J1602" s="90" t="str">
        <f t="shared" ref="J1602:K1602" si="2979">IF(C1602="","",J1598)</f>
        <v/>
      </c>
      <c r="K1602" s="91" t="str">
        <f t="shared" si="2979"/>
        <v/>
      </c>
      <c r="L1602" s="28" t="str">
        <f t="shared" si="2944"/>
        <v/>
      </c>
      <c r="M1602" s="29" t="str">
        <f t="shared" si="2945"/>
        <v/>
      </c>
      <c r="N1602" s="7"/>
      <c r="P1602" s="89" t="str">
        <f>IF(A1602="","",A1602)</f>
        <v/>
      </c>
      <c r="Q1602" s="78"/>
      <c r="R1602" s="78" t="str">
        <f t="shared" si="2946"/>
        <v/>
      </c>
      <c r="S1602" s="78"/>
      <c r="T1602" s="28" t="str">
        <f t="shared" si="2947"/>
        <v/>
      </c>
      <c r="U1602" s="78"/>
      <c r="V1602" s="78" t="str">
        <f t="shared" si="2948"/>
        <v/>
      </c>
      <c r="W1602" s="78"/>
      <c r="X1602" s="90" t="str">
        <f t="shared" ref="X1602:Y1602" si="2980">IF(Q1602="","",X1598)</f>
        <v/>
      </c>
      <c r="Y1602" s="91" t="str">
        <f t="shared" si="2980"/>
        <v/>
      </c>
      <c r="Z1602" s="28" t="str">
        <f t="shared" si="2950"/>
        <v/>
      </c>
      <c r="AA1602" s="29" t="str">
        <f t="shared" si="2951"/>
        <v/>
      </c>
      <c r="AB1602" s="7"/>
      <c r="AD1602" s="89" t="str">
        <f>IF(A1602="","",A1602)</f>
        <v/>
      </c>
      <c r="AE1602" s="78"/>
      <c r="AF1602" s="78" t="str">
        <f t="shared" si="2952"/>
        <v/>
      </c>
      <c r="AG1602" s="78"/>
      <c r="AH1602" s="28" t="str">
        <f t="shared" si="2953"/>
        <v/>
      </c>
      <c r="AI1602" s="78"/>
      <c r="AJ1602" s="78" t="str">
        <f t="shared" si="2954"/>
        <v/>
      </c>
      <c r="AK1602" s="78"/>
      <c r="AL1602" s="90" t="str">
        <f t="shared" ref="AL1602:AM1602" si="2981">IF(AE1602="","",AL1598)</f>
        <v/>
      </c>
      <c r="AM1602" s="91" t="str">
        <f t="shared" si="2981"/>
        <v/>
      </c>
      <c r="AN1602" s="28" t="str">
        <f t="shared" si="2956"/>
        <v/>
      </c>
      <c r="AO1602" s="29" t="str">
        <f t="shared" si="2957"/>
        <v/>
      </c>
      <c r="AP1602" s="7"/>
      <c r="AR1602" s="15"/>
      <c r="AS1602" s="9"/>
      <c r="AT1602" s="9" t="str">
        <f t="shared" si="2920"/>
        <v/>
      </c>
      <c r="AU1602" s="9"/>
      <c r="AV1602" s="9" t="str">
        <f t="shared" si="2921"/>
        <v/>
      </c>
      <c r="AW1602" s="9"/>
      <c r="AX1602" s="9" t="str">
        <f t="shared" si="2922"/>
        <v/>
      </c>
      <c r="AY1602" s="9"/>
      <c r="AZ1602" s="62"/>
      <c r="BA1602" s="9"/>
      <c r="BB1602" s="9" t="str">
        <f t="shared" si="2923"/>
        <v/>
      </c>
      <c r="BC1602" s="10" t="str">
        <f t="shared" si="2924"/>
        <v/>
      </c>
      <c r="BD1602" s="7"/>
      <c r="BF1602" s="15"/>
      <c r="BG1602" s="9"/>
      <c r="BH1602" s="9" t="str">
        <f t="shared" si="2925"/>
        <v/>
      </c>
      <c r="BI1602" s="73"/>
      <c r="BJ1602" s="9" t="str">
        <f t="shared" si="2926"/>
        <v/>
      </c>
      <c r="BK1602" s="9"/>
      <c r="BL1602" s="9" t="str">
        <f t="shared" si="2927"/>
        <v/>
      </c>
      <c r="BM1602" s="9"/>
      <c r="BN1602" s="9"/>
      <c r="BO1602" s="9" t="str">
        <f t="shared" si="2928"/>
        <v/>
      </c>
      <c r="BP1602" s="10" t="str">
        <f t="shared" si="2929"/>
        <v/>
      </c>
      <c r="BQ1602" s="7"/>
      <c r="BS1602" s="1"/>
      <c r="BT1602" s="15"/>
      <c r="BU1602" s="9"/>
      <c r="BV1602" s="9" t="str">
        <f t="shared" si="2930"/>
        <v/>
      </c>
      <c r="BW1602" s="9"/>
      <c r="BX1602" s="9" t="str">
        <f t="shared" si="2931"/>
        <v/>
      </c>
      <c r="BY1602" s="9"/>
      <c r="BZ1602" s="9" t="str">
        <f t="shared" si="2932"/>
        <v/>
      </c>
      <c r="CA1602" s="9"/>
      <c r="CB1602" s="9"/>
      <c r="CC1602" s="9"/>
      <c r="CD1602" s="9" t="str">
        <f t="shared" si="2933"/>
        <v/>
      </c>
      <c r="CE1602" s="10" t="str">
        <f t="shared" si="2934"/>
        <v/>
      </c>
      <c r="CF1602" s="7"/>
      <c r="CH1602" s="15"/>
      <c r="CI1602" s="9"/>
      <c r="CJ1602" s="9" t="str">
        <f t="shared" si="2935"/>
        <v/>
      </c>
      <c r="CK1602" s="9"/>
      <c r="CL1602" s="9" t="str">
        <f t="shared" si="2936"/>
        <v/>
      </c>
      <c r="CM1602" s="9"/>
      <c r="CN1602" s="9" t="str">
        <f t="shared" si="2937"/>
        <v/>
      </c>
      <c r="CO1602" s="9"/>
      <c r="CP1602" s="9"/>
      <c r="CQ1602" s="9"/>
      <c r="CR1602" s="9" t="str">
        <f t="shared" si="2938"/>
        <v/>
      </c>
      <c r="CS1602" s="10" t="str">
        <f t="shared" si="2939"/>
        <v/>
      </c>
      <c r="CT1602" s="7"/>
    </row>
    <row r="1603" spans="1:98" ht="15" customHeight="1">
      <c r="A1603" s="15"/>
      <c r="B1603" s="15"/>
      <c r="C1603" s="9"/>
      <c r="D1603" s="9" t="str">
        <f t="shared" si="2940"/>
        <v/>
      </c>
      <c r="E1603" s="9"/>
      <c r="F1603" s="9" t="str">
        <f t="shared" si="2941"/>
        <v/>
      </c>
      <c r="G1603" s="9"/>
      <c r="H1603" s="9" t="str">
        <f t="shared" si="2942"/>
        <v/>
      </c>
      <c r="I1603" s="9"/>
      <c r="J1603" s="62" t="str">
        <f t="shared" ref="J1603:K1603" si="2982">IF(C1603="","",J1599)</f>
        <v/>
      </c>
      <c r="K1603" s="95" t="str">
        <f t="shared" si="2982"/>
        <v/>
      </c>
      <c r="L1603" s="9" t="str">
        <f t="shared" si="2944"/>
        <v/>
      </c>
      <c r="M1603" s="10" t="str">
        <f t="shared" si="2945"/>
        <v/>
      </c>
      <c r="N1603" s="7"/>
      <c r="P1603" s="15"/>
      <c r="Q1603" s="9"/>
      <c r="R1603" s="9" t="str">
        <f t="shared" si="2946"/>
        <v/>
      </c>
      <c r="S1603" s="9"/>
      <c r="T1603" s="9" t="str">
        <f t="shared" si="2947"/>
        <v/>
      </c>
      <c r="U1603" s="9"/>
      <c r="V1603" s="9" t="str">
        <f t="shared" si="2948"/>
        <v/>
      </c>
      <c r="W1603" s="9"/>
      <c r="X1603" s="62" t="str">
        <f t="shared" ref="X1603:Y1603" si="2983">IF(Q1603="","",X1599)</f>
        <v/>
      </c>
      <c r="Y1603" s="95" t="str">
        <f t="shared" si="2983"/>
        <v/>
      </c>
      <c r="Z1603" s="9" t="str">
        <f t="shared" si="2950"/>
        <v/>
      </c>
      <c r="AA1603" s="10" t="str">
        <f t="shared" si="2951"/>
        <v/>
      </c>
      <c r="AB1603" s="7"/>
      <c r="AD1603" s="15"/>
      <c r="AE1603" s="9"/>
      <c r="AF1603" s="9" t="str">
        <f t="shared" si="2952"/>
        <v/>
      </c>
      <c r="AG1603" s="9"/>
      <c r="AH1603" s="9" t="str">
        <f t="shared" si="2953"/>
        <v/>
      </c>
      <c r="AI1603" s="9"/>
      <c r="AJ1603" s="9" t="str">
        <f t="shared" si="2954"/>
        <v/>
      </c>
      <c r="AK1603" s="9"/>
      <c r="AL1603" s="62" t="str">
        <f t="shared" ref="AL1603:AM1603" si="2984">IF(AE1603="","",AL1599)</f>
        <v/>
      </c>
      <c r="AM1603" s="95" t="str">
        <f t="shared" si="2984"/>
        <v/>
      </c>
      <c r="AN1603" s="9" t="str">
        <f t="shared" si="2956"/>
        <v/>
      </c>
      <c r="AO1603" s="10" t="str">
        <f t="shared" si="2957"/>
        <v/>
      </c>
      <c r="AP1603" s="7"/>
      <c r="AR1603" s="15"/>
      <c r="AS1603" s="9"/>
      <c r="AT1603" s="9" t="str">
        <f t="shared" si="2920"/>
        <v/>
      </c>
      <c r="AU1603" s="9"/>
      <c r="AV1603" s="9" t="str">
        <f t="shared" si="2921"/>
        <v/>
      </c>
      <c r="AW1603" s="9"/>
      <c r="AX1603" s="9" t="str">
        <f t="shared" si="2922"/>
        <v/>
      </c>
      <c r="AY1603" s="9"/>
      <c r="AZ1603" s="62"/>
      <c r="BA1603" s="9"/>
      <c r="BB1603" s="9" t="str">
        <f t="shared" si="2923"/>
        <v/>
      </c>
      <c r="BC1603" s="10" t="str">
        <f t="shared" si="2924"/>
        <v/>
      </c>
      <c r="BD1603" s="7"/>
      <c r="BF1603" s="15"/>
      <c r="BG1603" s="9"/>
      <c r="BH1603" s="9" t="str">
        <f t="shared" si="2925"/>
        <v/>
      </c>
      <c r="BI1603" s="73"/>
      <c r="BJ1603" s="9" t="str">
        <f t="shared" si="2926"/>
        <v/>
      </c>
      <c r="BK1603" s="9"/>
      <c r="BL1603" s="9" t="str">
        <f t="shared" si="2927"/>
        <v/>
      </c>
      <c r="BM1603" s="9"/>
      <c r="BN1603" s="9"/>
      <c r="BO1603" s="9" t="str">
        <f t="shared" si="2928"/>
        <v/>
      </c>
      <c r="BP1603" s="10" t="str">
        <f t="shared" si="2929"/>
        <v/>
      </c>
      <c r="BQ1603" s="7"/>
      <c r="BS1603" s="1"/>
      <c r="BT1603" s="15"/>
      <c r="BU1603" s="9"/>
      <c r="BV1603" s="9" t="str">
        <f t="shared" si="2930"/>
        <v/>
      </c>
      <c r="BW1603" s="9"/>
      <c r="BX1603" s="9" t="str">
        <f t="shared" si="2931"/>
        <v/>
      </c>
      <c r="BY1603" s="9"/>
      <c r="BZ1603" s="9" t="str">
        <f t="shared" si="2932"/>
        <v/>
      </c>
      <c r="CA1603" s="9"/>
      <c r="CB1603" s="9"/>
      <c r="CC1603" s="9"/>
      <c r="CD1603" s="9" t="str">
        <f t="shared" si="2933"/>
        <v/>
      </c>
      <c r="CE1603" s="10" t="str">
        <f t="shared" si="2934"/>
        <v/>
      </c>
      <c r="CF1603" s="7"/>
      <c r="CH1603" s="15"/>
      <c r="CI1603" s="9"/>
      <c r="CJ1603" s="9" t="str">
        <f t="shared" si="2935"/>
        <v/>
      </c>
      <c r="CK1603" s="9"/>
      <c r="CL1603" s="9" t="str">
        <f t="shared" si="2936"/>
        <v/>
      </c>
      <c r="CM1603" s="9"/>
      <c r="CN1603" s="9" t="str">
        <f t="shared" si="2937"/>
        <v/>
      </c>
      <c r="CO1603" s="9"/>
      <c r="CP1603" s="9"/>
      <c r="CQ1603" s="9"/>
      <c r="CR1603" s="9" t="str">
        <f t="shared" si="2938"/>
        <v/>
      </c>
      <c r="CS1603" s="10" t="str">
        <f t="shared" si="2939"/>
        <v/>
      </c>
      <c r="CT1603" s="7"/>
    </row>
    <row r="1604" spans="1:98" ht="15" customHeight="1">
      <c r="A1604" s="15"/>
      <c r="B1604" s="15"/>
      <c r="C1604" s="9"/>
      <c r="D1604" s="9" t="str">
        <f t="shared" si="2940"/>
        <v/>
      </c>
      <c r="E1604" s="9"/>
      <c r="F1604" s="9" t="str">
        <f t="shared" si="2941"/>
        <v/>
      </c>
      <c r="G1604" s="9"/>
      <c r="H1604" s="9" t="str">
        <f t="shared" si="2942"/>
        <v/>
      </c>
      <c r="J1604" s="62" t="str">
        <f t="shared" ref="J1604:K1604" si="2985">IF(C1604="","",J1600)</f>
        <v/>
      </c>
      <c r="K1604" s="9" t="str">
        <f t="shared" si="2985"/>
        <v/>
      </c>
      <c r="L1604" s="9" t="str">
        <f t="shared" si="2944"/>
        <v/>
      </c>
      <c r="M1604" s="10" t="str">
        <f t="shared" si="2945"/>
        <v/>
      </c>
      <c r="N1604" s="7"/>
      <c r="P1604" s="15"/>
      <c r="Q1604" s="9"/>
      <c r="R1604" s="9" t="str">
        <f t="shared" si="2946"/>
        <v/>
      </c>
      <c r="S1604" s="9"/>
      <c r="T1604" s="9" t="str">
        <f t="shared" si="2947"/>
        <v/>
      </c>
      <c r="U1604" s="9"/>
      <c r="V1604" s="9" t="str">
        <f t="shared" si="2948"/>
        <v/>
      </c>
      <c r="W1604" s="9"/>
      <c r="X1604" s="62" t="str">
        <f t="shared" ref="X1604:Y1604" si="2986">IF(Q1604="","",X1600)</f>
        <v/>
      </c>
      <c r="Y1604" s="9" t="str">
        <f t="shared" si="2986"/>
        <v/>
      </c>
      <c r="Z1604" s="9" t="str">
        <f t="shared" si="2950"/>
        <v/>
      </c>
      <c r="AA1604" s="10" t="str">
        <f t="shared" si="2951"/>
        <v/>
      </c>
      <c r="AB1604" s="7"/>
      <c r="AD1604" s="15"/>
      <c r="AE1604" s="9"/>
      <c r="AF1604" s="9" t="str">
        <f t="shared" si="2952"/>
        <v/>
      </c>
      <c r="AG1604" s="9"/>
      <c r="AH1604" s="9" t="str">
        <f t="shared" si="2953"/>
        <v/>
      </c>
      <c r="AI1604" s="9"/>
      <c r="AJ1604" s="9" t="str">
        <f t="shared" si="2954"/>
        <v/>
      </c>
      <c r="AK1604" s="9"/>
      <c r="AL1604" s="62" t="str">
        <f t="shared" ref="AL1604:AM1604" si="2987">IF(AE1604="","",AL1600)</f>
        <v/>
      </c>
      <c r="AM1604" s="9" t="str">
        <f t="shared" si="2987"/>
        <v/>
      </c>
      <c r="AN1604" s="9" t="str">
        <f t="shared" si="2956"/>
        <v/>
      </c>
      <c r="AO1604" s="10" t="str">
        <f t="shared" si="2957"/>
        <v/>
      </c>
      <c r="AP1604" s="7"/>
      <c r="AR1604" s="15"/>
      <c r="AS1604" s="9"/>
      <c r="AT1604" s="9" t="str">
        <f t="shared" si="2920"/>
        <v/>
      </c>
      <c r="AU1604" s="9"/>
      <c r="AV1604" s="9" t="str">
        <f t="shared" si="2921"/>
        <v/>
      </c>
      <c r="AW1604" s="9"/>
      <c r="AX1604" s="9" t="str">
        <f t="shared" si="2922"/>
        <v/>
      </c>
      <c r="AY1604" s="9"/>
      <c r="AZ1604" s="62"/>
      <c r="BA1604" s="9"/>
      <c r="BB1604" s="9" t="str">
        <f t="shared" si="2923"/>
        <v/>
      </c>
      <c r="BC1604" s="10" t="str">
        <f t="shared" si="2924"/>
        <v/>
      </c>
      <c r="BD1604" s="7"/>
      <c r="BF1604" s="15"/>
      <c r="BG1604" s="9"/>
      <c r="BH1604" s="9" t="str">
        <f t="shared" si="2925"/>
        <v/>
      </c>
      <c r="BI1604" s="73"/>
      <c r="BJ1604" s="9" t="str">
        <f t="shared" si="2926"/>
        <v/>
      </c>
      <c r="BK1604" s="9"/>
      <c r="BL1604" s="9" t="str">
        <f t="shared" si="2927"/>
        <v/>
      </c>
      <c r="BM1604" s="9"/>
      <c r="BN1604" s="9"/>
      <c r="BO1604" s="9" t="str">
        <f t="shared" si="2928"/>
        <v/>
      </c>
      <c r="BP1604" s="10" t="str">
        <f t="shared" si="2929"/>
        <v/>
      </c>
      <c r="BQ1604" s="7"/>
      <c r="BS1604" s="1"/>
      <c r="BT1604" s="15"/>
      <c r="BU1604" s="9"/>
      <c r="BV1604" s="9" t="str">
        <f t="shared" si="2930"/>
        <v/>
      </c>
      <c r="BW1604" s="9"/>
      <c r="BX1604" s="9" t="str">
        <f t="shared" si="2931"/>
        <v/>
      </c>
      <c r="BY1604" s="9"/>
      <c r="BZ1604" s="9" t="str">
        <f t="shared" si="2932"/>
        <v/>
      </c>
      <c r="CA1604" s="9"/>
      <c r="CB1604" s="9"/>
      <c r="CC1604" s="9"/>
      <c r="CD1604" s="9" t="str">
        <f t="shared" si="2933"/>
        <v/>
      </c>
      <c r="CE1604" s="10" t="str">
        <f t="shared" si="2934"/>
        <v/>
      </c>
      <c r="CF1604" s="7"/>
      <c r="CH1604" s="15"/>
      <c r="CI1604" s="9"/>
      <c r="CJ1604" s="9" t="str">
        <f t="shared" si="2935"/>
        <v/>
      </c>
      <c r="CK1604" s="9"/>
      <c r="CL1604" s="9" t="str">
        <f t="shared" si="2936"/>
        <v/>
      </c>
      <c r="CM1604" s="9"/>
      <c r="CN1604" s="9" t="str">
        <f t="shared" si="2937"/>
        <v/>
      </c>
      <c r="CO1604" s="9"/>
      <c r="CP1604" s="9"/>
      <c r="CQ1604" s="9"/>
      <c r="CR1604" s="9" t="str">
        <f t="shared" si="2938"/>
        <v/>
      </c>
      <c r="CS1604" s="10" t="str">
        <f t="shared" si="2939"/>
        <v/>
      </c>
      <c r="CT1604" s="7"/>
    </row>
    <row r="1605" spans="1:98" ht="15" customHeight="1" thickBot="1">
      <c r="A1605" s="23"/>
      <c r="B1605" s="23"/>
      <c r="C1605" s="24"/>
      <c r="D1605" s="24" t="str">
        <f t="shared" si="2940"/>
        <v/>
      </c>
      <c r="E1605" s="24"/>
      <c r="F1605" s="24" t="str">
        <f t="shared" si="2941"/>
        <v/>
      </c>
      <c r="G1605" s="24"/>
      <c r="H1605" s="24" t="str">
        <f t="shared" si="2942"/>
        <v/>
      </c>
      <c r="I1605" s="24"/>
      <c r="J1605" s="63" t="str">
        <f t="shared" ref="J1605:K1605" si="2988">IF(C1605="","",J1601)</f>
        <v/>
      </c>
      <c r="K1605" s="96" t="str">
        <f t="shared" si="2988"/>
        <v/>
      </c>
      <c r="L1605" s="24" t="str">
        <f t="shared" si="2944"/>
        <v/>
      </c>
      <c r="M1605" s="26" t="str">
        <f t="shared" si="2945"/>
        <v/>
      </c>
      <c r="N1605" s="7"/>
      <c r="P1605" s="23"/>
      <c r="Q1605" s="24"/>
      <c r="R1605" s="24" t="str">
        <f t="shared" si="2946"/>
        <v/>
      </c>
      <c r="S1605" s="24"/>
      <c r="T1605" s="24" t="str">
        <f t="shared" si="2947"/>
        <v/>
      </c>
      <c r="U1605" s="24"/>
      <c r="V1605" s="24" t="str">
        <f t="shared" si="2948"/>
        <v/>
      </c>
      <c r="W1605" s="24"/>
      <c r="X1605" s="63" t="str">
        <f t="shared" ref="X1605:Y1605" si="2989">IF(Q1605="","",X1601)</f>
        <v/>
      </c>
      <c r="Y1605" s="96" t="str">
        <f t="shared" si="2989"/>
        <v/>
      </c>
      <c r="Z1605" s="24" t="str">
        <f t="shared" si="2950"/>
        <v/>
      </c>
      <c r="AA1605" s="26" t="str">
        <f t="shared" si="2951"/>
        <v/>
      </c>
      <c r="AB1605" s="7"/>
      <c r="AD1605" s="23"/>
      <c r="AE1605" s="24"/>
      <c r="AF1605" s="24" t="str">
        <f t="shared" si="2952"/>
        <v/>
      </c>
      <c r="AG1605" s="24"/>
      <c r="AH1605" s="24" t="str">
        <f t="shared" si="2953"/>
        <v/>
      </c>
      <c r="AI1605" s="24"/>
      <c r="AJ1605" s="24" t="str">
        <f t="shared" si="2954"/>
        <v/>
      </c>
      <c r="AK1605" s="24"/>
      <c r="AL1605" s="63" t="str">
        <f t="shared" ref="AL1605:AM1605" si="2990">IF(AE1605="","",AL1601)</f>
        <v/>
      </c>
      <c r="AM1605" s="96" t="str">
        <f t="shared" si="2990"/>
        <v/>
      </c>
      <c r="AN1605" s="24" t="str">
        <f t="shared" si="2956"/>
        <v/>
      </c>
      <c r="AO1605" s="26" t="str">
        <f t="shared" si="2957"/>
        <v/>
      </c>
      <c r="AP1605" s="7"/>
      <c r="AR1605" s="15"/>
      <c r="AS1605" s="9"/>
      <c r="AT1605" s="9" t="str">
        <f t="shared" si="2920"/>
        <v/>
      </c>
      <c r="AU1605" s="9"/>
      <c r="AV1605" s="9" t="str">
        <f t="shared" si="2921"/>
        <v/>
      </c>
      <c r="AW1605" s="9"/>
      <c r="AX1605" s="9" t="str">
        <f t="shared" si="2922"/>
        <v/>
      </c>
      <c r="AY1605" s="9"/>
      <c r="AZ1605" s="62"/>
      <c r="BA1605" s="9"/>
      <c r="BB1605" s="9" t="str">
        <f t="shared" si="2923"/>
        <v/>
      </c>
      <c r="BC1605" s="10" t="str">
        <f t="shared" si="2924"/>
        <v/>
      </c>
      <c r="BD1605" s="7"/>
      <c r="BF1605" s="15"/>
      <c r="BG1605" s="9"/>
      <c r="BH1605" s="9" t="str">
        <f t="shared" si="2925"/>
        <v/>
      </c>
      <c r="BI1605" s="73"/>
      <c r="BJ1605" s="9" t="str">
        <f t="shared" si="2926"/>
        <v/>
      </c>
      <c r="BK1605" s="9"/>
      <c r="BL1605" s="9" t="str">
        <f t="shared" si="2927"/>
        <v/>
      </c>
      <c r="BM1605" s="9"/>
      <c r="BN1605" s="9"/>
      <c r="BO1605" s="9" t="str">
        <f t="shared" si="2928"/>
        <v/>
      </c>
      <c r="BP1605" s="10" t="str">
        <f t="shared" si="2929"/>
        <v/>
      </c>
      <c r="BQ1605" s="7"/>
      <c r="BS1605" s="1"/>
      <c r="BT1605" s="15"/>
      <c r="BU1605" s="9"/>
      <c r="BV1605" s="9" t="str">
        <f t="shared" si="2930"/>
        <v/>
      </c>
      <c r="BW1605" s="9"/>
      <c r="BX1605" s="9" t="str">
        <f t="shared" si="2931"/>
        <v/>
      </c>
      <c r="BY1605" s="9"/>
      <c r="BZ1605" s="9" t="str">
        <f t="shared" si="2932"/>
        <v/>
      </c>
      <c r="CA1605" s="9"/>
      <c r="CB1605" s="9"/>
      <c r="CC1605" s="9"/>
      <c r="CD1605" s="9" t="str">
        <f t="shared" si="2933"/>
        <v/>
      </c>
      <c r="CE1605" s="10" t="str">
        <f t="shared" si="2934"/>
        <v/>
      </c>
      <c r="CF1605" s="7"/>
      <c r="CH1605" s="15"/>
      <c r="CI1605" s="9"/>
      <c r="CJ1605" s="9" t="str">
        <f t="shared" si="2935"/>
        <v/>
      </c>
      <c r="CK1605" s="9"/>
      <c r="CL1605" s="9" t="str">
        <f t="shared" si="2936"/>
        <v/>
      </c>
      <c r="CM1605" s="9"/>
      <c r="CN1605" s="9" t="str">
        <f t="shared" si="2937"/>
        <v/>
      </c>
      <c r="CO1605" s="9"/>
      <c r="CP1605" s="9"/>
      <c r="CQ1605" s="9"/>
      <c r="CR1605" s="9" t="str">
        <f t="shared" si="2938"/>
        <v/>
      </c>
      <c r="CS1605" s="10" t="str">
        <f t="shared" si="2939"/>
        <v/>
      </c>
      <c r="CT1605" s="7"/>
    </row>
    <row r="1606" spans="1:98" ht="15" customHeight="1" thickTop="1">
      <c r="A1606" s="89"/>
      <c r="B1606" s="6" t="str">
        <f>IF(A1606="","",SUM(D1606:D1609)+SUM(R1606:R1609)+AT1585+BH1585+SUM(BV1606:BV1609))</f>
        <v/>
      </c>
      <c r="C1606" s="78"/>
      <c r="D1606" s="78" t="str">
        <f t="shared" si="2940"/>
        <v/>
      </c>
      <c r="E1606" s="78"/>
      <c r="F1606" s="28" t="str">
        <f t="shared" si="2941"/>
        <v/>
      </c>
      <c r="G1606" s="78"/>
      <c r="H1606" s="78" t="str">
        <f t="shared" si="2942"/>
        <v/>
      </c>
      <c r="I1606" s="78"/>
      <c r="J1606" s="90" t="str">
        <f t="shared" ref="J1606:K1606" si="2991">IF(C1606="","",J1602)</f>
        <v/>
      </c>
      <c r="K1606" s="91" t="str">
        <f t="shared" si="2991"/>
        <v/>
      </c>
      <c r="L1606" s="28" t="str">
        <f t="shared" si="2944"/>
        <v/>
      </c>
      <c r="M1606" s="29" t="str">
        <f t="shared" si="2945"/>
        <v/>
      </c>
      <c r="N1606" s="7"/>
      <c r="P1606" s="89" t="str">
        <f>IF(A1606="","",A1606)</f>
        <v/>
      </c>
      <c r="Q1606" s="78"/>
      <c r="R1606" s="78" t="str">
        <f t="shared" si="2946"/>
        <v/>
      </c>
      <c r="S1606" s="78"/>
      <c r="T1606" s="28" t="str">
        <f t="shared" si="2947"/>
        <v/>
      </c>
      <c r="U1606" s="78"/>
      <c r="V1606" s="78" t="str">
        <f t="shared" si="2948"/>
        <v/>
      </c>
      <c r="W1606" s="78"/>
      <c r="X1606" s="90" t="str">
        <f t="shared" ref="X1606:Y1606" si="2992">IF(Q1606="","",X1602)</f>
        <v/>
      </c>
      <c r="Y1606" s="91" t="str">
        <f t="shared" si="2992"/>
        <v/>
      </c>
      <c r="Z1606" s="28" t="str">
        <f t="shared" si="2950"/>
        <v/>
      </c>
      <c r="AA1606" s="29" t="str">
        <f t="shared" si="2951"/>
        <v/>
      </c>
      <c r="AB1606" s="7"/>
      <c r="AD1606" s="89" t="str">
        <f>IF(A1606="","",A1606)</f>
        <v/>
      </c>
      <c r="AE1606" s="78"/>
      <c r="AF1606" s="78" t="str">
        <f t="shared" si="2952"/>
        <v/>
      </c>
      <c r="AG1606" s="78"/>
      <c r="AH1606" s="28" t="str">
        <f t="shared" si="2953"/>
        <v/>
      </c>
      <c r="AI1606" s="78"/>
      <c r="AJ1606" s="78" t="str">
        <f t="shared" si="2954"/>
        <v/>
      </c>
      <c r="AK1606" s="78"/>
      <c r="AL1606" s="90" t="str">
        <f t="shared" ref="AL1606:AM1606" si="2993">IF(AE1606="","",AL1602)</f>
        <v/>
      </c>
      <c r="AM1606" s="91" t="str">
        <f t="shared" si="2993"/>
        <v/>
      </c>
      <c r="AN1606" s="28" t="str">
        <f t="shared" si="2956"/>
        <v/>
      </c>
      <c r="AO1606" s="29" t="str">
        <f t="shared" si="2957"/>
        <v/>
      </c>
      <c r="AP1606" s="7"/>
      <c r="AR1606" s="15"/>
      <c r="AS1606" s="9"/>
      <c r="AT1606" s="9" t="str">
        <f t="shared" si="2920"/>
        <v/>
      </c>
      <c r="AU1606" s="9"/>
      <c r="AV1606" s="9" t="str">
        <f t="shared" si="2921"/>
        <v/>
      </c>
      <c r="AW1606" s="9"/>
      <c r="AX1606" s="9" t="str">
        <f t="shared" si="2922"/>
        <v/>
      </c>
      <c r="AY1606" s="9"/>
      <c r="AZ1606" s="62"/>
      <c r="BA1606" s="9"/>
      <c r="BB1606" s="9" t="str">
        <f t="shared" si="2923"/>
        <v/>
      </c>
      <c r="BC1606" s="10" t="str">
        <f t="shared" si="2924"/>
        <v/>
      </c>
      <c r="BD1606" s="7"/>
      <c r="BF1606" s="15"/>
      <c r="BG1606" s="9"/>
      <c r="BH1606" s="9" t="str">
        <f t="shared" si="2925"/>
        <v/>
      </c>
      <c r="BI1606" s="73"/>
      <c r="BJ1606" s="9" t="str">
        <f t="shared" si="2926"/>
        <v/>
      </c>
      <c r="BK1606" s="9"/>
      <c r="BL1606" s="9" t="str">
        <f t="shared" si="2927"/>
        <v/>
      </c>
      <c r="BM1606" s="9"/>
      <c r="BN1606" s="9"/>
      <c r="BO1606" s="9" t="str">
        <f t="shared" si="2928"/>
        <v/>
      </c>
      <c r="BP1606" s="10" t="str">
        <f t="shared" si="2929"/>
        <v/>
      </c>
      <c r="BQ1606" s="7"/>
      <c r="BS1606" s="1"/>
      <c r="BT1606" s="15"/>
      <c r="BU1606" s="9"/>
      <c r="BV1606" s="9" t="str">
        <f t="shared" si="2930"/>
        <v/>
      </c>
      <c r="BW1606" s="9"/>
      <c r="BX1606" s="9" t="str">
        <f t="shared" si="2931"/>
        <v/>
      </c>
      <c r="BY1606" s="9"/>
      <c r="BZ1606" s="9" t="str">
        <f t="shared" si="2932"/>
        <v/>
      </c>
      <c r="CA1606" s="9"/>
      <c r="CB1606" s="9"/>
      <c r="CC1606" s="9"/>
      <c r="CD1606" s="9" t="str">
        <f t="shared" si="2933"/>
        <v/>
      </c>
      <c r="CE1606" s="10" t="str">
        <f t="shared" si="2934"/>
        <v/>
      </c>
      <c r="CF1606" s="7"/>
      <c r="CH1606" s="15"/>
      <c r="CI1606" s="9"/>
      <c r="CJ1606" s="9" t="str">
        <f t="shared" si="2935"/>
        <v/>
      </c>
      <c r="CK1606" s="9"/>
      <c r="CL1606" s="9" t="str">
        <f t="shared" si="2936"/>
        <v/>
      </c>
      <c r="CM1606" s="9"/>
      <c r="CN1606" s="9" t="str">
        <f t="shared" si="2937"/>
        <v/>
      </c>
      <c r="CO1606" s="9"/>
      <c r="CP1606" s="9"/>
      <c r="CQ1606" s="9"/>
      <c r="CR1606" s="9" t="str">
        <f t="shared" si="2938"/>
        <v/>
      </c>
      <c r="CS1606" s="10" t="str">
        <f t="shared" si="2939"/>
        <v/>
      </c>
      <c r="CT1606" s="7"/>
    </row>
    <row r="1607" spans="1:98" ht="15" customHeight="1">
      <c r="A1607" s="15"/>
      <c r="B1607" s="15"/>
      <c r="C1607" s="9"/>
      <c r="D1607" s="9" t="str">
        <f t="shared" si="2940"/>
        <v/>
      </c>
      <c r="E1607" s="9"/>
      <c r="F1607" s="9" t="str">
        <f t="shared" si="2941"/>
        <v/>
      </c>
      <c r="G1607" s="9"/>
      <c r="H1607" s="9" t="str">
        <f t="shared" si="2942"/>
        <v/>
      </c>
      <c r="I1607" s="9"/>
      <c r="J1607" s="62" t="str">
        <f t="shared" ref="J1607:K1607" si="2994">IF(C1607="","",J1603)</f>
        <v/>
      </c>
      <c r="K1607" s="95" t="str">
        <f t="shared" si="2994"/>
        <v/>
      </c>
      <c r="L1607" s="9" t="str">
        <f t="shared" si="2944"/>
        <v/>
      </c>
      <c r="M1607" s="10" t="str">
        <f t="shared" si="2945"/>
        <v/>
      </c>
      <c r="N1607" s="7"/>
      <c r="P1607" s="15"/>
      <c r="Q1607" s="9"/>
      <c r="R1607" s="9" t="str">
        <f t="shared" si="2946"/>
        <v/>
      </c>
      <c r="S1607" s="9"/>
      <c r="T1607" s="9" t="str">
        <f t="shared" si="2947"/>
        <v/>
      </c>
      <c r="U1607" s="9"/>
      <c r="V1607" s="9" t="str">
        <f t="shared" si="2948"/>
        <v/>
      </c>
      <c r="W1607" s="9"/>
      <c r="X1607" s="62" t="str">
        <f t="shared" ref="X1607:Y1607" si="2995">IF(Q1607="","",X1603)</f>
        <v/>
      </c>
      <c r="Y1607" s="95" t="str">
        <f t="shared" si="2995"/>
        <v/>
      </c>
      <c r="Z1607" s="9" t="str">
        <f t="shared" si="2950"/>
        <v/>
      </c>
      <c r="AA1607" s="10" t="str">
        <f t="shared" si="2951"/>
        <v/>
      </c>
      <c r="AB1607" s="7"/>
      <c r="AD1607" s="15"/>
      <c r="AE1607" s="9"/>
      <c r="AF1607" s="9" t="str">
        <f t="shared" si="2952"/>
        <v/>
      </c>
      <c r="AG1607" s="9"/>
      <c r="AH1607" s="9" t="str">
        <f t="shared" si="2953"/>
        <v/>
      </c>
      <c r="AI1607" s="9"/>
      <c r="AJ1607" s="9" t="str">
        <f t="shared" si="2954"/>
        <v/>
      </c>
      <c r="AK1607" s="9"/>
      <c r="AL1607" s="62" t="str">
        <f t="shared" ref="AL1607:AM1607" si="2996">IF(AE1607="","",AL1603)</f>
        <v/>
      </c>
      <c r="AM1607" s="95" t="str">
        <f t="shared" si="2996"/>
        <v/>
      </c>
      <c r="AN1607" s="9" t="str">
        <f t="shared" si="2956"/>
        <v/>
      </c>
      <c r="AO1607" s="10" t="str">
        <f t="shared" si="2957"/>
        <v/>
      </c>
      <c r="AP1607" s="7"/>
      <c r="AR1607" s="15"/>
      <c r="AS1607" s="9"/>
      <c r="AT1607" s="9" t="str">
        <f t="shared" si="2920"/>
        <v/>
      </c>
      <c r="AU1607" s="9"/>
      <c r="AV1607" s="9" t="str">
        <f t="shared" si="2921"/>
        <v/>
      </c>
      <c r="AW1607" s="9"/>
      <c r="AX1607" s="9" t="str">
        <f t="shared" si="2922"/>
        <v/>
      </c>
      <c r="AY1607" s="9"/>
      <c r="AZ1607" s="62"/>
      <c r="BA1607" s="9"/>
      <c r="BB1607" s="9" t="str">
        <f t="shared" si="2923"/>
        <v/>
      </c>
      <c r="BC1607" s="10" t="str">
        <f t="shared" si="2924"/>
        <v/>
      </c>
      <c r="BD1607" s="7"/>
      <c r="BF1607" s="15"/>
      <c r="BG1607" s="9"/>
      <c r="BH1607" s="9" t="str">
        <f t="shared" si="2925"/>
        <v/>
      </c>
      <c r="BI1607" s="73"/>
      <c r="BJ1607" s="9" t="str">
        <f t="shared" si="2926"/>
        <v/>
      </c>
      <c r="BK1607" s="9"/>
      <c r="BL1607" s="9" t="str">
        <f t="shared" si="2927"/>
        <v/>
      </c>
      <c r="BM1607" s="9"/>
      <c r="BN1607" s="9"/>
      <c r="BO1607" s="9" t="str">
        <f t="shared" si="2928"/>
        <v/>
      </c>
      <c r="BP1607" s="10" t="str">
        <f t="shared" si="2929"/>
        <v/>
      </c>
      <c r="BQ1607" s="7"/>
      <c r="BS1607" s="1"/>
      <c r="BT1607" s="15"/>
      <c r="BU1607" s="9"/>
      <c r="BV1607" s="9" t="str">
        <f t="shared" si="2930"/>
        <v/>
      </c>
      <c r="BW1607" s="9"/>
      <c r="BX1607" s="9" t="str">
        <f t="shared" si="2931"/>
        <v/>
      </c>
      <c r="BY1607" s="9"/>
      <c r="BZ1607" s="9" t="str">
        <f t="shared" si="2932"/>
        <v/>
      </c>
      <c r="CA1607" s="9"/>
      <c r="CB1607" s="9"/>
      <c r="CC1607" s="9"/>
      <c r="CD1607" s="9" t="str">
        <f t="shared" si="2933"/>
        <v/>
      </c>
      <c r="CE1607" s="10" t="str">
        <f t="shared" si="2934"/>
        <v/>
      </c>
      <c r="CF1607" s="7"/>
      <c r="CH1607" s="15"/>
      <c r="CI1607" s="9"/>
      <c r="CJ1607" s="9" t="str">
        <f t="shared" si="2935"/>
        <v/>
      </c>
      <c r="CK1607" s="9"/>
      <c r="CL1607" s="9" t="str">
        <f t="shared" si="2936"/>
        <v/>
      </c>
      <c r="CM1607" s="9"/>
      <c r="CN1607" s="9" t="str">
        <f t="shared" si="2937"/>
        <v/>
      </c>
      <c r="CO1607" s="9"/>
      <c r="CP1607" s="9"/>
      <c r="CQ1607" s="9"/>
      <c r="CR1607" s="9" t="str">
        <f t="shared" si="2938"/>
        <v/>
      </c>
      <c r="CS1607" s="10" t="str">
        <f t="shared" si="2939"/>
        <v/>
      </c>
      <c r="CT1607" s="7"/>
    </row>
    <row r="1608" spans="1:98" ht="15" customHeight="1">
      <c r="A1608" s="15"/>
      <c r="B1608" s="15"/>
      <c r="C1608" s="9"/>
      <c r="D1608" s="9" t="str">
        <f t="shared" si="2940"/>
        <v/>
      </c>
      <c r="E1608" s="9"/>
      <c r="F1608" s="9" t="str">
        <f t="shared" si="2941"/>
        <v/>
      </c>
      <c r="G1608" s="9"/>
      <c r="H1608" s="9" t="str">
        <f t="shared" si="2942"/>
        <v/>
      </c>
      <c r="I1608" s="9"/>
      <c r="J1608" s="62" t="str">
        <f t="shared" ref="J1608:K1608" si="2997">IF(C1608="","",J1604)</f>
        <v/>
      </c>
      <c r="K1608" s="9" t="str">
        <f t="shared" si="2997"/>
        <v/>
      </c>
      <c r="L1608" s="9" t="str">
        <f t="shared" si="2944"/>
        <v/>
      </c>
      <c r="M1608" s="10" t="str">
        <f t="shared" si="2945"/>
        <v/>
      </c>
      <c r="N1608" s="7"/>
      <c r="P1608" s="15"/>
      <c r="Q1608" s="9"/>
      <c r="R1608" s="9" t="str">
        <f t="shared" si="2946"/>
        <v/>
      </c>
      <c r="S1608" s="9"/>
      <c r="T1608" s="9" t="str">
        <f t="shared" si="2947"/>
        <v/>
      </c>
      <c r="U1608" s="9"/>
      <c r="V1608" s="9" t="str">
        <f t="shared" si="2948"/>
        <v/>
      </c>
      <c r="W1608" s="9"/>
      <c r="X1608" s="62" t="str">
        <f t="shared" ref="X1608:Y1608" si="2998">IF(Q1608="","",X1604)</f>
        <v/>
      </c>
      <c r="Y1608" s="9" t="str">
        <f t="shared" si="2998"/>
        <v/>
      </c>
      <c r="Z1608" s="9" t="str">
        <f t="shared" si="2950"/>
        <v/>
      </c>
      <c r="AA1608" s="10" t="str">
        <f t="shared" si="2951"/>
        <v/>
      </c>
      <c r="AB1608" s="7"/>
      <c r="AD1608" s="15"/>
      <c r="AE1608" s="9"/>
      <c r="AF1608" s="9" t="str">
        <f t="shared" si="2952"/>
        <v/>
      </c>
      <c r="AG1608" s="9"/>
      <c r="AH1608" s="9" t="str">
        <f t="shared" si="2953"/>
        <v/>
      </c>
      <c r="AI1608" s="9"/>
      <c r="AJ1608" s="9" t="str">
        <f t="shared" si="2954"/>
        <v/>
      </c>
      <c r="AK1608" s="9"/>
      <c r="AL1608" s="62" t="str">
        <f t="shared" ref="AL1608:AM1608" si="2999">IF(AE1608="","",AL1604)</f>
        <v/>
      </c>
      <c r="AM1608" s="9" t="str">
        <f t="shared" si="2999"/>
        <v/>
      </c>
      <c r="AN1608" s="9" t="str">
        <f t="shared" si="2956"/>
        <v/>
      </c>
      <c r="AO1608" s="10" t="str">
        <f t="shared" si="2957"/>
        <v/>
      </c>
      <c r="AP1608" s="7"/>
      <c r="AR1608" s="15"/>
      <c r="AS1608" s="9"/>
      <c r="AT1608" s="9" t="str">
        <f t="shared" si="2920"/>
        <v/>
      </c>
      <c r="AU1608" s="9"/>
      <c r="AV1608" s="9" t="str">
        <f t="shared" si="2921"/>
        <v/>
      </c>
      <c r="AW1608" s="9"/>
      <c r="AX1608" s="9" t="str">
        <f t="shared" si="2922"/>
        <v/>
      </c>
      <c r="AY1608" s="9"/>
      <c r="AZ1608" s="62"/>
      <c r="BA1608" s="9"/>
      <c r="BB1608" s="9" t="str">
        <f t="shared" si="2923"/>
        <v/>
      </c>
      <c r="BC1608" s="10" t="str">
        <f t="shared" si="2924"/>
        <v/>
      </c>
      <c r="BD1608" s="7"/>
      <c r="BF1608" s="15"/>
      <c r="BG1608" s="9"/>
      <c r="BH1608" s="9" t="str">
        <f t="shared" si="2925"/>
        <v/>
      </c>
      <c r="BI1608" s="73"/>
      <c r="BJ1608" s="9" t="str">
        <f t="shared" si="2926"/>
        <v/>
      </c>
      <c r="BK1608" s="9"/>
      <c r="BL1608" s="9" t="str">
        <f t="shared" si="2927"/>
        <v/>
      </c>
      <c r="BM1608" s="9"/>
      <c r="BN1608" s="9"/>
      <c r="BO1608" s="9" t="str">
        <f t="shared" si="2928"/>
        <v/>
      </c>
      <c r="BP1608" s="10" t="str">
        <f t="shared" si="2929"/>
        <v/>
      </c>
      <c r="BQ1608" s="7"/>
      <c r="BS1608" s="1"/>
      <c r="BT1608" s="15"/>
      <c r="BU1608" s="9"/>
      <c r="BV1608" s="9" t="str">
        <f t="shared" si="2930"/>
        <v/>
      </c>
      <c r="BW1608" s="9"/>
      <c r="BX1608" s="9" t="str">
        <f t="shared" si="2931"/>
        <v/>
      </c>
      <c r="BY1608" s="9"/>
      <c r="BZ1608" s="9" t="str">
        <f t="shared" si="2932"/>
        <v/>
      </c>
      <c r="CA1608" s="9"/>
      <c r="CB1608" s="9"/>
      <c r="CC1608" s="9"/>
      <c r="CD1608" s="9" t="str">
        <f t="shared" si="2933"/>
        <v/>
      </c>
      <c r="CE1608" s="10" t="str">
        <f t="shared" si="2934"/>
        <v/>
      </c>
      <c r="CF1608" s="7"/>
      <c r="CH1608" s="15"/>
      <c r="CI1608" s="9"/>
      <c r="CJ1608" s="9" t="str">
        <f t="shared" si="2935"/>
        <v/>
      </c>
      <c r="CK1608" s="9"/>
      <c r="CL1608" s="9" t="str">
        <f t="shared" si="2936"/>
        <v/>
      </c>
      <c r="CM1608" s="9"/>
      <c r="CN1608" s="9" t="str">
        <f t="shared" si="2937"/>
        <v/>
      </c>
      <c r="CO1608" s="9"/>
      <c r="CP1608" s="9"/>
      <c r="CQ1608" s="9"/>
      <c r="CR1608" s="9" t="str">
        <f t="shared" si="2938"/>
        <v/>
      </c>
      <c r="CS1608" s="10" t="str">
        <f t="shared" si="2939"/>
        <v/>
      </c>
      <c r="CT1608" s="7"/>
    </row>
    <row r="1609" spans="1:98" ht="15" customHeight="1" thickBot="1">
      <c r="A1609" s="23"/>
      <c r="B1609" s="23"/>
      <c r="C1609" s="24"/>
      <c r="D1609" s="24" t="str">
        <f t="shared" si="2940"/>
        <v/>
      </c>
      <c r="E1609" s="24"/>
      <c r="F1609" s="24" t="str">
        <f t="shared" si="2941"/>
        <v/>
      </c>
      <c r="G1609" s="24"/>
      <c r="H1609" s="24" t="str">
        <f t="shared" si="2942"/>
        <v/>
      </c>
      <c r="I1609" s="24"/>
      <c r="J1609" s="63" t="str">
        <f t="shared" ref="J1609:K1609" si="3000">IF(C1609="","",J1605)</f>
        <v/>
      </c>
      <c r="K1609" s="96" t="str">
        <f t="shared" si="3000"/>
        <v/>
      </c>
      <c r="L1609" s="24" t="str">
        <f t="shared" si="2944"/>
        <v/>
      </c>
      <c r="M1609" s="26" t="str">
        <f t="shared" si="2945"/>
        <v/>
      </c>
      <c r="N1609" s="7"/>
      <c r="P1609" s="23"/>
      <c r="Q1609" s="24"/>
      <c r="R1609" s="24" t="str">
        <f t="shared" si="2946"/>
        <v/>
      </c>
      <c r="S1609" s="24"/>
      <c r="T1609" s="24" t="str">
        <f t="shared" si="2947"/>
        <v/>
      </c>
      <c r="U1609" s="24"/>
      <c r="V1609" s="24" t="str">
        <f t="shared" si="2948"/>
        <v/>
      </c>
      <c r="W1609" s="24"/>
      <c r="X1609" s="63" t="str">
        <f t="shared" ref="X1609:Y1609" si="3001">IF(Q1609="","",X1605)</f>
        <v/>
      </c>
      <c r="Y1609" s="96" t="str">
        <f t="shared" si="3001"/>
        <v/>
      </c>
      <c r="Z1609" s="24" t="str">
        <f t="shared" si="2950"/>
        <v/>
      </c>
      <c r="AA1609" s="26" t="str">
        <f t="shared" si="2951"/>
        <v/>
      </c>
      <c r="AB1609" s="7"/>
      <c r="AD1609" s="23"/>
      <c r="AE1609" s="24"/>
      <c r="AF1609" s="24" t="str">
        <f t="shared" si="2952"/>
        <v/>
      </c>
      <c r="AG1609" s="24"/>
      <c r="AH1609" s="24" t="str">
        <f t="shared" si="2953"/>
        <v/>
      </c>
      <c r="AI1609" s="24"/>
      <c r="AJ1609" s="24" t="str">
        <f t="shared" si="2954"/>
        <v/>
      </c>
      <c r="AK1609" s="24"/>
      <c r="AL1609" s="63" t="str">
        <f t="shared" ref="AL1609:AM1609" si="3002">IF(AE1609="","",AL1605)</f>
        <v/>
      </c>
      <c r="AM1609" s="96" t="str">
        <f t="shared" si="3002"/>
        <v/>
      </c>
      <c r="AN1609" s="24" t="str">
        <f t="shared" si="2956"/>
        <v/>
      </c>
      <c r="AO1609" s="26" t="str">
        <f t="shared" si="2957"/>
        <v/>
      </c>
      <c r="AP1609" s="7"/>
      <c r="AR1609" s="15"/>
      <c r="AS1609" s="9"/>
      <c r="AT1609" s="9" t="str">
        <f t="shared" si="2920"/>
        <v/>
      </c>
      <c r="AU1609" s="9"/>
      <c r="AV1609" s="9" t="str">
        <f t="shared" si="2921"/>
        <v/>
      </c>
      <c r="AW1609" s="9"/>
      <c r="AX1609" s="9" t="str">
        <f t="shared" si="2922"/>
        <v/>
      </c>
      <c r="AY1609" s="9"/>
      <c r="AZ1609" s="62"/>
      <c r="BA1609" s="9"/>
      <c r="BB1609" s="9" t="str">
        <f t="shared" si="2923"/>
        <v/>
      </c>
      <c r="BC1609" s="10" t="str">
        <f t="shared" si="2924"/>
        <v/>
      </c>
      <c r="BD1609" s="7"/>
      <c r="BF1609" s="15"/>
      <c r="BG1609" s="9"/>
      <c r="BH1609" s="9" t="str">
        <f t="shared" si="2925"/>
        <v/>
      </c>
      <c r="BI1609" s="73"/>
      <c r="BJ1609" s="9" t="str">
        <f t="shared" si="2926"/>
        <v/>
      </c>
      <c r="BK1609" s="9"/>
      <c r="BL1609" s="9" t="str">
        <f t="shared" si="2927"/>
        <v/>
      </c>
      <c r="BM1609" s="9"/>
      <c r="BN1609" s="9"/>
      <c r="BO1609" s="9" t="str">
        <f t="shared" si="2928"/>
        <v/>
      </c>
      <c r="BP1609" s="10" t="str">
        <f t="shared" si="2929"/>
        <v/>
      </c>
      <c r="BQ1609" s="7"/>
      <c r="BS1609" s="1"/>
      <c r="BT1609" s="15"/>
      <c r="BU1609" s="9"/>
      <c r="BV1609" s="9" t="str">
        <f t="shared" si="2930"/>
        <v/>
      </c>
      <c r="BW1609" s="9"/>
      <c r="BX1609" s="9" t="str">
        <f t="shared" si="2931"/>
        <v/>
      </c>
      <c r="BY1609" s="9"/>
      <c r="BZ1609" s="9" t="str">
        <f t="shared" si="2932"/>
        <v/>
      </c>
      <c r="CA1609" s="9"/>
      <c r="CB1609" s="9"/>
      <c r="CC1609" s="9"/>
      <c r="CD1609" s="9" t="str">
        <f t="shared" si="2933"/>
        <v/>
      </c>
      <c r="CE1609" s="10" t="str">
        <f t="shared" si="2934"/>
        <v/>
      </c>
      <c r="CF1609" s="7"/>
      <c r="CH1609" s="15"/>
      <c r="CI1609" s="9"/>
      <c r="CJ1609" s="9" t="str">
        <f t="shared" si="2935"/>
        <v/>
      </c>
      <c r="CK1609" s="9"/>
      <c r="CL1609" s="9" t="str">
        <f t="shared" si="2936"/>
        <v/>
      </c>
      <c r="CM1609" s="9"/>
      <c r="CN1609" s="9" t="str">
        <f t="shared" si="2937"/>
        <v/>
      </c>
      <c r="CO1609" s="9"/>
      <c r="CP1609" s="9"/>
      <c r="CQ1609" s="9"/>
      <c r="CR1609" s="9" t="str">
        <f t="shared" si="2938"/>
        <v/>
      </c>
      <c r="CS1609" s="10" t="str">
        <f t="shared" si="2939"/>
        <v/>
      </c>
      <c r="CT1609" s="7"/>
    </row>
    <row r="1610" spans="1:98" ht="15" customHeight="1" thickTop="1">
      <c r="A1610" s="89"/>
      <c r="B1610" s="6" t="str">
        <f>IF(A1610="","",SUM(D1610:D1613)+SUM(R1610:R1613)+AT1586+BH1586+SUM(BV1610:BV1613))</f>
        <v/>
      </c>
      <c r="C1610" s="78"/>
      <c r="D1610" s="78" t="str">
        <f t="shared" si="2940"/>
        <v/>
      </c>
      <c r="E1610" s="78"/>
      <c r="F1610" s="28" t="str">
        <f t="shared" si="2941"/>
        <v/>
      </c>
      <c r="G1610" s="78"/>
      <c r="H1610" s="78" t="str">
        <f t="shared" si="2942"/>
        <v/>
      </c>
      <c r="I1610" s="78"/>
      <c r="J1610" s="90" t="str">
        <f t="shared" ref="J1610:K1610" si="3003">IF(C1610="","",J1606)</f>
        <v/>
      </c>
      <c r="K1610" s="91" t="str">
        <f t="shared" si="3003"/>
        <v/>
      </c>
      <c r="L1610" s="28" t="str">
        <f t="shared" si="2944"/>
        <v/>
      </c>
      <c r="M1610" s="29" t="str">
        <f t="shared" si="2945"/>
        <v/>
      </c>
      <c r="N1610" s="7"/>
      <c r="P1610" s="89" t="str">
        <f>IF(A1610="","",A1610)</f>
        <v/>
      </c>
      <c r="Q1610" s="78"/>
      <c r="R1610" s="78" t="str">
        <f t="shared" si="2946"/>
        <v/>
      </c>
      <c r="S1610" s="78"/>
      <c r="T1610" s="28" t="str">
        <f t="shared" si="2947"/>
        <v/>
      </c>
      <c r="U1610" s="78"/>
      <c r="V1610" s="78" t="str">
        <f t="shared" si="2948"/>
        <v/>
      </c>
      <c r="W1610" s="78"/>
      <c r="X1610" s="90" t="str">
        <f t="shared" ref="X1610:Y1610" si="3004">IF(Q1610="","",X1606)</f>
        <v/>
      </c>
      <c r="Y1610" s="91" t="str">
        <f t="shared" si="3004"/>
        <v/>
      </c>
      <c r="Z1610" s="28" t="str">
        <f t="shared" si="2950"/>
        <v/>
      </c>
      <c r="AA1610" s="29" t="str">
        <f t="shared" si="2951"/>
        <v/>
      </c>
      <c r="AB1610" s="7"/>
      <c r="AD1610" s="89" t="str">
        <f>IF(BQ1610="","",BQ1610)</f>
        <v/>
      </c>
      <c r="AE1610" s="78"/>
      <c r="AF1610" s="78" t="str">
        <f t="shared" si="2952"/>
        <v/>
      </c>
      <c r="AG1610" s="78"/>
      <c r="AH1610" s="28" t="str">
        <f t="shared" si="2953"/>
        <v/>
      </c>
      <c r="AI1610" s="78"/>
      <c r="AJ1610" s="78" t="str">
        <f t="shared" si="2954"/>
        <v/>
      </c>
      <c r="AK1610" s="78"/>
      <c r="AL1610" s="90" t="str">
        <f t="shared" ref="AL1610:AM1610" si="3005">IF(AE1610="","",AL1606)</f>
        <v/>
      </c>
      <c r="AM1610" s="91" t="str">
        <f t="shared" si="3005"/>
        <v/>
      </c>
      <c r="AN1610" s="28" t="str">
        <f t="shared" si="2956"/>
        <v/>
      </c>
      <c r="AO1610" s="29" t="str">
        <f t="shared" si="2957"/>
        <v/>
      </c>
      <c r="AP1610" s="7"/>
      <c r="AR1610" s="15"/>
      <c r="AS1610" s="9"/>
      <c r="AT1610" s="9" t="str">
        <f t="shared" si="2920"/>
        <v/>
      </c>
      <c r="AU1610" s="9"/>
      <c r="AV1610" s="9" t="str">
        <f t="shared" si="2921"/>
        <v/>
      </c>
      <c r="AW1610" s="9"/>
      <c r="AX1610" s="9" t="str">
        <f t="shared" si="2922"/>
        <v/>
      </c>
      <c r="AY1610" s="9"/>
      <c r="AZ1610" s="62"/>
      <c r="BA1610" s="9"/>
      <c r="BB1610" s="9" t="str">
        <f t="shared" si="2923"/>
        <v/>
      </c>
      <c r="BC1610" s="10" t="str">
        <f t="shared" si="2924"/>
        <v/>
      </c>
      <c r="BD1610" s="7"/>
      <c r="BF1610" s="15"/>
      <c r="BG1610" s="9"/>
      <c r="BH1610" s="9" t="str">
        <f t="shared" si="2925"/>
        <v/>
      </c>
      <c r="BI1610" s="73"/>
      <c r="BJ1610" s="9" t="str">
        <f t="shared" si="2926"/>
        <v/>
      </c>
      <c r="BK1610" s="9"/>
      <c r="BL1610" s="9" t="str">
        <f t="shared" si="2927"/>
        <v/>
      </c>
      <c r="BM1610" s="9"/>
      <c r="BN1610" s="9"/>
      <c r="BO1610" s="9" t="str">
        <f t="shared" si="2928"/>
        <v/>
      </c>
      <c r="BP1610" s="10" t="str">
        <f t="shared" si="2929"/>
        <v/>
      </c>
      <c r="BQ1610" s="7"/>
      <c r="BS1610" s="1"/>
      <c r="BT1610" s="15"/>
      <c r="BU1610" s="9"/>
      <c r="BV1610" s="9" t="str">
        <f t="shared" si="2930"/>
        <v/>
      </c>
      <c r="BW1610" s="9"/>
      <c r="BX1610" s="9" t="str">
        <f t="shared" si="2931"/>
        <v/>
      </c>
      <c r="BY1610" s="9"/>
      <c r="BZ1610" s="9" t="str">
        <f t="shared" si="2932"/>
        <v/>
      </c>
      <c r="CA1610" s="9"/>
      <c r="CB1610" s="9"/>
      <c r="CC1610" s="9"/>
      <c r="CD1610" s="9" t="str">
        <f t="shared" si="2933"/>
        <v/>
      </c>
      <c r="CE1610" s="10" t="str">
        <f t="shared" si="2934"/>
        <v/>
      </c>
      <c r="CF1610" s="7"/>
      <c r="CH1610" s="15"/>
      <c r="CI1610" s="9"/>
      <c r="CJ1610" s="9" t="str">
        <f t="shared" si="2935"/>
        <v/>
      </c>
      <c r="CK1610" s="9"/>
      <c r="CL1610" s="9" t="str">
        <f t="shared" si="2936"/>
        <v/>
      </c>
      <c r="CM1610" s="9"/>
      <c r="CN1610" s="9" t="str">
        <f t="shared" si="2937"/>
        <v/>
      </c>
      <c r="CO1610" s="9"/>
      <c r="CP1610" s="9"/>
      <c r="CQ1610" s="9"/>
      <c r="CR1610" s="9" t="str">
        <f t="shared" si="2938"/>
        <v/>
      </c>
      <c r="CS1610" s="10" t="str">
        <f t="shared" si="2939"/>
        <v/>
      </c>
      <c r="CT1610" s="7"/>
    </row>
    <row r="1611" spans="1:98" ht="15" customHeight="1">
      <c r="A1611" s="15"/>
      <c r="B1611" s="15"/>
      <c r="C1611" s="9"/>
      <c r="D1611" s="9" t="str">
        <f t="shared" si="2940"/>
        <v/>
      </c>
      <c r="E1611" s="9"/>
      <c r="F1611" s="9" t="str">
        <f t="shared" si="2941"/>
        <v/>
      </c>
      <c r="G1611" s="9"/>
      <c r="H1611" s="9" t="str">
        <f t="shared" si="2942"/>
        <v/>
      </c>
      <c r="I1611" s="9"/>
      <c r="J1611" s="62" t="str">
        <f t="shared" ref="J1611:K1611" si="3006">IF(C1611="","",J1607)</f>
        <v/>
      </c>
      <c r="K1611" s="95" t="str">
        <f t="shared" si="3006"/>
        <v/>
      </c>
      <c r="L1611" s="9" t="str">
        <f t="shared" si="2944"/>
        <v/>
      </c>
      <c r="M1611" s="10" t="str">
        <f t="shared" si="2945"/>
        <v/>
      </c>
      <c r="N1611" s="7"/>
      <c r="P1611" s="15"/>
      <c r="Q1611" s="9"/>
      <c r="R1611" s="9" t="str">
        <f t="shared" si="2946"/>
        <v/>
      </c>
      <c r="S1611" s="9"/>
      <c r="T1611" s="9" t="str">
        <f t="shared" si="2947"/>
        <v/>
      </c>
      <c r="U1611" s="9"/>
      <c r="V1611" s="9" t="str">
        <f t="shared" si="2948"/>
        <v/>
      </c>
      <c r="W1611" s="9"/>
      <c r="X1611" s="62" t="str">
        <f t="shared" ref="X1611:Y1611" si="3007">IF(Q1611="","",X1607)</f>
        <v/>
      </c>
      <c r="Y1611" s="95" t="str">
        <f t="shared" si="3007"/>
        <v/>
      </c>
      <c r="Z1611" s="9" t="str">
        <f t="shared" si="2950"/>
        <v/>
      </c>
      <c r="AA1611" s="10" t="str">
        <f t="shared" si="2951"/>
        <v/>
      </c>
      <c r="AB1611" s="7"/>
      <c r="AD1611" s="15"/>
      <c r="AE1611" s="9"/>
      <c r="AF1611" s="9" t="str">
        <f t="shared" si="2952"/>
        <v/>
      </c>
      <c r="AG1611" s="9"/>
      <c r="AH1611" s="9" t="str">
        <f t="shared" si="2953"/>
        <v/>
      </c>
      <c r="AI1611" s="9"/>
      <c r="AJ1611" s="9" t="str">
        <f t="shared" si="2954"/>
        <v/>
      </c>
      <c r="AK1611" s="9"/>
      <c r="AL1611" s="62" t="str">
        <f t="shared" ref="AL1611:AM1611" si="3008">IF(AE1611="","",AL1607)</f>
        <v/>
      </c>
      <c r="AM1611" s="95" t="str">
        <f t="shared" si="3008"/>
        <v/>
      </c>
      <c r="AN1611" s="9" t="str">
        <f t="shared" si="2956"/>
        <v/>
      </c>
      <c r="AO1611" s="10" t="str">
        <f t="shared" si="2957"/>
        <v/>
      </c>
      <c r="AP1611" s="7"/>
      <c r="AR1611" s="15"/>
      <c r="AS1611" s="9"/>
      <c r="AT1611" s="9" t="str">
        <f t="shared" si="2920"/>
        <v/>
      </c>
      <c r="AU1611" s="9"/>
      <c r="AV1611" s="9" t="str">
        <f t="shared" si="2921"/>
        <v/>
      </c>
      <c r="AW1611" s="9"/>
      <c r="AX1611" s="9" t="str">
        <f t="shared" si="2922"/>
        <v/>
      </c>
      <c r="AY1611" s="9"/>
      <c r="AZ1611" s="62"/>
      <c r="BA1611" s="9"/>
      <c r="BB1611" s="9" t="str">
        <f t="shared" si="2923"/>
        <v/>
      </c>
      <c r="BC1611" s="10" t="str">
        <f t="shared" si="2924"/>
        <v/>
      </c>
      <c r="BD1611" s="7"/>
      <c r="BF1611" s="15"/>
      <c r="BG1611" s="9"/>
      <c r="BH1611" s="9" t="str">
        <f t="shared" si="2925"/>
        <v/>
      </c>
      <c r="BI1611" s="73"/>
      <c r="BJ1611" s="9" t="str">
        <f t="shared" si="2926"/>
        <v/>
      </c>
      <c r="BK1611" s="9"/>
      <c r="BL1611" s="9" t="str">
        <f t="shared" si="2927"/>
        <v/>
      </c>
      <c r="BM1611" s="9"/>
      <c r="BN1611" s="9"/>
      <c r="BO1611" s="9" t="str">
        <f t="shared" si="2928"/>
        <v/>
      </c>
      <c r="BP1611" s="10" t="str">
        <f t="shared" si="2929"/>
        <v/>
      </c>
      <c r="BQ1611" s="7"/>
      <c r="BS1611" s="1"/>
      <c r="BT1611" s="15"/>
      <c r="BU1611" s="9"/>
      <c r="BV1611" s="9" t="str">
        <f t="shared" si="2930"/>
        <v/>
      </c>
      <c r="BW1611" s="9"/>
      <c r="BX1611" s="9" t="str">
        <f t="shared" si="2931"/>
        <v/>
      </c>
      <c r="BY1611" s="9"/>
      <c r="BZ1611" s="9" t="str">
        <f t="shared" si="2932"/>
        <v/>
      </c>
      <c r="CA1611" s="9"/>
      <c r="CB1611" s="9"/>
      <c r="CC1611" s="9"/>
      <c r="CD1611" s="9" t="str">
        <f t="shared" si="2933"/>
        <v/>
      </c>
      <c r="CE1611" s="10" t="str">
        <f t="shared" si="2934"/>
        <v/>
      </c>
      <c r="CF1611" s="7"/>
      <c r="CH1611" s="15"/>
      <c r="CI1611" s="9"/>
      <c r="CJ1611" s="9" t="str">
        <f t="shared" si="2935"/>
        <v/>
      </c>
      <c r="CK1611" s="9"/>
      <c r="CL1611" s="9" t="str">
        <f t="shared" si="2936"/>
        <v/>
      </c>
      <c r="CM1611" s="9"/>
      <c r="CN1611" s="9" t="str">
        <f t="shared" si="2937"/>
        <v/>
      </c>
      <c r="CO1611" s="9"/>
      <c r="CP1611" s="9"/>
      <c r="CQ1611" s="9"/>
      <c r="CR1611" s="9" t="str">
        <f t="shared" si="2938"/>
        <v/>
      </c>
      <c r="CS1611" s="10" t="str">
        <f t="shared" si="2939"/>
        <v/>
      </c>
      <c r="CT1611" s="7"/>
    </row>
    <row r="1612" spans="1:98" ht="15" customHeight="1">
      <c r="A1612" s="15"/>
      <c r="B1612" s="15"/>
      <c r="C1612" s="9"/>
      <c r="D1612" s="9" t="str">
        <f t="shared" si="2940"/>
        <v/>
      </c>
      <c r="E1612" s="9"/>
      <c r="F1612" s="9" t="str">
        <f t="shared" si="2941"/>
        <v/>
      </c>
      <c r="G1612" s="9"/>
      <c r="H1612" s="9" t="str">
        <f t="shared" si="2942"/>
        <v/>
      </c>
      <c r="I1612" s="9"/>
      <c r="J1612" s="62" t="str">
        <f t="shared" ref="J1612:K1612" si="3009">IF(C1612="","",J1608)</f>
        <v/>
      </c>
      <c r="K1612" s="9" t="str">
        <f t="shared" si="3009"/>
        <v/>
      </c>
      <c r="L1612" s="9" t="str">
        <f t="shared" si="2944"/>
        <v/>
      </c>
      <c r="M1612" s="10" t="str">
        <f t="shared" si="2945"/>
        <v/>
      </c>
      <c r="N1612" s="7"/>
      <c r="P1612" s="15"/>
      <c r="Q1612" s="9"/>
      <c r="R1612" s="9" t="str">
        <f t="shared" si="2946"/>
        <v/>
      </c>
      <c r="S1612" s="9"/>
      <c r="T1612" s="9" t="str">
        <f t="shared" si="2947"/>
        <v/>
      </c>
      <c r="U1612" s="9"/>
      <c r="V1612" s="9" t="str">
        <f t="shared" si="2948"/>
        <v/>
      </c>
      <c r="W1612" s="9"/>
      <c r="X1612" s="62" t="str">
        <f t="shared" ref="X1612:Y1612" si="3010">IF(Q1612="","",X1608)</f>
        <v/>
      </c>
      <c r="Y1612" s="9" t="str">
        <f t="shared" si="3010"/>
        <v/>
      </c>
      <c r="Z1612" s="9" t="str">
        <f t="shared" si="2950"/>
        <v/>
      </c>
      <c r="AA1612" s="10" t="str">
        <f t="shared" si="2951"/>
        <v/>
      </c>
      <c r="AB1612" s="7"/>
      <c r="AD1612" s="15"/>
      <c r="AE1612" s="9"/>
      <c r="AF1612" s="9" t="str">
        <f t="shared" si="2952"/>
        <v/>
      </c>
      <c r="AG1612" s="9"/>
      <c r="AH1612" s="9" t="str">
        <f t="shared" si="2953"/>
        <v/>
      </c>
      <c r="AI1612" s="9"/>
      <c r="AJ1612" s="9" t="str">
        <f t="shared" si="2954"/>
        <v/>
      </c>
      <c r="AK1612" s="9"/>
      <c r="AL1612" s="62" t="str">
        <f t="shared" ref="AL1612:AM1612" si="3011">IF(AE1612="","",AL1608)</f>
        <v/>
      </c>
      <c r="AM1612" s="9" t="str">
        <f t="shared" si="3011"/>
        <v/>
      </c>
      <c r="AN1612" s="9" t="str">
        <f t="shared" si="2956"/>
        <v/>
      </c>
      <c r="AO1612" s="10" t="str">
        <f t="shared" si="2957"/>
        <v/>
      </c>
      <c r="AP1612" s="7"/>
      <c r="AR1612" s="15"/>
      <c r="AS1612" s="9"/>
      <c r="AT1612" s="9" t="str">
        <f t="shared" si="2920"/>
        <v/>
      </c>
      <c r="AU1612" s="9"/>
      <c r="AV1612" s="9" t="str">
        <f t="shared" si="2921"/>
        <v/>
      </c>
      <c r="AW1612" s="9"/>
      <c r="AX1612" s="9" t="str">
        <f t="shared" si="2922"/>
        <v/>
      </c>
      <c r="AY1612" s="9"/>
      <c r="AZ1612" s="62"/>
      <c r="BA1612" s="9"/>
      <c r="BB1612" s="9" t="str">
        <f t="shared" si="2923"/>
        <v/>
      </c>
      <c r="BC1612" s="10" t="str">
        <f t="shared" si="2924"/>
        <v/>
      </c>
      <c r="BD1612" s="7"/>
      <c r="BF1612" s="15"/>
      <c r="BG1612" s="9"/>
      <c r="BH1612" s="9" t="str">
        <f t="shared" si="2925"/>
        <v/>
      </c>
      <c r="BI1612" s="73"/>
      <c r="BJ1612" s="9" t="str">
        <f t="shared" si="2926"/>
        <v/>
      </c>
      <c r="BK1612" s="9"/>
      <c r="BL1612" s="9" t="str">
        <f t="shared" si="2927"/>
        <v/>
      </c>
      <c r="BM1612" s="9"/>
      <c r="BN1612" s="9"/>
      <c r="BO1612" s="9" t="str">
        <f t="shared" si="2928"/>
        <v/>
      </c>
      <c r="BP1612" s="10" t="str">
        <f t="shared" si="2929"/>
        <v/>
      </c>
      <c r="BQ1612" s="7"/>
      <c r="BS1612" s="1"/>
      <c r="BT1612" s="15"/>
      <c r="BU1612" s="9"/>
      <c r="BV1612" s="9" t="str">
        <f t="shared" si="2930"/>
        <v/>
      </c>
      <c r="BW1612" s="9"/>
      <c r="BX1612" s="9" t="str">
        <f t="shared" si="2931"/>
        <v/>
      </c>
      <c r="BY1612" s="9"/>
      <c r="BZ1612" s="9" t="str">
        <f t="shared" si="2932"/>
        <v/>
      </c>
      <c r="CA1612" s="9"/>
      <c r="CB1612" s="9"/>
      <c r="CC1612" s="9"/>
      <c r="CD1612" s="9" t="str">
        <f t="shared" si="2933"/>
        <v/>
      </c>
      <c r="CE1612" s="10" t="str">
        <f t="shared" si="2934"/>
        <v/>
      </c>
      <c r="CF1612" s="7"/>
      <c r="CH1612" s="15"/>
      <c r="CI1612" s="9"/>
      <c r="CJ1612" s="9" t="str">
        <f t="shared" si="2935"/>
        <v/>
      </c>
      <c r="CK1612" s="9"/>
      <c r="CL1612" s="9" t="str">
        <f t="shared" si="2936"/>
        <v/>
      </c>
      <c r="CM1612" s="9"/>
      <c r="CN1612" s="9" t="str">
        <f t="shared" si="2937"/>
        <v/>
      </c>
      <c r="CO1612" s="9"/>
      <c r="CP1612" s="9"/>
      <c r="CQ1612" s="9"/>
      <c r="CR1612" s="9" t="str">
        <f t="shared" si="2938"/>
        <v/>
      </c>
      <c r="CS1612" s="10" t="str">
        <f t="shared" si="2939"/>
        <v/>
      </c>
      <c r="CT1612" s="7"/>
    </row>
    <row r="1613" spans="1:98" ht="15" customHeight="1" thickBot="1">
      <c r="A1613" s="23"/>
      <c r="B1613" s="23"/>
      <c r="C1613" s="24"/>
      <c r="D1613" s="24" t="str">
        <f t="shared" si="2940"/>
        <v/>
      </c>
      <c r="E1613" s="24"/>
      <c r="F1613" s="24" t="str">
        <f t="shared" si="2941"/>
        <v/>
      </c>
      <c r="G1613" s="24"/>
      <c r="H1613" s="24" t="str">
        <f t="shared" si="2942"/>
        <v/>
      </c>
      <c r="I1613" s="24"/>
      <c r="J1613" s="63" t="str">
        <f t="shared" ref="J1613:K1613" si="3012">IF(C1613="","",J1609)</f>
        <v/>
      </c>
      <c r="K1613" s="96" t="str">
        <f t="shared" si="3012"/>
        <v/>
      </c>
      <c r="L1613" s="24" t="str">
        <f t="shared" si="2944"/>
        <v/>
      </c>
      <c r="M1613" s="26" t="str">
        <f t="shared" si="2945"/>
        <v/>
      </c>
      <c r="N1613" s="7"/>
      <c r="P1613" s="23"/>
      <c r="Q1613" s="24"/>
      <c r="R1613" s="24" t="str">
        <f t="shared" si="2946"/>
        <v/>
      </c>
      <c r="S1613" s="24"/>
      <c r="T1613" s="24" t="str">
        <f t="shared" si="2947"/>
        <v/>
      </c>
      <c r="U1613" s="24"/>
      <c r="V1613" s="24" t="str">
        <f t="shared" si="2948"/>
        <v/>
      </c>
      <c r="W1613" s="24"/>
      <c r="X1613" s="63" t="str">
        <f t="shared" ref="X1613:Y1613" si="3013">IF(Q1613="","",X1609)</f>
        <v/>
      </c>
      <c r="Y1613" s="96" t="str">
        <f t="shared" si="3013"/>
        <v/>
      </c>
      <c r="Z1613" s="24" t="str">
        <f t="shared" si="2950"/>
        <v/>
      </c>
      <c r="AA1613" s="26" t="str">
        <f t="shared" si="2951"/>
        <v/>
      </c>
      <c r="AB1613" s="7"/>
      <c r="AD1613" s="23"/>
      <c r="AE1613" s="24"/>
      <c r="AF1613" s="24" t="str">
        <f t="shared" si="2952"/>
        <v/>
      </c>
      <c r="AG1613" s="24"/>
      <c r="AH1613" s="24" t="str">
        <f t="shared" si="2953"/>
        <v/>
      </c>
      <c r="AI1613" s="24"/>
      <c r="AJ1613" s="24" t="str">
        <f t="shared" si="2954"/>
        <v/>
      </c>
      <c r="AK1613" s="24"/>
      <c r="AL1613" s="63" t="str">
        <f t="shared" ref="AL1613:AM1613" si="3014">IF(AE1613="","",AL1609)</f>
        <v/>
      </c>
      <c r="AM1613" s="96" t="str">
        <f t="shared" si="3014"/>
        <v/>
      </c>
      <c r="AN1613" s="24" t="str">
        <f t="shared" si="2956"/>
        <v/>
      </c>
      <c r="AO1613" s="26" t="str">
        <f t="shared" si="2957"/>
        <v/>
      </c>
      <c r="AP1613" s="7"/>
      <c r="AR1613" s="15"/>
      <c r="AS1613" s="9"/>
      <c r="AT1613" s="9" t="str">
        <f t="shared" si="2920"/>
        <v/>
      </c>
      <c r="AU1613" s="9"/>
      <c r="AV1613" s="9" t="str">
        <f t="shared" si="2921"/>
        <v/>
      </c>
      <c r="AW1613" s="9"/>
      <c r="AX1613" s="9" t="str">
        <f t="shared" si="2922"/>
        <v/>
      </c>
      <c r="AY1613" s="9"/>
      <c r="AZ1613" s="62"/>
      <c r="BA1613" s="9"/>
      <c r="BB1613" s="9" t="str">
        <f t="shared" si="2923"/>
        <v/>
      </c>
      <c r="BC1613" s="10" t="str">
        <f t="shared" si="2924"/>
        <v/>
      </c>
      <c r="BD1613" s="7"/>
      <c r="BF1613" s="15"/>
      <c r="BG1613" s="9"/>
      <c r="BH1613" s="9" t="str">
        <f t="shared" si="2925"/>
        <v/>
      </c>
      <c r="BI1613" s="73"/>
      <c r="BJ1613" s="9" t="str">
        <f t="shared" si="2926"/>
        <v/>
      </c>
      <c r="BK1613" s="9"/>
      <c r="BL1613" s="9" t="str">
        <f t="shared" si="2927"/>
        <v/>
      </c>
      <c r="BM1613" s="9"/>
      <c r="BN1613" s="9"/>
      <c r="BO1613" s="9" t="str">
        <f t="shared" si="2928"/>
        <v/>
      </c>
      <c r="BP1613" s="10" t="str">
        <f t="shared" si="2929"/>
        <v/>
      </c>
      <c r="BQ1613" s="7"/>
      <c r="BS1613" s="1"/>
      <c r="BT1613" s="15"/>
      <c r="BU1613" s="9"/>
      <c r="BV1613" s="9" t="str">
        <f t="shared" si="2930"/>
        <v/>
      </c>
      <c r="BW1613" s="9"/>
      <c r="BX1613" s="9" t="str">
        <f t="shared" si="2931"/>
        <v/>
      </c>
      <c r="BY1613" s="9"/>
      <c r="BZ1613" s="9" t="str">
        <f t="shared" si="2932"/>
        <v/>
      </c>
      <c r="CA1613" s="9"/>
      <c r="CB1613" s="9"/>
      <c r="CC1613" s="9"/>
      <c r="CD1613" s="9" t="str">
        <f t="shared" si="2933"/>
        <v/>
      </c>
      <c r="CE1613" s="10" t="str">
        <f t="shared" si="2934"/>
        <v/>
      </c>
      <c r="CF1613" s="7"/>
      <c r="CH1613" s="15"/>
      <c r="CI1613" s="9"/>
      <c r="CJ1613" s="9" t="str">
        <f t="shared" si="2935"/>
        <v/>
      </c>
      <c r="CK1613" s="9"/>
      <c r="CL1613" s="9" t="str">
        <f t="shared" si="2936"/>
        <v/>
      </c>
      <c r="CM1613" s="9"/>
      <c r="CN1613" s="9" t="str">
        <f t="shared" si="2937"/>
        <v/>
      </c>
      <c r="CO1613" s="9"/>
      <c r="CP1613" s="9"/>
      <c r="CQ1613" s="9"/>
      <c r="CR1613" s="9" t="str">
        <f t="shared" si="2938"/>
        <v/>
      </c>
      <c r="CS1613" s="10" t="str">
        <f t="shared" si="2939"/>
        <v/>
      </c>
      <c r="CT1613" s="7"/>
    </row>
    <row r="1614" spans="1:98" ht="15" customHeight="1" thickTop="1">
      <c r="A1614" s="15"/>
      <c r="B1614" s="6" t="str">
        <f>IF(A1614="","",SUM(D1614:D1617)+SUM(R1614:R1617)+BH1587+SUM(BV1614:BV1617))</f>
        <v/>
      </c>
      <c r="C1614" s="78"/>
      <c r="D1614" s="78" t="str">
        <f t="shared" si="2940"/>
        <v/>
      </c>
      <c r="E1614" s="78"/>
      <c r="F1614" s="28" t="str">
        <f t="shared" si="2941"/>
        <v/>
      </c>
      <c r="G1614" s="78"/>
      <c r="H1614" s="78" t="str">
        <f t="shared" si="2942"/>
        <v/>
      </c>
      <c r="I1614" s="78"/>
      <c r="J1614" s="90"/>
      <c r="K1614" s="91"/>
      <c r="L1614" s="28" t="str">
        <f t="shared" si="2944"/>
        <v/>
      </c>
      <c r="M1614" s="29" t="str">
        <f t="shared" si="2945"/>
        <v/>
      </c>
      <c r="N1614" s="7"/>
      <c r="P1614" s="89" t="str">
        <f>IF(A1614="","",A1614)</f>
        <v/>
      </c>
      <c r="Q1614" s="78"/>
      <c r="R1614" s="78" t="str">
        <f t="shared" si="2946"/>
        <v/>
      </c>
      <c r="S1614" s="78"/>
      <c r="T1614" s="28" t="str">
        <f t="shared" si="2947"/>
        <v/>
      </c>
      <c r="U1614" s="78"/>
      <c r="V1614" s="78" t="str">
        <f t="shared" si="2948"/>
        <v/>
      </c>
      <c r="W1614" s="78"/>
      <c r="X1614" s="90"/>
      <c r="Y1614" s="91"/>
      <c r="Z1614" s="28" t="str">
        <f t="shared" si="2950"/>
        <v/>
      </c>
      <c r="AA1614" s="29" t="str">
        <f t="shared" si="2951"/>
        <v/>
      </c>
      <c r="AB1614" s="7"/>
      <c r="AD1614" s="89" t="str">
        <f>IF(BQ1614="","",BQ1614)</f>
        <v/>
      </c>
      <c r="AE1614" s="78"/>
      <c r="AF1614" s="78" t="str">
        <f t="shared" si="2952"/>
        <v/>
      </c>
      <c r="AG1614" s="78"/>
      <c r="AH1614" s="28" t="str">
        <f t="shared" si="2953"/>
        <v/>
      </c>
      <c r="AI1614" s="78"/>
      <c r="AJ1614" s="78" t="str">
        <f t="shared" si="2954"/>
        <v/>
      </c>
      <c r="AK1614" s="78"/>
      <c r="AL1614" s="90"/>
      <c r="AM1614" s="91"/>
      <c r="AN1614" s="28" t="str">
        <f t="shared" si="2956"/>
        <v/>
      </c>
      <c r="AO1614" s="29" t="str">
        <f t="shared" si="2957"/>
        <v/>
      </c>
      <c r="AP1614" s="7"/>
      <c r="AR1614" s="15"/>
      <c r="AS1614" s="9"/>
      <c r="AT1614" s="9" t="str">
        <f t="shared" si="2920"/>
        <v/>
      </c>
      <c r="AU1614" s="9"/>
      <c r="AV1614" s="9" t="str">
        <f t="shared" si="2921"/>
        <v/>
      </c>
      <c r="AW1614" s="9"/>
      <c r="AX1614" s="9" t="str">
        <f t="shared" si="2922"/>
        <v/>
      </c>
      <c r="AY1614" s="9"/>
      <c r="AZ1614" s="62"/>
      <c r="BA1614" s="9"/>
      <c r="BB1614" s="9" t="str">
        <f t="shared" si="2923"/>
        <v/>
      </c>
      <c r="BC1614" s="10" t="str">
        <f t="shared" si="2924"/>
        <v/>
      </c>
      <c r="BD1614" s="7"/>
      <c r="BF1614" s="15"/>
      <c r="BG1614" s="9"/>
      <c r="BH1614" s="9" t="str">
        <f t="shared" si="2925"/>
        <v/>
      </c>
      <c r="BI1614" s="73"/>
      <c r="BJ1614" s="9" t="str">
        <f t="shared" si="2926"/>
        <v/>
      </c>
      <c r="BK1614" s="9"/>
      <c r="BL1614" s="9" t="str">
        <f t="shared" si="2927"/>
        <v/>
      </c>
      <c r="BM1614" s="9"/>
      <c r="BN1614" s="9"/>
      <c r="BO1614" s="9" t="str">
        <f t="shared" si="2928"/>
        <v/>
      </c>
      <c r="BP1614" s="10" t="str">
        <f t="shared" si="2929"/>
        <v/>
      </c>
      <c r="BQ1614" s="7"/>
      <c r="BS1614" s="1"/>
      <c r="BT1614" s="15"/>
      <c r="BU1614" s="9"/>
      <c r="BV1614" s="9" t="str">
        <f t="shared" si="2930"/>
        <v/>
      </c>
      <c r="BW1614" s="9"/>
      <c r="BX1614" s="9" t="str">
        <f t="shared" si="2931"/>
        <v/>
      </c>
      <c r="BY1614" s="9"/>
      <c r="BZ1614" s="9" t="str">
        <f t="shared" si="2932"/>
        <v/>
      </c>
      <c r="CA1614" s="9"/>
      <c r="CB1614" s="9"/>
      <c r="CC1614" s="9"/>
      <c r="CD1614" s="9" t="str">
        <f t="shared" si="2933"/>
        <v/>
      </c>
      <c r="CE1614" s="10" t="str">
        <f t="shared" si="2934"/>
        <v/>
      </c>
      <c r="CF1614" s="7"/>
      <c r="CH1614" s="15"/>
      <c r="CI1614" s="9"/>
      <c r="CJ1614" s="9" t="str">
        <f t="shared" si="2935"/>
        <v/>
      </c>
      <c r="CK1614" s="9"/>
      <c r="CL1614" s="9" t="str">
        <f t="shared" si="2936"/>
        <v/>
      </c>
      <c r="CM1614" s="9"/>
      <c r="CN1614" s="9" t="str">
        <f t="shared" si="2937"/>
        <v/>
      </c>
      <c r="CO1614" s="9"/>
      <c r="CP1614" s="9"/>
      <c r="CQ1614" s="9"/>
      <c r="CR1614" s="9" t="str">
        <f t="shared" si="2938"/>
        <v/>
      </c>
      <c r="CS1614" s="10" t="str">
        <f t="shared" si="2939"/>
        <v/>
      </c>
      <c r="CT1614" s="7"/>
    </row>
    <row r="1615" spans="1:98" ht="15" customHeight="1">
      <c r="A1615" s="15"/>
      <c r="B1615" s="15"/>
      <c r="C1615" s="9"/>
      <c r="D1615" s="9" t="str">
        <f t="shared" si="2940"/>
        <v/>
      </c>
      <c r="E1615" s="9"/>
      <c r="F1615" s="9" t="str">
        <f t="shared" si="2941"/>
        <v/>
      </c>
      <c r="G1615" s="9"/>
      <c r="H1615" s="9" t="str">
        <f t="shared" si="2942"/>
        <v/>
      </c>
      <c r="I1615" s="9"/>
      <c r="J1615" s="62"/>
      <c r="K1615" s="95"/>
      <c r="L1615" s="9" t="str">
        <f t="shared" si="2944"/>
        <v/>
      </c>
      <c r="M1615" s="10" t="str">
        <f t="shared" si="2945"/>
        <v/>
      </c>
      <c r="N1615" s="7"/>
      <c r="P1615" s="15"/>
      <c r="Q1615" s="9"/>
      <c r="R1615" s="9" t="str">
        <f t="shared" si="2946"/>
        <v/>
      </c>
      <c r="S1615" s="9"/>
      <c r="T1615" s="9" t="str">
        <f t="shared" si="2947"/>
        <v/>
      </c>
      <c r="U1615" s="9"/>
      <c r="V1615" s="9" t="str">
        <f t="shared" si="2948"/>
        <v/>
      </c>
      <c r="W1615" s="9"/>
      <c r="X1615" s="62"/>
      <c r="Y1615" s="95"/>
      <c r="Z1615" s="9" t="str">
        <f t="shared" si="2950"/>
        <v/>
      </c>
      <c r="AA1615" s="10" t="str">
        <f t="shared" si="2951"/>
        <v/>
      </c>
      <c r="AB1615" s="7"/>
      <c r="AD1615" s="15"/>
      <c r="AE1615" s="9"/>
      <c r="AF1615" s="9" t="str">
        <f t="shared" si="2952"/>
        <v/>
      </c>
      <c r="AG1615" s="9"/>
      <c r="AH1615" s="9" t="str">
        <f t="shared" si="2953"/>
        <v/>
      </c>
      <c r="AI1615" s="9"/>
      <c r="AJ1615" s="9" t="str">
        <f t="shared" si="2954"/>
        <v/>
      </c>
      <c r="AK1615" s="9"/>
      <c r="AL1615" s="62"/>
      <c r="AM1615" s="95"/>
      <c r="AN1615" s="9" t="str">
        <f t="shared" si="2956"/>
        <v/>
      </c>
      <c r="AO1615" s="10" t="str">
        <f t="shared" si="2957"/>
        <v/>
      </c>
      <c r="AP1615" s="7"/>
      <c r="AR1615" s="15"/>
      <c r="AS1615" s="9"/>
      <c r="AT1615" s="9" t="str">
        <f t="shared" si="2920"/>
        <v/>
      </c>
      <c r="AU1615" s="9"/>
      <c r="AV1615" s="9" t="str">
        <f t="shared" si="2921"/>
        <v/>
      </c>
      <c r="AW1615" s="9"/>
      <c r="AX1615" s="9" t="str">
        <f t="shared" si="2922"/>
        <v/>
      </c>
      <c r="AY1615" s="9"/>
      <c r="AZ1615" s="62"/>
      <c r="BA1615" s="9"/>
      <c r="BB1615" s="9" t="str">
        <f t="shared" si="2923"/>
        <v/>
      </c>
      <c r="BC1615" s="10" t="str">
        <f t="shared" si="2924"/>
        <v/>
      </c>
      <c r="BD1615" s="7"/>
      <c r="BF1615" s="15"/>
      <c r="BG1615" s="9"/>
      <c r="BH1615" s="9" t="str">
        <f t="shared" si="2925"/>
        <v/>
      </c>
      <c r="BI1615" s="73"/>
      <c r="BJ1615" s="9" t="str">
        <f t="shared" si="2926"/>
        <v/>
      </c>
      <c r="BK1615" s="9"/>
      <c r="BL1615" s="9" t="str">
        <f t="shared" si="2927"/>
        <v/>
      </c>
      <c r="BM1615" s="9"/>
      <c r="BN1615" s="9"/>
      <c r="BO1615" s="9" t="str">
        <f t="shared" si="2928"/>
        <v/>
      </c>
      <c r="BP1615" s="10" t="str">
        <f t="shared" si="2929"/>
        <v/>
      </c>
      <c r="BQ1615" s="7"/>
      <c r="BS1615" s="1"/>
      <c r="BT1615" s="15"/>
      <c r="BU1615" s="9"/>
      <c r="BV1615" s="9" t="str">
        <f t="shared" si="2930"/>
        <v/>
      </c>
      <c r="BW1615" s="9"/>
      <c r="BX1615" s="9" t="str">
        <f t="shared" si="2931"/>
        <v/>
      </c>
      <c r="BY1615" s="9"/>
      <c r="BZ1615" s="9" t="str">
        <f t="shared" si="2932"/>
        <v/>
      </c>
      <c r="CA1615" s="9"/>
      <c r="CB1615" s="9"/>
      <c r="CC1615" s="9"/>
      <c r="CD1615" s="9" t="str">
        <f t="shared" si="2933"/>
        <v/>
      </c>
      <c r="CE1615" s="10" t="str">
        <f t="shared" si="2934"/>
        <v/>
      </c>
      <c r="CF1615" s="7"/>
      <c r="CH1615" s="15"/>
      <c r="CI1615" s="9"/>
      <c r="CJ1615" s="9" t="str">
        <f t="shared" si="2935"/>
        <v/>
      </c>
      <c r="CK1615" s="9"/>
      <c r="CL1615" s="9" t="str">
        <f t="shared" si="2936"/>
        <v/>
      </c>
      <c r="CM1615" s="9"/>
      <c r="CN1615" s="9" t="str">
        <f t="shared" si="2937"/>
        <v/>
      </c>
      <c r="CO1615" s="9"/>
      <c r="CP1615" s="9"/>
      <c r="CQ1615" s="9"/>
      <c r="CR1615" s="9" t="str">
        <f t="shared" si="2938"/>
        <v/>
      </c>
      <c r="CS1615" s="10" t="str">
        <f t="shared" si="2939"/>
        <v/>
      </c>
      <c r="CT1615" s="7"/>
    </row>
    <row r="1616" spans="1:98" ht="15" customHeight="1">
      <c r="A1616" s="15"/>
      <c r="B1616" s="15"/>
      <c r="C1616" s="9"/>
      <c r="D1616" s="9" t="str">
        <f t="shared" si="2940"/>
        <v/>
      </c>
      <c r="E1616" s="9"/>
      <c r="F1616" s="9" t="str">
        <f t="shared" si="2941"/>
        <v/>
      </c>
      <c r="G1616" s="9"/>
      <c r="H1616" s="9" t="str">
        <f t="shared" si="2942"/>
        <v/>
      </c>
      <c r="I1616" s="9"/>
      <c r="J1616" s="62"/>
      <c r="K1616" s="95"/>
      <c r="L1616" s="9" t="str">
        <f t="shared" si="2944"/>
        <v/>
      </c>
      <c r="M1616" s="10" t="str">
        <f t="shared" si="2945"/>
        <v/>
      </c>
      <c r="N1616" s="7"/>
      <c r="P1616" s="15"/>
      <c r="Q1616" s="9"/>
      <c r="R1616" s="9" t="str">
        <f t="shared" si="2946"/>
        <v/>
      </c>
      <c r="S1616" s="9"/>
      <c r="T1616" s="9" t="str">
        <f t="shared" si="2947"/>
        <v/>
      </c>
      <c r="U1616" s="9"/>
      <c r="V1616" s="9" t="str">
        <f t="shared" si="2948"/>
        <v/>
      </c>
      <c r="W1616" s="9"/>
      <c r="X1616" s="62"/>
      <c r="Y1616" s="95"/>
      <c r="Z1616" s="9" t="str">
        <f t="shared" si="2950"/>
        <v/>
      </c>
      <c r="AA1616" s="10" t="str">
        <f t="shared" si="2951"/>
        <v/>
      </c>
      <c r="AB1616" s="7"/>
      <c r="AD1616" s="15"/>
      <c r="AE1616" s="9"/>
      <c r="AF1616" s="9" t="str">
        <f t="shared" si="2952"/>
        <v/>
      </c>
      <c r="AG1616" s="9"/>
      <c r="AH1616" s="9" t="str">
        <f t="shared" si="2953"/>
        <v/>
      </c>
      <c r="AI1616" s="9"/>
      <c r="AJ1616" s="9" t="str">
        <f t="shared" si="2954"/>
        <v/>
      </c>
      <c r="AK1616" s="9"/>
      <c r="AL1616" s="62"/>
      <c r="AM1616" s="95"/>
      <c r="AN1616" s="9" t="str">
        <f t="shared" si="2956"/>
        <v/>
      </c>
      <c r="AO1616" s="10" t="str">
        <f t="shared" si="2957"/>
        <v/>
      </c>
      <c r="AP1616" s="7"/>
      <c r="AR1616" s="15"/>
      <c r="AS1616" s="9"/>
      <c r="AT1616" s="9" t="str">
        <f t="shared" si="2920"/>
        <v/>
      </c>
      <c r="AU1616" s="9"/>
      <c r="AV1616" s="9" t="str">
        <f t="shared" si="2921"/>
        <v/>
      </c>
      <c r="AW1616" s="9"/>
      <c r="AX1616" s="9" t="str">
        <f t="shared" si="2922"/>
        <v/>
      </c>
      <c r="AY1616" s="9"/>
      <c r="AZ1616" s="62"/>
      <c r="BA1616" s="9"/>
      <c r="BB1616" s="9" t="str">
        <f t="shared" si="2923"/>
        <v/>
      </c>
      <c r="BC1616" s="10" t="str">
        <f t="shared" si="2924"/>
        <v/>
      </c>
      <c r="BD1616" s="7"/>
      <c r="BF1616" s="15"/>
      <c r="BG1616" s="9"/>
      <c r="BH1616" s="9" t="str">
        <f t="shared" si="2925"/>
        <v/>
      </c>
      <c r="BI1616" s="73"/>
      <c r="BJ1616" s="9" t="str">
        <f t="shared" si="2926"/>
        <v/>
      </c>
      <c r="BK1616" s="9"/>
      <c r="BL1616" s="9" t="str">
        <f t="shared" si="2927"/>
        <v/>
      </c>
      <c r="BM1616" s="9"/>
      <c r="BN1616" s="9"/>
      <c r="BO1616" s="9" t="str">
        <f t="shared" si="2928"/>
        <v/>
      </c>
      <c r="BP1616" s="10" t="str">
        <f t="shared" si="2929"/>
        <v/>
      </c>
      <c r="BQ1616" s="7"/>
      <c r="BS1616" s="1"/>
      <c r="BT1616" s="15"/>
      <c r="BU1616" s="9"/>
      <c r="BV1616" s="9" t="str">
        <f t="shared" si="2930"/>
        <v/>
      </c>
      <c r="BW1616" s="9"/>
      <c r="BX1616" s="9" t="str">
        <f t="shared" si="2931"/>
        <v/>
      </c>
      <c r="BY1616" s="9"/>
      <c r="BZ1616" s="9" t="str">
        <f t="shared" si="2932"/>
        <v/>
      </c>
      <c r="CA1616" s="9"/>
      <c r="CB1616" s="9"/>
      <c r="CC1616" s="9"/>
      <c r="CD1616" s="9" t="str">
        <f t="shared" si="2933"/>
        <v/>
      </c>
      <c r="CE1616" s="10" t="str">
        <f t="shared" si="2934"/>
        <v/>
      </c>
      <c r="CF1616" s="7"/>
      <c r="CH1616" s="15"/>
      <c r="CI1616" s="9"/>
      <c r="CJ1616" s="9" t="str">
        <f t="shared" si="2935"/>
        <v/>
      </c>
      <c r="CK1616" s="9"/>
      <c r="CL1616" s="9" t="str">
        <f t="shared" si="2936"/>
        <v/>
      </c>
      <c r="CM1616" s="9"/>
      <c r="CN1616" s="9" t="str">
        <f t="shared" si="2937"/>
        <v/>
      </c>
      <c r="CO1616" s="9"/>
      <c r="CP1616" s="9"/>
      <c r="CQ1616" s="9"/>
      <c r="CR1616" s="9" t="str">
        <f t="shared" si="2938"/>
        <v/>
      </c>
      <c r="CS1616" s="10" t="str">
        <f t="shared" si="2939"/>
        <v/>
      </c>
      <c r="CT1616" s="7"/>
    </row>
    <row r="1617" spans="1:113" ht="15" customHeight="1" thickBot="1">
      <c r="A1617" s="23"/>
      <c r="B1617" s="23"/>
      <c r="C1617" s="24"/>
      <c r="D1617" s="24" t="str">
        <f t="shared" si="2940"/>
        <v/>
      </c>
      <c r="E1617" s="24"/>
      <c r="F1617" s="24" t="str">
        <f t="shared" si="2941"/>
        <v/>
      </c>
      <c r="G1617" s="24"/>
      <c r="H1617" s="24" t="str">
        <f t="shared" si="2942"/>
        <v/>
      </c>
      <c r="I1617" s="24"/>
      <c r="J1617" s="63"/>
      <c r="K1617" s="24"/>
      <c r="L1617" s="24" t="str">
        <f t="shared" si="2944"/>
        <v/>
      </c>
      <c r="M1617" s="26" t="str">
        <f t="shared" si="2945"/>
        <v/>
      </c>
      <c r="N1617" s="7"/>
      <c r="P1617" s="23"/>
      <c r="Q1617" s="24"/>
      <c r="R1617" s="24" t="str">
        <f t="shared" si="2946"/>
        <v/>
      </c>
      <c r="S1617" s="24"/>
      <c r="T1617" s="24" t="str">
        <f t="shared" si="2947"/>
        <v/>
      </c>
      <c r="U1617" s="24"/>
      <c r="V1617" s="24" t="str">
        <f t="shared" si="2948"/>
        <v/>
      </c>
      <c r="W1617" s="24"/>
      <c r="X1617" s="63"/>
      <c r="Y1617" s="24"/>
      <c r="Z1617" s="24" t="str">
        <f t="shared" si="2950"/>
        <v/>
      </c>
      <c r="AA1617" s="26" t="str">
        <f t="shared" si="2951"/>
        <v/>
      </c>
      <c r="AB1617" s="7"/>
      <c r="AD1617" s="23"/>
      <c r="AE1617" s="24"/>
      <c r="AF1617" s="24" t="str">
        <f t="shared" si="2952"/>
        <v/>
      </c>
      <c r="AG1617" s="24"/>
      <c r="AH1617" s="24" t="str">
        <f t="shared" si="2953"/>
        <v/>
      </c>
      <c r="AI1617" s="24"/>
      <c r="AJ1617" s="24" t="str">
        <f t="shared" si="2954"/>
        <v/>
      </c>
      <c r="AK1617" s="24"/>
      <c r="AL1617" s="63"/>
      <c r="AM1617" s="24"/>
      <c r="AN1617" s="24" t="str">
        <f t="shared" si="2956"/>
        <v/>
      </c>
      <c r="AO1617" s="26" t="str">
        <f t="shared" si="2957"/>
        <v/>
      </c>
      <c r="AP1617" s="7"/>
      <c r="AR1617" s="15"/>
      <c r="AS1617" s="9"/>
      <c r="AT1617" s="9" t="str">
        <f t="shared" si="2920"/>
        <v/>
      </c>
      <c r="AU1617" s="9"/>
      <c r="AV1617" s="9" t="str">
        <f t="shared" si="2921"/>
        <v/>
      </c>
      <c r="AW1617" s="9"/>
      <c r="AX1617" s="9" t="str">
        <f t="shared" si="2922"/>
        <v/>
      </c>
      <c r="AY1617" s="9"/>
      <c r="AZ1617" s="62"/>
      <c r="BA1617" s="9"/>
      <c r="BB1617" s="9" t="str">
        <f t="shared" si="2923"/>
        <v/>
      </c>
      <c r="BC1617" s="10" t="str">
        <f t="shared" si="2924"/>
        <v/>
      </c>
      <c r="BD1617" s="7"/>
      <c r="BF1617" s="15"/>
      <c r="BG1617" s="9"/>
      <c r="BH1617" s="9" t="str">
        <f t="shared" si="2925"/>
        <v/>
      </c>
      <c r="BI1617" s="73"/>
      <c r="BJ1617" s="9" t="str">
        <f t="shared" si="2926"/>
        <v/>
      </c>
      <c r="BK1617" s="9"/>
      <c r="BL1617" s="9" t="str">
        <f t="shared" si="2927"/>
        <v/>
      </c>
      <c r="BM1617" s="9"/>
      <c r="BN1617" s="9"/>
      <c r="BO1617" s="9" t="str">
        <f t="shared" si="2928"/>
        <v/>
      </c>
      <c r="BP1617" s="10" t="str">
        <f t="shared" si="2929"/>
        <v/>
      </c>
      <c r="BQ1617" s="7"/>
      <c r="BS1617" s="1"/>
      <c r="BT1617" s="15"/>
      <c r="BU1617" s="9"/>
      <c r="BV1617" s="9" t="str">
        <f t="shared" si="2930"/>
        <v/>
      </c>
      <c r="BW1617" s="9"/>
      <c r="BX1617" s="9" t="str">
        <f t="shared" si="2931"/>
        <v/>
      </c>
      <c r="BY1617" s="9"/>
      <c r="BZ1617" s="9" t="str">
        <f t="shared" si="2932"/>
        <v/>
      </c>
      <c r="CA1617" s="9"/>
      <c r="CB1617" s="9"/>
      <c r="CC1617" s="9"/>
      <c r="CD1617" s="9" t="str">
        <f t="shared" si="2933"/>
        <v/>
      </c>
      <c r="CE1617" s="10" t="str">
        <f t="shared" si="2934"/>
        <v/>
      </c>
      <c r="CF1617" s="7"/>
      <c r="CH1617" s="15"/>
      <c r="CI1617" s="9"/>
      <c r="CJ1617" s="9" t="str">
        <f t="shared" si="2935"/>
        <v/>
      </c>
      <c r="CK1617" s="9"/>
      <c r="CL1617" s="9" t="str">
        <f t="shared" si="2936"/>
        <v/>
      </c>
      <c r="CM1617" s="9"/>
      <c r="CN1617" s="9" t="str">
        <f t="shared" si="2937"/>
        <v/>
      </c>
      <c r="CO1617" s="9"/>
      <c r="CP1617" s="9"/>
      <c r="CQ1617" s="9"/>
      <c r="CR1617" s="9" t="str">
        <f t="shared" si="2938"/>
        <v/>
      </c>
      <c r="CS1617" s="10" t="str">
        <f t="shared" si="2939"/>
        <v/>
      </c>
      <c r="CT1617" s="7"/>
    </row>
    <row r="1618" spans="1:113" ht="15" customHeight="1" thickTop="1">
      <c r="A1618" s="89"/>
      <c r="B1618" s="89"/>
      <c r="C1618" s="78"/>
      <c r="D1618" s="78" t="str">
        <f t="shared" si="2940"/>
        <v/>
      </c>
      <c r="E1618" s="78"/>
      <c r="F1618" s="28" t="str">
        <f t="shared" si="2941"/>
        <v/>
      </c>
      <c r="G1618" s="78"/>
      <c r="H1618" s="78" t="str">
        <f t="shared" si="2942"/>
        <v/>
      </c>
      <c r="I1618" s="78"/>
      <c r="J1618" s="90"/>
      <c r="K1618" s="91"/>
      <c r="L1618" s="28" t="str">
        <f t="shared" si="2944"/>
        <v/>
      </c>
      <c r="M1618" s="29" t="str">
        <f t="shared" si="2945"/>
        <v/>
      </c>
      <c r="N1618" s="7"/>
      <c r="P1618" s="89" t="str">
        <f>IF(A1618="","",A1618)</f>
        <v/>
      </c>
      <c r="Q1618" s="78"/>
      <c r="R1618" s="78" t="str">
        <f t="shared" si="2946"/>
        <v/>
      </c>
      <c r="S1618" s="78"/>
      <c r="T1618" s="28" t="str">
        <f t="shared" si="2947"/>
        <v/>
      </c>
      <c r="U1618" s="78"/>
      <c r="V1618" s="78" t="str">
        <f t="shared" si="2948"/>
        <v/>
      </c>
      <c r="W1618" s="78"/>
      <c r="X1618" s="90"/>
      <c r="Y1618" s="91"/>
      <c r="Z1618" s="28" t="str">
        <f t="shared" si="2950"/>
        <v/>
      </c>
      <c r="AA1618" s="29" t="str">
        <f t="shared" si="2951"/>
        <v/>
      </c>
      <c r="AB1618" s="7"/>
      <c r="AD1618" s="89" t="str">
        <f>IF(BQ1618="","",BQ1618)</f>
        <v/>
      </c>
      <c r="AE1618" s="78"/>
      <c r="AF1618" s="78" t="str">
        <f t="shared" si="2952"/>
        <v/>
      </c>
      <c r="AG1618" s="78"/>
      <c r="AH1618" s="28" t="str">
        <f t="shared" si="2953"/>
        <v/>
      </c>
      <c r="AI1618" s="78"/>
      <c r="AJ1618" s="78" t="str">
        <f t="shared" si="2954"/>
        <v/>
      </c>
      <c r="AK1618" s="78"/>
      <c r="AL1618" s="90"/>
      <c r="AM1618" s="91"/>
      <c r="AN1618" s="28" t="str">
        <f t="shared" si="2956"/>
        <v/>
      </c>
      <c r="AO1618" s="29" t="str">
        <f t="shared" si="2957"/>
        <v/>
      </c>
      <c r="AP1618" s="7"/>
      <c r="AR1618" s="15"/>
      <c r="AS1618" s="9"/>
      <c r="AT1618" s="9" t="str">
        <f t="shared" si="2920"/>
        <v/>
      </c>
      <c r="AU1618" s="9"/>
      <c r="AV1618" s="9" t="str">
        <f t="shared" si="2921"/>
        <v/>
      </c>
      <c r="AW1618" s="9"/>
      <c r="AX1618" s="9" t="str">
        <f t="shared" si="2922"/>
        <v/>
      </c>
      <c r="AY1618" s="9"/>
      <c r="AZ1618" s="62"/>
      <c r="BA1618" s="9"/>
      <c r="BB1618" s="9" t="str">
        <f t="shared" si="2923"/>
        <v/>
      </c>
      <c r="BC1618" s="10" t="str">
        <f t="shared" si="2924"/>
        <v/>
      </c>
      <c r="BD1618" s="7"/>
      <c r="BF1618" s="15"/>
      <c r="BG1618" s="9"/>
      <c r="BH1618" s="9" t="str">
        <f t="shared" si="2925"/>
        <v/>
      </c>
      <c r="BI1618" s="73"/>
      <c r="BJ1618" s="9" t="str">
        <f t="shared" si="2926"/>
        <v/>
      </c>
      <c r="BK1618" s="9"/>
      <c r="BL1618" s="9" t="str">
        <f t="shared" si="2927"/>
        <v/>
      </c>
      <c r="BM1618" s="9"/>
      <c r="BN1618" s="9"/>
      <c r="BO1618" s="9" t="str">
        <f t="shared" si="2928"/>
        <v/>
      </c>
      <c r="BP1618" s="10" t="str">
        <f t="shared" si="2929"/>
        <v/>
      </c>
      <c r="BQ1618" s="7"/>
      <c r="BS1618" s="1"/>
      <c r="BT1618" s="15"/>
      <c r="BU1618" s="9"/>
      <c r="BV1618" s="9" t="str">
        <f t="shared" si="2930"/>
        <v/>
      </c>
      <c r="BW1618" s="9"/>
      <c r="BX1618" s="9" t="str">
        <f t="shared" si="2931"/>
        <v/>
      </c>
      <c r="BY1618" s="9"/>
      <c r="BZ1618" s="9" t="str">
        <f t="shared" si="2932"/>
        <v/>
      </c>
      <c r="CA1618" s="9"/>
      <c r="CB1618" s="9"/>
      <c r="CC1618" s="9"/>
      <c r="CD1618" s="9" t="str">
        <f t="shared" si="2933"/>
        <v/>
      </c>
      <c r="CE1618" s="10" t="str">
        <f t="shared" si="2934"/>
        <v/>
      </c>
      <c r="CF1618" s="7"/>
      <c r="CH1618" s="15"/>
      <c r="CI1618" s="9"/>
      <c r="CJ1618" s="9" t="str">
        <f t="shared" si="2935"/>
        <v/>
      </c>
      <c r="CK1618" s="9"/>
      <c r="CL1618" s="9" t="str">
        <f t="shared" si="2936"/>
        <v/>
      </c>
      <c r="CM1618" s="9"/>
      <c r="CN1618" s="9" t="str">
        <f t="shared" si="2937"/>
        <v/>
      </c>
      <c r="CO1618" s="9"/>
      <c r="CP1618" s="9"/>
      <c r="CQ1618" s="9"/>
      <c r="CR1618" s="9" t="str">
        <f t="shared" si="2938"/>
        <v/>
      </c>
      <c r="CS1618" s="10" t="str">
        <f t="shared" si="2939"/>
        <v/>
      </c>
      <c r="CT1618" s="7"/>
    </row>
    <row r="1619" spans="1:113" ht="15" customHeight="1">
      <c r="A1619" s="15"/>
      <c r="B1619" s="15"/>
      <c r="C1619" s="9"/>
      <c r="D1619" s="9" t="str">
        <f t="shared" si="2940"/>
        <v/>
      </c>
      <c r="E1619" s="9"/>
      <c r="F1619" s="9" t="str">
        <f t="shared" si="2941"/>
        <v/>
      </c>
      <c r="G1619" s="9"/>
      <c r="H1619" s="9" t="str">
        <f t="shared" si="2942"/>
        <v/>
      </c>
      <c r="I1619" s="9"/>
      <c r="J1619" s="62"/>
      <c r="K1619" s="95"/>
      <c r="L1619" s="9" t="str">
        <f t="shared" si="2944"/>
        <v/>
      </c>
      <c r="M1619" s="10" t="str">
        <f t="shared" si="2945"/>
        <v/>
      </c>
      <c r="N1619" s="7"/>
      <c r="P1619" s="15"/>
      <c r="Q1619" s="9"/>
      <c r="R1619" s="9" t="str">
        <f t="shared" si="2946"/>
        <v/>
      </c>
      <c r="S1619" s="9"/>
      <c r="T1619" s="9" t="str">
        <f t="shared" si="2947"/>
        <v/>
      </c>
      <c r="U1619" s="9"/>
      <c r="V1619" s="9" t="str">
        <f t="shared" si="2948"/>
        <v/>
      </c>
      <c r="W1619" s="9"/>
      <c r="X1619" s="62"/>
      <c r="Y1619" s="95"/>
      <c r="Z1619" s="9" t="str">
        <f t="shared" si="2950"/>
        <v/>
      </c>
      <c r="AA1619" s="10" t="str">
        <f t="shared" si="2951"/>
        <v/>
      </c>
      <c r="AB1619" s="7"/>
      <c r="AD1619" s="15"/>
      <c r="AE1619" s="9"/>
      <c r="AF1619" s="9" t="str">
        <f t="shared" si="2952"/>
        <v/>
      </c>
      <c r="AG1619" s="9"/>
      <c r="AH1619" s="9" t="str">
        <f t="shared" si="2953"/>
        <v/>
      </c>
      <c r="AI1619" s="9"/>
      <c r="AJ1619" s="9" t="str">
        <f t="shared" si="2954"/>
        <v/>
      </c>
      <c r="AK1619" s="9"/>
      <c r="AL1619" s="62"/>
      <c r="AM1619" s="95"/>
      <c r="AN1619" s="9" t="str">
        <f t="shared" si="2956"/>
        <v/>
      </c>
      <c r="AO1619" s="10" t="str">
        <f t="shared" si="2957"/>
        <v/>
      </c>
      <c r="AP1619" s="7"/>
      <c r="AR1619" s="15"/>
      <c r="AS1619" s="9"/>
      <c r="AT1619" s="9" t="str">
        <f t="shared" si="2920"/>
        <v/>
      </c>
      <c r="AU1619" s="9"/>
      <c r="AV1619" s="9" t="str">
        <f t="shared" si="2921"/>
        <v/>
      </c>
      <c r="AW1619" s="9"/>
      <c r="AX1619" s="9" t="str">
        <f t="shared" si="2922"/>
        <v/>
      </c>
      <c r="AY1619" s="9"/>
      <c r="AZ1619" s="62"/>
      <c r="BA1619" s="9"/>
      <c r="BB1619" s="9" t="str">
        <f t="shared" si="2923"/>
        <v/>
      </c>
      <c r="BC1619" s="10" t="str">
        <f t="shared" si="2924"/>
        <v/>
      </c>
      <c r="BD1619" s="7"/>
      <c r="BF1619" s="15"/>
      <c r="BG1619" s="9"/>
      <c r="BH1619" s="9" t="str">
        <f t="shared" si="2925"/>
        <v/>
      </c>
      <c r="BI1619" s="73"/>
      <c r="BJ1619" s="9" t="str">
        <f t="shared" si="2926"/>
        <v/>
      </c>
      <c r="BK1619" s="9"/>
      <c r="BL1619" s="9" t="str">
        <f t="shared" si="2927"/>
        <v/>
      </c>
      <c r="BM1619" s="9"/>
      <c r="BN1619" s="9"/>
      <c r="BO1619" s="9" t="str">
        <f t="shared" si="2928"/>
        <v/>
      </c>
      <c r="BP1619" s="10" t="str">
        <f t="shared" si="2929"/>
        <v/>
      </c>
      <c r="BQ1619" s="7"/>
      <c r="BS1619" s="1"/>
      <c r="BT1619" s="15"/>
      <c r="BU1619" s="9"/>
      <c r="BV1619" s="9" t="str">
        <f t="shared" si="2930"/>
        <v/>
      </c>
      <c r="BW1619" s="9"/>
      <c r="BX1619" s="9" t="str">
        <f t="shared" si="2931"/>
        <v/>
      </c>
      <c r="BY1619" s="9"/>
      <c r="BZ1619" s="9" t="str">
        <f t="shared" si="2932"/>
        <v/>
      </c>
      <c r="CA1619" s="9"/>
      <c r="CB1619" s="9"/>
      <c r="CC1619" s="9"/>
      <c r="CD1619" s="9" t="str">
        <f t="shared" si="2933"/>
        <v/>
      </c>
      <c r="CE1619" s="10" t="str">
        <f t="shared" si="2934"/>
        <v/>
      </c>
      <c r="CF1619" s="7"/>
      <c r="CH1619" s="15"/>
      <c r="CI1619" s="9"/>
      <c r="CJ1619" s="9" t="str">
        <f t="shared" si="2935"/>
        <v/>
      </c>
      <c r="CK1619" s="9"/>
      <c r="CL1619" s="9" t="str">
        <f t="shared" si="2936"/>
        <v/>
      </c>
      <c r="CM1619" s="9"/>
      <c r="CN1619" s="9" t="str">
        <f t="shared" si="2937"/>
        <v/>
      </c>
      <c r="CO1619" s="9"/>
      <c r="CP1619" s="9"/>
      <c r="CQ1619" s="9"/>
      <c r="CR1619" s="9" t="str">
        <f t="shared" si="2938"/>
        <v/>
      </c>
      <c r="CS1619" s="10" t="str">
        <f t="shared" si="2939"/>
        <v/>
      </c>
      <c r="CT1619" s="7"/>
    </row>
    <row r="1620" spans="1:113" ht="15" customHeight="1">
      <c r="A1620" s="15"/>
      <c r="B1620" s="15"/>
      <c r="C1620" s="9"/>
      <c r="D1620" s="9" t="str">
        <f t="shared" si="2940"/>
        <v/>
      </c>
      <c r="E1620" s="9"/>
      <c r="F1620" s="9" t="str">
        <f t="shared" si="2941"/>
        <v/>
      </c>
      <c r="G1620" s="9"/>
      <c r="H1620" s="9" t="str">
        <f t="shared" si="2942"/>
        <v/>
      </c>
      <c r="I1620" s="9"/>
      <c r="J1620" s="62"/>
      <c r="K1620" s="95"/>
      <c r="L1620" s="9" t="str">
        <f t="shared" si="2944"/>
        <v/>
      </c>
      <c r="M1620" s="10" t="str">
        <f t="shared" si="2945"/>
        <v/>
      </c>
      <c r="N1620" s="7"/>
      <c r="P1620" s="15"/>
      <c r="Q1620" s="9"/>
      <c r="R1620" s="9" t="str">
        <f t="shared" si="2946"/>
        <v/>
      </c>
      <c r="S1620" s="9"/>
      <c r="T1620" s="9" t="str">
        <f t="shared" si="2947"/>
        <v/>
      </c>
      <c r="U1620" s="9"/>
      <c r="V1620" s="9" t="str">
        <f t="shared" si="2948"/>
        <v/>
      </c>
      <c r="W1620" s="9"/>
      <c r="X1620" s="62"/>
      <c r="Y1620" s="95"/>
      <c r="Z1620" s="9" t="str">
        <f t="shared" si="2950"/>
        <v/>
      </c>
      <c r="AA1620" s="10" t="str">
        <f t="shared" si="2951"/>
        <v/>
      </c>
      <c r="AB1620" s="7"/>
      <c r="AD1620" s="15"/>
      <c r="AE1620" s="9"/>
      <c r="AF1620" s="9" t="str">
        <f t="shared" si="2952"/>
        <v/>
      </c>
      <c r="AG1620" s="9"/>
      <c r="AH1620" s="9" t="str">
        <f t="shared" si="2953"/>
        <v/>
      </c>
      <c r="AI1620" s="9"/>
      <c r="AJ1620" s="9" t="str">
        <f t="shared" si="2954"/>
        <v/>
      </c>
      <c r="AK1620" s="9"/>
      <c r="AL1620" s="62"/>
      <c r="AM1620" s="95"/>
      <c r="AN1620" s="9" t="str">
        <f t="shared" si="2956"/>
        <v/>
      </c>
      <c r="AO1620" s="10" t="str">
        <f t="shared" si="2957"/>
        <v/>
      </c>
      <c r="AP1620" s="7"/>
      <c r="AR1620" s="15"/>
      <c r="AS1620" s="9"/>
      <c r="AT1620" s="9" t="str">
        <f t="shared" si="2920"/>
        <v/>
      </c>
      <c r="AU1620" s="9"/>
      <c r="AV1620" s="9" t="str">
        <f t="shared" si="2921"/>
        <v/>
      </c>
      <c r="AW1620" s="9"/>
      <c r="AX1620" s="9" t="str">
        <f t="shared" si="2922"/>
        <v/>
      </c>
      <c r="AY1620" s="9"/>
      <c r="AZ1620" s="62"/>
      <c r="BA1620" s="9"/>
      <c r="BB1620" s="9" t="str">
        <f t="shared" si="2923"/>
        <v/>
      </c>
      <c r="BC1620" s="10" t="str">
        <f t="shared" si="2924"/>
        <v/>
      </c>
      <c r="BD1620" s="7"/>
      <c r="BF1620" s="15"/>
      <c r="BG1620" s="9"/>
      <c r="BH1620" s="9" t="str">
        <f t="shared" si="2925"/>
        <v/>
      </c>
      <c r="BI1620" s="73"/>
      <c r="BJ1620" s="9" t="str">
        <f t="shared" si="2926"/>
        <v/>
      </c>
      <c r="BK1620" s="9"/>
      <c r="BL1620" s="9" t="str">
        <f t="shared" si="2927"/>
        <v/>
      </c>
      <c r="BM1620" s="9"/>
      <c r="BN1620" s="9"/>
      <c r="BO1620" s="9" t="str">
        <f t="shared" si="2928"/>
        <v/>
      </c>
      <c r="BP1620" s="10" t="str">
        <f t="shared" si="2929"/>
        <v/>
      </c>
      <c r="BQ1620" s="7"/>
      <c r="BS1620" s="1"/>
      <c r="BT1620" s="15"/>
      <c r="BU1620" s="9"/>
      <c r="BV1620" s="9" t="str">
        <f t="shared" si="2930"/>
        <v/>
      </c>
      <c r="BW1620" s="9"/>
      <c r="BX1620" s="9" t="str">
        <f t="shared" si="2931"/>
        <v/>
      </c>
      <c r="BY1620" s="9"/>
      <c r="BZ1620" s="9" t="str">
        <f t="shared" si="2932"/>
        <v/>
      </c>
      <c r="CA1620" s="9"/>
      <c r="CB1620" s="9"/>
      <c r="CC1620" s="9"/>
      <c r="CD1620" s="9" t="str">
        <f t="shared" si="2933"/>
        <v/>
      </c>
      <c r="CE1620" s="10" t="str">
        <f t="shared" si="2934"/>
        <v/>
      </c>
      <c r="CF1620" s="7"/>
      <c r="CH1620" s="15"/>
      <c r="CI1620" s="9"/>
      <c r="CJ1620" s="9" t="str">
        <f t="shared" si="2935"/>
        <v/>
      </c>
      <c r="CK1620" s="9"/>
      <c r="CL1620" s="9" t="str">
        <f t="shared" si="2936"/>
        <v/>
      </c>
      <c r="CM1620" s="9"/>
      <c r="CN1620" s="9" t="str">
        <f t="shared" si="2937"/>
        <v/>
      </c>
      <c r="CO1620" s="9"/>
      <c r="CP1620" s="9"/>
      <c r="CQ1620" s="9"/>
      <c r="CR1620" s="9" t="str">
        <f t="shared" si="2938"/>
        <v/>
      </c>
      <c r="CS1620" s="10" t="str">
        <f t="shared" si="2939"/>
        <v/>
      </c>
      <c r="CT1620" s="7"/>
    </row>
    <row r="1621" spans="1:113" ht="15" customHeight="1" thickBot="1">
      <c r="A1621" s="23"/>
      <c r="B1621" s="23"/>
      <c r="C1621" s="24"/>
      <c r="D1621" s="24" t="str">
        <f t="shared" si="2940"/>
        <v/>
      </c>
      <c r="E1621" s="24"/>
      <c r="F1621" s="24" t="str">
        <f t="shared" si="2941"/>
        <v/>
      </c>
      <c r="G1621" s="24"/>
      <c r="H1621" s="24" t="str">
        <f t="shared" si="2942"/>
        <v/>
      </c>
      <c r="I1621" s="24"/>
      <c r="J1621" s="63"/>
      <c r="K1621" s="24"/>
      <c r="L1621" s="24" t="str">
        <f t="shared" si="2944"/>
        <v/>
      </c>
      <c r="M1621" s="26" t="str">
        <f t="shared" si="2945"/>
        <v/>
      </c>
      <c r="N1621" s="7"/>
      <c r="P1621" s="23"/>
      <c r="Q1621" s="24"/>
      <c r="R1621" s="24" t="str">
        <f t="shared" si="2946"/>
        <v/>
      </c>
      <c r="S1621" s="24"/>
      <c r="T1621" s="24" t="str">
        <f t="shared" si="2947"/>
        <v/>
      </c>
      <c r="U1621" s="24"/>
      <c r="V1621" s="24" t="str">
        <f t="shared" si="2948"/>
        <v/>
      </c>
      <c r="W1621" s="24"/>
      <c r="X1621" s="63"/>
      <c r="Y1621" s="24"/>
      <c r="Z1621" s="24" t="str">
        <f t="shared" si="2950"/>
        <v/>
      </c>
      <c r="AA1621" s="26" t="str">
        <f t="shared" si="2951"/>
        <v/>
      </c>
      <c r="AB1621" s="7"/>
      <c r="AD1621" s="23"/>
      <c r="AE1621" s="24"/>
      <c r="AF1621" s="24" t="str">
        <f t="shared" si="2952"/>
        <v/>
      </c>
      <c r="AG1621" s="24"/>
      <c r="AH1621" s="24" t="str">
        <f t="shared" si="2953"/>
        <v/>
      </c>
      <c r="AI1621" s="24"/>
      <c r="AJ1621" s="24" t="str">
        <f t="shared" si="2954"/>
        <v/>
      </c>
      <c r="AK1621" s="24"/>
      <c r="AL1621" s="63"/>
      <c r="AM1621" s="24"/>
      <c r="AN1621" s="24" t="str">
        <f t="shared" si="2956"/>
        <v/>
      </c>
      <c r="AO1621" s="26" t="str">
        <f t="shared" si="2957"/>
        <v/>
      </c>
      <c r="AP1621" s="7"/>
      <c r="AR1621" s="15"/>
      <c r="AS1621" s="9"/>
      <c r="AT1621" s="9" t="str">
        <f t="shared" si="2920"/>
        <v/>
      </c>
      <c r="AU1621" s="9"/>
      <c r="AV1621" s="9" t="str">
        <f t="shared" si="2921"/>
        <v/>
      </c>
      <c r="AW1621" s="9"/>
      <c r="AX1621" s="9" t="str">
        <f t="shared" si="2922"/>
        <v/>
      </c>
      <c r="AY1621" s="9"/>
      <c r="AZ1621" s="62"/>
      <c r="BA1621" s="9"/>
      <c r="BB1621" s="9" t="str">
        <f t="shared" si="2923"/>
        <v/>
      </c>
      <c r="BC1621" s="10" t="str">
        <f t="shared" si="2924"/>
        <v/>
      </c>
      <c r="BD1621" s="7"/>
      <c r="BF1621" s="15"/>
      <c r="BG1621" s="9"/>
      <c r="BH1621" s="9" t="str">
        <f t="shared" si="2925"/>
        <v/>
      </c>
      <c r="BI1621" s="73"/>
      <c r="BJ1621" s="9" t="str">
        <f t="shared" si="2926"/>
        <v/>
      </c>
      <c r="BK1621" s="9"/>
      <c r="BL1621" s="9" t="str">
        <f t="shared" si="2927"/>
        <v/>
      </c>
      <c r="BM1621" s="9"/>
      <c r="BN1621" s="9"/>
      <c r="BO1621" s="9" t="str">
        <f t="shared" si="2928"/>
        <v/>
      </c>
      <c r="BP1621" s="10" t="str">
        <f t="shared" si="2929"/>
        <v/>
      </c>
      <c r="BQ1621" s="7"/>
      <c r="BS1621" s="1"/>
      <c r="BT1621" s="15"/>
      <c r="BU1621" s="9"/>
      <c r="BV1621" s="9" t="str">
        <f t="shared" si="2930"/>
        <v/>
      </c>
      <c r="BW1621" s="9"/>
      <c r="BX1621" s="9" t="str">
        <f t="shared" si="2931"/>
        <v/>
      </c>
      <c r="BY1621" s="9"/>
      <c r="BZ1621" s="9" t="str">
        <f t="shared" si="2932"/>
        <v/>
      </c>
      <c r="CA1621" s="9"/>
      <c r="CB1621" s="9"/>
      <c r="CC1621" s="9"/>
      <c r="CD1621" s="9" t="str">
        <f t="shared" si="2933"/>
        <v/>
      </c>
      <c r="CE1621" s="10" t="str">
        <f t="shared" si="2934"/>
        <v/>
      </c>
      <c r="CF1621" s="7"/>
      <c r="CH1621" s="15"/>
      <c r="CI1621" s="9"/>
      <c r="CJ1621" s="9" t="str">
        <f t="shared" si="2935"/>
        <v/>
      </c>
      <c r="CK1621" s="9"/>
      <c r="CL1621" s="9" t="str">
        <f t="shared" si="2936"/>
        <v/>
      </c>
      <c r="CM1621" s="9"/>
      <c r="CN1621" s="9" t="str">
        <f t="shared" si="2937"/>
        <v/>
      </c>
      <c r="CO1621" s="9"/>
      <c r="CP1621" s="9"/>
      <c r="CQ1621" s="9"/>
      <c r="CR1621" s="9" t="str">
        <f t="shared" si="2938"/>
        <v/>
      </c>
      <c r="CS1621" s="10" t="str">
        <f t="shared" si="2939"/>
        <v/>
      </c>
      <c r="CT1621" s="7"/>
    </row>
    <row r="1622" spans="1:113" ht="15" customHeight="1" thickTop="1">
      <c r="A1622" s="89"/>
      <c r="B1622" s="89"/>
      <c r="C1622" s="78"/>
      <c r="D1622" s="78" t="str">
        <f t="shared" si="2940"/>
        <v/>
      </c>
      <c r="E1622" s="78"/>
      <c r="F1622" s="28" t="str">
        <f t="shared" si="2941"/>
        <v/>
      </c>
      <c r="G1622" s="78"/>
      <c r="H1622" s="78" t="str">
        <f t="shared" si="2942"/>
        <v/>
      </c>
      <c r="I1622" s="78"/>
      <c r="J1622" s="90"/>
      <c r="K1622" s="91"/>
      <c r="L1622" s="28" t="str">
        <f t="shared" si="2944"/>
        <v/>
      </c>
      <c r="M1622" s="29" t="str">
        <f t="shared" si="2945"/>
        <v/>
      </c>
      <c r="N1622" s="7"/>
      <c r="P1622" s="89"/>
      <c r="Q1622" s="78"/>
      <c r="R1622" s="78" t="str">
        <f t="shared" si="2946"/>
        <v/>
      </c>
      <c r="S1622" s="78"/>
      <c r="T1622" s="28" t="str">
        <f t="shared" si="2947"/>
        <v/>
      </c>
      <c r="U1622" s="78"/>
      <c r="V1622" s="78" t="str">
        <f t="shared" si="2948"/>
        <v/>
      </c>
      <c r="W1622" s="78"/>
      <c r="X1622" s="90"/>
      <c r="Y1622" s="91"/>
      <c r="Z1622" s="28" t="str">
        <f t="shared" si="2950"/>
        <v/>
      </c>
      <c r="AA1622" s="29" t="str">
        <f t="shared" si="2951"/>
        <v/>
      </c>
      <c r="AB1622" s="7"/>
      <c r="AD1622" s="89"/>
      <c r="AE1622" s="78"/>
      <c r="AF1622" s="78" t="str">
        <f t="shared" si="2952"/>
        <v/>
      </c>
      <c r="AG1622" s="78"/>
      <c r="AH1622" s="28" t="str">
        <f t="shared" si="2953"/>
        <v/>
      </c>
      <c r="AI1622" s="78"/>
      <c r="AJ1622" s="78" t="str">
        <f t="shared" si="2954"/>
        <v/>
      </c>
      <c r="AK1622" s="78"/>
      <c r="AL1622" s="90"/>
      <c r="AM1622" s="91"/>
      <c r="AN1622" s="28" t="str">
        <f t="shared" si="2956"/>
        <v/>
      </c>
      <c r="AO1622" s="29" t="str">
        <f t="shared" si="2957"/>
        <v/>
      </c>
      <c r="AP1622" s="7"/>
      <c r="AR1622" s="15"/>
      <c r="AS1622" s="9"/>
      <c r="AT1622" s="9" t="str">
        <f t="shared" si="2920"/>
        <v/>
      </c>
      <c r="AU1622" s="9"/>
      <c r="AV1622" s="9" t="str">
        <f t="shared" si="2921"/>
        <v/>
      </c>
      <c r="AW1622" s="9"/>
      <c r="AX1622" s="9" t="str">
        <f t="shared" si="2922"/>
        <v/>
      </c>
      <c r="AY1622" s="9"/>
      <c r="AZ1622" s="62"/>
      <c r="BA1622" s="9"/>
      <c r="BB1622" s="9" t="str">
        <f t="shared" si="2923"/>
        <v/>
      </c>
      <c r="BC1622" s="10" t="str">
        <f t="shared" si="2924"/>
        <v/>
      </c>
      <c r="BD1622" s="7"/>
      <c r="BF1622" s="15"/>
      <c r="BG1622" s="9"/>
      <c r="BH1622" s="9" t="str">
        <f t="shared" si="2925"/>
        <v/>
      </c>
      <c r="BI1622" s="73"/>
      <c r="BJ1622" s="9" t="str">
        <f t="shared" si="2926"/>
        <v/>
      </c>
      <c r="BK1622" s="9"/>
      <c r="BL1622" s="9" t="str">
        <f t="shared" si="2927"/>
        <v/>
      </c>
      <c r="BM1622" s="9"/>
      <c r="BN1622" s="9"/>
      <c r="BO1622" s="9" t="str">
        <f t="shared" si="2928"/>
        <v/>
      </c>
      <c r="BP1622" s="10" t="str">
        <f t="shared" si="2929"/>
        <v/>
      </c>
      <c r="BQ1622" s="7"/>
      <c r="BS1622" s="1"/>
      <c r="BT1622" s="15"/>
      <c r="BU1622" s="9"/>
      <c r="BV1622" s="9" t="str">
        <f t="shared" si="2930"/>
        <v/>
      </c>
      <c r="BW1622" s="9"/>
      <c r="BX1622" s="9" t="str">
        <f t="shared" si="2931"/>
        <v/>
      </c>
      <c r="BY1622" s="9"/>
      <c r="BZ1622" s="9" t="str">
        <f t="shared" si="2932"/>
        <v/>
      </c>
      <c r="CA1622" s="9"/>
      <c r="CB1622" s="9"/>
      <c r="CC1622" s="9"/>
      <c r="CD1622" s="9" t="str">
        <f t="shared" si="2933"/>
        <v/>
      </c>
      <c r="CE1622" s="10" t="str">
        <f t="shared" si="2934"/>
        <v/>
      </c>
      <c r="CF1622" s="7"/>
      <c r="CH1622" s="15"/>
      <c r="CI1622" s="9"/>
      <c r="CJ1622" s="9" t="str">
        <f t="shared" si="2935"/>
        <v/>
      </c>
      <c r="CK1622" s="9"/>
      <c r="CL1622" s="9" t="str">
        <f t="shared" si="2936"/>
        <v/>
      </c>
      <c r="CM1622" s="9"/>
      <c r="CN1622" s="9" t="str">
        <f t="shared" si="2937"/>
        <v/>
      </c>
      <c r="CO1622" s="9"/>
      <c r="CP1622" s="9"/>
      <c r="CQ1622" s="9"/>
      <c r="CR1622" s="9" t="str">
        <f t="shared" si="2938"/>
        <v/>
      </c>
      <c r="CS1622" s="10" t="str">
        <f t="shared" si="2939"/>
        <v/>
      </c>
      <c r="CT1622" s="7"/>
    </row>
    <row r="1623" spans="1:113" ht="15" customHeight="1">
      <c r="A1623" s="15"/>
      <c r="B1623" s="15"/>
      <c r="C1623" s="9"/>
      <c r="D1623" s="9" t="str">
        <f t="shared" si="2940"/>
        <v/>
      </c>
      <c r="E1623" s="9"/>
      <c r="F1623" s="9" t="str">
        <f t="shared" si="2941"/>
        <v/>
      </c>
      <c r="G1623" s="9"/>
      <c r="H1623" s="9" t="str">
        <f t="shared" si="2942"/>
        <v/>
      </c>
      <c r="I1623" s="9"/>
      <c r="J1623" s="62"/>
      <c r="K1623" s="95"/>
      <c r="L1623" s="9" t="str">
        <f t="shared" si="2944"/>
        <v/>
      </c>
      <c r="M1623" s="10" t="str">
        <f t="shared" si="2945"/>
        <v/>
      </c>
      <c r="N1623" s="7"/>
      <c r="P1623" s="15"/>
      <c r="Q1623" s="9"/>
      <c r="R1623" s="9" t="str">
        <f t="shared" si="2946"/>
        <v/>
      </c>
      <c r="S1623" s="9"/>
      <c r="T1623" s="9" t="str">
        <f t="shared" si="2947"/>
        <v/>
      </c>
      <c r="U1623" s="9"/>
      <c r="V1623" s="9" t="str">
        <f t="shared" si="2948"/>
        <v/>
      </c>
      <c r="W1623" s="9"/>
      <c r="X1623" s="62"/>
      <c r="Y1623" s="95"/>
      <c r="Z1623" s="9" t="str">
        <f t="shared" si="2950"/>
        <v/>
      </c>
      <c r="AA1623" s="10" t="str">
        <f t="shared" si="2951"/>
        <v/>
      </c>
      <c r="AB1623" s="7"/>
      <c r="AD1623" s="15"/>
      <c r="AE1623" s="9"/>
      <c r="AF1623" s="9" t="str">
        <f t="shared" si="2952"/>
        <v/>
      </c>
      <c r="AG1623" s="9"/>
      <c r="AH1623" s="9" t="str">
        <f t="shared" si="2953"/>
        <v/>
      </c>
      <c r="AI1623" s="9"/>
      <c r="AJ1623" s="9" t="str">
        <f t="shared" si="2954"/>
        <v/>
      </c>
      <c r="AK1623" s="9"/>
      <c r="AL1623" s="62"/>
      <c r="AM1623" s="95"/>
      <c r="AN1623" s="9" t="str">
        <f t="shared" si="2956"/>
        <v/>
      </c>
      <c r="AO1623" s="10" t="str">
        <f t="shared" si="2957"/>
        <v/>
      </c>
      <c r="AP1623" s="7"/>
      <c r="AR1623" s="15"/>
      <c r="AS1623" s="9"/>
      <c r="AT1623" s="9" t="str">
        <f t="shared" si="2920"/>
        <v/>
      </c>
      <c r="AU1623" s="9"/>
      <c r="AV1623" s="9" t="str">
        <f t="shared" si="2921"/>
        <v/>
      </c>
      <c r="AW1623" s="9"/>
      <c r="AX1623" s="9" t="str">
        <f t="shared" si="2922"/>
        <v/>
      </c>
      <c r="AY1623" s="9"/>
      <c r="AZ1623" s="62"/>
      <c r="BA1623" s="9"/>
      <c r="BB1623" s="9" t="str">
        <f t="shared" si="2923"/>
        <v/>
      </c>
      <c r="BC1623" s="10" t="str">
        <f t="shared" si="2924"/>
        <v/>
      </c>
      <c r="BD1623" s="7"/>
      <c r="BF1623" s="15"/>
      <c r="BG1623" s="9"/>
      <c r="BH1623" s="9" t="str">
        <f t="shared" si="2925"/>
        <v/>
      </c>
      <c r="BI1623" s="73"/>
      <c r="BJ1623" s="9" t="str">
        <f t="shared" si="2926"/>
        <v/>
      </c>
      <c r="BK1623" s="9"/>
      <c r="BL1623" s="9" t="str">
        <f t="shared" si="2927"/>
        <v/>
      </c>
      <c r="BM1623" s="9"/>
      <c r="BN1623" s="9"/>
      <c r="BO1623" s="9" t="str">
        <f t="shared" si="2928"/>
        <v/>
      </c>
      <c r="BP1623" s="10" t="str">
        <f t="shared" si="2929"/>
        <v/>
      </c>
      <c r="BQ1623" s="7"/>
      <c r="BS1623" s="1"/>
      <c r="BT1623" s="15"/>
      <c r="BU1623" s="9"/>
      <c r="BV1623" s="9" t="str">
        <f t="shared" si="2930"/>
        <v/>
      </c>
      <c r="BW1623" s="9"/>
      <c r="BX1623" s="9" t="str">
        <f t="shared" si="2931"/>
        <v/>
      </c>
      <c r="BY1623" s="9"/>
      <c r="BZ1623" s="9" t="str">
        <f t="shared" si="2932"/>
        <v/>
      </c>
      <c r="CA1623" s="9"/>
      <c r="CB1623" s="9"/>
      <c r="CC1623" s="9"/>
      <c r="CD1623" s="9" t="str">
        <f t="shared" si="2933"/>
        <v/>
      </c>
      <c r="CE1623" s="10" t="str">
        <f t="shared" si="2934"/>
        <v/>
      </c>
      <c r="CF1623" s="7"/>
      <c r="CH1623" s="15"/>
      <c r="CI1623" s="9"/>
      <c r="CJ1623" s="9" t="str">
        <f t="shared" si="2935"/>
        <v/>
      </c>
      <c r="CK1623" s="9"/>
      <c r="CL1623" s="9" t="str">
        <f t="shared" si="2936"/>
        <v/>
      </c>
      <c r="CM1623" s="9"/>
      <c r="CN1623" s="9" t="str">
        <f t="shared" si="2937"/>
        <v/>
      </c>
      <c r="CO1623" s="9"/>
      <c r="CP1623" s="9"/>
      <c r="CQ1623" s="9"/>
      <c r="CR1623" s="9" t="str">
        <f t="shared" si="2938"/>
        <v/>
      </c>
      <c r="CS1623" s="10" t="str">
        <f t="shared" si="2939"/>
        <v/>
      </c>
      <c r="CT1623" s="7"/>
    </row>
    <row r="1624" spans="1:113" ht="15" customHeight="1">
      <c r="A1624" s="15"/>
      <c r="B1624" s="15"/>
      <c r="C1624" s="9"/>
      <c r="D1624" s="9" t="str">
        <f t="shared" si="2940"/>
        <v/>
      </c>
      <c r="E1624" s="9"/>
      <c r="F1624" s="9" t="str">
        <f t="shared" si="2941"/>
        <v/>
      </c>
      <c r="G1624" s="9"/>
      <c r="H1624" s="9" t="str">
        <f t="shared" si="2942"/>
        <v/>
      </c>
      <c r="I1624" s="9"/>
      <c r="J1624" s="62"/>
      <c r="K1624" s="95"/>
      <c r="L1624" s="9" t="str">
        <f t="shared" si="2944"/>
        <v/>
      </c>
      <c r="M1624" s="10" t="str">
        <f t="shared" si="2945"/>
        <v/>
      </c>
      <c r="N1624" s="7"/>
      <c r="P1624" s="15"/>
      <c r="Q1624" s="9"/>
      <c r="R1624" s="9" t="str">
        <f t="shared" si="2946"/>
        <v/>
      </c>
      <c r="S1624" s="9"/>
      <c r="T1624" s="9" t="str">
        <f t="shared" si="2947"/>
        <v/>
      </c>
      <c r="U1624" s="9"/>
      <c r="V1624" s="9" t="str">
        <f t="shared" si="2948"/>
        <v/>
      </c>
      <c r="W1624" s="9"/>
      <c r="X1624" s="62"/>
      <c r="Y1624" s="95"/>
      <c r="Z1624" s="9" t="str">
        <f t="shared" si="2950"/>
        <v/>
      </c>
      <c r="AA1624" s="10" t="str">
        <f t="shared" si="2951"/>
        <v/>
      </c>
      <c r="AB1624" s="7"/>
      <c r="AD1624" s="15"/>
      <c r="AE1624" s="9"/>
      <c r="AF1624" s="9" t="str">
        <f t="shared" si="2952"/>
        <v/>
      </c>
      <c r="AG1624" s="9"/>
      <c r="AH1624" s="9" t="str">
        <f t="shared" si="2953"/>
        <v/>
      </c>
      <c r="AI1624" s="9"/>
      <c r="AJ1624" s="9" t="str">
        <f t="shared" si="2954"/>
        <v/>
      </c>
      <c r="AK1624" s="9"/>
      <c r="AL1624" s="62"/>
      <c r="AM1624" s="95"/>
      <c r="AN1624" s="9" t="str">
        <f t="shared" si="2956"/>
        <v/>
      </c>
      <c r="AO1624" s="10" t="str">
        <f t="shared" si="2957"/>
        <v/>
      </c>
      <c r="AP1624" s="7"/>
      <c r="AR1624" s="15"/>
      <c r="AS1624" s="9"/>
      <c r="AT1624" s="9" t="str">
        <f t="shared" si="2920"/>
        <v/>
      </c>
      <c r="AU1624" s="9"/>
      <c r="AV1624" s="9" t="str">
        <f t="shared" si="2921"/>
        <v/>
      </c>
      <c r="AW1624" s="9"/>
      <c r="AX1624" s="9" t="str">
        <f t="shared" si="2922"/>
        <v/>
      </c>
      <c r="AY1624" s="9"/>
      <c r="AZ1624" s="62"/>
      <c r="BA1624" s="9"/>
      <c r="BB1624" s="9" t="str">
        <f t="shared" si="2923"/>
        <v/>
      </c>
      <c r="BC1624" s="10" t="str">
        <f t="shared" si="2924"/>
        <v/>
      </c>
      <c r="BD1624" s="7"/>
      <c r="BF1624" s="15"/>
      <c r="BG1624" s="9"/>
      <c r="BH1624" s="9" t="str">
        <f t="shared" si="2925"/>
        <v/>
      </c>
      <c r="BI1624" s="73"/>
      <c r="BJ1624" s="9" t="str">
        <f t="shared" si="2926"/>
        <v/>
      </c>
      <c r="BK1624" s="9"/>
      <c r="BL1624" s="9" t="str">
        <f t="shared" si="2927"/>
        <v/>
      </c>
      <c r="BM1624" s="9"/>
      <c r="BN1624" s="9"/>
      <c r="BO1624" s="9" t="str">
        <f t="shared" si="2928"/>
        <v/>
      </c>
      <c r="BP1624" s="10" t="str">
        <f t="shared" si="2929"/>
        <v/>
      </c>
      <c r="BQ1624" s="7"/>
      <c r="BS1624" s="1"/>
      <c r="BT1624" s="15"/>
      <c r="BU1624" s="9"/>
      <c r="BV1624" s="9" t="str">
        <f t="shared" si="2930"/>
        <v/>
      </c>
      <c r="BW1624" s="9"/>
      <c r="BX1624" s="9" t="str">
        <f t="shared" si="2931"/>
        <v/>
      </c>
      <c r="BY1624" s="9"/>
      <c r="BZ1624" s="9" t="str">
        <f t="shared" si="2932"/>
        <v/>
      </c>
      <c r="CA1624" s="9"/>
      <c r="CB1624" s="9"/>
      <c r="CC1624" s="9"/>
      <c r="CD1624" s="9" t="str">
        <f t="shared" si="2933"/>
        <v/>
      </c>
      <c r="CE1624" s="10" t="str">
        <f t="shared" si="2934"/>
        <v/>
      </c>
      <c r="CF1624" s="7"/>
      <c r="CH1624" s="15"/>
      <c r="CI1624" s="9"/>
      <c r="CJ1624" s="9" t="str">
        <f t="shared" si="2935"/>
        <v/>
      </c>
      <c r="CK1624" s="9"/>
      <c r="CL1624" s="9" t="str">
        <f t="shared" si="2936"/>
        <v/>
      </c>
      <c r="CM1624" s="9"/>
      <c r="CN1624" s="9" t="str">
        <f t="shared" si="2937"/>
        <v/>
      </c>
      <c r="CO1624" s="9"/>
      <c r="CP1624" s="9"/>
      <c r="CQ1624" s="9"/>
      <c r="CR1624" s="9" t="str">
        <f t="shared" si="2938"/>
        <v/>
      </c>
      <c r="CS1624" s="10" t="str">
        <f t="shared" si="2939"/>
        <v/>
      </c>
      <c r="CT1624" s="7"/>
    </row>
    <row r="1625" spans="1:113" ht="15" customHeight="1" thickBot="1">
      <c r="A1625" s="23"/>
      <c r="B1625" s="23"/>
      <c r="C1625" s="24"/>
      <c r="D1625" s="24" t="str">
        <f t="shared" si="2940"/>
        <v/>
      </c>
      <c r="E1625" s="24"/>
      <c r="F1625" s="24" t="str">
        <f t="shared" si="2941"/>
        <v/>
      </c>
      <c r="G1625" s="24"/>
      <c r="H1625" s="24" t="str">
        <f t="shared" si="2942"/>
        <v/>
      </c>
      <c r="I1625" s="24"/>
      <c r="J1625" s="63"/>
      <c r="K1625" s="24"/>
      <c r="L1625" s="24" t="str">
        <f t="shared" si="2944"/>
        <v/>
      </c>
      <c r="M1625" s="26" t="str">
        <f t="shared" si="2945"/>
        <v/>
      </c>
      <c r="N1625" s="7"/>
      <c r="P1625" s="23"/>
      <c r="Q1625" s="24"/>
      <c r="R1625" s="24" t="str">
        <f t="shared" si="2946"/>
        <v/>
      </c>
      <c r="S1625" s="24"/>
      <c r="T1625" s="24" t="str">
        <f t="shared" si="2947"/>
        <v/>
      </c>
      <c r="U1625" s="24"/>
      <c r="V1625" s="24" t="str">
        <f t="shared" si="2948"/>
        <v/>
      </c>
      <c r="W1625" s="24"/>
      <c r="X1625" s="63"/>
      <c r="Y1625" s="24"/>
      <c r="Z1625" s="24" t="str">
        <f t="shared" si="2950"/>
        <v/>
      </c>
      <c r="AA1625" s="26" t="str">
        <f t="shared" si="2951"/>
        <v/>
      </c>
      <c r="AB1625" s="7" t="s">
        <v>566</v>
      </c>
      <c r="AD1625" s="23"/>
      <c r="AE1625" s="24"/>
      <c r="AF1625" s="24" t="str">
        <f t="shared" si="2952"/>
        <v/>
      </c>
      <c r="AG1625" s="24"/>
      <c r="AH1625" s="24" t="str">
        <f t="shared" si="2953"/>
        <v/>
      </c>
      <c r="AI1625" s="24"/>
      <c r="AJ1625" s="24" t="str">
        <f t="shared" si="2954"/>
        <v/>
      </c>
      <c r="AK1625" s="24"/>
      <c r="AL1625" s="63"/>
      <c r="AM1625" s="24"/>
      <c r="AN1625" s="24" t="str">
        <f t="shared" si="2956"/>
        <v/>
      </c>
      <c r="AO1625" s="26" t="str">
        <f t="shared" si="2957"/>
        <v/>
      </c>
      <c r="AP1625" s="7" t="s">
        <v>566</v>
      </c>
      <c r="AR1625" s="15"/>
      <c r="AS1625" s="9"/>
      <c r="AT1625" s="9" t="str">
        <f t="shared" si="2920"/>
        <v/>
      </c>
      <c r="AU1625" s="9"/>
      <c r="AV1625" s="9" t="str">
        <f t="shared" si="2921"/>
        <v/>
      </c>
      <c r="AW1625" s="9"/>
      <c r="AX1625" s="9" t="str">
        <f t="shared" si="2922"/>
        <v/>
      </c>
      <c r="AY1625" s="9"/>
      <c r="AZ1625" s="62"/>
      <c r="BA1625" s="9"/>
      <c r="BB1625" s="9" t="str">
        <f t="shared" si="2923"/>
        <v/>
      </c>
      <c r="BC1625" s="10" t="str">
        <f t="shared" si="2924"/>
        <v/>
      </c>
      <c r="BD1625" s="7"/>
      <c r="BF1625" s="15"/>
      <c r="BG1625" s="9"/>
      <c r="BH1625" s="9" t="str">
        <f t="shared" si="2925"/>
        <v/>
      </c>
      <c r="BI1625" s="73"/>
      <c r="BJ1625" s="9" t="str">
        <f t="shared" si="2926"/>
        <v/>
      </c>
      <c r="BK1625" s="9"/>
      <c r="BL1625" s="9" t="str">
        <f t="shared" si="2927"/>
        <v/>
      </c>
      <c r="BM1625" s="9"/>
      <c r="BN1625" s="9"/>
      <c r="BO1625" s="9" t="str">
        <f t="shared" si="2928"/>
        <v/>
      </c>
      <c r="BP1625" s="10" t="str">
        <f t="shared" si="2929"/>
        <v/>
      </c>
      <c r="BQ1625" s="7"/>
      <c r="BS1625" s="1"/>
      <c r="BT1625" s="15"/>
      <c r="BU1625" s="9"/>
      <c r="BV1625" s="9" t="str">
        <f t="shared" si="2930"/>
        <v/>
      </c>
      <c r="BW1625" s="9"/>
      <c r="BX1625" s="9" t="str">
        <f t="shared" si="2931"/>
        <v/>
      </c>
      <c r="BY1625" s="9"/>
      <c r="BZ1625" s="9" t="str">
        <f t="shared" si="2932"/>
        <v/>
      </c>
      <c r="CA1625" s="9"/>
      <c r="CB1625" s="9"/>
      <c r="CC1625" s="9"/>
      <c r="CD1625" s="9" t="str">
        <f t="shared" si="2933"/>
        <v/>
      </c>
      <c r="CE1625" s="10" t="str">
        <f t="shared" si="2934"/>
        <v/>
      </c>
      <c r="CF1625" s="7"/>
      <c r="CH1625" s="15"/>
      <c r="CI1625" s="9"/>
      <c r="CJ1625" s="9" t="str">
        <f t="shared" si="2935"/>
        <v/>
      </c>
      <c r="CK1625" s="9"/>
      <c r="CL1625" s="9" t="str">
        <f t="shared" si="2936"/>
        <v/>
      </c>
      <c r="CM1625" s="9"/>
      <c r="CN1625" s="9" t="str">
        <f t="shared" si="2937"/>
        <v/>
      </c>
      <c r="CO1625" s="9"/>
      <c r="CP1625" s="9"/>
      <c r="CQ1625" s="9"/>
      <c r="CR1625" s="9" t="str">
        <f t="shared" si="2938"/>
        <v/>
      </c>
      <c r="CS1625" s="10" t="str">
        <f t="shared" si="2939"/>
        <v/>
      </c>
      <c r="CT1625" s="7"/>
    </row>
    <row r="1626" spans="1:113" ht="15" customHeight="1" thickTop="1">
      <c r="A1626" s="89"/>
      <c r="B1626" s="89"/>
      <c r="C1626" s="78"/>
      <c r="D1626" s="78" t="str">
        <f t="shared" ref="D1626:D1629" si="3015">IF(C1626="","",C1626-#REF!)</f>
        <v/>
      </c>
      <c r="E1626" s="78"/>
      <c r="F1626" s="28" t="str">
        <f t="shared" ref="F1626:F1629" si="3016">IF(E1626="","",E1626-#REF!)</f>
        <v/>
      </c>
      <c r="G1626" s="78"/>
      <c r="H1626" s="78" t="str">
        <f t="shared" ref="H1626:H1629" si="3017">IF(G1626="","",#REF!+#REF!-G1626)</f>
        <v/>
      </c>
      <c r="I1626" s="78"/>
      <c r="J1626" s="90"/>
      <c r="K1626" s="91"/>
      <c r="L1626" s="78"/>
      <c r="M1626" s="29" t="str">
        <f t="shared" si="2945"/>
        <v/>
      </c>
      <c r="N1626" s="7"/>
      <c r="P1626" s="89"/>
      <c r="Q1626" s="78"/>
      <c r="R1626" s="78" t="str">
        <f t="shared" ref="R1626:R1629" si="3018">IF(Q1626="","",Q1626-#REF!)</f>
        <v/>
      </c>
      <c r="S1626" s="78"/>
      <c r="T1626" s="28" t="str">
        <f t="shared" ref="T1626:T1629" si="3019">IF(S1626="","",S1626-#REF!)</f>
        <v/>
      </c>
      <c r="U1626" s="78"/>
      <c r="V1626" s="78" t="str">
        <f t="shared" ref="V1626:V1629" si="3020">IF(U1626="","",#REF!+#REF!-U1626)</f>
        <v/>
      </c>
      <c r="W1626" s="78"/>
      <c r="X1626" s="90"/>
      <c r="Y1626" s="91"/>
      <c r="Z1626" s="78"/>
      <c r="AA1626" s="29" t="str">
        <f t="shared" si="2951"/>
        <v/>
      </c>
      <c r="AB1626" s="7"/>
      <c r="AD1626" s="89"/>
      <c r="AE1626" s="78"/>
      <c r="AF1626" s="78" t="str">
        <f t="shared" ref="AF1626:AF1629" si="3021">IF(AE1626="","",AE1626-#REF!)</f>
        <v/>
      </c>
      <c r="AG1626" s="78"/>
      <c r="AH1626" s="28" t="str">
        <f t="shared" ref="AH1626:AH1629" si="3022">IF(AG1626="","",AG1626-#REF!)</f>
        <v/>
      </c>
      <c r="AI1626" s="78"/>
      <c r="AJ1626" s="78" t="str">
        <f t="shared" ref="AJ1626:AJ1629" si="3023">IF(AI1626="","",#REF!+#REF!-AI1626)</f>
        <v/>
      </c>
      <c r="AK1626" s="78"/>
      <c r="AL1626" s="90"/>
      <c r="AM1626" s="91"/>
      <c r="AN1626" s="78"/>
      <c r="AO1626" s="29" t="str">
        <f t="shared" si="2957"/>
        <v/>
      </c>
      <c r="AP1626" s="7"/>
      <c r="AR1626" s="15"/>
      <c r="AS1626" s="9"/>
      <c r="AT1626" s="9" t="str">
        <f t="shared" si="2920"/>
        <v/>
      </c>
      <c r="AU1626" s="9"/>
      <c r="AV1626" s="9" t="str">
        <f t="shared" si="2921"/>
        <v/>
      </c>
      <c r="AW1626" s="9"/>
      <c r="AX1626" s="9" t="str">
        <f t="shared" si="2922"/>
        <v/>
      </c>
      <c r="AY1626" s="9"/>
      <c r="AZ1626" s="62"/>
      <c r="BA1626" s="9"/>
      <c r="BB1626" s="9" t="str">
        <f t="shared" si="2923"/>
        <v/>
      </c>
      <c r="BC1626" s="10" t="str">
        <f t="shared" si="2924"/>
        <v/>
      </c>
      <c r="BD1626" s="7"/>
      <c r="BF1626" s="15"/>
      <c r="BG1626" s="9"/>
      <c r="BH1626" s="9" t="str">
        <f t="shared" si="2925"/>
        <v/>
      </c>
      <c r="BI1626" s="73"/>
      <c r="BJ1626" s="9" t="str">
        <f t="shared" si="2926"/>
        <v/>
      </c>
      <c r="BK1626" s="9"/>
      <c r="BL1626" s="9" t="str">
        <f t="shared" si="2927"/>
        <v/>
      </c>
      <c r="BM1626" s="9"/>
      <c r="BN1626" s="9"/>
      <c r="BO1626" s="9" t="str">
        <f t="shared" si="2928"/>
        <v/>
      </c>
      <c r="BP1626" s="10" t="str">
        <f t="shared" si="2929"/>
        <v/>
      </c>
      <c r="BQ1626" s="7"/>
      <c r="BS1626" s="1"/>
      <c r="BT1626" s="15"/>
      <c r="BU1626" s="9"/>
      <c r="BV1626" s="9" t="str">
        <f t="shared" si="2930"/>
        <v/>
      </c>
      <c r="BW1626" s="9"/>
      <c r="BX1626" s="9" t="str">
        <f t="shared" si="2931"/>
        <v/>
      </c>
      <c r="BY1626" s="9"/>
      <c r="BZ1626" s="9" t="str">
        <f t="shared" si="2932"/>
        <v/>
      </c>
      <c r="CA1626" s="9"/>
      <c r="CB1626" s="9"/>
      <c r="CC1626" s="9"/>
      <c r="CD1626" s="9" t="str">
        <f t="shared" si="2933"/>
        <v/>
      </c>
      <c r="CE1626" s="10" t="str">
        <f t="shared" si="2934"/>
        <v/>
      </c>
      <c r="CF1626" s="7"/>
      <c r="CH1626" s="15"/>
      <c r="CI1626" s="9"/>
      <c r="CJ1626" s="9" t="str">
        <f t="shared" si="2935"/>
        <v/>
      </c>
      <c r="CK1626" s="9"/>
      <c r="CL1626" s="9" t="str">
        <f t="shared" si="2936"/>
        <v/>
      </c>
      <c r="CM1626" s="9"/>
      <c r="CN1626" s="9" t="str">
        <f t="shared" si="2937"/>
        <v/>
      </c>
      <c r="CO1626" s="9"/>
      <c r="CP1626" s="9"/>
      <c r="CQ1626" s="9"/>
      <c r="CR1626" s="9" t="str">
        <f t="shared" si="2938"/>
        <v/>
      </c>
      <c r="CS1626" s="10" t="str">
        <f t="shared" si="2939"/>
        <v/>
      </c>
      <c r="CT1626" s="7"/>
    </row>
    <row r="1627" spans="1:113" ht="15" customHeight="1">
      <c r="A1627" s="15"/>
      <c r="B1627" s="15"/>
      <c r="C1627" s="9"/>
      <c r="D1627" s="9" t="str">
        <f t="shared" si="3015"/>
        <v/>
      </c>
      <c r="E1627" s="9"/>
      <c r="F1627" s="9" t="str">
        <f t="shared" si="3016"/>
        <v/>
      </c>
      <c r="G1627" s="9"/>
      <c r="H1627" s="9" t="str">
        <f t="shared" si="3017"/>
        <v/>
      </c>
      <c r="I1627" s="9"/>
      <c r="J1627" s="62"/>
      <c r="K1627" s="95"/>
      <c r="L1627" s="9"/>
      <c r="M1627" s="10" t="str">
        <f t="shared" si="2945"/>
        <v/>
      </c>
      <c r="N1627" s="7"/>
      <c r="P1627" s="15"/>
      <c r="Q1627" s="9"/>
      <c r="R1627" s="9" t="str">
        <f t="shared" si="3018"/>
        <v/>
      </c>
      <c r="S1627" s="9"/>
      <c r="T1627" s="9" t="str">
        <f t="shared" si="3019"/>
        <v/>
      </c>
      <c r="U1627" s="9"/>
      <c r="V1627" s="9" t="str">
        <f t="shared" si="3020"/>
        <v/>
      </c>
      <c r="W1627" s="9"/>
      <c r="X1627" s="62"/>
      <c r="Y1627" s="95"/>
      <c r="Z1627" s="9"/>
      <c r="AA1627" s="10" t="str">
        <f t="shared" si="2951"/>
        <v/>
      </c>
      <c r="AB1627" s="7"/>
      <c r="AD1627" s="15"/>
      <c r="AE1627" s="9"/>
      <c r="AF1627" s="9" t="str">
        <f t="shared" si="3021"/>
        <v/>
      </c>
      <c r="AG1627" s="9"/>
      <c r="AH1627" s="9" t="str">
        <f t="shared" si="3022"/>
        <v/>
      </c>
      <c r="AI1627" s="9"/>
      <c r="AJ1627" s="9" t="str">
        <f t="shared" si="3023"/>
        <v/>
      </c>
      <c r="AK1627" s="9"/>
      <c r="AL1627" s="62"/>
      <c r="AM1627" s="95"/>
      <c r="AN1627" s="9"/>
      <c r="AO1627" s="10" t="str">
        <f t="shared" si="2957"/>
        <v/>
      </c>
      <c r="AP1627" s="7"/>
      <c r="AR1627" s="15"/>
      <c r="AS1627" s="9"/>
      <c r="AT1627" s="9" t="str">
        <f t="shared" si="2920"/>
        <v/>
      </c>
      <c r="AU1627" s="9"/>
      <c r="AV1627" s="9" t="str">
        <f t="shared" si="2921"/>
        <v/>
      </c>
      <c r="AW1627" s="9"/>
      <c r="AX1627" s="9" t="str">
        <f t="shared" si="2922"/>
        <v/>
      </c>
      <c r="AY1627" s="9"/>
      <c r="AZ1627" s="62"/>
      <c r="BA1627" s="9"/>
      <c r="BB1627" s="9" t="str">
        <f t="shared" si="2923"/>
        <v/>
      </c>
      <c r="BC1627" s="10" t="str">
        <f t="shared" si="2924"/>
        <v/>
      </c>
      <c r="BD1627" s="7"/>
      <c r="BF1627" s="15"/>
      <c r="BG1627" s="9"/>
      <c r="BH1627" s="9" t="str">
        <f t="shared" si="2925"/>
        <v/>
      </c>
      <c r="BI1627" s="73"/>
      <c r="BJ1627" s="9" t="str">
        <f t="shared" si="2926"/>
        <v/>
      </c>
      <c r="BK1627" s="9"/>
      <c r="BL1627" s="9" t="str">
        <f t="shared" si="2927"/>
        <v/>
      </c>
      <c r="BM1627" s="9"/>
      <c r="BN1627" s="9"/>
      <c r="BO1627" s="9" t="str">
        <f t="shared" si="2928"/>
        <v/>
      </c>
      <c r="BP1627" s="10" t="str">
        <f t="shared" si="2929"/>
        <v/>
      </c>
      <c r="BQ1627" s="7"/>
      <c r="BS1627" s="1"/>
      <c r="BT1627" s="15"/>
      <c r="BU1627" s="9"/>
      <c r="BV1627" s="9" t="str">
        <f t="shared" si="2930"/>
        <v/>
      </c>
      <c r="BW1627" s="9"/>
      <c r="BX1627" s="9" t="str">
        <f t="shared" si="2931"/>
        <v/>
      </c>
      <c r="BY1627" s="9"/>
      <c r="BZ1627" s="9" t="str">
        <f t="shared" si="2932"/>
        <v/>
      </c>
      <c r="CA1627" s="9"/>
      <c r="CB1627" s="9"/>
      <c r="CC1627" s="9"/>
      <c r="CD1627" s="9" t="str">
        <f t="shared" si="2933"/>
        <v/>
      </c>
      <c r="CE1627" s="10" t="str">
        <f t="shared" si="2934"/>
        <v/>
      </c>
      <c r="CF1627" s="7"/>
      <c r="CH1627" s="15"/>
      <c r="CI1627" s="9"/>
      <c r="CJ1627" s="9" t="str">
        <f t="shared" si="2935"/>
        <v/>
      </c>
      <c r="CK1627" s="9"/>
      <c r="CL1627" s="9" t="str">
        <f t="shared" si="2936"/>
        <v/>
      </c>
      <c r="CM1627" s="9"/>
      <c r="CN1627" s="9" t="str">
        <f t="shared" si="2937"/>
        <v/>
      </c>
      <c r="CO1627" s="9"/>
      <c r="CP1627" s="9"/>
      <c r="CQ1627" s="9"/>
      <c r="CR1627" s="9" t="str">
        <f t="shared" si="2938"/>
        <v/>
      </c>
      <c r="CS1627" s="10" t="str">
        <f t="shared" si="2939"/>
        <v/>
      </c>
      <c r="CT1627" s="7"/>
    </row>
    <row r="1628" spans="1:113" ht="15" customHeight="1">
      <c r="A1628" s="15"/>
      <c r="B1628" s="15"/>
      <c r="C1628" s="9"/>
      <c r="D1628" s="9" t="str">
        <f t="shared" si="3015"/>
        <v/>
      </c>
      <c r="E1628" s="9"/>
      <c r="F1628" s="9" t="str">
        <f t="shared" si="3016"/>
        <v/>
      </c>
      <c r="G1628" s="9"/>
      <c r="H1628" s="9" t="str">
        <f t="shared" si="3017"/>
        <v/>
      </c>
      <c r="I1628" s="9"/>
      <c r="J1628" s="62"/>
      <c r="K1628" s="95"/>
      <c r="L1628" s="9"/>
      <c r="M1628" s="10" t="str">
        <f t="shared" si="2945"/>
        <v/>
      </c>
      <c r="N1628" s="7"/>
      <c r="P1628" s="15"/>
      <c r="Q1628" s="9"/>
      <c r="R1628" s="9" t="str">
        <f t="shared" si="3018"/>
        <v/>
      </c>
      <c r="S1628" s="9"/>
      <c r="T1628" s="9" t="str">
        <f t="shared" si="3019"/>
        <v/>
      </c>
      <c r="U1628" s="9"/>
      <c r="V1628" s="9" t="str">
        <f t="shared" si="3020"/>
        <v/>
      </c>
      <c r="W1628" s="9"/>
      <c r="X1628" s="62"/>
      <c r="Y1628" s="95"/>
      <c r="Z1628" s="9"/>
      <c r="AA1628" s="10" t="str">
        <f t="shared" si="2951"/>
        <v/>
      </c>
      <c r="AB1628" s="7"/>
      <c r="AD1628" s="15"/>
      <c r="AE1628" s="9"/>
      <c r="AF1628" s="9" t="str">
        <f t="shared" si="3021"/>
        <v/>
      </c>
      <c r="AG1628" s="9"/>
      <c r="AH1628" s="9" t="str">
        <f t="shared" si="3022"/>
        <v/>
      </c>
      <c r="AI1628" s="9"/>
      <c r="AJ1628" s="9" t="str">
        <f t="shared" si="3023"/>
        <v/>
      </c>
      <c r="AK1628" s="9"/>
      <c r="AL1628" s="62"/>
      <c r="AM1628" s="95"/>
      <c r="AN1628" s="9"/>
      <c r="AO1628" s="10" t="str">
        <f t="shared" si="2957"/>
        <v/>
      </c>
      <c r="AP1628" s="7"/>
      <c r="AR1628" s="15"/>
      <c r="AS1628" s="9"/>
      <c r="AT1628" s="9" t="str">
        <f t="shared" si="2920"/>
        <v/>
      </c>
      <c r="AU1628" s="9"/>
      <c r="AV1628" s="9" t="str">
        <f t="shared" si="2921"/>
        <v/>
      </c>
      <c r="AW1628" s="9"/>
      <c r="AX1628" s="9" t="str">
        <f t="shared" si="2922"/>
        <v/>
      </c>
      <c r="AY1628" s="9"/>
      <c r="AZ1628" s="62"/>
      <c r="BA1628" s="9"/>
      <c r="BB1628" s="9" t="str">
        <f t="shared" si="2923"/>
        <v/>
      </c>
      <c r="BC1628" s="10" t="str">
        <f t="shared" si="2924"/>
        <v/>
      </c>
      <c r="BD1628" s="7"/>
      <c r="BF1628" s="15"/>
      <c r="BG1628" s="9"/>
      <c r="BH1628" s="9" t="str">
        <f t="shared" si="2925"/>
        <v/>
      </c>
      <c r="BI1628" s="73"/>
      <c r="BJ1628" s="9" t="str">
        <f t="shared" si="2926"/>
        <v/>
      </c>
      <c r="BK1628" s="9"/>
      <c r="BL1628" s="9" t="str">
        <f t="shared" si="2927"/>
        <v/>
      </c>
      <c r="BM1628" s="9"/>
      <c r="BN1628" s="9"/>
      <c r="BO1628" s="9" t="str">
        <f t="shared" si="2928"/>
        <v/>
      </c>
      <c r="BP1628" s="10" t="str">
        <f t="shared" si="2929"/>
        <v/>
      </c>
      <c r="BQ1628" s="7"/>
      <c r="BS1628" s="1"/>
      <c r="BT1628" s="15"/>
      <c r="BU1628" s="9"/>
      <c r="BV1628" s="9" t="str">
        <f t="shared" si="2930"/>
        <v/>
      </c>
      <c r="BW1628" s="9"/>
      <c r="BX1628" s="9" t="str">
        <f t="shared" si="2931"/>
        <v/>
      </c>
      <c r="BY1628" s="9"/>
      <c r="BZ1628" s="9" t="str">
        <f t="shared" si="2932"/>
        <v/>
      </c>
      <c r="CA1628" s="9"/>
      <c r="CB1628" s="9"/>
      <c r="CC1628" s="9"/>
      <c r="CD1628" s="9" t="str">
        <f t="shared" si="2933"/>
        <v/>
      </c>
      <c r="CE1628" s="10" t="str">
        <f t="shared" si="2934"/>
        <v/>
      </c>
      <c r="CF1628" s="7"/>
      <c r="CH1628" s="15"/>
      <c r="CI1628" s="9"/>
      <c r="CJ1628" s="9" t="str">
        <f t="shared" si="2935"/>
        <v/>
      </c>
      <c r="CK1628" s="9"/>
      <c r="CL1628" s="9" t="str">
        <f t="shared" si="2936"/>
        <v/>
      </c>
      <c r="CM1628" s="9"/>
      <c r="CN1628" s="9" t="str">
        <f t="shared" si="2937"/>
        <v/>
      </c>
      <c r="CO1628" s="9"/>
      <c r="CP1628" s="9"/>
      <c r="CQ1628" s="9"/>
      <c r="CR1628" s="9" t="str">
        <f t="shared" si="2938"/>
        <v/>
      </c>
      <c r="CS1628" s="10" t="str">
        <f t="shared" si="2939"/>
        <v/>
      </c>
      <c r="CT1628" s="7"/>
    </row>
    <row r="1629" spans="1:113" ht="15" customHeight="1" thickBot="1">
      <c r="A1629" s="23"/>
      <c r="B1629" s="23"/>
      <c r="C1629" s="24"/>
      <c r="D1629" s="24" t="str">
        <f t="shared" si="3015"/>
        <v/>
      </c>
      <c r="E1629" s="24"/>
      <c r="F1629" s="24" t="str">
        <f t="shared" si="3016"/>
        <v/>
      </c>
      <c r="G1629" s="24"/>
      <c r="H1629" s="24" t="str">
        <f t="shared" si="3017"/>
        <v/>
      </c>
      <c r="I1629" s="24"/>
      <c r="J1629" s="63"/>
      <c r="K1629" s="96"/>
      <c r="L1629" s="24"/>
      <c r="M1629" s="26" t="str">
        <f t="shared" si="2945"/>
        <v/>
      </c>
      <c r="N1629" s="7"/>
      <c r="P1629" s="23"/>
      <c r="Q1629" s="24"/>
      <c r="R1629" s="24" t="str">
        <f t="shared" si="3018"/>
        <v/>
      </c>
      <c r="S1629" s="24"/>
      <c r="T1629" s="24" t="str">
        <f t="shared" si="3019"/>
        <v/>
      </c>
      <c r="U1629" s="24"/>
      <c r="V1629" s="24" t="str">
        <f t="shared" si="3020"/>
        <v/>
      </c>
      <c r="W1629" s="24"/>
      <c r="X1629" s="63"/>
      <c r="Y1629" s="96"/>
      <c r="Z1629" s="24"/>
      <c r="AA1629" s="26" t="str">
        <f t="shared" si="2951"/>
        <v/>
      </c>
      <c r="AB1629" s="7"/>
      <c r="AD1629" s="23"/>
      <c r="AE1629" s="24"/>
      <c r="AF1629" s="24" t="str">
        <f t="shared" si="3021"/>
        <v/>
      </c>
      <c r="AG1629" s="24"/>
      <c r="AH1629" s="24" t="str">
        <f t="shared" si="3022"/>
        <v/>
      </c>
      <c r="AI1629" s="24"/>
      <c r="AJ1629" s="24" t="str">
        <f t="shared" si="3023"/>
        <v/>
      </c>
      <c r="AK1629" s="24"/>
      <c r="AL1629" s="63"/>
      <c r="AM1629" s="96"/>
      <c r="AN1629" s="24"/>
      <c r="AO1629" s="26" t="str">
        <f t="shared" si="2957"/>
        <v/>
      </c>
      <c r="AP1629" s="7"/>
      <c r="AR1629" s="15"/>
      <c r="AS1629" s="9"/>
      <c r="AT1629" s="9" t="str">
        <f t="shared" si="2920"/>
        <v/>
      </c>
      <c r="AU1629" s="9"/>
      <c r="AV1629" s="9" t="str">
        <f t="shared" si="2921"/>
        <v/>
      </c>
      <c r="AW1629" s="9"/>
      <c r="AX1629" s="9" t="str">
        <f t="shared" si="2922"/>
        <v/>
      </c>
      <c r="AY1629" s="9"/>
      <c r="AZ1629" s="62"/>
      <c r="BA1629" s="9"/>
      <c r="BB1629" s="9" t="str">
        <f t="shared" si="2923"/>
        <v/>
      </c>
      <c r="BC1629" s="10" t="str">
        <f t="shared" si="2924"/>
        <v/>
      </c>
      <c r="BD1629" s="7"/>
      <c r="BF1629" s="15"/>
      <c r="BG1629" s="9"/>
      <c r="BH1629" s="9" t="str">
        <f t="shared" si="2925"/>
        <v/>
      </c>
      <c r="BI1629" s="73"/>
      <c r="BJ1629" s="9" t="str">
        <f t="shared" si="2926"/>
        <v/>
      </c>
      <c r="BK1629" s="9"/>
      <c r="BL1629" s="9" t="str">
        <f t="shared" si="2927"/>
        <v/>
      </c>
      <c r="BM1629" s="9"/>
      <c r="BN1629" s="9"/>
      <c r="BO1629" s="9" t="str">
        <f t="shared" si="2928"/>
        <v/>
      </c>
      <c r="BP1629" s="10" t="str">
        <f t="shared" si="2929"/>
        <v/>
      </c>
      <c r="BQ1629" s="7"/>
      <c r="BS1629" s="1"/>
      <c r="BT1629" s="15"/>
      <c r="BU1629" s="9"/>
      <c r="BV1629" s="9" t="str">
        <f t="shared" si="2930"/>
        <v/>
      </c>
      <c r="BW1629" s="9"/>
      <c r="BX1629" s="9" t="str">
        <f t="shared" si="2931"/>
        <v/>
      </c>
      <c r="BY1629" s="9"/>
      <c r="BZ1629" s="9" t="str">
        <f t="shared" si="2932"/>
        <v/>
      </c>
      <c r="CA1629" s="9"/>
      <c r="CB1629" s="9"/>
      <c r="CC1629" s="9"/>
      <c r="CD1629" s="9" t="str">
        <f t="shared" si="2933"/>
        <v/>
      </c>
      <c r="CE1629" s="10" t="str">
        <f t="shared" si="2934"/>
        <v/>
      </c>
      <c r="CF1629" s="7"/>
      <c r="CH1629" s="15"/>
      <c r="CI1629" s="9"/>
      <c r="CJ1629" s="9" t="str">
        <f t="shared" si="2935"/>
        <v/>
      </c>
      <c r="CK1629" s="9"/>
      <c r="CL1629" s="9" t="str">
        <f t="shared" si="2936"/>
        <v/>
      </c>
      <c r="CM1629" s="9"/>
      <c r="CN1629" s="9" t="str">
        <f t="shared" si="2937"/>
        <v/>
      </c>
      <c r="CO1629" s="9"/>
      <c r="CP1629" s="9"/>
      <c r="CQ1629" s="9"/>
      <c r="CR1629" s="9" t="str">
        <f t="shared" si="2938"/>
        <v/>
      </c>
      <c r="CS1629" s="10" t="str">
        <f t="shared" si="2939"/>
        <v/>
      </c>
      <c r="CT1629" s="7"/>
      <c r="CU1629" s="250"/>
      <c r="CV1629" s="250"/>
      <c r="CW1629" s="250"/>
      <c r="CX1629" s="250"/>
      <c r="CY1629" s="250"/>
      <c r="CZ1629" s="13"/>
      <c r="DA1629" s="250"/>
      <c r="DI1629" s="250"/>
    </row>
    <row r="1630" spans="1:113" ht="15" customHeight="1" thickTop="1">
      <c r="A1630" s="89"/>
      <c r="B1630" s="89"/>
      <c r="C1630" s="78"/>
      <c r="D1630" s="78"/>
      <c r="E1630" s="78"/>
      <c r="F1630" s="78"/>
      <c r="G1630" s="78"/>
      <c r="H1630" s="78"/>
      <c r="I1630" s="78"/>
      <c r="J1630" s="90"/>
      <c r="K1630" s="78"/>
      <c r="L1630" s="78"/>
      <c r="M1630" s="78"/>
      <c r="N1630" s="7"/>
      <c r="P1630" s="89"/>
      <c r="Q1630" s="78"/>
      <c r="R1630" s="78"/>
      <c r="S1630" s="78"/>
      <c r="T1630" s="78"/>
      <c r="U1630" s="78"/>
      <c r="V1630" s="78"/>
      <c r="W1630" s="78"/>
      <c r="X1630" s="90"/>
      <c r="Y1630" s="78"/>
      <c r="Z1630" s="78"/>
      <c r="AA1630" s="78"/>
      <c r="AB1630" s="7"/>
      <c r="AD1630" s="89"/>
      <c r="AE1630" s="78"/>
      <c r="AF1630" s="78"/>
      <c r="AG1630" s="78"/>
      <c r="AH1630" s="78"/>
      <c r="AI1630" s="78"/>
      <c r="AJ1630" s="78"/>
      <c r="AK1630" s="78"/>
      <c r="AL1630" s="90"/>
      <c r="AM1630" s="78"/>
      <c r="AN1630" s="78"/>
      <c r="AO1630" s="78"/>
      <c r="AP1630" s="7"/>
      <c r="AR1630" s="15"/>
      <c r="AS1630" s="9"/>
      <c r="AT1630" s="9"/>
      <c r="AU1630" s="9"/>
      <c r="AV1630" s="9" t="str">
        <f t="shared" si="2921"/>
        <v/>
      </c>
      <c r="AW1630" s="9"/>
      <c r="AX1630" s="9" t="str">
        <f t="shared" si="2922"/>
        <v/>
      </c>
      <c r="AY1630" s="9"/>
      <c r="AZ1630" s="62"/>
      <c r="BA1630" s="9"/>
      <c r="BB1630" s="9" t="str">
        <f t="shared" si="2923"/>
        <v/>
      </c>
      <c r="BC1630" s="10" t="str">
        <f t="shared" si="2924"/>
        <v/>
      </c>
      <c r="BD1630" s="7"/>
      <c r="BF1630" s="15"/>
      <c r="BG1630" s="9"/>
      <c r="BH1630" s="9"/>
      <c r="BI1630" s="73"/>
      <c r="BJ1630" s="9" t="str">
        <f t="shared" si="2926"/>
        <v/>
      </c>
      <c r="BK1630" s="9"/>
      <c r="BL1630" s="9" t="str">
        <f t="shared" si="2927"/>
        <v/>
      </c>
      <c r="BM1630" s="9"/>
      <c r="BN1630" s="9"/>
      <c r="BO1630" s="9" t="str">
        <f t="shared" si="2928"/>
        <v/>
      </c>
      <c r="BP1630" s="10" t="str">
        <f t="shared" si="2929"/>
        <v/>
      </c>
      <c r="BQ1630" s="7"/>
      <c r="BS1630" s="1"/>
      <c r="BT1630" s="15"/>
      <c r="BU1630" s="9"/>
      <c r="BV1630" s="9"/>
      <c r="BW1630" s="9"/>
      <c r="BX1630" s="9" t="str">
        <f t="shared" si="2931"/>
        <v/>
      </c>
      <c r="BY1630" s="9"/>
      <c r="BZ1630" s="9" t="str">
        <f t="shared" si="2932"/>
        <v/>
      </c>
      <c r="CA1630" s="9"/>
      <c r="CB1630" s="9"/>
      <c r="CC1630" s="9"/>
      <c r="CD1630" s="9" t="str">
        <f t="shared" si="2933"/>
        <v/>
      </c>
      <c r="CE1630" s="10" t="str">
        <f t="shared" si="2934"/>
        <v/>
      </c>
      <c r="CF1630" s="7"/>
      <c r="CH1630" s="15"/>
      <c r="CI1630" s="9"/>
      <c r="CJ1630" s="9"/>
      <c r="CK1630" s="9"/>
      <c r="CL1630" s="9" t="str">
        <f t="shared" si="2936"/>
        <v/>
      </c>
      <c r="CM1630" s="9"/>
      <c r="CN1630" s="9" t="str">
        <f t="shared" si="2937"/>
        <v/>
      </c>
      <c r="CO1630" s="9"/>
      <c r="CP1630" s="9"/>
      <c r="CQ1630" s="9"/>
      <c r="CR1630" s="9" t="str">
        <f t="shared" si="2938"/>
        <v/>
      </c>
      <c r="CS1630" s="10" t="str">
        <f t="shared" si="2939"/>
        <v/>
      </c>
      <c r="CT1630" s="7"/>
      <c r="CU1630" s="250"/>
      <c r="CV1630" s="250"/>
      <c r="CW1630" s="250"/>
      <c r="CX1630" s="250"/>
      <c r="CY1630" s="250"/>
      <c r="CZ1630" s="13"/>
      <c r="DA1630" s="250"/>
      <c r="DI1630" s="250"/>
    </row>
    <row r="1631" spans="1:113" ht="15" customHeight="1">
      <c r="A1631" s="89"/>
      <c r="B1631" s="89"/>
      <c r="C1631" s="78"/>
      <c r="D1631" s="78"/>
      <c r="E1631" s="78"/>
      <c r="F1631" s="78"/>
      <c r="G1631" s="78"/>
      <c r="H1631" s="78"/>
      <c r="I1631" s="78"/>
      <c r="J1631" s="90"/>
      <c r="K1631" s="78"/>
      <c r="L1631" s="78"/>
      <c r="M1631" s="78"/>
      <c r="N1631" s="7"/>
      <c r="P1631" s="89"/>
      <c r="Q1631" s="78"/>
      <c r="R1631" s="78"/>
      <c r="S1631" s="78"/>
      <c r="T1631" s="78"/>
      <c r="U1631" s="78"/>
      <c r="V1631" s="78"/>
      <c r="W1631" s="78"/>
      <c r="X1631" s="90"/>
      <c r="Y1631" s="78"/>
      <c r="Z1631" s="78"/>
      <c r="AA1631" s="78"/>
      <c r="AB1631" s="7"/>
      <c r="AD1631" s="89"/>
      <c r="AE1631" s="78"/>
      <c r="AF1631" s="78"/>
      <c r="AG1631" s="78"/>
      <c r="AH1631" s="78"/>
      <c r="AI1631" s="78"/>
      <c r="AJ1631" s="78"/>
      <c r="AK1631" s="78"/>
      <c r="AL1631" s="90"/>
      <c r="AM1631" s="78"/>
      <c r="AN1631" s="78"/>
      <c r="AO1631" s="78"/>
      <c r="AP1631" s="7"/>
      <c r="AR1631" s="15"/>
      <c r="AS1631" s="9"/>
      <c r="AT1631" s="9"/>
      <c r="AU1631" s="9"/>
      <c r="AV1631" s="9"/>
      <c r="AW1631" s="9"/>
      <c r="AX1631" s="9"/>
      <c r="AY1631" s="9"/>
      <c r="AZ1631" s="62"/>
      <c r="BA1631" s="9"/>
      <c r="BB1631" s="9"/>
      <c r="BC1631" s="10"/>
      <c r="BD1631" s="7"/>
      <c r="BF1631" s="15"/>
      <c r="BG1631" s="9"/>
      <c r="BH1631" s="9"/>
      <c r="BI1631" s="73"/>
      <c r="BJ1631" s="9"/>
      <c r="BK1631" s="9"/>
      <c r="BL1631" s="9"/>
      <c r="BM1631" s="9"/>
      <c r="BN1631" s="9"/>
      <c r="BO1631" s="9"/>
      <c r="BP1631" s="10"/>
      <c r="BQ1631" s="7"/>
      <c r="BS1631" s="1"/>
      <c r="BT1631" s="15"/>
      <c r="BU1631" s="9"/>
      <c r="BV1631" s="9"/>
      <c r="BW1631" s="9"/>
      <c r="BX1631" s="9"/>
      <c r="BY1631" s="9"/>
      <c r="BZ1631" s="9"/>
      <c r="CA1631" s="9"/>
      <c r="CB1631" s="9"/>
      <c r="CC1631" s="9"/>
      <c r="CD1631" s="9"/>
      <c r="CE1631" s="10"/>
      <c r="CF1631" s="7"/>
      <c r="CH1631" s="15"/>
      <c r="CI1631" s="9"/>
      <c r="CJ1631" s="9"/>
      <c r="CK1631" s="9"/>
      <c r="CL1631" s="9"/>
      <c r="CM1631" s="9"/>
      <c r="CN1631" s="9"/>
      <c r="CO1631" s="9"/>
      <c r="CP1631" s="9"/>
      <c r="CQ1631" s="9"/>
      <c r="CR1631" s="9"/>
      <c r="CS1631" s="10"/>
      <c r="CT1631" s="7"/>
      <c r="CU1631" s="250"/>
      <c r="CV1631" s="250"/>
      <c r="CW1631" s="250"/>
      <c r="CX1631" s="250"/>
      <c r="CY1631" s="250"/>
      <c r="CZ1631" s="13"/>
      <c r="DA1631" s="250"/>
      <c r="DI1631" s="250"/>
    </row>
    <row r="1632" spans="1:113" ht="15" customHeight="1">
      <c r="A1632" s="89"/>
      <c r="B1632" s="89"/>
      <c r="C1632" s="78"/>
      <c r="D1632" s="78"/>
      <c r="E1632" s="78"/>
      <c r="F1632" s="78"/>
      <c r="G1632" s="78"/>
      <c r="H1632" s="78"/>
      <c r="I1632" s="78"/>
      <c r="J1632" s="90"/>
      <c r="K1632" s="78"/>
      <c r="L1632" s="78"/>
      <c r="M1632" s="78"/>
      <c r="N1632" s="7"/>
      <c r="P1632" s="89"/>
      <c r="Q1632" s="78"/>
      <c r="R1632" s="78"/>
      <c r="S1632" s="78"/>
      <c r="T1632" s="78"/>
      <c r="U1632" s="78"/>
      <c r="V1632" s="78"/>
      <c r="W1632" s="78"/>
      <c r="X1632" s="90"/>
      <c r="Y1632" s="78"/>
      <c r="Z1632" s="78"/>
      <c r="AA1632" s="78"/>
      <c r="AB1632" s="7"/>
      <c r="AD1632" s="89"/>
      <c r="AE1632" s="78"/>
      <c r="AF1632" s="78"/>
      <c r="AG1632" s="78"/>
      <c r="AH1632" s="78"/>
      <c r="AI1632" s="78"/>
      <c r="AJ1632" s="78"/>
      <c r="AK1632" s="78"/>
      <c r="AL1632" s="90"/>
      <c r="AM1632" s="78"/>
      <c r="AN1632" s="78"/>
      <c r="AO1632" s="78"/>
      <c r="AP1632" s="7"/>
      <c r="AR1632" s="15"/>
      <c r="AS1632" s="9"/>
      <c r="AT1632" s="9"/>
      <c r="AU1632" s="9"/>
      <c r="AV1632" s="9"/>
      <c r="AW1632" s="9"/>
      <c r="AX1632" s="9"/>
      <c r="AY1632" s="9"/>
      <c r="AZ1632" s="62"/>
      <c r="BA1632" s="9"/>
      <c r="BB1632" s="9"/>
      <c r="BC1632" s="10"/>
      <c r="BD1632" s="7"/>
      <c r="BF1632" s="15"/>
      <c r="BG1632" s="9"/>
      <c r="BH1632" s="9"/>
      <c r="BI1632" s="73"/>
      <c r="BJ1632" s="9"/>
      <c r="BK1632" s="9"/>
      <c r="BL1632" s="9"/>
      <c r="BM1632" s="9"/>
      <c r="BN1632" s="9"/>
      <c r="BO1632" s="9"/>
      <c r="BP1632" s="10"/>
      <c r="BQ1632" s="7"/>
      <c r="BS1632" s="1"/>
      <c r="BT1632" s="15"/>
      <c r="BU1632" s="9"/>
      <c r="BV1632" s="9"/>
      <c r="BW1632" s="9"/>
      <c r="BX1632" s="9"/>
      <c r="BY1632" s="9"/>
      <c r="BZ1632" s="9"/>
      <c r="CA1632" s="9"/>
      <c r="CB1632" s="9"/>
      <c r="CC1632" s="9"/>
      <c r="CD1632" s="9"/>
      <c r="CE1632" s="10"/>
      <c r="CF1632" s="7"/>
      <c r="CH1632" s="15"/>
      <c r="CI1632" s="9"/>
      <c r="CJ1632" s="9"/>
      <c r="CK1632" s="9"/>
      <c r="CL1632" s="9"/>
      <c r="CM1632" s="9"/>
      <c r="CN1632" s="9"/>
      <c r="CO1632" s="9"/>
      <c r="CP1632" s="9"/>
      <c r="CQ1632" s="9"/>
      <c r="CR1632" s="9"/>
      <c r="CS1632" s="10"/>
      <c r="CT1632" s="7"/>
      <c r="CU1632" s="250"/>
      <c r="CV1632" s="250"/>
      <c r="CW1632" s="250"/>
      <c r="CX1632" s="250"/>
      <c r="CY1632" s="250"/>
      <c r="CZ1632" s="13"/>
      <c r="DA1632" s="250"/>
      <c r="DI1632" s="250"/>
    </row>
    <row r="1633" spans="1:113" ht="15" customHeight="1">
      <c r="A1633" s="89"/>
      <c r="B1633" s="89"/>
      <c r="C1633" s="78"/>
      <c r="D1633" s="78"/>
      <c r="E1633" s="78"/>
      <c r="F1633" s="78"/>
      <c r="G1633" s="78"/>
      <c r="H1633" s="78"/>
      <c r="I1633" s="78"/>
      <c r="J1633" s="90"/>
      <c r="K1633" s="78"/>
      <c r="L1633" s="78"/>
      <c r="M1633" s="78"/>
      <c r="N1633" s="7"/>
      <c r="P1633" s="89"/>
      <c r="Q1633" s="78"/>
      <c r="R1633" s="78"/>
      <c r="S1633" s="78"/>
      <c r="T1633" s="78"/>
      <c r="U1633" s="78"/>
      <c r="V1633" s="78"/>
      <c r="W1633" s="78"/>
      <c r="X1633" s="90"/>
      <c r="Y1633" s="78"/>
      <c r="Z1633" s="78"/>
      <c r="AA1633" s="78"/>
      <c r="AB1633" s="7"/>
      <c r="AD1633" s="89"/>
      <c r="AE1633" s="78"/>
      <c r="AF1633" s="78"/>
      <c r="AG1633" s="78"/>
      <c r="AH1633" s="78"/>
      <c r="AI1633" s="78"/>
      <c r="AJ1633" s="78"/>
      <c r="AK1633" s="78"/>
      <c r="AL1633" s="90"/>
      <c r="AM1633" s="78"/>
      <c r="AN1633" s="78"/>
      <c r="AO1633" s="78"/>
      <c r="AP1633" s="7"/>
      <c r="AR1633" s="15"/>
      <c r="AS1633" s="9"/>
      <c r="AT1633" s="9"/>
      <c r="AU1633" s="9"/>
      <c r="AV1633" s="9"/>
      <c r="AW1633" s="9"/>
      <c r="AX1633" s="9"/>
      <c r="AY1633" s="9"/>
      <c r="AZ1633" s="62"/>
      <c r="BA1633" s="9"/>
      <c r="BB1633" s="9"/>
      <c r="BC1633" s="10"/>
      <c r="BD1633" s="7"/>
      <c r="BF1633" s="15"/>
      <c r="BG1633" s="9"/>
      <c r="BH1633" s="9"/>
      <c r="BI1633" s="73"/>
      <c r="BJ1633" s="9"/>
      <c r="BK1633" s="9"/>
      <c r="BL1633" s="9"/>
      <c r="BM1633" s="9"/>
      <c r="BN1633" s="9"/>
      <c r="BO1633" s="9"/>
      <c r="BP1633" s="10"/>
      <c r="BQ1633" s="7"/>
      <c r="BS1633" s="1"/>
      <c r="BT1633" s="15"/>
      <c r="BU1633" s="9"/>
      <c r="BV1633" s="9"/>
      <c r="BW1633" s="9"/>
      <c r="BX1633" s="9"/>
      <c r="BY1633" s="9"/>
      <c r="BZ1633" s="9"/>
      <c r="CA1633" s="9"/>
      <c r="CB1633" s="9"/>
      <c r="CC1633" s="9"/>
      <c r="CD1633" s="9"/>
      <c r="CE1633" s="10"/>
      <c r="CF1633" s="7"/>
      <c r="CH1633" s="15"/>
      <c r="CI1633" s="9"/>
      <c r="CJ1633" s="9"/>
      <c r="CK1633" s="9"/>
      <c r="CL1633" s="9"/>
      <c r="CM1633" s="9"/>
      <c r="CN1633" s="9"/>
      <c r="CO1633" s="9"/>
      <c r="CP1633" s="9"/>
      <c r="CQ1633" s="9"/>
      <c r="CR1633" s="9"/>
      <c r="CS1633" s="10"/>
      <c r="CT1633" s="7"/>
      <c r="CU1633" s="250"/>
      <c r="CV1633" s="250"/>
      <c r="CW1633" s="250"/>
      <c r="CX1633" s="250"/>
      <c r="CY1633" s="250"/>
      <c r="CZ1633" s="13"/>
      <c r="DA1633" s="250"/>
      <c r="DI1633" s="250"/>
    </row>
    <row r="1634" spans="1:113" ht="15" customHeight="1">
      <c r="A1634" s="15"/>
      <c r="B1634" s="6">
        <f>SUM(B1578:B1633)</f>
        <v>2862</v>
      </c>
      <c r="C1634" s="3" t="s">
        <v>66</v>
      </c>
      <c r="D1634" s="9">
        <f>SUM(D1578:D1630)*100</f>
        <v>116600</v>
      </c>
      <c r="E1634" s="9"/>
      <c r="F1634" s="9">
        <f>SUM(F1578:F1630)</f>
        <v>27</v>
      </c>
      <c r="G1634" s="3" t="s">
        <v>67</v>
      </c>
      <c r="H1634" s="9">
        <f>SUM(H1578:H1630)</f>
        <v>32</v>
      </c>
      <c r="I1634" s="9"/>
      <c r="J1634" s="299" t="s">
        <v>68</v>
      </c>
      <c r="K1634" s="295"/>
      <c r="L1634" s="9">
        <f>SUM(L1578:L1630)</f>
        <v>9094</v>
      </c>
      <c r="M1634" s="9"/>
      <c r="N1634" s="7"/>
      <c r="P1634" s="15"/>
      <c r="Q1634" s="3" t="s">
        <v>66</v>
      </c>
      <c r="R1634" s="9">
        <f>SUM(R1578:R1630)*100</f>
        <v>105900</v>
      </c>
      <c r="S1634" s="9"/>
      <c r="T1634" s="9">
        <f>SUM(T1578:T1630)</f>
        <v>49</v>
      </c>
      <c r="U1634" s="3" t="s">
        <v>67</v>
      </c>
      <c r="V1634" s="9">
        <f>SUM(V1578:V1630)</f>
        <v>53</v>
      </c>
      <c r="W1634" s="9"/>
      <c r="X1634" s="299" t="s">
        <v>68</v>
      </c>
      <c r="Y1634" s="295"/>
      <c r="Z1634" s="9">
        <f>SUM(Z1578:Z1630)</f>
        <v>20891</v>
      </c>
      <c r="AA1634" s="9"/>
      <c r="AB1634" s="7"/>
      <c r="AD1634" s="15"/>
      <c r="AE1634" s="3" t="s">
        <v>66</v>
      </c>
      <c r="AF1634" s="9">
        <f>SUM(AF1578:AF1630)*100</f>
        <v>0</v>
      </c>
      <c r="AG1634" s="9"/>
      <c r="AH1634" s="9">
        <f>SUM(AH1578:AH1630)</f>
        <v>0</v>
      </c>
      <c r="AI1634" s="3" t="s">
        <v>67</v>
      </c>
      <c r="AJ1634" s="9">
        <f>SUM(AJ1578:AJ1630)</f>
        <v>0</v>
      </c>
      <c r="AK1634" s="9"/>
      <c r="AL1634" s="299" t="s">
        <v>68</v>
      </c>
      <c r="AM1634" s="295"/>
      <c r="AN1634" s="9">
        <f>SUM(AN1578:AN1630)</f>
        <v>0</v>
      </c>
      <c r="AO1634" s="9"/>
      <c r="AP1634" s="7"/>
      <c r="AR1634" s="15"/>
      <c r="AS1634" s="3" t="s">
        <v>66</v>
      </c>
      <c r="AT1634" s="9">
        <f>SUM(AT1578:AT1630)*100</f>
        <v>0</v>
      </c>
      <c r="AU1634" s="9"/>
      <c r="AV1634" s="9">
        <f>SUM(AV1578:AV1601)</f>
        <v>0</v>
      </c>
      <c r="AW1634" s="3" t="s">
        <v>67</v>
      </c>
      <c r="AX1634" s="9">
        <f>SUM(AX1578:AX1630)</f>
        <v>0</v>
      </c>
      <c r="AY1634" s="9"/>
      <c r="AZ1634" s="62"/>
      <c r="BA1634" s="9"/>
      <c r="BB1634" s="9"/>
      <c r="BC1634" s="9"/>
      <c r="BD1634" s="7"/>
      <c r="BF1634" s="15"/>
      <c r="BG1634" s="3" t="s">
        <v>66</v>
      </c>
      <c r="BH1634" s="9">
        <f>SUM(BH1578:BH1630)*100</f>
        <v>37300</v>
      </c>
      <c r="BI1634" s="73"/>
      <c r="BJ1634" s="9">
        <f>SUM(BJ1578:BJ1601)</f>
        <v>8</v>
      </c>
      <c r="BK1634" s="3" t="s">
        <v>67</v>
      </c>
      <c r="BL1634" s="9">
        <f>SUM(BL1578:BL1630)</f>
        <v>10</v>
      </c>
      <c r="BM1634" s="9"/>
      <c r="BN1634" s="9"/>
      <c r="BO1634" s="9"/>
      <c r="BP1634" s="9"/>
      <c r="BQ1634" s="7"/>
      <c r="BS1634" s="1"/>
      <c r="BT1634" s="15"/>
      <c r="BU1634" s="3" t="s">
        <v>66</v>
      </c>
      <c r="BV1634" s="9">
        <f>SUM(BV1578:BV1630)*100</f>
        <v>26400</v>
      </c>
      <c r="BW1634" s="9"/>
      <c r="BX1634" s="9">
        <f>SUM(BX1578:BX1601)</f>
        <v>9</v>
      </c>
      <c r="BY1634" s="3" t="s">
        <v>67</v>
      </c>
      <c r="BZ1634" s="9">
        <f>SUM(BZ1578:BZ1630)</f>
        <v>10</v>
      </c>
      <c r="CA1634" s="9"/>
      <c r="CB1634" s="9"/>
      <c r="CC1634" s="9"/>
      <c r="CD1634" s="9"/>
      <c r="CE1634" s="9"/>
      <c r="CF1634" s="7"/>
      <c r="CH1634" s="15"/>
      <c r="CI1634" s="3" t="s">
        <v>66</v>
      </c>
      <c r="CJ1634" s="9">
        <f>SUM(CJ1578:CJ1630)*100</f>
        <v>26400</v>
      </c>
      <c r="CK1634" s="9"/>
      <c r="CL1634" s="9">
        <f>SUM(CL1578:CL1601)</f>
        <v>9</v>
      </c>
      <c r="CM1634" s="3" t="s">
        <v>67</v>
      </c>
      <c r="CN1634" s="9">
        <f>SUM(CN1578:CN1630)</f>
        <v>10</v>
      </c>
      <c r="CO1634" s="9"/>
      <c r="CP1634" s="9"/>
      <c r="CQ1634" s="9"/>
      <c r="CR1634" s="9"/>
      <c r="CS1634" s="9"/>
      <c r="CT1634" s="7"/>
      <c r="CU1634" s="248"/>
      <c r="CV1634" s="250"/>
      <c r="CW1634" s="250"/>
      <c r="CX1634" s="250"/>
      <c r="CY1634" s="250"/>
      <c r="CZ1634" s="250"/>
      <c r="DA1634" s="250"/>
      <c r="DI1634" s="248"/>
    </row>
    <row r="1635" spans="1:113" ht="15" customHeight="1">
      <c r="A1635" s="34">
        <f>DATEDIF(A1701,A$1582,"d")</f>
        <v>13</v>
      </c>
      <c r="B1635" s="34">
        <f>B1634/A1635</f>
        <v>220.15384615384616</v>
      </c>
      <c r="C1635" s="3" t="s">
        <v>69</v>
      </c>
      <c r="D1635" s="9">
        <f>D1634/A1635</f>
        <v>8969.2307692307695</v>
      </c>
      <c r="E1635" s="9">
        <f>D1635*30</f>
        <v>269076.92307692306</v>
      </c>
      <c r="F1635" s="9"/>
      <c r="G1635" s="3"/>
      <c r="H1635" s="9"/>
      <c r="I1635" s="9"/>
      <c r="J1635" s="299" t="s">
        <v>70</v>
      </c>
      <c r="K1635" s="295"/>
      <c r="L1635" s="9"/>
      <c r="M1635" s="42">
        <f>L1634/D1634</f>
        <v>7.7993138936535159E-2</v>
      </c>
      <c r="N1635" s="7"/>
      <c r="P1635" s="15"/>
      <c r="Q1635" s="3" t="s">
        <v>69</v>
      </c>
      <c r="R1635" s="9">
        <f>R1634/A1635</f>
        <v>8146.1538461538457</v>
      </c>
      <c r="S1635" s="9">
        <f>R1635*30</f>
        <v>244384.61538461538</v>
      </c>
      <c r="T1635" s="9"/>
      <c r="U1635" s="3"/>
      <c r="V1635" s="9"/>
      <c r="W1635" s="9"/>
      <c r="X1635" s="299" t="s">
        <v>70</v>
      </c>
      <c r="Y1635" s="295"/>
      <c r="Z1635" s="9"/>
      <c r="AA1635" s="42">
        <f>Z1634/R1634</f>
        <v>0.19727101038715769</v>
      </c>
      <c r="AB1635" s="7"/>
      <c r="AD1635" s="15"/>
      <c r="AE1635" s="3" t="s">
        <v>69</v>
      </c>
      <c r="AF1635" s="9" t="e">
        <f>AF1634/BQ1635</f>
        <v>#DIV/0!</v>
      </c>
      <c r="AG1635" s="9" t="e">
        <f>AF1635*30</f>
        <v>#DIV/0!</v>
      </c>
      <c r="AH1635" s="9"/>
      <c r="AI1635" s="3"/>
      <c r="AJ1635" s="9"/>
      <c r="AK1635" s="9"/>
      <c r="AL1635" s="299" t="s">
        <v>70</v>
      </c>
      <c r="AM1635" s="295"/>
      <c r="AN1635" s="9"/>
      <c r="AO1635" s="42" t="e">
        <f>AN1634/AF1634</f>
        <v>#DIV/0!</v>
      </c>
      <c r="AP1635" s="7"/>
      <c r="AR1635" s="15"/>
      <c r="AS1635" s="3" t="s">
        <v>69</v>
      </c>
      <c r="AT1635" s="9">
        <f>AT1634/A1635</f>
        <v>0</v>
      </c>
      <c r="AU1635" s="9">
        <f>AT1635*30</f>
        <v>0</v>
      </c>
      <c r="AV1635" s="9"/>
      <c r="AW1635" s="3"/>
      <c r="AX1635" s="9"/>
      <c r="AY1635" s="9"/>
      <c r="AZ1635" s="62"/>
      <c r="BA1635" s="9"/>
      <c r="BB1635" s="9"/>
      <c r="BC1635" s="9"/>
      <c r="BD1635" s="7"/>
      <c r="BF1635" s="15"/>
      <c r="BG1635" s="3" t="s">
        <v>69</v>
      </c>
      <c r="BH1635" s="9">
        <f>BH1634/A1635</f>
        <v>2869.2307692307691</v>
      </c>
      <c r="BI1635" s="73">
        <f>BH1635*30</f>
        <v>86076.923076923078</v>
      </c>
      <c r="BJ1635" s="9"/>
      <c r="BK1635" s="3"/>
      <c r="BL1635" s="9"/>
      <c r="BM1635" s="9"/>
      <c r="BN1635" s="9"/>
      <c r="BO1635" s="9"/>
      <c r="BP1635" s="9"/>
      <c r="BQ1635" s="7"/>
      <c r="BS1635" s="1"/>
      <c r="BT1635" s="15"/>
      <c r="BU1635" s="3" t="s">
        <v>69</v>
      </c>
      <c r="BV1635" s="9">
        <f>BV1634/A1635</f>
        <v>2030.7692307692307</v>
      </c>
      <c r="BW1635" s="9">
        <f>BV1635*30</f>
        <v>60923.076923076922</v>
      </c>
      <c r="BX1635" s="9"/>
      <c r="BY1635" s="3"/>
      <c r="BZ1635" s="9"/>
      <c r="CA1635" s="9"/>
      <c r="CB1635" s="9"/>
      <c r="CC1635" s="9"/>
      <c r="CD1635" s="9"/>
      <c r="CE1635" s="9"/>
      <c r="CF1635" s="7"/>
      <c r="CH1635" s="15"/>
      <c r="CI1635" s="3" t="s">
        <v>69</v>
      </c>
      <c r="CJ1635" s="9" t="e">
        <f>CJ1634/N1635</f>
        <v>#DIV/0!</v>
      </c>
      <c r="CK1635" s="9" t="e">
        <f>CJ1635*30</f>
        <v>#DIV/0!</v>
      </c>
      <c r="CL1635" s="9"/>
      <c r="CM1635" s="3"/>
      <c r="CN1635" s="9"/>
      <c r="CO1635" s="9"/>
      <c r="CP1635" s="9"/>
      <c r="CQ1635" s="9"/>
      <c r="CR1635" s="9"/>
      <c r="CS1635" s="9"/>
      <c r="CT1635" s="7"/>
      <c r="CU1635" s="248"/>
      <c r="CV1635" s="250"/>
      <c r="CW1635" s="250"/>
      <c r="CX1635" s="250"/>
      <c r="CY1635" s="250"/>
      <c r="CZ1635" s="250"/>
      <c r="DA1635" s="250"/>
      <c r="DI1635" s="248"/>
    </row>
    <row r="1636" spans="1:113" ht="15" customHeight="1">
      <c r="A1636" s="15"/>
      <c r="B1636" s="15"/>
      <c r="C1636" s="3" t="s">
        <v>72</v>
      </c>
      <c r="D1636" s="9">
        <f>D1634*0.7</f>
        <v>81620</v>
      </c>
      <c r="E1636" s="9"/>
      <c r="F1636" s="9"/>
      <c r="G1636" s="3"/>
      <c r="H1636" s="9"/>
      <c r="I1636" s="9"/>
      <c r="J1636" s="299" t="s">
        <v>73</v>
      </c>
      <c r="K1636" s="295"/>
      <c r="L1636" s="9">
        <f>D1636-L1634</f>
        <v>72526</v>
      </c>
      <c r="M1636" s="42">
        <f>L1636/D1634</f>
        <v>0.62200686106346481</v>
      </c>
      <c r="N1636" s="7"/>
      <c r="P1636" s="15"/>
      <c r="Q1636" s="3" t="s">
        <v>72</v>
      </c>
      <c r="R1636" s="9">
        <f>R1634*0.7</f>
        <v>74130</v>
      </c>
      <c r="S1636" s="9"/>
      <c r="T1636" s="9"/>
      <c r="U1636" s="3"/>
      <c r="V1636" s="9"/>
      <c r="W1636" s="9"/>
      <c r="X1636" s="299" t="s">
        <v>73</v>
      </c>
      <c r="Y1636" s="295"/>
      <c r="Z1636" s="9">
        <f>R1636-Z1634</f>
        <v>53239</v>
      </c>
      <c r="AA1636" s="42">
        <f>Z1636/R1634</f>
        <v>0.50272898961284229</v>
      </c>
      <c r="AB1636" s="7"/>
      <c r="AD1636" s="15"/>
      <c r="AE1636" s="3" t="s">
        <v>72</v>
      </c>
      <c r="AF1636" s="9">
        <f>AF1634*0.7</f>
        <v>0</v>
      </c>
      <c r="AG1636" s="9"/>
      <c r="AH1636" s="9"/>
      <c r="AI1636" s="3"/>
      <c r="AJ1636" s="9"/>
      <c r="AK1636" s="9"/>
      <c r="AL1636" s="299" t="s">
        <v>73</v>
      </c>
      <c r="AM1636" s="295"/>
      <c r="AN1636" s="9">
        <f>AF1636-AN1634</f>
        <v>0</v>
      </c>
      <c r="AO1636" s="42" t="e">
        <f>AN1636/AF1634</f>
        <v>#DIV/0!</v>
      </c>
      <c r="AP1636" s="7"/>
      <c r="AR1636" s="15"/>
      <c r="AS1636" s="3" t="s">
        <v>72</v>
      </c>
      <c r="AT1636" s="9">
        <f>AT1634*0.7</f>
        <v>0</v>
      </c>
      <c r="AU1636" s="9"/>
      <c r="AV1636" s="9"/>
      <c r="AW1636" s="3"/>
      <c r="AX1636" s="9"/>
      <c r="AY1636" s="9"/>
      <c r="AZ1636" s="62"/>
      <c r="BA1636" s="9"/>
      <c r="BB1636" s="9"/>
      <c r="BC1636" s="9"/>
      <c r="BD1636" s="7"/>
      <c r="BF1636" s="15"/>
      <c r="BG1636" s="3" t="s">
        <v>72</v>
      </c>
      <c r="BH1636" s="9">
        <f>BH1634*0.7</f>
        <v>26110</v>
      </c>
      <c r="BI1636" s="73"/>
      <c r="BJ1636" s="9"/>
      <c r="BK1636" s="3"/>
      <c r="BL1636" s="9"/>
      <c r="BM1636" s="9"/>
      <c r="BN1636" s="9"/>
      <c r="BO1636" s="9"/>
      <c r="BP1636" s="9"/>
      <c r="BQ1636" s="7"/>
      <c r="BS1636" s="1"/>
      <c r="BT1636" s="15"/>
      <c r="BU1636" s="3" t="s">
        <v>72</v>
      </c>
      <c r="BV1636" s="9">
        <f>BV1634*0.7</f>
        <v>18480</v>
      </c>
      <c r="BW1636" s="9"/>
      <c r="BX1636" s="9"/>
      <c r="BY1636" s="3"/>
      <c r="BZ1636" s="9"/>
      <c r="CA1636" s="9"/>
      <c r="CB1636" s="9"/>
      <c r="CC1636" s="9"/>
      <c r="CD1636" s="9"/>
      <c r="CE1636" s="9"/>
      <c r="CF1636" s="7"/>
      <c r="CH1636" s="15"/>
      <c r="CI1636" s="3" t="s">
        <v>72</v>
      </c>
      <c r="CJ1636" s="9">
        <f>CJ1634*0.7</f>
        <v>18480</v>
      </c>
      <c r="CK1636" s="9"/>
      <c r="CL1636" s="9"/>
      <c r="CM1636" s="3"/>
      <c r="CN1636" s="9"/>
      <c r="CO1636" s="9"/>
      <c r="CP1636" s="9"/>
      <c r="CQ1636" s="9"/>
      <c r="CR1636" s="9"/>
      <c r="CS1636" s="9"/>
      <c r="CT1636" s="7"/>
      <c r="CU1636" s="248"/>
      <c r="CV1636" s="250"/>
      <c r="CW1636" s="250"/>
      <c r="CX1636" s="250"/>
      <c r="CY1636" s="250"/>
      <c r="CZ1636" s="250"/>
      <c r="DA1636" s="250"/>
      <c r="DI1636" s="248"/>
    </row>
    <row r="1637" spans="1:113" ht="15" customHeight="1">
      <c r="A1637" s="15"/>
      <c r="B1637" s="15"/>
      <c r="C1637" s="3" t="s">
        <v>74</v>
      </c>
      <c r="D1637" s="9">
        <f>D1709</f>
        <v>170800</v>
      </c>
      <c r="E1637" s="9"/>
      <c r="F1637" s="9"/>
      <c r="G1637" s="3"/>
      <c r="H1637" s="9"/>
      <c r="I1637" s="247"/>
      <c r="J1637" s="62"/>
      <c r="K1637" s="9"/>
      <c r="L1637" s="95"/>
      <c r="M1637" s="10"/>
      <c r="N1637" s="7"/>
      <c r="P1637" s="15"/>
      <c r="Q1637" s="3" t="s">
        <v>74</v>
      </c>
      <c r="R1637" s="9">
        <f>R1709</f>
        <v>129200</v>
      </c>
      <c r="S1637" s="9"/>
      <c r="T1637" s="9"/>
      <c r="U1637" s="3"/>
      <c r="V1637" s="9"/>
      <c r="W1637" s="247"/>
      <c r="X1637" s="62"/>
      <c r="Y1637" s="9"/>
      <c r="Z1637" s="95"/>
      <c r="AA1637" s="10"/>
      <c r="AB1637" s="7"/>
      <c r="AD1637" s="15"/>
      <c r="AE1637" s="3" t="s">
        <v>74</v>
      </c>
      <c r="AF1637" s="9" t="e">
        <f>AF1710</f>
        <v>#DIV/0!</v>
      </c>
      <c r="AG1637" s="9"/>
      <c r="AH1637" s="9"/>
      <c r="AI1637" s="3"/>
      <c r="AJ1637" s="9"/>
      <c r="AK1637" s="247"/>
      <c r="AL1637" s="62"/>
      <c r="AM1637" s="9"/>
      <c r="AN1637" s="95"/>
      <c r="AO1637" s="10"/>
      <c r="AP1637" s="7"/>
      <c r="AR1637" s="15"/>
      <c r="AS1637" s="3" t="s">
        <v>74</v>
      </c>
      <c r="AT1637" s="9">
        <f>AT1707</f>
        <v>0</v>
      </c>
      <c r="AU1637" s="9"/>
      <c r="AV1637" s="9"/>
      <c r="AW1637" s="3" t="s">
        <v>71</v>
      </c>
      <c r="AX1637" s="9">
        <f>SUM(BB1578:BB1630)</f>
        <v>0</v>
      </c>
      <c r="AY1637" s="10" t="e">
        <f>AX1637/AT1634</f>
        <v>#DIV/0!</v>
      </c>
      <c r="AZ1637" s="115"/>
      <c r="BA1637" s="10"/>
      <c r="BB1637" s="10"/>
      <c r="BC1637" s="10"/>
      <c r="BD1637" s="7"/>
      <c r="BF1637" s="15"/>
      <c r="BG1637" s="3" t="s">
        <v>74</v>
      </c>
      <c r="BH1637" s="9">
        <f>BH1709</f>
        <v>15000</v>
      </c>
      <c r="BI1637" s="73"/>
      <c r="BJ1637" s="9"/>
      <c r="BK1637" s="3" t="s">
        <v>71</v>
      </c>
      <c r="BL1637" s="9">
        <f>SUM(BO1578:BO1630)</f>
        <v>6900</v>
      </c>
      <c r="BM1637" s="10">
        <f>BL1637/BH1634</f>
        <v>0.18498659517426275</v>
      </c>
      <c r="BN1637" s="10"/>
      <c r="BO1637" s="10"/>
      <c r="BP1637" s="10"/>
      <c r="BQ1637" s="7"/>
      <c r="BS1637" s="1"/>
      <c r="BT1637" s="15"/>
      <c r="BU1637" s="3" t="s">
        <v>74</v>
      </c>
      <c r="BV1637" s="9">
        <f>BV1709</f>
        <v>30300</v>
      </c>
      <c r="BW1637" s="9"/>
      <c r="BX1637" s="9"/>
      <c r="BY1637" s="3" t="s">
        <v>71</v>
      </c>
      <c r="BZ1637" s="9">
        <f>SUM(CD1578:CD1630)</f>
        <v>4950</v>
      </c>
      <c r="CA1637" s="10">
        <f>BZ1637/BV1634</f>
        <v>0.1875</v>
      </c>
      <c r="CB1637" s="10"/>
      <c r="CC1637" s="10"/>
      <c r="CD1637" s="10"/>
      <c r="CE1637" s="10"/>
      <c r="CF1637" s="7"/>
      <c r="CH1637" s="15"/>
      <c r="CI1637" s="3" t="s">
        <v>74</v>
      </c>
      <c r="CJ1637" s="9">
        <f>CJ1709</f>
        <v>30300</v>
      </c>
      <c r="CK1637" s="9"/>
      <c r="CL1637" s="9"/>
      <c r="CM1637" s="3" t="s">
        <v>71</v>
      </c>
      <c r="CN1637" s="9">
        <f>SUM(CR1578:CR1630)</f>
        <v>4950</v>
      </c>
      <c r="CO1637" s="10">
        <f>CN1637/CJ1634</f>
        <v>0.1875</v>
      </c>
      <c r="CP1637" s="10"/>
      <c r="CQ1637" s="10"/>
      <c r="CR1637" s="10"/>
      <c r="CS1637" s="10"/>
      <c r="CT1637" s="7"/>
      <c r="CU1637" s="248"/>
      <c r="CV1637" s="250"/>
      <c r="CW1637" s="13"/>
      <c r="CX1637" s="13"/>
      <c r="CY1637" s="13"/>
      <c r="CZ1637" s="13"/>
      <c r="DA1637" s="250"/>
      <c r="DI1637" s="248"/>
    </row>
    <row r="1638" spans="1:113" ht="15" customHeight="1">
      <c r="A1638" s="15"/>
      <c r="B1638" s="15"/>
      <c r="C1638" s="9"/>
      <c r="D1638" s="9"/>
      <c r="E1638" s="9"/>
      <c r="F1638" s="9"/>
      <c r="G1638" s="3"/>
      <c r="H1638" s="9"/>
      <c r="I1638" s="247"/>
      <c r="J1638" s="62"/>
      <c r="K1638" s="91"/>
      <c r="L1638" s="95"/>
      <c r="M1638" s="10"/>
      <c r="N1638" s="7"/>
      <c r="P1638" s="15"/>
      <c r="Q1638" s="9"/>
      <c r="R1638" s="9"/>
      <c r="S1638" s="9"/>
      <c r="T1638" s="9"/>
      <c r="U1638" s="3"/>
      <c r="V1638" s="9"/>
      <c r="W1638" s="247"/>
      <c r="X1638" s="68"/>
      <c r="Y1638" s="91"/>
      <c r="Z1638" s="95"/>
      <c r="AA1638" s="10"/>
      <c r="AB1638" s="7"/>
      <c r="AD1638" s="15"/>
      <c r="AE1638" s="9"/>
      <c r="AF1638" s="9"/>
      <c r="AG1638" s="9"/>
      <c r="AH1638" s="9"/>
      <c r="AI1638" s="3"/>
      <c r="AJ1638" s="9"/>
      <c r="AK1638" s="247"/>
      <c r="AL1638" s="68"/>
      <c r="AM1638" s="91"/>
      <c r="AN1638" s="95"/>
      <c r="AO1638" s="10"/>
      <c r="AP1638" s="7"/>
      <c r="AR1638" s="15"/>
      <c r="AS1638" s="9"/>
      <c r="AT1638" s="9"/>
      <c r="AU1638" s="9"/>
      <c r="AV1638" s="9"/>
      <c r="AW1638" s="3"/>
      <c r="AX1638" s="9"/>
      <c r="AY1638" s="10"/>
      <c r="AZ1638" s="115"/>
      <c r="BA1638" s="10"/>
      <c r="BB1638" s="10"/>
      <c r="BC1638" s="10"/>
      <c r="BD1638" s="7"/>
      <c r="BF1638" s="15"/>
      <c r="BG1638" s="9"/>
      <c r="BH1638" s="9"/>
      <c r="BI1638" s="73"/>
      <c r="BJ1638" s="9"/>
      <c r="BK1638" s="3"/>
      <c r="BL1638" s="9"/>
      <c r="BM1638" s="10"/>
      <c r="BN1638" s="10"/>
      <c r="BO1638" s="10"/>
      <c r="BP1638" s="10"/>
      <c r="BQ1638" s="7"/>
      <c r="BS1638" s="1"/>
      <c r="BT1638" s="15"/>
      <c r="BU1638" s="9"/>
      <c r="BV1638" s="9"/>
      <c r="BW1638" s="9"/>
      <c r="BX1638" s="9"/>
      <c r="BY1638" s="3"/>
      <c r="BZ1638" s="9"/>
      <c r="CA1638" s="10"/>
      <c r="CB1638" s="10"/>
      <c r="CC1638" s="10"/>
      <c r="CD1638" s="10"/>
      <c r="CE1638" s="10"/>
      <c r="CF1638" s="7"/>
      <c r="CH1638" s="15"/>
      <c r="CI1638" s="9"/>
      <c r="CJ1638" s="9"/>
      <c r="CK1638" s="9"/>
      <c r="CL1638" s="9"/>
      <c r="CM1638" s="3"/>
      <c r="CN1638" s="9"/>
      <c r="CO1638" s="10"/>
      <c r="CP1638" s="10"/>
      <c r="CQ1638" s="10"/>
      <c r="CR1638" s="10"/>
      <c r="CS1638" s="10"/>
      <c r="CT1638" s="7"/>
      <c r="CU1638" s="248"/>
      <c r="CV1638" s="250"/>
      <c r="CW1638" s="13"/>
      <c r="CX1638" s="13"/>
      <c r="CY1638" s="13"/>
      <c r="CZ1638" s="13"/>
      <c r="DA1638" s="250"/>
      <c r="DI1638" s="248"/>
    </row>
    <row r="1639" spans="1:113" ht="15" customHeight="1">
      <c r="A1639" s="15"/>
      <c r="B1639" s="15"/>
      <c r="C1639" s="9"/>
      <c r="D1639" s="9"/>
      <c r="E1639" s="9"/>
      <c r="F1639" s="9"/>
      <c r="G1639" s="3"/>
      <c r="H1639" s="9"/>
      <c r="I1639" s="9"/>
      <c r="J1639" s="98"/>
      <c r="K1639" s="99"/>
      <c r="L1639" s="10"/>
      <c r="M1639" s="10"/>
      <c r="N1639" s="7"/>
      <c r="P1639" s="15"/>
      <c r="Q1639" s="9"/>
      <c r="R1639" s="9"/>
      <c r="S1639" s="9"/>
      <c r="T1639" s="9"/>
      <c r="U1639" s="3"/>
      <c r="V1639" s="9"/>
      <c r="W1639" s="9"/>
      <c r="X1639" s="69"/>
      <c r="Y1639" s="99"/>
      <c r="Z1639" s="10"/>
      <c r="AA1639" s="10"/>
      <c r="AB1639" s="7"/>
      <c r="AD1639" s="15"/>
      <c r="AE1639" s="9"/>
      <c r="AF1639" s="9"/>
      <c r="AG1639" s="9"/>
      <c r="AH1639" s="9"/>
      <c r="AI1639" s="3"/>
      <c r="AJ1639" s="9"/>
      <c r="AK1639" s="9"/>
      <c r="AL1639" s="69"/>
      <c r="AM1639" s="99"/>
      <c r="AN1639" s="10"/>
      <c r="AO1639" s="10"/>
      <c r="AP1639" s="7"/>
      <c r="AR1639" s="15"/>
      <c r="AS1639" s="9"/>
      <c r="AT1639" s="9"/>
      <c r="AU1639" s="9"/>
      <c r="AV1639" s="9"/>
      <c r="AW1639" s="3" t="s">
        <v>73</v>
      </c>
      <c r="AX1639" s="9">
        <f>AT1636-AX1637</f>
        <v>0</v>
      </c>
      <c r="AY1639" s="10" t="e">
        <f>AX1639/AT1634</f>
        <v>#DIV/0!</v>
      </c>
      <c r="AZ1639" s="115"/>
      <c r="BA1639" s="10"/>
      <c r="BB1639" s="10"/>
      <c r="BC1639" s="10"/>
      <c r="BD1639" s="7"/>
      <c r="BF1639" s="15"/>
      <c r="BG1639" s="9"/>
      <c r="BH1639" s="9"/>
      <c r="BI1639" s="73"/>
      <c r="BJ1639" s="9"/>
      <c r="BK1639" s="3" t="s">
        <v>73</v>
      </c>
      <c r="BL1639" s="9">
        <f>BH1636-BL1637</f>
        <v>19210</v>
      </c>
      <c r="BM1639" s="10">
        <f>BL1639/BH1634</f>
        <v>0.51501340482573732</v>
      </c>
      <c r="BN1639" s="10"/>
      <c r="BO1639" s="10"/>
      <c r="BP1639" s="10"/>
      <c r="BQ1639" s="7"/>
      <c r="BS1639" s="1"/>
      <c r="BT1639" s="15"/>
      <c r="BU1639" s="9"/>
      <c r="BV1639" s="9"/>
      <c r="BW1639" s="9"/>
      <c r="BX1639" s="9"/>
      <c r="BY1639" s="3" t="s">
        <v>73</v>
      </c>
      <c r="BZ1639" s="9">
        <f>BV1636-BZ1637</f>
        <v>13530</v>
      </c>
      <c r="CA1639" s="10">
        <f>BZ1639/BV1634</f>
        <v>0.51249999999999996</v>
      </c>
      <c r="CB1639" s="10"/>
      <c r="CC1639" s="10"/>
      <c r="CD1639" s="10"/>
      <c r="CE1639" s="10"/>
      <c r="CF1639" s="7"/>
      <c r="CH1639" s="15"/>
      <c r="CI1639" s="9"/>
      <c r="CJ1639" s="9"/>
      <c r="CK1639" s="9"/>
      <c r="CL1639" s="9"/>
      <c r="CM1639" s="3" t="s">
        <v>73</v>
      </c>
      <c r="CN1639" s="9">
        <f>CJ1636-CN1637</f>
        <v>13530</v>
      </c>
      <c r="CO1639" s="10">
        <f>CN1639/CJ1634</f>
        <v>0.51249999999999996</v>
      </c>
      <c r="CP1639" s="10"/>
      <c r="CQ1639" s="10"/>
      <c r="CR1639" s="10"/>
      <c r="CS1639" s="10"/>
      <c r="CT1639" s="7"/>
      <c r="CU1639" s="248"/>
      <c r="CV1639" s="250"/>
      <c r="CW1639" s="13"/>
      <c r="CX1639" s="13"/>
      <c r="CY1639" s="13"/>
      <c r="CZ1639" s="13"/>
      <c r="DA1639" s="250"/>
      <c r="DI1639" s="248"/>
    </row>
    <row r="1640" spans="1:113" ht="15" customHeight="1">
      <c r="A1640" s="300" t="s">
        <v>75</v>
      </c>
      <c r="B1640" s="301"/>
      <c r="C1640" s="295"/>
      <c r="D1640" s="44">
        <f t="shared" ref="D1640:D1643" si="3024">SUM(D1578,D1582,D1586,D1590,D1594,D1598,D1602,D1606,D1610,D1614,D1618,D1622,D1626)*100</f>
        <v>24900</v>
      </c>
      <c r="E1640" s="95">
        <f>D1640/A1635</f>
        <v>1915.3846153846155</v>
      </c>
      <c r="F1640" s="9"/>
      <c r="G1640" s="3">
        <f t="shared" ref="G1640:G1643" si="3025">D1640/H1640</f>
        <v>3557.1428571428573</v>
      </c>
      <c r="H1640" s="44">
        <f t="shared" ref="H1640:H1643" si="3026">SUM(H1578,H1582,H1586,H1590,H1594,H1598,H1602,H1606,H1610,H1614,H1618,H1622,H1626)</f>
        <v>7</v>
      </c>
      <c r="I1640" s="9"/>
      <c r="J1640" s="90" t="str">
        <f t="shared" ref="J1640:K1640" si="3027">J1578</f>
        <v>サンリオがま口</v>
      </c>
      <c r="K1640" s="91">
        <f t="shared" si="3027"/>
        <v>362</v>
      </c>
      <c r="L1640" s="44">
        <f t="shared" ref="L1640:L1643" si="3028">SUM(L1578,L1582,L1586,L1590,L1594,L1598,L1602,L1606,L1610,L1614,L1618,L1622,L1626)</f>
        <v>2498</v>
      </c>
      <c r="M1640" s="42">
        <f t="shared" ref="M1640:M1644" si="3029">L1640/D1640</f>
        <v>0.10032128514056225</v>
      </c>
      <c r="N1640" s="7"/>
      <c r="P1640" s="300" t="s">
        <v>75</v>
      </c>
      <c r="Q1640" s="295"/>
      <c r="R1640" s="44">
        <f t="shared" ref="R1640:R1643" si="3030">SUM(R1578,R1582,R1586,R1590,R1594,R1598,R1602,R1606,R1610,R1614,R1618,R1622,R1626)*100</f>
        <v>29600</v>
      </c>
      <c r="S1640" s="95">
        <f>R1640/A1635</f>
        <v>2276.9230769230771</v>
      </c>
      <c r="T1640" s="9"/>
      <c r="U1640" s="3">
        <f t="shared" ref="U1640:U1643" si="3031">R1640/V1640</f>
        <v>7400</v>
      </c>
      <c r="V1640" s="44">
        <f t="shared" ref="V1640:V1643" si="3032">SUM(V1578,V1582,V1586,V1590,V1594,V1598,V1602,V1606,V1610,V1614,V1618,V1622,V1626)</f>
        <v>4</v>
      </c>
      <c r="W1640" s="9"/>
      <c r="X1640" s="90" t="str">
        <f t="shared" ref="X1640:Y1640" si="3033">X1578</f>
        <v>2CBC</v>
      </c>
      <c r="Y1640" s="91">
        <f t="shared" si="3033"/>
        <v>700</v>
      </c>
      <c r="Z1640" s="44">
        <f t="shared" ref="Z1640:Z1643" si="3034">SUM(Z1578,Z1582,Z1586,Z1590,Z1594,Z1598,Z1602,Z1606,Z1610,Z1614,Z1618,Z1622,Z1626)</f>
        <v>2800</v>
      </c>
      <c r="AA1640" s="42">
        <f t="shared" ref="AA1640:AA1644" si="3035">Z1640/R1640</f>
        <v>9.45945945945946E-2</v>
      </c>
      <c r="AB1640" s="7"/>
      <c r="AD1640" s="300" t="s">
        <v>75</v>
      </c>
      <c r="AE1640" s="295"/>
      <c r="AF1640" s="44">
        <f t="shared" ref="AF1640:AF1643" si="3036">SUM(AF1578,AF1582,AF1586,AF1590,AF1594,AF1598,AF1602,AF1606,AF1610,AF1614,AF1618,AF1622,AF1626)*100</f>
        <v>0</v>
      </c>
      <c r="AG1640" s="95" t="e">
        <f>AF1640/BQ1635</f>
        <v>#DIV/0!</v>
      </c>
      <c r="AH1640" s="9"/>
      <c r="AI1640" s="3" t="e">
        <f t="shared" ref="AI1640:AI1643" si="3037">AF1640/AJ1640</f>
        <v>#DIV/0!</v>
      </c>
      <c r="AJ1640" s="44">
        <f t="shared" ref="AJ1640:AJ1643" si="3038">SUM(AJ1578,AJ1582,AJ1586,AJ1590,AJ1594,AJ1598,AJ1602,AJ1606,AJ1610,AJ1614,AJ1618,AJ1622,AJ1626)</f>
        <v>0</v>
      </c>
      <c r="AK1640" s="9"/>
      <c r="AL1640" s="90">
        <f t="shared" ref="AL1640:AM1640" si="3039">AL1578</f>
        <v>0</v>
      </c>
      <c r="AM1640" s="91">
        <f t="shared" si="3039"/>
        <v>0</v>
      </c>
      <c r="AN1640" s="44">
        <f t="shared" ref="AN1640:AN1643" si="3040">SUM(AN1578,AN1582,AN1586,AN1590,AN1594,AN1598,AN1602,AN1606,AN1610,AN1614,AN1618,AN1622,AN1626)</f>
        <v>0</v>
      </c>
      <c r="AO1640" s="42" t="e">
        <f t="shared" ref="AO1640:AO1644" si="3041">AN1640/AF1640</f>
        <v>#DIV/0!</v>
      </c>
      <c r="AP1640" s="7"/>
      <c r="AR1640" s="15"/>
      <c r="AS1640" s="9"/>
      <c r="AT1640" s="9"/>
      <c r="AU1640" s="9"/>
      <c r="AV1640" s="9"/>
      <c r="AW1640" s="3"/>
      <c r="AX1640" s="9"/>
      <c r="AY1640" s="9"/>
      <c r="AZ1640" s="62"/>
      <c r="BA1640" s="9"/>
      <c r="BB1640" s="9"/>
      <c r="BC1640" s="9"/>
      <c r="BD1640" s="7"/>
      <c r="BF1640" s="15"/>
      <c r="BG1640" s="9"/>
      <c r="BH1640" s="9"/>
      <c r="BI1640" s="73"/>
      <c r="BJ1640" s="9"/>
      <c r="BK1640" s="3"/>
      <c r="BL1640" s="9"/>
      <c r="BM1640" s="9"/>
      <c r="BN1640" s="9"/>
      <c r="BO1640" s="9"/>
      <c r="BP1640" s="9"/>
      <c r="BQ1640" s="7"/>
      <c r="BS1640" s="1"/>
      <c r="BT1640" s="15"/>
      <c r="BU1640" s="9"/>
      <c r="BV1640" s="9"/>
      <c r="BW1640" s="9"/>
      <c r="BX1640" s="9"/>
      <c r="BY1640" s="3"/>
      <c r="BZ1640" s="9"/>
      <c r="CA1640" s="9"/>
      <c r="CB1640" s="9"/>
      <c r="CC1640" s="9"/>
      <c r="CD1640" s="9"/>
      <c r="CE1640" s="9"/>
      <c r="CF1640" s="7"/>
      <c r="CH1640" s="15"/>
      <c r="CI1640" s="9"/>
      <c r="CJ1640" s="9"/>
      <c r="CK1640" s="9"/>
      <c r="CL1640" s="9"/>
      <c r="CM1640" s="3"/>
      <c r="CN1640" s="9"/>
      <c r="CO1640" s="9"/>
      <c r="CP1640" s="9"/>
      <c r="CQ1640" s="9"/>
      <c r="CR1640" s="9"/>
      <c r="CS1640" s="9"/>
      <c r="CT1640" s="7"/>
      <c r="CU1640" s="248"/>
      <c r="CV1640" s="250"/>
      <c r="CW1640" s="250"/>
      <c r="CX1640" s="250"/>
      <c r="CY1640" s="250"/>
      <c r="CZ1640" s="250"/>
      <c r="DA1640" s="250"/>
      <c r="DI1640" s="248"/>
    </row>
    <row r="1641" spans="1:113" ht="15" customHeight="1">
      <c r="A1641" s="300" t="s">
        <v>75</v>
      </c>
      <c r="B1641" s="301"/>
      <c r="C1641" s="295"/>
      <c r="D1641" s="44">
        <f t="shared" si="3024"/>
        <v>42400</v>
      </c>
      <c r="E1641" s="95">
        <f>D1641/A1635</f>
        <v>3261.5384615384614</v>
      </c>
      <c r="F1641" s="9"/>
      <c r="G1641" s="3">
        <f t="shared" si="3025"/>
        <v>10600</v>
      </c>
      <c r="H1641" s="44">
        <f t="shared" si="3026"/>
        <v>4</v>
      </c>
      <c r="I1641" s="9"/>
      <c r="J1641" s="90" t="str">
        <f t="shared" ref="J1641:K1641" si="3042">J1579</f>
        <v>ピクミンマスコット</v>
      </c>
      <c r="K1641" s="91">
        <f t="shared" si="3042"/>
        <v>682</v>
      </c>
      <c r="L1641" s="44">
        <f t="shared" si="3028"/>
        <v>2728</v>
      </c>
      <c r="M1641" s="42">
        <f t="shared" si="3029"/>
        <v>6.4339622641509428E-2</v>
      </c>
      <c r="N1641" s="7"/>
      <c r="P1641" s="300" t="s">
        <v>75</v>
      </c>
      <c r="Q1641" s="295"/>
      <c r="R1641" s="44">
        <f t="shared" si="3030"/>
        <v>42200</v>
      </c>
      <c r="S1641" s="95">
        <f>R1641/A1635</f>
        <v>3246.1538461538462</v>
      </c>
      <c r="T1641" s="9"/>
      <c r="U1641" s="3">
        <f t="shared" si="3031"/>
        <v>1562.962962962963</v>
      </c>
      <c r="V1641" s="44">
        <f t="shared" si="3032"/>
        <v>27</v>
      </c>
      <c r="W1641" s="9"/>
      <c r="X1641" s="90" t="str">
        <f t="shared" ref="X1641:Y1641" si="3043">X1579</f>
        <v>グミッツェル</v>
      </c>
      <c r="Y1641" s="91">
        <f t="shared" si="3043"/>
        <v>165</v>
      </c>
      <c r="Z1641" s="44">
        <f t="shared" si="3034"/>
        <v>4455</v>
      </c>
      <c r="AA1641" s="42">
        <f t="shared" si="3035"/>
        <v>0.10556872037914691</v>
      </c>
      <c r="AB1641" s="7"/>
      <c r="AD1641" s="300" t="s">
        <v>75</v>
      </c>
      <c r="AE1641" s="295"/>
      <c r="AF1641" s="44">
        <f t="shared" si="3036"/>
        <v>0</v>
      </c>
      <c r="AG1641" s="95" t="e">
        <f>AF1641/BQ1635</f>
        <v>#DIV/0!</v>
      </c>
      <c r="AH1641" s="9"/>
      <c r="AI1641" s="3" t="e">
        <f t="shared" si="3037"/>
        <v>#DIV/0!</v>
      </c>
      <c r="AJ1641" s="44">
        <f t="shared" si="3038"/>
        <v>0</v>
      </c>
      <c r="AK1641" s="9"/>
      <c r="AL1641" s="90">
        <f t="shared" ref="AL1641:AM1641" si="3044">AL1579</f>
        <v>0</v>
      </c>
      <c r="AM1641" s="91">
        <f t="shared" si="3044"/>
        <v>0</v>
      </c>
      <c r="AN1641" s="44">
        <f t="shared" si="3040"/>
        <v>0</v>
      </c>
      <c r="AO1641" s="42" t="e">
        <f t="shared" si="3041"/>
        <v>#DIV/0!</v>
      </c>
      <c r="AP1641" s="7"/>
      <c r="AR1641" s="15"/>
      <c r="AS1641" s="9"/>
      <c r="AT1641" s="9"/>
      <c r="AU1641" s="9"/>
      <c r="AV1641" s="9"/>
      <c r="AW1641" s="3"/>
      <c r="AX1641" s="9"/>
      <c r="AY1641" s="9"/>
      <c r="AZ1641" s="62"/>
      <c r="BA1641" s="9"/>
      <c r="BB1641" s="9"/>
      <c r="BC1641" s="9"/>
      <c r="BD1641" s="7"/>
      <c r="BF1641" s="15"/>
      <c r="BG1641" s="9"/>
      <c r="BH1641" s="9"/>
      <c r="BI1641" s="73"/>
      <c r="BJ1641" s="9"/>
      <c r="BK1641" s="3"/>
      <c r="BL1641" s="9"/>
      <c r="BM1641" s="9"/>
      <c r="BN1641" s="9"/>
      <c r="BO1641" s="9"/>
      <c r="BP1641" s="9"/>
      <c r="BQ1641" s="7"/>
      <c r="BS1641" s="1"/>
      <c r="BT1641" s="15"/>
      <c r="BU1641" s="9"/>
      <c r="BV1641" s="9"/>
      <c r="BW1641" s="9"/>
      <c r="BX1641" s="9"/>
      <c r="BY1641" s="3"/>
      <c r="BZ1641" s="9"/>
      <c r="CA1641" s="9"/>
      <c r="CB1641" s="9"/>
      <c r="CC1641" s="9"/>
      <c r="CD1641" s="9"/>
      <c r="CE1641" s="9"/>
      <c r="CF1641" s="7"/>
      <c r="CH1641" s="15"/>
      <c r="CI1641" s="9"/>
      <c r="CJ1641" s="9"/>
      <c r="CK1641" s="9"/>
      <c r="CL1641" s="9"/>
      <c r="CM1641" s="3"/>
      <c r="CN1641" s="9"/>
      <c r="CO1641" s="9"/>
      <c r="CP1641" s="9"/>
      <c r="CQ1641" s="9"/>
      <c r="CR1641" s="9"/>
      <c r="CS1641" s="9"/>
      <c r="CT1641" s="7"/>
      <c r="CU1641" s="248"/>
      <c r="CV1641" s="250"/>
      <c r="CW1641" s="250"/>
      <c r="CX1641" s="250"/>
      <c r="CY1641" s="250"/>
      <c r="CZ1641" s="250"/>
      <c r="DA1641" s="250"/>
      <c r="DI1641" s="248"/>
    </row>
    <row r="1642" spans="1:113" ht="15" customHeight="1">
      <c r="A1642" s="300" t="s">
        <v>75</v>
      </c>
      <c r="B1642" s="301"/>
      <c r="C1642" s="295"/>
      <c r="D1642" s="44">
        <f t="shared" si="3024"/>
        <v>26600</v>
      </c>
      <c r="E1642" s="95">
        <f>D1642/A1635</f>
        <v>2046.1538461538462</v>
      </c>
      <c r="F1642" s="9"/>
      <c r="G1642" s="3">
        <f t="shared" si="3025"/>
        <v>2418.181818181818</v>
      </c>
      <c r="H1642" s="44">
        <f t="shared" si="3026"/>
        <v>11</v>
      </c>
      <c r="I1642" s="9"/>
      <c r="J1642" s="90" t="str">
        <f t="shared" ref="J1642:K1642" si="3045">J1580</f>
        <v>グミッツェルプチ</v>
      </c>
      <c r="K1642" s="91">
        <f t="shared" si="3045"/>
        <v>188</v>
      </c>
      <c r="L1642" s="44">
        <f t="shared" si="3028"/>
        <v>2068</v>
      </c>
      <c r="M1642" s="42">
        <f t="shared" si="3029"/>
        <v>7.7744360902255644E-2</v>
      </c>
      <c r="N1642" s="7"/>
      <c r="P1642" s="300" t="s">
        <v>75</v>
      </c>
      <c r="Q1642" s="295"/>
      <c r="R1642" s="44">
        <f t="shared" si="3030"/>
        <v>14700</v>
      </c>
      <c r="S1642" s="95">
        <f>R1642/A1635</f>
        <v>1130.7692307692307</v>
      </c>
      <c r="T1642" s="9"/>
      <c r="U1642" s="3">
        <f t="shared" si="3031"/>
        <v>4900</v>
      </c>
      <c r="V1642" s="44">
        <f t="shared" si="3032"/>
        <v>3</v>
      </c>
      <c r="W1642" s="9"/>
      <c r="X1642" s="90" t="str">
        <f t="shared" ref="X1642:Y1642" si="3046">X1580</f>
        <v>ジョージマスコット</v>
      </c>
      <c r="Y1642" s="91">
        <f t="shared" si="3046"/>
        <v>600</v>
      </c>
      <c r="Z1642" s="44">
        <f t="shared" si="3034"/>
        <v>1338</v>
      </c>
      <c r="AA1642" s="42">
        <f t="shared" si="3035"/>
        <v>9.1020408163265301E-2</v>
      </c>
      <c r="AB1642" s="7"/>
      <c r="AD1642" s="300" t="s">
        <v>75</v>
      </c>
      <c r="AE1642" s="295"/>
      <c r="AF1642" s="44">
        <f t="shared" si="3036"/>
        <v>0</v>
      </c>
      <c r="AG1642" s="95" t="e">
        <f>AF1642/BQ1635</f>
        <v>#DIV/0!</v>
      </c>
      <c r="AH1642" s="9"/>
      <c r="AI1642" s="3" t="e">
        <f t="shared" si="3037"/>
        <v>#DIV/0!</v>
      </c>
      <c r="AJ1642" s="44">
        <f t="shared" si="3038"/>
        <v>0</v>
      </c>
      <c r="AK1642" s="9"/>
      <c r="AL1642" s="90">
        <f t="shared" ref="AL1642:AM1642" si="3047">AL1580</f>
        <v>0</v>
      </c>
      <c r="AM1642" s="91">
        <f t="shared" si="3047"/>
        <v>0</v>
      </c>
      <c r="AN1642" s="44">
        <f t="shared" si="3040"/>
        <v>0</v>
      </c>
      <c r="AO1642" s="42" t="e">
        <f t="shared" si="3041"/>
        <v>#DIV/0!</v>
      </c>
      <c r="AP1642" s="7"/>
      <c r="AR1642" s="15"/>
      <c r="AS1642" s="9"/>
      <c r="AT1642" s="9"/>
      <c r="AU1642" s="9"/>
      <c r="AV1642" s="9"/>
      <c r="AW1642" s="3"/>
      <c r="AX1642" s="9"/>
      <c r="AY1642" s="9"/>
      <c r="AZ1642" s="62"/>
      <c r="BA1642" s="9"/>
      <c r="BB1642" s="9"/>
      <c r="BC1642" s="9"/>
      <c r="BD1642" s="7"/>
      <c r="BF1642" s="15"/>
      <c r="BG1642" s="9"/>
      <c r="BH1642" s="9"/>
      <c r="BI1642" s="73"/>
      <c r="BJ1642" s="9"/>
      <c r="BK1642" s="3"/>
      <c r="BL1642" s="9"/>
      <c r="BM1642" s="9"/>
      <c r="BN1642" s="9"/>
      <c r="BO1642" s="9"/>
      <c r="BP1642" s="9"/>
      <c r="BQ1642" s="7"/>
      <c r="BS1642" s="1"/>
      <c r="BT1642" s="15"/>
      <c r="BU1642" s="9"/>
      <c r="BV1642" s="9"/>
      <c r="BW1642" s="9"/>
      <c r="BX1642" s="9"/>
      <c r="BY1642" s="3"/>
      <c r="BZ1642" s="9"/>
      <c r="CA1642" s="9"/>
      <c r="CB1642" s="9"/>
      <c r="CC1642" s="9"/>
      <c r="CD1642" s="9"/>
      <c r="CE1642" s="9"/>
      <c r="CF1642" s="7"/>
      <c r="CH1642" s="15"/>
      <c r="CI1642" s="9"/>
      <c r="CJ1642" s="9"/>
      <c r="CK1642" s="9"/>
      <c r="CL1642" s="9"/>
      <c r="CM1642" s="3"/>
      <c r="CN1642" s="9"/>
      <c r="CO1642" s="9"/>
      <c r="CP1642" s="9"/>
      <c r="CQ1642" s="9"/>
      <c r="CR1642" s="9"/>
      <c r="CS1642" s="9"/>
      <c r="CT1642" s="7"/>
      <c r="CU1642" s="248"/>
      <c r="CV1642" s="250"/>
      <c r="CW1642" s="250"/>
      <c r="CX1642" s="250"/>
      <c r="CY1642" s="250"/>
      <c r="CZ1642" s="250"/>
      <c r="DA1642" s="250"/>
      <c r="DI1642" s="248"/>
    </row>
    <row r="1643" spans="1:113" ht="15" customHeight="1">
      <c r="A1643" s="300" t="s">
        <v>75</v>
      </c>
      <c r="B1643" s="301"/>
      <c r="C1643" s="295"/>
      <c r="D1643" s="44">
        <f t="shared" si="3024"/>
        <v>22700</v>
      </c>
      <c r="E1643" s="95">
        <f>D1643/A1635</f>
        <v>1746.1538461538462</v>
      </c>
      <c r="F1643" s="9"/>
      <c r="G1643" s="3">
        <f t="shared" si="3025"/>
        <v>2270</v>
      </c>
      <c r="H1643" s="44">
        <f t="shared" si="3026"/>
        <v>10</v>
      </c>
      <c r="I1643" s="9"/>
      <c r="J1643" s="90" t="str">
        <f t="shared" ref="J1643:K1643" si="3048">J1581</f>
        <v>プロペラアヒル</v>
      </c>
      <c r="K1643" s="91">
        <f t="shared" si="3048"/>
        <v>180</v>
      </c>
      <c r="L1643" s="44">
        <f t="shared" si="3028"/>
        <v>1800</v>
      </c>
      <c r="M1643" s="42">
        <f t="shared" si="3029"/>
        <v>7.9295154185022032E-2</v>
      </c>
      <c r="N1643" s="7"/>
      <c r="P1643" s="300" t="s">
        <v>75</v>
      </c>
      <c r="Q1643" s="295"/>
      <c r="R1643" s="44">
        <f t="shared" si="3030"/>
        <v>19400</v>
      </c>
      <c r="S1643" s="95">
        <f>R1643/A1635</f>
        <v>1492.3076923076924</v>
      </c>
      <c r="T1643" s="9"/>
      <c r="U1643" s="3">
        <f t="shared" si="3031"/>
        <v>1021.0526315789474</v>
      </c>
      <c r="V1643" s="44">
        <f t="shared" si="3032"/>
        <v>19</v>
      </c>
      <c r="W1643" s="9"/>
      <c r="X1643" s="90" t="str">
        <f t="shared" ref="X1643:Y1643" si="3049">X1581</f>
        <v>NICI</v>
      </c>
      <c r="Y1643" s="91">
        <f t="shared" si="3049"/>
        <v>682</v>
      </c>
      <c r="Z1643" s="44">
        <f t="shared" si="3034"/>
        <v>12298</v>
      </c>
      <c r="AA1643" s="42">
        <f t="shared" si="3035"/>
        <v>0.63391752577319582</v>
      </c>
      <c r="AB1643" s="7"/>
      <c r="AD1643" s="300" t="s">
        <v>75</v>
      </c>
      <c r="AE1643" s="295"/>
      <c r="AF1643" s="44">
        <f t="shared" si="3036"/>
        <v>0</v>
      </c>
      <c r="AG1643" s="95" t="e">
        <f>AF1643/BQ1635</f>
        <v>#DIV/0!</v>
      </c>
      <c r="AH1643" s="9"/>
      <c r="AI1643" s="3" t="e">
        <f t="shared" si="3037"/>
        <v>#DIV/0!</v>
      </c>
      <c r="AJ1643" s="44">
        <f t="shared" si="3038"/>
        <v>0</v>
      </c>
      <c r="AK1643" s="9"/>
      <c r="AL1643" s="90">
        <f t="shared" ref="AL1643:AM1643" si="3050">AL1581</f>
        <v>0</v>
      </c>
      <c r="AM1643" s="91">
        <f t="shared" si="3050"/>
        <v>0</v>
      </c>
      <c r="AN1643" s="44">
        <f t="shared" si="3040"/>
        <v>0</v>
      </c>
      <c r="AO1643" s="42" t="e">
        <f t="shared" si="3041"/>
        <v>#DIV/0!</v>
      </c>
      <c r="AP1643" s="7"/>
      <c r="AR1643" s="15"/>
      <c r="AS1643" s="9"/>
      <c r="AT1643" s="9"/>
      <c r="AU1643" s="9"/>
      <c r="AV1643" s="9"/>
      <c r="AW1643" s="3"/>
      <c r="AX1643" s="9"/>
      <c r="AY1643" s="9"/>
      <c r="AZ1643" s="62"/>
      <c r="BA1643" s="9"/>
      <c r="BB1643" s="9"/>
      <c r="BC1643" s="9"/>
      <c r="BD1643" s="7"/>
      <c r="BF1643" s="15"/>
      <c r="BG1643" s="9"/>
      <c r="BH1643" s="9"/>
      <c r="BI1643" s="73"/>
      <c r="BJ1643" s="9"/>
      <c r="BK1643" s="3"/>
      <c r="BL1643" s="9"/>
      <c r="BM1643" s="9"/>
      <c r="BN1643" s="9"/>
      <c r="BO1643" s="9"/>
      <c r="BP1643" s="9"/>
      <c r="BQ1643" s="7"/>
      <c r="BS1643" s="1"/>
      <c r="BT1643" s="15"/>
      <c r="BU1643" s="9"/>
      <c r="BV1643" s="9"/>
      <c r="BW1643" s="9"/>
      <c r="BX1643" s="9"/>
      <c r="BY1643" s="3"/>
      <c r="BZ1643" s="9"/>
      <c r="CA1643" s="9"/>
      <c r="CB1643" s="9"/>
      <c r="CC1643" s="9"/>
      <c r="CD1643" s="9"/>
      <c r="CE1643" s="9"/>
      <c r="CF1643" s="7"/>
      <c r="CH1643" s="15"/>
      <c r="CI1643" s="9"/>
      <c r="CJ1643" s="9"/>
      <c r="CK1643" s="9"/>
      <c r="CL1643" s="9"/>
      <c r="CM1643" s="3"/>
      <c r="CN1643" s="9"/>
      <c r="CO1643" s="9"/>
      <c r="CP1643" s="9"/>
      <c r="CQ1643" s="9"/>
      <c r="CR1643" s="9"/>
      <c r="CS1643" s="9"/>
      <c r="CT1643" s="7"/>
      <c r="CU1643" s="248"/>
      <c r="CV1643" s="250"/>
      <c r="CW1643" s="250"/>
      <c r="CX1643" s="250"/>
      <c r="CY1643" s="250"/>
      <c r="CZ1643" s="250"/>
      <c r="DA1643" s="250"/>
      <c r="DI1643" s="248"/>
    </row>
    <row r="1644" spans="1:113" ht="15" customHeight="1">
      <c r="A1644" s="15"/>
      <c r="B1644" s="15"/>
      <c r="C1644" s="3" t="s">
        <v>66</v>
      </c>
      <c r="D1644" s="9">
        <f>SUM(D1640:D1643)</f>
        <v>116600</v>
      </c>
      <c r="E1644" s="9"/>
      <c r="F1644" s="9"/>
      <c r="G1644" s="9"/>
      <c r="H1644" s="9">
        <f>SUM(H1640:H1643)</f>
        <v>32</v>
      </c>
      <c r="I1644" s="9"/>
      <c r="J1644" s="294" t="s">
        <v>76</v>
      </c>
      <c r="K1644" s="295"/>
      <c r="L1644" s="78">
        <f>SUM(L1640:L1643)</f>
        <v>9094</v>
      </c>
      <c r="M1644" s="101">
        <f t="shared" si="3029"/>
        <v>7.7993138936535159E-2</v>
      </c>
      <c r="N1644" s="93"/>
      <c r="P1644" s="15"/>
      <c r="Q1644" s="3" t="s">
        <v>66</v>
      </c>
      <c r="R1644" s="9">
        <f>SUM(R1640:R1643)</f>
        <v>105900</v>
      </c>
      <c r="S1644" s="9"/>
      <c r="T1644" s="9"/>
      <c r="U1644" s="9"/>
      <c r="V1644" s="9">
        <f>SUM(V1640:V1643)</f>
        <v>53</v>
      </c>
      <c r="W1644" s="9"/>
      <c r="X1644" s="294" t="s">
        <v>76</v>
      </c>
      <c r="Y1644" s="295"/>
      <c r="Z1644" s="78">
        <f>SUM(Z1640:Z1643)</f>
        <v>20891</v>
      </c>
      <c r="AA1644" s="101">
        <f t="shared" si="3035"/>
        <v>0.19727101038715769</v>
      </c>
      <c r="AB1644" s="93"/>
      <c r="AD1644" s="15"/>
      <c r="AE1644" s="3" t="s">
        <v>66</v>
      </c>
      <c r="AF1644" s="9">
        <f>SUM(AF1640:AF1643)</f>
        <v>0</v>
      </c>
      <c r="AG1644" s="9"/>
      <c r="AH1644" s="9"/>
      <c r="AI1644" s="9"/>
      <c r="AJ1644" s="9">
        <f>SUM(AJ1640:AJ1643)</f>
        <v>0</v>
      </c>
      <c r="AK1644" s="9"/>
      <c r="AL1644" s="294" t="s">
        <v>76</v>
      </c>
      <c r="AM1644" s="295"/>
      <c r="AN1644" s="78">
        <f>SUM(AN1640:AN1643)</f>
        <v>0</v>
      </c>
      <c r="AO1644" s="101" t="e">
        <f t="shared" si="3041"/>
        <v>#DIV/0!</v>
      </c>
      <c r="AP1644" s="93"/>
      <c r="AR1644" s="15"/>
      <c r="AS1644" s="9"/>
      <c r="AT1644" s="9"/>
      <c r="AU1644" s="9"/>
      <c r="AV1644" s="9"/>
      <c r="AW1644" s="9"/>
      <c r="AX1644" s="9"/>
      <c r="AY1644" s="9"/>
      <c r="AZ1644" s="62"/>
      <c r="BA1644" s="9"/>
      <c r="BB1644" s="9"/>
      <c r="BC1644" s="9"/>
      <c r="BD1644" s="7"/>
      <c r="BF1644" s="15"/>
      <c r="BG1644" s="9"/>
      <c r="BH1644" s="9"/>
      <c r="BI1644" s="73"/>
      <c r="BJ1644" s="9"/>
      <c r="BK1644" s="9"/>
      <c r="BL1644" s="9"/>
      <c r="BM1644" s="9"/>
      <c r="BN1644" s="9"/>
      <c r="BO1644" s="9"/>
      <c r="BP1644" s="9"/>
      <c r="BQ1644" s="7"/>
      <c r="BS1644" s="1"/>
      <c r="BT1644" s="15"/>
      <c r="BU1644" s="9"/>
      <c r="BV1644" s="9"/>
      <c r="BW1644" s="9"/>
      <c r="BX1644" s="9"/>
      <c r="BY1644" s="9"/>
      <c r="BZ1644" s="9"/>
      <c r="CA1644" s="9"/>
      <c r="CB1644" s="9"/>
      <c r="CC1644" s="9"/>
      <c r="CD1644" s="9"/>
      <c r="CE1644" s="9"/>
      <c r="CF1644" s="7"/>
      <c r="CH1644" s="15"/>
      <c r="CI1644" s="9"/>
      <c r="CJ1644" s="9"/>
      <c r="CK1644" s="9"/>
      <c r="CL1644" s="9"/>
      <c r="CM1644" s="9"/>
      <c r="CN1644" s="9"/>
      <c r="CO1644" s="9"/>
      <c r="CP1644" s="9"/>
      <c r="CQ1644" s="9"/>
      <c r="CR1644" s="9"/>
      <c r="CS1644" s="9"/>
      <c r="CT1644" s="7"/>
      <c r="CU1644" s="250"/>
      <c r="CV1644" s="250"/>
      <c r="CW1644" s="250"/>
      <c r="CX1644" s="250"/>
      <c r="CY1644" s="250"/>
      <c r="CZ1644" s="250"/>
      <c r="DA1644" s="250"/>
      <c r="DI1644" s="250"/>
    </row>
    <row r="1645" spans="1:113" ht="15.75" customHeight="1">
      <c r="BS1645" s="1"/>
    </row>
    <row r="1646" spans="1:113" ht="15" customHeight="1">
      <c r="A1646" s="45"/>
      <c r="B1646" s="45"/>
      <c r="C1646" s="48" t="s">
        <v>77</v>
      </c>
      <c r="D1646" s="9">
        <f>D1634+R1634+BH1634+BV1634+AF1634</f>
        <v>286200</v>
      </c>
      <c r="E1646" s="9">
        <f>D1646/A1635</f>
        <v>22015.384615384617</v>
      </c>
      <c r="F1646" s="250" t="s">
        <v>69</v>
      </c>
      <c r="G1646" s="317">
        <f>E1646*30</f>
        <v>660461.5384615385</v>
      </c>
      <c r="H1646" s="312"/>
      <c r="I1646" s="250"/>
      <c r="J1646" s="66"/>
      <c r="L1646" s="250"/>
      <c r="M1646" s="46"/>
      <c r="N1646" s="47"/>
      <c r="P1646" s="45"/>
      <c r="Q1646" s="248"/>
      <c r="R1646" s="250"/>
      <c r="S1646" s="250"/>
      <c r="T1646" s="250"/>
      <c r="U1646" s="250"/>
      <c r="V1646" s="250"/>
      <c r="W1646" s="250"/>
      <c r="X1646" s="66"/>
      <c r="Z1646" s="250"/>
      <c r="AA1646" s="46"/>
      <c r="AB1646" s="47"/>
      <c r="AD1646" s="45"/>
      <c r="AE1646" s="248"/>
      <c r="AF1646" s="250"/>
      <c r="AG1646" s="250"/>
      <c r="AH1646" s="250"/>
      <c r="AI1646" s="250"/>
      <c r="AJ1646" s="250"/>
      <c r="AK1646" s="250"/>
      <c r="AL1646" s="66"/>
      <c r="AN1646" s="250"/>
      <c r="AO1646" s="46"/>
      <c r="AP1646" s="47"/>
      <c r="AR1646" s="45"/>
      <c r="AS1646" s="250"/>
      <c r="AT1646" s="250"/>
      <c r="AU1646" s="250"/>
      <c r="AV1646" s="250"/>
      <c r="AW1646" s="250"/>
      <c r="AX1646" s="250"/>
      <c r="AY1646" s="250"/>
      <c r="AZ1646" s="33"/>
      <c r="BA1646" s="250"/>
      <c r="BB1646" s="250"/>
      <c r="BC1646" s="250"/>
      <c r="BD1646" s="47"/>
      <c r="BF1646" s="45"/>
      <c r="BG1646" s="250"/>
      <c r="BH1646" s="250"/>
      <c r="BJ1646" s="250"/>
      <c r="BK1646" s="250"/>
      <c r="BL1646" s="250"/>
      <c r="BM1646" s="250"/>
      <c r="BN1646" s="250"/>
      <c r="BO1646" s="250"/>
      <c r="BP1646" s="250"/>
      <c r="BQ1646" s="47"/>
      <c r="BS1646" s="1"/>
      <c r="BT1646" s="45"/>
      <c r="BU1646" s="250"/>
      <c r="BV1646" s="250"/>
      <c r="BW1646" s="250"/>
      <c r="BX1646" s="250"/>
      <c r="BY1646" s="250"/>
      <c r="BZ1646" s="250"/>
      <c r="CA1646" s="250"/>
      <c r="CB1646" s="250"/>
      <c r="CC1646" s="250"/>
      <c r="CD1646" s="250"/>
      <c r="CE1646" s="250"/>
      <c r="CF1646" s="47"/>
      <c r="CH1646" s="45"/>
      <c r="CI1646" s="250"/>
      <c r="CJ1646" s="250"/>
      <c r="CK1646" s="250"/>
      <c r="CL1646" s="250"/>
      <c r="CM1646" s="250"/>
      <c r="CN1646" s="250"/>
      <c r="CO1646" s="250"/>
      <c r="CP1646" s="250"/>
      <c r="CQ1646" s="250"/>
      <c r="CR1646" s="250"/>
      <c r="CS1646" s="250"/>
      <c r="CT1646" s="47"/>
    </row>
    <row r="1647" spans="1:113" ht="15" customHeight="1">
      <c r="A1647" s="45"/>
      <c r="B1647" s="45"/>
      <c r="C1647" s="48" t="s">
        <v>79</v>
      </c>
      <c r="D1647" s="9">
        <f>D1646*0.75</f>
        <v>214650</v>
      </c>
      <c r="E1647" s="42">
        <f>D1647/D1646</f>
        <v>0.75</v>
      </c>
      <c r="F1647" s="250"/>
      <c r="G1647" s="250"/>
      <c r="H1647" s="250"/>
      <c r="I1647" s="250"/>
      <c r="J1647" s="66"/>
      <c r="L1647" s="250"/>
      <c r="M1647" s="46"/>
      <c r="N1647" s="47"/>
      <c r="P1647" s="45"/>
      <c r="Q1647" s="248"/>
      <c r="R1647" s="250"/>
      <c r="S1647" s="250"/>
      <c r="T1647" s="250"/>
      <c r="U1647" s="250"/>
      <c r="V1647" s="250"/>
      <c r="W1647" s="250"/>
      <c r="X1647" s="66"/>
      <c r="Z1647" s="250"/>
      <c r="AA1647" s="46"/>
      <c r="AB1647" s="47"/>
      <c r="AD1647" s="45"/>
      <c r="AE1647" s="248"/>
      <c r="AF1647" s="250"/>
      <c r="AG1647" s="250"/>
      <c r="AH1647" s="250"/>
      <c r="AI1647" s="250"/>
      <c r="AJ1647" s="250"/>
      <c r="AK1647" s="250"/>
      <c r="AL1647" s="66"/>
      <c r="AN1647" s="250"/>
      <c r="AO1647" s="46"/>
      <c r="AP1647" s="47"/>
      <c r="AR1647" s="45"/>
      <c r="AS1647" s="250"/>
      <c r="AT1647" s="250"/>
      <c r="AU1647" s="250"/>
      <c r="AV1647" s="250"/>
      <c r="AW1647" s="250"/>
      <c r="AX1647" s="250"/>
      <c r="AY1647" s="250"/>
      <c r="AZ1647" s="33"/>
      <c r="BA1647" s="250"/>
      <c r="BB1647" s="250"/>
      <c r="BC1647" s="250"/>
      <c r="BD1647" s="47"/>
      <c r="BF1647" s="45"/>
      <c r="BG1647" s="250"/>
      <c r="BH1647" s="250"/>
      <c r="BJ1647" s="250"/>
      <c r="BK1647" s="250"/>
      <c r="BL1647" s="250"/>
      <c r="BM1647" s="250"/>
      <c r="BN1647" s="250"/>
      <c r="BO1647" s="250"/>
      <c r="BP1647" s="250"/>
      <c r="BQ1647" s="47"/>
      <c r="BS1647" s="1"/>
      <c r="BT1647" s="45"/>
      <c r="BU1647" s="250"/>
      <c r="BV1647" s="250"/>
      <c r="BW1647" s="250"/>
      <c r="BX1647" s="250"/>
      <c r="BY1647" s="250"/>
      <c r="BZ1647" s="250"/>
      <c r="CA1647" s="250"/>
      <c r="CB1647" s="250"/>
      <c r="CC1647" s="250"/>
      <c r="CD1647" s="250"/>
      <c r="CE1647" s="250"/>
      <c r="CF1647" s="47"/>
      <c r="CH1647" s="45"/>
      <c r="CI1647" s="250"/>
      <c r="CJ1647" s="250"/>
      <c r="CK1647" s="250"/>
      <c r="CL1647" s="250"/>
      <c r="CM1647" s="250"/>
      <c r="CN1647" s="250"/>
      <c r="CO1647" s="250"/>
      <c r="CP1647" s="250"/>
      <c r="CQ1647" s="250"/>
      <c r="CR1647" s="250"/>
      <c r="CS1647" s="250"/>
      <c r="CT1647" s="47"/>
    </row>
    <row r="1648" spans="1:113" ht="15" customHeight="1">
      <c r="A1648" s="45"/>
      <c r="B1648" s="45"/>
      <c r="C1648" s="48" t="s">
        <v>71</v>
      </c>
      <c r="D1648" s="9">
        <f>L1634+Z1634+BL1637+CE1634</f>
        <v>36885</v>
      </c>
      <c r="E1648" s="42">
        <f>D1648/D1646</f>
        <v>0.12887840670859538</v>
      </c>
      <c r="F1648" s="250"/>
      <c r="G1648" s="250"/>
      <c r="H1648" s="250"/>
      <c r="I1648" s="250"/>
      <c r="J1648" s="66"/>
      <c r="L1648" s="250"/>
      <c r="M1648" s="46"/>
      <c r="N1648" s="47"/>
      <c r="P1648" s="45"/>
      <c r="Q1648" s="248"/>
      <c r="R1648" s="250"/>
      <c r="S1648" s="250"/>
      <c r="T1648" s="250"/>
      <c r="U1648" s="250"/>
      <c r="V1648" s="250"/>
      <c r="W1648" s="250"/>
      <c r="X1648" s="66"/>
      <c r="Z1648" s="250"/>
      <c r="AA1648" s="46"/>
      <c r="AB1648" s="47"/>
      <c r="AD1648" s="45"/>
      <c r="AE1648" s="248"/>
      <c r="AF1648" s="250"/>
      <c r="AG1648" s="250"/>
      <c r="AH1648" s="250"/>
      <c r="AI1648" s="250"/>
      <c r="AJ1648" s="250"/>
      <c r="AK1648" s="250"/>
      <c r="AL1648" s="66"/>
      <c r="AN1648" s="250"/>
      <c r="AO1648" s="46"/>
      <c r="AP1648" s="47"/>
      <c r="AR1648" s="45"/>
      <c r="AS1648" s="250"/>
      <c r="AT1648" s="250"/>
      <c r="AU1648" s="250"/>
      <c r="AV1648" s="250"/>
      <c r="AW1648" s="250"/>
      <c r="AX1648" s="250"/>
      <c r="AY1648" s="250"/>
      <c r="AZ1648" s="33"/>
      <c r="BA1648" s="250"/>
      <c r="BB1648" s="250"/>
      <c r="BC1648" s="250"/>
      <c r="BD1648" s="47"/>
      <c r="BF1648" s="45"/>
      <c r="BG1648" s="250"/>
      <c r="BH1648" s="250"/>
      <c r="BJ1648" s="250"/>
      <c r="BK1648" s="250"/>
      <c r="BL1648" s="250"/>
      <c r="BM1648" s="250"/>
      <c r="BN1648" s="250"/>
      <c r="BO1648" s="250"/>
      <c r="BP1648" s="250"/>
      <c r="BQ1648" s="47"/>
      <c r="BS1648" s="1"/>
      <c r="BT1648" s="45"/>
      <c r="BU1648" s="250"/>
      <c r="BV1648" s="250"/>
      <c r="BW1648" s="250"/>
      <c r="BX1648" s="250"/>
      <c r="BY1648" s="250"/>
      <c r="BZ1648" s="250"/>
      <c r="CA1648" s="250"/>
      <c r="CB1648" s="250"/>
      <c r="CC1648" s="250"/>
      <c r="CD1648" s="250"/>
      <c r="CE1648" s="250"/>
      <c r="CF1648" s="47"/>
      <c r="CH1648" s="45"/>
      <c r="CI1648" s="250"/>
      <c r="CJ1648" s="250"/>
      <c r="CK1648" s="250"/>
      <c r="CL1648" s="250"/>
      <c r="CM1648" s="250"/>
      <c r="CN1648" s="250"/>
      <c r="CO1648" s="250"/>
      <c r="CP1648" s="250"/>
      <c r="CQ1648" s="250"/>
      <c r="CR1648" s="250"/>
      <c r="CS1648" s="250"/>
      <c r="CT1648" s="47"/>
    </row>
    <row r="1649" spans="1:113" ht="15" customHeight="1">
      <c r="A1649" s="45"/>
      <c r="B1649" s="45"/>
      <c r="C1649" s="48" t="s">
        <v>73</v>
      </c>
      <c r="D1649" s="9">
        <f>D1647-D1648</f>
        <v>177765</v>
      </c>
      <c r="E1649" s="42">
        <f>D1649/D1646</f>
        <v>0.62112159329140459</v>
      </c>
      <c r="F1649" s="250"/>
      <c r="G1649" s="250"/>
      <c r="H1649" s="250"/>
      <c r="I1649" s="250"/>
      <c r="J1649" s="66"/>
      <c r="L1649" s="250"/>
      <c r="M1649" s="46"/>
      <c r="N1649" s="47"/>
      <c r="P1649" s="45"/>
      <c r="Q1649" s="248"/>
      <c r="R1649" s="250"/>
      <c r="S1649" s="250"/>
      <c r="T1649" s="250"/>
      <c r="U1649" s="250"/>
      <c r="V1649" s="250"/>
      <c r="W1649" s="250"/>
      <c r="X1649" s="66"/>
      <c r="Z1649" s="250"/>
      <c r="AA1649" s="46"/>
      <c r="AB1649" s="47"/>
      <c r="AD1649" s="45"/>
      <c r="AE1649" s="248"/>
      <c r="AF1649" s="250"/>
      <c r="AG1649" s="250"/>
      <c r="AH1649" s="250"/>
      <c r="AI1649" s="250"/>
      <c r="AJ1649" s="250"/>
      <c r="AK1649" s="250"/>
      <c r="AL1649" s="66"/>
      <c r="AN1649" s="250"/>
      <c r="AO1649" s="46"/>
      <c r="AP1649" s="47"/>
      <c r="AR1649" s="45"/>
      <c r="AS1649" s="250"/>
      <c r="AT1649" s="250"/>
      <c r="AU1649" s="250"/>
      <c r="AV1649" s="250"/>
      <c r="AW1649" s="250"/>
      <c r="AX1649" s="250"/>
      <c r="AY1649" s="250"/>
      <c r="AZ1649" s="33"/>
      <c r="BA1649" s="250"/>
      <c r="BB1649" s="250"/>
      <c r="BC1649" s="250"/>
      <c r="BD1649" s="47"/>
      <c r="BF1649" s="45"/>
      <c r="BG1649" s="250"/>
      <c r="BH1649" s="250"/>
      <c r="BJ1649" s="250"/>
      <c r="BK1649" s="250"/>
      <c r="BL1649" s="250"/>
      <c r="BM1649" s="250"/>
      <c r="BN1649" s="250"/>
      <c r="BO1649" s="250"/>
      <c r="BP1649" s="250"/>
      <c r="BQ1649" s="47"/>
      <c r="BS1649" s="1"/>
      <c r="BT1649" s="45"/>
      <c r="BU1649" s="250"/>
      <c r="BV1649" s="250"/>
      <c r="BW1649" s="250"/>
      <c r="BX1649" s="250"/>
      <c r="BY1649" s="250"/>
      <c r="BZ1649" s="250"/>
      <c r="CA1649" s="250"/>
      <c r="CB1649" s="250"/>
      <c r="CC1649" s="250"/>
      <c r="CD1649" s="250"/>
      <c r="CE1649" s="250"/>
      <c r="CF1649" s="47"/>
      <c r="CH1649" s="45"/>
      <c r="CI1649" s="250"/>
      <c r="CJ1649" s="250"/>
      <c r="CK1649" s="250"/>
      <c r="CL1649" s="250"/>
      <c r="CM1649" s="250"/>
      <c r="CN1649" s="250"/>
      <c r="CO1649" s="250"/>
      <c r="CP1649" s="250"/>
      <c r="CQ1649" s="250"/>
      <c r="CR1649" s="250"/>
      <c r="CS1649" s="250"/>
      <c r="CT1649" s="47"/>
    </row>
    <row r="1650" spans="1:113" ht="15" customHeight="1">
      <c r="A1650" s="45"/>
      <c r="B1650" s="45"/>
      <c r="C1650" s="258"/>
      <c r="D1650" s="259"/>
      <c r="E1650" s="46"/>
      <c r="F1650" s="250"/>
      <c r="G1650" s="250"/>
      <c r="H1650" s="250"/>
      <c r="I1650" s="250"/>
      <c r="J1650" s="66"/>
      <c r="L1650" s="250"/>
      <c r="M1650" s="46"/>
      <c r="N1650" s="47"/>
      <c r="P1650" s="45"/>
      <c r="Q1650" s="248"/>
      <c r="R1650" s="250"/>
      <c r="S1650" s="250"/>
      <c r="T1650" s="250"/>
      <c r="U1650" s="250"/>
      <c r="V1650" s="250"/>
      <c r="W1650" s="250"/>
      <c r="X1650" s="66"/>
      <c r="Z1650" s="250"/>
      <c r="AA1650" s="46"/>
      <c r="AB1650" s="47"/>
      <c r="AD1650" s="45"/>
      <c r="AE1650" s="248"/>
      <c r="AF1650" s="250"/>
      <c r="AG1650" s="250"/>
      <c r="AH1650" s="250"/>
      <c r="AI1650" s="250"/>
      <c r="AJ1650" s="250"/>
      <c r="AK1650" s="250"/>
      <c r="AL1650" s="66"/>
      <c r="AN1650" s="250"/>
      <c r="AO1650" s="46"/>
      <c r="AP1650" s="47"/>
      <c r="AR1650" s="45"/>
      <c r="AS1650" s="250"/>
      <c r="AT1650" s="250"/>
      <c r="AU1650" s="250"/>
      <c r="AV1650" s="250"/>
      <c r="AW1650" s="250"/>
      <c r="AX1650" s="250"/>
      <c r="AY1650" s="250"/>
      <c r="AZ1650" s="33"/>
      <c r="BA1650" s="250"/>
      <c r="BB1650" s="250"/>
      <c r="BC1650" s="250"/>
      <c r="BD1650" s="47"/>
      <c r="BF1650" s="45"/>
      <c r="BG1650" s="250"/>
      <c r="BH1650" s="250"/>
      <c r="BJ1650" s="250"/>
      <c r="BK1650" s="250"/>
      <c r="BL1650" s="250"/>
      <c r="BM1650" s="250"/>
      <c r="BN1650" s="250"/>
      <c r="BO1650" s="250"/>
      <c r="BP1650" s="250"/>
      <c r="BQ1650" s="47"/>
      <c r="BS1650" s="1"/>
      <c r="BT1650" s="45"/>
      <c r="BU1650" s="250"/>
      <c r="BV1650" s="250"/>
      <c r="BW1650" s="250"/>
      <c r="BX1650" s="250"/>
      <c r="BY1650" s="250"/>
      <c r="BZ1650" s="250"/>
      <c r="CA1650" s="250"/>
      <c r="CB1650" s="250"/>
      <c r="CC1650" s="250"/>
      <c r="CD1650" s="250"/>
      <c r="CE1650" s="250"/>
      <c r="CF1650" s="47"/>
      <c r="CH1650" s="45"/>
      <c r="CI1650" s="250"/>
      <c r="CJ1650" s="250"/>
      <c r="CK1650" s="250"/>
      <c r="CL1650" s="250"/>
      <c r="CM1650" s="250"/>
      <c r="CN1650" s="250"/>
      <c r="CO1650" s="250"/>
      <c r="CP1650" s="250"/>
      <c r="CQ1650" s="250"/>
      <c r="CR1650" s="250"/>
      <c r="CS1650" s="250"/>
      <c r="CT1650" s="47"/>
    </row>
    <row r="1651" spans="1:113" ht="15" customHeight="1">
      <c r="A1651" s="315" t="s">
        <v>0</v>
      </c>
      <c r="B1651" s="310"/>
      <c r="C1651" s="310"/>
      <c r="D1651" s="310"/>
      <c r="E1651" s="180" t="s">
        <v>567</v>
      </c>
      <c r="F1651" s="180"/>
      <c r="G1651" s="180"/>
      <c r="H1651" s="180"/>
      <c r="I1651" s="180"/>
      <c r="J1651" s="253"/>
      <c r="K1651" s="180"/>
      <c r="L1651" s="180"/>
      <c r="M1651" s="180"/>
      <c r="N1651" s="254"/>
      <c r="O1651" s="84"/>
      <c r="P1651" s="315" t="s">
        <v>0</v>
      </c>
      <c r="Q1651" s="310"/>
      <c r="R1651" s="310"/>
      <c r="S1651" s="180" t="s">
        <v>568</v>
      </c>
      <c r="T1651" s="180"/>
      <c r="U1651" s="180"/>
      <c r="V1651" s="180"/>
      <c r="W1651" s="180"/>
      <c r="X1651" s="253"/>
      <c r="Y1651" s="180"/>
      <c r="Z1651" s="180"/>
      <c r="AA1651" s="180"/>
      <c r="AB1651" s="254"/>
      <c r="AC1651" s="180"/>
      <c r="AD1651" s="315" t="s">
        <v>0</v>
      </c>
      <c r="AE1651" s="310"/>
      <c r="AF1651" s="310"/>
      <c r="AG1651" s="180" t="s">
        <v>568</v>
      </c>
      <c r="AH1651" s="180"/>
      <c r="AI1651" s="180"/>
      <c r="AJ1651" s="180"/>
      <c r="AK1651" s="180"/>
      <c r="AL1651" s="253"/>
      <c r="AM1651" s="180"/>
      <c r="AN1651" s="180"/>
      <c r="AO1651" s="180"/>
      <c r="AP1651" s="254"/>
      <c r="AQ1651" s="84"/>
      <c r="AR1651" s="315" t="s">
        <v>0</v>
      </c>
      <c r="AS1651" s="310"/>
      <c r="AT1651" s="310"/>
      <c r="AU1651" s="316" t="s">
        <v>526</v>
      </c>
      <c r="AV1651" s="310"/>
      <c r="AW1651" s="310"/>
      <c r="AX1651" s="255"/>
      <c r="AY1651" s="255"/>
      <c r="AZ1651" s="256"/>
      <c r="BA1651" s="255"/>
      <c r="BB1651" s="255"/>
      <c r="BC1651" s="255"/>
      <c r="BD1651" s="257"/>
      <c r="BE1651" s="84"/>
      <c r="BF1651" s="315" t="s">
        <v>0</v>
      </c>
      <c r="BG1651" s="310"/>
      <c r="BH1651" s="310"/>
      <c r="BI1651" s="208" t="s">
        <v>569</v>
      </c>
      <c r="BJ1651" s="255"/>
      <c r="BK1651" s="255"/>
      <c r="BL1651" s="255"/>
      <c r="BM1651" s="255"/>
      <c r="BN1651" s="255"/>
      <c r="BO1651" s="255"/>
      <c r="BP1651" s="255"/>
      <c r="BQ1651" s="257"/>
      <c r="BR1651" s="180"/>
      <c r="BS1651" s="84"/>
      <c r="BT1651" s="315" t="s">
        <v>0</v>
      </c>
      <c r="BU1651" s="310"/>
      <c r="BV1651" s="310"/>
      <c r="BW1651" s="316" t="s">
        <v>570</v>
      </c>
      <c r="BX1651" s="310"/>
      <c r="BY1651" s="310"/>
      <c r="BZ1651" s="255"/>
      <c r="CA1651" s="255"/>
      <c r="CB1651" s="255"/>
      <c r="CC1651" s="255"/>
      <c r="CD1651" s="255"/>
      <c r="CE1651" s="255"/>
      <c r="CF1651" s="257"/>
      <c r="CG1651" s="84"/>
      <c r="CH1651" s="315" t="s">
        <v>0</v>
      </c>
      <c r="CI1651" s="310"/>
      <c r="CJ1651" s="310"/>
      <c r="CK1651" s="316" t="s">
        <v>570</v>
      </c>
      <c r="CL1651" s="310"/>
      <c r="CM1651" s="310"/>
      <c r="CN1651" s="87"/>
      <c r="CO1651" s="87"/>
      <c r="CP1651" s="87"/>
      <c r="CQ1651" s="87"/>
      <c r="CR1651" s="87"/>
      <c r="CS1651" s="311"/>
      <c r="CT1651" s="312"/>
      <c r="CU1651" s="312"/>
      <c r="CV1651" s="250"/>
      <c r="CW1651" s="250"/>
      <c r="CX1651" s="250"/>
      <c r="CY1651" s="250"/>
      <c r="CZ1651" s="250"/>
      <c r="DA1651" s="250"/>
    </row>
    <row r="1652" spans="1:113" ht="15" customHeight="1">
      <c r="A1652" s="2" t="s">
        <v>11</v>
      </c>
      <c r="B1652" s="2"/>
      <c r="C1652" s="3" t="s">
        <v>12</v>
      </c>
      <c r="D1652" s="3" t="s">
        <v>13</v>
      </c>
      <c r="E1652" s="4" t="s">
        <v>14</v>
      </c>
      <c r="F1652" s="3" t="s">
        <v>13</v>
      </c>
      <c r="G1652" s="3" t="s">
        <v>15</v>
      </c>
      <c r="H1652" s="3" t="s">
        <v>16</v>
      </c>
      <c r="I1652" s="3" t="s">
        <v>17</v>
      </c>
      <c r="J1652" s="4" t="s">
        <v>18</v>
      </c>
      <c r="K1652" s="3" t="s">
        <v>19</v>
      </c>
      <c r="L1652" s="3" t="s">
        <v>16</v>
      </c>
      <c r="M1652" s="3" t="s">
        <v>20</v>
      </c>
      <c r="N1652" s="3" t="s">
        <v>21</v>
      </c>
      <c r="P1652" s="2" t="s">
        <v>11</v>
      </c>
      <c r="Q1652" s="3" t="s">
        <v>12</v>
      </c>
      <c r="R1652" s="3" t="s">
        <v>13</v>
      </c>
      <c r="S1652" s="4" t="s">
        <v>14</v>
      </c>
      <c r="T1652" s="3" t="s">
        <v>13</v>
      </c>
      <c r="U1652" s="3" t="s">
        <v>15</v>
      </c>
      <c r="V1652" s="3" t="s">
        <v>16</v>
      </c>
      <c r="W1652" s="3" t="s">
        <v>17</v>
      </c>
      <c r="X1652" s="4" t="s">
        <v>18</v>
      </c>
      <c r="Y1652" s="3" t="s">
        <v>19</v>
      </c>
      <c r="Z1652" s="3" t="s">
        <v>16</v>
      </c>
      <c r="AA1652" s="3" t="s">
        <v>20</v>
      </c>
      <c r="AB1652" s="3" t="s">
        <v>21</v>
      </c>
      <c r="AD1652" s="2" t="s">
        <v>11</v>
      </c>
      <c r="AE1652" s="3" t="s">
        <v>12</v>
      </c>
      <c r="AF1652" s="3" t="s">
        <v>13</v>
      </c>
      <c r="AG1652" s="4" t="s">
        <v>14</v>
      </c>
      <c r="AH1652" s="3" t="s">
        <v>13</v>
      </c>
      <c r="AI1652" s="3" t="s">
        <v>15</v>
      </c>
      <c r="AJ1652" s="3" t="s">
        <v>16</v>
      </c>
      <c r="AK1652" s="3" t="s">
        <v>17</v>
      </c>
      <c r="AL1652" s="4" t="s">
        <v>18</v>
      </c>
      <c r="AM1652" s="3" t="s">
        <v>19</v>
      </c>
      <c r="AN1652" s="3" t="s">
        <v>16</v>
      </c>
      <c r="AO1652" s="3" t="s">
        <v>20</v>
      </c>
      <c r="AP1652" s="3" t="s">
        <v>21</v>
      </c>
      <c r="AR1652" s="2" t="s">
        <v>11</v>
      </c>
      <c r="AS1652" s="3" t="s">
        <v>12</v>
      </c>
      <c r="AT1652" s="3" t="s">
        <v>13</v>
      </c>
      <c r="AU1652" s="3" t="s">
        <v>14</v>
      </c>
      <c r="AV1652" s="3" t="s">
        <v>13</v>
      </c>
      <c r="AW1652" s="3" t="s">
        <v>15</v>
      </c>
      <c r="AX1652" s="3" t="s">
        <v>16</v>
      </c>
      <c r="AY1652" s="3" t="s">
        <v>17</v>
      </c>
      <c r="AZ1652" s="4"/>
      <c r="BA1652" s="3" t="s">
        <v>19</v>
      </c>
      <c r="BB1652" s="3" t="s">
        <v>25</v>
      </c>
      <c r="BC1652" s="3" t="s">
        <v>26</v>
      </c>
      <c r="BD1652" s="3" t="s">
        <v>21</v>
      </c>
      <c r="BF1652" s="2" t="s">
        <v>11</v>
      </c>
      <c r="BG1652" s="3" t="s">
        <v>12</v>
      </c>
      <c r="BH1652" s="3" t="s">
        <v>13</v>
      </c>
      <c r="BI1652" s="199" t="s">
        <v>14</v>
      </c>
      <c r="BJ1652" s="3" t="s">
        <v>13</v>
      </c>
      <c r="BK1652" s="3" t="s">
        <v>15</v>
      </c>
      <c r="BL1652" s="3" t="s">
        <v>16</v>
      </c>
      <c r="BM1652" s="3" t="s">
        <v>17</v>
      </c>
      <c r="BN1652" s="3" t="s">
        <v>19</v>
      </c>
      <c r="BO1652" s="3" t="s">
        <v>25</v>
      </c>
      <c r="BP1652" s="3" t="s">
        <v>26</v>
      </c>
      <c r="BQ1652" s="3" t="s">
        <v>21</v>
      </c>
      <c r="BS1652" s="1"/>
      <c r="BT1652" s="2" t="s">
        <v>11</v>
      </c>
      <c r="BU1652" s="3" t="s">
        <v>12</v>
      </c>
      <c r="BV1652" s="3" t="s">
        <v>13</v>
      </c>
      <c r="BW1652" s="3" t="s">
        <v>14</v>
      </c>
      <c r="BX1652" s="3" t="s">
        <v>13</v>
      </c>
      <c r="BY1652" s="3" t="s">
        <v>15</v>
      </c>
      <c r="BZ1652" s="3" t="s">
        <v>16</v>
      </c>
      <c r="CA1652" s="3" t="s">
        <v>17</v>
      </c>
      <c r="CB1652" s="3"/>
      <c r="CC1652" s="3" t="s">
        <v>19</v>
      </c>
      <c r="CD1652" s="3" t="s">
        <v>25</v>
      </c>
      <c r="CE1652" s="3" t="s">
        <v>26</v>
      </c>
      <c r="CF1652" s="3" t="s">
        <v>21</v>
      </c>
      <c r="CH1652" s="2" t="s">
        <v>11</v>
      </c>
      <c r="CI1652" s="3" t="s">
        <v>12</v>
      </c>
      <c r="CJ1652" s="3" t="s">
        <v>13</v>
      </c>
      <c r="CK1652" s="3" t="s">
        <v>14</v>
      </c>
      <c r="CL1652" s="3" t="s">
        <v>13</v>
      </c>
      <c r="CM1652" s="3" t="s">
        <v>15</v>
      </c>
      <c r="CN1652" s="3" t="s">
        <v>16</v>
      </c>
      <c r="CO1652" s="3" t="s">
        <v>17</v>
      </c>
      <c r="CP1652" s="3"/>
      <c r="CQ1652" s="3" t="s">
        <v>19</v>
      </c>
      <c r="CR1652" s="3" t="s">
        <v>25</v>
      </c>
      <c r="CS1652" s="3" t="s">
        <v>26</v>
      </c>
      <c r="CT1652" s="3" t="s">
        <v>21</v>
      </c>
      <c r="CU1652" s="248"/>
      <c r="CV1652" s="248"/>
      <c r="CW1652" s="248"/>
      <c r="CX1652" s="248"/>
      <c r="CY1652" s="248"/>
      <c r="CZ1652" s="248"/>
      <c r="DA1652" s="248"/>
      <c r="DI1652" s="248"/>
    </row>
    <row r="1653" spans="1:113" ht="15" customHeight="1">
      <c r="A1653" s="89"/>
      <c r="B1653" s="6"/>
      <c r="C1653" s="78"/>
      <c r="D1653" s="78"/>
      <c r="E1653" s="78"/>
      <c r="F1653" s="78"/>
      <c r="G1653" s="78"/>
      <c r="H1653" s="78"/>
      <c r="I1653" s="78"/>
      <c r="J1653" s="90"/>
      <c r="K1653" s="91"/>
      <c r="L1653" s="78"/>
      <c r="M1653" s="92"/>
      <c r="N1653" s="7"/>
      <c r="P1653" s="89"/>
      <c r="Q1653" s="78"/>
      <c r="R1653" s="78"/>
      <c r="S1653" s="78"/>
      <c r="T1653" s="78"/>
      <c r="U1653" s="78"/>
      <c r="V1653" s="78"/>
      <c r="W1653" s="78"/>
      <c r="X1653" s="90"/>
      <c r="Y1653" s="91"/>
      <c r="Z1653" s="78"/>
      <c r="AA1653" s="92"/>
      <c r="AB1653" s="93"/>
      <c r="AD1653" s="89"/>
      <c r="AE1653" s="78"/>
      <c r="AF1653" s="78"/>
      <c r="AG1653" s="78"/>
      <c r="AH1653" s="78"/>
      <c r="AI1653" s="78"/>
      <c r="AJ1653" s="78"/>
      <c r="AK1653" s="78"/>
      <c r="AL1653" s="90"/>
      <c r="AM1653" s="91"/>
      <c r="AN1653" s="78"/>
      <c r="AO1653" s="92"/>
      <c r="AP1653" s="93"/>
      <c r="AR1653" s="89"/>
      <c r="AS1653" s="8"/>
      <c r="AT1653" s="9"/>
      <c r="AU1653" s="9"/>
      <c r="AV1653" s="9"/>
      <c r="AW1653" s="9"/>
      <c r="AX1653" s="9"/>
      <c r="AY1653" s="9"/>
      <c r="AZ1653" s="90"/>
      <c r="BA1653" s="78"/>
      <c r="BB1653" s="9"/>
      <c r="BC1653" s="10"/>
      <c r="BD1653" s="7"/>
      <c r="BF1653" s="89"/>
      <c r="BG1653" s="8"/>
      <c r="BH1653" s="9"/>
      <c r="BI1653" s="73"/>
      <c r="BJ1653" s="9"/>
      <c r="BK1653" s="9"/>
      <c r="BL1653" s="9"/>
      <c r="BM1653" s="9"/>
      <c r="BN1653" s="78"/>
      <c r="BO1653" s="9"/>
      <c r="BP1653" s="10"/>
      <c r="BQ1653" s="7"/>
      <c r="BS1653" s="1"/>
      <c r="BT1653" s="89"/>
      <c r="BU1653" s="8"/>
      <c r="BV1653" s="9"/>
      <c r="BW1653" s="9"/>
      <c r="BX1653" s="9"/>
      <c r="BY1653" s="9"/>
      <c r="BZ1653" s="9"/>
      <c r="CA1653" s="9"/>
      <c r="CB1653" s="78"/>
      <c r="CC1653" s="78"/>
      <c r="CD1653" s="9"/>
      <c r="CE1653" s="10"/>
      <c r="CF1653" s="7"/>
      <c r="CH1653" s="89"/>
      <c r="CI1653" s="8"/>
      <c r="CJ1653" s="9"/>
      <c r="CK1653" s="9"/>
      <c r="CL1653" s="9"/>
      <c r="CM1653" s="9"/>
      <c r="CN1653" s="9"/>
      <c r="CO1653" s="9"/>
      <c r="CP1653" s="78"/>
      <c r="CQ1653" s="78"/>
      <c r="CR1653" s="9"/>
      <c r="CS1653" s="10"/>
      <c r="CT1653" s="7"/>
      <c r="CU1653" s="250"/>
      <c r="CV1653" s="250"/>
      <c r="CW1653" s="250"/>
      <c r="CX1653" s="250"/>
      <c r="CY1653" s="250"/>
      <c r="CZ1653" s="13"/>
      <c r="DA1653" s="250"/>
      <c r="DI1653" s="250"/>
    </row>
    <row r="1654" spans="1:113" ht="15" customHeight="1">
      <c r="A1654" s="15"/>
      <c r="B1654" s="15"/>
      <c r="C1654" s="9"/>
      <c r="D1654" s="9"/>
      <c r="E1654" s="9"/>
      <c r="F1654" s="9"/>
      <c r="G1654" s="9"/>
      <c r="H1654" s="9"/>
      <c r="I1654" s="9"/>
      <c r="J1654" s="90"/>
      <c r="K1654" s="78"/>
      <c r="L1654" s="9"/>
      <c r="M1654" s="10"/>
      <c r="N1654" s="7"/>
      <c r="P1654" s="15"/>
      <c r="Q1654" s="9"/>
      <c r="R1654" s="9"/>
      <c r="S1654" s="9"/>
      <c r="T1654" s="9"/>
      <c r="U1654" s="9"/>
      <c r="V1654" s="9"/>
      <c r="W1654" s="9"/>
      <c r="X1654" s="90"/>
      <c r="Y1654" s="78"/>
      <c r="Z1654" s="9"/>
      <c r="AA1654" s="10"/>
      <c r="AB1654" s="7"/>
      <c r="AD1654" s="15"/>
      <c r="AE1654" s="9"/>
      <c r="AF1654" s="9"/>
      <c r="AG1654" s="9"/>
      <c r="AH1654" s="9"/>
      <c r="AI1654" s="9"/>
      <c r="AJ1654" s="9"/>
      <c r="AK1654" s="9"/>
      <c r="AL1654" s="90"/>
      <c r="AM1654" s="78"/>
      <c r="AN1654" s="9"/>
      <c r="AO1654" s="10"/>
      <c r="AP1654" s="7"/>
      <c r="AR1654" s="89"/>
      <c r="AS1654" s="8"/>
      <c r="AT1654" s="9"/>
      <c r="AU1654" s="9"/>
      <c r="AV1654" s="9"/>
      <c r="AW1654" s="9"/>
      <c r="AX1654" s="9"/>
      <c r="AY1654" s="9"/>
      <c r="AZ1654" s="90"/>
      <c r="BA1654" s="78"/>
      <c r="BB1654" s="9"/>
      <c r="BC1654" s="10"/>
      <c r="BD1654" s="7"/>
      <c r="BF1654" s="89"/>
      <c r="BG1654" s="8"/>
      <c r="BH1654" s="9"/>
      <c r="BI1654" s="73"/>
      <c r="BJ1654" s="9"/>
      <c r="BK1654" s="9"/>
      <c r="BL1654" s="9"/>
      <c r="BM1654" s="9"/>
      <c r="BN1654" s="78"/>
      <c r="BO1654" s="9"/>
      <c r="BP1654" s="10"/>
      <c r="BQ1654" s="7"/>
      <c r="BS1654" s="1"/>
      <c r="BT1654" s="89"/>
      <c r="BU1654" s="8"/>
      <c r="BV1654" s="9"/>
      <c r="BW1654" s="9"/>
      <c r="BX1654" s="9"/>
      <c r="BY1654" s="9"/>
      <c r="BZ1654" s="9"/>
      <c r="CA1654" s="9"/>
      <c r="CB1654" s="78"/>
      <c r="CC1654" s="78"/>
      <c r="CD1654" s="9"/>
      <c r="CE1654" s="10"/>
      <c r="CF1654" s="7"/>
      <c r="CH1654" s="89"/>
      <c r="CI1654" s="8"/>
      <c r="CJ1654" s="9"/>
      <c r="CK1654" s="9"/>
      <c r="CL1654" s="9"/>
      <c r="CM1654" s="9"/>
      <c r="CN1654" s="9"/>
      <c r="CO1654" s="9"/>
      <c r="CP1654" s="78"/>
      <c r="CQ1654" s="78"/>
      <c r="CR1654" s="9"/>
      <c r="CS1654" s="10"/>
      <c r="CT1654" s="7"/>
      <c r="CU1654" s="250"/>
      <c r="CV1654" s="250"/>
      <c r="CW1654" s="250"/>
      <c r="CX1654" s="250"/>
      <c r="CY1654" s="250"/>
      <c r="CZ1654" s="13"/>
      <c r="DA1654" s="250"/>
      <c r="DI1654" s="250"/>
    </row>
    <row r="1655" spans="1:113" ht="15" customHeight="1">
      <c r="A1655" s="15"/>
      <c r="B1655" s="15"/>
      <c r="C1655" s="9"/>
      <c r="D1655" s="9"/>
      <c r="E1655" s="9"/>
      <c r="F1655" s="9"/>
      <c r="G1655" s="9"/>
      <c r="H1655" s="9"/>
      <c r="I1655" s="9"/>
      <c r="J1655" s="62"/>
      <c r="K1655" s="95"/>
      <c r="L1655" s="9"/>
      <c r="M1655" s="10"/>
      <c r="N1655" s="7"/>
      <c r="P1655" s="15"/>
      <c r="Q1655" s="9"/>
      <c r="R1655" s="9"/>
      <c r="S1655" s="9"/>
      <c r="T1655" s="9"/>
      <c r="U1655" s="9"/>
      <c r="V1655" s="9"/>
      <c r="W1655" s="9"/>
      <c r="X1655" s="62"/>
      <c r="Y1655" s="95"/>
      <c r="Z1655" s="9"/>
      <c r="AA1655" s="10"/>
      <c r="AB1655" s="7"/>
      <c r="AD1655" s="15"/>
      <c r="AE1655" s="9"/>
      <c r="AF1655" s="9"/>
      <c r="AG1655" s="9"/>
      <c r="AH1655" s="9"/>
      <c r="AI1655" s="9"/>
      <c r="AJ1655" s="9"/>
      <c r="AK1655" s="9"/>
      <c r="AL1655" s="62"/>
      <c r="AM1655" s="95"/>
      <c r="AN1655" s="9"/>
      <c r="AO1655" s="10"/>
      <c r="AP1655" s="7"/>
      <c r="AR1655" s="15"/>
      <c r="AS1655" s="8"/>
      <c r="AT1655" s="9"/>
      <c r="AU1655" s="9"/>
      <c r="AV1655" s="9"/>
      <c r="AW1655" s="9"/>
      <c r="AX1655" s="9"/>
      <c r="AY1655" s="9"/>
      <c r="AZ1655" s="90"/>
      <c r="BA1655" s="78"/>
      <c r="BB1655" s="9"/>
      <c r="BC1655" s="10"/>
      <c r="BD1655" s="7"/>
      <c r="BF1655" s="15"/>
      <c r="BG1655" s="8"/>
      <c r="BH1655" s="9"/>
      <c r="BI1655" s="73"/>
      <c r="BJ1655" s="9"/>
      <c r="BK1655" s="9"/>
      <c r="BL1655" s="9"/>
      <c r="BM1655" s="9"/>
      <c r="BN1655" s="78"/>
      <c r="BO1655" s="9"/>
      <c r="BP1655" s="10"/>
      <c r="BQ1655" s="7"/>
      <c r="BS1655" s="1"/>
      <c r="BT1655" s="15"/>
      <c r="BU1655" s="8"/>
      <c r="BV1655" s="9"/>
      <c r="BW1655" s="9"/>
      <c r="BX1655" s="9"/>
      <c r="BY1655" s="9"/>
      <c r="BZ1655" s="9"/>
      <c r="CA1655" s="9"/>
      <c r="CB1655" s="78"/>
      <c r="CC1655" s="78"/>
      <c r="CD1655" s="9"/>
      <c r="CE1655" s="10"/>
      <c r="CF1655" s="7"/>
      <c r="CH1655" s="15"/>
      <c r="CI1655" s="8"/>
      <c r="CJ1655" s="9"/>
      <c r="CK1655" s="9"/>
      <c r="CL1655" s="9"/>
      <c r="CM1655" s="9"/>
      <c r="CN1655" s="9"/>
      <c r="CO1655" s="9"/>
      <c r="CP1655" s="78"/>
      <c r="CQ1655" s="78"/>
      <c r="CR1655" s="9"/>
      <c r="CS1655" s="10"/>
      <c r="CT1655" s="7"/>
      <c r="CU1655" s="250"/>
      <c r="CV1655" s="250"/>
      <c r="CW1655" s="250"/>
      <c r="CX1655" s="250"/>
      <c r="CY1655" s="250"/>
      <c r="CZ1655" s="13"/>
      <c r="DA1655" s="250"/>
      <c r="DI1655" s="250"/>
    </row>
    <row r="1656" spans="1:113" ht="15" customHeight="1" thickBot="1">
      <c r="A1656" s="23"/>
      <c r="B1656" s="23"/>
      <c r="C1656" s="24"/>
      <c r="D1656" s="24"/>
      <c r="E1656" s="24"/>
      <c r="F1656" s="24"/>
      <c r="G1656" s="24"/>
      <c r="H1656" s="24"/>
      <c r="I1656" s="24"/>
      <c r="J1656" s="63"/>
      <c r="K1656" s="24"/>
      <c r="L1656" s="24"/>
      <c r="M1656" s="26"/>
      <c r="N1656" s="7"/>
      <c r="P1656" s="23"/>
      <c r="Q1656" s="24"/>
      <c r="R1656" s="24"/>
      <c r="S1656" s="24"/>
      <c r="T1656" s="24"/>
      <c r="U1656" s="24"/>
      <c r="V1656" s="24"/>
      <c r="W1656" s="24"/>
      <c r="X1656" s="63"/>
      <c r="Y1656" s="24"/>
      <c r="Z1656" s="24"/>
      <c r="AA1656" s="26"/>
      <c r="AB1656" s="7"/>
      <c r="AD1656" s="23"/>
      <c r="AE1656" s="24"/>
      <c r="AF1656" s="24"/>
      <c r="AG1656" s="24"/>
      <c r="AH1656" s="24"/>
      <c r="AI1656" s="24"/>
      <c r="AJ1656" s="24"/>
      <c r="AK1656" s="24"/>
      <c r="AL1656" s="63"/>
      <c r="AM1656" s="24"/>
      <c r="AN1656" s="24"/>
      <c r="AO1656" s="26"/>
      <c r="AP1656" s="7"/>
      <c r="AR1656" s="15"/>
      <c r="AS1656" s="8"/>
      <c r="AT1656" s="9"/>
      <c r="AU1656" s="9"/>
      <c r="AV1656" s="9"/>
      <c r="AW1656" s="9"/>
      <c r="AX1656" s="9"/>
      <c r="AY1656" s="9"/>
      <c r="AZ1656" s="90"/>
      <c r="BA1656" s="78"/>
      <c r="BB1656" s="9"/>
      <c r="BC1656" s="10"/>
      <c r="BD1656" s="7"/>
      <c r="BF1656" s="15"/>
      <c r="BG1656" s="8"/>
      <c r="BH1656" s="9"/>
      <c r="BI1656" s="73"/>
      <c r="BJ1656" s="9"/>
      <c r="BK1656" s="9"/>
      <c r="BL1656" s="9"/>
      <c r="BM1656" s="9"/>
      <c r="BN1656" s="78"/>
      <c r="BO1656" s="9"/>
      <c r="BP1656" s="10"/>
      <c r="BQ1656" s="7"/>
      <c r="BS1656" s="1"/>
      <c r="BT1656" s="15"/>
      <c r="BU1656" s="8"/>
      <c r="BV1656" s="9"/>
      <c r="BW1656" s="9"/>
      <c r="BX1656" s="9"/>
      <c r="BY1656" s="9"/>
      <c r="BZ1656" s="9"/>
      <c r="CA1656" s="9"/>
      <c r="CB1656" s="78"/>
      <c r="CC1656" s="78"/>
      <c r="CD1656" s="9"/>
      <c r="CE1656" s="10"/>
      <c r="CF1656" s="7"/>
      <c r="CH1656" s="15"/>
      <c r="CI1656" s="8"/>
      <c r="CJ1656" s="9"/>
      <c r="CK1656" s="9"/>
      <c r="CL1656" s="9"/>
      <c r="CM1656" s="9"/>
      <c r="CN1656" s="9"/>
      <c r="CO1656" s="9"/>
      <c r="CP1656" s="78"/>
      <c r="CQ1656" s="78"/>
      <c r="CR1656" s="9"/>
      <c r="CS1656" s="10"/>
      <c r="CT1656" s="7"/>
      <c r="CU1656" s="250"/>
      <c r="CV1656" s="250"/>
      <c r="CW1656" s="250"/>
      <c r="CX1656" s="250"/>
      <c r="CY1656" s="250"/>
      <c r="CZ1656" s="13"/>
      <c r="DA1656" s="250"/>
      <c r="DI1656" s="250"/>
    </row>
    <row r="1657" spans="1:113" ht="15" customHeight="1" thickTop="1">
      <c r="A1657" s="89"/>
      <c r="B1657" s="6" t="str">
        <f>IF(A1657="","",SUM(D1657:D1660)+SUM(R1657:R1660)+AT1654+BH1654+SUM(BV1657:BV1660))</f>
        <v/>
      </c>
      <c r="C1657" s="78"/>
      <c r="D1657" s="78" t="str">
        <f t="shared" ref="D1657:D1708" si="3051">IF(C1657="","",C1657-C1653)</f>
        <v/>
      </c>
      <c r="E1657" s="78"/>
      <c r="F1657" s="28" t="str">
        <f t="shared" ref="F1657:F1680" si="3052">IF(E1657="","",E1657-E1653)</f>
        <v/>
      </c>
      <c r="G1657" s="78"/>
      <c r="H1657" s="78" t="str">
        <f t="shared" ref="H1657:H1708" si="3053">IF(G1657="","",G1653+I1653-G1657)</f>
        <v/>
      </c>
      <c r="I1657" s="78"/>
      <c r="J1657" s="90" t="str">
        <f t="shared" ref="J1657:K1657" si="3054">IF(C1657="","",J1653)</f>
        <v/>
      </c>
      <c r="K1657" s="91" t="str">
        <f t="shared" si="3054"/>
        <v/>
      </c>
      <c r="L1657" s="28" t="str">
        <f t="shared" ref="L1657:L1708" si="3055">IF(G1657="","",H1657*K1657)</f>
        <v/>
      </c>
      <c r="M1657" s="29" t="str">
        <f t="shared" ref="M1657:M1708" si="3056">IF(H1657="","",L1657/(D1657*100))</f>
        <v/>
      </c>
      <c r="N1657" s="7"/>
      <c r="P1657" s="89" t="str">
        <f>IF(A1657="","",A1657)</f>
        <v/>
      </c>
      <c r="Q1657" s="78"/>
      <c r="R1657" s="78" t="str">
        <f t="shared" ref="R1657:R1682" si="3057">IF(Q1657="","",Q1657-Q1653)</f>
        <v/>
      </c>
      <c r="S1657" s="78"/>
      <c r="T1657" s="28" t="str">
        <f t="shared" ref="T1657:T1680" si="3058">IF(S1657="","",S1657-S1653)</f>
        <v/>
      </c>
      <c r="U1657" s="78"/>
      <c r="V1657" s="78" t="str">
        <f t="shared" ref="V1657:V1708" si="3059">IF(U1657="","",U1653+W1653-U1657)</f>
        <v/>
      </c>
      <c r="W1657" s="78"/>
      <c r="X1657" s="90" t="str">
        <f t="shared" ref="X1657:Y1657" si="3060">IF(Q1657="","",X1653)</f>
        <v/>
      </c>
      <c r="Y1657" s="91" t="str">
        <f t="shared" si="3060"/>
        <v/>
      </c>
      <c r="Z1657" s="28" t="str">
        <f t="shared" ref="Z1657:Z1708" si="3061">IF(U1657="","",V1657*Y1657)</f>
        <v/>
      </c>
      <c r="AA1657" s="29" t="str">
        <f t="shared" ref="AA1657:AA1708" si="3062">IF(V1657="","",Z1657/(R1657*100))</f>
        <v/>
      </c>
      <c r="AB1657" s="7"/>
      <c r="AD1657" s="89" t="str">
        <f>IF(BQ1657="","",BQ1657)</f>
        <v/>
      </c>
      <c r="AE1657" s="78"/>
      <c r="AF1657" s="78" t="str">
        <f t="shared" ref="AF1657:AF1682" si="3063">IF(AE1657="","",AE1657-AE1653)</f>
        <v/>
      </c>
      <c r="AG1657" s="78"/>
      <c r="AH1657" s="28" t="str">
        <f t="shared" ref="AH1657:AH1680" si="3064">IF(AG1657="","",AG1657-AG1653)</f>
        <v/>
      </c>
      <c r="AI1657" s="78"/>
      <c r="AJ1657" s="78" t="str">
        <f t="shared" ref="AJ1657:AJ1708" si="3065">IF(AI1657="","",AI1653+AK1653-AI1657)</f>
        <v/>
      </c>
      <c r="AK1657" s="78"/>
      <c r="AL1657" s="90" t="str">
        <f t="shared" ref="AL1657:AM1657" si="3066">IF(AE1657="","",AL1653)</f>
        <v/>
      </c>
      <c r="AM1657" s="91" t="str">
        <f t="shared" si="3066"/>
        <v/>
      </c>
      <c r="AN1657" s="28" t="str">
        <f t="shared" ref="AN1657:AN1708" si="3067">IF(AI1657="","",AJ1657*AM1657)</f>
        <v/>
      </c>
      <c r="AO1657" s="29" t="str">
        <f t="shared" ref="AO1657:AO1708" si="3068">IF(AJ1657="","",AN1657/(AF1657*100))</f>
        <v/>
      </c>
      <c r="AP1657" s="7"/>
      <c r="AR1657" s="15"/>
      <c r="AS1657" s="8"/>
      <c r="AT1657" s="9"/>
      <c r="AU1657" s="9"/>
      <c r="AV1657" s="9"/>
      <c r="AW1657" s="9"/>
      <c r="AX1657" s="9"/>
      <c r="AY1657" s="9"/>
      <c r="AZ1657" s="90"/>
      <c r="BA1657" s="78"/>
      <c r="BB1657" s="9"/>
      <c r="BC1657" s="10"/>
      <c r="BD1657" s="7"/>
      <c r="BF1657" s="15"/>
      <c r="BG1657" s="8"/>
      <c r="BH1657" s="9"/>
      <c r="BI1657" s="73"/>
      <c r="BJ1657" s="9"/>
      <c r="BK1657" s="9"/>
      <c r="BL1657" s="9"/>
      <c r="BM1657" s="9"/>
      <c r="BN1657" s="78"/>
      <c r="BO1657" s="9"/>
      <c r="BP1657" s="10"/>
      <c r="BQ1657" s="7"/>
      <c r="BS1657" s="1"/>
      <c r="BT1657" s="15"/>
      <c r="BU1657" s="8"/>
      <c r="BV1657" s="9"/>
      <c r="BW1657" s="9"/>
      <c r="BX1657" s="9"/>
      <c r="BY1657" s="9"/>
      <c r="BZ1657" s="9"/>
      <c r="CA1657" s="9"/>
      <c r="CB1657" s="78"/>
      <c r="CC1657" s="78"/>
      <c r="CD1657" s="9"/>
      <c r="CE1657" s="10"/>
      <c r="CF1657" s="7"/>
      <c r="CH1657" s="15"/>
      <c r="CI1657" s="8"/>
      <c r="CJ1657" s="9"/>
      <c r="CK1657" s="9"/>
      <c r="CL1657" s="9"/>
      <c r="CM1657" s="9"/>
      <c r="CN1657" s="9"/>
      <c r="CO1657" s="9"/>
      <c r="CP1657" s="78"/>
      <c r="CQ1657" s="78"/>
      <c r="CR1657" s="9"/>
      <c r="CS1657" s="10"/>
      <c r="CT1657" s="7"/>
      <c r="CU1657" s="250"/>
      <c r="CV1657" s="250"/>
      <c r="CW1657" s="250"/>
      <c r="CX1657" s="250"/>
      <c r="CY1657" s="250"/>
      <c r="CZ1657" s="13"/>
      <c r="DA1657" s="250"/>
      <c r="DI1657" s="250"/>
    </row>
    <row r="1658" spans="1:113" ht="15" customHeight="1">
      <c r="A1658" s="15"/>
      <c r="B1658" s="15"/>
      <c r="C1658" s="9"/>
      <c r="D1658" s="9" t="str">
        <f t="shared" si="3051"/>
        <v/>
      </c>
      <c r="E1658" s="9"/>
      <c r="F1658" s="9" t="str">
        <f t="shared" si="3052"/>
        <v/>
      </c>
      <c r="G1658" s="9"/>
      <c r="H1658" s="9" t="str">
        <f t="shared" si="3053"/>
        <v/>
      </c>
      <c r="I1658" s="9"/>
      <c r="J1658" s="62" t="str">
        <f t="shared" ref="J1658:K1658" si="3069">IF(C1658="","",J1654)</f>
        <v/>
      </c>
      <c r="K1658" s="95" t="str">
        <f t="shared" si="3069"/>
        <v/>
      </c>
      <c r="L1658" s="9" t="str">
        <f t="shared" si="3055"/>
        <v/>
      </c>
      <c r="M1658" s="10" t="str">
        <f t="shared" si="3056"/>
        <v/>
      </c>
      <c r="N1658" s="7"/>
      <c r="P1658" s="15"/>
      <c r="Q1658" s="9"/>
      <c r="R1658" s="9" t="str">
        <f t="shared" si="3057"/>
        <v/>
      </c>
      <c r="S1658" s="9"/>
      <c r="T1658" s="9" t="str">
        <f t="shared" si="3058"/>
        <v/>
      </c>
      <c r="U1658" s="9"/>
      <c r="V1658" s="9" t="str">
        <f t="shared" si="3059"/>
        <v/>
      </c>
      <c r="W1658" s="9"/>
      <c r="X1658" s="62" t="str">
        <f t="shared" ref="X1658:Y1658" si="3070">IF(Q1658="","",X1654)</f>
        <v/>
      </c>
      <c r="Y1658" s="95" t="str">
        <f t="shared" si="3070"/>
        <v/>
      </c>
      <c r="Z1658" s="9" t="str">
        <f t="shared" si="3061"/>
        <v/>
      </c>
      <c r="AA1658" s="10" t="str">
        <f t="shared" si="3062"/>
        <v/>
      </c>
      <c r="AB1658" s="7"/>
      <c r="AD1658" s="15"/>
      <c r="AE1658" s="9"/>
      <c r="AF1658" s="9" t="str">
        <f t="shared" si="3063"/>
        <v/>
      </c>
      <c r="AG1658" s="9"/>
      <c r="AH1658" s="9" t="str">
        <f t="shared" si="3064"/>
        <v/>
      </c>
      <c r="AI1658" s="9"/>
      <c r="AJ1658" s="9" t="str">
        <f t="shared" si="3065"/>
        <v/>
      </c>
      <c r="AK1658" s="9"/>
      <c r="AL1658" s="62" t="str">
        <f t="shared" ref="AL1658:AM1658" si="3071">IF(AE1658="","",AL1654)</f>
        <v/>
      </c>
      <c r="AM1658" s="95" t="str">
        <f t="shared" si="3071"/>
        <v/>
      </c>
      <c r="AN1658" s="9" t="str">
        <f t="shared" si="3067"/>
        <v/>
      </c>
      <c r="AO1658" s="10" t="str">
        <f t="shared" si="3068"/>
        <v/>
      </c>
      <c r="AP1658" s="7"/>
      <c r="AR1658" s="15"/>
      <c r="AS1658" s="8"/>
      <c r="AT1658" s="9"/>
      <c r="AU1658" s="9"/>
      <c r="AV1658" s="9"/>
      <c r="AW1658" s="9"/>
      <c r="AX1658" s="9"/>
      <c r="AY1658" s="9"/>
      <c r="AZ1658" s="90"/>
      <c r="BA1658" s="78"/>
      <c r="BB1658" s="9"/>
      <c r="BC1658" s="10"/>
      <c r="BD1658" s="7"/>
      <c r="BF1658" s="15"/>
      <c r="BG1658" s="8"/>
      <c r="BH1658" s="9"/>
      <c r="BI1658" s="73"/>
      <c r="BJ1658" s="9"/>
      <c r="BK1658" s="9"/>
      <c r="BL1658" s="9"/>
      <c r="BM1658" s="9"/>
      <c r="BN1658" s="78"/>
      <c r="BO1658" s="9"/>
      <c r="BP1658" s="10"/>
      <c r="BQ1658" s="7"/>
      <c r="BS1658" s="1"/>
      <c r="BT1658" s="15"/>
      <c r="BU1658" s="8"/>
      <c r="BV1658" s="9"/>
      <c r="BW1658" s="9"/>
      <c r="BX1658" s="9"/>
      <c r="BY1658" s="9"/>
      <c r="BZ1658" s="9"/>
      <c r="CA1658" s="9"/>
      <c r="CB1658" s="78"/>
      <c r="CC1658" s="78"/>
      <c r="CD1658" s="9"/>
      <c r="CE1658" s="10"/>
      <c r="CF1658" s="7"/>
      <c r="CH1658" s="15"/>
      <c r="CI1658" s="8"/>
      <c r="CJ1658" s="9"/>
      <c r="CK1658" s="9"/>
      <c r="CL1658" s="9"/>
      <c r="CM1658" s="9"/>
      <c r="CN1658" s="9"/>
      <c r="CO1658" s="9"/>
      <c r="CP1658" s="78"/>
      <c r="CQ1658" s="78"/>
      <c r="CR1658" s="9"/>
      <c r="CS1658" s="10"/>
      <c r="CT1658" s="7"/>
      <c r="CU1658" s="250"/>
      <c r="CV1658" s="250"/>
      <c r="CW1658" s="250"/>
      <c r="CX1658" s="250"/>
      <c r="CY1658" s="250"/>
      <c r="CZ1658" s="13"/>
      <c r="DA1658" s="250"/>
      <c r="DI1658" s="250"/>
    </row>
    <row r="1659" spans="1:113" ht="15" customHeight="1">
      <c r="A1659" s="15"/>
      <c r="B1659" s="15"/>
      <c r="C1659" s="9"/>
      <c r="D1659" s="9" t="str">
        <f t="shared" si="3051"/>
        <v/>
      </c>
      <c r="E1659" s="9"/>
      <c r="F1659" s="9" t="str">
        <f t="shared" si="3052"/>
        <v/>
      </c>
      <c r="G1659" s="9"/>
      <c r="H1659" s="9" t="str">
        <f t="shared" si="3053"/>
        <v/>
      </c>
      <c r="I1659" s="9"/>
      <c r="J1659" s="62" t="str">
        <f t="shared" ref="J1659:K1659" si="3072">IF(C1659="","",J1655)</f>
        <v/>
      </c>
      <c r="K1659" s="9" t="str">
        <f t="shared" si="3072"/>
        <v/>
      </c>
      <c r="L1659" s="9" t="str">
        <f t="shared" si="3055"/>
        <v/>
      </c>
      <c r="M1659" s="10" t="str">
        <f t="shared" si="3056"/>
        <v/>
      </c>
      <c r="N1659" s="7"/>
      <c r="P1659" s="15"/>
      <c r="Q1659" s="9"/>
      <c r="R1659" s="9" t="str">
        <f t="shared" si="3057"/>
        <v/>
      </c>
      <c r="S1659" s="9"/>
      <c r="T1659" s="9" t="str">
        <f t="shared" si="3058"/>
        <v/>
      </c>
      <c r="U1659" s="9"/>
      <c r="V1659" s="9" t="str">
        <f t="shared" si="3059"/>
        <v/>
      </c>
      <c r="W1659" s="9"/>
      <c r="X1659" s="62" t="str">
        <f t="shared" ref="X1659:Y1659" si="3073">IF(Q1659="","",X1655)</f>
        <v/>
      </c>
      <c r="Y1659" s="9" t="str">
        <f t="shared" si="3073"/>
        <v/>
      </c>
      <c r="Z1659" s="9" t="str">
        <f t="shared" si="3061"/>
        <v/>
      </c>
      <c r="AA1659" s="10" t="str">
        <f t="shared" si="3062"/>
        <v/>
      </c>
      <c r="AB1659" s="7"/>
      <c r="AD1659" s="15"/>
      <c r="AE1659" s="9"/>
      <c r="AF1659" s="9" t="str">
        <f t="shared" si="3063"/>
        <v/>
      </c>
      <c r="AG1659" s="9"/>
      <c r="AH1659" s="9" t="str">
        <f t="shared" si="3064"/>
        <v/>
      </c>
      <c r="AI1659" s="9"/>
      <c r="AJ1659" s="9" t="str">
        <f t="shared" si="3065"/>
        <v/>
      </c>
      <c r="AK1659" s="9"/>
      <c r="AL1659" s="62" t="str">
        <f t="shared" ref="AL1659:AM1659" si="3074">IF(AE1659="","",AL1655)</f>
        <v/>
      </c>
      <c r="AM1659" s="9" t="str">
        <f t="shared" si="3074"/>
        <v/>
      </c>
      <c r="AN1659" s="9" t="str">
        <f t="shared" si="3067"/>
        <v/>
      </c>
      <c r="AO1659" s="10" t="str">
        <f t="shared" si="3068"/>
        <v/>
      </c>
      <c r="AP1659" s="7"/>
      <c r="AR1659" s="15"/>
      <c r="AS1659" s="8"/>
      <c r="AT1659" s="9"/>
      <c r="AU1659" s="9"/>
      <c r="AV1659" s="9"/>
      <c r="AW1659" s="9"/>
      <c r="AX1659" s="9"/>
      <c r="AY1659" s="9"/>
      <c r="AZ1659" s="90"/>
      <c r="BA1659" s="78"/>
      <c r="BB1659" s="9"/>
      <c r="BC1659" s="10"/>
      <c r="BD1659" s="7"/>
      <c r="BF1659" s="15"/>
      <c r="BG1659" s="8"/>
      <c r="BH1659" s="9"/>
      <c r="BI1659" s="73"/>
      <c r="BJ1659" s="9"/>
      <c r="BK1659" s="9"/>
      <c r="BL1659" s="9"/>
      <c r="BM1659" s="9"/>
      <c r="BN1659" s="78"/>
      <c r="BO1659" s="9"/>
      <c r="BP1659" s="10"/>
      <c r="BQ1659" s="7"/>
      <c r="BS1659" s="1"/>
      <c r="BT1659" s="15"/>
      <c r="BU1659" s="8"/>
      <c r="BV1659" s="9"/>
      <c r="BW1659" s="9"/>
      <c r="BX1659" s="9"/>
      <c r="BY1659" s="9"/>
      <c r="BZ1659" s="9"/>
      <c r="CA1659" s="9"/>
      <c r="CB1659" s="78"/>
      <c r="CC1659" s="78"/>
      <c r="CD1659" s="9"/>
      <c r="CE1659" s="10"/>
      <c r="CF1659" s="7"/>
      <c r="CH1659" s="15"/>
      <c r="CI1659" s="8"/>
      <c r="CJ1659" s="9"/>
      <c r="CK1659" s="9"/>
      <c r="CL1659" s="9"/>
      <c r="CM1659" s="9"/>
      <c r="CN1659" s="9"/>
      <c r="CO1659" s="9"/>
      <c r="CP1659" s="78"/>
      <c r="CQ1659" s="78"/>
      <c r="CR1659" s="9"/>
      <c r="CS1659" s="10"/>
      <c r="CT1659" s="7"/>
      <c r="CU1659" s="250"/>
      <c r="CV1659" s="250"/>
      <c r="CW1659" s="250"/>
      <c r="CX1659" s="250"/>
      <c r="CY1659" s="250"/>
      <c r="CZ1659" s="13"/>
      <c r="DA1659" s="250"/>
      <c r="DI1659" s="250"/>
    </row>
    <row r="1660" spans="1:113" ht="15" customHeight="1" thickBot="1">
      <c r="A1660" s="23"/>
      <c r="B1660" s="23"/>
      <c r="C1660" s="24"/>
      <c r="D1660" s="24" t="str">
        <f t="shared" si="3051"/>
        <v/>
      </c>
      <c r="E1660" s="24"/>
      <c r="F1660" s="24" t="str">
        <f t="shared" si="3052"/>
        <v/>
      </c>
      <c r="G1660" s="24"/>
      <c r="H1660" s="24" t="str">
        <f t="shared" si="3053"/>
        <v/>
      </c>
      <c r="I1660" s="24"/>
      <c r="J1660" s="63" t="str">
        <f t="shared" ref="J1660:K1660" si="3075">IF(C1660="","",J1656)</f>
        <v/>
      </c>
      <c r="K1660" s="96" t="str">
        <f t="shared" si="3075"/>
        <v/>
      </c>
      <c r="L1660" s="24" t="str">
        <f t="shared" si="3055"/>
        <v/>
      </c>
      <c r="M1660" s="26" t="str">
        <f t="shared" si="3056"/>
        <v/>
      </c>
      <c r="N1660" s="7"/>
      <c r="P1660" s="23"/>
      <c r="Q1660" s="24"/>
      <c r="R1660" s="24" t="str">
        <f t="shared" si="3057"/>
        <v/>
      </c>
      <c r="S1660" s="24"/>
      <c r="T1660" s="24" t="str">
        <f t="shared" si="3058"/>
        <v/>
      </c>
      <c r="U1660" s="24"/>
      <c r="V1660" s="24" t="str">
        <f t="shared" si="3059"/>
        <v/>
      </c>
      <c r="W1660" s="24"/>
      <c r="X1660" s="63" t="str">
        <f t="shared" ref="X1660:Y1660" si="3076">IF(Q1660="","",X1656)</f>
        <v/>
      </c>
      <c r="Y1660" s="96" t="str">
        <f t="shared" si="3076"/>
        <v/>
      </c>
      <c r="Z1660" s="24" t="str">
        <f t="shared" si="3061"/>
        <v/>
      </c>
      <c r="AA1660" s="26" t="str">
        <f t="shared" si="3062"/>
        <v/>
      </c>
      <c r="AB1660" s="7"/>
      <c r="AD1660" s="23"/>
      <c r="AE1660" s="24"/>
      <c r="AF1660" s="24" t="str">
        <f t="shared" si="3063"/>
        <v/>
      </c>
      <c r="AG1660" s="24"/>
      <c r="AH1660" s="24" t="str">
        <f t="shared" si="3064"/>
        <v/>
      </c>
      <c r="AI1660" s="24"/>
      <c r="AJ1660" s="24" t="str">
        <f t="shared" si="3065"/>
        <v/>
      </c>
      <c r="AK1660" s="24"/>
      <c r="AL1660" s="63" t="str">
        <f t="shared" ref="AL1660:AM1660" si="3077">IF(AE1660="","",AL1656)</f>
        <v/>
      </c>
      <c r="AM1660" s="96" t="str">
        <f t="shared" si="3077"/>
        <v/>
      </c>
      <c r="AN1660" s="24" t="str">
        <f t="shared" si="3067"/>
        <v/>
      </c>
      <c r="AO1660" s="26" t="str">
        <f t="shared" si="3068"/>
        <v/>
      </c>
      <c r="AP1660" s="7"/>
      <c r="AR1660" s="89">
        <f>IF(A1681="","",A1681)</f>
        <v>45469</v>
      </c>
      <c r="AS1660" s="9">
        <v>5294</v>
      </c>
      <c r="AT1660" s="9"/>
      <c r="AU1660" s="9">
        <v>2749</v>
      </c>
      <c r="AV1660" s="9"/>
      <c r="AW1660" s="9"/>
      <c r="AX1660" s="9" t="str">
        <f t="shared" ref="AX1660:AX1705" si="3078">IF(AW1660="","",AW1659+AY1659-AW1660)</f>
        <v/>
      </c>
      <c r="AY1660" s="9">
        <v>300</v>
      </c>
      <c r="AZ1660" s="90"/>
      <c r="BA1660" s="78">
        <v>150</v>
      </c>
      <c r="BB1660" s="9"/>
      <c r="BC1660" s="10" t="str">
        <f>IF(BB1660="","",BB1660/(AT1660*100))</f>
        <v/>
      </c>
      <c r="BD1660" s="7"/>
      <c r="BF1660" s="89" t="str">
        <f>IF(N1681="","",N1681)</f>
        <v/>
      </c>
      <c r="BG1660" s="9"/>
      <c r="BH1660" s="9"/>
      <c r="BI1660" s="73"/>
      <c r="BJ1660" s="9"/>
      <c r="BK1660" s="9"/>
      <c r="BL1660" s="9" t="str">
        <f t="shared" ref="BL1660:BL1665" si="3079">IF(BK1660="","",BK1659+BM1659-BK1660)</f>
        <v/>
      </c>
      <c r="BM1660" s="9"/>
      <c r="BN1660" s="78" t="str">
        <f t="shared" ref="BN1660:BN1662" si="3080">IF(BG1660="","",BN1659)</f>
        <v/>
      </c>
      <c r="BO1660" s="9"/>
      <c r="BP1660" s="10" t="str">
        <f>IF(BO1660="","",BO1660/(BH1660*100))</f>
        <v/>
      </c>
      <c r="BQ1660" s="7"/>
      <c r="BS1660" s="1"/>
      <c r="BT1660" s="89" t="str">
        <f>IF(AA1681="","",AA1681)</f>
        <v/>
      </c>
      <c r="BU1660" s="9"/>
      <c r="BV1660" s="9"/>
      <c r="BW1660" s="9"/>
      <c r="BX1660" s="9"/>
      <c r="BY1660" s="9"/>
      <c r="BZ1660" s="9" t="str">
        <f t="shared" ref="BZ1660:BZ1705" si="3081">IF(BY1660="","",BY1659+CA1659-BY1660)</f>
        <v/>
      </c>
      <c r="CA1660" s="9"/>
      <c r="CB1660" s="78"/>
      <c r="CC1660" s="78" t="str">
        <f t="shared" ref="CC1660:CC1662" si="3082">IF(BU1660="","",CC1659)</f>
        <v/>
      </c>
      <c r="CD1660" s="9"/>
      <c r="CE1660" s="10" t="str">
        <f>IF(CD1660="","",CD1660/(BV1660*100))</f>
        <v/>
      </c>
      <c r="CF1660" s="7"/>
      <c r="CH1660" s="89" t="str">
        <f>IF(AN1681="","",AN1681)</f>
        <v/>
      </c>
      <c r="CI1660" s="9"/>
      <c r="CJ1660" s="9"/>
      <c r="CK1660" s="9"/>
      <c r="CL1660" s="9"/>
      <c r="CM1660" s="9"/>
      <c r="CN1660" s="9" t="str">
        <f t="shared" ref="CN1660:CN1705" si="3083">IF(CM1660="","",CM1659+CO1659-CM1660)</f>
        <v/>
      </c>
      <c r="CO1660" s="9"/>
      <c r="CP1660" s="78"/>
      <c r="CQ1660" s="78" t="str">
        <f>IF(CI1660="","",CQ1659)</f>
        <v/>
      </c>
      <c r="CR1660" s="9"/>
      <c r="CS1660" s="10" t="str">
        <f>IF(CR1660="","",CR1660/(CJ1660*100))</f>
        <v/>
      </c>
      <c r="CT1660" s="7"/>
      <c r="CU1660" s="250"/>
      <c r="CV1660" s="250"/>
      <c r="CW1660" s="250"/>
      <c r="CX1660" s="250"/>
      <c r="CY1660" s="250"/>
      <c r="CZ1660" s="13"/>
      <c r="DA1660" s="250"/>
      <c r="DI1660" s="250"/>
    </row>
    <row r="1661" spans="1:113" ht="15" customHeight="1" thickTop="1">
      <c r="A1661" s="89"/>
      <c r="B1661" s="6" t="str">
        <f>IF(A1661="","",SUM(D1661:D1664)+SUM(R1661:R1664)+AT1655+BH1655+SUM(BV1661:BV1664))</f>
        <v/>
      </c>
      <c r="C1661" s="78"/>
      <c r="D1661" s="78" t="str">
        <f t="shared" si="3051"/>
        <v/>
      </c>
      <c r="E1661" s="78"/>
      <c r="F1661" s="28" t="str">
        <f t="shared" si="3052"/>
        <v/>
      </c>
      <c r="G1661" s="78"/>
      <c r="H1661" s="78" t="str">
        <f t="shared" si="3053"/>
        <v/>
      </c>
      <c r="I1661" s="78"/>
      <c r="J1661" s="90" t="str">
        <f t="shared" ref="J1661:K1661" si="3084">IF(C1661="","",J1657)</f>
        <v/>
      </c>
      <c r="K1661" s="91" t="str">
        <f t="shared" si="3084"/>
        <v/>
      </c>
      <c r="L1661" s="28" t="str">
        <f t="shared" si="3055"/>
        <v/>
      </c>
      <c r="M1661" s="29" t="str">
        <f t="shared" si="3056"/>
        <v/>
      </c>
      <c r="N1661" s="7"/>
      <c r="P1661" s="89" t="str">
        <f>IF(A1661="","",A1661)</f>
        <v/>
      </c>
      <c r="Q1661" s="78"/>
      <c r="R1661" s="78" t="str">
        <f t="shared" si="3057"/>
        <v/>
      </c>
      <c r="S1661" s="78"/>
      <c r="T1661" s="28" t="str">
        <f t="shared" si="3058"/>
        <v/>
      </c>
      <c r="U1661" s="78"/>
      <c r="V1661" s="78" t="str">
        <f t="shared" si="3059"/>
        <v/>
      </c>
      <c r="W1661" s="78"/>
      <c r="X1661" s="90" t="str">
        <f t="shared" ref="X1661:Y1661" si="3085">IF(Q1661="","",X1657)</f>
        <v/>
      </c>
      <c r="Y1661" s="91" t="str">
        <f t="shared" si="3085"/>
        <v/>
      </c>
      <c r="Z1661" s="28" t="str">
        <f t="shared" si="3061"/>
        <v/>
      </c>
      <c r="AA1661" s="29" t="str">
        <f t="shared" si="3062"/>
        <v/>
      </c>
      <c r="AB1661" s="7"/>
      <c r="AD1661" s="89" t="str">
        <f>IF(BQ1661="","",BQ1661)</f>
        <v/>
      </c>
      <c r="AE1661" s="78"/>
      <c r="AF1661" s="78" t="str">
        <f t="shared" si="3063"/>
        <v/>
      </c>
      <c r="AG1661" s="78"/>
      <c r="AH1661" s="28" t="str">
        <f t="shared" si="3064"/>
        <v/>
      </c>
      <c r="AI1661" s="78"/>
      <c r="AJ1661" s="78" t="str">
        <f t="shared" si="3065"/>
        <v/>
      </c>
      <c r="AK1661" s="78"/>
      <c r="AL1661" s="90" t="str">
        <f t="shared" ref="AL1661:AM1661" si="3086">IF(AE1661="","",AL1657)</f>
        <v/>
      </c>
      <c r="AM1661" s="91" t="str">
        <f t="shared" si="3086"/>
        <v/>
      </c>
      <c r="AN1661" s="28" t="str">
        <f t="shared" si="3067"/>
        <v/>
      </c>
      <c r="AO1661" s="29" t="str">
        <f t="shared" si="3068"/>
        <v/>
      </c>
      <c r="AP1661" s="7"/>
      <c r="AR1661" s="15">
        <f>IF(A1685="","",A1685)</f>
        <v>45471</v>
      </c>
      <c r="AS1661" s="9">
        <v>5296</v>
      </c>
      <c r="AT1661" s="9">
        <f t="shared" ref="AT1661:AT1704" si="3087">IF(AS1661="","",AS1661-AS1660)</f>
        <v>2</v>
      </c>
      <c r="AU1661" s="9">
        <v>2751</v>
      </c>
      <c r="AV1661" s="9">
        <f t="shared" ref="AV1661:AV1705" si="3088">IF(AU1661="","",AU1661-AU1660)</f>
        <v>2</v>
      </c>
      <c r="AW1661" s="9">
        <v>298</v>
      </c>
      <c r="AX1661" s="9">
        <f t="shared" si="3078"/>
        <v>2</v>
      </c>
      <c r="AY1661" s="9">
        <v>0</v>
      </c>
      <c r="AZ1661" s="90"/>
      <c r="BA1661" s="78">
        <f>IF(AS1661="","",BA1660)</f>
        <v>150</v>
      </c>
      <c r="BB1661" s="9">
        <f t="shared" ref="BB1661:BB1705" si="3089">IF(BA1661="","",AX1661*BA1661)</f>
        <v>300</v>
      </c>
      <c r="BC1661" s="10">
        <f t="shared" ref="BC1661:BC1662" si="3090">IF(BB1661="","",BB1661/(AT1661*1000))</f>
        <v>0.15</v>
      </c>
      <c r="BF1661" s="15" t="str">
        <f>IF(N1685="","",N1685)</f>
        <v/>
      </c>
      <c r="BG1661" s="9"/>
      <c r="BH1661" s="9" t="str">
        <f t="shared" ref="BH1661:BH1665" si="3091">IF(BG1661="","",BG1661-BG1660)</f>
        <v/>
      </c>
      <c r="BI1661" s="73"/>
      <c r="BJ1661" s="9" t="str">
        <f t="shared" ref="BJ1661:BJ1665" si="3092">IF(BI1661="","",BI1661-BI1660)</f>
        <v/>
      </c>
      <c r="BK1661" s="9"/>
      <c r="BL1661" s="9" t="str">
        <f t="shared" si="3079"/>
        <v/>
      </c>
      <c r="BM1661" s="9"/>
      <c r="BN1661" s="78" t="str">
        <f t="shared" si="3080"/>
        <v/>
      </c>
      <c r="BO1661" s="9" t="str">
        <f t="shared" ref="BO1661:BO1662" si="3093">IF(BN1661="","",BL1661*BN1661)</f>
        <v/>
      </c>
      <c r="BP1661" s="10" t="str">
        <f t="shared" ref="BP1661:BP1662" si="3094">IF(BO1661="","",BO1661/(BH1661*1000))</f>
        <v/>
      </c>
      <c r="BQ1661" s="7"/>
      <c r="BS1661" s="1"/>
      <c r="BT1661" s="15"/>
      <c r="BU1661" s="9"/>
      <c r="BV1661" s="9" t="str">
        <f t="shared" ref="BV1661:BV1704" si="3095">IF(BU1661="","",BU1661-BU1660)</f>
        <v/>
      </c>
      <c r="BW1661" s="9"/>
      <c r="BX1661" s="9" t="str">
        <f t="shared" ref="BX1661:BX1705" si="3096">IF(BW1661="","",BW1661-BW1660)</f>
        <v/>
      </c>
      <c r="BY1661" s="9"/>
      <c r="BZ1661" s="9" t="str">
        <f t="shared" si="3081"/>
        <v/>
      </c>
      <c r="CA1661" s="9"/>
      <c r="CB1661" s="78"/>
      <c r="CC1661" s="78" t="str">
        <f t="shared" si="3082"/>
        <v/>
      </c>
      <c r="CD1661" s="9" t="str">
        <f t="shared" ref="CD1661:CD1662" si="3097">IF(CC1661="","",BZ1661*CC1661)</f>
        <v/>
      </c>
      <c r="CE1661" s="10" t="str">
        <f t="shared" ref="CE1661:CE1662" si="3098">IF(CD1661="","",CD1661/(BV1661*1000))</f>
        <v/>
      </c>
      <c r="CF1661" s="7"/>
      <c r="CH1661" s="15"/>
      <c r="CI1661" s="9"/>
      <c r="CJ1661" s="9" t="str">
        <f t="shared" ref="CJ1661:CJ1704" si="3099">IF(CI1661="","",CI1661-CI1660)</f>
        <v/>
      </c>
      <c r="CK1661" s="9"/>
      <c r="CL1661" s="9" t="str">
        <f t="shared" ref="CL1661:CL1705" si="3100">IF(CK1661="","",CK1661-CK1660)</f>
        <v/>
      </c>
      <c r="CM1661" s="9"/>
      <c r="CN1661" s="9" t="str">
        <f t="shared" si="3083"/>
        <v/>
      </c>
      <c r="CO1661" s="9"/>
      <c r="CP1661" s="78"/>
      <c r="CQ1661" s="78" t="str">
        <f>IF(CI1661="","",CQ1660)</f>
        <v/>
      </c>
      <c r="CR1661" s="9" t="str">
        <f>IF(CQ1661="","",CN1661*CQ1661)</f>
        <v/>
      </c>
      <c r="CS1661" s="10" t="str">
        <f>IF(CR1661="","",CR1661/(CJ1661*1000))</f>
        <v/>
      </c>
      <c r="CT1661" s="7"/>
    </row>
    <row r="1662" spans="1:113" ht="15" customHeight="1">
      <c r="A1662" s="15"/>
      <c r="B1662" s="15"/>
      <c r="C1662" s="9"/>
      <c r="D1662" s="9" t="str">
        <f t="shared" si="3051"/>
        <v/>
      </c>
      <c r="E1662" s="9"/>
      <c r="F1662" s="9" t="str">
        <f t="shared" si="3052"/>
        <v/>
      </c>
      <c r="G1662" s="9"/>
      <c r="H1662" s="9" t="str">
        <f t="shared" si="3053"/>
        <v/>
      </c>
      <c r="I1662" s="9"/>
      <c r="J1662" s="62" t="str">
        <f t="shared" ref="J1662:K1662" si="3101">IF(C1662="","",J1658)</f>
        <v/>
      </c>
      <c r="K1662" s="95" t="str">
        <f t="shared" si="3101"/>
        <v/>
      </c>
      <c r="L1662" s="9" t="str">
        <f t="shared" si="3055"/>
        <v/>
      </c>
      <c r="M1662" s="10" t="str">
        <f t="shared" si="3056"/>
        <v/>
      </c>
      <c r="N1662" s="7"/>
      <c r="P1662" s="15"/>
      <c r="Q1662" s="9"/>
      <c r="R1662" s="9" t="str">
        <f t="shared" si="3057"/>
        <v/>
      </c>
      <c r="S1662" s="9"/>
      <c r="T1662" s="9" t="str">
        <f t="shared" si="3058"/>
        <v/>
      </c>
      <c r="U1662" s="9"/>
      <c r="V1662" s="9" t="str">
        <f t="shared" si="3059"/>
        <v/>
      </c>
      <c r="W1662" s="9"/>
      <c r="X1662" s="62" t="str">
        <f t="shared" ref="X1662:Y1662" si="3102">IF(Q1662="","",X1658)</f>
        <v/>
      </c>
      <c r="Y1662" s="95" t="str">
        <f t="shared" si="3102"/>
        <v/>
      </c>
      <c r="Z1662" s="9" t="str">
        <f t="shared" si="3061"/>
        <v/>
      </c>
      <c r="AA1662" s="10" t="str">
        <f t="shared" si="3062"/>
        <v/>
      </c>
      <c r="AB1662" s="7"/>
      <c r="AD1662" s="15"/>
      <c r="AE1662" s="9"/>
      <c r="AF1662" s="9" t="str">
        <f t="shared" si="3063"/>
        <v/>
      </c>
      <c r="AG1662" s="9"/>
      <c r="AH1662" s="9" t="str">
        <f t="shared" si="3064"/>
        <v/>
      </c>
      <c r="AI1662" s="9"/>
      <c r="AJ1662" s="9" t="str">
        <f t="shared" si="3065"/>
        <v/>
      </c>
      <c r="AK1662" s="9"/>
      <c r="AL1662" s="62" t="str">
        <f t="shared" ref="AL1662:AM1662" si="3103">IF(AE1662="","",AL1658)</f>
        <v/>
      </c>
      <c r="AM1662" s="95" t="str">
        <f t="shared" si="3103"/>
        <v/>
      </c>
      <c r="AN1662" s="9" t="str">
        <f t="shared" si="3067"/>
        <v/>
      </c>
      <c r="AO1662" s="10" t="str">
        <f t="shared" si="3068"/>
        <v/>
      </c>
      <c r="AP1662" s="7"/>
      <c r="AR1662" s="15">
        <f>IF(A1689="","",A1689)</f>
        <v>45474</v>
      </c>
      <c r="AS1662" s="9">
        <v>5301</v>
      </c>
      <c r="AT1662" s="9">
        <f t="shared" si="3087"/>
        <v>5</v>
      </c>
      <c r="AU1662" s="9">
        <v>2756</v>
      </c>
      <c r="AV1662" s="9">
        <f t="shared" si="3088"/>
        <v>5</v>
      </c>
      <c r="AW1662" s="9">
        <v>293</v>
      </c>
      <c r="AX1662" s="9">
        <f t="shared" si="3078"/>
        <v>5</v>
      </c>
      <c r="AY1662" s="9">
        <v>0</v>
      </c>
      <c r="AZ1662" s="90"/>
      <c r="BA1662" s="78">
        <v>150</v>
      </c>
      <c r="BB1662" s="9">
        <f t="shared" si="3089"/>
        <v>750</v>
      </c>
      <c r="BC1662" s="10">
        <f t="shared" si="3090"/>
        <v>0.15</v>
      </c>
      <c r="BF1662" s="15" t="str">
        <f>IF(N1689="","",N1689)</f>
        <v/>
      </c>
      <c r="BG1662" s="9"/>
      <c r="BH1662" s="9" t="str">
        <f t="shared" si="3091"/>
        <v/>
      </c>
      <c r="BI1662" s="73"/>
      <c r="BJ1662" s="9" t="str">
        <f t="shared" si="3092"/>
        <v/>
      </c>
      <c r="BK1662" s="9"/>
      <c r="BL1662" s="9" t="str">
        <f t="shared" si="3079"/>
        <v/>
      </c>
      <c r="BM1662" s="9"/>
      <c r="BN1662" s="78" t="str">
        <f t="shared" si="3080"/>
        <v/>
      </c>
      <c r="BO1662" s="9" t="str">
        <f t="shared" si="3093"/>
        <v/>
      </c>
      <c r="BP1662" s="10" t="str">
        <f t="shared" si="3094"/>
        <v/>
      </c>
      <c r="BQ1662" s="7"/>
      <c r="BS1662" s="1"/>
      <c r="BT1662" s="15"/>
      <c r="BU1662" s="9"/>
      <c r="BV1662" s="9" t="str">
        <f t="shared" si="3095"/>
        <v/>
      </c>
      <c r="BW1662" s="9"/>
      <c r="BX1662" s="9" t="str">
        <f t="shared" si="3096"/>
        <v/>
      </c>
      <c r="BY1662" s="9"/>
      <c r="BZ1662" s="9" t="str">
        <f t="shared" si="3081"/>
        <v/>
      </c>
      <c r="CA1662" s="9"/>
      <c r="CB1662" s="78"/>
      <c r="CC1662" s="78" t="str">
        <f t="shared" si="3082"/>
        <v/>
      </c>
      <c r="CD1662" s="9" t="str">
        <f t="shared" si="3097"/>
        <v/>
      </c>
      <c r="CE1662" s="10" t="str">
        <f t="shared" si="3098"/>
        <v/>
      </c>
      <c r="CF1662" s="7"/>
      <c r="CH1662" s="15"/>
      <c r="CI1662" s="9"/>
      <c r="CJ1662" s="9" t="str">
        <f t="shared" si="3099"/>
        <v/>
      </c>
      <c r="CK1662" s="9"/>
      <c r="CL1662" s="9" t="str">
        <f t="shared" si="3100"/>
        <v/>
      </c>
      <c r="CM1662" s="9"/>
      <c r="CN1662" s="9" t="str">
        <f t="shared" si="3083"/>
        <v/>
      </c>
      <c r="CO1662" s="9"/>
      <c r="CP1662" s="78"/>
      <c r="CQ1662" s="78" t="str">
        <f>IF(CI1662="","",CQ1661)</f>
        <v/>
      </c>
      <c r="CR1662" s="9" t="str">
        <f>IF(CQ1662="","",CN1662*CQ1662)</f>
        <v/>
      </c>
      <c r="CS1662" s="10" t="str">
        <f>IF(CR1662="","",CR1662/(CJ1662*1000))</f>
        <v/>
      </c>
      <c r="CT1662" s="7"/>
    </row>
    <row r="1663" spans="1:113" ht="15" customHeight="1">
      <c r="A1663" s="15"/>
      <c r="B1663" s="15"/>
      <c r="C1663" s="9"/>
      <c r="D1663" s="9" t="str">
        <f t="shared" si="3051"/>
        <v/>
      </c>
      <c r="E1663" s="9"/>
      <c r="F1663" s="9" t="str">
        <f t="shared" si="3052"/>
        <v/>
      </c>
      <c r="G1663" s="9"/>
      <c r="H1663" s="9" t="str">
        <f t="shared" si="3053"/>
        <v/>
      </c>
      <c r="I1663" s="9"/>
      <c r="J1663" s="62" t="str">
        <f t="shared" ref="J1663:K1663" si="3104">IF(C1663="","",J1659)</f>
        <v/>
      </c>
      <c r="K1663" s="9" t="str">
        <f t="shared" si="3104"/>
        <v/>
      </c>
      <c r="L1663" s="9" t="str">
        <f t="shared" si="3055"/>
        <v/>
      </c>
      <c r="M1663" s="10" t="str">
        <f t="shared" si="3056"/>
        <v/>
      </c>
      <c r="N1663" s="7"/>
      <c r="P1663" s="15"/>
      <c r="Q1663" s="9"/>
      <c r="R1663" s="9" t="str">
        <f t="shared" si="3057"/>
        <v/>
      </c>
      <c r="S1663" s="9"/>
      <c r="T1663" s="9" t="str">
        <f t="shared" si="3058"/>
        <v/>
      </c>
      <c r="U1663" s="9"/>
      <c r="V1663" s="9" t="str">
        <f t="shared" si="3059"/>
        <v/>
      </c>
      <c r="W1663" s="9"/>
      <c r="X1663" s="62" t="str">
        <f t="shared" ref="X1663:Y1663" si="3105">IF(Q1663="","",X1659)</f>
        <v/>
      </c>
      <c r="Y1663" s="9" t="str">
        <f t="shared" si="3105"/>
        <v/>
      </c>
      <c r="Z1663" s="9" t="str">
        <f t="shared" si="3061"/>
        <v/>
      </c>
      <c r="AA1663" s="10" t="str">
        <f t="shared" si="3062"/>
        <v/>
      </c>
      <c r="AB1663" s="7"/>
      <c r="AD1663" s="15"/>
      <c r="AE1663" s="9"/>
      <c r="AF1663" s="9" t="str">
        <f t="shared" si="3063"/>
        <v/>
      </c>
      <c r="AG1663" s="9"/>
      <c r="AH1663" s="9" t="str">
        <f t="shared" si="3064"/>
        <v/>
      </c>
      <c r="AI1663" s="9"/>
      <c r="AJ1663" s="9" t="str">
        <f t="shared" si="3065"/>
        <v/>
      </c>
      <c r="AK1663" s="9"/>
      <c r="AL1663" s="62" t="str">
        <f t="shared" ref="AL1663:AM1663" si="3106">IF(AE1663="","",AL1659)</f>
        <v/>
      </c>
      <c r="AM1663" s="9" t="str">
        <f t="shared" si="3106"/>
        <v/>
      </c>
      <c r="AN1663" s="9" t="str">
        <f t="shared" si="3067"/>
        <v/>
      </c>
      <c r="AO1663" s="10" t="str">
        <f t="shared" si="3068"/>
        <v/>
      </c>
      <c r="AP1663" s="7"/>
      <c r="AR1663" s="15">
        <f>IF(A1693="","",A1693)</f>
        <v>45481</v>
      </c>
      <c r="AS1663" s="9">
        <v>5318</v>
      </c>
      <c r="AT1663" s="9">
        <f t="shared" si="3087"/>
        <v>17</v>
      </c>
      <c r="AU1663" s="9">
        <v>2773</v>
      </c>
      <c r="AV1663" s="9">
        <f t="shared" si="3088"/>
        <v>17</v>
      </c>
      <c r="AW1663" s="9">
        <v>276</v>
      </c>
      <c r="AX1663" s="9">
        <f t="shared" si="3078"/>
        <v>17</v>
      </c>
      <c r="AY1663" s="9">
        <v>0</v>
      </c>
      <c r="AZ1663" s="90"/>
      <c r="BA1663" s="78">
        <f t="shared" ref="BA1663:BA1669" si="3107">IF(AS1663="","",BA1662)</f>
        <v>150</v>
      </c>
      <c r="BB1663" s="9">
        <f t="shared" si="3089"/>
        <v>2550</v>
      </c>
      <c r="BC1663" s="10">
        <f t="shared" ref="BC1663:BC1705" si="3108">IF(BB1663="","",BB1663/(AT1663*100))</f>
        <v>1.5</v>
      </c>
      <c r="BF1663" s="15">
        <v>45482</v>
      </c>
      <c r="BG1663" s="9">
        <v>0</v>
      </c>
      <c r="BH1663" s="9">
        <f t="shared" si="3091"/>
        <v>0</v>
      </c>
      <c r="BI1663" s="73">
        <v>0</v>
      </c>
      <c r="BJ1663" s="9">
        <f t="shared" si="3092"/>
        <v>0</v>
      </c>
      <c r="BK1663" s="9"/>
      <c r="BL1663" s="9" t="str">
        <f t="shared" si="3079"/>
        <v/>
      </c>
      <c r="BM1663" s="9">
        <v>16</v>
      </c>
      <c r="BN1663" s="78">
        <v>690</v>
      </c>
      <c r="BO1663" s="9"/>
      <c r="BP1663" s="10" t="str">
        <f t="shared" ref="BP1663:BP1665" si="3109">IF(BO1663="","",BO1663/(BH1663*100))</f>
        <v/>
      </c>
      <c r="BQ1663" s="7" t="s">
        <v>571</v>
      </c>
      <c r="BS1663" s="1"/>
      <c r="BT1663" s="15">
        <v>45482</v>
      </c>
      <c r="BU1663" s="9">
        <v>0</v>
      </c>
      <c r="BV1663" s="9">
        <f t="shared" si="3095"/>
        <v>0</v>
      </c>
      <c r="BW1663" s="9">
        <v>0</v>
      </c>
      <c r="BX1663" s="9">
        <f t="shared" si="3096"/>
        <v>0</v>
      </c>
      <c r="BY1663" s="9"/>
      <c r="BZ1663" s="9" t="str">
        <f t="shared" si="3081"/>
        <v/>
      </c>
      <c r="CA1663" s="9">
        <v>20</v>
      </c>
      <c r="CB1663" s="78"/>
      <c r="CC1663" s="78">
        <v>495</v>
      </c>
      <c r="CD1663" s="9"/>
      <c r="CE1663" s="10" t="str">
        <f t="shared" ref="CE1663:CE1705" si="3110">IF(CD1663="","",CD1663/(BV1663*100))</f>
        <v/>
      </c>
      <c r="CF1663" s="7" t="s">
        <v>572</v>
      </c>
      <c r="CH1663" s="15">
        <v>45482</v>
      </c>
      <c r="CI1663" s="9">
        <v>0</v>
      </c>
      <c r="CJ1663" s="9">
        <f t="shared" si="3099"/>
        <v>0</v>
      </c>
      <c r="CK1663" s="9">
        <v>0</v>
      </c>
      <c r="CL1663" s="9">
        <f t="shared" si="3100"/>
        <v>0</v>
      </c>
      <c r="CM1663" s="9"/>
      <c r="CN1663" s="9" t="str">
        <f t="shared" si="3083"/>
        <v/>
      </c>
      <c r="CO1663" s="9">
        <v>20</v>
      </c>
      <c r="CP1663" s="78"/>
      <c r="CQ1663" s="78">
        <v>495</v>
      </c>
      <c r="CR1663" s="9"/>
      <c r="CS1663" s="10" t="str">
        <f t="shared" ref="CS1663:CS1705" si="3111">IF(CR1663="","",CR1663/(CJ1663*100))</f>
        <v/>
      </c>
      <c r="CT1663" s="7" t="s">
        <v>572</v>
      </c>
    </row>
    <row r="1664" spans="1:113" ht="15" customHeight="1" thickBot="1">
      <c r="A1664" s="23"/>
      <c r="B1664" s="23"/>
      <c r="C1664" s="24"/>
      <c r="D1664" s="24" t="str">
        <f t="shared" si="3051"/>
        <v/>
      </c>
      <c r="E1664" s="24"/>
      <c r="F1664" s="24" t="str">
        <f t="shared" si="3052"/>
        <v/>
      </c>
      <c r="G1664" s="24"/>
      <c r="H1664" s="24" t="str">
        <f t="shared" si="3053"/>
        <v/>
      </c>
      <c r="I1664" s="24"/>
      <c r="J1664" s="63" t="str">
        <f t="shared" ref="J1664:K1664" si="3112">IF(C1664="","",J1660)</f>
        <v/>
      </c>
      <c r="K1664" s="96" t="str">
        <f t="shared" si="3112"/>
        <v/>
      </c>
      <c r="L1664" s="24" t="str">
        <f t="shared" si="3055"/>
        <v/>
      </c>
      <c r="M1664" s="26" t="str">
        <f t="shared" si="3056"/>
        <v/>
      </c>
      <c r="N1664" s="7"/>
      <c r="P1664" s="23"/>
      <c r="Q1664" s="24"/>
      <c r="R1664" s="24" t="str">
        <f t="shared" si="3057"/>
        <v/>
      </c>
      <c r="S1664" s="24"/>
      <c r="T1664" s="24" t="str">
        <f t="shared" si="3058"/>
        <v/>
      </c>
      <c r="U1664" s="24"/>
      <c r="V1664" s="24" t="str">
        <f t="shared" si="3059"/>
        <v/>
      </c>
      <c r="W1664" s="24"/>
      <c r="X1664" s="63" t="str">
        <f t="shared" ref="X1664:Y1664" si="3113">IF(Q1664="","",X1660)</f>
        <v/>
      </c>
      <c r="Y1664" s="96" t="str">
        <f t="shared" si="3113"/>
        <v/>
      </c>
      <c r="Z1664" s="24" t="str">
        <f t="shared" si="3061"/>
        <v/>
      </c>
      <c r="AA1664" s="26" t="str">
        <f t="shared" si="3062"/>
        <v/>
      </c>
      <c r="AB1664" s="7"/>
      <c r="AD1664" s="23"/>
      <c r="AE1664" s="24"/>
      <c r="AF1664" s="24" t="str">
        <f t="shared" si="3063"/>
        <v/>
      </c>
      <c r="AG1664" s="24"/>
      <c r="AH1664" s="24" t="str">
        <f t="shared" si="3064"/>
        <v/>
      </c>
      <c r="AI1664" s="24"/>
      <c r="AJ1664" s="24" t="str">
        <f t="shared" si="3065"/>
        <v/>
      </c>
      <c r="AK1664" s="24"/>
      <c r="AL1664" s="63" t="str">
        <f t="shared" ref="AL1664:AM1664" si="3114">IF(AE1664="","",AL1660)</f>
        <v/>
      </c>
      <c r="AM1664" s="96" t="str">
        <f t="shared" si="3114"/>
        <v/>
      </c>
      <c r="AN1664" s="24" t="str">
        <f t="shared" si="3067"/>
        <v/>
      </c>
      <c r="AO1664" s="26" t="str">
        <f t="shared" si="3068"/>
        <v/>
      </c>
      <c r="AP1664" s="7"/>
      <c r="AR1664" s="15">
        <f>IF(A1697="","",A1697)</f>
        <v>45488</v>
      </c>
      <c r="AS1664" s="9"/>
      <c r="AT1664" s="9" t="str">
        <f t="shared" si="3087"/>
        <v/>
      </c>
      <c r="AU1664" s="9"/>
      <c r="AV1664" s="9" t="str">
        <f t="shared" si="3088"/>
        <v/>
      </c>
      <c r="AW1664" s="9"/>
      <c r="AX1664" s="9" t="str">
        <f t="shared" si="3078"/>
        <v/>
      </c>
      <c r="AY1664" s="9"/>
      <c r="AZ1664" s="90"/>
      <c r="BA1664" s="78" t="str">
        <f t="shared" si="3107"/>
        <v/>
      </c>
      <c r="BB1664" s="9" t="str">
        <f t="shared" si="3089"/>
        <v/>
      </c>
      <c r="BC1664" s="10" t="str">
        <f t="shared" si="3108"/>
        <v/>
      </c>
      <c r="BF1664" s="15">
        <f>IF(A1697="","",A1697)</f>
        <v>45488</v>
      </c>
      <c r="BG1664" s="9">
        <v>122</v>
      </c>
      <c r="BH1664" s="9">
        <f t="shared" si="3091"/>
        <v>122</v>
      </c>
      <c r="BI1664" s="73">
        <v>4</v>
      </c>
      <c r="BJ1664" s="9">
        <f t="shared" si="3092"/>
        <v>4</v>
      </c>
      <c r="BK1664" s="9">
        <v>12</v>
      </c>
      <c r="BL1664" s="9">
        <f t="shared" si="3079"/>
        <v>4</v>
      </c>
      <c r="BM1664" s="9">
        <v>0</v>
      </c>
      <c r="BN1664" s="78">
        <f t="shared" ref="BN1664:BN1665" si="3115">IF(BG1664="","",BN1663)</f>
        <v>690</v>
      </c>
      <c r="BO1664" s="9">
        <f t="shared" ref="BO1664:BO1665" si="3116">IF(BN1664="","",BL1664*BN1664)</f>
        <v>2760</v>
      </c>
      <c r="BP1664" s="10">
        <f t="shared" si="3109"/>
        <v>0.2262295081967213</v>
      </c>
      <c r="BQ1664" s="7"/>
      <c r="BS1664" s="1"/>
      <c r="BT1664" s="15">
        <f>IF(A1697="","",A1697)</f>
        <v>45488</v>
      </c>
      <c r="BU1664" s="9">
        <v>161</v>
      </c>
      <c r="BV1664" s="9">
        <f t="shared" si="3095"/>
        <v>161</v>
      </c>
      <c r="BW1664" s="9">
        <v>8</v>
      </c>
      <c r="BX1664" s="9">
        <f t="shared" si="3096"/>
        <v>8</v>
      </c>
      <c r="BY1664" s="9">
        <v>10</v>
      </c>
      <c r="BZ1664" s="9">
        <f t="shared" si="3081"/>
        <v>10</v>
      </c>
      <c r="CA1664" s="9">
        <v>8</v>
      </c>
      <c r="CB1664" s="78"/>
      <c r="CC1664" s="78">
        <f t="shared" ref="CC1664:CC1669" si="3117">IF(BU1664="","",CC1663)</f>
        <v>495</v>
      </c>
      <c r="CD1664" s="9">
        <f t="shared" ref="CD1664:CD1705" si="3118">IF(CC1664="","",BZ1664*CC1664)</f>
        <v>4950</v>
      </c>
      <c r="CE1664" s="10">
        <f t="shared" si="3110"/>
        <v>0.30745341614906835</v>
      </c>
      <c r="CF1664" s="7" t="s">
        <v>573</v>
      </c>
      <c r="CH1664" s="15" t="str">
        <f>IF(N1697="","",N1697)</f>
        <v/>
      </c>
      <c r="CI1664" s="9">
        <v>161</v>
      </c>
      <c r="CJ1664" s="9">
        <f t="shared" si="3099"/>
        <v>161</v>
      </c>
      <c r="CK1664" s="9">
        <v>8</v>
      </c>
      <c r="CL1664" s="9">
        <f t="shared" si="3100"/>
        <v>8</v>
      </c>
      <c r="CM1664" s="9">
        <v>10</v>
      </c>
      <c r="CN1664" s="9">
        <f t="shared" si="3083"/>
        <v>10</v>
      </c>
      <c r="CO1664" s="9">
        <v>8</v>
      </c>
      <c r="CP1664" s="78"/>
      <c r="CQ1664" s="78">
        <f t="shared" ref="CQ1664:CQ1669" si="3119">IF(CI1664="","",CQ1663)</f>
        <v>495</v>
      </c>
      <c r="CR1664" s="9">
        <f t="shared" ref="CR1664:CR1705" si="3120">IF(CQ1664="","",CN1664*CQ1664)</f>
        <v>4950</v>
      </c>
      <c r="CS1664" s="10">
        <f t="shared" si="3111"/>
        <v>0.30745341614906835</v>
      </c>
      <c r="CT1664" s="7" t="s">
        <v>573</v>
      </c>
    </row>
    <row r="1665" spans="1:98" ht="15" customHeight="1" thickTop="1">
      <c r="A1665" s="89"/>
      <c r="B1665" s="6" t="str">
        <f>IF(A1665="","",SUM(D1665:D1668)+SUM(R1665:R1668)+AT1656+BH1656+SUM(BV1665:BV1668))</f>
        <v/>
      </c>
      <c r="C1665" s="78"/>
      <c r="D1665" s="78" t="str">
        <f t="shared" si="3051"/>
        <v/>
      </c>
      <c r="E1665" s="78"/>
      <c r="F1665" s="78" t="str">
        <f t="shared" si="3052"/>
        <v/>
      </c>
      <c r="G1665" s="78"/>
      <c r="H1665" s="78" t="str">
        <f t="shared" si="3053"/>
        <v/>
      </c>
      <c r="I1665" s="78"/>
      <c r="J1665" s="90" t="str">
        <f t="shared" ref="J1665:K1665" si="3121">IF(C1665="","",J1661)</f>
        <v/>
      </c>
      <c r="K1665" s="91" t="str">
        <f t="shared" si="3121"/>
        <v/>
      </c>
      <c r="L1665" s="28" t="str">
        <f t="shared" si="3055"/>
        <v/>
      </c>
      <c r="M1665" s="29" t="str">
        <f t="shared" si="3056"/>
        <v/>
      </c>
      <c r="N1665" s="7"/>
      <c r="P1665" s="89" t="str">
        <f>IF(A1665="","",A1665)</f>
        <v/>
      </c>
      <c r="Q1665" s="78"/>
      <c r="R1665" s="78" t="str">
        <f t="shared" si="3057"/>
        <v/>
      </c>
      <c r="S1665" s="78"/>
      <c r="T1665" s="78" t="str">
        <f t="shared" si="3058"/>
        <v/>
      </c>
      <c r="U1665" s="78"/>
      <c r="V1665" s="78" t="str">
        <f t="shared" si="3059"/>
        <v/>
      </c>
      <c r="W1665" s="78"/>
      <c r="X1665" s="90" t="str">
        <f t="shared" ref="X1665:Y1665" si="3122">IF(Q1665="","",X1661)</f>
        <v/>
      </c>
      <c r="Y1665" s="91" t="str">
        <f t="shared" si="3122"/>
        <v/>
      </c>
      <c r="Z1665" s="28" t="str">
        <f t="shared" si="3061"/>
        <v/>
      </c>
      <c r="AA1665" s="29" t="str">
        <f t="shared" si="3062"/>
        <v/>
      </c>
      <c r="AB1665" s="7"/>
      <c r="AD1665" s="89" t="str">
        <f>IF(BQ1665="","",BQ1665)</f>
        <v/>
      </c>
      <c r="AE1665" s="78"/>
      <c r="AF1665" s="78" t="str">
        <f t="shared" si="3063"/>
        <v/>
      </c>
      <c r="AG1665" s="78"/>
      <c r="AH1665" s="78" t="str">
        <f t="shared" si="3064"/>
        <v/>
      </c>
      <c r="AI1665" s="78"/>
      <c r="AJ1665" s="78" t="str">
        <f t="shared" si="3065"/>
        <v/>
      </c>
      <c r="AK1665" s="78"/>
      <c r="AL1665" s="90" t="str">
        <f t="shared" ref="AL1665:AM1665" si="3123">IF(AE1665="","",AL1661)</f>
        <v/>
      </c>
      <c r="AM1665" s="91" t="str">
        <f t="shared" si="3123"/>
        <v/>
      </c>
      <c r="AN1665" s="28" t="str">
        <f t="shared" si="3067"/>
        <v/>
      </c>
      <c r="AO1665" s="29" t="str">
        <f t="shared" si="3068"/>
        <v/>
      </c>
      <c r="AP1665" s="7"/>
      <c r="AR1665" s="15" t="str">
        <f>IF(A1692="","",A1692)</f>
        <v/>
      </c>
      <c r="AS1665" s="9"/>
      <c r="AT1665" s="9" t="str">
        <f t="shared" si="3087"/>
        <v/>
      </c>
      <c r="AU1665" s="9"/>
      <c r="AV1665" s="9" t="str">
        <f t="shared" si="3088"/>
        <v/>
      </c>
      <c r="AW1665" s="9"/>
      <c r="AX1665" s="9" t="str">
        <f t="shared" si="3078"/>
        <v/>
      </c>
      <c r="AY1665" s="9"/>
      <c r="AZ1665" s="90"/>
      <c r="BA1665" s="78" t="str">
        <f t="shared" si="3107"/>
        <v/>
      </c>
      <c r="BB1665" s="9" t="str">
        <f t="shared" si="3089"/>
        <v/>
      </c>
      <c r="BC1665" s="10" t="str">
        <f t="shared" si="3108"/>
        <v/>
      </c>
      <c r="BF1665" s="15">
        <f>IF(A1701="","",A1701)</f>
        <v>45490</v>
      </c>
      <c r="BG1665" s="9">
        <v>150</v>
      </c>
      <c r="BH1665" s="9">
        <f t="shared" si="3091"/>
        <v>28</v>
      </c>
      <c r="BI1665" s="73">
        <v>5</v>
      </c>
      <c r="BJ1665" s="9">
        <f t="shared" si="3092"/>
        <v>1</v>
      </c>
      <c r="BK1665" s="9">
        <v>11</v>
      </c>
      <c r="BL1665" s="9">
        <f t="shared" si="3079"/>
        <v>1</v>
      </c>
      <c r="BM1665" s="9">
        <v>2</v>
      </c>
      <c r="BN1665" s="78">
        <f t="shared" si="3115"/>
        <v>690</v>
      </c>
      <c r="BO1665" s="9">
        <f t="shared" si="3116"/>
        <v>690</v>
      </c>
      <c r="BP1665" s="10">
        <f t="shared" si="3109"/>
        <v>0.24642857142857144</v>
      </c>
      <c r="BQ1665" s="7"/>
      <c r="BS1665" s="1"/>
      <c r="BT1665" s="15">
        <f>IF(A1701="","",A1701)</f>
        <v>45490</v>
      </c>
      <c r="BU1665" s="9">
        <v>202</v>
      </c>
      <c r="BV1665" s="9">
        <f t="shared" si="3095"/>
        <v>41</v>
      </c>
      <c r="BW1665" s="9">
        <v>12</v>
      </c>
      <c r="BX1665" s="9">
        <f t="shared" si="3096"/>
        <v>4</v>
      </c>
      <c r="BY1665" s="9">
        <v>14</v>
      </c>
      <c r="BZ1665" s="9">
        <f t="shared" si="3081"/>
        <v>4</v>
      </c>
      <c r="CA1665" s="9">
        <v>0</v>
      </c>
      <c r="CB1665" s="78"/>
      <c r="CC1665" s="78">
        <f t="shared" si="3117"/>
        <v>495</v>
      </c>
      <c r="CD1665" s="9">
        <f t="shared" si="3118"/>
        <v>1980</v>
      </c>
      <c r="CE1665" s="10">
        <f t="shared" si="3110"/>
        <v>0.48292682926829267</v>
      </c>
      <c r="CF1665" s="7" t="s">
        <v>573</v>
      </c>
      <c r="CH1665" s="15" t="str">
        <f>IF(N1701="","",N1701)</f>
        <v/>
      </c>
      <c r="CI1665" s="9">
        <v>202</v>
      </c>
      <c r="CJ1665" s="9">
        <f t="shared" si="3099"/>
        <v>41</v>
      </c>
      <c r="CK1665" s="9">
        <v>12</v>
      </c>
      <c r="CL1665" s="9">
        <f t="shared" si="3100"/>
        <v>4</v>
      </c>
      <c r="CM1665" s="9">
        <v>14</v>
      </c>
      <c r="CN1665" s="9">
        <f t="shared" si="3083"/>
        <v>4</v>
      </c>
      <c r="CO1665" s="9">
        <v>0</v>
      </c>
      <c r="CP1665" s="78"/>
      <c r="CQ1665" s="78">
        <f t="shared" si="3119"/>
        <v>495</v>
      </c>
      <c r="CR1665" s="9">
        <f t="shared" si="3120"/>
        <v>1980</v>
      </c>
      <c r="CS1665" s="10">
        <f t="shared" si="3111"/>
        <v>0.48292682926829267</v>
      </c>
      <c r="CT1665" s="7" t="s">
        <v>573</v>
      </c>
    </row>
    <row r="1666" spans="1:98" ht="15" customHeight="1">
      <c r="A1666" s="2"/>
      <c r="B1666" s="15"/>
      <c r="C1666" s="9"/>
      <c r="D1666" s="9" t="str">
        <f t="shared" si="3051"/>
        <v/>
      </c>
      <c r="E1666" s="9"/>
      <c r="F1666" s="9" t="str">
        <f t="shared" si="3052"/>
        <v/>
      </c>
      <c r="G1666" s="9"/>
      <c r="H1666" s="9" t="str">
        <f t="shared" si="3053"/>
        <v/>
      </c>
      <c r="I1666" s="9"/>
      <c r="J1666" s="62" t="str">
        <f t="shared" ref="J1666:K1666" si="3124">IF(C1666="","",J1662)</f>
        <v/>
      </c>
      <c r="K1666" s="95" t="str">
        <f t="shared" si="3124"/>
        <v/>
      </c>
      <c r="L1666" s="9" t="str">
        <f t="shared" si="3055"/>
        <v/>
      </c>
      <c r="M1666" s="10" t="str">
        <f t="shared" si="3056"/>
        <v/>
      </c>
      <c r="N1666" s="7"/>
      <c r="P1666" s="15"/>
      <c r="Q1666" s="9"/>
      <c r="R1666" s="9" t="str">
        <f t="shared" si="3057"/>
        <v/>
      </c>
      <c r="S1666" s="9"/>
      <c r="T1666" s="9" t="str">
        <f t="shared" si="3058"/>
        <v/>
      </c>
      <c r="U1666" s="9"/>
      <c r="V1666" s="9" t="str">
        <f t="shared" si="3059"/>
        <v/>
      </c>
      <c r="W1666" s="9"/>
      <c r="X1666" s="62" t="str">
        <f t="shared" ref="X1666:Y1666" si="3125">IF(Q1666="","",X1662)</f>
        <v/>
      </c>
      <c r="Y1666" s="95" t="str">
        <f t="shared" si="3125"/>
        <v/>
      </c>
      <c r="Z1666" s="9" t="str">
        <f t="shared" si="3061"/>
        <v/>
      </c>
      <c r="AA1666" s="10" t="str">
        <f t="shared" si="3062"/>
        <v/>
      </c>
      <c r="AB1666" s="7"/>
      <c r="AD1666" s="15"/>
      <c r="AE1666" s="9"/>
      <c r="AF1666" s="9" t="str">
        <f t="shared" si="3063"/>
        <v/>
      </c>
      <c r="AG1666" s="9"/>
      <c r="AH1666" s="9" t="str">
        <f t="shared" si="3064"/>
        <v/>
      </c>
      <c r="AI1666" s="9"/>
      <c r="AJ1666" s="9" t="str">
        <f t="shared" si="3065"/>
        <v/>
      </c>
      <c r="AK1666" s="9"/>
      <c r="AL1666" s="62" t="str">
        <f t="shared" ref="AL1666:AM1666" si="3126">IF(AE1666="","",AL1662)</f>
        <v/>
      </c>
      <c r="AM1666" s="95" t="str">
        <f t="shared" si="3126"/>
        <v/>
      </c>
      <c r="AN1666" s="9" t="str">
        <f t="shared" si="3067"/>
        <v/>
      </c>
      <c r="AO1666" s="10" t="str">
        <f t="shared" si="3068"/>
        <v/>
      </c>
      <c r="AP1666" s="7"/>
      <c r="AR1666" s="15"/>
      <c r="AS1666" s="9"/>
      <c r="AT1666" s="9" t="str">
        <f t="shared" si="3087"/>
        <v/>
      </c>
      <c r="AU1666" s="9"/>
      <c r="AV1666" s="9" t="str">
        <f t="shared" si="3088"/>
        <v/>
      </c>
      <c r="AW1666" s="9"/>
      <c r="AX1666" s="9" t="str">
        <f t="shared" si="3078"/>
        <v/>
      </c>
      <c r="AY1666" s="9"/>
      <c r="AZ1666" s="90"/>
      <c r="BA1666" s="78" t="str">
        <f t="shared" si="3107"/>
        <v/>
      </c>
      <c r="BB1666" s="9" t="str">
        <f t="shared" si="3089"/>
        <v/>
      </c>
      <c r="BC1666" s="10" t="str">
        <f t="shared" si="3108"/>
        <v/>
      </c>
      <c r="BF1666" s="15" t="str">
        <f>IF(A1705="","",A1705)</f>
        <v/>
      </c>
      <c r="BG1666" s="9"/>
      <c r="BH1666" s="9"/>
      <c r="BI1666" s="73"/>
      <c r="BJ1666" s="9"/>
      <c r="BK1666" s="9"/>
      <c r="BL1666" s="9"/>
      <c r="BM1666" s="9"/>
      <c r="BN1666" s="78"/>
      <c r="BO1666" s="9"/>
      <c r="BP1666" s="10"/>
      <c r="BQ1666" s="7"/>
      <c r="BS1666" s="1"/>
      <c r="BT1666" s="15" t="str">
        <f>IF(A1705="","",A1705)</f>
        <v/>
      </c>
      <c r="BU1666" s="9">
        <v>303</v>
      </c>
      <c r="BV1666" s="9">
        <f t="shared" si="3095"/>
        <v>101</v>
      </c>
      <c r="BW1666" s="9">
        <v>15</v>
      </c>
      <c r="BX1666" s="9">
        <f t="shared" si="3096"/>
        <v>3</v>
      </c>
      <c r="BY1666" s="9">
        <v>11</v>
      </c>
      <c r="BZ1666" s="9">
        <f t="shared" si="3081"/>
        <v>3</v>
      </c>
      <c r="CA1666" s="9">
        <v>4</v>
      </c>
      <c r="CB1666" s="78"/>
      <c r="CC1666" s="78">
        <f t="shared" si="3117"/>
        <v>495</v>
      </c>
      <c r="CD1666" s="9">
        <f t="shared" si="3118"/>
        <v>1485</v>
      </c>
      <c r="CE1666" s="10">
        <f t="shared" si="3110"/>
        <v>0.14702970297029702</v>
      </c>
      <c r="CF1666" s="7"/>
      <c r="CH1666" s="15" t="str">
        <f>IF(N1705="","",N1705)</f>
        <v/>
      </c>
      <c r="CI1666" s="9">
        <v>303</v>
      </c>
      <c r="CJ1666" s="9">
        <f t="shared" si="3099"/>
        <v>101</v>
      </c>
      <c r="CK1666" s="9">
        <v>15</v>
      </c>
      <c r="CL1666" s="9">
        <f t="shared" si="3100"/>
        <v>3</v>
      </c>
      <c r="CM1666" s="9">
        <v>11</v>
      </c>
      <c r="CN1666" s="9">
        <f t="shared" si="3083"/>
        <v>3</v>
      </c>
      <c r="CO1666" s="9">
        <v>4</v>
      </c>
      <c r="CP1666" s="78"/>
      <c r="CQ1666" s="78">
        <f t="shared" si="3119"/>
        <v>495</v>
      </c>
      <c r="CR1666" s="9">
        <f t="shared" si="3120"/>
        <v>1485</v>
      </c>
      <c r="CS1666" s="10">
        <f t="shared" si="3111"/>
        <v>0.14702970297029702</v>
      </c>
      <c r="CT1666" s="7"/>
    </row>
    <row r="1667" spans="1:98" ht="15" customHeight="1">
      <c r="A1667" s="9"/>
      <c r="B1667" s="15"/>
      <c r="C1667" s="9"/>
      <c r="D1667" s="9" t="str">
        <f t="shared" si="3051"/>
        <v/>
      </c>
      <c r="E1667" s="9"/>
      <c r="F1667" s="9" t="str">
        <f t="shared" si="3052"/>
        <v/>
      </c>
      <c r="G1667" s="9"/>
      <c r="H1667" s="9" t="str">
        <f t="shared" si="3053"/>
        <v/>
      </c>
      <c r="I1667" s="9"/>
      <c r="J1667" s="62" t="str">
        <f t="shared" ref="J1667:K1667" si="3127">IF(C1667="","",J1663)</f>
        <v/>
      </c>
      <c r="K1667" s="9" t="str">
        <f t="shared" si="3127"/>
        <v/>
      </c>
      <c r="L1667" s="9" t="str">
        <f t="shared" si="3055"/>
        <v/>
      </c>
      <c r="M1667" s="10" t="str">
        <f t="shared" si="3056"/>
        <v/>
      </c>
      <c r="N1667" s="7"/>
      <c r="P1667" s="15"/>
      <c r="Q1667" s="9"/>
      <c r="R1667" s="9" t="str">
        <f t="shared" si="3057"/>
        <v/>
      </c>
      <c r="S1667" s="9"/>
      <c r="T1667" s="9" t="str">
        <f t="shared" si="3058"/>
        <v/>
      </c>
      <c r="U1667" s="9"/>
      <c r="V1667" s="9" t="str">
        <f t="shared" si="3059"/>
        <v/>
      </c>
      <c r="W1667" s="9"/>
      <c r="X1667" s="62" t="str">
        <f t="shared" ref="X1667:Y1667" si="3128">IF(Q1667="","",X1663)</f>
        <v/>
      </c>
      <c r="Y1667" s="9" t="str">
        <f t="shared" si="3128"/>
        <v/>
      </c>
      <c r="Z1667" s="9" t="str">
        <f t="shared" si="3061"/>
        <v/>
      </c>
      <c r="AA1667" s="10" t="str">
        <f t="shared" si="3062"/>
        <v/>
      </c>
      <c r="AB1667" s="7"/>
      <c r="AD1667" s="15"/>
      <c r="AE1667" s="9"/>
      <c r="AF1667" s="9" t="str">
        <f t="shared" si="3063"/>
        <v/>
      </c>
      <c r="AG1667" s="9"/>
      <c r="AH1667" s="9" t="str">
        <f t="shared" si="3064"/>
        <v/>
      </c>
      <c r="AI1667" s="9"/>
      <c r="AJ1667" s="9" t="str">
        <f t="shared" si="3065"/>
        <v/>
      </c>
      <c r="AK1667" s="9"/>
      <c r="AL1667" s="62" t="str">
        <f t="shared" ref="AL1667:AM1667" si="3129">IF(AE1667="","",AL1663)</f>
        <v/>
      </c>
      <c r="AM1667" s="9" t="str">
        <f t="shared" si="3129"/>
        <v/>
      </c>
      <c r="AN1667" s="9" t="str">
        <f t="shared" si="3067"/>
        <v/>
      </c>
      <c r="AO1667" s="10" t="str">
        <f t="shared" si="3068"/>
        <v/>
      </c>
      <c r="AP1667" s="7"/>
      <c r="AR1667" s="15"/>
      <c r="AS1667" s="9"/>
      <c r="AT1667" s="9" t="str">
        <f t="shared" si="3087"/>
        <v/>
      </c>
      <c r="AU1667" s="9"/>
      <c r="AV1667" s="9" t="str">
        <f t="shared" si="3088"/>
        <v/>
      </c>
      <c r="AW1667" s="9"/>
      <c r="AX1667" s="9" t="str">
        <f t="shared" si="3078"/>
        <v/>
      </c>
      <c r="AY1667" s="9"/>
      <c r="AZ1667" s="90"/>
      <c r="BA1667" s="78" t="str">
        <f t="shared" si="3107"/>
        <v/>
      </c>
      <c r="BB1667" s="9" t="str">
        <f t="shared" si="3089"/>
        <v/>
      </c>
      <c r="BC1667" s="10" t="str">
        <f t="shared" si="3108"/>
        <v/>
      </c>
      <c r="BF1667" s="15"/>
      <c r="BG1667" s="9"/>
      <c r="BH1667" s="9" t="str">
        <f t="shared" ref="BH1667:BH1704" si="3130">IF(BG1667="","",BG1667-BG1666)</f>
        <v/>
      </c>
      <c r="BI1667" s="73"/>
      <c r="BJ1667" s="9" t="str">
        <f t="shared" ref="BJ1667:BJ1705" si="3131">IF(BI1667="","",BI1667-BI1666)</f>
        <v/>
      </c>
      <c r="BK1667" s="9"/>
      <c r="BL1667" s="9" t="str">
        <f t="shared" ref="BL1667:BL1705" si="3132">IF(BK1667="","",BK1666+BM1666-BK1667)</f>
        <v/>
      </c>
      <c r="BM1667" s="9"/>
      <c r="BN1667" s="78" t="str">
        <f t="shared" ref="BN1667:BN1669" si="3133">IF(BG1667="","",BN1666)</f>
        <v/>
      </c>
      <c r="BO1667" s="9" t="str">
        <f t="shared" ref="BO1667:BO1705" si="3134">IF(BN1667="","",BL1667*BN1667)</f>
        <v/>
      </c>
      <c r="BP1667" s="10" t="str">
        <f t="shared" ref="BP1667:BP1705" si="3135">IF(BO1667="","",BO1667/(BH1667*100))</f>
        <v/>
      </c>
      <c r="BQ1667" s="7"/>
      <c r="BS1667" s="1"/>
      <c r="BT1667" s="15"/>
      <c r="BU1667" s="9"/>
      <c r="BV1667" s="9" t="str">
        <f t="shared" si="3095"/>
        <v/>
      </c>
      <c r="BW1667" s="9"/>
      <c r="BX1667" s="9" t="str">
        <f t="shared" si="3096"/>
        <v/>
      </c>
      <c r="BY1667" s="9"/>
      <c r="BZ1667" s="9" t="str">
        <f t="shared" si="3081"/>
        <v/>
      </c>
      <c r="CA1667" s="9"/>
      <c r="CB1667" s="78"/>
      <c r="CC1667" s="78" t="str">
        <f t="shared" si="3117"/>
        <v/>
      </c>
      <c r="CD1667" s="9" t="str">
        <f t="shared" si="3118"/>
        <v/>
      </c>
      <c r="CE1667" s="10" t="str">
        <f t="shared" si="3110"/>
        <v/>
      </c>
      <c r="CF1667" s="7"/>
      <c r="CH1667" s="15"/>
      <c r="CI1667" s="9"/>
      <c r="CJ1667" s="9" t="str">
        <f t="shared" si="3099"/>
        <v/>
      </c>
      <c r="CK1667" s="9"/>
      <c r="CL1667" s="9" t="str">
        <f t="shared" si="3100"/>
        <v/>
      </c>
      <c r="CM1667" s="9"/>
      <c r="CN1667" s="9" t="str">
        <f t="shared" si="3083"/>
        <v/>
      </c>
      <c r="CO1667" s="9"/>
      <c r="CP1667" s="78"/>
      <c r="CQ1667" s="78" t="str">
        <f t="shared" si="3119"/>
        <v/>
      </c>
      <c r="CR1667" s="9" t="str">
        <f t="shared" si="3120"/>
        <v/>
      </c>
      <c r="CS1667" s="10" t="str">
        <f t="shared" si="3111"/>
        <v/>
      </c>
      <c r="CT1667" s="7"/>
    </row>
    <row r="1668" spans="1:98" ht="15" customHeight="1" thickBot="1">
      <c r="A1668" s="23"/>
      <c r="B1668" s="23"/>
      <c r="C1668" s="24"/>
      <c r="D1668" s="24" t="str">
        <f t="shared" si="3051"/>
        <v/>
      </c>
      <c r="E1668" s="24"/>
      <c r="F1668" s="24" t="str">
        <f t="shared" si="3052"/>
        <v/>
      </c>
      <c r="G1668" s="24"/>
      <c r="H1668" s="24" t="str">
        <f t="shared" si="3053"/>
        <v/>
      </c>
      <c r="I1668" s="24"/>
      <c r="J1668" s="63" t="str">
        <f t="shared" ref="J1668:K1668" si="3136">IF(C1668="","",J1664)</f>
        <v/>
      </c>
      <c r="K1668" s="96" t="str">
        <f t="shared" si="3136"/>
        <v/>
      </c>
      <c r="L1668" s="24" t="str">
        <f t="shared" si="3055"/>
        <v/>
      </c>
      <c r="M1668" s="26" t="str">
        <f t="shared" si="3056"/>
        <v/>
      </c>
      <c r="N1668" s="7"/>
      <c r="P1668" s="23"/>
      <c r="Q1668" s="24"/>
      <c r="R1668" s="24" t="str">
        <f t="shared" si="3057"/>
        <v/>
      </c>
      <c r="S1668" s="24"/>
      <c r="T1668" s="24" t="str">
        <f t="shared" si="3058"/>
        <v/>
      </c>
      <c r="U1668" s="24"/>
      <c r="V1668" s="24" t="str">
        <f t="shared" si="3059"/>
        <v/>
      </c>
      <c r="W1668" s="24"/>
      <c r="X1668" s="63" t="str">
        <f t="shared" ref="X1668:Y1668" si="3137">IF(Q1668="","",X1664)</f>
        <v/>
      </c>
      <c r="Y1668" s="96" t="str">
        <f t="shared" si="3137"/>
        <v/>
      </c>
      <c r="Z1668" s="24" t="str">
        <f t="shared" si="3061"/>
        <v/>
      </c>
      <c r="AA1668" s="26" t="str">
        <f t="shared" si="3062"/>
        <v/>
      </c>
      <c r="AB1668" s="7"/>
      <c r="AD1668" s="23"/>
      <c r="AE1668" s="24"/>
      <c r="AF1668" s="24" t="str">
        <f t="shared" si="3063"/>
        <v/>
      </c>
      <c r="AG1668" s="24"/>
      <c r="AH1668" s="24" t="str">
        <f t="shared" si="3064"/>
        <v/>
      </c>
      <c r="AI1668" s="24"/>
      <c r="AJ1668" s="24" t="str">
        <f t="shared" si="3065"/>
        <v/>
      </c>
      <c r="AK1668" s="24"/>
      <c r="AL1668" s="63" t="str">
        <f t="shared" ref="AL1668:AM1668" si="3138">IF(AE1668="","",AL1664)</f>
        <v/>
      </c>
      <c r="AM1668" s="96" t="str">
        <f t="shared" si="3138"/>
        <v/>
      </c>
      <c r="AN1668" s="24" t="str">
        <f t="shared" si="3067"/>
        <v/>
      </c>
      <c r="AO1668" s="26" t="str">
        <f t="shared" si="3068"/>
        <v/>
      </c>
      <c r="AP1668" s="7"/>
      <c r="AR1668" s="15"/>
      <c r="AS1668" s="9"/>
      <c r="AT1668" s="9" t="str">
        <f t="shared" si="3087"/>
        <v/>
      </c>
      <c r="AU1668" s="9"/>
      <c r="AV1668" s="9" t="str">
        <f t="shared" si="3088"/>
        <v/>
      </c>
      <c r="AW1668" s="9"/>
      <c r="AX1668" s="9" t="str">
        <f t="shared" si="3078"/>
        <v/>
      </c>
      <c r="AY1668" s="9"/>
      <c r="AZ1668" s="90"/>
      <c r="BA1668" s="78" t="str">
        <f t="shared" si="3107"/>
        <v/>
      </c>
      <c r="BB1668" s="9" t="str">
        <f t="shared" si="3089"/>
        <v/>
      </c>
      <c r="BC1668" s="10" t="str">
        <f t="shared" si="3108"/>
        <v/>
      </c>
      <c r="BF1668" s="15"/>
      <c r="BG1668" s="9"/>
      <c r="BH1668" s="9" t="str">
        <f t="shared" si="3130"/>
        <v/>
      </c>
      <c r="BI1668" s="73"/>
      <c r="BJ1668" s="9" t="str">
        <f t="shared" si="3131"/>
        <v/>
      </c>
      <c r="BK1668" s="9"/>
      <c r="BL1668" s="9" t="str">
        <f t="shared" si="3132"/>
        <v/>
      </c>
      <c r="BM1668" s="9"/>
      <c r="BN1668" s="78" t="str">
        <f t="shared" si="3133"/>
        <v/>
      </c>
      <c r="BO1668" s="9" t="str">
        <f t="shared" si="3134"/>
        <v/>
      </c>
      <c r="BP1668" s="10" t="str">
        <f t="shared" si="3135"/>
        <v/>
      </c>
      <c r="BQ1668" s="7"/>
      <c r="BS1668" s="1"/>
      <c r="BT1668" s="15"/>
      <c r="BU1668" s="9"/>
      <c r="BV1668" s="9" t="str">
        <f t="shared" si="3095"/>
        <v/>
      </c>
      <c r="BW1668" s="9"/>
      <c r="BX1668" s="9" t="str">
        <f t="shared" si="3096"/>
        <v/>
      </c>
      <c r="BY1668" s="9"/>
      <c r="BZ1668" s="9" t="str">
        <f t="shared" si="3081"/>
        <v/>
      </c>
      <c r="CA1668" s="9"/>
      <c r="CB1668" s="78"/>
      <c r="CC1668" s="78" t="str">
        <f t="shared" si="3117"/>
        <v/>
      </c>
      <c r="CD1668" s="9" t="str">
        <f t="shared" si="3118"/>
        <v/>
      </c>
      <c r="CE1668" s="10" t="str">
        <f t="shared" si="3110"/>
        <v/>
      </c>
      <c r="CF1668" s="7"/>
      <c r="CH1668" s="15"/>
      <c r="CI1668" s="9"/>
      <c r="CJ1668" s="9" t="str">
        <f t="shared" si="3099"/>
        <v/>
      </c>
      <c r="CK1668" s="9"/>
      <c r="CL1668" s="9" t="str">
        <f t="shared" si="3100"/>
        <v/>
      </c>
      <c r="CM1668" s="9"/>
      <c r="CN1668" s="9" t="str">
        <f t="shared" si="3083"/>
        <v/>
      </c>
      <c r="CO1668" s="9"/>
      <c r="CP1668" s="78"/>
      <c r="CQ1668" s="78" t="str">
        <f t="shared" si="3119"/>
        <v/>
      </c>
      <c r="CR1668" s="9" t="str">
        <f t="shared" si="3120"/>
        <v/>
      </c>
      <c r="CS1668" s="10" t="str">
        <f t="shared" si="3111"/>
        <v/>
      </c>
      <c r="CT1668" s="7"/>
    </row>
    <row r="1669" spans="1:98" ht="15" customHeight="1" thickTop="1">
      <c r="A1669" s="89"/>
      <c r="B1669" s="6" t="str">
        <f>IF(A1669="","",SUM(D1669:D1672)+SUM(R1669:R1672)+AT1657+BH1657+SUM(BV1669:BV1672))</f>
        <v/>
      </c>
      <c r="C1669" s="78"/>
      <c r="D1669" s="78" t="str">
        <f t="shared" si="3051"/>
        <v/>
      </c>
      <c r="E1669" s="78"/>
      <c r="F1669" s="28" t="str">
        <f t="shared" si="3052"/>
        <v/>
      </c>
      <c r="G1669" s="78"/>
      <c r="H1669" s="78" t="str">
        <f t="shared" si="3053"/>
        <v/>
      </c>
      <c r="I1669" s="78"/>
      <c r="J1669" s="90" t="str">
        <f t="shared" ref="J1669:K1669" si="3139">IF(C1669="","",J1665)</f>
        <v/>
      </c>
      <c r="K1669" s="91" t="str">
        <f t="shared" si="3139"/>
        <v/>
      </c>
      <c r="L1669" s="28" t="str">
        <f t="shared" si="3055"/>
        <v/>
      </c>
      <c r="M1669" s="29" t="str">
        <f t="shared" si="3056"/>
        <v/>
      </c>
      <c r="N1669" s="7"/>
      <c r="P1669" s="89" t="str">
        <f>IF(A1669="","",A1669)</f>
        <v/>
      </c>
      <c r="Q1669" s="78"/>
      <c r="R1669" s="78" t="str">
        <f t="shared" si="3057"/>
        <v/>
      </c>
      <c r="S1669" s="78"/>
      <c r="T1669" s="28" t="str">
        <f t="shared" si="3058"/>
        <v/>
      </c>
      <c r="U1669" s="78"/>
      <c r="V1669" s="78" t="str">
        <f t="shared" si="3059"/>
        <v/>
      </c>
      <c r="W1669" s="78"/>
      <c r="X1669" s="90" t="str">
        <f t="shared" ref="X1669:Y1669" si="3140">IF(Q1669="","",X1665)</f>
        <v/>
      </c>
      <c r="Y1669" s="91" t="str">
        <f t="shared" si="3140"/>
        <v/>
      </c>
      <c r="Z1669" s="28" t="str">
        <f t="shared" si="3061"/>
        <v/>
      </c>
      <c r="AA1669" s="29" t="str">
        <f t="shared" si="3062"/>
        <v/>
      </c>
      <c r="AB1669" s="7"/>
      <c r="AD1669" s="89" t="str">
        <f>IF(BQ1669="","",BQ1669)</f>
        <v/>
      </c>
      <c r="AE1669" s="78"/>
      <c r="AF1669" s="78" t="str">
        <f t="shared" si="3063"/>
        <v/>
      </c>
      <c r="AG1669" s="78"/>
      <c r="AH1669" s="28" t="str">
        <f t="shared" si="3064"/>
        <v/>
      </c>
      <c r="AI1669" s="78"/>
      <c r="AJ1669" s="78" t="str">
        <f t="shared" si="3065"/>
        <v/>
      </c>
      <c r="AK1669" s="78"/>
      <c r="AL1669" s="90" t="str">
        <f t="shared" ref="AL1669:AM1669" si="3141">IF(AE1669="","",AL1665)</f>
        <v/>
      </c>
      <c r="AM1669" s="91" t="str">
        <f t="shared" si="3141"/>
        <v/>
      </c>
      <c r="AN1669" s="28" t="str">
        <f t="shared" si="3067"/>
        <v/>
      </c>
      <c r="AO1669" s="29" t="str">
        <f t="shared" si="3068"/>
        <v/>
      </c>
      <c r="AP1669" s="7"/>
      <c r="AR1669" s="15"/>
      <c r="AS1669" s="9"/>
      <c r="AT1669" s="9" t="str">
        <f t="shared" si="3087"/>
        <v/>
      </c>
      <c r="AU1669" s="9"/>
      <c r="AV1669" s="9" t="str">
        <f t="shared" si="3088"/>
        <v/>
      </c>
      <c r="AW1669" s="9"/>
      <c r="AX1669" s="9" t="str">
        <f t="shared" si="3078"/>
        <v/>
      </c>
      <c r="AY1669" s="9"/>
      <c r="AZ1669" s="90"/>
      <c r="BA1669" s="78" t="str">
        <f t="shared" si="3107"/>
        <v/>
      </c>
      <c r="BB1669" s="9" t="str">
        <f t="shared" si="3089"/>
        <v/>
      </c>
      <c r="BC1669" s="10" t="str">
        <f t="shared" si="3108"/>
        <v/>
      </c>
      <c r="BF1669" s="15"/>
      <c r="BG1669" s="9"/>
      <c r="BH1669" s="9" t="str">
        <f t="shared" si="3130"/>
        <v/>
      </c>
      <c r="BI1669" s="73"/>
      <c r="BJ1669" s="9" t="str">
        <f t="shared" si="3131"/>
        <v/>
      </c>
      <c r="BK1669" s="9"/>
      <c r="BL1669" s="9" t="str">
        <f t="shared" si="3132"/>
        <v/>
      </c>
      <c r="BM1669" s="9"/>
      <c r="BN1669" s="78" t="str">
        <f t="shared" si="3133"/>
        <v/>
      </c>
      <c r="BO1669" s="9" t="str">
        <f t="shared" si="3134"/>
        <v/>
      </c>
      <c r="BP1669" s="10" t="str">
        <f t="shared" si="3135"/>
        <v/>
      </c>
      <c r="BQ1669" s="7"/>
      <c r="BS1669" s="1"/>
      <c r="BT1669" s="15"/>
      <c r="BU1669" s="9"/>
      <c r="BV1669" s="9" t="str">
        <f t="shared" si="3095"/>
        <v/>
      </c>
      <c r="BW1669" s="9"/>
      <c r="BX1669" s="9" t="str">
        <f t="shared" si="3096"/>
        <v/>
      </c>
      <c r="BY1669" s="9"/>
      <c r="BZ1669" s="9" t="str">
        <f t="shared" si="3081"/>
        <v/>
      </c>
      <c r="CA1669" s="9"/>
      <c r="CB1669" s="78"/>
      <c r="CC1669" s="78" t="str">
        <f t="shared" si="3117"/>
        <v/>
      </c>
      <c r="CD1669" s="9" t="str">
        <f t="shared" si="3118"/>
        <v/>
      </c>
      <c r="CE1669" s="10" t="str">
        <f t="shared" si="3110"/>
        <v/>
      </c>
      <c r="CF1669" s="7"/>
      <c r="CH1669" s="15"/>
      <c r="CI1669" s="9"/>
      <c r="CJ1669" s="9" t="str">
        <f t="shared" si="3099"/>
        <v/>
      </c>
      <c r="CK1669" s="9"/>
      <c r="CL1669" s="9" t="str">
        <f t="shared" si="3100"/>
        <v/>
      </c>
      <c r="CM1669" s="9"/>
      <c r="CN1669" s="9" t="str">
        <f t="shared" si="3083"/>
        <v/>
      </c>
      <c r="CO1669" s="9"/>
      <c r="CP1669" s="78"/>
      <c r="CQ1669" s="78" t="str">
        <f t="shared" si="3119"/>
        <v/>
      </c>
      <c r="CR1669" s="9" t="str">
        <f t="shared" si="3120"/>
        <v/>
      </c>
      <c r="CS1669" s="10" t="str">
        <f t="shared" si="3111"/>
        <v/>
      </c>
      <c r="CT1669" s="7"/>
    </row>
    <row r="1670" spans="1:98" ht="15" customHeight="1">
      <c r="A1670" s="15"/>
      <c r="B1670" s="15"/>
      <c r="C1670" s="9"/>
      <c r="D1670" s="9" t="str">
        <f t="shared" si="3051"/>
        <v/>
      </c>
      <c r="E1670" s="9"/>
      <c r="F1670" s="9" t="str">
        <f t="shared" si="3052"/>
        <v/>
      </c>
      <c r="G1670" s="9"/>
      <c r="H1670" s="9" t="str">
        <f t="shared" si="3053"/>
        <v/>
      </c>
      <c r="I1670" s="9"/>
      <c r="J1670" s="62" t="str">
        <f t="shared" ref="J1670:K1670" si="3142">IF(C1670="","",J1666)</f>
        <v/>
      </c>
      <c r="K1670" s="95" t="str">
        <f t="shared" si="3142"/>
        <v/>
      </c>
      <c r="L1670" s="9" t="str">
        <f t="shared" si="3055"/>
        <v/>
      </c>
      <c r="M1670" s="10" t="str">
        <f t="shared" si="3056"/>
        <v/>
      </c>
      <c r="N1670" s="7"/>
      <c r="P1670" s="15"/>
      <c r="Q1670" s="9"/>
      <c r="R1670" s="9" t="str">
        <f t="shared" si="3057"/>
        <v/>
      </c>
      <c r="S1670" s="9"/>
      <c r="T1670" s="9" t="str">
        <f t="shared" si="3058"/>
        <v/>
      </c>
      <c r="U1670" s="9"/>
      <c r="V1670" s="9" t="str">
        <f t="shared" si="3059"/>
        <v/>
      </c>
      <c r="X1670" s="62" t="str">
        <f t="shared" ref="X1670:Y1670" si="3143">IF(Q1670="","",X1666)</f>
        <v/>
      </c>
      <c r="Y1670" s="9" t="str">
        <f t="shared" si="3143"/>
        <v/>
      </c>
      <c r="Z1670" s="9" t="str">
        <f t="shared" si="3061"/>
        <v/>
      </c>
      <c r="AA1670" s="10" t="str">
        <f t="shared" si="3062"/>
        <v/>
      </c>
      <c r="AB1670" s="7"/>
      <c r="AD1670" s="15"/>
      <c r="AE1670" s="9"/>
      <c r="AF1670" s="9" t="str">
        <f t="shared" si="3063"/>
        <v/>
      </c>
      <c r="AG1670" s="9"/>
      <c r="AH1670" s="9" t="str">
        <f t="shared" si="3064"/>
        <v/>
      </c>
      <c r="AI1670" s="9"/>
      <c r="AJ1670" s="9" t="str">
        <f t="shared" si="3065"/>
        <v/>
      </c>
      <c r="AL1670" s="62" t="str">
        <f t="shared" ref="AL1670:AM1670" si="3144">IF(AE1670="","",AL1666)</f>
        <v/>
      </c>
      <c r="AM1670" s="9" t="str">
        <f t="shared" si="3144"/>
        <v/>
      </c>
      <c r="AN1670" s="9" t="str">
        <f t="shared" si="3067"/>
        <v/>
      </c>
      <c r="AO1670" s="10" t="str">
        <f t="shared" si="3068"/>
        <v/>
      </c>
      <c r="AP1670" s="7"/>
      <c r="AR1670" s="15"/>
      <c r="AS1670" s="9"/>
      <c r="AT1670" s="9" t="str">
        <f t="shared" si="3087"/>
        <v/>
      </c>
      <c r="AU1670" s="9"/>
      <c r="AV1670" s="9" t="str">
        <f t="shared" si="3088"/>
        <v/>
      </c>
      <c r="AW1670" s="9"/>
      <c r="AX1670" s="9" t="str">
        <f t="shared" si="3078"/>
        <v/>
      </c>
      <c r="AY1670" s="9"/>
      <c r="AZ1670" s="62"/>
      <c r="BA1670" s="9"/>
      <c r="BB1670" s="9" t="str">
        <f t="shared" si="3089"/>
        <v/>
      </c>
      <c r="BC1670" s="10" t="str">
        <f t="shared" si="3108"/>
        <v/>
      </c>
      <c r="BF1670" s="15"/>
      <c r="BG1670" s="9"/>
      <c r="BH1670" s="9" t="str">
        <f t="shared" si="3130"/>
        <v/>
      </c>
      <c r="BI1670" s="73"/>
      <c r="BJ1670" s="9" t="str">
        <f t="shared" si="3131"/>
        <v/>
      </c>
      <c r="BK1670" s="9"/>
      <c r="BL1670" s="9" t="str">
        <f t="shared" si="3132"/>
        <v/>
      </c>
      <c r="BM1670" s="9"/>
      <c r="BN1670" s="9"/>
      <c r="BO1670" s="9" t="str">
        <f t="shared" si="3134"/>
        <v/>
      </c>
      <c r="BP1670" s="10" t="str">
        <f t="shared" si="3135"/>
        <v/>
      </c>
      <c r="BQ1670" s="7"/>
      <c r="BS1670" s="1"/>
      <c r="BT1670" s="15"/>
      <c r="BU1670" s="9"/>
      <c r="BV1670" s="9" t="str">
        <f t="shared" si="3095"/>
        <v/>
      </c>
      <c r="BW1670" s="9"/>
      <c r="BX1670" s="9" t="str">
        <f t="shared" si="3096"/>
        <v/>
      </c>
      <c r="BY1670" s="9"/>
      <c r="BZ1670" s="9" t="str">
        <f t="shared" si="3081"/>
        <v/>
      </c>
      <c r="CA1670" s="9"/>
      <c r="CB1670" s="9"/>
      <c r="CC1670" s="9"/>
      <c r="CD1670" s="9" t="str">
        <f t="shared" si="3118"/>
        <v/>
      </c>
      <c r="CE1670" s="10" t="str">
        <f t="shared" si="3110"/>
        <v/>
      </c>
      <c r="CF1670" s="7"/>
      <c r="CH1670" s="15"/>
      <c r="CI1670" s="9"/>
      <c r="CJ1670" s="9" t="str">
        <f t="shared" si="3099"/>
        <v/>
      </c>
      <c r="CK1670" s="9"/>
      <c r="CL1670" s="9" t="str">
        <f t="shared" si="3100"/>
        <v/>
      </c>
      <c r="CM1670" s="9"/>
      <c r="CN1670" s="9" t="str">
        <f t="shared" si="3083"/>
        <v/>
      </c>
      <c r="CO1670" s="9"/>
      <c r="CP1670" s="9"/>
      <c r="CQ1670" s="9"/>
      <c r="CR1670" s="9" t="str">
        <f t="shared" si="3120"/>
        <v/>
      </c>
      <c r="CS1670" s="10" t="str">
        <f t="shared" si="3111"/>
        <v/>
      </c>
      <c r="CT1670" s="7"/>
    </row>
    <row r="1671" spans="1:98" ht="15" customHeight="1">
      <c r="A1671" s="15"/>
      <c r="B1671" s="15"/>
      <c r="C1671" s="9"/>
      <c r="D1671" s="9" t="str">
        <f t="shared" si="3051"/>
        <v/>
      </c>
      <c r="E1671" s="9"/>
      <c r="F1671" s="9" t="str">
        <f t="shared" si="3052"/>
        <v/>
      </c>
      <c r="G1671" s="9"/>
      <c r="H1671" s="9" t="str">
        <f t="shared" si="3053"/>
        <v/>
      </c>
      <c r="I1671" s="9"/>
      <c r="J1671" s="62" t="str">
        <f t="shared" ref="J1671:K1671" si="3145">IF(C1671="","",J1667)</f>
        <v/>
      </c>
      <c r="K1671" s="9" t="str">
        <f t="shared" si="3145"/>
        <v/>
      </c>
      <c r="L1671" s="9" t="str">
        <f t="shared" si="3055"/>
        <v/>
      </c>
      <c r="M1671" s="10" t="str">
        <f t="shared" si="3056"/>
        <v/>
      </c>
      <c r="N1671" s="7"/>
      <c r="P1671" s="15"/>
      <c r="Q1671" s="9"/>
      <c r="R1671" s="9" t="str">
        <f t="shared" si="3057"/>
        <v/>
      </c>
      <c r="S1671" s="9"/>
      <c r="T1671" s="9" t="str">
        <f t="shared" si="3058"/>
        <v/>
      </c>
      <c r="U1671" s="9"/>
      <c r="V1671" s="9" t="str">
        <f t="shared" si="3059"/>
        <v/>
      </c>
      <c r="W1671" s="9"/>
      <c r="X1671" s="62" t="str">
        <f t="shared" ref="X1671:Y1671" si="3146">IF(Q1671="","",X1667)</f>
        <v/>
      </c>
      <c r="Y1671" s="9" t="str">
        <f t="shared" si="3146"/>
        <v/>
      </c>
      <c r="Z1671" s="9" t="str">
        <f t="shared" si="3061"/>
        <v/>
      </c>
      <c r="AA1671" s="10" t="str">
        <f t="shared" si="3062"/>
        <v/>
      </c>
      <c r="AB1671" s="7"/>
      <c r="AD1671" s="15"/>
      <c r="AE1671" s="9"/>
      <c r="AF1671" s="9" t="str">
        <f t="shared" si="3063"/>
        <v/>
      </c>
      <c r="AG1671" s="9"/>
      <c r="AH1671" s="9" t="str">
        <f t="shared" si="3064"/>
        <v/>
      </c>
      <c r="AI1671" s="9"/>
      <c r="AJ1671" s="9" t="str">
        <f t="shared" si="3065"/>
        <v/>
      </c>
      <c r="AK1671" s="9"/>
      <c r="AL1671" s="62" t="str">
        <f t="shared" ref="AL1671:AM1671" si="3147">IF(AE1671="","",AL1667)</f>
        <v/>
      </c>
      <c r="AM1671" s="9" t="str">
        <f t="shared" si="3147"/>
        <v/>
      </c>
      <c r="AN1671" s="9" t="str">
        <f t="shared" si="3067"/>
        <v/>
      </c>
      <c r="AO1671" s="10" t="str">
        <f t="shared" si="3068"/>
        <v/>
      </c>
      <c r="AP1671" s="7"/>
      <c r="AR1671" s="15"/>
      <c r="AS1671" s="9"/>
      <c r="AT1671" s="9" t="str">
        <f t="shared" si="3087"/>
        <v/>
      </c>
      <c r="AU1671" s="9"/>
      <c r="AV1671" s="9" t="str">
        <f t="shared" si="3088"/>
        <v/>
      </c>
      <c r="AW1671" s="9"/>
      <c r="AX1671" s="9" t="str">
        <f t="shared" si="3078"/>
        <v/>
      </c>
      <c r="AY1671" s="9"/>
      <c r="AZ1671" s="62"/>
      <c r="BA1671" s="9"/>
      <c r="BB1671" s="9" t="str">
        <f t="shared" si="3089"/>
        <v/>
      </c>
      <c r="BC1671" s="10" t="str">
        <f t="shared" si="3108"/>
        <v/>
      </c>
      <c r="BF1671" s="15"/>
      <c r="BG1671" s="9"/>
      <c r="BH1671" s="9" t="str">
        <f t="shared" si="3130"/>
        <v/>
      </c>
      <c r="BI1671" s="73"/>
      <c r="BJ1671" s="9" t="str">
        <f t="shared" si="3131"/>
        <v/>
      </c>
      <c r="BK1671" s="9"/>
      <c r="BL1671" s="9" t="str">
        <f t="shared" si="3132"/>
        <v/>
      </c>
      <c r="BM1671" s="9"/>
      <c r="BN1671" s="9"/>
      <c r="BO1671" s="9" t="str">
        <f t="shared" si="3134"/>
        <v/>
      </c>
      <c r="BP1671" s="10" t="str">
        <f t="shared" si="3135"/>
        <v/>
      </c>
      <c r="BQ1671" s="7"/>
      <c r="BS1671" s="1"/>
      <c r="BT1671" s="15"/>
      <c r="BU1671" s="9"/>
      <c r="BV1671" s="9" t="str">
        <f t="shared" si="3095"/>
        <v/>
      </c>
      <c r="BW1671" s="9"/>
      <c r="BX1671" s="9" t="str">
        <f t="shared" si="3096"/>
        <v/>
      </c>
      <c r="BY1671" s="9"/>
      <c r="BZ1671" s="9" t="str">
        <f t="shared" si="3081"/>
        <v/>
      </c>
      <c r="CA1671" s="9"/>
      <c r="CB1671" s="9"/>
      <c r="CC1671" s="9"/>
      <c r="CD1671" s="9" t="str">
        <f t="shared" si="3118"/>
        <v/>
      </c>
      <c r="CE1671" s="10" t="str">
        <f t="shared" si="3110"/>
        <v/>
      </c>
      <c r="CF1671" s="7"/>
      <c r="CH1671" s="15"/>
      <c r="CI1671" s="9"/>
      <c r="CJ1671" s="9" t="str">
        <f t="shared" si="3099"/>
        <v/>
      </c>
      <c r="CK1671" s="9"/>
      <c r="CL1671" s="9" t="str">
        <f t="shared" si="3100"/>
        <v/>
      </c>
      <c r="CM1671" s="9"/>
      <c r="CN1671" s="9" t="str">
        <f t="shared" si="3083"/>
        <v/>
      </c>
      <c r="CO1671" s="9"/>
      <c r="CP1671" s="9"/>
      <c r="CQ1671" s="9"/>
      <c r="CR1671" s="9" t="str">
        <f t="shared" si="3120"/>
        <v/>
      </c>
      <c r="CS1671" s="10" t="str">
        <f t="shared" si="3111"/>
        <v/>
      </c>
      <c r="CT1671" s="7"/>
    </row>
    <row r="1672" spans="1:98" ht="15" customHeight="1" thickBot="1">
      <c r="A1672" s="23"/>
      <c r="B1672" s="23"/>
      <c r="C1672" s="24"/>
      <c r="D1672" s="24" t="str">
        <f t="shared" si="3051"/>
        <v/>
      </c>
      <c r="E1672" s="24"/>
      <c r="F1672" s="24" t="str">
        <f t="shared" si="3052"/>
        <v/>
      </c>
      <c r="G1672" s="24"/>
      <c r="H1672" s="24" t="str">
        <f t="shared" si="3053"/>
        <v/>
      </c>
      <c r="I1672" s="24"/>
      <c r="J1672" s="63" t="str">
        <f t="shared" ref="J1672:K1672" si="3148">IF(C1672="","",J1668)</f>
        <v/>
      </c>
      <c r="K1672" s="96" t="str">
        <f t="shared" si="3148"/>
        <v/>
      </c>
      <c r="L1672" s="24" t="str">
        <f t="shared" si="3055"/>
        <v/>
      </c>
      <c r="M1672" s="26" t="str">
        <f t="shared" si="3056"/>
        <v/>
      </c>
      <c r="N1672" s="7"/>
      <c r="P1672" s="23"/>
      <c r="Q1672" s="24"/>
      <c r="R1672" s="24" t="str">
        <f t="shared" si="3057"/>
        <v/>
      </c>
      <c r="S1672" s="24"/>
      <c r="T1672" s="24" t="str">
        <f t="shared" si="3058"/>
        <v/>
      </c>
      <c r="U1672" s="24"/>
      <c r="V1672" s="24" t="str">
        <f t="shared" si="3059"/>
        <v/>
      </c>
      <c r="W1672" s="24"/>
      <c r="X1672" s="63" t="str">
        <f t="shared" ref="X1672:Y1672" si="3149">IF(Q1672="","",X1668)</f>
        <v/>
      </c>
      <c r="Y1672" s="96" t="str">
        <f t="shared" si="3149"/>
        <v/>
      </c>
      <c r="Z1672" s="24" t="str">
        <f t="shared" si="3061"/>
        <v/>
      </c>
      <c r="AA1672" s="26" t="str">
        <f t="shared" si="3062"/>
        <v/>
      </c>
      <c r="AB1672" s="7"/>
      <c r="AD1672" s="23"/>
      <c r="AE1672" s="24"/>
      <c r="AF1672" s="24" t="str">
        <f t="shared" si="3063"/>
        <v/>
      </c>
      <c r="AG1672" s="24"/>
      <c r="AH1672" s="24" t="str">
        <f t="shared" si="3064"/>
        <v/>
      </c>
      <c r="AI1672" s="24"/>
      <c r="AJ1672" s="24" t="str">
        <f t="shared" si="3065"/>
        <v/>
      </c>
      <c r="AK1672" s="24"/>
      <c r="AL1672" s="63" t="str">
        <f t="shared" ref="AL1672:AM1672" si="3150">IF(AE1672="","",AL1668)</f>
        <v/>
      </c>
      <c r="AM1672" s="96" t="str">
        <f t="shared" si="3150"/>
        <v/>
      </c>
      <c r="AN1672" s="24" t="str">
        <f t="shared" si="3067"/>
        <v/>
      </c>
      <c r="AO1672" s="26" t="str">
        <f t="shared" si="3068"/>
        <v/>
      </c>
      <c r="AP1672" s="7"/>
      <c r="AR1672" s="15"/>
      <c r="AS1672" s="9"/>
      <c r="AT1672" s="9" t="str">
        <f t="shared" si="3087"/>
        <v/>
      </c>
      <c r="AU1672" s="9"/>
      <c r="AV1672" s="9" t="str">
        <f t="shared" si="3088"/>
        <v/>
      </c>
      <c r="AW1672" s="9"/>
      <c r="AX1672" s="9" t="str">
        <f t="shared" si="3078"/>
        <v/>
      </c>
      <c r="AY1672" s="9"/>
      <c r="AZ1672" s="62"/>
      <c r="BA1672" s="9"/>
      <c r="BB1672" s="9" t="str">
        <f t="shared" si="3089"/>
        <v/>
      </c>
      <c r="BC1672" s="10" t="str">
        <f t="shared" si="3108"/>
        <v/>
      </c>
      <c r="BF1672" s="15"/>
      <c r="BG1672" s="9"/>
      <c r="BH1672" s="9" t="str">
        <f t="shared" si="3130"/>
        <v/>
      </c>
      <c r="BI1672" s="73"/>
      <c r="BJ1672" s="9" t="str">
        <f t="shared" si="3131"/>
        <v/>
      </c>
      <c r="BK1672" s="9"/>
      <c r="BL1672" s="9" t="str">
        <f t="shared" si="3132"/>
        <v/>
      </c>
      <c r="BM1672" s="9"/>
      <c r="BN1672" s="9"/>
      <c r="BO1672" s="9" t="str">
        <f t="shared" si="3134"/>
        <v/>
      </c>
      <c r="BP1672" s="10" t="str">
        <f t="shared" si="3135"/>
        <v/>
      </c>
      <c r="BQ1672" s="7"/>
      <c r="BS1672" s="1"/>
      <c r="BT1672" s="15"/>
      <c r="BU1672" s="9"/>
      <c r="BV1672" s="9" t="str">
        <f t="shared" si="3095"/>
        <v/>
      </c>
      <c r="BW1672" s="9"/>
      <c r="BX1672" s="9" t="str">
        <f t="shared" si="3096"/>
        <v/>
      </c>
      <c r="BY1672" s="9"/>
      <c r="BZ1672" s="9" t="str">
        <f t="shared" si="3081"/>
        <v/>
      </c>
      <c r="CA1672" s="9"/>
      <c r="CB1672" s="9"/>
      <c r="CC1672" s="9"/>
      <c r="CD1672" s="9" t="str">
        <f t="shared" si="3118"/>
        <v/>
      </c>
      <c r="CE1672" s="10" t="str">
        <f t="shared" si="3110"/>
        <v/>
      </c>
      <c r="CF1672" s="7"/>
      <c r="CH1672" s="15"/>
      <c r="CI1672" s="9"/>
      <c r="CJ1672" s="9" t="str">
        <f t="shared" si="3099"/>
        <v/>
      </c>
      <c r="CK1672" s="9"/>
      <c r="CL1672" s="9" t="str">
        <f t="shared" si="3100"/>
        <v/>
      </c>
      <c r="CM1672" s="9"/>
      <c r="CN1672" s="9" t="str">
        <f t="shared" si="3083"/>
        <v/>
      </c>
      <c r="CO1672" s="9"/>
      <c r="CP1672" s="9"/>
      <c r="CQ1672" s="9"/>
      <c r="CR1672" s="9" t="str">
        <f t="shared" si="3120"/>
        <v/>
      </c>
      <c r="CS1672" s="10" t="str">
        <f t="shared" si="3111"/>
        <v/>
      </c>
      <c r="CT1672" s="7"/>
    </row>
    <row r="1673" spans="1:98" ht="15" customHeight="1" thickTop="1">
      <c r="A1673" s="89"/>
      <c r="B1673" s="6" t="str">
        <f>IF(A1673="","",SUM(D1673:D1676)+SUM(R1673:R1676)+AT1658+BH1658+SUM(BV1673:BV1676))</f>
        <v/>
      </c>
      <c r="C1673" s="78"/>
      <c r="D1673" s="78" t="str">
        <f t="shared" si="3051"/>
        <v/>
      </c>
      <c r="E1673" s="78"/>
      <c r="F1673" s="78" t="str">
        <f t="shared" si="3052"/>
        <v/>
      </c>
      <c r="G1673" s="78"/>
      <c r="H1673" s="78" t="str">
        <f t="shared" si="3053"/>
        <v/>
      </c>
      <c r="I1673" s="78"/>
      <c r="J1673" s="90" t="str">
        <f t="shared" ref="J1673:K1673" si="3151">IF(C1673="","",J1669)</f>
        <v/>
      </c>
      <c r="K1673" s="91" t="str">
        <f t="shared" si="3151"/>
        <v/>
      </c>
      <c r="L1673" s="28" t="str">
        <f t="shared" si="3055"/>
        <v/>
      </c>
      <c r="M1673" s="29" t="str">
        <f t="shared" si="3056"/>
        <v/>
      </c>
      <c r="N1673" s="7"/>
      <c r="P1673" s="89" t="str">
        <f>IF(A1673="","",A1673)</f>
        <v/>
      </c>
      <c r="Q1673" s="78"/>
      <c r="R1673" s="78" t="str">
        <f t="shared" si="3057"/>
        <v/>
      </c>
      <c r="S1673" s="78"/>
      <c r="T1673" s="78" t="str">
        <f t="shared" si="3058"/>
        <v/>
      </c>
      <c r="U1673" s="78"/>
      <c r="V1673" s="78" t="str">
        <f t="shared" si="3059"/>
        <v/>
      </c>
      <c r="W1673" s="78"/>
      <c r="X1673" s="90" t="str">
        <f t="shared" ref="X1673:Y1673" si="3152">IF(Q1673="","",X1669)</f>
        <v/>
      </c>
      <c r="Y1673" s="91" t="str">
        <f t="shared" si="3152"/>
        <v/>
      </c>
      <c r="Z1673" s="28" t="str">
        <f t="shared" si="3061"/>
        <v/>
      </c>
      <c r="AA1673" s="29" t="str">
        <f t="shared" si="3062"/>
        <v/>
      </c>
      <c r="AB1673" s="7"/>
      <c r="AD1673" s="89" t="str">
        <f>IF(BQ1673="","",BQ1673)</f>
        <v/>
      </c>
      <c r="AE1673" s="78"/>
      <c r="AF1673" s="78" t="str">
        <f t="shared" si="3063"/>
        <v/>
      </c>
      <c r="AG1673" s="78"/>
      <c r="AH1673" s="78" t="str">
        <f t="shared" si="3064"/>
        <v/>
      </c>
      <c r="AI1673" s="78"/>
      <c r="AJ1673" s="78" t="str">
        <f t="shared" si="3065"/>
        <v/>
      </c>
      <c r="AK1673" s="78"/>
      <c r="AL1673" s="90" t="str">
        <f t="shared" ref="AL1673:AM1673" si="3153">IF(AE1673="","",AL1669)</f>
        <v/>
      </c>
      <c r="AM1673" s="91" t="str">
        <f t="shared" si="3153"/>
        <v/>
      </c>
      <c r="AN1673" s="28" t="str">
        <f t="shared" si="3067"/>
        <v/>
      </c>
      <c r="AO1673" s="29" t="str">
        <f t="shared" si="3068"/>
        <v/>
      </c>
      <c r="AP1673" s="7"/>
      <c r="AR1673" s="15"/>
      <c r="AS1673" s="9"/>
      <c r="AT1673" s="9" t="str">
        <f t="shared" si="3087"/>
        <v/>
      </c>
      <c r="AU1673" s="9"/>
      <c r="AV1673" s="9" t="str">
        <f t="shared" si="3088"/>
        <v/>
      </c>
      <c r="AW1673" s="9"/>
      <c r="AX1673" s="9" t="str">
        <f t="shared" si="3078"/>
        <v/>
      </c>
      <c r="AY1673" s="9"/>
      <c r="AZ1673" s="62"/>
      <c r="BA1673" s="9"/>
      <c r="BB1673" s="9" t="str">
        <f t="shared" si="3089"/>
        <v/>
      </c>
      <c r="BC1673" s="10" t="str">
        <f t="shared" si="3108"/>
        <v/>
      </c>
      <c r="BF1673" s="15"/>
      <c r="BG1673" s="9"/>
      <c r="BH1673" s="9" t="str">
        <f t="shared" si="3130"/>
        <v/>
      </c>
      <c r="BI1673" s="73"/>
      <c r="BJ1673" s="9" t="str">
        <f t="shared" si="3131"/>
        <v/>
      </c>
      <c r="BK1673" s="9"/>
      <c r="BL1673" s="9" t="str">
        <f t="shared" si="3132"/>
        <v/>
      </c>
      <c r="BM1673" s="9"/>
      <c r="BN1673" s="9"/>
      <c r="BO1673" s="9" t="str">
        <f t="shared" si="3134"/>
        <v/>
      </c>
      <c r="BP1673" s="10" t="str">
        <f t="shared" si="3135"/>
        <v/>
      </c>
      <c r="BQ1673" s="7"/>
      <c r="BS1673" s="1"/>
      <c r="BT1673" s="15"/>
      <c r="BU1673" s="9"/>
      <c r="BV1673" s="9" t="str">
        <f t="shared" si="3095"/>
        <v/>
      </c>
      <c r="BW1673" s="9"/>
      <c r="BX1673" s="9" t="str">
        <f t="shared" si="3096"/>
        <v/>
      </c>
      <c r="BY1673" s="9"/>
      <c r="BZ1673" s="9" t="str">
        <f t="shared" si="3081"/>
        <v/>
      </c>
      <c r="CA1673" s="9"/>
      <c r="CB1673" s="9"/>
      <c r="CC1673" s="9"/>
      <c r="CD1673" s="9" t="str">
        <f t="shared" si="3118"/>
        <v/>
      </c>
      <c r="CE1673" s="10" t="str">
        <f t="shared" si="3110"/>
        <v/>
      </c>
      <c r="CF1673" s="7"/>
      <c r="CH1673" s="15"/>
      <c r="CI1673" s="9"/>
      <c r="CJ1673" s="9" t="str">
        <f t="shared" si="3099"/>
        <v/>
      </c>
      <c r="CK1673" s="9"/>
      <c r="CL1673" s="9" t="str">
        <f t="shared" si="3100"/>
        <v/>
      </c>
      <c r="CM1673" s="9"/>
      <c r="CN1673" s="9" t="str">
        <f t="shared" si="3083"/>
        <v/>
      </c>
      <c r="CO1673" s="9"/>
      <c r="CP1673" s="9"/>
      <c r="CQ1673" s="9"/>
      <c r="CR1673" s="9" t="str">
        <f t="shared" si="3120"/>
        <v/>
      </c>
      <c r="CS1673" s="10" t="str">
        <f t="shared" si="3111"/>
        <v/>
      </c>
      <c r="CT1673" s="7"/>
    </row>
    <row r="1674" spans="1:98" ht="15" customHeight="1">
      <c r="A1674" s="15"/>
      <c r="B1674" s="15"/>
      <c r="C1674" s="9"/>
      <c r="D1674" s="9" t="str">
        <f t="shared" si="3051"/>
        <v/>
      </c>
      <c r="E1674" s="9"/>
      <c r="F1674" s="9" t="str">
        <f t="shared" si="3052"/>
        <v/>
      </c>
      <c r="G1674" s="9"/>
      <c r="H1674" s="9" t="str">
        <f t="shared" si="3053"/>
        <v/>
      </c>
      <c r="I1674" s="9"/>
      <c r="J1674" s="62" t="str">
        <f t="shared" ref="J1674:K1674" si="3154">IF(C1674="","",J1670)</f>
        <v/>
      </c>
      <c r="K1674" s="95" t="str">
        <f t="shared" si="3154"/>
        <v/>
      </c>
      <c r="L1674" s="9" t="str">
        <f t="shared" si="3055"/>
        <v/>
      </c>
      <c r="M1674" s="10" t="str">
        <f t="shared" si="3056"/>
        <v/>
      </c>
      <c r="N1674" s="7"/>
      <c r="P1674" s="15"/>
      <c r="Q1674" s="9"/>
      <c r="R1674" s="9" t="str">
        <f t="shared" si="3057"/>
        <v/>
      </c>
      <c r="S1674" s="9"/>
      <c r="T1674" s="9" t="str">
        <f t="shared" si="3058"/>
        <v/>
      </c>
      <c r="U1674" s="9"/>
      <c r="V1674" s="78" t="str">
        <f t="shared" si="3059"/>
        <v/>
      </c>
      <c r="W1674" s="9"/>
      <c r="X1674" s="62" t="str">
        <f t="shared" ref="X1674:Y1674" si="3155">IF(Q1674="","",X1670)</f>
        <v/>
      </c>
      <c r="Y1674" s="95" t="str">
        <f t="shared" si="3155"/>
        <v/>
      </c>
      <c r="Z1674" s="9" t="str">
        <f t="shared" si="3061"/>
        <v/>
      </c>
      <c r="AA1674" s="10" t="str">
        <f t="shared" si="3062"/>
        <v/>
      </c>
      <c r="AB1674" s="7"/>
      <c r="AD1674" s="15"/>
      <c r="AE1674" s="9"/>
      <c r="AF1674" s="9" t="str">
        <f t="shared" si="3063"/>
        <v/>
      </c>
      <c r="AG1674" s="9"/>
      <c r="AH1674" s="9" t="str">
        <f t="shared" si="3064"/>
        <v/>
      </c>
      <c r="AI1674" s="9"/>
      <c r="AJ1674" s="78" t="str">
        <f t="shared" si="3065"/>
        <v/>
      </c>
      <c r="AK1674" s="9"/>
      <c r="AL1674" s="62" t="str">
        <f t="shared" ref="AL1674:AM1674" si="3156">IF(AE1674="","",AL1670)</f>
        <v/>
      </c>
      <c r="AM1674" s="95" t="str">
        <f t="shared" si="3156"/>
        <v/>
      </c>
      <c r="AN1674" s="9" t="str">
        <f t="shared" si="3067"/>
        <v/>
      </c>
      <c r="AO1674" s="10" t="str">
        <f t="shared" si="3068"/>
        <v/>
      </c>
      <c r="AP1674" s="7"/>
      <c r="AR1674" s="15"/>
      <c r="AS1674" s="9"/>
      <c r="AT1674" s="9" t="str">
        <f t="shared" si="3087"/>
        <v/>
      </c>
      <c r="AU1674" s="9"/>
      <c r="AV1674" s="9" t="str">
        <f t="shared" si="3088"/>
        <v/>
      </c>
      <c r="AW1674" s="9"/>
      <c r="AX1674" s="9" t="str">
        <f t="shared" si="3078"/>
        <v/>
      </c>
      <c r="AY1674" s="9"/>
      <c r="AZ1674" s="62"/>
      <c r="BA1674" s="9"/>
      <c r="BB1674" s="9" t="str">
        <f t="shared" si="3089"/>
        <v/>
      </c>
      <c r="BC1674" s="10" t="str">
        <f t="shared" si="3108"/>
        <v/>
      </c>
      <c r="BF1674" s="15"/>
      <c r="BG1674" s="9"/>
      <c r="BH1674" s="9" t="str">
        <f t="shared" si="3130"/>
        <v/>
      </c>
      <c r="BI1674" s="73"/>
      <c r="BJ1674" s="9" t="str">
        <f t="shared" si="3131"/>
        <v/>
      </c>
      <c r="BK1674" s="9"/>
      <c r="BL1674" s="9" t="str">
        <f t="shared" si="3132"/>
        <v/>
      </c>
      <c r="BM1674" s="9"/>
      <c r="BN1674" s="9"/>
      <c r="BO1674" s="9" t="str">
        <f t="shared" si="3134"/>
        <v/>
      </c>
      <c r="BP1674" s="10" t="str">
        <f t="shared" si="3135"/>
        <v/>
      </c>
      <c r="BQ1674" s="7"/>
      <c r="BS1674" s="1"/>
      <c r="BT1674" s="15"/>
      <c r="BU1674" s="9"/>
      <c r="BV1674" s="9" t="str">
        <f t="shared" si="3095"/>
        <v/>
      </c>
      <c r="BW1674" s="9"/>
      <c r="BX1674" s="9" t="str">
        <f t="shared" si="3096"/>
        <v/>
      </c>
      <c r="BY1674" s="9"/>
      <c r="BZ1674" s="9" t="str">
        <f t="shared" si="3081"/>
        <v/>
      </c>
      <c r="CA1674" s="9"/>
      <c r="CB1674" s="9"/>
      <c r="CC1674" s="9"/>
      <c r="CD1674" s="9" t="str">
        <f t="shared" si="3118"/>
        <v/>
      </c>
      <c r="CE1674" s="10" t="str">
        <f t="shared" si="3110"/>
        <v/>
      </c>
      <c r="CF1674" s="7"/>
      <c r="CH1674" s="15"/>
      <c r="CI1674" s="9"/>
      <c r="CJ1674" s="9" t="str">
        <f t="shared" si="3099"/>
        <v/>
      </c>
      <c r="CK1674" s="9"/>
      <c r="CL1674" s="9" t="str">
        <f t="shared" si="3100"/>
        <v/>
      </c>
      <c r="CM1674" s="9"/>
      <c r="CN1674" s="9" t="str">
        <f t="shared" si="3083"/>
        <v/>
      </c>
      <c r="CO1674" s="9"/>
      <c r="CP1674" s="9"/>
      <c r="CQ1674" s="9"/>
      <c r="CR1674" s="9" t="str">
        <f t="shared" si="3120"/>
        <v/>
      </c>
      <c r="CS1674" s="10" t="str">
        <f t="shared" si="3111"/>
        <v/>
      </c>
      <c r="CT1674" s="7"/>
    </row>
    <row r="1675" spans="1:98" ht="15" customHeight="1">
      <c r="A1675" s="15"/>
      <c r="B1675" s="15"/>
      <c r="C1675" s="9"/>
      <c r="D1675" s="9" t="str">
        <f t="shared" si="3051"/>
        <v/>
      </c>
      <c r="E1675" s="9"/>
      <c r="F1675" s="9" t="str">
        <f t="shared" si="3052"/>
        <v/>
      </c>
      <c r="G1675" s="9"/>
      <c r="H1675" s="9" t="str">
        <f t="shared" si="3053"/>
        <v/>
      </c>
      <c r="I1675" s="9"/>
      <c r="J1675" s="62" t="str">
        <f t="shared" ref="J1675:K1675" si="3157">IF(C1675="","",J1671)</f>
        <v/>
      </c>
      <c r="K1675" s="9" t="str">
        <f t="shared" si="3157"/>
        <v/>
      </c>
      <c r="L1675" s="9" t="str">
        <f t="shared" si="3055"/>
        <v/>
      </c>
      <c r="M1675" s="10" t="str">
        <f t="shared" si="3056"/>
        <v/>
      </c>
      <c r="N1675" s="7"/>
      <c r="P1675" s="15"/>
      <c r="Q1675" s="9"/>
      <c r="R1675" s="9" t="str">
        <f t="shared" si="3057"/>
        <v/>
      </c>
      <c r="S1675" s="9"/>
      <c r="T1675" s="9" t="str">
        <f t="shared" si="3058"/>
        <v/>
      </c>
      <c r="U1675" s="9"/>
      <c r="V1675" s="9" t="str">
        <f t="shared" si="3059"/>
        <v/>
      </c>
      <c r="W1675" s="9"/>
      <c r="X1675" s="62" t="str">
        <f t="shared" ref="X1675:Y1675" si="3158">IF(Q1675="","",X1671)</f>
        <v/>
      </c>
      <c r="Y1675" s="9" t="str">
        <f t="shared" si="3158"/>
        <v/>
      </c>
      <c r="Z1675" s="9" t="str">
        <f t="shared" si="3061"/>
        <v/>
      </c>
      <c r="AA1675" s="10" t="str">
        <f t="shared" si="3062"/>
        <v/>
      </c>
      <c r="AB1675" s="7"/>
      <c r="AD1675" s="15"/>
      <c r="AE1675" s="9"/>
      <c r="AF1675" s="9" t="str">
        <f t="shared" si="3063"/>
        <v/>
      </c>
      <c r="AG1675" s="9"/>
      <c r="AH1675" s="9" t="str">
        <f t="shared" si="3064"/>
        <v/>
      </c>
      <c r="AI1675" s="9"/>
      <c r="AJ1675" s="9" t="str">
        <f t="shared" si="3065"/>
        <v/>
      </c>
      <c r="AK1675" s="9"/>
      <c r="AL1675" s="62" t="str">
        <f t="shared" ref="AL1675:AM1675" si="3159">IF(AE1675="","",AL1671)</f>
        <v/>
      </c>
      <c r="AM1675" s="9" t="str">
        <f t="shared" si="3159"/>
        <v/>
      </c>
      <c r="AN1675" s="9" t="str">
        <f t="shared" si="3067"/>
        <v/>
      </c>
      <c r="AO1675" s="10" t="str">
        <f t="shared" si="3068"/>
        <v/>
      </c>
      <c r="AP1675" s="7"/>
      <c r="AR1675" s="15"/>
      <c r="AS1675" s="9"/>
      <c r="AT1675" s="9" t="str">
        <f t="shared" si="3087"/>
        <v/>
      </c>
      <c r="AU1675" s="9"/>
      <c r="AV1675" s="9" t="str">
        <f t="shared" si="3088"/>
        <v/>
      </c>
      <c r="AW1675" s="9"/>
      <c r="AX1675" s="9" t="str">
        <f t="shared" si="3078"/>
        <v/>
      </c>
      <c r="AY1675" s="9"/>
      <c r="AZ1675" s="62"/>
      <c r="BA1675" s="9"/>
      <c r="BB1675" s="9" t="str">
        <f t="shared" si="3089"/>
        <v/>
      </c>
      <c r="BC1675" s="10" t="str">
        <f t="shared" si="3108"/>
        <v/>
      </c>
      <c r="BF1675" s="15"/>
      <c r="BG1675" s="9"/>
      <c r="BH1675" s="9" t="str">
        <f t="shared" si="3130"/>
        <v/>
      </c>
      <c r="BI1675" s="73"/>
      <c r="BJ1675" s="9" t="str">
        <f t="shared" si="3131"/>
        <v/>
      </c>
      <c r="BK1675" s="9"/>
      <c r="BL1675" s="9" t="str">
        <f t="shared" si="3132"/>
        <v/>
      </c>
      <c r="BM1675" s="9"/>
      <c r="BN1675" s="9"/>
      <c r="BO1675" s="9" t="str">
        <f t="shared" si="3134"/>
        <v/>
      </c>
      <c r="BP1675" s="10" t="str">
        <f t="shared" si="3135"/>
        <v/>
      </c>
      <c r="BQ1675" s="7"/>
      <c r="BS1675" s="1"/>
      <c r="BT1675" s="15"/>
      <c r="BU1675" s="9"/>
      <c r="BV1675" s="9" t="str">
        <f t="shared" si="3095"/>
        <v/>
      </c>
      <c r="BW1675" s="9"/>
      <c r="BX1675" s="9" t="str">
        <f t="shared" si="3096"/>
        <v/>
      </c>
      <c r="BY1675" s="9"/>
      <c r="BZ1675" s="9" t="str">
        <f t="shared" si="3081"/>
        <v/>
      </c>
      <c r="CA1675" s="9"/>
      <c r="CB1675" s="9"/>
      <c r="CC1675" s="9"/>
      <c r="CD1675" s="9" t="str">
        <f t="shared" si="3118"/>
        <v/>
      </c>
      <c r="CE1675" s="10" t="str">
        <f t="shared" si="3110"/>
        <v/>
      </c>
      <c r="CF1675" s="7"/>
      <c r="CH1675" s="15"/>
      <c r="CI1675" s="9"/>
      <c r="CJ1675" s="9" t="str">
        <f t="shared" si="3099"/>
        <v/>
      </c>
      <c r="CK1675" s="9"/>
      <c r="CL1675" s="9" t="str">
        <f t="shared" si="3100"/>
        <v/>
      </c>
      <c r="CM1675" s="9"/>
      <c r="CN1675" s="9" t="str">
        <f t="shared" si="3083"/>
        <v/>
      </c>
      <c r="CO1675" s="9"/>
      <c r="CP1675" s="9"/>
      <c r="CQ1675" s="9"/>
      <c r="CR1675" s="9" t="str">
        <f t="shared" si="3120"/>
        <v/>
      </c>
      <c r="CS1675" s="10" t="str">
        <f t="shared" si="3111"/>
        <v/>
      </c>
      <c r="CT1675" s="7"/>
    </row>
    <row r="1676" spans="1:98" ht="15" customHeight="1" thickBot="1">
      <c r="A1676" s="23"/>
      <c r="B1676" s="23"/>
      <c r="C1676" s="24"/>
      <c r="D1676" s="24" t="str">
        <f t="shared" si="3051"/>
        <v/>
      </c>
      <c r="E1676" s="24"/>
      <c r="F1676" s="24" t="str">
        <f t="shared" si="3052"/>
        <v/>
      </c>
      <c r="G1676" s="24"/>
      <c r="H1676" s="24" t="str">
        <f t="shared" si="3053"/>
        <v/>
      </c>
      <c r="I1676" s="24"/>
      <c r="J1676" s="63" t="str">
        <f t="shared" ref="J1676:K1676" si="3160">IF(C1676="","",J1672)</f>
        <v/>
      </c>
      <c r="K1676" s="96" t="str">
        <f t="shared" si="3160"/>
        <v/>
      </c>
      <c r="L1676" s="24" t="str">
        <f t="shared" si="3055"/>
        <v/>
      </c>
      <c r="M1676" s="26" t="str">
        <f t="shared" si="3056"/>
        <v/>
      </c>
      <c r="N1676" s="7"/>
      <c r="P1676" s="23"/>
      <c r="Q1676" s="24"/>
      <c r="R1676" s="24" t="str">
        <f t="shared" si="3057"/>
        <v/>
      </c>
      <c r="S1676" s="24"/>
      <c r="T1676" s="24" t="str">
        <f t="shared" si="3058"/>
        <v/>
      </c>
      <c r="U1676" s="24"/>
      <c r="V1676" s="24" t="str">
        <f t="shared" si="3059"/>
        <v/>
      </c>
      <c r="W1676" s="24"/>
      <c r="X1676" s="63" t="str">
        <f t="shared" ref="X1676:Y1676" si="3161">IF(Q1676="","",X1672)</f>
        <v/>
      </c>
      <c r="Y1676" s="96" t="str">
        <f t="shared" si="3161"/>
        <v/>
      </c>
      <c r="Z1676" s="24" t="str">
        <f t="shared" si="3061"/>
        <v/>
      </c>
      <c r="AA1676" s="26" t="str">
        <f t="shared" si="3062"/>
        <v/>
      </c>
      <c r="AB1676" s="7"/>
      <c r="AD1676" s="23"/>
      <c r="AE1676" s="24"/>
      <c r="AF1676" s="24" t="str">
        <f t="shared" si="3063"/>
        <v/>
      </c>
      <c r="AG1676" s="24"/>
      <c r="AH1676" s="24" t="str">
        <f t="shared" si="3064"/>
        <v/>
      </c>
      <c r="AI1676" s="24"/>
      <c r="AJ1676" s="24" t="str">
        <f t="shared" si="3065"/>
        <v/>
      </c>
      <c r="AK1676" s="24"/>
      <c r="AL1676" s="63" t="str">
        <f t="shared" ref="AL1676:AM1676" si="3162">IF(AE1676="","",AL1672)</f>
        <v/>
      </c>
      <c r="AM1676" s="96" t="str">
        <f t="shared" si="3162"/>
        <v/>
      </c>
      <c r="AN1676" s="24" t="str">
        <f t="shared" si="3067"/>
        <v/>
      </c>
      <c r="AO1676" s="26" t="str">
        <f t="shared" si="3068"/>
        <v/>
      </c>
      <c r="AP1676" s="7"/>
      <c r="AR1676" s="15"/>
      <c r="AS1676" s="9"/>
      <c r="AT1676" s="9" t="str">
        <f t="shared" si="3087"/>
        <v/>
      </c>
      <c r="AU1676" s="9"/>
      <c r="AV1676" s="9" t="str">
        <f t="shared" si="3088"/>
        <v/>
      </c>
      <c r="AW1676" s="9"/>
      <c r="AX1676" s="9" t="str">
        <f t="shared" si="3078"/>
        <v/>
      </c>
      <c r="AY1676" s="9"/>
      <c r="AZ1676" s="62"/>
      <c r="BA1676" s="9"/>
      <c r="BB1676" s="9" t="str">
        <f t="shared" si="3089"/>
        <v/>
      </c>
      <c r="BC1676" s="10" t="str">
        <f t="shared" si="3108"/>
        <v/>
      </c>
      <c r="BF1676" s="15"/>
      <c r="BG1676" s="9"/>
      <c r="BH1676" s="9" t="str">
        <f t="shared" si="3130"/>
        <v/>
      </c>
      <c r="BI1676" s="73"/>
      <c r="BJ1676" s="9" t="str">
        <f t="shared" si="3131"/>
        <v/>
      </c>
      <c r="BK1676" s="9"/>
      <c r="BL1676" s="9" t="str">
        <f t="shared" si="3132"/>
        <v/>
      </c>
      <c r="BM1676" s="9"/>
      <c r="BN1676" s="9"/>
      <c r="BO1676" s="9" t="str">
        <f t="shared" si="3134"/>
        <v/>
      </c>
      <c r="BP1676" s="10" t="str">
        <f t="shared" si="3135"/>
        <v/>
      </c>
      <c r="BQ1676" s="7"/>
      <c r="BS1676" s="1"/>
      <c r="BT1676" s="15"/>
      <c r="BU1676" s="9"/>
      <c r="BV1676" s="9" t="str">
        <f t="shared" si="3095"/>
        <v/>
      </c>
      <c r="BW1676" s="9"/>
      <c r="BX1676" s="9" t="str">
        <f t="shared" si="3096"/>
        <v/>
      </c>
      <c r="BY1676" s="9"/>
      <c r="BZ1676" s="9" t="str">
        <f t="shared" si="3081"/>
        <v/>
      </c>
      <c r="CA1676" s="9"/>
      <c r="CB1676" s="9"/>
      <c r="CC1676" s="9"/>
      <c r="CD1676" s="9" t="str">
        <f t="shared" si="3118"/>
        <v/>
      </c>
      <c r="CE1676" s="10" t="str">
        <f t="shared" si="3110"/>
        <v/>
      </c>
      <c r="CF1676" s="7"/>
      <c r="CH1676" s="15"/>
      <c r="CI1676" s="9"/>
      <c r="CJ1676" s="9" t="str">
        <f t="shared" si="3099"/>
        <v/>
      </c>
      <c r="CK1676" s="9"/>
      <c r="CL1676" s="9" t="str">
        <f t="shared" si="3100"/>
        <v/>
      </c>
      <c r="CM1676" s="9"/>
      <c r="CN1676" s="9" t="str">
        <f t="shared" si="3083"/>
        <v/>
      </c>
      <c r="CO1676" s="9"/>
      <c r="CP1676" s="9"/>
      <c r="CQ1676" s="9"/>
      <c r="CR1676" s="9" t="str">
        <f t="shared" si="3120"/>
        <v/>
      </c>
      <c r="CS1676" s="10" t="str">
        <f t="shared" si="3111"/>
        <v/>
      </c>
      <c r="CT1676" s="7"/>
    </row>
    <row r="1677" spans="1:98" ht="15" customHeight="1" thickTop="1">
      <c r="A1677" s="89"/>
      <c r="B1677" s="6" t="str">
        <f>IF(A1677="","",SUM(D1677:D1680)+SUM(R1677:R1680)+AT1659+BH1659+SUM(BV1677:BV1680))</f>
        <v/>
      </c>
      <c r="C1677" s="78"/>
      <c r="D1677" s="78" t="str">
        <f t="shared" si="3051"/>
        <v/>
      </c>
      <c r="E1677" s="78"/>
      <c r="F1677" s="28" t="str">
        <f t="shared" si="3052"/>
        <v/>
      </c>
      <c r="G1677" s="78"/>
      <c r="H1677" s="78" t="str">
        <f t="shared" si="3053"/>
        <v/>
      </c>
      <c r="I1677" s="78"/>
      <c r="J1677" s="90" t="str">
        <f t="shared" ref="J1677:K1677" si="3163">IF(C1677="","",J1673)</f>
        <v/>
      </c>
      <c r="K1677" s="91" t="str">
        <f t="shared" si="3163"/>
        <v/>
      </c>
      <c r="L1677" s="28" t="str">
        <f t="shared" si="3055"/>
        <v/>
      </c>
      <c r="M1677" s="29" t="str">
        <f t="shared" si="3056"/>
        <v/>
      </c>
      <c r="N1677" s="7"/>
      <c r="P1677" s="89" t="str">
        <f>IF(A1677="","",A1677)</f>
        <v/>
      </c>
      <c r="Q1677" s="78"/>
      <c r="R1677" s="78" t="str">
        <f t="shared" si="3057"/>
        <v/>
      </c>
      <c r="S1677" s="78"/>
      <c r="T1677" s="28" t="str">
        <f t="shared" si="3058"/>
        <v/>
      </c>
      <c r="U1677" s="78"/>
      <c r="V1677" s="78" t="str">
        <f t="shared" si="3059"/>
        <v/>
      </c>
      <c r="W1677" s="78"/>
      <c r="X1677" s="90" t="str">
        <f t="shared" ref="X1677:Y1677" si="3164">IF(Q1677="","",X1673)</f>
        <v/>
      </c>
      <c r="Y1677" s="91" t="str">
        <f t="shared" si="3164"/>
        <v/>
      </c>
      <c r="Z1677" s="28" t="str">
        <f t="shared" si="3061"/>
        <v/>
      </c>
      <c r="AA1677" s="29" t="str">
        <f t="shared" si="3062"/>
        <v/>
      </c>
      <c r="AB1677" s="7"/>
      <c r="AD1677" s="89" t="str">
        <f>IF(BQ1677="","",BQ1677)</f>
        <v/>
      </c>
      <c r="AE1677" s="78"/>
      <c r="AF1677" s="78" t="str">
        <f t="shared" si="3063"/>
        <v/>
      </c>
      <c r="AG1677" s="78"/>
      <c r="AH1677" s="28" t="str">
        <f t="shared" si="3064"/>
        <v/>
      </c>
      <c r="AI1677" s="78"/>
      <c r="AJ1677" s="78" t="str">
        <f t="shared" si="3065"/>
        <v/>
      </c>
      <c r="AK1677" s="78"/>
      <c r="AL1677" s="90" t="str">
        <f t="shared" ref="AL1677:AM1677" si="3165">IF(AE1677="","",AL1673)</f>
        <v/>
      </c>
      <c r="AM1677" s="91" t="str">
        <f t="shared" si="3165"/>
        <v/>
      </c>
      <c r="AN1677" s="28" t="str">
        <f t="shared" si="3067"/>
        <v/>
      </c>
      <c r="AO1677" s="29" t="str">
        <f t="shared" si="3068"/>
        <v/>
      </c>
      <c r="AP1677" s="7"/>
      <c r="AR1677" s="15"/>
      <c r="AS1677" s="9"/>
      <c r="AT1677" s="9" t="str">
        <f t="shared" si="3087"/>
        <v/>
      </c>
      <c r="AU1677" s="9"/>
      <c r="AV1677" s="9" t="str">
        <f t="shared" si="3088"/>
        <v/>
      </c>
      <c r="AW1677" s="9"/>
      <c r="AX1677" s="9" t="str">
        <f t="shared" si="3078"/>
        <v/>
      </c>
      <c r="AY1677" s="9"/>
      <c r="AZ1677" s="62"/>
      <c r="BA1677" s="9"/>
      <c r="BB1677" s="9" t="str">
        <f t="shared" si="3089"/>
        <v/>
      </c>
      <c r="BC1677" s="10" t="str">
        <f t="shared" si="3108"/>
        <v/>
      </c>
      <c r="BF1677" s="15"/>
      <c r="BG1677" s="9"/>
      <c r="BH1677" s="9" t="str">
        <f t="shared" si="3130"/>
        <v/>
      </c>
      <c r="BI1677" s="73"/>
      <c r="BJ1677" s="9" t="str">
        <f t="shared" si="3131"/>
        <v/>
      </c>
      <c r="BK1677" s="9"/>
      <c r="BL1677" s="9" t="str">
        <f t="shared" si="3132"/>
        <v/>
      </c>
      <c r="BM1677" s="9"/>
      <c r="BN1677" s="9"/>
      <c r="BO1677" s="9" t="str">
        <f t="shared" si="3134"/>
        <v/>
      </c>
      <c r="BP1677" s="10" t="str">
        <f t="shared" si="3135"/>
        <v/>
      </c>
      <c r="BQ1677" s="7"/>
      <c r="BS1677" s="1"/>
      <c r="BT1677" s="15"/>
      <c r="BU1677" s="9"/>
      <c r="BV1677" s="9" t="str">
        <f t="shared" si="3095"/>
        <v/>
      </c>
      <c r="BW1677" s="9"/>
      <c r="BX1677" s="9" t="str">
        <f t="shared" si="3096"/>
        <v/>
      </c>
      <c r="BY1677" s="9"/>
      <c r="BZ1677" s="9" t="str">
        <f t="shared" si="3081"/>
        <v/>
      </c>
      <c r="CA1677" s="9"/>
      <c r="CB1677" s="9"/>
      <c r="CC1677" s="9"/>
      <c r="CD1677" s="9" t="str">
        <f t="shared" si="3118"/>
        <v/>
      </c>
      <c r="CE1677" s="10" t="str">
        <f t="shared" si="3110"/>
        <v/>
      </c>
      <c r="CF1677" s="7"/>
      <c r="CH1677" s="15"/>
      <c r="CI1677" s="9"/>
      <c r="CJ1677" s="9" t="str">
        <f t="shared" si="3099"/>
        <v/>
      </c>
      <c r="CK1677" s="9"/>
      <c r="CL1677" s="9" t="str">
        <f t="shared" si="3100"/>
        <v/>
      </c>
      <c r="CM1677" s="9"/>
      <c r="CN1677" s="9" t="str">
        <f t="shared" si="3083"/>
        <v/>
      </c>
      <c r="CO1677" s="9"/>
      <c r="CP1677" s="9"/>
      <c r="CQ1677" s="9"/>
      <c r="CR1677" s="9" t="str">
        <f t="shared" si="3120"/>
        <v/>
      </c>
      <c r="CS1677" s="10" t="str">
        <f t="shared" si="3111"/>
        <v/>
      </c>
      <c r="CT1677" s="7"/>
    </row>
    <row r="1678" spans="1:98" ht="15" customHeight="1">
      <c r="A1678" s="15"/>
      <c r="B1678" s="15"/>
      <c r="C1678" s="9"/>
      <c r="D1678" s="9" t="str">
        <f t="shared" si="3051"/>
        <v/>
      </c>
      <c r="E1678" s="9"/>
      <c r="F1678" s="9" t="str">
        <f t="shared" si="3052"/>
        <v/>
      </c>
      <c r="G1678" s="9"/>
      <c r="H1678" s="9" t="str">
        <f t="shared" si="3053"/>
        <v/>
      </c>
      <c r="I1678" s="9"/>
      <c r="J1678" s="62" t="str">
        <f t="shared" ref="J1678:K1678" si="3166">IF(C1678="","",J1674)</f>
        <v/>
      </c>
      <c r="K1678" s="95" t="str">
        <f t="shared" si="3166"/>
        <v/>
      </c>
      <c r="L1678" s="9" t="str">
        <f t="shared" si="3055"/>
        <v/>
      </c>
      <c r="M1678" s="10" t="str">
        <f t="shared" si="3056"/>
        <v/>
      </c>
      <c r="N1678" s="7"/>
      <c r="P1678" s="15"/>
      <c r="Q1678" s="9"/>
      <c r="R1678" s="9" t="str">
        <f t="shared" si="3057"/>
        <v/>
      </c>
      <c r="S1678" s="9"/>
      <c r="T1678" s="9" t="str">
        <f t="shared" si="3058"/>
        <v/>
      </c>
      <c r="U1678" s="9"/>
      <c r="V1678" s="9" t="str">
        <f t="shared" si="3059"/>
        <v/>
      </c>
      <c r="W1678" s="9"/>
      <c r="X1678" s="62" t="str">
        <f t="shared" ref="X1678:Y1678" si="3167">IF(Q1678="","",X1674)</f>
        <v/>
      </c>
      <c r="Y1678" s="95" t="str">
        <f t="shared" si="3167"/>
        <v/>
      </c>
      <c r="Z1678" s="9" t="str">
        <f t="shared" si="3061"/>
        <v/>
      </c>
      <c r="AA1678" s="10" t="str">
        <f t="shared" si="3062"/>
        <v/>
      </c>
      <c r="AB1678" s="7"/>
      <c r="AD1678" s="15"/>
      <c r="AE1678" s="9"/>
      <c r="AF1678" s="9" t="str">
        <f t="shared" si="3063"/>
        <v/>
      </c>
      <c r="AG1678" s="9"/>
      <c r="AH1678" s="9" t="str">
        <f t="shared" si="3064"/>
        <v/>
      </c>
      <c r="AI1678" s="9"/>
      <c r="AJ1678" s="9" t="str">
        <f t="shared" si="3065"/>
        <v/>
      </c>
      <c r="AK1678" s="9"/>
      <c r="AL1678" s="62" t="str">
        <f t="shared" ref="AL1678:AM1678" si="3168">IF(AE1678="","",AL1674)</f>
        <v/>
      </c>
      <c r="AM1678" s="95" t="str">
        <f t="shared" si="3168"/>
        <v/>
      </c>
      <c r="AN1678" s="9" t="str">
        <f t="shared" si="3067"/>
        <v/>
      </c>
      <c r="AO1678" s="10" t="str">
        <f t="shared" si="3068"/>
        <v/>
      </c>
      <c r="AP1678" s="7"/>
      <c r="AR1678" s="15"/>
      <c r="AS1678" s="9"/>
      <c r="AT1678" s="9" t="str">
        <f t="shared" si="3087"/>
        <v/>
      </c>
      <c r="AU1678" s="9"/>
      <c r="AV1678" s="9" t="str">
        <f t="shared" si="3088"/>
        <v/>
      </c>
      <c r="AW1678" s="9"/>
      <c r="AX1678" s="9" t="str">
        <f t="shared" si="3078"/>
        <v/>
      </c>
      <c r="AY1678" s="9"/>
      <c r="AZ1678" s="62"/>
      <c r="BA1678" s="9"/>
      <c r="BB1678" s="9" t="str">
        <f t="shared" si="3089"/>
        <v/>
      </c>
      <c r="BC1678" s="10" t="str">
        <f t="shared" si="3108"/>
        <v/>
      </c>
      <c r="BF1678" s="15"/>
      <c r="BG1678" s="9"/>
      <c r="BH1678" s="9" t="str">
        <f t="shared" si="3130"/>
        <v/>
      </c>
      <c r="BI1678" s="73"/>
      <c r="BJ1678" s="9" t="str">
        <f t="shared" si="3131"/>
        <v/>
      </c>
      <c r="BK1678" s="9"/>
      <c r="BL1678" s="9" t="str">
        <f t="shared" si="3132"/>
        <v/>
      </c>
      <c r="BM1678" s="9"/>
      <c r="BN1678" s="9"/>
      <c r="BO1678" s="9" t="str">
        <f t="shared" si="3134"/>
        <v/>
      </c>
      <c r="BP1678" s="10" t="str">
        <f t="shared" si="3135"/>
        <v/>
      </c>
      <c r="BQ1678" s="7"/>
      <c r="BS1678" s="1"/>
      <c r="BT1678" s="15"/>
      <c r="BU1678" s="9"/>
      <c r="BV1678" s="9" t="str">
        <f t="shared" si="3095"/>
        <v/>
      </c>
      <c r="BW1678" s="9"/>
      <c r="BX1678" s="9" t="str">
        <f t="shared" si="3096"/>
        <v/>
      </c>
      <c r="BY1678" s="9"/>
      <c r="BZ1678" s="9" t="str">
        <f t="shared" si="3081"/>
        <v/>
      </c>
      <c r="CA1678" s="9"/>
      <c r="CB1678" s="9"/>
      <c r="CC1678" s="9"/>
      <c r="CD1678" s="9" t="str">
        <f t="shared" si="3118"/>
        <v/>
      </c>
      <c r="CE1678" s="10" t="str">
        <f t="shared" si="3110"/>
        <v/>
      </c>
      <c r="CF1678" s="7"/>
      <c r="CH1678" s="15"/>
      <c r="CI1678" s="9"/>
      <c r="CJ1678" s="9" t="str">
        <f t="shared" si="3099"/>
        <v/>
      </c>
      <c r="CK1678" s="9"/>
      <c r="CL1678" s="9" t="str">
        <f t="shared" si="3100"/>
        <v/>
      </c>
      <c r="CM1678" s="9"/>
      <c r="CN1678" s="9" t="str">
        <f t="shared" si="3083"/>
        <v/>
      </c>
      <c r="CO1678" s="9"/>
      <c r="CP1678" s="9"/>
      <c r="CQ1678" s="9"/>
      <c r="CR1678" s="9" t="str">
        <f t="shared" si="3120"/>
        <v/>
      </c>
      <c r="CS1678" s="10" t="str">
        <f t="shared" si="3111"/>
        <v/>
      </c>
      <c r="CT1678" s="7"/>
    </row>
    <row r="1679" spans="1:98" ht="15" customHeight="1">
      <c r="A1679" s="15"/>
      <c r="B1679" s="15"/>
      <c r="C1679" s="9"/>
      <c r="D1679" s="9" t="str">
        <f t="shared" si="3051"/>
        <v/>
      </c>
      <c r="E1679" s="9"/>
      <c r="F1679" s="9" t="str">
        <f t="shared" si="3052"/>
        <v/>
      </c>
      <c r="G1679" s="9"/>
      <c r="H1679" s="9" t="str">
        <f t="shared" si="3053"/>
        <v/>
      </c>
      <c r="J1679" s="62" t="str">
        <f t="shared" ref="J1679:K1679" si="3169">IF(C1679="","",J1675)</f>
        <v/>
      </c>
      <c r="K1679" s="9" t="str">
        <f t="shared" si="3169"/>
        <v/>
      </c>
      <c r="L1679" s="9" t="str">
        <f t="shared" si="3055"/>
        <v/>
      </c>
      <c r="M1679" s="10" t="str">
        <f t="shared" si="3056"/>
        <v/>
      </c>
      <c r="N1679" s="7"/>
      <c r="P1679" s="15"/>
      <c r="Q1679" s="9"/>
      <c r="R1679" s="9" t="str">
        <f t="shared" si="3057"/>
        <v/>
      </c>
      <c r="S1679" s="9"/>
      <c r="T1679" s="9" t="str">
        <f t="shared" si="3058"/>
        <v/>
      </c>
      <c r="U1679" s="9"/>
      <c r="V1679" s="9" t="str">
        <f t="shared" si="3059"/>
        <v/>
      </c>
      <c r="W1679" s="9"/>
      <c r="X1679" s="62" t="str">
        <f t="shared" ref="X1679:Y1679" si="3170">IF(Q1679="","",X1675)</f>
        <v/>
      </c>
      <c r="Y1679" s="9" t="str">
        <f t="shared" si="3170"/>
        <v/>
      </c>
      <c r="Z1679" s="9" t="str">
        <f t="shared" si="3061"/>
        <v/>
      </c>
      <c r="AA1679" s="10" t="str">
        <f t="shared" si="3062"/>
        <v/>
      </c>
      <c r="AB1679" s="7"/>
      <c r="AD1679" s="15"/>
      <c r="AE1679" s="9"/>
      <c r="AF1679" s="9" t="str">
        <f t="shared" si="3063"/>
        <v/>
      </c>
      <c r="AG1679" s="9"/>
      <c r="AH1679" s="9" t="str">
        <f t="shared" si="3064"/>
        <v/>
      </c>
      <c r="AI1679" s="9"/>
      <c r="AJ1679" s="9" t="str">
        <f t="shared" si="3065"/>
        <v/>
      </c>
      <c r="AK1679" s="9"/>
      <c r="AL1679" s="62" t="str">
        <f t="shared" ref="AL1679:AM1679" si="3171">IF(AE1679="","",AL1675)</f>
        <v/>
      </c>
      <c r="AM1679" s="9" t="str">
        <f t="shared" si="3171"/>
        <v/>
      </c>
      <c r="AN1679" s="9" t="str">
        <f t="shared" si="3067"/>
        <v/>
      </c>
      <c r="AO1679" s="10" t="str">
        <f t="shared" si="3068"/>
        <v/>
      </c>
      <c r="AP1679" s="7"/>
      <c r="AR1679" s="15"/>
      <c r="AS1679" s="9"/>
      <c r="AT1679" s="9" t="str">
        <f t="shared" si="3087"/>
        <v/>
      </c>
      <c r="AU1679" s="9"/>
      <c r="AV1679" s="9" t="str">
        <f t="shared" si="3088"/>
        <v/>
      </c>
      <c r="AW1679" s="9"/>
      <c r="AX1679" s="9" t="str">
        <f t="shared" si="3078"/>
        <v/>
      </c>
      <c r="AY1679" s="9"/>
      <c r="AZ1679" s="62"/>
      <c r="BA1679" s="9"/>
      <c r="BB1679" s="9" t="str">
        <f t="shared" si="3089"/>
        <v/>
      </c>
      <c r="BC1679" s="10" t="str">
        <f t="shared" si="3108"/>
        <v/>
      </c>
      <c r="BF1679" s="15"/>
      <c r="BG1679" s="9"/>
      <c r="BH1679" s="9" t="str">
        <f t="shared" si="3130"/>
        <v/>
      </c>
      <c r="BI1679" s="73"/>
      <c r="BJ1679" s="9" t="str">
        <f t="shared" si="3131"/>
        <v/>
      </c>
      <c r="BK1679" s="9"/>
      <c r="BL1679" s="9" t="str">
        <f t="shared" si="3132"/>
        <v/>
      </c>
      <c r="BM1679" s="9"/>
      <c r="BN1679" s="9"/>
      <c r="BO1679" s="9" t="str">
        <f t="shared" si="3134"/>
        <v/>
      </c>
      <c r="BP1679" s="10" t="str">
        <f t="shared" si="3135"/>
        <v/>
      </c>
      <c r="BQ1679" s="7"/>
      <c r="BS1679" s="1"/>
      <c r="BT1679" s="15"/>
      <c r="BU1679" s="9"/>
      <c r="BV1679" s="9" t="str">
        <f t="shared" si="3095"/>
        <v/>
      </c>
      <c r="BW1679" s="9"/>
      <c r="BX1679" s="9" t="str">
        <f t="shared" si="3096"/>
        <v/>
      </c>
      <c r="BY1679" s="9"/>
      <c r="BZ1679" s="9" t="str">
        <f t="shared" si="3081"/>
        <v/>
      </c>
      <c r="CA1679" s="9"/>
      <c r="CB1679" s="9"/>
      <c r="CC1679" s="9"/>
      <c r="CD1679" s="9" t="str">
        <f t="shared" si="3118"/>
        <v/>
      </c>
      <c r="CE1679" s="10" t="str">
        <f t="shared" si="3110"/>
        <v/>
      </c>
      <c r="CF1679" s="7"/>
      <c r="CH1679" s="15"/>
      <c r="CI1679" s="9"/>
      <c r="CJ1679" s="9" t="str">
        <f t="shared" si="3099"/>
        <v/>
      </c>
      <c r="CK1679" s="9"/>
      <c r="CL1679" s="9" t="str">
        <f t="shared" si="3100"/>
        <v/>
      </c>
      <c r="CM1679" s="9"/>
      <c r="CN1679" s="9" t="str">
        <f t="shared" si="3083"/>
        <v/>
      </c>
      <c r="CO1679" s="9"/>
      <c r="CP1679" s="9"/>
      <c r="CQ1679" s="9"/>
      <c r="CR1679" s="9" t="str">
        <f t="shared" si="3120"/>
        <v/>
      </c>
      <c r="CS1679" s="10" t="str">
        <f t="shared" si="3111"/>
        <v/>
      </c>
      <c r="CT1679" s="7"/>
    </row>
    <row r="1680" spans="1:98" ht="15" customHeight="1" thickBot="1">
      <c r="A1680" s="23"/>
      <c r="B1680" s="23"/>
      <c r="C1680" s="24"/>
      <c r="D1680" s="24" t="str">
        <f t="shared" si="3051"/>
        <v/>
      </c>
      <c r="E1680" s="24"/>
      <c r="F1680" s="24" t="str">
        <f t="shared" si="3052"/>
        <v/>
      </c>
      <c r="G1680" s="24"/>
      <c r="H1680" s="24" t="str">
        <f t="shared" si="3053"/>
        <v/>
      </c>
      <c r="I1680" s="24"/>
      <c r="J1680" s="63" t="str">
        <f t="shared" ref="J1680:K1680" si="3172">IF(C1680="","",J1676)</f>
        <v/>
      </c>
      <c r="K1680" s="96" t="str">
        <f t="shared" si="3172"/>
        <v/>
      </c>
      <c r="L1680" s="24" t="str">
        <f t="shared" si="3055"/>
        <v/>
      </c>
      <c r="M1680" s="26" t="str">
        <f t="shared" si="3056"/>
        <v/>
      </c>
      <c r="N1680" s="7"/>
      <c r="P1680" s="23"/>
      <c r="Q1680" s="24"/>
      <c r="R1680" s="24" t="str">
        <f t="shared" si="3057"/>
        <v/>
      </c>
      <c r="S1680" s="24"/>
      <c r="T1680" s="24" t="str">
        <f t="shared" si="3058"/>
        <v/>
      </c>
      <c r="U1680" s="24"/>
      <c r="V1680" s="24" t="str">
        <f t="shared" si="3059"/>
        <v/>
      </c>
      <c r="W1680" s="24"/>
      <c r="X1680" s="63" t="str">
        <f t="shared" ref="X1680:Y1680" si="3173">IF(Q1680="","",X1676)</f>
        <v/>
      </c>
      <c r="Y1680" s="96" t="str">
        <f t="shared" si="3173"/>
        <v/>
      </c>
      <c r="Z1680" s="24" t="str">
        <f t="shared" si="3061"/>
        <v/>
      </c>
      <c r="AA1680" s="26" t="str">
        <f t="shared" si="3062"/>
        <v/>
      </c>
      <c r="AB1680" s="7"/>
      <c r="AD1680" s="23"/>
      <c r="AE1680" s="24"/>
      <c r="AF1680" s="24" t="str">
        <f t="shared" si="3063"/>
        <v/>
      </c>
      <c r="AG1680" s="24"/>
      <c r="AH1680" s="24" t="str">
        <f t="shared" si="3064"/>
        <v/>
      </c>
      <c r="AI1680" s="24"/>
      <c r="AJ1680" s="24" t="str">
        <f t="shared" si="3065"/>
        <v/>
      </c>
      <c r="AK1680" s="24"/>
      <c r="AL1680" s="63" t="str">
        <f t="shared" ref="AL1680:AM1680" si="3174">IF(AE1680="","",AL1676)</f>
        <v/>
      </c>
      <c r="AM1680" s="96" t="str">
        <f t="shared" si="3174"/>
        <v/>
      </c>
      <c r="AN1680" s="24" t="str">
        <f t="shared" si="3067"/>
        <v/>
      </c>
      <c r="AO1680" s="26" t="str">
        <f t="shared" si="3068"/>
        <v/>
      </c>
      <c r="AP1680" s="7"/>
      <c r="AR1680" s="15"/>
      <c r="AS1680" s="9"/>
      <c r="AT1680" s="9" t="str">
        <f t="shared" si="3087"/>
        <v/>
      </c>
      <c r="AU1680" s="9"/>
      <c r="AV1680" s="9" t="str">
        <f t="shared" si="3088"/>
        <v/>
      </c>
      <c r="AW1680" s="9"/>
      <c r="AX1680" s="9" t="str">
        <f t="shared" si="3078"/>
        <v/>
      </c>
      <c r="AY1680" s="9"/>
      <c r="AZ1680" s="62"/>
      <c r="BA1680" s="9"/>
      <c r="BB1680" s="9" t="str">
        <f t="shared" si="3089"/>
        <v/>
      </c>
      <c r="BC1680" s="10" t="str">
        <f t="shared" si="3108"/>
        <v/>
      </c>
      <c r="BF1680" s="15"/>
      <c r="BG1680" s="9"/>
      <c r="BH1680" s="9" t="str">
        <f t="shared" si="3130"/>
        <v/>
      </c>
      <c r="BI1680" s="73"/>
      <c r="BJ1680" s="9" t="str">
        <f t="shared" si="3131"/>
        <v/>
      </c>
      <c r="BK1680" s="9"/>
      <c r="BL1680" s="9" t="str">
        <f t="shared" si="3132"/>
        <v/>
      </c>
      <c r="BM1680" s="9"/>
      <c r="BN1680" s="9"/>
      <c r="BO1680" s="9" t="str">
        <f t="shared" si="3134"/>
        <v/>
      </c>
      <c r="BP1680" s="10" t="str">
        <f t="shared" si="3135"/>
        <v/>
      </c>
      <c r="BQ1680" s="7"/>
      <c r="BS1680" s="1"/>
      <c r="BT1680" s="15"/>
      <c r="BU1680" s="9"/>
      <c r="BV1680" s="9" t="str">
        <f t="shared" si="3095"/>
        <v/>
      </c>
      <c r="BW1680" s="9"/>
      <c r="BX1680" s="9" t="str">
        <f t="shared" si="3096"/>
        <v/>
      </c>
      <c r="BY1680" s="9"/>
      <c r="BZ1680" s="9" t="str">
        <f t="shared" si="3081"/>
        <v/>
      </c>
      <c r="CA1680" s="9"/>
      <c r="CB1680" s="9"/>
      <c r="CC1680" s="9"/>
      <c r="CD1680" s="9" t="str">
        <f t="shared" si="3118"/>
        <v/>
      </c>
      <c r="CE1680" s="10" t="str">
        <f t="shared" si="3110"/>
        <v/>
      </c>
      <c r="CF1680" s="7"/>
      <c r="CH1680" s="15"/>
      <c r="CI1680" s="9"/>
      <c r="CJ1680" s="9" t="str">
        <f t="shared" si="3099"/>
        <v/>
      </c>
      <c r="CK1680" s="9"/>
      <c r="CL1680" s="9" t="str">
        <f t="shared" si="3100"/>
        <v/>
      </c>
      <c r="CM1680" s="9"/>
      <c r="CN1680" s="9" t="str">
        <f t="shared" si="3083"/>
        <v/>
      </c>
      <c r="CO1680" s="9"/>
      <c r="CP1680" s="9"/>
      <c r="CQ1680" s="9"/>
      <c r="CR1680" s="9" t="str">
        <f t="shared" si="3120"/>
        <v/>
      </c>
      <c r="CS1680" s="10" t="str">
        <f t="shared" si="3111"/>
        <v/>
      </c>
      <c r="CT1680" s="7"/>
    </row>
    <row r="1681" spans="1:98" ht="15" customHeight="1" thickTop="1">
      <c r="A1681" s="89">
        <v>45469</v>
      </c>
      <c r="B1681" s="6">
        <f>IF(A1681="","",SUM(D1681:D1684)+SUM(R1681:R1684)+AT1660+BH1660+SUM(BV1681:BV1684))</f>
        <v>0</v>
      </c>
      <c r="C1681" s="78">
        <v>0</v>
      </c>
      <c r="D1681" s="78">
        <f t="shared" si="3051"/>
        <v>0</v>
      </c>
      <c r="E1681" s="78">
        <v>9999992</v>
      </c>
      <c r="F1681" s="28"/>
      <c r="G1681" s="78"/>
      <c r="H1681" s="78" t="str">
        <f t="shared" si="3053"/>
        <v/>
      </c>
      <c r="I1681" s="78">
        <v>23</v>
      </c>
      <c r="J1681" s="90" t="s">
        <v>574</v>
      </c>
      <c r="K1681" s="91">
        <v>362</v>
      </c>
      <c r="L1681" s="28" t="str">
        <f t="shared" si="3055"/>
        <v/>
      </c>
      <c r="M1681" s="29" t="str">
        <f t="shared" si="3056"/>
        <v/>
      </c>
      <c r="N1681" s="7"/>
      <c r="P1681" s="89">
        <f>IF(A1681="","",A1681)</f>
        <v>45469</v>
      </c>
      <c r="Q1681" s="78">
        <v>0</v>
      </c>
      <c r="R1681" s="78">
        <f t="shared" si="3057"/>
        <v>0</v>
      </c>
      <c r="S1681" s="78">
        <v>9999993</v>
      </c>
      <c r="T1681" s="28"/>
      <c r="U1681" s="78"/>
      <c r="V1681" s="78" t="str">
        <f t="shared" si="3059"/>
        <v/>
      </c>
      <c r="W1681" s="78">
        <v>15</v>
      </c>
      <c r="X1681" s="90" t="s">
        <v>575</v>
      </c>
      <c r="Y1681" s="91">
        <v>188</v>
      </c>
      <c r="Z1681" s="28" t="str">
        <f t="shared" si="3061"/>
        <v/>
      </c>
      <c r="AA1681" s="29" t="str">
        <f t="shared" si="3062"/>
        <v/>
      </c>
      <c r="AB1681" s="7"/>
      <c r="AD1681" s="89" t="str">
        <f>IF(BQ1681="","",BQ1681)</f>
        <v/>
      </c>
      <c r="AE1681" s="78">
        <v>0</v>
      </c>
      <c r="AF1681" s="78">
        <f t="shared" si="3063"/>
        <v>0</v>
      </c>
      <c r="AG1681" s="78">
        <v>9999993</v>
      </c>
      <c r="AH1681" s="28"/>
      <c r="AI1681" s="78"/>
      <c r="AJ1681" s="78" t="str">
        <f t="shared" si="3065"/>
        <v/>
      </c>
      <c r="AK1681" s="78">
        <v>15</v>
      </c>
      <c r="AL1681" s="90" t="s">
        <v>575</v>
      </c>
      <c r="AM1681" s="91">
        <v>188</v>
      </c>
      <c r="AN1681" s="28" t="str">
        <f t="shared" si="3067"/>
        <v/>
      </c>
      <c r="AO1681" s="29" t="str">
        <f t="shared" si="3068"/>
        <v/>
      </c>
      <c r="AP1681" s="7"/>
      <c r="AR1681" s="15"/>
      <c r="AS1681" s="9"/>
      <c r="AT1681" s="9" t="str">
        <f t="shared" si="3087"/>
        <v/>
      </c>
      <c r="AU1681" s="9"/>
      <c r="AV1681" s="9" t="str">
        <f t="shared" si="3088"/>
        <v/>
      </c>
      <c r="AW1681" s="9"/>
      <c r="AX1681" s="9" t="str">
        <f t="shared" si="3078"/>
        <v/>
      </c>
      <c r="AY1681" s="9"/>
      <c r="AZ1681" s="62"/>
      <c r="BA1681" s="9"/>
      <c r="BB1681" s="9" t="str">
        <f t="shared" si="3089"/>
        <v/>
      </c>
      <c r="BC1681" s="10" t="str">
        <f t="shared" si="3108"/>
        <v/>
      </c>
      <c r="BF1681" s="15"/>
      <c r="BG1681" s="9"/>
      <c r="BH1681" s="9" t="str">
        <f t="shared" si="3130"/>
        <v/>
      </c>
      <c r="BI1681" s="73"/>
      <c r="BJ1681" s="9" t="str">
        <f t="shared" si="3131"/>
        <v/>
      </c>
      <c r="BK1681" s="9"/>
      <c r="BL1681" s="9" t="str">
        <f t="shared" si="3132"/>
        <v/>
      </c>
      <c r="BM1681" s="9"/>
      <c r="BN1681" s="9"/>
      <c r="BO1681" s="9" t="str">
        <f t="shared" si="3134"/>
        <v/>
      </c>
      <c r="BP1681" s="10" t="str">
        <f t="shared" si="3135"/>
        <v/>
      </c>
      <c r="BQ1681" s="7"/>
      <c r="BS1681" s="1"/>
      <c r="BT1681" s="15"/>
      <c r="BU1681" s="9"/>
      <c r="BV1681" s="9" t="str">
        <f t="shared" si="3095"/>
        <v/>
      </c>
      <c r="BW1681" s="9"/>
      <c r="BX1681" s="9" t="str">
        <f t="shared" si="3096"/>
        <v/>
      </c>
      <c r="BY1681" s="9"/>
      <c r="BZ1681" s="9" t="str">
        <f t="shared" si="3081"/>
        <v/>
      </c>
      <c r="CA1681" s="9"/>
      <c r="CB1681" s="9"/>
      <c r="CC1681" s="9"/>
      <c r="CD1681" s="9" t="str">
        <f t="shared" si="3118"/>
        <v/>
      </c>
      <c r="CE1681" s="10" t="str">
        <f t="shared" si="3110"/>
        <v/>
      </c>
      <c r="CF1681" s="7"/>
      <c r="CH1681" s="15"/>
      <c r="CI1681" s="9"/>
      <c r="CJ1681" s="9" t="str">
        <f t="shared" si="3099"/>
        <v/>
      </c>
      <c r="CK1681" s="9"/>
      <c r="CL1681" s="9" t="str">
        <f t="shared" si="3100"/>
        <v/>
      </c>
      <c r="CM1681" s="9"/>
      <c r="CN1681" s="9" t="str">
        <f t="shared" si="3083"/>
        <v/>
      </c>
      <c r="CO1681" s="9"/>
      <c r="CP1681" s="9"/>
      <c r="CQ1681" s="9"/>
      <c r="CR1681" s="9" t="str">
        <f t="shared" si="3120"/>
        <v/>
      </c>
      <c r="CS1681" s="10" t="str">
        <f t="shared" si="3111"/>
        <v/>
      </c>
      <c r="CT1681" s="7"/>
    </row>
    <row r="1682" spans="1:98" ht="15" customHeight="1">
      <c r="A1682" s="15"/>
      <c r="B1682" s="15"/>
      <c r="C1682" s="9">
        <v>0</v>
      </c>
      <c r="D1682" s="9">
        <f t="shared" si="3051"/>
        <v>0</v>
      </c>
      <c r="E1682" s="9">
        <v>9999992</v>
      </c>
      <c r="F1682" s="9"/>
      <c r="G1682" s="9"/>
      <c r="H1682" s="9" t="str">
        <f t="shared" si="3053"/>
        <v/>
      </c>
      <c r="I1682" s="9">
        <v>6</v>
      </c>
      <c r="J1682" s="62" t="s">
        <v>576</v>
      </c>
      <c r="K1682" s="95">
        <v>682</v>
      </c>
      <c r="L1682" s="9" t="str">
        <f t="shared" si="3055"/>
        <v/>
      </c>
      <c r="M1682" s="10" t="str">
        <f t="shared" si="3056"/>
        <v/>
      </c>
      <c r="N1682" s="7"/>
      <c r="P1682" s="15"/>
      <c r="Q1682" s="9">
        <v>0</v>
      </c>
      <c r="R1682" s="9">
        <f t="shared" si="3057"/>
        <v>0</v>
      </c>
      <c r="S1682" s="9">
        <v>9999991</v>
      </c>
      <c r="T1682" s="9"/>
      <c r="U1682" s="9"/>
      <c r="V1682" s="9" t="str">
        <f t="shared" si="3059"/>
        <v/>
      </c>
      <c r="W1682" s="9">
        <v>12</v>
      </c>
      <c r="X1682" s="62" t="s">
        <v>219</v>
      </c>
      <c r="Y1682" s="95">
        <v>165</v>
      </c>
      <c r="Z1682" s="9" t="str">
        <f t="shared" si="3061"/>
        <v/>
      </c>
      <c r="AA1682" s="10" t="str">
        <f t="shared" si="3062"/>
        <v/>
      </c>
      <c r="AB1682" s="7"/>
      <c r="AD1682" s="15"/>
      <c r="AE1682" s="9">
        <v>0</v>
      </c>
      <c r="AF1682" s="9">
        <f t="shared" si="3063"/>
        <v>0</v>
      </c>
      <c r="AG1682" s="9">
        <v>9999991</v>
      </c>
      <c r="AH1682" s="9"/>
      <c r="AI1682" s="9"/>
      <c r="AJ1682" s="9" t="str">
        <f t="shared" si="3065"/>
        <v/>
      </c>
      <c r="AK1682" s="9">
        <v>12</v>
      </c>
      <c r="AL1682" s="62" t="s">
        <v>219</v>
      </c>
      <c r="AM1682" s="95">
        <v>165</v>
      </c>
      <c r="AN1682" s="9" t="str">
        <f t="shared" si="3067"/>
        <v/>
      </c>
      <c r="AO1682" s="10" t="str">
        <f t="shared" si="3068"/>
        <v/>
      </c>
      <c r="AP1682" s="7"/>
      <c r="AR1682" s="15"/>
      <c r="AS1682" s="9"/>
      <c r="AT1682" s="9" t="str">
        <f t="shared" si="3087"/>
        <v/>
      </c>
      <c r="AU1682" s="9"/>
      <c r="AV1682" s="9" t="str">
        <f t="shared" si="3088"/>
        <v/>
      </c>
      <c r="AW1682" s="9"/>
      <c r="AX1682" s="9" t="str">
        <f t="shared" si="3078"/>
        <v/>
      </c>
      <c r="AY1682" s="9"/>
      <c r="AZ1682" s="62"/>
      <c r="BA1682" s="9"/>
      <c r="BB1682" s="9" t="str">
        <f t="shared" si="3089"/>
        <v/>
      </c>
      <c r="BC1682" s="10" t="str">
        <f t="shared" si="3108"/>
        <v/>
      </c>
      <c r="BF1682" s="15"/>
      <c r="BG1682" s="9"/>
      <c r="BH1682" s="9" t="str">
        <f t="shared" si="3130"/>
        <v/>
      </c>
      <c r="BI1682" s="73"/>
      <c r="BJ1682" s="9" t="str">
        <f t="shared" si="3131"/>
        <v/>
      </c>
      <c r="BK1682" s="9"/>
      <c r="BL1682" s="9" t="str">
        <f t="shared" si="3132"/>
        <v/>
      </c>
      <c r="BM1682" s="9"/>
      <c r="BN1682" s="9"/>
      <c r="BO1682" s="9" t="str">
        <f t="shared" si="3134"/>
        <v/>
      </c>
      <c r="BP1682" s="10" t="str">
        <f t="shared" si="3135"/>
        <v/>
      </c>
      <c r="BQ1682" s="7"/>
      <c r="BS1682" s="1"/>
      <c r="BT1682" s="15"/>
      <c r="BU1682" s="9"/>
      <c r="BV1682" s="9" t="str">
        <f t="shared" si="3095"/>
        <v/>
      </c>
      <c r="BW1682" s="9"/>
      <c r="BX1682" s="9" t="str">
        <f t="shared" si="3096"/>
        <v/>
      </c>
      <c r="BY1682" s="9"/>
      <c r="BZ1682" s="9" t="str">
        <f t="shared" si="3081"/>
        <v/>
      </c>
      <c r="CA1682" s="9"/>
      <c r="CB1682" s="9"/>
      <c r="CC1682" s="9"/>
      <c r="CD1682" s="9" t="str">
        <f t="shared" si="3118"/>
        <v/>
      </c>
      <c r="CE1682" s="10" t="str">
        <f t="shared" si="3110"/>
        <v/>
      </c>
      <c r="CF1682" s="7"/>
      <c r="CH1682" s="15"/>
      <c r="CI1682" s="9"/>
      <c r="CJ1682" s="9" t="str">
        <f t="shared" si="3099"/>
        <v/>
      </c>
      <c r="CK1682" s="9"/>
      <c r="CL1682" s="9" t="str">
        <f t="shared" si="3100"/>
        <v/>
      </c>
      <c r="CM1682" s="9"/>
      <c r="CN1682" s="9" t="str">
        <f t="shared" si="3083"/>
        <v/>
      </c>
      <c r="CO1682" s="9"/>
      <c r="CP1682" s="9"/>
      <c r="CQ1682" s="9"/>
      <c r="CR1682" s="9" t="str">
        <f t="shared" si="3120"/>
        <v/>
      </c>
      <c r="CS1682" s="10" t="str">
        <f t="shared" si="3111"/>
        <v/>
      </c>
      <c r="CT1682" s="7"/>
    </row>
    <row r="1683" spans="1:98" ht="15" customHeight="1">
      <c r="A1683" s="15"/>
      <c r="B1683" s="15"/>
      <c r="C1683" s="9">
        <v>0</v>
      </c>
      <c r="D1683" s="9">
        <f t="shared" si="3051"/>
        <v>0</v>
      </c>
      <c r="E1683" s="9">
        <v>9999992</v>
      </c>
      <c r="F1683" s="9"/>
      <c r="G1683" s="9"/>
      <c r="H1683" s="9" t="str">
        <f t="shared" si="3053"/>
        <v/>
      </c>
      <c r="I1683" s="9">
        <v>16</v>
      </c>
      <c r="J1683" s="62" t="s">
        <v>577</v>
      </c>
      <c r="K1683" s="9">
        <v>188</v>
      </c>
      <c r="L1683" s="9" t="str">
        <f t="shared" si="3055"/>
        <v/>
      </c>
      <c r="M1683" s="10" t="str">
        <f t="shared" si="3056"/>
        <v/>
      </c>
      <c r="N1683" s="7"/>
      <c r="P1683" s="15"/>
      <c r="Q1683" s="9">
        <v>1</v>
      </c>
      <c r="R1683" s="9">
        <v>0</v>
      </c>
      <c r="S1683" s="9">
        <v>9999990</v>
      </c>
      <c r="T1683" s="9"/>
      <c r="U1683" s="9"/>
      <c r="V1683" s="9" t="str">
        <f t="shared" si="3059"/>
        <v/>
      </c>
      <c r="W1683" s="9">
        <v>20</v>
      </c>
      <c r="X1683" s="62" t="s">
        <v>578</v>
      </c>
      <c r="Y1683" s="9">
        <v>600</v>
      </c>
      <c r="Z1683" s="9" t="str">
        <f t="shared" si="3061"/>
        <v/>
      </c>
      <c r="AA1683" s="10" t="str">
        <f t="shared" si="3062"/>
        <v/>
      </c>
      <c r="AB1683" s="7"/>
      <c r="AD1683" s="15"/>
      <c r="AE1683" s="9">
        <v>1</v>
      </c>
      <c r="AF1683" s="9">
        <v>0</v>
      </c>
      <c r="AG1683" s="9">
        <v>9999990</v>
      </c>
      <c r="AH1683" s="9"/>
      <c r="AI1683" s="9"/>
      <c r="AJ1683" s="9" t="str">
        <f t="shared" si="3065"/>
        <v/>
      </c>
      <c r="AK1683" s="9">
        <v>20</v>
      </c>
      <c r="AL1683" s="62" t="s">
        <v>578</v>
      </c>
      <c r="AM1683" s="9">
        <v>600</v>
      </c>
      <c r="AN1683" s="9" t="str">
        <f t="shared" si="3067"/>
        <v/>
      </c>
      <c r="AO1683" s="10" t="str">
        <f t="shared" si="3068"/>
        <v/>
      </c>
      <c r="AP1683" s="7"/>
      <c r="AR1683" s="15"/>
      <c r="AS1683" s="9"/>
      <c r="AT1683" s="9" t="str">
        <f t="shared" si="3087"/>
        <v/>
      </c>
      <c r="AU1683" s="9"/>
      <c r="AV1683" s="9" t="str">
        <f t="shared" si="3088"/>
        <v/>
      </c>
      <c r="AW1683" s="9"/>
      <c r="AX1683" s="9" t="str">
        <f t="shared" si="3078"/>
        <v/>
      </c>
      <c r="AY1683" s="9"/>
      <c r="AZ1683" s="62"/>
      <c r="BA1683" s="9"/>
      <c r="BB1683" s="9" t="str">
        <f t="shared" si="3089"/>
        <v/>
      </c>
      <c r="BC1683" s="10" t="str">
        <f t="shared" si="3108"/>
        <v/>
      </c>
      <c r="BF1683" s="15"/>
      <c r="BG1683" s="9"/>
      <c r="BH1683" s="9" t="str">
        <f t="shared" si="3130"/>
        <v/>
      </c>
      <c r="BI1683" s="73"/>
      <c r="BJ1683" s="9" t="str">
        <f t="shared" si="3131"/>
        <v/>
      </c>
      <c r="BK1683" s="9"/>
      <c r="BL1683" s="9" t="str">
        <f t="shared" si="3132"/>
        <v/>
      </c>
      <c r="BM1683" s="9"/>
      <c r="BN1683" s="9"/>
      <c r="BO1683" s="9" t="str">
        <f t="shared" si="3134"/>
        <v/>
      </c>
      <c r="BP1683" s="10" t="str">
        <f t="shared" si="3135"/>
        <v/>
      </c>
      <c r="BQ1683" s="7"/>
      <c r="BS1683" s="1"/>
      <c r="BT1683" s="15"/>
      <c r="BU1683" s="9"/>
      <c r="BV1683" s="9" t="str">
        <f t="shared" si="3095"/>
        <v/>
      </c>
      <c r="BW1683" s="9"/>
      <c r="BX1683" s="9" t="str">
        <f t="shared" si="3096"/>
        <v/>
      </c>
      <c r="BY1683" s="9"/>
      <c r="BZ1683" s="9" t="str">
        <f t="shared" si="3081"/>
        <v/>
      </c>
      <c r="CA1683" s="9"/>
      <c r="CB1683" s="9"/>
      <c r="CC1683" s="9"/>
      <c r="CD1683" s="9" t="str">
        <f t="shared" si="3118"/>
        <v/>
      </c>
      <c r="CE1683" s="10" t="str">
        <f t="shared" si="3110"/>
        <v/>
      </c>
      <c r="CF1683" s="7"/>
      <c r="CH1683" s="15"/>
      <c r="CI1683" s="9"/>
      <c r="CJ1683" s="9" t="str">
        <f t="shared" si="3099"/>
        <v/>
      </c>
      <c r="CK1683" s="9"/>
      <c r="CL1683" s="9" t="str">
        <f t="shared" si="3100"/>
        <v/>
      </c>
      <c r="CM1683" s="9"/>
      <c r="CN1683" s="9" t="str">
        <f t="shared" si="3083"/>
        <v/>
      </c>
      <c r="CO1683" s="9"/>
      <c r="CP1683" s="9"/>
      <c r="CQ1683" s="9"/>
      <c r="CR1683" s="9" t="str">
        <f t="shared" si="3120"/>
        <v/>
      </c>
      <c r="CS1683" s="10" t="str">
        <f t="shared" si="3111"/>
        <v/>
      </c>
      <c r="CT1683" s="7"/>
    </row>
    <row r="1684" spans="1:98" ht="15" customHeight="1" thickBot="1">
      <c r="A1684" s="23"/>
      <c r="B1684" s="23"/>
      <c r="C1684" s="24">
        <v>0</v>
      </c>
      <c r="D1684" s="24">
        <f t="shared" si="3051"/>
        <v>0</v>
      </c>
      <c r="E1684" s="24">
        <v>9999992</v>
      </c>
      <c r="F1684" s="24"/>
      <c r="G1684" s="24"/>
      <c r="H1684" s="24" t="str">
        <f t="shared" si="3053"/>
        <v/>
      </c>
      <c r="I1684" s="24">
        <v>12</v>
      </c>
      <c r="J1684" s="63" t="s">
        <v>219</v>
      </c>
      <c r="K1684" s="96">
        <v>165</v>
      </c>
      <c r="L1684" s="24" t="str">
        <f t="shared" si="3055"/>
        <v/>
      </c>
      <c r="M1684" s="26" t="str">
        <f t="shared" si="3056"/>
        <v/>
      </c>
      <c r="N1684" s="7"/>
      <c r="P1684" s="23"/>
      <c r="Q1684" s="24">
        <v>0</v>
      </c>
      <c r="R1684" s="24">
        <v>0</v>
      </c>
      <c r="S1684" s="24">
        <v>9999992</v>
      </c>
      <c r="T1684" s="24"/>
      <c r="U1684" s="24"/>
      <c r="V1684" s="24" t="str">
        <f t="shared" si="3059"/>
        <v/>
      </c>
      <c r="W1684" s="24">
        <v>80</v>
      </c>
      <c r="X1684" s="63" t="s">
        <v>579</v>
      </c>
      <c r="Y1684" s="96">
        <v>200</v>
      </c>
      <c r="Z1684" s="24" t="str">
        <f t="shared" si="3061"/>
        <v/>
      </c>
      <c r="AA1684" s="26" t="str">
        <f t="shared" si="3062"/>
        <v/>
      </c>
      <c r="AB1684" s="7"/>
      <c r="AD1684" s="23"/>
      <c r="AE1684" s="24">
        <v>0</v>
      </c>
      <c r="AF1684" s="24">
        <v>0</v>
      </c>
      <c r="AG1684" s="24">
        <v>9999992</v>
      </c>
      <c r="AH1684" s="24"/>
      <c r="AI1684" s="24"/>
      <c r="AJ1684" s="24" t="str">
        <f t="shared" si="3065"/>
        <v/>
      </c>
      <c r="AK1684" s="24">
        <v>80</v>
      </c>
      <c r="AL1684" s="63" t="s">
        <v>579</v>
      </c>
      <c r="AM1684" s="96">
        <v>200</v>
      </c>
      <c r="AN1684" s="24" t="str">
        <f t="shared" si="3067"/>
        <v/>
      </c>
      <c r="AO1684" s="26" t="str">
        <f t="shared" si="3068"/>
        <v/>
      </c>
      <c r="AP1684" s="7"/>
      <c r="AR1684" s="15"/>
      <c r="AS1684" s="9"/>
      <c r="AT1684" s="9" t="str">
        <f t="shared" si="3087"/>
        <v/>
      </c>
      <c r="AU1684" s="9"/>
      <c r="AV1684" s="9" t="str">
        <f t="shared" si="3088"/>
        <v/>
      </c>
      <c r="AW1684" s="9"/>
      <c r="AX1684" s="9" t="str">
        <f t="shared" si="3078"/>
        <v/>
      </c>
      <c r="AY1684" s="9"/>
      <c r="AZ1684" s="62"/>
      <c r="BA1684" s="9"/>
      <c r="BB1684" s="9" t="str">
        <f t="shared" si="3089"/>
        <v/>
      </c>
      <c r="BC1684" s="10" t="str">
        <f t="shared" si="3108"/>
        <v/>
      </c>
      <c r="BF1684" s="15"/>
      <c r="BG1684" s="9"/>
      <c r="BH1684" s="9" t="str">
        <f t="shared" si="3130"/>
        <v/>
      </c>
      <c r="BI1684" s="73"/>
      <c r="BJ1684" s="9" t="str">
        <f t="shared" si="3131"/>
        <v/>
      </c>
      <c r="BK1684" s="9"/>
      <c r="BL1684" s="9" t="str">
        <f t="shared" si="3132"/>
        <v/>
      </c>
      <c r="BM1684" s="9"/>
      <c r="BN1684" s="9"/>
      <c r="BO1684" s="9" t="str">
        <f t="shared" si="3134"/>
        <v/>
      </c>
      <c r="BP1684" s="10" t="str">
        <f t="shared" si="3135"/>
        <v/>
      </c>
      <c r="BQ1684" s="7"/>
      <c r="BS1684" s="1"/>
      <c r="BT1684" s="15"/>
      <c r="BU1684" s="9"/>
      <c r="BV1684" s="9" t="str">
        <f t="shared" si="3095"/>
        <v/>
      </c>
      <c r="BW1684" s="9"/>
      <c r="BX1684" s="9" t="str">
        <f t="shared" si="3096"/>
        <v/>
      </c>
      <c r="BY1684" s="9"/>
      <c r="BZ1684" s="9" t="str">
        <f t="shared" si="3081"/>
        <v/>
      </c>
      <c r="CA1684" s="9"/>
      <c r="CB1684" s="9"/>
      <c r="CC1684" s="9"/>
      <c r="CD1684" s="9" t="str">
        <f t="shared" si="3118"/>
        <v/>
      </c>
      <c r="CE1684" s="10" t="str">
        <f t="shared" si="3110"/>
        <v/>
      </c>
      <c r="CF1684" s="7"/>
      <c r="CH1684" s="15"/>
      <c r="CI1684" s="9"/>
      <c r="CJ1684" s="9" t="str">
        <f t="shared" si="3099"/>
        <v/>
      </c>
      <c r="CK1684" s="9"/>
      <c r="CL1684" s="9" t="str">
        <f t="shared" si="3100"/>
        <v/>
      </c>
      <c r="CM1684" s="9"/>
      <c r="CN1684" s="9" t="str">
        <f t="shared" si="3083"/>
        <v/>
      </c>
      <c r="CO1684" s="9"/>
      <c r="CP1684" s="9"/>
      <c r="CQ1684" s="9"/>
      <c r="CR1684" s="9" t="str">
        <f t="shared" si="3120"/>
        <v/>
      </c>
      <c r="CS1684" s="10" t="str">
        <f t="shared" si="3111"/>
        <v/>
      </c>
      <c r="CT1684" s="7"/>
    </row>
    <row r="1685" spans="1:98" ht="15" customHeight="1" thickTop="1">
      <c r="A1685" s="89">
        <v>45471</v>
      </c>
      <c r="B1685" s="6">
        <f>IF(A1685="","",SUM(D1685:D1688)+SUM(R1685:R1688)+AT1661*10)</f>
        <v>103</v>
      </c>
      <c r="C1685" s="78">
        <v>29</v>
      </c>
      <c r="D1685" s="78">
        <f t="shared" si="3051"/>
        <v>29</v>
      </c>
      <c r="E1685" s="78">
        <v>9999993</v>
      </c>
      <c r="F1685" s="28">
        <f t="shared" ref="F1685:F1691" si="3175">IF(E1685="","",E1685-E1681)</f>
        <v>1</v>
      </c>
      <c r="G1685" s="78">
        <v>22</v>
      </c>
      <c r="H1685" s="78">
        <f t="shared" si="3053"/>
        <v>1</v>
      </c>
      <c r="I1685" s="78">
        <v>0</v>
      </c>
      <c r="J1685" s="90" t="str">
        <f t="shared" ref="J1685:K1685" si="3176">IF(C1685="","",J1681)</f>
        <v>サンリオがま口</v>
      </c>
      <c r="K1685" s="91">
        <f t="shared" si="3176"/>
        <v>362</v>
      </c>
      <c r="L1685" s="28">
        <f t="shared" si="3055"/>
        <v>362</v>
      </c>
      <c r="M1685" s="29">
        <f t="shared" si="3056"/>
        <v>0.12482758620689655</v>
      </c>
      <c r="N1685" s="7"/>
      <c r="P1685" s="89">
        <f>IF(A1685="","",A1685)</f>
        <v>45471</v>
      </c>
      <c r="Q1685" s="78">
        <v>4</v>
      </c>
      <c r="R1685" s="78">
        <f t="shared" ref="R1685:R1708" si="3177">IF(Q1685="","",Q1685-Q1681)</f>
        <v>4</v>
      </c>
      <c r="S1685" s="78">
        <v>9999993</v>
      </c>
      <c r="T1685" s="28">
        <f t="shared" ref="T1685:T1696" si="3178">IF(S1685="","",S1685-S1681)</f>
        <v>0</v>
      </c>
      <c r="U1685" s="78">
        <v>15</v>
      </c>
      <c r="V1685" s="78">
        <f t="shared" si="3059"/>
        <v>0</v>
      </c>
      <c r="W1685" s="78">
        <v>0</v>
      </c>
      <c r="X1685" s="90" t="str">
        <f t="shared" ref="X1685:Y1685" si="3179">IF(Q1685="","",X1681)</f>
        <v>グミッツェルプチ</v>
      </c>
      <c r="Y1685" s="91">
        <f t="shared" si="3179"/>
        <v>188</v>
      </c>
      <c r="Z1685" s="28">
        <f t="shared" si="3061"/>
        <v>0</v>
      </c>
      <c r="AA1685" s="29">
        <f t="shared" si="3062"/>
        <v>0</v>
      </c>
      <c r="AB1685" s="7"/>
      <c r="AD1685" s="89" t="str">
        <f>IF(BQ1685="","",BQ1685)</f>
        <v/>
      </c>
      <c r="AE1685" s="78">
        <v>4</v>
      </c>
      <c r="AF1685" s="78">
        <f t="shared" ref="AF1685:AF1708" si="3180">IF(AE1685="","",AE1685-AE1681)</f>
        <v>4</v>
      </c>
      <c r="AG1685" s="78">
        <v>9999993</v>
      </c>
      <c r="AH1685" s="28">
        <f t="shared" ref="AH1685:AH1696" si="3181">IF(AG1685="","",AG1685-AG1681)</f>
        <v>0</v>
      </c>
      <c r="AI1685" s="78">
        <v>15</v>
      </c>
      <c r="AJ1685" s="78">
        <f t="shared" si="3065"/>
        <v>0</v>
      </c>
      <c r="AK1685" s="78">
        <v>0</v>
      </c>
      <c r="AL1685" s="90" t="str">
        <f t="shared" ref="AL1685:AM1685" si="3182">IF(AE1685="","",AL1681)</f>
        <v>グミッツェルプチ</v>
      </c>
      <c r="AM1685" s="91">
        <f t="shared" si="3182"/>
        <v>188</v>
      </c>
      <c r="AN1685" s="28">
        <f t="shared" si="3067"/>
        <v>0</v>
      </c>
      <c r="AO1685" s="29">
        <f t="shared" si="3068"/>
        <v>0</v>
      </c>
      <c r="AP1685" s="7"/>
      <c r="AR1685" s="15"/>
      <c r="AS1685" s="9"/>
      <c r="AT1685" s="9" t="str">
        <f t="shared" si="3087"/>
        <v/>
      </c>
      <c r="AU1685" s="9"/>
      <c r="AV1685" s="9" t="str">
        <f t="shared" si="3088"/>
        <v/>
      </c>
      <c r="AW1685" s="9"/>
      <c r="AX1685" s="9" t="str">
        <f t="shared" si="3078"/>
        <v/>
      </c>
      <c r="AY1685" s="9"/>
      <c r="AZ1685" s="62"/>
      <c r="BA1685" s="9"/>
      <c r="BB1685" s="9" t="str">
        <f t="shared" si="3089"/>
        <v/>
      </c>
      <c r="BC1685" s="10" t="str">
        <f t="shared" si="3108"/>
        <v/>
      </c>
      <c r="BF1685" s="15"/>
      <c r="BG1685" s="9"/>
      <c r="BH1685" s="9" t="str">
        <f t="shared" si="3130"/>
        <v/>
      </c>
      <c r="BI1685" s="73"/>
      <c r="BJ1685" s="9" t="str">
        <f t="shared" si="3131"/>
        <v/>
      </c>
      <c r="BK1685" s="9"/>
      <c r="BL1685" s="9" t="str">
        <f t="shared" si="3132"/>
        <v/>
      </c>
      <c r="BM1685" s="9"/>
      <c r="BN1685" s="9"/>
      <c r="BO1685" s="9" t="str">
        <f t="shared" si="3134"/>
        <v/>
      </c>
      <c r="BP1685" s="10" t="str">
        <f t="shared" si="3135"/>
        <v/>
      </c>
      <c r="BQ1685" s="7"/>
      <c r="BS1685" s="1"/>
      <c r="BT1685" s="15"/>
      <c r="BU1685" s="9"/>
      <c r="BV1685" s="9" t="str">
        <f t="shared" si="3095"/>
        <v/>
      </c>
      <c r="BW1685" s="9"/>
      <c r="BX1685" s="9" t="str">
        <f t="shared" si="3096"/>
        <v/>
      </c>
      <c r="BY1685" s="9"/>
      <c r="BZ1685" s="9" t="str">
        <f t="shared" si="3081"/>
        <v/>
      </c>
      <c r="CA1685" s="9"/>
      <c r="CB1685" s="9"/>
      <c r="CC1685" s="9"/>
      <c r="CD1685" s="9" t="str">
        <f t="shared" si="3118"/>
        <v/>
      </c>
      <c r="CE1685" s="10" t="str">
        <f t="shared" si="3110"/>
        <v/>
      </c>
      <c r="CF1685" s="7"/>
      <c r="CH1685" s="15"/>
      <c r="CI1685" s="9"/>
      <c r="CJ1685" s="9" t="str">
        <f t="shared" si="3099"/>
        <v/>
      </c>
      <c r="CK1685" s="9"/>
      <c r="CL1685" s="9" t="str">
        <f t="shared" si="3100"/>
        <v/>
      </c>
      <c r="CM1685" s="9"/>
      <c r="CN1685" s="9" t="str">
        <f t="shared" si="3083"/>
        <v/>
      </c>
      <c r="CO1685" s="9"/>
      <c r="CP1685" s="9"/>
      <c r="CQ1685" s="9"/>
      <c r="CR1685" s="9" t="str">
        <f t="shared" si="3120"/>
        <v/>
      </c>
      <c r="CS1685" s="10" t="str">
        <f t="shared" si="3111"/>
        <v/>
      </c>
      <c r="CT1685" s="7"/>
    </row>
    <row r="1686" spans="1:98" ht="15" customHeight="1">
      <c r="A1686" s="15"/>
      <c r="B1686" s="31"/>
      <c r="C1686" s="9">
        <v>12</v>
      </c>
      <c r="D1686" s="9">
        <f t="shared" si="3051"/>
        <v>12</v>
      </c>
      <c r="E1686" s="9">
        <v>9999992</v>
      </c>
      <c r="F1686" s="9">
        <f t="shared" si="3175"/>
        <v>0</v>
      </c>
      <c r="G1686" s="9">
        <v>6</v>
      </c>
      <c r="H1686" s="9">
        <f t="shared" si="3053"/>
        <v>0</v>
      </c>
      <c r="I1686" s="9">
        <v>0</v>
      </c>
      <c r="J1686" s="62" t="str">
        <f t="shared" ref="J1686:K1686" si="3183">IF(C1686="","",J1682)</f>
        <v>ピクミンマスコット</v>
      </c>
      <c r="K1686" s="95">
        <f t="shared" si="3183"/>
        <v>682</v>
      </c>
      <c r="L1686" s="9">
        <f t="shared" si="3055"/>
        <v>0</v>
      </c>
      <c r="M1686" s="10">
        <f t="shared" si="3056"/>
        <v>0</v>
      </c>
      <c r="N1686" s="7"/>
      <c r="P1686" s="15"/>
      <c r="Q1686" s="9">
        <v>0</v>
      </c>
      <c r="R1686" s="9">
        <f t="shared" si="3177"/>
        <v>0</v>
      </c>
      <c r="S1686" s="9">
        <v>9999991</v>
      </c>
      <c r="T1686" s="9">
        <f t="shared" si="3178"/>
        <v>0</v>
      </c>
      <c r="U1686" s="9">
        <v>12</v>
      </c>
      <c r="V1686" s="9">
        <f t="shared" si="3059"/>
        <v>0</v>
      </c>
      <c r="W1686" s="9">
        <v>0</v>
      </c>
      <c r="X1686" s="62" t="str">
        <f t="shared" ref="X1686:Y1686" si="3184">IF(Q1686="","",X1682)</f>
        <v>グミッツェル</v>
      </c>
      <c r="Y1686" s="95">
        <f t="shared" si="3184"/>
        <v>165</v>
      </c>
      <c r="Z1686" s="9">
        <f t="shared" si="3061"/>
        <v>0</v>
      </c>
      <c r="AA1686" s="10" t="e">
        <f t="shared" si="3062"/>
        <v>#DIV/0!</v>
      </c>
      <c r="AB1686" s="7"/>
      <c r="AD1686" s="15"/>
      <c r="AE1686" s="9">
        <v>0</v>
      </c>
      <c r="AF1686" s="9">
        <f t="shared" si="3180"/>
        <v>0</v>
      </c>
      <c r="AG1686" s="9">
        <v>9999991</v>
      </c>
      <c r="AH1686" s="9">
        <f t="shared" si="3181"/>
        <v>0</v>
      </c>
      <c r="AI1686" s="9">
        <v>12</v>
      </c>
      <c r="AJ1686" s="9">
        <f t="shared" si="3065"/>
        <v>0</v>
      </c>
      <c r="AK1686" s="9">
        <v>0</v>
      </c>
      <c r="AL1686" s="62" t="str">
        <f t="shared" ref="AL1686:AM1686" si="3185">IF(AE1686="","",AL1682)</f>
        <v>グミッツェル</v>
      </c>
      <c r="AM1686" s="95">
        <f t="shared" si="3185"/>
        <v>165</v>
      </c>
      <c r="AN1686" s="9">
        <f t="shared" si="3067"/>
        <v>0</v>
      </c>
      <c r="AO1686" s="10" t="e">
        <f t="shared" si="3068"/>
        <v>#DIV/0!</v>
      </c>
      <c r="AP1686" s="7"/>
      <c r="AR1686" s="15"/>
      <c r="AS1686" s="9"/>
      <c r="AT1686" s="9" t="str">
        <f t="shared" si="3087"/>
        <v/>
      </c>
      <c r="AU1686" s="9"/>
      <c r="AV1686" s="9" t="str">
        <f t="shared" si="3088"/>
        <v/>
      </c>
      <c r="AW1686" s="9"/>
      <c r="AX1686" s="9" t="str">
        <f t="shared" si="3078"/>
        <v/>
      </c>
      <c r="AY1686" s="9"/>
      <c r="AZ1686" s="62"/>
      <c r="BA1686" s="9"/>
      <c r="BB1686" s="9" t="str">
        <f t="shared" si="3089"/>
        <v/>
      </c>
      <c r="BC1686" s="10" t="str">
        <f t="shared" si="3108"/>
        <v/>
      </c>
      <c r="BF1686" s="15"/>
      <c r="BG1686" s="9"/>
      <c r="BH1686" s="9" t="str">
        <f t="shared" si="3130"/>
        <v/>
      </c>
      <c r="BI1686" s="73"/>
      <c r="BJ1686" s="9" t="str">
        <f t="shared" si="3131"/>
        <v/>
      </c>
      <c r="BK1686" s="9"/>
      <c r="BL1686" s="9" t="str">
        <f t="shared" si="3132"/>
        <v/>
      </c>
      <c r="BM1686" s="9"/>
      <c r="BN1686" s="9"/>
      <c r="BO1686" s="9" t="str">
        <f t="shared" si="3134"/>
        <v/>
      </c>
      <c r="BP1686" s="10" t="str">
        <f t="shared" si="3135"/>
        <v/>
      </c>
      <c r="BQ1686" s="7"/>
      <c r="BS1686" s="1"/>
      <c r="BT1686" s="15"/>
      <c r="BU1686" s="9"/>
      <c r="BV1686" s="9" t="str">
        <f t="shared" si="3095"/>
        <v/>
      </c>
      <c r="BW1686" s="9"/>
      <c r="BX1686" s="9" t="str">
        <f t="shared" si="3096"/>
        <v/>
      </c>
      <c r="BY1686" s="9"/>
      <c r="BZ1686" s="9" t="str">
        <f t="shared" si="3081"/>
        <v/>
      </c>
      <c r="CA1686" s="9"/>
      <c r="CB1686" s="9"/>
      <c r="CC1686" s="9"/>
      <c r="CD1686" s="9" t="str">
        <f t="shared" si="3118"/>
        <v/>
      </c>
      <c r="CE1686" s="10" t="str">
        <f t="shared" si="3110"/>
        <v/>
      </c>
      <c r="CF1686" s="7"/>
      <c r="CH1686" s="15"/>
      <c r="CI1686" s="9"/>
      <c r="CJ1686" s="9" t="str">
        <f t="shared" si="3099"/>
        <v/>
      </c>
      <c r="CK1686" s="9"/>
      <c r="CL1686" s="9" t="str">
        <f t="shared" si="3100"/>
        <v/>
      </c>
      <c r="CM1686" s="9"/>
      <c r="CN1686" s="9" t="str">
        <f t="shared" si="3083"/>
        <v/>
      </c>
      <c r="CO1686" s="9"/>
      <c r="CP1686" s="9"/>
      <c r="CQ1686" s="9"/>
      <c r="CR1686" s="9" t="str">
        <f t="shared" si="3120"/>
        <v/>
      </c>
      <c r="CS1686" s="10" t="str">
        <f t="shared" si="3111"/>
        <v/>
      </c>
      <c r="CT1686" s="7"/>
    </row>
    <row r="1687" spans="1:98" ht="15" customHeight="1">
      <c r="A1687" s="15"/>
      <c r="B1687" s="15"/>
      <c r="C1687" s="9">
        <v>17</v>
      </c>
      <c r="D1687" s="9">
        <f t="shared" si="3051"/>
        <v>17</v>
      </c>
      <c r="E1687" s="9">
        <v>9999992</v>
      </c>
      <c r="F1687" s="9">
        <f t="shared" si="3175"/>
        <v>0</v>
      </c>
      <c r="G1687" s="9">
        <v>16</v>
      </c>
      <c r="H1687" s="9">
        <f t="shared" si="3053"/>
        <v>0</v>
      </c>
      <c r="I1687" s="9">
        <v>0</v>
      </c>
      <c r="J1687" s="62" t="str">
        <f t="shared" ref="J1687:K1687" si="3186">IF(C1687="","",J1683)</f>
        <v>グミッツェルプチ</v>
      </c>
      <c r="K1687" s="9">
        <f t="shared" si="3186"/>
        <v>188</v>
      </c>
      <c r="L1687" s="9">
        <f t="shared" si="3055"/>
        <v>0</v>
      </c>
      <c r="M1687" s="10">
        <f t="shared" si="3056"/>
        <v>0</v>
      </c>
      <c r="N1687" s="7"/>
      <c r="P1687" s="15"/>
      <c r="Q1687" s="9">
        <v>14</v>
      </c>
      <c r="R1687" s="9">
        <f t="shared" si="3177"/>
        <v>13</v>
      </c>
      <c r="S1687" s="9">
        <v>9999991</v>
      </c>
      <c r="T1687" s="9">
        <f t="shared" si="3178"/>
        <v>1</v>
      </c>
      <c r="U1687" s="9">
        <v>20</v>
      </c>
      <c r="V1687" s="9">
        <f t="shared" si="3059"/>
        <v>0</v>
      </c>
      <c r="W1687" s="9">
        <v>0</v>
      </c>
      <c r="X1687" s="62" t="str">
        <f t="shared" ref="X1687:Y1687" si="3187">IF(Q1687="","",X1683)</f>
        <v>アンパンマン指人形</v>
      </c>
      <c r="Y1687" s="9">
        <f t="shared" si="3187"/>
        <v>600</v>
      </c>
      <c r="Z1687" s="9">
        <f t="shared" si="3061"/>
        <v>0</v>
      </c>
      <c r="AA1687" s="10">
        <f t="shared" si="3062"/>
        <v>0</v>
      </c>
      <c r="AB1687" s="7"/>
      <c r="AD1687" s="15"/>
      <c r="AE1687" s="9">
        <v>14</v>
      </c>
      <c r="AF1687" s="9">
        <f t="shared" si="3180"/>
        <v>13</v>
      </c>
      <c r="AG1687" s="9">
        <v>9999991</v>
      </c>
      <c r="AH1687" s="9">
        <f t="shared" si="3181"/>
        <v>1</v>
      </c>
      <c r="AI1687" s="9">
        <v>20</v>
      </c>
      <c r="AJ1687" s="9">
        <f t="shared" si="3065"/>
        <v>0</v>
      </c>
      <c r="AK1687" s="9">
        <v>0</v>
      </c>
      <c r="AL1687" s="62" t="str">
        <f t="shared" ref="AL1687:AM1687" si="3188">IF(AE1687="","",AL1683)</f>
        <v>アンパンマン指人形</v>
      </c>
      <c r="AM1687" s="9">
        <f t="shared" si="3188"/>
        <v>600</v>
      </c>
      <c r="AN1687" s="9">
        <f t="shared" si="3067"/>
        <v>0</v>
      </c>
      <c r="AO1687" s="10">
        <f t="shared" si="3068"/>
        <v>0</v>
      </c>
      <c r="AP1687" s="7"/>
      <c r="AR1687" s="15"/>
      <c r="AS1687" s="9"/>
      <c r="AT1687" s="9" t="str">
        <f t="shared" si="3087"/>
        <v/>
      </c>
      <c r="AU1687" s="9"/>
      <c r="AV1687" s="9" t="str">
        <f t="shared" si="3088"/>
        <v/>
      </c>
      <c r="AW1687" s="9"/>
      <c r="AX1687" s="9" t="str">
        <f t="shared" si="3078"/>
        <v/>
      </c>
      <c r="AY1687" s="9"/>
      <c r="AZ1687" s="62"/>
      <c r="BA1687" s="9"/>
      <c r="BB1687" s="9" t="str">
        <f t="shared" si="3089"/>
        <v/>
      </c>
      <c r="BC1687" s="10" t="str">
        <f t="shared" si="3108"/>
        <v/>
      </c>
      <c r="BF1687" s="15"/>
      <c r="BG1687" s="9"/>
      <c r="BH1687" s="9" t="str">
        <f t="shared" si="3130"/>
        <v/>
      </c>
      <c r="BI1687" s="73"/>
      <c r="BJ1687" s="9" t="str">
        <f t="shared" si="3131"/>
        <v/>
      </c>
      <c r="BK1687" s="9"/>
      <c r="BL1687" s="9" t="str">
        <f t="shared" si="3132"/>
        <v/>
      </c>
      <c r="BM1687" s="9"/>
      <c r="BN1687" s="9"/>
      <c r="BO1687" s="9" t="str">
        <f t="shared" si="3134"/>
        <v/>
      </c>
      <c r="BP1687" s="10" t="str">
        <f t="shared" si="3135"/>
        <v/>
      </c>
      <c r="BQ1687" s="7"/>
      <c r="BS1687" s="1"/>
      <c r="BT1687" s="15"/>
      <c r="BU1687" s="9"/>
      <c r="BV1687" s="9" t="str">
        <f t="shared" si="3095"/>
        <v/>
      </c>
      <c r="BW1687" s="9"/>
      <c r="BX1687" s="9" t="str">
        <f t="shared" si="3096"/>
        <v/>
      </c>
      <c r="BY1687" s="9"/>
      <c r="BZ1687" s="9" t="str">
        <f t="shared" si="3081"/>
        <v/>
      </c>
      <c r="CA1687" s="9"/>
      <c r="CB1687" s="9"/>
      <c r="CC1687" s="9"/>
      <c r="CD1687" s="9" t="str">
        <f t="shared" si="3118"/>
        <v/>
      </c>
      <c r="CE1687" s="10" t="str">
        <f t="shared" si="3110"/>
        <v/>
      </c>
      <c r="CF1687" s="7"/>
      <c r="CH1687" s="15"/>
      <c r="CI1687" s="9"/>
      <c r="CJ1687" s="9" t="str">
        <f t="shared" si="3099"/>
        <v/>
      </c>
      <c r="CK1687" s="9"/>
      <c r="CL1687" s="9" t="str">
        <f t="shared" si="3100"/>
        <v/>
      </c>
      <c r="CM1687" s="9"/>
      <c r="CN1687" s="9" t="str">
        <f t="shared" si="3083"/>
        <v/>
      </c>
      <c r="CO1687" s="9"/>
      <c r="CP1687" s="9"/>
      <c r="CQ1687" s="9"/>
      <c r="CR1687" s="9" t="str">
        <f t="shared" si="3120"/>
        <v/>
      </c>
      <c r="CS1687" s="10" t="str">
        <f t="shared" si="3111"/>
        <v/>
      </c>
      <c r="CT1687" s="7"/>
    </row>
    <row r="1688" spans="1:98" ht="15" customHeight="1" thickBot="1">
      <c r="A1688" s="23"/>
      <c r="B1688" s="23"/>
      <c r="C1688" s="24">
        <v>5</v>
      </c>
      <c r="D1688" s="24">
        <f t="shared" si="3051"/>
        <v>5</v>
      </c>
      <c r="E1688" s="24">
        <v>9999994</v>
      </c>
      <c r="F1688" s="24">
        <f t="shared" si="3175"/>
        <v>2</v>
      </c>
      <c r="G1688" s="24">
        <v>10</v>
      </c>
      <c r="H1688" s="24">
        <f t="shared" si="3053"/>
        <v>2</v>
      </c>
      <c r="I1688" s="24">
        <v>0</v>
      </c>
      <c r="J1688" s="63" t="str">
        <f t="shared" ref="J1688:K1688" si="3189">IF(C1688="","",J1684)</f>
        <v>グミッツェル</v>
      </c>
      <c r="K1688" s="96">
        <f t="shared" si="3189"/>
        <v>165</v>
      </c>
      <c r="L1688" s="24">
        <f t="shared" si="3055"/>
        <v>330</v>
      </c>
      <c r="M1688" s="26">
        <f t="shared" si="3056"/>
        <v>0.66</v>
      </c>
      <c r="N1688" s="7" t="s">
        <v>580</v>
      </c>
      <c r="P1688" s="23"/>
      <c r="Q1688" s="24">
        <v>3</v>
      </c>
      <c r="R1688" s="24">
        <f t="shared" si="3177"/>
        <v>3</v>
      </c>
      <c r="S1688" s="24">
        <v>9999992</v>
      </c>
      <c r="T1688" s="24">
        <f t="shared" si="3178"/>
        <v>0</v>
      </c>
      <c r="U1688" s="24">
        <v>80</v>
      </c>
      <c r="V1688" s="24">
        <f t="shared" si="3059"/>
        <v>0</v>
      </c>
      <c r="W1688" s="24">
        <v>0</v>
      </c>
      <c r="X1688" s="63" t="str">
        <f t="shared" ref="X1688:Y1688" si="3190">IF(Q1688="","",X1684)</f>
        <v>つぶらな水族館</v>
      </c>
      <c r="Y1688" s="96">
        <f t="shared" si="3190"/>
        <v>200</v>
      </c>
      <c r="Z1688" s="24">
        <f t="shared" si="3061"/>
        <v>0</v>
      </c>
      <c r="AA1688" s="26">
        <f t="shared" si="3062"/>
        <v>0</v>
      </c>
      <c r="AB1688" s="7"/>
      <c r="AD1688" s="23"/>
      <c r="AE1688" s="24">
        <v>3</v>
      </c>
      <c r="AF1688" s="24">
        <f t="shared" si="3180"/>
        <v>3</v>
      </c>
      <c r="AG1688" s="24">
        <v>9999992</v>
      </c>
      <c r="AH1688" s="24">
        <f t="shared" si="3181"/>
        <v>0</v>
      </c>
      <c r="AI1688" s="24">
        <v>80</v>
      </c>
      <c r="AJ1688" s="24">
        <f t="shared" si="3065"/>
        <v>0</v>
      </c>
      <c r="AK1688" s="24">
        <v>0</v>
      </c>
      <c r="AL1688" s="63" t="str">
        <f t="shared" ref="AL1688:AM1688" si="3191">IF(AE1688="","",AL1684)</f>
        <v>つぶらな水族館</v>
      </c>
      <c r="AM1688" s="96">
        <f t="shared" si="3191"/>
        <v>200</v>
      </c>
      <c r="AN1688" s="24">
        <f t="shared" si="3067"/>
        <v>0</v>
      </c>
      <c r="AO1688" s="26">
        <f t="shared" si="3068"/>
        <v>0</v>
      </c>
      <c r="AP1688" s="7"/>
      <c r="AR1688" s="15"/>
      <c r="AS1688" s="9"/>
      <c r="AT1688" s="9" t="str">
        <f t="shared" si="3087"/>
        <v/>
      </c>
      <c r="AU1688" s="9"/>
      <c r="AV1688" s="9" t="str">
        <f t="shared" si="3088"/>
        <v/>
      </c>
      <c r="AW1688" s="9"/>
      <c r="AX1688" s="9" t="str">
        <f t="shared" si="3078"/>
        <v/>
      </c>
      <c r="AY1688" s="9"/>
      <c r="AZ1688" s="62"/>
      <c r="BA1688" s="9"/>
      <c r="BB1688" s="9" t="str">
        <f t="shared" si="3089"/>
        <v/>
      </c>
      <c r="BC1688" s="10" t="str">
        <f t="shared" si="3108"/>
        <v/>
      </c>
      <c r="BF1688" s="15"/>
      <c r="BG1688" s="9"/>
      <c r="BH1688" s="9" t="str">
        <f t="shared" si="3130"/>
        <v/>
      </c>
      <c r="BI1688" s="73"/>
      <c r="BJ1688" s="9" t="str">
        <f t="shared" si="3131"/>
        <v/>
      </c>
      <c r="BK1688" s="9"/>
      <c r="BL1688" s="9" t="str">
        <f t="shared" si="3132"/>
        <v/>
      </c>
      <c r="BM1688" s="9"/>
      <c r="BN1688" s="9"/>
      <c r="BO1688" s="9" t="str">
        <f t="shared" si="3134"/>
        <v/>
      </c>
      <c r="BP1688" s="10" t="str">
        <f t="shared" si="3135"/>
        <v/>
      </c>
      <c r="BQ1688" s="7"/>
      <c r="BS1688" s="1"/>
      <c r="BT1688" s="15"/>
      <c r="BU1688" s="9"/>
      <c r="BV1688" s="9" t="str">
        <f t="shared" si="3095"/>
        <v/>
      </c>
      <c r="BW1688" s="9"/>
      <c r="BX1688" s="9" t="str">
        <f t="shared" si="3096"/>
        <v/>
      </c>
      <c r="BY1688" s="9"/>
      <c r="BZ1688" s="9" t="str">
        <f t="shared" si="3081"/>
        <v/>
      </c>
      <c r="CA1688" s="9"/>
      <c r="CB1688" s="9"/>
      <c r="CC1688" s="9"/>
      <c r="CD1688" s="9" t="str">
        <f t="shared" si="3118"/>
        <v/>
      </c>
      <c r="CE1688" s="10" t="str">
        <f t="shared" si="3110"/>
        <v/>
      </c>
      <c r="CF1688" s="7"/>
      <c r="CH1688" s="15"/>
      <c r="CI1688" s="9"/>
      <c r="CJ1688" s="9" t="str">
        <f t="shared" si="3099"/>
        <v/>
      </c>
      <c r="CK1688" s="9"/>
      <c r="CL1688" s="9" t="str">
        <f t="shared" si="3100"/>
        <v/>
      </c>
      <c r="CM1688" s="9"/>
      <c r="CN1688" s="9" t="str">
        <f t="shared" si="3083"/>
        <v/>
      </c>
      <c r="CO1688" s="9"/>
      <c r="CP1688" s="9"/>
      <c r="CQ1688" s="9"/>
      <c r="CR1688" s="9" t="str">
        <f t="shared" si="3120"/>
        <v/>
      </c>
      <c r="CS1688" s="10" t="str">
        <f t="shared" si="3111"/>
        <v/>
      </c>
      <c r="CT1688" s="7"/>
    </row>
    <row r="1689" spans="1:98" ht="15" customHeight="1" thickTop="1">
      <c r="A1689" s="15">
        <v>45474</v>
      </c>
      <c r="B1689" s="6">
        <f>IF(A1689="","",SUM(D1689:D1692)+SUM(R1689:R1692)+AT1662*10)</f>
        <v>686</v>
      </c>
      <c r="C1689" s="78">
        <v>107</v>
      </c>
      <c r="D1689" s="78">
        <f t="shared" si="3051"/>
        <v>78</v>
      </c>
      <c r="E1689" s="78">
        <v>9999994</v>
      </c>
      <c r="F1689" s="28">
        <f t="shared" si="3175"/>
        <v>1</v>
      </c>
      <c r="G1689" s="78">
        <v>20</v>
      </c>
      <c r="H1689" s="78">
        <f t="shared" si="3053"/>
        <v>2</v>
      </c>
      <c r="I1689" s="78">
        <v>8</v>
      </c>
      <c r="J1689" s="90" t="str">
        <f t="shared" ref="J1689:K1689" si="3192">IF(C1689="","",J1685)</f>
        <v>サンリオがま口</v>
      </c>
      <c r="K1689" s="91">
        <f t="shared" si="3192"/>
        <v>362</v>
      </c>
      <c r="L1689" s="28">
        <f t="shared" si="3055"/>
        <v>724</v>
      </c>
      <c r="M1689" s="29">
        <f t="shared" si="3056"/>
        <v>9.2820512820512818E-2</v>
      </c>
      <c r="N1689" s="7"/>
      <c r="P1689" s="89">
        <f>IF(A1689="","",A1689)</f>
        <v>45474</v>
      </c>
      <c r="Q1689" s="78">
        <v>73</v>
      </c>
      <c r="R1689" s="78">
        <f t="shared" si="3177"/>
        <v>69</v>
      </c>
      <c r="S1689" s="78">
        <v>9999997</v>
      </c>
      <c r="T1689" s="28">
        <f t="shared" si="3178"/>
        <v>4</v>
      </c>
      <c r="U1689" s="78">
        <v>11</v>
      </c>
      <c r="V1689" s="78">
        <f t="shared" si="3059"/>
        <v>4</v>
      </c>
      <c r="W1689" s="78">
        <v>3</v>
      </c>
      <c r="X1689" s="90" t="str">
        <f t="shared" ref="X1689:Y1689" si="3193">IF(Q1689="","",X1685)</f>
        <v>グミッツェルプチ</v>
      </c>
      <c r="Y1689" s="91">
        <f t="shared" si="3193"/>
        <v>188</v>
      </c>
      <c r="Z1689" s="28">
        <f t="shared" si="3061"/>
        <v>752</v>
      </c>
      <c r="AA1689" s="29">
        <f t="shared" si="3062"/>
        <v>0.10898550724637682</v>
      </c>
      <c r="AB1689" s="7"/>
      <c r="AD1689" s="89" t="str">
        <f>IF(BQ1689="","",BQ1689)</f>
        <v/>
      </c>
      <c r="AE1689" s="78">
        <v>73</v>
      </c>
      <c r="AF1689" s="78">
        <f t="shared" si="3180"/>
        <v>69</v>
      </c>
      <c r="AG1689" s="78">
        <v>9999997</v>
      </c>
      <c r="AH1689" s="28">
        <f t="shared" si="3181"/>
        <v>4</v>
      </c>
      <c r="AI1689" s="78">
        <v>11</v>
      </c>
      <c r="AJ1689" s="78">
        <f t="shared" si="3065"/>
        <v>4</v>
      </c>
      <c r="AK1689" s="78">
        <v>3</v>
      </c>
      <c r="AL1689" s="90" t="str">
        <f t="shared" ref="AL1689:AM1689" si="3194">IF(AE1689="","",AL1685)</f>
        <v>グミッツェルプチ</v>
      </c>
      <c r="AM1689" s="91">
        <f t="shared" si="3194"/>
        <v>188</v>
      </c>
      <c r="AN1689" s="28">
        <f t="shared" si="3067"/>
        <v>752</v>
      </c>
      <c r="AO1689" s="29">
        <f t="shared" si="3068"/>
        <v>0.10898550724637682</v>
      </c>
      <c r="AP1689" s="7"/>
      <c r="AR1689" s="15"/>
      <c r="AS1689" s="9"/>
      <c r="AT1689" s="9" t="str">
        <f t="shared" si="3087"/>
        <v/>
      </c>
      <c r="AU1689" s="9"/>
      <c r="AV1689" s="9" t="str">
        <f t="shared" si="3088"/>
        <v/>
      </c>
      <c r="AW1689" s="9"/>
      <c r="AX1689" s="9" t="str">
        <f t="shared" si="3078"/>
        <v/>
      </c>
      <c r="AY1689" s="9"/>
      <c r="AZ1689" s="62"/>
      <c r="BA1689" s="9"/>
      <c r="BB1689" s="9" t="str">
        <f t="shared" si="3089"/>
        <v/>
      </c>
      <c r="BC1689" s="10" t="str">
        <f t="shared" si="3108"/>
        <v/>
      </c>
      <c r="BF1689" s="15"/>
      <c r="BG1689" s="9"/>
      <c r="BH1689" s="9" t="str">
        <f t="shared" si="3130"/>
        <v/>
      </c>
      <c r="BI1689" s="73"/>
      <c r="BJ1689" s="9" t="str">
        <f t="shared" si="3131"/>
        <v/>
      </c>
      <c r="BK1689" s="9"/>
      <c r="BL1689" s="9" t="str">
        <f t="shared" si="3132"/>
        <v/>
      </c>
      <c r="BM1689" s="9"/>
      <c r="BN1689" s="9"/>
      <c r="BO1689" s="9" t="str">
        <f t="shared" si="3134"/>
        <v/>
      </c>
      <c r="BP1689" s="10" t="str">
        <f t="shared" si="3135"/>
        <v/>
      </c>
      <c r="BQ1689" s="7"/>
      <c r="BS1689" s="1"/>
      <c r="BT1689" s="15"/>
      <c r="BU1689" s="9"/>
      <c r="BV1689" s="9" t="str">
        <f t="shared" si="3095"/>
        <v/>
      </c>
      <c r="BW1689" s="9"/>
      <c r="BX1689" s="9" t="str">
        <f t="shared" si="3096"/>
        <v/>
      </c>
      <c r="BY1689" s="9"/>
      <c r="BZ1689" s="9" t="str">
        <f t="shared" si="3081"/>
        <v/>
      </c>
      <c r="CA1689" s="9"/>
      <c r="CB1689" s="9"/>
      <c r="CC1689" s="9"/>
      <c r="CD1689" s="9" t="str">
        <f t="shared" si="3118"/>
        <v/>
      </c>
      <c r="CE1689" s="10" t="str">
        <f t="shared" si="3110"/>
        <v/>
      </c>
      <c r="CF1689" s="7"/>
      <c r="CH1689" s="15"/>
      <c r="CI1689" s="9"/>
      <c r="CJ1689" s="9" t="str">
        <f t="shared" si="3099"/>
        <v/>
      </c>
      <c r="CK1689" s="9"/>
      <c r="CL1689" s="9" t="str">
        <f t="shared" si="3100"/>
        <v/>
      </c>
      <c r="CM1689" s="9"/>
      <c r="CN1689" s="9" t="str">
        <f t="shared" si="3083"/>
        <v/>
      </c>
      <c r="CO1689" s="9"/>
      <c r="CP1689" s="9"/>
      <c r="CQ1689" s="9"/>
      <c r="CR1689" s="9" t="str">
        <f t="shared" si="3120"/>
        <v/>
      </c>
      <c r="CS1689" s="10" t="str">
        <f t="shared" si="3111"/>
        <v/>
      </c>
      <c r="CT1689" s="7"/>
    </row>
    <row r="1690" spans="1:98" ht="15" customHeight="1">
      <c r="A1690" s="15"/>
      <c r="B1690" s="15"/>
      <c r="C1690" s="9">
        <v>125</v>
      </c>
      <c r="D1690" s="9">
        <f t="shared" si="3051"/>
        <v>113</v>
      </c>
      <c r="E1690" s="9">
        <v>9999995</v>
      </c>
      <c r="F1690" s="9">
        <f t="shared" si="3175"/>
        <v>3</v>
      </c>
      <c r="G1690" s="9">
        <v>4</v>
      </c>
      <c r="H1690" s="9">
        <f t="shared" si="3053"/>
        <v>2</v>
      </c>
      <c r="I1690" s="9">
        <v>2</v>
      </c>
      <c r="J1690" s="62" t="str">
        <f t="shared" ref="J1690:K1690" si="3195">IF(C1690="","",J1686)</f>
        <v>ピクミンマスコット</v>
      </c>
      <c r="K1690" s="95">
        <f t="shared" si="3195"/>
        <v>682</v>
      </c>
      <c r="L1690" s="9">
        <f t="shared" si="3055"/>
        <v>1364</v>
      </c>
      <c r="M1690" s="10">
        <f t="shared" si="3056"/>
        <v>0.12070796460176991</v>
      </c>
      <c r="N1690" s="7"/>
      <c r="P1690" s="15"/>
      <c r="Q1690" s="9">
        <v>44</v>
      </c>
      <c r="R1690" s="9">
        <f t="shared" si="3177"/>
        <v>44</v>
      </c>
      <c r="S1690" s="9">
        <v>9999993</v>
      </c>
      <c r="T1690" s="9">
        <f t="shared" si="3178"/>
        <v>2</v>
      </c>
      <c r="U1690" s="9">
        <v>8</v>
      </c>
      <c r="V1690" s="9">
        <f t="shared" si="3059"/>
        <v>4</v>
      </c>
      <c r="W1690" s="9">
        <v>0</v>
      </c>
      <c r="X1690" s="62" t="str">
        <f t="shared" ref="X1690:Y1690" si="3196">IF(Q1690="","",X1686)</f>
        <v>グミッツェル</v>
      </c>
      <c r="Y1690" s="95">
        <f t="shared" si="3196"/>
        <v>165</v>
      </c>
      <c r="Z1690" s="9">
        <f t="shared" si="3061"/>
        <v>660</v>
      </c>
      <c r="AA1690" s="10">
        <f t="shared" si="3062"/>
        <v>0.15</v>
      </c>
      <c r="AB1690" s="7"/>
      <c r="AD1690" s="15"/>
      <c r="AE1690" s="9">
        <v>44</v>
      </c>
      <c r="AF1690" s="9">
        <f t="shared" si="3180"/>
        <v>44</v>
      </c>
      <c r="AG1690" s="9">
        <v>9999993</v>
      </c>
      <c r="AH1690" s="9">
        <f t="shared" si="3181"/>
        <v>2</v>
      </c>
      <c r="AI1690" s="9">
        <v>8</v>
      </c>
      <c r="AJ1690" s="9">
        <f t="shared" si="3065"/>
        <v>4</v>
      </c>
      <c r="AK1690" s="9">
        <v>0</v>
      </c>
      <c r="AL1690" s="62" t="str">
        <f t="shared" ref="AL1690:AM1690" si="3197">IF(AE1690="","",AL1686)</f>
        <v>グミッツェル</v>
      </c>
      <c r="AM1690" s="95">
        <f t="shared" si="3197"/>
        <v>165</v>
      </c>
      <c r="AN1690" s="9">
        <f t="shared" si="3067"/>
        <v>660</v>
      </c>
      <c r="AO1690" s="10">
        <f t="shared" si="3068"/>
        <v>0.15</v>
      </c>
      <c r="AP1690" s="7"/>
      <c r="AR1690" s="15"/>
      <c r="AS1690" s="9"/>
      <c r="AT1690" s="9" t="str">
        <f t="shared" si="3087"/>
        <v/>
      </c>
      <c r="AU1690" s="9"/>
      <c r="AV1690" s="9" t="str">
        <f t="shared" si="3088"/>
        <v/>
      </c>
      <c r="AW1690" s="9"/>
      <c r="AX1690" s="9" t="str">
        <f t="shared" si="3078"/>
        <v/>
      </c>
      <c r="AY1690" s="9"/>
      <c r="AZ1690" s="62"/>
      <c r="BA1690" s="9"/>
      <c r="BB1690" s="9" t="str">
        <f t="shared" si="3089"/>
        <v/>
      </c>
      <c r="BC1690" s="10" t="str">
        <f t="shared" si="3108"/>
        <v/>
      </c>
      <c r="BF1690" s="15"/>
      <c r="BG1690" s="9"/>
      <c r="BH1690" s="9" t="str">
        <f t="shared" si="3130"/>
        <v/>
      </c>
      <c r="BI1690" s="73"/>
      <c r="BJ1690" s="9" t="str">
        <f t="shared" si="3131"/>
        <v/>
      </c>
      <c r="BK1690" s="9"/>
      <c r="BL1690" s="9" t="str">
        <f t="shared" si="3132"/>
        <v/>
      </c>
      <c r="BM1690" s="9"/>
      <c r="BN1690" s="9"/>
      <c r="BO1690" s="9" t="str">
        <f t="shared" si="3134"/>
        <v/>
      </c>
      <c r="BP1690" s="10" t="str">
        <f t="shared" si="3135"/>
        <v/>
      </c>
      <c r="BQ1690" s="7"/>
      <c r="BS1690" s="1"/>
      <c r="BT1690" s="15"/>
      <c r="BU1690" s="9"/>
      <c r="BV1690" s="9" t="str">
        <f t="shared" si="3095"/>
        <v/>
      </c>
      <c r="BW1690" s="9"/>
      <c r="BX1690" s="9" t="str">
        <f t="shared" si="3096"/>
        <v/>
      </c>
      <c r="BY1690" s="9"/>
      <c r="BZ1690" s="9" t="str">
        <f t="shared" si="3081"/>
        <v/>
      </c>
      <c r="CA1690" s="9"/>
      <c r="CB1690" s="9"/>
      <c r="CC1690" s="9"/>
      <c r="CD1690" s="9" t="str">
        <f t="shared" si="3118"/>
        <v/>
      </c>
      <c r="CE1690" s="10" t="str">
        <f t="shared" si="3110"/>
        <v/>
      </c>
      <c r="CF1690" s="7"/>
      <c r="CH1690" s="15"/>
      <c r="CI1690" s="9"/>
      <c r="CJ1690" s="9" t="str">
        <f t="shared" si="3099"/>
        <v/>
      </c>
      <c r="CK1690" s="9"/>
      <c r="CL1690" s="9" t="str">
        <f t="shared" si="3100"/>
        <v/>
      </c>
      <c r="CM1690" s="9"/>
      <c r="CN1690" s="9" t="str">
        <f t="shared" si="3083"/>
        <v/>
      </c>
      <c r="CO1690" s="9"/>
      <c r="CP1690" s="9"/>
      <c r="CQ1690" s="9"/>
      <c r="CR1690" s="9" t="str">
        <f t="shared" si="3120"/>
        <v/>
      </c>
      <c r="CS1690" s="10" t="str">
        <f t="shared" si="3111"/>
        <v/>
      </c>
      <c r="CT1690" s="7"/>
    </row>
    <row r="1691" spans="1:98" ht="15" customHeight="1">
      <c r="A1691" s="15"/>
      <c r="B1691" s="15"/>
      <c r="C1691" s="9">
        <v>144</v>
      </c>
      <c r="D1691" s="9">
        <f t="shared" si="3051"/>
        <v>127</v>
      </c>
      <c r="E1691" s="9">
        <v>9999993</v>
      </c>
      <c r="F1691" s="9">
        <f t="shared" si="3175"/>
        <v>1</v>
      </c>
      <c r="G1691" s="9">
        <v>15</v>
      </c>
      <c r="H1691" s="9">
        <f t="shared" si="3053"/>
        <v>1</v>
      </c>
      <c r="I1691" s="9">
        <v>2</v>
      </c>
      <c r="J1691" s="62" t="str">
        <f t="shared" ref="J1691:K1691" si="3198">IF(C1691="","",J1687)</f>
        <v>グミッツェルプチ</v>
      </c>
      <c r="K1691" s="9">
        <f t="shared" si="3198"/>
        <v>188</v>
      </c>
      <c r="L1691" s="9">
        <f t="shared" si="3055"/>
        <v>188</v>
      </c>
      <c r="M1691" s="10">
        <f t="shared" si="3056"/>
        <v>1.4803149606299212E-2</v>
      </c>
      <c r="N1691" s="7" t="s">
        <v>501</v>
      </c>
      <c r="P1691" s="15"/>
      <c r="Q1691" s="9">
        <v>80</v>
      </c>
      <c r="R1691" s="9">
        <f t="shared" si="3177"/>
        <v>66</v>
      </c>
      <c r="S1691" s="9">
        <v>9999994</v>
      </c>
      <c r="T1691" s="9">
        <f t="shared" si="3178"/>
        <v>3</v>
      </c>
      <c r="U1691" s="9">
        <v>17</v>
      </c>
      <c r="V1691" s="9">
        <f t="shared" si="3059"/>
        <v>3</v>
      </c>
      <c r="W1691" s="9">
        <v>0</v>
      </c>
      <c r="X1691" s="62" t="str">
        <f t="shared" ref="X1691:Y1691" si="3199">IF(Q1691="","",X1687)</f>
        <v>アンパンマン指人形</v>
      </c>
      <c r="Y1691" s="9">
        <f t="shared" si="3199"/>
        <v>600</v>
      </c>
      <c r="Z1691" s="9">
        <f t="shared" si="3061"/>
        <v>1800</v>
      </c>
      <c r="AA1691" s="10">
        <f t="shared" si="3062"/>
        <v>0.27272727272727271</v>
      </c>
      <c r="AB1691" s="7"/>
      <c r="AD1691" s="15"/>
      <c r="AE1691" s="9">
        <v>80</v>
      </c>
      <c r="AF1691" s="9">
        <f t="shared" si="3180"/>
        <v>66</v>
      </c>
      <c r="AG1691" s="9">
        <v>9999994</v>
      </c>
      <c r="AH1691" s="9">
        <f t="shared" si="3181"/>
        <v>3</v>
      </c>
      <c r="AI1691" s="9">
        <v>17</v>
      </c>
      <c r="AJ1691" s="9">
        <f t="shared" si="3065"/>
        <v>3</v>
      </c>
      <c r="AK1691" s="9">
        <v>0</v>
      </c>
      <c r="AL1691" s="62" t="str">
        <f t="shared" ref="AL1691:AM1691" si="3200">IF(AE1691="","",AL1687)</f>
        <v>アンパンマン指人形</v>
      </c>
      <c r="AM1691" s="9">
        <f t="shared" si="3200"/>
        <v>600</v>
      </c>
      <c r="AN1691" s="9">
        <f t="shared" si="3067"/>
        <v>1800</v>
      </c>
      <c r="AO1691" s="10">
        <f t="shared" si="3068"/>
        <v>0.27272727272727271</v>
      </c>
      <c r="AP1691" s="7"/>
      <c r="AR1691" s="15"/>
      <c r="AS1691" s="9"/>
      <c r="AT1691" s="9" t="str">
        <f t="shared" si="3087"/>
        <v/>
      </c>
      <c r="AU1691" s="9"/>
      <c r="AV1691" s="9" t="str">
        <f t="shared" si="3088"/>
        <v/>
      </c>
      <c r="AW1691" s="9"/>
      <c r="AX1691" s="9" t="str">
        <f t="shared" si="3078"/>
        <v/>
      </c>
      <c r="AY1691" s="9"/>
      <c r="AZ1691" s="62"/>
      <c r="BA1691" s="9"/>
      <c r="BB1691" s="9" t="str">
        <f t="shared" si="3089"/>
        <v/>
      </c>
      <c r="BC1691" s="10" t="str">
        <f t="shared" si="3108"/>
        <v/>
      </c>
      <c r="BF1691" s="15"/>
      <c r="BG1691" s="9"/>
      <c r="BH1691" s="9" t="str">
        <f t="shared" si="3130"/>
        <v/>
      </c>
      <c r="BI1691" s="73"/>
      <c r="BJ1691" s="9" t="str">
        <f t="shared" si="3131"/>
        <v/>
      </c>
      <c r="BK1691" s="9"/>
      <c r="BL1691" s="9" t="str">
        <f t="shared" si="3132"/>
        <v/>
      </c>
      <c r="BM1691" s="9"/>
      <c r="BN1691" s="9"/>
      <c r="BO1691" s="9" t="str">
        <f t="shared" si="3134"/>
        <v/>
      </c>
      <c r="BP1691" s="10" t="str">
        <f t="shared" si="3135"/>
        <v/>
      </c>
      <c r="BQ1691" s="7"/>
      <c r="BS1691" s="1"/>
      <c r="BT1691" s="15"/>
      <c r="BU1691" s="9"/>
      <c r="BV1691" s="9" t="str">
        <f t="shared" si="3095"/>
        <v/>
      </c>
      <c r="BW1691" s="9"/>
      <c r="BX1691" s="9" t="str">
        <f t="shared" si="3096"/>
        <v/>
      </c>
      <c r="BY1691" s="9"/>
      <c r="BZ1691" s="9" t="str">
        <f t="shared" si="3081"/>
        <v/>
      </c>
      <c r="CA1691" s="9"/>
      <c r="CB1691" s="9"/>
      <c r="CC1691" s="9"/>
      <c r="CD1691" s="9" t="str">
        <f t="shared" si="3118"/>
        <v/>
      </c>
      <c r="CE1691" s="10" t="str">
        <f t="shared" si="3110"/>
        <v/>
      </c>
      <c r="CF1691" s="7"/>
      <c r="CH1691" s="15"/>
      <c r="CI1691" s="9"/>
      <c r="CJ1691" s="9" t="str">
        <f t="shared" si="3099"/>
        <v/>
      </c>
      <c r="CK1691" s="9"/>
      <c r="CL1691" s="9" t="str">
        <f t="shared" si="3100"/>
        <v/>
      </c>
      <c r="CM1691" s="9"/>
      <c r="CN1691" s="9" t="str">
        <f t="shared" si="3083"/>
        <v/>
      </c>
      <c r="CO1691" s="9"/>
      <c r="CP1691" s="9"/>
      <c r="CQ1691" s="9"/>
      <c r="CR1691" s="9" t="str">
        <f t="shared" si="3120"/>
        <v/>
      </c>
      <c r="CS1691" s="10" t="str">
        <f t="shared" si="3111"/>
        <v/>
      </c>
      <c r="CT1691" s="7"/>
    </row>
    <row r="1692" spans="1:98" ht="15" customHeight="1" thickBot="1">
      <c r="A1692" s="23"/>
      <c r="B1692" s="23"/>
      <c r="C1692" s="24">
        <v>109</v>
      </c>
      <c r="D1692" s="24">
        <f t="shared" si="3051"/>
        <v>104</v>
      </c>
      <c r="E1692" s="24">
        <v>0</v>
      </c>
      <c r="F1692" s="24">
        <f>IF(E1692="","",E1692-E1688)+10000000</f>
        <v>6</v>
      </c>
      <c r="G1692" s="24">
        <v>6</v>
      </c>
      <c r="H1692" s="24">
        <f t="shared" si="3053"/>
        <v>4</v>
      </c>
      <c r="I1692" s="24">
        <v>6</v>
      </c>
      <c r="J1692" s="63" t="str">
        <f t="shared" ref="J1692:K1692" si="3201">IF(C1692="","",J1688)</f>
        <v>グミッツェル</v>
      </c>
      <c r="K1692" s="96">
        <f t="shared" si="3201"/>
        <v>165</v>
      </c>
      <c r="L1692" s="24">
        <f t="shared" si="3055"/>
        <v>660</v>
      </c>
      <c r="M1692" s="26">
        <f t="shared" si="3056"/>
        <v>6.3461538461538458E-2</v>
      </c>
      <c r="N1692" s="7"/>
      <c r="P1692" s="23"/>
      <c r="Q1692" s="24">
        <v>38</v>
      </c>
      <c r="R1692" s="24">
        <f t="shared" si="3177"/>
        <v>35</v>
      </c>
      <c r="S1692" s="24">
        <v>9999992</v>
      </c>
      <c r="T1692" s="24">
        <f t="shared" si="3178"/>
        <v>0</v>
      </c>
      <c r="U1692" s="24">
        <v>80</v>
      </c>
      <c r="V1692" s="24">
        <f t="shared" si="3059"/>
        <v>0</v>
      </c>
      <c r="W1692" s="24">
        <v>-44</v>
      </c>
      <c r="X1692" s="63" t="str">
        <f t="shared" ref="X1692:Y1692" si="3202">IF(Q1692="","",X1688)</f>
        <v>つぶらな水族館</v>
      </c>
      <c r="Y1692" s="96">
        <f t="shared" si="3202"/>
        <v>200</v>
      </c>
      <c r="Z1692" s="24">
        <f t="shared" si="3061"/>
        <v>0</v>
      </c>
      <c r="AA1692" s="26">
        <f t="shared" si="3062"/>
        <v>0</v>
      </c>
      <c r="AB1692" s="7" t="s">
        <v>581</v>
      </c>
      <c r="AD1692" s="23"/>
      <c r="AE1692" s="24">
        <v>38</v>
      </c>
      <c r="AF1692" s="24">
        <f t="shared" si="3180"/>
        <v>35</v>
      </c>
      <c r="AG1692" s="24">
        <v>9999992</v>
      </c>
      <c r="AH1692" s="24">
        <f t="shared" si="3181"/>
        <v>0</v>
      </c>
      <c r="AI1692" s="24">
        <v>80</v>
      </c>
      <c r="AJ1692" s="24">
        <f t="shared" si="3065"/>
        <v>0</v>
      </c>
      <c r="AK1692" s="24">
        <v>-44</v>
      </c>
      <c r="AL1692" s="63" t="str">
        <f t="shared" ref="AL1692:AM1692" si="3203">IF(AE1692="","",AL1688)</f>
        <v>つぶらな水族館</v>
      </c>
      <c r="AM1692" s="96">
        <f t="shared" si="3203"/>
        <v>200</v>
      </c>
      <c r="AN1692" s="24">
        <f t="shared" si="3067"/>
        <v>0</v>
      </c>
      <c r="AO1692" s="26">
        <f t="shared" si="3068"/>
        <v>0</v>
      </c>
      <c r="AP1692" s="7" t="s">
        <v>581</v>
      </c>
      <c r="AR1692" s="15"/>
      <c r="AS1692" s="9"/>
      <c r="AT1692" s="9" t="str">
        <f t="shared" si="3087"/>
        <v/>
      </c>
      <c r="AU1692" s="9"/>
      <c r="AV1692" s="9" t="str">
        <f t="shared" si="3088"/>
        <v/>
      </c>
      <c r="AW1692" s="9"/>
      <c r="AX1692" s="9" t="str">
        <f t="shared" si="3078"/>
        <v/>
      </c>
      <c r="AY1692" s="9"/>
      <c r="AZ1692" s="62"/>
      <c r="BA1692" s="9"/>
      <c r="BB1692" s="9" t="str">
        <f t="shared" si="3089"/>
        <v/>
      </c>
      <c r="BC1692" s="10" t="str">
        <f t="shared" si="3108"/>
        <v/>
      </c>
      <c r="BF1692" s="15"/>
      <c r="BG1692" s="9"/>
      <c r="BH1692" s="9" t="str">
        <f t="shared" si="3130"/>
        <v/>
      </c>
      <c r="BI1692" s="73"/>
      <c r="BJ1692" s="9" t="str">
        <f t="shared" si="3131"/>
        <v/>
      </c>
      <c r="BK1692" s="9"/>
      <c r="BL1692" s="9" t="str">
        <f t="shared" si="3132"/>
        <v/>
      </c>
      <c r="BM1692" s="9"/>
      <c r="BN1692" s="9"/>
      <c r="BO1692" s="9" t="str">
        <f t="shared" si="3134"/>
        <v/>
      </c>
      <c r="BP1692" s="10" t="str">
        <f t="shared" si="3135"/>
        <v/>
      </c>
      <c r="BQ1692" s="7"/>
      <c r="BS1692" s="1"/>
      <c r="BT1692" s="15"/>
      <c r="BU1692" s="9"/>
      <c r="BV1692" s="9" t="str">
        <f t="shared" si="3095"/>
        <v/>
      </c>
      <c r="BW1692" s="9"/>
      <c r="BX1692" s="9" t="str">
        <f t="shared" si="3096"/>
        <v/>
      </c>
      <c r="BY1692" s="9"/>
      <c r="BZ1692" s="9" t="str">
        <f t="shared" si="3081"/>
        <v/>
      </c>
      <c r="CA1692" s="9"/>
      <c r="CB1692" s="9"/>
      <c r="CC1692" s="9"/>
      <c r="CD1692" s="9" t="str">
        <f t="shared" si="3118"/>
        <v/>
      </c>
      <c r="CE1692" s="10" t="str">
        <f t="shared" si="3110"/>
        <v/>
      </c>
      <c r="CF1692" s="7"/>
      <c r="CH1692" s="15"/>
      <c r="CI1692" s="9"/>
      <c r="CJ1692" s="9" t="str">
        <f t="shared" si="3099"/>
        <v/>
      </c>
      <c r="CK1692" s="9"/>
      <c r="CL1692" s="9" t="str">
        <f t="shared" si="3100"/>
        <v/>
      </c>
      <c r="CM1692" s="9"/>
      <c r="CN1692" s="9" t="str">
        <f t="shared" si="3083"/>
        <v/>
      </c>
      <c r="CO1692" s="9"/>
      <c r="CP1692" s="9"/>
      <c r="CQ1692" s="9"/>
      <c r="CR1692" s="9" t="str">
        <f t="shared" si="3120"/>
        <v/>
      </c>
      <c r="CS1692" s="10" t="str">
        <f t="shared" si="3111"/>
        <v/>
      </c>
      <c r="CT1692" s="7"/>
    </row>
    <row r="1693" spans="1:98" ht="15" customHeight="1" thickTop="1">
      <c r="A1693" s="89">
        <v>45481</v>
      </c>
      <c r="B1693" s="6">
        <f>IF(A1693="","",SUM(D1693:D1696)+SUM(R1693:R1696)+AT1663*10)</f>
        <v>1192</v>
      </c>
      <c r="C1693" s="78">
        <v>277</v>
      </c>
      <c r="D1693" s="78">
        <f t="shared" si="3051"/>
        <v>170</v>
      </c>
      <c r="E1693" s="78">
        <v>9999998</v>
      </c>
      <c r="F1693" s="28">
        <f t="shared" ref="F1693:F1696" si="3204">IF(E1693="","",E1693-E1689)</f>
        <v>4</v>
      </c>
      <c r="G1693" s="78">
        <v>24</v>
      </c>
      <c r="H1693" s="78">
        <f t="shared" si="3053"/>
        <v>4</v>
      </c>
      <c r="I1693" s="78">
        <v>0</v>
      </c>
      <c r="J1693" s="90" t="str">
        <f t="shared" ref="J1693:K1693" si="3205">IF(C1693="","",J1689)</f>
        <v>サンリオがま口</v>
      </c>
      <c r="K1693" s="91">
        <f t="shared" si="3205"/>
        <v>362</v>
      </c>
      <c r="L1693" s="28">
        <f t="shared" si="3055"/>
        <v>1448</v>
      </c>
      <c r="M1693" s="29">
        <f t="shared" si="3056"/>
        <v>8.5176470588235298E-2</v>
      </c>
      <c r="N1693" s="7"/>
      <c r="P1693" s="89">
        <f>IF(A1693="","",A1693)</f>
        <v>45481</v>
      </c>
      <c r="Q1693" s="78">
        <v>167</v>
      </c>
      <c r="R1693" s="78">
        <f t="shared" si="3177"/>
        <v>94</v>
      </c>
      <c r="S1693" s="78">
        <v>9999999</v>
      </c>
      <c r="T1693" s="28">
        <f t="shared" si="3178"/>
        <v>2</v>
      </c>
      <c r="U1693" s="78">
        <v>12</v>
      </c>
      <c r="V1693" s="78">
        <f t="shared" si="3059"/>
        <v>2</v>
      </c>
      <c r="W1693" s="78">
        <v>4</v>
      </c>
      <c r="X1693" s="90" t="str">
        <f t="shared" ref="X1693:Y1693" si="3206">IF(Q1693="","",X1689)</f>
        <v>グミッツェルプチ</v>
      </c>
      <c r="Y1693" s="91">
        <f t="shared" si="3206"/>
        <v>188</v>
      </c>
      <c r="Z1693" s="28">
        <f t="shared" si="3061"/>
        <v>376</v>
      </c>
      <c r="AA1693" s="29">
        <f t="shared" si="3062"/>
        <v>0.04</v>
      </c>
      <c r="AB1693" s="7" t="s">
        <v>582</v>
      </c>
      <c r="AD1693" s="89" t="str">
        <f>IF(BQ1693="","",BQ1693)</f>
        <v/>
      </c>
      <c r="AE1693" s="78">
        <v>167</v>
      </c>
      <c r="AF1693" s="78">
        <f t="shared" si="3180"/>
        <v>94</v>
      </c>
      <c r="AG1693" s="78">
        <v>9999999</v>
      </c>
      <c r="AH1693" s="28">
        <f t="shared" si="3181"/>
        <v>2</v>
      </c>
      <c r="AI1693" s="78">
        <v>12</v>
      </c>
      <c r="AJ1693" s="78">
        <f t="shared" si="3065"/>
        <v>2</v>
      </c>
      <c r="AK1693" s="78">
        <v>4</v>
      </c>
      <c r="AL1693" s="90" t="str">
        <f t="shared" ref="AL1693:AM1693" si="3207">IF(AE1693="","",AL1689)</f>
        <v>グミッツェルプチ</v>
      </c>
      <c r="AM1693" s="91">
        <f t="shared" si="3207"/>
        <v>188</v>
      </c>
      <c r="AN1693" s="28">
        <f t="shared" si="3067"/>
        <v>376</v>
      </c>
      <c r="AO1693" s="29">
        <f t="shared" si="3068"/>
        <v>0.04</v>
      </c>
      <c r="AP1693" s="7" t="s">
        <v>582</v>
      </c>
      <c r="AR1693" s="15"/>
      <c r="AS1693" s="9"/>
      <c r="AT1693" s="9" t="str">
        <f t="shared" si="3087"/>
        <v/>
      </c>
      <c r="AU1693" s="9"/>
      <c r="AV1693" s="9" t="str">
        <f t="shared" si="3088"/>
        <v/>
      </c>
      <c r="AW1693" s="9"/>
      <c r="AX1693" s="9" t="str">
        <f t="shared" si="3078"/>
        <v/>
      </c>
      <c r="AY1693" s="9"/>
      <c r="AZ1693" s="62"/>
      <c r="BA1693" s="9"/>
      <c r="BB1693" s="9" t="str">
        <f t="shared" si="3089"/>
        <v/>
      </c>
      <c r="BC1693" s="10" t="str">
        <f t="shared" si="3108"/>
        <v/>
      </c>
      <c r="BF1693" s="15"/>
      <c r="BG1693" s="9"/>
      <c r="BH1693" s="9" t="str">
        <f t="shared" si="3130"/>
        <v/>
      </c>
      <c r="BI1693" s="73"/>
      <c r="BJ1693" s="9" t="str">
        <f t="shared" si="3131"/>
        <v/>
      </c>
      <c r="BK1693" s="9"/>
      <c r="BL1693" s="9" t="str">
        <f t="shared" si="3132"/>
        <v/>
      </c>
      <c r="BM1693" s="9"/>
      <c r="BN1693" s="9"/>
      <c r="BO1693" s="9" t="str">
        <f t="shared" si="3134"/>
        <v/>
      </c>
      <c r="BP1693" s="10" t="str">
        <f t="shared" si="3135"/>
        <v/>
      </c>
      <c r="BQ1693" s="7"/>
      <c r="BS1693" s="1"/>
      <c r="BT1693" s="15"/>
      <c r="BU1693" s="9"/>
      <c r="BV1693" s="9" t="str">
        <f t="shared" si="3095"/>
        <v/>
      </c>
      <c r="BW1693" s="9"/>
      <c r="BX1693" s="9" t="str">
        <f t="shared" si="3096"/>
        <v/>
      </c>
      <c r="BY1693" s="9"/>
      <c r="BZ1693" s="9" t="str">
        <f t="shared" si="3081"/>
        <v/>
      </c>
      <c r="CA1693" s="9"/>
      <c r="CB1693" s="9"/>
      <c r="CC1693" s="9"/>
      <c r="CD1693" s="9" t="str">
        <f t="shared" si="3118"/>
        <v/>
      </c>
      <c r="CE1693" s="10" t="str">
        <f t="shared" si="3110"/>
        <v/>
      </c>
      <c r="CF1693" s="7"/>
      <c r="CH1693" s="15"/>
      <c r="CI1693" s="9"/>
      <c r="CJ1693" s="9" t="str">
        <f t="shared" si="3099"/>
        <v/>
      </c>
      <c r="CK1693" s="9"/>
      <c r="CL1693" s="9" t="str">
        <f t="shared" si="3100"/>
        <v/>
      </c>
      <c r="CM1693" s="9"/>
      <c r="CN1693" s="9" t="str">
        <f t="shared" si="3083"/>
        <v/>
      </c>
      <c r="CO1693" s="9"/>
      <c r="CP1693" s="9"/>
      <c r="CQ1693" s="9"/>
      <c r="CR1693" s="9" t="str">
        <f t="shared" si="3120"/>
        <v/>
      </c>
      <c r="CS1693" s="10" t="str">
        <f t="shared" si="3111"/>
        <v/>
      </c>
      <c r="CT1693" s="7"/>
    </row>
    <row r="1694" spans="1:98" ht="15" customHeight="1">
      <c r="A1694" s="15"/>
      <c r="B1694" s="15"/>
      <c r="C1694" s="9">
        <v>326</v>
      </c>
      <c r="D1694" s="9">
        <f t="shared" si="3051"/>
        <v>201</v>
      </c>
      <c r="E1694" s="9">
        <v>9999998</v>
      </c>
      <c r="F1694" s="9">
        <f t="shared" si="3204"/>
        <v>3</v>
      </c>
      <c r="G1694" s="9">
        <v>4</v>
      </c>
      <c r="H1694" s="9">
        <f t="shared" si="3053"/>
        <v>2</v>
      </c>
      <c r="I1694" s="9">
        <v>2</v>
      </c>
      <c r="J1694" s="62" t="str">
        <f t="shared" ref="J1694:K1694" si="3208">IF(C1694="","",J1690)</f>
        <v>ピクミンマスコット</v>
      </c>
      <c r="K1694" s="95">
        <f t="shared" si="3208"/>
        <v>682</v>
      </c>
      <c r="L1694" s="9">
        <f t="shared" si="3055"/>
        <v>1364</v>
      </c>
      <c r="M1694" s="10">
        <f t="shared" si="3056"/>
        <v>6.786069651741293E-2</v>
      </c>
      <c r="N1694" s="7"/>
      <c r="P1694" s="15"/>
      <c r="Q1694" s="9">
        <v>152</v>
      </c>
      <c r="R1694" s="9">
        <f t="shared" si="3177"/>
        <v>108</v>
      </c>
      <c r="S1694" s="9">
        <v>10000001</v>
      </c>
      <c r="T1694" s="9">
        <f t="shared" si="3178"/>
        <v>8</v>
      </c>
      <c r="U1694" s="9">
        <v>5</v>
      </c>
      <c r="V1694" s="9">
        <f t="shared" si="3059"/>
        <v>3</v>
      </c>
      <c r="W1694" s="9">
        <v>6</v>
      </c>
      <c r="X1694" s="62" t="str">
        <f t="shared" ref="X1694:Y1694" si="3209">IF(Q1694="","",X1690)</f>
        <v>グミッツェル</v>
      </c>
      <c r="Y1694" s="95">
        <f t="shared" si="3209"/>
        <v>165</v>
      </c>
      <c r="Z1694" s="9">
        <f t="shared" si="3061"/>
        <v>495</v>
      </c>
      <c r="AA1694" s="10">
        <f t="shared" si="3062"/>
        <v>4.583333333333333E-2</v>
      </c>
      <c r="AB1694" s="7"/>
      <c r="AD1694" s="15"/>
      <c r="AE1694" s="9">
        <v>152</v>
      </c>
      <c r="AF1694" s="9">
        <f t="shared" si="3180"/>
        <v>108</v>
      </c>
      <c r="AG1694" s="9">
        <v>10000001</v>
      </c>
      <c r="AH1694" s="9">
        <f t="shared" si="3181"/>
        <v>8</v>
      </c>
      <c r="AI1694" s="9">
        <v>5</v>
      </c>
      <c r="AJ1694" s="9">
        <f t="shared" si="3065"/>
        <v>3</v>
      </c>
      <c r="AK1694" s="9">
        <v>6</v>
      </c>
      <c r="AL1694" s="62" t="str">
        <f t="shared" ref="AL1694:AM1694" si="3210">IF(AE1694="","",AL1690)</f>
        <v>グミッツェル</v>
      </c>
      <c r="AM1694" s="95">
        <f t="shared" si="3210"/>
        <v>165</v>
      </c>
      <c r="AN1694" s="9">
        <f t="shared" si="3067"/>
        <v>495</v>
      </c>
      <c r="AO1694" s="10">
        <f t="shared" si="3068"/>
        <v>4.583333333333333E-2</v>
      </c>
      <c r="AP1694" s="7"/>
      <c r="AR1694" s="15"/>
      <c r="AS1694" s="9"/>
      <c r="AT1694" s="9" t="str">
        <f t="shared" si="3087"/>
        <v/>
      </c>
      <c r="AU1694" s="9"/>
      <c r="AV1694" s="9" t="str">
        <f t="shared" si="3088"/>
        <v/>
      </c>
      <c r="AW1694" s="9"/>
      <c r="AX1694" s="9" t="str">
        <f t="shared" si="3078"/>
        <v/>
      </c>
      <c r="AY1694" s="9"/>
      <c r="AZ1694" s="62"/>
      <c r="BA1694" s="9"/>
      <c r="BB1694" s="9" t="str">
        <f t="shared" si="3089"/>
        <v/>
      </c>
      <c r="BC1694" s="10" t="str">
        <f t="shared" si="3108"/>
        <v/>
      </c>
      <c r="BF1694" s="15"/>
      <c r="BG1694" s="9"/>
      <c r="BH1694" s="9" t="str">
        <f t="shared" si="3130"/>
        <v/>
      </c>
      <c r="BI1694" s="73"/>
      <c r="BJ1694" s="9" t="str">
        <f t="shared" si="3131"/>
        <v/>
      </c>
      <c r="BK1694" s="9"/>
      <c r="BL1694" s="9" t="str">
        <f t="shared" si="3132"/>
        <v/>
      </c>
      <c r="BM1694" s="9"/>
      <c r="BN1694" s="9"/>
      <c r="BO1694" s="9" t="str">
        <f t="shared" si="3134"/>
        <v/>
      </c>
      <c r="BP1694" s="10" t="str">
        <f t="shared" si="3135"/>
        <v/>
      </c>
      <c r="BQ1694" s="7"/>
      <c r="BS1694" s="1"/>
      <c r="BT1694" s="15"/>
      <c r="BU1694" s="9"/>
      <c r="BV1694" s="9" t="str">
        <f t="shared" si="3095"/>
        <v/>
      </c>
      <c r="BW1694" s="9"/>
      <c r="BX1694" s="9" t="str">
        <f t="shared" si="3096"/>
        <v/>
      </c>
      <c r="BY1694" s="9"/>
      <c r="BZ1694" s="9" t="str">
        <f t="shared" si="3081"/>
        <v/>
      </c>
      <c r="CA1694" s="9"/>
      <c r="CB1694" s="9"/>
      <c r="CC1694" s="9"/>
      <c r="CD1694" s="9" t="str">
        <f t="shared" si="3118"/>
        <v/>
      </c>
      <c r="CE1694" s="10" t="str">
        <f t="shared" si="3110"/>
        <v/>
      </c>
      <c r="CF1694" s="7"/>
      <c r="CH1694" s="15"/>
      <c r="CI1694" s="9"/>
      <c r="CJ1694" s="9" t="str">
        <f t="shared" si="3099"/>
        <v/>
      </c>
      <c r="CK1694" s="9"/>
      <c r="CL1694" s="9" t="str">
        <f t="shared" si="3100"/>
        <v/>
      </c>
      <c r="CM1694" s="9"/>
      <c r="CN1694" s="9" t="str">
        <f t="shared" si="3083"/>
        <v/>
      </c>
      <c r="CO1694" s="9"/>
      <c r="CP1694" s="9"/>
      <c r="CQ1694" s="9"/>
      <c r="CR1694" s="9" t="str">
        <f t="shared" si="3120"/>
        <v/>
      </c>
      <c r="CS1694" s="10" t="str">
        <f t="shared" si="3111"/>
        <v/>
      </c>
      <c r="CT1694" s="7"/>
    </row>
    <row r="1695" spans="1:98" ht="15" customHeight="1">
      <c r="A1695" s="15"/>
      <c r="B1695" s="15"/>
      <c r="C1695" s="9">
        <v>270</v>
      </c>
      <c r="D1695" s="9">
        <f t="shared" si="3051"/>
        <v>126</v>
      </c>
      <c r="E1695" s="9">
        <v>9999996</v>
      </c>
      <c r="F1695" s="9">
        <f t="shared" si="3204"/>
        <v>3</v>
      </c>
      <c r="G1695" s="9">
        <v>14</v>
      </c>
      <c r="H1695" s="9">
        <f t="shared" si="3053"/>
        <v>3</v>
      </c>
      <c r="I1695" s="9">
        <v>0</v>
      </c>
      <c r="J1695" s="62" t="str">
        <f t="shared" ref="J1695:K1695" si="3211">IF(C1695="","",J1691)</f>
        <v>グミッツェルプチ</v>
      </c>
      <c r="K1695" s="9">
        <f t="shared" si="3211"/>
        <v>188</v>
      </c>
      <c r="L1695" s="9">
        <f t="shared" si="3055"/>
        <v>564</v>
      </c>
      <c r="M1695" s="10">
        <f t="shared" si="3056"/>
        <v>4.476190476190476E-2</v>
      </c>
      <c r="N1695" s="7"/>
      <c r="P1695" s="15"/>
      <c r="Q1695" s="9">
        <v>179</v>
      </c>
      <c r="R1695" s="9">
        <f t="shared" si="3177"/>
        <v>99</v>
      </c>
      <c r="S1695" s="9">
        <f>0+10000000</f>
        <v>10000000</v>
      </c>
      <c r="T1695" s="9">
        <f t="shared" si="3178"/>
        <v>6</v>
      </c>
      <c r="U1695" s="9">
        <v>9</v>
      </c>
      <c r="V1695" s="9">
        <f t="shared" si="3059"/>
        <v>8</v>
      </c>
      <c r="W1695" s="9">
        <v>-3</v>
      </c>
      <c r="X1695" s="62" t="str">
        <f t="shared" ref="X1695:Y1695" si="3212">IF(Q1695="","",X1691)</f>
        <v>アンパンマン指人形</v>
      </c>
      <c r="Y1695" s="9">
        <f t="shared" si="3212"/>
        <v>600</v>
      </c>
      <c r="Z1695" s="9">
        <f t="shared" si="3061"/>
        <v>4800</v>
      </c>
      <c r="AA1695" s="10">
        <f t="shared" si="3062"/>
        <v>0.48484848484848486</v>
      </c>
      <c r="AB1695" s="7" t="s">
        <v>583</v>
      </c>
      <c r="AD1695" s="15"/>
      <c r="AE1695" s="9">
        <v>179</v>
      </c>
      <c r="AF1695" s="9">
        <f t="shared" si="3180"/>
        <v>99</v>
      </c>
      <c r="AG1695" s="9">
        <f>0+10000000</f>
        <v>10000000</v>
      </c>
      <c r="AH1695" s="9">
        <f t="shared" si="3181"/>
        <v>6</v>
      </c>
      <c r="AI1695" s="9">
        <v>9</v>
      </c>
      <c r="AJ1695" s="9">
        <f t="shared" si="3065"/>
        <v>8</v>
      </c>
      <c r="AK1695" s="9">
        <v>-3</v>
      </c>
      <c r="AL1695" s="62" t="str">
        <f t="shared" ref="AL1695:AM1695" si="3213">IF(AE1695="","",AL1691)</f>
        <v>アンパンマン指人形</v>
      </c>
      <c r="AM1695" s="9">
        <f t="shared" si="3213"/>
        <v>600</v>
      </c>
      <c r="AN1695" s="9">
        <f t="shared" si="3067"/>
        <v>4800</v>
      </c>
      <c r="AO1695" s="10">
        <f t="shared" si="3068"/>
        <v>0.48484848484848486</v>
      </c>
      <c r="AP1695" s="7" t="s">
        <v>583</v>
      </c>
      <c r="AR1695" s="15"/>
      <c r="AS1695" s="9"/>
      <c r="AT1695" s="9" t="str">
        <f t="shared" si="3087"/>
        <v/>
      </c>
      <c r="AU1695" s="9"/>
      <c r="AV1695" s="9" t="str">
        <f t="shared" si="3088"/>
        <v/>
      </c>
      <c r="AW1695" s="9"/>
      <c r="AX1695" s="9" t="str">
        <f t="shared" si="3078"/>
        <v/>
      </c>
      <c r="AY1695" s="9"/>
      <c r="AZ1695" s="62"/>
      <c r="BA1695" s="9"/>
      <c r="BB1695" s="9" t="str">
        <f t="shared" si="3089"/>
        <v/>
      </c>
      <c r="BC1695" s="10" t="str">
        <f t="shared" si="3108"/>
        <v/>
      </c>
      <c r="BF1695" s="15"/>
      <c r="BG1695" s="9"/>
      <c r="BH1695" s="9" t="str">
        <f t="shared" si="3130"/>
        <v/>
      </c>
      <c r="BI1695" s="73"/>
      <c r="BJ1695" s="9" t="str">
        <f t="shared" si="3131"/>
        <v/>
      </c>
      <c r="BK1695" s="9"/>
      <c r="BL1695" s="9" t="str">
        <f t="shared" si="3132"/>
        <v/>
      </c>
      <c r="BM1695" s="9"/>
      <c r="BN1695" s="9"/>
      <c r="BO1695" s="9" t="str">
        <f t="shared" si="3134"/>
        <v/>
      </c>
      <c r="BP1695" s="10" t="str">
        <f t="shared" si="3135"/>
        <v/>
      </c>
      <c r="BQ1695" s="7"/>
      <c r="BS1695" s="1"/>
      <c r="BT1695" s="15"/>
      <c r="BU1695" s="9"/>
      <c r="BV1695" s="9" t="str">
        <f t="shared" si="3095"/>
        <v/>
      </c>
      <c r="BW1695" s="9"/>
      <c r="BX1695" s="9" t="str">
        <f t="shared" si="3096"/>
        <v/>
      </c>
      <c r="BY1695" s="9"/>
      <c r="BZ1695" s="9" t="str">
        <f t="shared" si="3081"/>
        <v/>
      </c>
      <c r="CA1695" s="9"/>
      <c r="CB1695" s="9"/>
      <c r="CC1695" s="9"/>
      <c r="CD1695" s="9" t="str">
        <f t="shared" si="3118"/>
        <v/>
      </c>
      <c r="CE1695" s="10" t="str">
        <f t="shared" si="3110"/>
        <v/>
      </c>
      <c r="CF1695" s="7"/>
      <c r="CH1695" s="15"/>
      <c r="CI1695" s="9"/>
      <c r="CJ1695" s="9" t="str">
        <f t="shared" si="3099"/>
        <v/>
      </c>
      <c r="CK1695" s="9"/>
      <c r="CL1695" s="9" t="str">
        <f t="shared" si="3100"/>
        <v/>
      </c>
      <c r="CM1695" s="9"/>
      <c r="CN1695" s="9" t="str">
        <f t="shared" si="3083"/>
        <v/>
      </c>
      <c r="CO1695" s="9"/>
      <c r="CP1695" s="9"/>
      <c r="CQ1695" s="9"/>
      <c r="CR1695" s="9" t="str">
        <f t="shared" si="3120"/>
        <v/>
      </c>
      <c r="CS1695" s="10" t="str">
        <f t="shared" si="3111"/>
        <v/>
      </c>
      <c r="CT1695" s="7"/>
    </row>
    <row r="1696" spans="1:98" ht="15" customHeight="1" thickBot="1">
      <c r="A1696" s="23"/>
      <c r="B1696" s="23"/>
      <c r="C1696" s="24">
        <v>206</v>
      </c>
      <c r="D1696" s="24">
        <f t="shared" si="3051"/>
        <v>97</v>
      </c>
      <c r="E1696" s="24">
        <v>3</v>
      </c>
      <c r="F1696" s="24">
        <f t="shared" si="3204"/>
        <v>3</v>
      </c>
      <c r="G1696" s="24">
        <v>4</v>
      </c>
      <c r="H1696" s="24">
        <f t="shared" si="3053"/>
        <v>8</v>
      </c>
      <c r="I1696" s="24">
        <v>2</v>
      </c>
      <c r="J1696" s="63" t="str">
        <f t="shared" ref="J1696:K1696" si="3214">IF(C1696="","",J1692)</f>
        <v>グミッツェル</v>
      </c>
      <c r="K1696" s="96">
        <f t="shared" si="3214"/>
        <v>165</v>
      </c>
      <c r="L1696" s="24">
        <f t="shared" si="3055"/>
        <v>1320</v>
      </c>
      <c r="M1696" s="26">
        <f t="shared" si="3056"/>
        <v>0.13608247422680411</v>
      </c>
      <c r="N1696" s="7" t="s">
        <v>584</v>
      </c>
      <c r="P1696" s="23"/>
      <c r="Q1696" s="24">
        <v>165</v>
      </c>
      <c r="R1696" s="24">
        <f t="shared" si="3177"/>
        <v>127</v>
      </c>
      <c r="S1696" s="24">
        <v>9999998</v>
      </c>
      <c r="T1696" s="24">
        <f t="shared" si="3178"/>
        <v>6</v>
      </c>
      <c r="U1696" s="24">
        <v>30</v>
      </c>
      <c r="V1696" s="24">
        <f t="shared" si="3059"/>
        <v>6</v>
      </c>
      <c r="W1696" s="24">
        <v>9</v>
      </c>
      <c r="X1696" s="63" t="s">
        <v>560</v>
      </c>
      <c r="Y1696" s="96">
        <v>682</v>
      </c>
      <c r="Z1696" s="24">
        <f t="shared" si="3061"/>
        <v>4092</v>
      </c>
      <c r="AA1696" s="26">
        <f t="shared" si="3062"/>
        <v>0.32220472440944881</v>
      </c>
      <c r="AB1696" s="7"/>
      <c r="AD1696" s="23"/>
      <c r="AE1696" s="24">
        <v>165</v>
      </c>
      <c r="AF1696" s="24">
        <f t="shared" si="3180"/>
        <v>127</v>
      </c>
      <c r="AG1696" s="24">
        <v>9999998</v>
      </c>
      <c r="AH1696" s="24">
        <f t="shared" si="3181"/>
        <v>6</v>
      </c>
      <c r="AI1696" s="24">
        <v>30</v>
      </c>
      <c r="AJ1696" s="24">
        <f t="shared" si="3065"/>
        <v>6</v>
      </c>
      <c r="AK1696" s="24">
        <v>9</v>
      </c>
      <c r="AL1696" s="63" t="s">
        <v>560</v>
      </c>
      <c r="AM1696" s="96">
        <v>682</v>
      </c>
      <c r="AN1696" s="24">
        <f t="shared" si="3067"/>
        <v>4092</v>
      </c>
      <c r="AO1696" s="26">
        <f t="shared" si="3068"/>
        <v>0.32220472440944881</v>
      </c>
      <c r="AP1696" s="7"/>
      <c r="AR1696" s="15"/>
      <c r="AS1696" s="9"/>
      <c r="AT1696" s="9" t="str">
        <f t="shared" si="3087"/>
        <v/>
      </c>
      <c r="AU1696" s="9"/>
      <c r="AV1696" s="9" t="str">
        <f t="shared" si="3088"/>
        <v/>
      </c>
      <c r="AW1696" s="9"/>
      <c r="AX1696" s="9" t="str">
        <f t="shared" si="3078"/>
        <v/>
      </c>
      <c r="AY1696" s="9"/>
      <c r="AZ1696" s="62"/>
      <c r="BA1696" s="9"/>
      <c r="BB1696" s="9" t="str">
        <f t="shared" si="3089"/>
        <v/>
      </c>
      <c r="BC1696" s="10" t="str">
        <f t="shared" si="3108"/>
        <v/>
      </c>
      <c r="BF1696" s="15"/>
      <c r="BG1696" s="9"/>
      <c r="BH1696" s="9" t="str">
        <f t="shared" si="3130"/>
        <v/>
      </c>
      <c r="BI1696" s="73"/>
      <c r="BJ1696" s="9" t="str">
        <f t="shared" si="3131"/>
        <v/>
      </c>
      <c r="BK1696" s="9"/>
      <c r="BL1696" s="9" t="str">
        <f t="shared" si="3132"/>
        <v/>
      </c>
      <c r="BM1696" s="9"/>
      <c r="BN1696" s="9"/>
      <c r="BO1696" s="9" t="str">
        <f t="shared" si="3134"/>
        <v/>
      </c>
      <c r="BP1696" s="10" t="str">
        <f t="shared" si="3135"/>
        <v/>
      </c>
      <c r="BQ1696" s="7"/>
      <c r="BS1696" s="1"/>
      <c r="BT1696" s="15"/>
      <c r="BU1696" s="9"/>
      <c r="BV1696" s="9" t="str">
        <f t="shared" si="3095"/>
        <v/>
      </c>
      <c r="BW1696" s="9"/>
      <c r="BX1696" s="9" t="str">
        <f t="shared" si="3096"/>
        <v/>
      </c>
      <c r="BY1696" s="9"/>
      <c r="BZ1696" s="9" t="str">
        <f t="shared" si="3081"/>
        <v/>
      </c>
      <c r="CA1696" s="9"/>
      <c r="CB1696" s="9"/>
      <c r="CC1696" s="9"/>
      <c r="CD1696" s="9" t="str">
        <f t="shared" si="3118"/>
        <v/>
      </c>
      <c r="CE1696" s="10" t="str">
        <f t="shared" si="3110"/>
        <v/>
      </c>
      <c r="CF1696" s="7"/>
      <c r="CH1696" s="15"/>
      <c r="CI1696" s="9"/>
      <c r="CJ1696" s="9" t="str">
        <f t="shared" si="3099"/>
        <v/>
      </c>
      <c r="CK1696" s="9"/>
      <c r="CL1696" s="9" t="str">
        <f t="shared" si="3100"/>
        <v/>
      </c>
      <c r="CM1696" s="9"/>
      <c r="CN1696" s="9" t="str">
        <f t="shared" si="3083"/>
        <v/>
      </c>
      <c r="CO1696" s="9"/>
      <c r="CP1696" s="9"/>
      <c r="CQ1696" s="9"/>
      <c r="CR1696" s="9" t="str">
        <f t="shared" si="3120"/>
        <v/>
      </c>
      <c r="CS1696" s="10" t="str">
        <f t="shared" si="3111"/>
        <v/>
      </c>
      <c r="CT1696" s="7"/>
    </row>
    <row r="1697" spans="1:113" ht="15" customHeight="1" thickTop="1">
      <c r="A1697" s="89">
        <v>45488</v>
      </c>
      <c r="B1697" s="6">
        <f>IF(A1697="","",SUM(D1697:D1700)+SUM(R1697:R1700)+BH1664+BV1664)</f>
        <v>1289</v>
      </c>
      <c r="C1697" s="78">
        <v>408</v>
      </c>
      <c r="D1697" s="78">
        <f t="shared" si="3051"/>
        <v>131</v>
      </c>
      <c r="E1697" s="78">
        <v>0</v>
      </c>
      <c r="F1697" s="28">
        <f t="shared" ref="F1697:F1699" si="3215">IF(E1697="","",E1697-E1693)+10000000</f>
        <v>2</v>
      </c>
      <c r="G1697" s="78">
        <v>22</v>
      </c>
      <c r="H1697" s="78">
        <f t="shared" si="3053"/>
        <v>2</v>
      </c>
      <c r="I1697" s="78">
        <v>0</v>
      </c>
      <c r="J1697" s="90" t="str">
        <f t="shared" ref="J1697:K1697" si="3216">IF(C1697="","",J1693)</f>
        <v>サンリオがま口</v>
      </c>
      <c r="K1697" s="91">
        <f t="shared" si="3216"/>
        <v>362</v>
      </c>
      <c r="L1697" s="28">
        <f t="shared" si="3055"/>
        <v>724</v>
      </c>
      <c r="M1697" s="29">
        <f t="shared" si="3056"/>
        <v>5.5267175572519082E-2</v>
      </c>
      <c r="N1697" s="7"/>
      <c r="P1697" s="89">
        <f>IF(A1697="","",A1697)</f>
        <v>45488</v>
      </c>
      <c r="Q1697" s="78">
        <v>311</v>
      </c>
      <c r="R1697" s="78">
        <f t="shared" si="3177"/>
        <v>144</v>
      </c>
      <c r="S1697" s="78">
        <v>0</v>
      </c>
      <c r="T1697" s="28">
        <f t="shared" ref="T1697:T1700" si="3217">IF(S1697="","",S1697-S1693)+10000000</f>
        <v>1</v>
      </c>
      <c r="U1697" s="78">
        <v>15</v>
      </c>
      <c r="V1697" s="78">
        <f t="shared" si="3059"/>
        <v>1</v>
      </c>
      <c r="W1697" s="78">
        <v>0</v>
      </c>
      <c r="X1697" s="90" t="s">
        <v>418</v>
      </c>
      <c r="Y1697" s="91">
        <v>700</v>
      </c>
      <c r="Z1697" s="28">
        <f t="shared" si="3061"/>
        <v>700</v>
      </c>
      <c r="AA1697" s="29">
        <f t="shared" si="3062"/>
        <v>4.8611111111111112E-2</v>
      </c>
      <c r="AB1697" s="7"/>
      <c r="AD1697" s="89" t="str">
        <f>IF(BQ1697="","",BQ1697)</f>
        <v/>
      </c>
      <c r="AE1697" s="78">
        <v>311</v>
      </c>
      <c r="AF1697" s="78">
        <f t="shared" si="3180"/>
        <v>144</v>
      </c>
      <c r="AG1697" s="78">
        <v>0</v>
      </c>
      <c r="AH1697" s="28">
        <f t="shared" ref="AH1697:AH1700" si="3218">IF(AG1697="","",AG1697-AG1693)+10000000</f>
        <v>1</v>
      </c>
      <c r="AI1697" s="78">
        <v>15</v>
      </c>
      <c r="AJ1697" s="78">
        <f t="shared" si="3065"/>
        <v>1</v>
      </c>
      <c r="AK1697" s="78">
        <v>0</v>
      </c>
      <c r="AL1697" s="90" t="s">
        <v>418</v>
      </c>
      <c r="AM1697" s="91">
        <v>700</v>
      </c>
      <c r="AN1697" s="28">
        <f t="shared" si="3067"/>
        <v>700</v>
      </c>
      <c r="AO1697" s="29">
        <f t="shared" si="3068"/>
        <v>4.8611111111111112E-2</v>
      </c>
      <c r="AP1697" s="7"/>
      <c r="AR1697" s="15"/>
      <c r="AS1697" s="9"/>
      <c r="AT1697" s="9" t="str">
        <f t="shared" si="3087"/>
        <v/>
      </c>
      <c r="AU1697" s="9"/>
      <c r="AV1697" s="9" t="str">
        <f t="shared" si="3088"/>
        <v/>
      </c>
      <c r="AW1697" s="9"/>
      <c r="AX1697" s="9" t="str">
        <f t="shared" si="3078"/>
        <v/>
      </c>
      <c r="AY1697" s="9"/>
      <c r="AZ1697" s="62"/>
      <c r="BA1697" s="9"/>
      <c r="BB1697" s="9" t="str">
        <f t="shared" si="3089"/>
        <v/>
      </c>
      <c r="BC1697" s="10" t="str">
        <f t="shared" si="3108"/>
        <v/>
      </c>
      <c r="BF1697" s="15"/>
      <c r="BG1697" s="9"/>
      <c r="BH1697" s="9" t="str">
        <f t="shared" si="3130"/>
        <v/>
      </c>
      <c r="BI1697" s="73"/>
      <c r="BJ1697" s="9" t="str">
        <f t="shared" si="3131"/>
        <v/>
      </c>
      <c r="BK1697" s="9"/>
      <c r="BL1697" s="9" t="str">
        <f t="shared" si="3132"/>
        <v/>
      </c>
      <c r="BM1697" s="9"/>
      <c r="BN1697" s="9"/>
      <c r="BO1697" s="9" t="str">
        <f t="shared" si="3134"/>
        <v/>
      </c>
      <c r="BP1697" s="10" t="str">
        <f t="shared" si="3135"/>
        <v/>
      </c>
      <c r="BQ1697" s="7"/>
      <c r="BS1697" s="1"/>
      <c r="BT1697" s="15"/>
      <c r="BU1697" s="9"/>
      <c r="BV1697" s="9" t="str">
        <f t="shared" si="3095"/>
        <v/>
      </c>
      <c r="BW1697" s="9"/>
      <c r="BX1697" s="9" t="str">
        <f t="shared" si="3096"/>
        <v/>
      </c>
      <c r="BY1697" s="9"/>
      <c r="BZ1697" s="9" t="str">
        <f t="shared" si="3081"/>
        <v/>
      </c>
      <c r="CA1697" s="9"/>
      <c r="CB1697" s="9"/>
      <c r="CC1697" s="9"/>
      <c r="CD1697" s="9" t="str">
        <f t="shared" si="3118"/>
        <v/>
      </c>
      <c r="CE1697" s="10" t="str">
        <f t="shared" si="3110"/>
        <v/>
      </c>
      <c r="CF1697" s="7"/>
      <c r="CH1697" s="15"/>
      <c r="CI1697" s="9"/>
      <c r="CJ1697" s="9" t="str">
        <f t="shared" si="3099"/>
        <v/>
      </c>
      <c r="CK1697" s="9"/>
      <c r="CL1697" s="9" t="str">
        <f t="shared" si="3100"/>
        <v/>
      </c>
      <c r="CM1697" s="9"/>
      <c r="CN1697" s="9" t="str">
        <f t="shared" si="3083"/>
        <v/>
      </c>
      <c r="CO1697" s="9"/>
      <c r="CP1697" s="9"/>
      <c r="CQ1697" s="9"/>
      <c r="CR1697" s="9" t="str">
        <f t="shared" si="3120"/>
        <v/>
      </c>
      <c r="CS1697" s="10" t="str">
        <f t="shared" si="3111"/>
        <v/>
      </c>
      <c r="CT1697" s="7"/>
    </row>
    <row r="1698" spans="1:113" ht="15" customHeight="1">
      <c r="A1698" s="15"/>
      <c r="B1698" s="15"/>
      <c r="C1698" s="9">
        <v>507</v>
      </c>
      <c r="D1698" s="9">
        <f t="shared" si="3051"/>
        <v>181</v>
      </c>
      <c r="E1698" s="9">
        <v>3</v>
      </c>
      <c r="F1698" s="9">
        <f t="shared" si="3215"/>
        <v>5</v>
      </c>
      <c r="G1698" s="9">
        <v>3</v>
      </c>
      <c r="H1698" s="9">
        <f t="shared" si="3053"/>
        <v>3</v>
      </c>
      <c r="I1698" s="9">
        <v>2</v>
      </c>
      <c r="J1698" s="62" t="str">
        <f t="shared" ref="J1698:K1698" si="3219">IF(C1698="","",J1694)</f>
        <v>ピクミンマスコット</v>
      </c>
      <c r="K1698" s="95">
        <f t="shared" si="3219"/>
        <v>682</v>
      </c>
      <c r="L1698" s="9">
        <f t="shared" si="3055"/>
        <v>2046</v>
      </c>
      <c r="M1698" s="10">
        <f t="shared" si="3056"/>
        <v>0.11303867403314917</v>
      </c>
      <c r="N1698" s="7"/>
      <c r="P1698" s="15"/>
      <c r="Q1698" s="9">
        <v>279</v>
      </c>
      <c r="R1698" s="9">
        <f t="shared" si="3177"/>
        <v>127</v>
      </c>
      <c r="S1698" s="9">
        <v>5</v>
      </c>
      <c r="T1698" s="9">
        <f t="shared" si="3217"/>
        <v>4</v>
      </c>
      <c r="U1698" s="9">
        <v>7</v>
      </c>
      <c r="V1698" s="9">
        <f t="shared" si="3059"/>
        <v>4</v>
      </c>
      <c r="W1698" s="9">
        <v>12</v>
      </c>
      <c r="X1698" s="62" t="str">
        <f t="shared" ref="X1698:Y1698" si="3220">IF(Q1698="","",X1694)</f>
        <v>グミッツェル</v>
      </c>
      <c r="Y1698" s="95">
        <f t="shared" si="3220"/>
        <v>165</v>
      </c>
      <c r="Z1698" s="9">
        <f t="shared" si="3061"/>
        <v>660</v>
      </c>
      <c r="AA1698" s="10">
        <f t="shared" si="3062"/>
        <v>5.1968503937007873E-2</v>
      </c>
      <c r="AB1698" s="7"/>
      <c r="AD1698" s="15"/>
      <c r="AE1698" s="9">
        <v>279</v>
      </c>
      <c r="AF1698" s="9">
        <f t="shared" si="3180"/>
        <v>127</v>
      </c>
      <c r="AG1698" s="9">
        <v>5</v>
      </c>
      <c r="AH1698" s="9">
        <f t="shared" si="3218"/>
        <v>4</v>
      </c>
      <c r="AI1698" s="9">
        <v>7</v>
      </c>
      <c r="AJ1698" s="9">
        <f t="shared" si="3065"/>
        <v>4</v>
      </c>
      <c r="AK1698" s="9">
        <v>12</v>
      </c>
      <c r="AL1698" s="62" t="str">
        <f t="shared" ref="AL1698:AM1698" si="3221">IF(AE1698="","",AL1694)</f>
        <v>グミッツェル</v>
      </c>
      <c r="AM1698" s="95">
        <f t="shared" si="3221"/>
        <v>165</v>
      </c>
      <c r="AN1698" s="9">
        <f t="shared" si="3067"/>
        <v>660</v>
      </c>
      <c r="AO1698" s="10">
        <f t="shared" si="3068"/>
        <v>5.1968503937007873E-2</v>
      </c>
      <c r="AP1698" s="7"/>
      <c r="AR1698" s="15"/>
      <c r="AS1698" s="9"/>
      <c r="AT1698" s="9" t="str">
        <f t="shared" si="3087"/>
        <v/>
      </c>
      <c r="AU1698" s="9"/>
      <c r="AV1698" s="9" t="str">
        <f t="shared" si="3088"/>
        <v/>
      </c>
      <c r="AW1698" s="9"/>
      <c r="AX1698" s="9" t="str">
        <f t="shared" si="3078"/>
        <v/>
      </c>
      <c r="AY1698" s="9"/>
      <c r="AZ1698" s="62"/>
      <c r="BA1698" s="9"/>
      <c r="BB1698" s="9" t="str">
        <f t="shared" si="3089"/>
        <v/>
      </c>
      <c r="BC1698" s="10" t="str">
        <f t="shared" si="3108"/>
        <v/>
      </c>
      <c r="BF1698" s="15"/>
      <c r="BG1698" s="9"/>
      <c r="BH1698" s="9" t="str">
        <f t="shared" si="3130"/>
        <v/>
      </c>
      <c r="BI1698" s="73"/>
      <c r="BJ1698" s="9" t="str">
        <f t="shared" si="3131"/>
        <v/>
      </c>
      <c r="BK1698" s="9"/>
      <c r="BL1698" s="9" t="str">
        <f t="shared" si="3132"/>
        <v/>
      </c>
      <c r="BM1698" s="9"/>
      <c r="BN1698" s="9"/>
      <c r="BO1698" s="9" t="str">
        <f t="shared" si="3134"/>
        <v/>
      </c>
      <c r="BP1698" s="10" t="str">
        <f t="shared" si="3135"/>
        <v/>
      </c>
      <c r="BQ1698" s="7"/>
      <c r="BS1698" s="1"/>
      <c r="BT1698" s="15"/>
      <c r="BU1698" s="9"/>
      <c r="BV1698" s="9" t="str">
        <f t="shared" si="3095"/>
        <v/>
      </c>
      <c r="BW1698" s="9"/>
      <c r="BX1698" s="9" t="str">
        <f t="shared" si="3096"/>
        <v/>
      </c>
      <c r="BY1698" s="9"/>
      <c r="BZ1698" s="9" t="str">
        <f t="shared" si="3081"/>
        <v/>
      </c>
      <c r="CA1698" s="9"/>
      <c r="CB1698" s="9"/>
      <c r="CC1698" s="9"/>
      <c r="CD1698" s="9" t="str">
        <f t="shared" si="3118"/>
        <v/>
      </c>
      <c r="CE1698" s="10" t="str">
        <f t="shared" si="3110"/>
        <v/>
      </c>
      <c r="CF1698" s="7"/>
      <c r="CH1698" s="15"/>
      <c r="CI1698" s="9"/>
      <c r="CJ1698" s="9" t="str">
        <f t="shared" si="3099"/>
        <v/>
      </c>
      <c r="CK1698" s="9"/>
      <c r="CL1698" s="9" t="str">
        <f t="shared" si="3100"/>
        <v/>
      </c>
      <c r="CM1698" s="9"/>
      <c r="CN1698" s="9" t="str">
        <f t="shared" si="3083"/>
        <v/>
      </c>
      <c r="CO1698" s="9"/>
      <c r="CP1698" s="9"/>
      <c r="CQ1698" s="9"/>
      <c r="CR1698" s="9" t="str">
        <f t="shared" si="3120"/>
        <v/>
      </c>
      <c r="CS1698" s="10" t="str">
        <f t="shared" si="3111"/>
        <v/>
      </c>
      <c r="CT1698" s="7"/>
    </row>
    <row r="1699" spans="1:113" ht="15" customHeight="1">
      <c r="A1699" s="15"/>
      <c r="B1699" s="15"/>
      <c r="C1699" s="9">
        <v>386</v>
      </c>
      <c r="D1699" s="9">
        <f t="shared" si="3051"/>
        <v>116</v>
      </c>
      <c r="E1699" s="9">
        <v>4</v>
      </c>
      <c r="F1699" s="9">
        <f t="shared" si="3215"/>
        <v>8</v>
      </c>
      <c r="G1699" s="9">
        <v>6</v>
      </c>
      <c r="H1699" s="9">
        <f t="shared" si="3053"/>
        <v>8</v>
      </c>
      <c r="I1699" s="9">
        <v>10</v>
      </c>
      <c r="J1699" s="62" t="str">
        <f t="shared" ref="J1699:K1699" si="3222">IF(C1699="","",J1695)</f>
        <v>グミッツェルプチ</v>
      </c>
      <c r="K1699" s="9">
        <f t="shared" si="3222"/>
        <v>188</v>
      </c>
      <c r="L1699" s="9">
        <f t="shared" si="3055"/>
        <v>1504</v>
      </c>
      <c r="M1699" s="10">
        <f t="shared" si="3056"/>
        <v>0.1296551724137931</v>
      </c>
      <c r="N1699" s="7" t="s">
        <v>585</v>
      </c>
      <c r="P1699" s="15"/>
      <c r="Q1699" s="9">
        <v>299</v>
      </c>
      <c r="R1699" s="9">
        <f t="shared" si="3177"/>
        <v>120</v>
      </c>
      <c r="S1699" s="9">
        <v>3</v>
      </c>
      <c r="T1699" s="9">
        <f t="shared" si="3217"/>
        <v>3</v>
      </c>
      <c r="U1699" s="9">
        <v>3</v>
      </c>
      <c r="V1699" s="9">
        <f t="shared" si="3059"/>
        <v>3</v>
      </c>
      <c r="W1699" s="9">
        <v>0</v>
      </c>
      <c r="X1699" s="62" t="s">
        <v>558</v>
      </c>
      <c r="Y1699" s="9">
        <f>IF(R1699="","",Y1695)</f>
        <v>600</v>
      </c>
      <c r="Z1699" s="9">
        <f t="shared" si="3061"/>
        <v>1800</v>
      </c>
      <c r="AA1699" s="10">
        <f t="shared" si="3062"/>
        <v>0.15</v>
      </c>
      <c r="AB1699" s="7"/>
      <c r="AD1699" s="15"/>
      <c r="AE1699" s="9">
        <v>299</v>
      </c>
      <c r="AF1699" s="9">
        <f t="shared" si="3180"/>
        <v>120</v>
      </c>
      <c r="AG1699" s="9">
        <v>3</v>
      </c>
      <c r="AH1699" s="9">
        <f t="shared" si="3218"/>
        <v>3</v>
      </c>
      <c r="AI1699" s="9">
        <v>3</v>
      </c>
      <c r="AJ1699" s="9">
        <f t="shared" si="3065"/>
        <v>3</v>
      </c>
      <c r="AK1699" s="9">
        <v>0</v>
      </c>
      <c r="AL1699" s="62" t="s">
        <v>558</v>
      </c>
      <c r="AM1699" s="9">
        <f>IF(AF1699="","",AM1695)</f>
        <v>600</v>
      </c>
      <c r="AN1699" s="9">
        <f t="shared" si="3067"/>
        <v>1800</v>
      </c>
      <c r="AO1699" s="10">
        <f t="shared" si="3068"/>
        <v>0.15</v>
      </c>
      <c r="AP1699" s="7"/>
      <c r="AR1699" s="15"/>
      <c r="AS1699" s="9"/>
      <c r="AT1699" s="9" t="str">
        <f t="shared" si="3087"/>
        <v/>
      </c>
      <c r="AU1699" s="9"/>
      <c r="AV1699" s="9" t="str">
        <f t="shared" si="3088"/>
        <v/>
      </c>
      <c r="AW1699" s="9"/>
      <c r="AX1699" s="9" t="str">
        <f t="shared" si="3078"/>
        <v/>
      </c>
      <c r="AY1699" s="9"/>
      <c r="AZ1699" s="62"/>
      <c r="BA1699" s="9"/>
      <c r="BB1699" s="9" t="str">
        <f t="shared" si="3089"/>
        <v/>
      </c>
      <c r="BC1699" s="10" t="str">
        <f t="shared" si="3108"/>
        <v/>
      </c>
      <c r="BF1699" s="15"/>
      <c r="BG1699" s="9"/>
      <c r="BH1699" s="9" t="str">
        <f t="shared" si="3130"/>
        <v/>
      </c>
      <c r="BI1699" s="73"/>
      <c r="BJ1699" s="9" t="str">
        <f t="shared" si="3131"/>
        <v/>
      </c>
      <c r="BK1699" s="9"/>
      <c r="BL1699" s="9" t="str">
        <f t="shared" si="3132"/>
        <v/>
      </c>
      <c r="BM1699" s="9"/>
      <c r="BN1699" s="9"/>
      <c r="BO1699" s="9" t="str">
        <f t="shared" si="3134"/>
        <v/>
      </c>
      <c r="BP1699" s="10" t="str">
        <f t="shared" si="3135"/>
        <v/>
      </c>
      <c r="BQ1699" s="7"/>
      <c r="BS1699" s="1"/>
      <c r="BT1699" s="15"/>
      <c r="BU1699" s="9"/>
      <c r="BV1699" s="9" t="str">
        <f t="shared" si="3095"/>
        <v/>
      </c>
      <c r="BW1699" s="9"/>
      <c r="BX1699" s="9" t="str">
        <f t="shared" si="3096"/>
        <v/>
      </c>
      <c r="BY1699" s="9"/>
      <c r="BZ1699" s="9" t="str">
        <f t="shared" si="3081"/>
        <v/>
      </c>
      <c r="CA1699" s="9"/>
      <c r="CB1699" s="9"/>
      <c r="CC1699" s="9"/>
      <c r="CD1699" s="9" t="str">
        <f t="shared" si="3118"/>
        <v/>
      </c>
      <c r="CE1699" s="10" t="str">
        <f t="shared" si="3110"/>
        <v/>
      </c>
      <c r="CF1699" s="7"/>
      <c r="CH1699" s="15"/>
      <c r="CI1699" s="9"/>
      <c r="CJ1699" s="9" t="str">
        <f t="shared" si="3099"/>
        <v/>
      </c>
      <c r="CK1699" s="9"/>
      <c r="CL1699" s="9" t="str">
        <f t="shared" si="3100"/>
        <v/>
      </c>
      <c r="CM1699" s="9"/>
      <c r="CN1699" s="9" t="str">
        <f t="shared" si="3083"/>
        <v/>
      </c>
      <c r="CO1699" s="9"/>
      <c r="CP1699" s="9"/>
      <c r="CQ1699" s="9"/>
      <c r="CR1699" s="9" t="str">
        <f t="shared" si="3120"/>
        <v/>
      </c>
      <c r="CS1699" s="10" t="str">
        <f t="shared" si="3111"/>
        <v/>
      </c>
      <c r="CT1699" s="7"/>
    </row>
    <row r="1700" spans="1:113" ht="15" customHeight="1" thickBot="1">
      <c r="A1700" s="23"/>
      <c r="B1700" s="23"/>
      <c r="C1700" s="24">
        <v>275</v>
      </c>
      <c r="D1700" s="24">
        <f t="shared" si="3051"/>
        <v>69</v>
      </c>
      <c r="E1700" s="24">
        <v>5</v>
      </c>
      <c r="F1700" s="24">
        <f t="shared" ref="F1700:F1708" si="3223">IF(E1700="","",E1700-E1696)</f>
        <v>2</v>
      </c>
      <c r="G1700" s="24">
        <v>4</v>
      </c>
      <c r="H1700" s="24">
        <f t="shared" si="3053"/>
        <v>2</v>
      </c>
      <c r="I1700" s="24">
        <v>7</v>
      </c>
      <c r="J1700" s="63" t="s">
        <v>586</v>
      </c>
      <c r="K1700" s="96">
        <f>IF(D1700="","",K1696)</f>
        <v>165</v>
      </c>
      <c r="L1700" s="24">
        <f t="shared" si="3055"/>
        <v>330</v>
      </c>
      <c r="M1700" s="26">
        <f t="shared" si="3056"/>
        <v>4.7826086956521741E-2</v>
      </c>
      <c r="N1700" s="7" t="s">
        <v>587</v>
      </c>
      <c r="P1700" s="23"/>
      <c r="Q1700" s="24">
        <v>283</v>
      </c>
      <c r="R1700" s="24">
        <f t="shared" si="3177"/>
        <v>118</v>
      </c>
      <c r="S1700" s="24">
        <v>4</v>
      </c>
      <c r="T1700" s="24">
        <f t="shared" si="3217"/>
        <v>6</v>
      </c>
      <c r="U1700" s="24">
        <v>35</v>
      </c>
      <c r="V1700" s="24">
        <f t="shared" si="3059"/>
        <v>4</v>
      </c>
      <c r="W1700" s="24">
        <v>0</v>
      </c>
      <c r="X1700" s="63" t="s">
        <v>560</v>
      </c>
      <c r="Y1700" s="96">
        <v>682</v>
      </c>
      <c r="Z1700" s="24">
        <f t="shared" si="3061"/>
        <v>2728</v>
      </c>
      <c r="AA1700" s="26">
        <f t="shared" si="3062"/>
        <v>0.23118644067796609</v>
      </c>
      <c r="AB1700" s="7"/>
      <c r="AD1700" s="23"/>
      <c r="AE1700" s="24">
        <v>283</v>
      </c>
      <c r="AF1700" s="24">
        <f t="shared" si="3180"/>
        <v>118</v>
      </c>
      <c r="AG1700" s="24">
        <v>4</v>
      </c>
      <c r="AH1700" s="24">
        <f t="shared" si="3218"/>
        <v>6</v>
      </c>
      <c r="AI1700" s="24">
        <v>35</v>
      </c>
      <c r="AJ1700" s="24">
        <f t="shared" si="3065"/>
        <v>4</v>
      </c>
      <c r="AK1700" s="24">
        <v>0</v>
      </c>
      <c r="AL1700" s="63" t="s">
        <v>560</v>
      </c>
      <c r="AM1700" s="96">
        <v>682</v>
      </c>
      <c r="AN1700" s="24">
        <f t="shared" si="3067"/>
        <v>2728</v>
      </c>
      <c r="AO1700" s="26">
        <f t="shared" si="3068"/>
        <v>0.23118644067796609</v>
      </c>
      <c r="AP1700" s="7"/>
      <c r="AR1700" s="15"/>
      <c r="AS1700" s="9"/>
      <c r="AT1700" s="9" t="str">
        <f t="shared" si="3087"/>
        <v/>
      </c>
      <c r="AU1700" s="9"/>
      <c r="AV1700" s="9" t="str">
        <f t="shared" si="3088"/>
        <v/>
      </c>
      <c r="AW1700" s="9"/>
      <c r="AX1700" s="9" t="str">
        <f t="shared" si="3078"/>
        <v/>
      </c>
      <c r="AY1700" s="9"/>
      <c r="AZ1700" s="62"/>
      <c r="BA1700" s="9"/>
      <c r="BB1700" s="9" t="str">
        <f t="shared" si="3089"/>
        <v/>
      </c>
      <c r="BC1700" s="10" t="str">
        <f t="shared" si="3108"/>
        <v/>
      </c>
      <c r="BF1700" s="15"/>
      <c r="BG1700" s="9"/>
      <c r="BH1700" s="9" t="str">
        <f t="shared" si="3130"/>
        <v/>
      </c>
      <c r="BI1700" s="73"/>
      <c r="BJ1700" s="9" t="str">
        <f t="shared" si="3131"/>
        <v/>
      </c>
      <c r="BK1700" s="9"/>
      <c r="BL1700" s="9" t="str">
        <f t="shared" si="3132"/>
        <v/>
      </c>
      <c r="BM1700" s="9"/>
      <c r="BN1700" s="9"/>
      <c r="BO1700" s="9" t="str">
        <f t="shared" si="3134"/>
        <v/>
      </c>
      <c r="BP1700" s="10" t="str">
        <f t="shared" si="3135"/>
        <v/>
      </c>
      <c r="BQ1700" s="7"/>
      <c r="BS1700" s="1"/>
      <c r="BT1700" s="15"/>
      <c r="BU1700" s="9"/>
      <c r="BV1700" s="9" t="str">
        <f t="shared" si="3095"/>
        <v/>
      </c>
      <c r="BW1700" s="9"/>
      <c r="BX1700" s="9" t="str">
        <f t="shared" si="3096"/>
        <v/>
      </c>
      <c r="BY1700" s="9"/>
      <c r="BZ1700" s="9" t="str">
        <f t="shared" si="3081"/>
        <v/>
      </c>
      <c r="CA1700" s="9"/>
      <c r="CB1700" s="9"/>
      <c r="CC1700" s="9"/>
      <c r="CD1700" s="9" t="str">
        <f t="shared" si="3118"/>
        <v/>
      </c>
      <c r="CE1700" s="10" t="str">
        <f t="shared" si="3110"/>
        <v/>
      </c>
      <c r="CF1700" s="7"/>
      <c r="CH1700" s="15"/>
      <c r="CI1700" s="9"/>
      <c r="CJ1700" s="9" t="str">
        <f t="shared" si="3099"/>
        <v/>
      </c>
      <c r="CK1700" s="9"/>
      <c r="CL1700" s="9" t="str">
        <f t="shared" si="3100"/>
        <v/>
      </c>
      <c r="CM1700" s="9"/>
      <c r="CN1700" s="9" t="str">
        <f t="shared" si="3083"/>
        <v/>
      </c>
      <c r="CO1700" s="9"/>
      <c r="CP1700" s="9"/>
      <c r="CQ1700" s="9"/>
      <c r="CR1700" s="9" t="str">
        <f t="shared" si="3120"/>
        <v/>
      </c>
      <c r="CS1700" s="10" t="str">
        <f t="shared" si="3111"/>
        <v/>
      </c>
      <c r="CT1700" s="7"/>
    </row>
    <row r="1701" spans="1:113" ht="15" customHeight="1" thickTop="1">
      <c r="A1701" s="89">
        <v>45490</v>
      </c>
      <c r="B1701" s="6">
        <f>IF(A1701="","",SUM(D1701:D1704)+SUM(R1701:R1704)+BH1665+BV1665)</f>
        <v>322</v>
      </c>
      <c r="C1701" s="78">
        <v>445</v>
      </c>
      <c r="D1701" s="78">
        <f t="shared" si="3051"/>
        <v>37</v>
      </c>
      <c r="E1701" s="78">
        <v>1</v>
      </c>
      <c r="F1701" s="28">
        <f t="shared" si="3223"/>
        <v>1</v>
      </c>
      <c r="G1701" s="78">
        <v>21</v>
      </c>
      <c r="H1701" s="78">
        <f t="shared" si="3053"/>
        <v>1</v>
      </c>
      <c r="I1701" s="78">
        <v>0</v>
      </c>
      <c r="J1701" s="90" t="str">
        <f t="shared" ref="J1701:K1701" si="3224">IF(C1701="","",J1697)</f>
        <v>サンリオがま口</v>
      </c>
      <c r="K1701" s="91">
        <f t="shared" si="3224"/>
        <v>362</v>
      </c>
      <c r="L1701" s="28">
        <f t="shared" si="3055"/>
        <v>362</v>
      </c>
      <c r="M1701" s="29">
        <f t="shared" si="3056"/>
        <v>9.7837837837837838E-2</v>
      </c>
      <c r="N1701" s="7"/>
      <c r="P1701" s="89">
        <f>IF(A1701="","",A1701)</f>
        <v>45490</v>
      </c>
      <c r="Q1701" s="78">
        <v>356</v>
      </c>
      <c r="R1701" s="78">
        <f t="shared" si="3177"/>
        <v>45</v>
      </c>
      <c r="S1701" s="78">
        <v>0</v>
      </c>
      <c r="T1701" s="28">
        <f t="shared" ref="T1701:T1708" si="3225">IF(S1701="","",S1701-S1697)</f>
        <v>0</v>
      </c>
      <c r="U1701" s="78">
        <v>14</v>
      </c>
      <c r="V1701" s="78">
        <f t="shared" si="3059"/>
        <v>1</v>
      </c>
      <c r="W1701" s="78">
        <v>0</v>
      </c>
      <c r="X1701" s="90" t="str">
        <f t="shared" ref="X1701:Y1701" si="3226">IF(Q1701="","",X1697)</f>
        <v>2CBC</v>
      </c>
      <c r="Y1701" s="91">
        <f t="shared" si="3226"/>
        <v>700</v>
      </c>
      <c r="Z1701" s="28">
        <f t="shared" si="3061"/>
        <v>700</v>
      </c>
      <c r="AA1701" s="29">
        <f t="shared" si="3062"/>
        <v>0.15555555555555556</v>
      </c>
      <c r="AB1701" s="7"/>
      <c r="AD1701" s="89" t="str">
        <f>IF(BQ1701="","",BQ1701)</f>
        <v/>
      </c>
      <c r="AE1701" s="78">
        <v>356</v>
      </c>
      <c r="AF1701" s="78">
        <f t="shared" si="3180"/>
        <v>45</v>
      </c>
      <c r="AG1701" s="78">
        <v>0</v>
      </c>
      <c r="AH1701" s="28">
        <f t="shared" ref="AH1701:AH1708" si="3227">IF(AG1701="","",AG1701-AG1697)</f>
        <v>0</v>
      </c>
      <c r="AI1701" s="78">
        <v>14</v>
      </c>
      <c r="AJ1701" s="78">
        <f t="shared" si="3065"/>
        <v>1</v>
      </c>
      <c r="AK1701" s="78">
        <v>0</v>
      </c>
      <c r="AL1701" s="90" t="str">
        <f t="shared" ref="AL1701:AM1701" si="3228">IF(AE1701="","",AL1697)</f>
        <v>2CBC</v>
      </c>
      <c r="AM1701" s="91">
        <f t="shared" si="3228"/>
        <v>700</v>
      </c>
      <c r="AN1701" s="28">
        <f t="shared" si="3067"/>
        <v>700</v>
      </c>
      <c r="AO1701" s="29">
        <f t="shared" si="3068"/>
        <v>0.15555555555555556</v>
      </c>
      <c r="AP1701" s="7"/>
      <c r="AR1701" s="15"/>
      <c r="AS1701" s="9"/>
      <c r="AT1701" s="9" t="str">
        <f t="shared" si="3087"/>
        <v/>
      </c>
      <c r="AU1701" s="9"/>
      <c r="AV1701" s="9" t="str">
        <f t="shared" si="3088"/>
        <v/>
      </c>
      <c r="AW1701" s="9"/>
      <c r="AX1701" s="9" t="str">
        <f t="shared" si="3078"/>
        <v/>
      </c>
      <c r="AY1701" s="9"/>
      <c r="AZ1701" s="62"/>
      <c r="BA1701" s="9"/>
      <c r="BB1701" s="9" t="str">
        <f t="shared" si="3089"/>
        <v/>
      </c>
      <c r="BC1701" s="10" t="str">
        <f t="shared" si="3108"/>
        <v/>
      </c>
      <c r="BF1701" s="15"/>
      <c r="BG1701" s="9"/>
      <c r="BH1701" s="9" t="str">
        <f t="shared" si="3130"/>
        <v/>
      </c>
      <c r="BI1701" s="73"/>
      <c r="BJ1701" s="9" t="str">
        <f t="shared" si="3131"/>
        <v/>
      </c>
      <c r="BK1701" s="9"/>
      <c r="BL1701" s="9" t="str">
        <f t="shared" si="3132"/>
        <v/>
      </c>
      <c r="BM1701" s="9"/>
      <c r="BN1701" s="9"/>
      <c r="BO1701" s="9" t="str">
        <f t="shared" si="3134"/>
        <v/>
      </c>
      <c r="BP1701" s="10" t="str">
        <f t="shared" si="3135"/>
        <v/>
      </c>
      <c r="BQ1701" s="7"/>
      <c r="BS1701" s="1"/>
      <c r="BT1701" s="15"/>
      <c r="BU1701" s="9"/>
      <c r="BV1701" s="9" t="str">
        <f t="shared" si="3095"/>
        <v/>
      </c>
      <c r="BW1701" s="9"/>
      <c r="BX1701" s="9" t="str">
        <f t="shared" si="3096"/>
        <v/>
      </c>
      <c r="BY1701" s="9"/>
      <c r="BZ1701" s="9" t="str">
        <f t="shared" si="3081"/>
        <v/>
      </c>
      <c r="CA1701" s="9"/>
      <c r="CB1701" s="9"/>
      <c r="CC1701" s="9"/>
      <c r="CD1701" s="9" t="str">
        <f t="shared" si="3118"/>
        <v/>
      </c>
      <c r="CE1701" s="10" t="str">
        <f t="shared" si="3110"/>
        <v/>
      </c>
      <c r="CF1701" s="7"/>
      <c r="CH1701" s="15"/>
      <c r="CI1701" s="9"/>
      <c r="CJ1701" s="9" t="str">
        <f t="shared" si="3099"/>
        <v/>
      </c>
      <c r="CK1701" s="9"/>
      <c r="CL1701" s="9" t="str">
        <f t="shared" si="3100"/>
        <v/>
      </c>
      <c r="CM1701" s="9"/>
      <c r="CN1701" s="9" t="str">
        <f t="shared" si="3083"/>
        <v/>
      </c>
      <c r="CO1701" s="9"/>
      <c r="CP1701" s="9"/>
      <c r="CQ1701" s="9"/>
      <c r="CR1701" s="9" t="str">
        <f t="shared" si="3120"/>
        <v/>
      </c>
      <c r="CS1701" s="10" t="str">
        <f t="shared" si="3111"/>
        <v/>
      </c>
      <c r="CT1701" s="7"/>
    </row>
    <row r="1702" spans="1:113" ht="15" customHeight="1">
      <c r="A1702" s="54" t="s">
        <v>562</v>
      </c>
      <c r="B1702" s="15"/>
      <c r="C1702" s="9">
        <v>529</v>
      </c>
      <c r="D1702" s="9">
        <f t="shared" si="3051"/>
        <v>22</v>
      </c>
      <c r="E1702" s="9">
        <v>3</v>
      </c>
      <c r="F1702" s="9">
        <f t="shared" si="3223"/>
        <v>0</v>
      </c>
      <c r="G1702" s="9">
        <v>5</v>
      </c>
      <c r="H1702" s="9">
        <f t="shared" si="3053"/>
        <v>0</v>
      </c>
      <c r="I1702" s="9">
        <v>2</v>
      </c>
      <c r="J1702" s="62" t="str">
        <f t="shared" ref="J1702:K1702" si="3229">IF(C1702="","",J1698)</f>
        <v>ピクミンマスコット</v>
      </c>
      <c r="K1702" s="95">
        <f t="shared" si="3229"/>
        <v>682</v>
      </c>
      <c r="L1702" s="9">
        <f t="shared" si="3055"/>
        <v>0</v>
      </c>
      <c r="M1702" s="10">
        <f t="shared" si="3056"/>
        <v>0</v>
      </c>
      <c r="N1702" s="7"/>
      <c r="P1702" s="15"/>
      <c r="Q1702" s="9">
        <v>319</v>
      </c>
      <c r="R1702" s="9">
        <f t="shared" si="3177"/>
        <v>40</v>
      </c>
      <c r="S1702" s="9">
        <v>8</v>
      </c>
      <c r="T1702" s="9">
        <f t="shared" si="3225"/>
        <v>3</v>
      </c>
      <c r="U1702" s="9">
        <v>16</v>
      </c>
      <c r="V1702" s="9">
        <f t="shared" si="3059"/>
        <v>3</v>
      </c>
      <c r="W1702" s="9">
        <v>-2</v>
      </c>
      <c r="X1702" s="62" t="str">
        <f t="shared" ref="X1702:Y1702" si="3230">IF(Q1702="","",X1698)</f>
        <v>グミッツェル</v>
      </c>
      <c r="Y1702" s="95">
        <f t="shared" si="3230"/>
        <v>165</v>
      </c>
      <c r="Z1702" s="9">
        <f t="shared" si="3061"/>
        <v>495</v>
      </c>
      <c r="AA1702" s="10">
        <f t="shared" si="3062"/>
        <v>0.12375</v>
      </c>
      <c r="AB1702" s="50" t="s">
        <v>588</v>
      </c>
      <c r="AD1702" s="15"/>
      <c r="AE1702" s="9">
        <v>319</v>
      </c>
      <c r="AF1702" s="9">
        <f t="shared" si="3180"/>
        <v>40</v>
      </c>
      <c r="AG1702" s="9">
        <v>8</v>
      </c>
      <c r="AH1702" s="9">
        <f t="shared" si="3227"/>
        <v>3</v>
      </c>
      <c r="AI1702" s="9">
        <v>16</v>
      </c>
      <c r="AJ1702" s="9">
        <f t="shared" si="3065"/>
        <v>3</v>
      </c>
      <c r="AK1702" s="9">
        <v>-2</v>
      </c>
      <c r="AL1702" s="62" t="str">
        <f t="shared" ref="AL1702:AM1702" si="3231">IF(AE1702="","",AL1698)</f>
        <v>グミッツェル</v>
      </c>
      <c r="AM1702" s="95">
        <f t="shared" si="3231"/>
        <v>165</v>
      </c>
      <c r="AN1702" s="9">
        <f t="shared" si="3067"/>
        <v>495</v>
      </c>
      <c r="AO1702" s="10">
        <f t="shared" si="3068"/>
        <v>0.12375</v>
      </c>
      <c r="AP1702" s="50" t="s">
        <v>588</v>
      </c>
      <c r="AR1702" s="15"/>
      <c r="AS1702" s="9"/>
      <c r="AT1702" s="9" t="str">
        <f t="shared" si="3087"/>
        <v/>
      </c>
      <c r="AU1702" s="9"/>
      <c r="AV1702" s="9" t="str">
        <f t="shared" si="3088"/>
        <v/>
      </c>
      <c r="AW1702" s="9"/>
      <c r="AX1702" s="9" t="str">
        <f t="shared" si="3078"/>
        <v/>
      </c>
      <c r="AY1702" s="9"/>
      <c r="AZ1702" s="62"/>
      <c r="BA1702" s="9"/>
      <c r="BB1702" s="9" t="str">
        <f t="shared" si="3089"/>
        <v/>
      </c>
      <c r="BC1702" s="10" t="str">
        <f t="shared" si="3108"/>
        <v/>
      </c>
      <c r="BF1702" s="15"/>
      <c r="BG1702" s="9"/>
      <c r="BH1702" s="9" t="str">
        <f t="shared" si="3130"/>
        <v/>
      </c>
      <c r="BI1702" s="73"/>
      <c r="BJ1702" s="9" t="str">
        <f t="shared" si="3131"/>
        <v/>
      </c>
      <c r="BK1702" s="9"/>
      <c r="BL1702" s="9" t="str">
        <f t="shared" si="3132"/>
        <v/>
      </c>
      <c r="BM1702" s="9"/>
      <c r="BN1702" s="9"/>
      <c r="BO1702" s="9" t="str">
        <f t="shared" si="3134"/>
        <v/>
      </c>
      <c r="BP1702" s="10" t="str">
        <f t="shared" si="3135"/>
        <v/>
      </c>
      <c r="BQ1702" s="7"/>
      <c r="BS1702" s="1"/>
      <c r="BT1702" s="15"/>
      <c r="BU1702" s="9"/>
      <c r="BV1702" s="9" t="str">
        <f t="shared" si="3095"/>
        <v/>
      </c>
      <c r="BW1702" s="9"/>
      <c r="BX1702" s="9" t="str">
        <f t="shared" si="3096"/>
        <v/>
      </c>
      <c r="BY1702" s="9"/>
      <c r="BZ1702" s="9" t="str">
        <f t="shared" si="3081"/>
        <v/>
      </c>
      <c r="CA1702" s="9"/>
      <c r="CB1702" s="9"/>
      <c r="CC1702" s="9"/>
      <c r="CD1702" s="9" t="str">
        <f t="shared" si="3118"/>
        <v/>
      </c>
      <c r="CE1702" s="10" t="str">
        <f t="shared" si="3110"/>
        <v/>
      </c>
      <c r="CF1702" s="7"/>
      <c r="CH1702" s="15"/>
      <c r="CI1702" s="9"/>
      <c r="CJ1702" s="9" t="str">
        <f t="shared" si="3099"/>
        <v/>
      </c>
      <c r="CK1702" s="9"/>
      <c r="CL1702" s="9" t="str">
        <f t="shared" si="3100"/>
        <v/>
      </c>
      <c r="CM1702" s="9"/>
      <c r="CN1702" s="9" t="str">
        <f t="shared" si="3083"/>
        <v/>
      </c>
      <c r="CO1702" s="9"/>
      <c r="CP1702" s="9"/>
      <c r="CQ1702" s="9"/>
      <c r="CR1702" s="9" t="str">
        <f t="shared" si="3120"/>
        <v/>
      </c>
      <c r="CS1702" s="10" t="str">
        <f t="shared" si="3111"/>
        <v/>
      </c>
      <c r="CT1702" s="7"/>
    </row>
    <row r="1703" spans="1:113" ht="15" customHeight="1">
      <c r="A1703" s="31">
        <v>358900</v>
      </c>
      <c r="B1703" s="15"/>
      <c r="C1703" s="9">
        <v>420</v>
      </c>
      <c r="D1703" s="9">
        <f t="shared" si="3051"/>
        <v>34</v>
      </c>
      <c r="E1703" s="9">
        <v>5</v>
      </c>
      <c r="F1703" s="9">
        <f t="shared" si="3223"/>
        <v>1</v>
      </c>
      <c r="G1703" s="9">
        <v>15</v>
      </c>
      <c r="H1703" s="9">
        <f t="shared" si="3053"/>
        <v>1</v>
      </c>
      <c r="I1703" s="9">
        <v>0</v>
      </c>
      <c r="J1703" s="62" t="str">
        <f t="shared" ref="J1703:K1703" si="3232">IF(C1703="","",J1699)</f>
        <v>グミッツェルプチ</v>
      </c>
      <c r="K1703" s="9">
        <f t="shared" si="3232"/>
        <v>188</v>
      </c>
      <c r="L1703" s="9">
        <f t="shared" si="3055"/>
        <v>188</v>
      </c>
      <c r="M1703" s="10">
        <f t="shared" si="3056"/>
        <v>5.5294117647058827E-2</v>
      </c>
      <c r="N1703" s="7" t="s">
        <v>589</v>
      </c>
      <c r="P1703" s="15"/>
      <c r="Q1703" s="9">
        <v>312</v>
      </c>
      <c r="R1703" s="9">
        <f t="shared" si="3177"/>
        <v>13</v>
      </c>
      <c r="S1703" s="9">
        <v>4</v>
      </c>
      <c r="T1703" s="9">
        <f t="shared" si="3225"/>
        <v>1</v>
      </c>
      <c r="U1703" s="9">
        <v>2</v>
      </c>
      <c r="V1703" s="9">
        <f t="shared" si="3059"/>
        <v>1</v>
      </c>
      <c r="W1703" s="9">
        <v>4</v>
      </c>
      <c r="X1703" s="67" t="str">
        <f t="shared" ref="X1703:Y1703" si="3233">IF(Q1703="","",X1699)</f>
        <v>ジョージマスコット</v>
      </c>
      <c r="Y1703" s="9">
        <f t="shared" si="3233"/>
        <v>600</v>
      </c>
      <c r="Z1703" s="9">
        <f t="shared" si="3061"/>
        <v>600</v>
      </c>
      <c r="AA1703" s="10">
        <f t="shared" si="3062"/>
        <v>0.46153846153846156</v>
      </c>
      <c r="AB1703" s="53" t="s">
        <v>590</v>
      </c>
      <c r="AD1703" s="15"/>
      <c r="AE1703" s="9">
        <v>312</v>
      </c>
      <c r="AF1703" s="9">
        <f t="shared" si="3180"/>
        <v>13</v>
      </c>
      <c r="AG1703" s="9">
        <v>4</v>
      </c>
      <c r="AH1703" s="9">
        <f t="shared" si="3227"/>
        <v>1</v>
      </c>
      <c r="AI1703" s="9">
        <v>2</v>
      </c>
      <c r="AJ1703" s="9">
        <f t="shared" si="3065"/>
        <v>1</v>
      </c>
      <c r="AK1703" s="9">
        <v>4</v>
      </c>
      <c r="AL1703" s="67" t="str">
        <f t="shared" ref="AL1703:AM1703" si="3234">IF(AE1703="","",AL1699)</f>
        <v>ジョージマスコット</v>
      </c>
      <c r="AM1703" s="9">
        <f t="shared" si="3234"/>
        <v>600</v>
      </c>
      <c r="AN1703" s="9">
        <f t="shared" si="3067"/>
        <v>600</v>
      </c>
      <c r="AO1703" s="10">
        <f t="shared" si="3068"/>
        <v>0.46153846153846156</v>
      </c>
      <c r="AP1703" s="53" t="s">
        <v>590</v>
      </c>
      <c r="AR1703" s="15"/>
      <c r="AS1703" s="9"/>
      <c r="AT1703" s="9" t="str">
        <f t="shared" si="3087"/>
        <v/>
      </c>
      <c r="AU1703" s="9"/>
      <c r="AV1703" s="9" t="str">
        <f t="shared" si="3088"/>
        <v/>
      </c>
      <c r="AW1703" s="9"/>
      <c r="AX1703" s="9" t="str">
        <f t="shared" si="3078"/>
        <v/>
      </c>
      <c r="AY1703" s="9"/>
      <c r="AZ1703" s="62"/>
      <c r="BA1703" s="9"/>
      <c r="BB1703" s="9" t="str">
        <f t="shared" si="3089"/>
        <v/>
      </c>
      <c r="BC1703" s="10" t="str">
        <f t="shared" si="3108"/>
        <v/>
      </c>
      <c r="BF1703" s="15"/>
      <c r="BG1703" s="9"/>
      <c r="BH1703" s="9" t="str">
        <f t="shared" si="3130"/>
        <v/>
      </c>
      <c r="BI1703" s="73"/>
      <c r="BJ1703" s="9" t="str">
        <f t="shared" si="3131"/>
        <v/>
      </c>
      <c r="BK1703" s="9"/>
      <c r="BL1703" s="9" t="str">
        <f t="shared" si="3132"/>
        <v/>
      </c>
      <c r="BM1703" s="9"/>
      <c r="BN1703" s="9"/>
      <c r="BO1703" s="9" t="str">
        <f t="shared" si="3134"/>
        <v/>
      </c>
      <c r="BP1703" s="10" t="str">
        <f t="shared" si="3135"/>
        <v/>
      </c>
      <c r="BQ1703" s="7"/>
      <c r="BS1703" s="1"/>
      <c r="BT1703" s="15"/>
      <c r="BU1703" s="9"/>
      <c r="BV1703" s="9" t="str">
        <f t="shared" si="3095"/>
        <v/>
      </c>
      <c r="BW1703" s="9"/>
      <c r="BX1703" s="9" t="str">
        <f t="shared" si="3096"/>
        <v/>
      </c>
      <c r="BY1703" s="9"/>
      <c r="BZ1703" s="9" t="str">
        <f t="shared" si="3081"/>
        <v/>
      </c>
      <c r="CA1703" s="9"/>
      <c r="CB1703" s="9"/>
      <c r="CC1703" s="9"/>
      <c r="CD1703" s="9" t="str">
        <f t="shared" si="3118"/>
        <v/>
      </c>
      <c r="CE1703" s="10" t="str">
        <f t="shared" si="3110"/>
        <v/>
      </c>
      <c r="CF1703" s="7"/>
      <c r="CH1703" s="15"/>
      <c r="CI1703" s="9"/>
      <c r="CJ1703" s="9" t="str">
        <f t="shared" si="3099"/>
        <v/>
      </c>
      <c r="CK1703" s="9"/>
      <c r="CL1703" s="9" t="str">
        <f t="shared" si="3100"/>
        <v/>
      </c>
      <c r="CM1703" s="9"/>
      <c r="CN1703" s="9" t="str">
        <f t="shared" si="3083"/>
        <v/>
      </c>
      <c r="CO1703" s="9"/>
      <c r="CP1703" s="9"/>
      <c r="CQ1703" s="9"/>
      <c r="CR1703" s="9" t="str">
        <f t="shared" si="3120"/>
        <v/>
      </c>
      <c r="CS1703" s="10" t="str">
        <f t="shared" si="3111"/>
        <v/>
      </c>
      <c r="CT1703" s="7"/>
    </row>
    <row r="1704" spans="1:113" ht="15" customHeight="1" thickBot="1">
      <c r="A1704" s="23"/>
      <c r="B1704" s="23"/>
      <c r="C1704" s="24">
        <v>314</v>
      </c>
      <c r="D1704" s="24">
        <f t="shared" si="3051"/>
        <v>39</v>
      </c>
      <c r="E1704" s="24">
        <v>8</v>
      </c>
      <c r="F1704" s="24">
        <f t="shared" si="3223"/>
        <v>3</v>
      </c>
      <c r="G1704" s="24">
        <v>8</v>
      </c>
      <c r="H1704" s="24">
        <f t="shared" si="3053"/>
        <v>3</v>
      </c>
      <c r="I1704" s="24">
        <v>4</v>
      </c>
      <c r="J1704" s="63" t="s">
        <v>364</v>
      </c>
      <c r="K1704" s="96">
        <v>180</v>
      </c>
      <c r="L1704" s="24">
        <f t="shared" si="3055"/>
        <v>540</v>
      </c>
      <c r="M1704" s="26">
        <f t="shared" si="3056"/>
        <v>0.13846153846153847</v>
      </c>
      <c r="N1704" s="7"/>
      <c r="P1704" s="23"/>
      <c r="Q1704" s="24">
        <v>306</v>
      </c>
      <c r="R1704" s="24">
        <f t="shared" si="3177"/>
        <v>23</v>
      </c>
      <c r="S1704" s="24">
        <v>4</v>
      </c>
      <c r="T1704" s="24">
        <f t="shared" si="3225"/>
        <v>0</v>
      </c>
      <c r="U1704" s="24">
        <v>35</v>
      </c>
      <c r="V1704" s="24">
        <f t="shared" si="3059"/>
        <v>0</v>
      </c>
      <c r="W1704" s="24">
        <v>10</v>
      </c>
      <c r="X1704" s="63" t="str">
        <f t="shared" ref="X1704:Y1704" si="3235">IF(Q1704="","",X1700)</f>
        <v>NICI</v>
      </c>
      <c r="Y1704" s="24">
        <f t="shared" si="3235"/>
        <v>682</v>
      </c>
      <c r="Z1704" s="24">
        <f t="shared" si="3061"/>
        <v>0</v>
      </c>
      <c r="AA1704" s="26">
        <f t="shared" si="3062"/>
        <v>0</v>
      </c>
      <c r="AB1704" s="7"/>
      <c r="AD1704" s="23"/>
      <c r="AE1704" s="24">
        <v>306</v>
      </c>
      <c r="AF1704" s="24">
        <f t="shared" si="3180"/>
        <v>23</v>
      </c>
      <c r="AG1704" s="24">
        <v>4</v>
      </c>
      <c r="AH1704" s="24">
        <f t="shared" si="3227"/>
        <v>0</v>
      </c>
      <c r="AI1704" s="24">
        <v>35</v>
      </c>
      <c r="AJ1704" s="24">
        <f t="shared" si="3065"/>
        <v>0</v>
      </c>
      <c r="AK1704" s="24">
        <v>10</v>
      </c>
      <c r="AL1704" s="63" t="str">
        <f t="shared" ref="AL1704:AM1704" si="3236">IF(AE1704="","",AL1700)</f>
        <v>NICI</v>
      </c>
      <c r="AM1704" s="24">
        <f t="shared" si="3236"/>
        <v>682</v>
      </c>
      <c r="AN1704" s="24">
        <f t="shared" si="3067"/>
        <v>0</v>
      </c>
      <c r="AO1704" s="26">
        <f t="shared" si="3068"/>
        <v>0</v>
      </c>
      <c r="AP1704" s="7"/>
      <c r="AR1704" s="15"/>
      <c r="AS1704" s="9"/>
      <c r="AT1704" s="9" t="str">
        <f t="shared" si="3087"/>
        <v/>
      </c>
      <c r="AU1704" s="9"/>
      <c r="AV1704" s="9" t="str">
        <f t="shared" si="3088"/>
        <v/>
      </c>
      <c r="AW1704" s="9"/>
      <c r="AX1704" s="9" t="str">
        <f t="shared" si="3078"/>
        <v/>
      </c>
      <c r="AY1704" s="9"/>
      <c r="AZ1704" s="62"/>
      <c r="BA1704" s="9"/>
      <c r="BB1704" s="9" t="str">
        <f t="shared" si="3089"/>
        <v/>
      </c>
      <c r="BC1704" s="10" t="str">
        <f t="shared" si="3108"/>
        <v/>
      </c>
      <c r="BF1704" s="15"/>
      <c r="BG1704" s="9"/>
      <c r="BH1704" s="9" t="str">
        <f t="shared" si="3130"/>
        <v/>
      </c>
      <c r="BI1704" s="73"/>
      <c r="BJ1704" s="9" t="str">
        <f t="shared" si="3131"/>
        <v/>
      </c>
      <c r="BK1704" s="9"/>
      <c r="BL1704" s="9" t="str">
        <f t="shared" si="3132"/>
        <v/>
      </c>
      <c r="BM1704" s="9"/>
      <c r="BN1704" s="9"/>
      <c r="BO1704" s="9" t="str">
        <f t="shared" si="3134"/>
        <v/>
      </c>
      <c r="BP1704" s="10" t="str">
        <f t="shared" si="3135"/>
        <v/>
      </c>
      <c r="BQ1704" s="7"/>
      <c r="BS1704" s="1"/>
      <c r="BT1704" s="15"/>
      <c r="BU1704" s="9"/>
      <c r="BV1704" s="9" t="str">
        <f t="shared" si="3095"/>
        <v/>
      </c>
      <c r="BW1704" s="9"/>
      <c r="BX1704" s="9" t="str">
        <f t="shared" si="3096"/>
        <v/>
      </c>
      <c r="BY1704" s="9"/>
      <c r="BZ1704" s="9" t="str">
        <f t="shared" si="3081"/>
        <v/>
      </c>
      <c r="CA1704" s="9"/>
      <c r="CB1704" s="9"/>
      <c r="CC1704" s="9"/>
      <c r="CD1704" s="9" t="str">
        <f t="shared" si="3118"/>
        <v/>
      </c>
      <c r="CE1704" s="10" t="str">
        <f t="shared" si="3110"/>
        <v/>
      </c>
      <c r="CF1704" s="7"/>
      <c r="CH1704" s="15"/>
      <c r="CI1704" s="9"/>
      <c r="CJ1704" s="9" t="str">
        <f t="shared" si="3099"/>
        <v/>
      </c>
      <c r="CK1704" s="9"/>
      <c r="CL1704" s="9" t="str">
        <f t="shared" si="3100"/>
        <v/>
      </c>
      <c r="CM1704" s="9"/>
      <c r="CN1704" s="9" t="str">
        <f t="shared" si="3083"/>
        <v/>
      </c>
      <c r="CO1704" s="9"/>
      <c r="CP1704" s="9"/>
      <c r="CQ1704" s="9"/>
      <c r="CR1704" s="9" t="str">
        <f t="shared" si="3120"/>
        <v/>
      </c>
      <c r="CS1704" s="10" t="str">
        <f t="shared" si="3111"/>
        <v/>
      </c>
      <c r="CT1704" s="7"/>
    </row>
    <row r="1705" spans="1:113" ht="15" customHeight="1" thickTop="1">
      <c r="A1705" s="89"/>
      <c r="B1705" s="6" t="str">
        <f>IF(A1705="","",SUM(D1705:D1708)+SUM(R1705:R1708)+BH1666+BV1666)</f>
        <v/>
      </c>
      <c r="C1705" s="78"/>
      <c r="D1705" s="78" t="str">
        <f t="shared" si="3051"/>
        <v/>
      </c>
      <c r="E1705" s="78"/>
      <c r="F1705" s="78" t="str">
        <f t="shared" si="3223"/>
        <v/>
      </c>
      <c r="G1705" s="78"/>
      <c r="H1705" s="78" t="str">
        <f t="shared" si="3053"/>
        <v/>
      </c>
      <c r="I1705" s="78"/>
      <c r="J1705" s="90" t="str">
        <f t="shared" ref="J1705:K1705" si="3237">IF(C1705="","",J1701)</f>
        <v/>
      </c>
      <c r="K1705" s="78" t="str">
        <f t="shared" si="3237"/>
        <v/>
      </c>
      <c r="L1705" s="78" t="str">
        <f t="shared" si="3055"/>
        <v/>
      </c>
      <c r="M1705" s="29" t="str">
        <f t="shared" si="3056"/>
        <v/>
      </c>
      <c r="N1705" s="7"/>
      <c r="P1705" s="89" t="str">
        <f>IF(A1705="","",A1705)</f>
        <v/>
      </c>
      <c r="Q1705" s="78"/>
      <c r="R1705" s="78" t="str">
        <f t="shared" si="3177"/>
        <v/>
      </c>
      <c r="S1705" s="78"/>
      <c r="T1705" s="78" t="str">
        <f t="shared" si="3225"/>
        <v/>
      </c>
      <c r="U1705" s="78"/>
      <c r="V1705" s="78" t="str">
        <f t="shared" si="3059"/>
        <v/>
      </c>
      <c r="W1705" s="78"/>
      <c r="X1705" s="90" t="str">
        <f t="shared" ref="X1705:Y1705" si="3238">IF(Q1705="","",X1701)</f>
        <v/>
      </c>
      <c r="Y1705" s="78" t="str">
        <f t="shared" si="3238"/>
        <v/>
      </c>
      <c r="Z1705" s="78" t="str">
        <f t="shared" si="3061"/>
        <v/>
      </c>
      <c r="AA1705" s="29" t="str">
        <f t="shared" si="3062"/>
        <v/>
      </c>
      <c r="AB1705" s="7"/>
      <c r="AD1705" s="89" t="str">
        <f>IF(BQ1705="","",BQ1705)</f>
        <v/>
      </c>
      <c r="AE1705" s="78"/>
      <c r="AF1705" s="78" t="str">
        <f t="shared" si="3180"/>
        <v/>
      </c>
      <c r="AG1705" s="78"/>
      <c r="AH1705" s="78" t="str">
        <f t="shared" si="3227"/>
        <v/>
      </c>
      <c r="AI1705" s="78"/>
      <c r="AJ1705" s="78" t="str">
        <f t="shared" si="3065"/>
        <v/>
      </c>
      <c r="AK1705" s="78"/>
      <c r="AL1705" s="90" t="str">
        <f t="shared" ref="AL1705:AM1705" si="3239">IF(AE1705="","",AL1701)</f>
        <v/>
      </c>
      <c r="AM1705" s="78" t="str">
        <f t="shared" si="3239"/>
        <v/>
      </c>
      <c r="AN1705" s="78" t="str">
        <f t="shared" si="3067"/>
        <v/>
      </c>
      <c r="AO1705" s="29" t="str">
        <f t="shared" si="3068"/>
        <v/>
      </c>
      <c r="AP1705" s="7"/>
      <c r="AR1705" s="15"/>
      <c r="AS1705" s="9"/>
      <c r="AT1705" s="9"/>
      <c r="AU1705" s="9"/>
      <c r="AV1705" s="9" t="str">
        <f t="shared" si="3088"/>
        <v/>
      </c>
      <c r="AW1705" s="9"/>
      <c r="AX1705" s="9" t="str">
        <f t="shared" si="3078"/>
        <v/>
      </c>
      <c r="AY1705" s="9"/>
      <c r="AZ1705" s="62"/>
      <c r="BA1705" s="9"/>
      <c r="BB1705" s="9" t="str">
        <f t="shared" si="3089"/>
        <v/>
      </c>
      <c r="BC1705" s="10" t="str">
        <f t="shared" si="3108"/>
        <v/>
      </c>
      <c r="BF1705" s="15"/>
      <c r="BG1705" s="9"/>
      <c r="BH1705" s="9"/>
      <c r="BI1705" s="73"/>
      <c r="BJ1705" s="9" t="str">
        <f t="shared" si="3131"/>
        <v/>
      </c>
      <c r="BK1705" s="9"/>
      <c r="BL1705" s="9" t="str">
        <f t="shared" si="3132"/>
        <v/>
      </c>
      <c r="BM1705" s="9"/>
      <c r="BN1705" s="9"/>
      <c r="BO1705" s="9" t="str">
        <f t="shared" si="3134"/>
        <v/>
      </c>
      <c r="BP1705" s="10" t="str">
        <f t="shared" si="3135"/>
        <v/>
      </c>
      <c r="BQ1705" s="7"/>
      <c r="BS1705" s="1"/>
      <c r="BT1705" s="15"/>
      <c r="BU1705" s="9"/>
      <c r="BV1705" s="9"/>
      <c r="BW1705" s="9"/>
      <c r="BX1705" s="9" t="str">
        <f t="shared" si="3096"/>
        <v/>
      </c>
      <c r="BY1705" s="9"/>
      <c r="BZ1705" s="9" t="str">
        <f t="shared" si="3081"/>
        <v/>
      </c>
      <c r="CA1705" s="9"/>
      <c r="CB1705" s="9"/>
      <c r="CC1705" s="9"/>
      <c r="CD1705" s="9" t="str">
        <f t="shared" si="3118"/>
        <v/>
      </c>
      <c r="CE1705" s="10" t="str">
        <f t="shared" si="3110"/>
        <v/>
      </c>
      <c r="CF1705" s="7"/>
      <c r="CH1705" s="15"/>
      <c r="CI1705" s="9"/>
      <c r="CJ1705" s="9"/>
      <c r="CK1705" s="9"/>
      <c r="CL1705" s="9" t="str">
        <f t="shared" si="3100"/>
        <v/>
      </c>
      <c r="CM1705" s="9"/>
      <c r="CN1705" s="9" t="str">
        <f t="shared" si="3083"/>
        <v/>
      </c>
      <c r="CO1705" s="9"/>
      <c r="CP1705" s="9"/>
      <c r="CQ1705" s="9"/>
      <c r="CR1705" s="9" t="str">
        <f t="shared" si="3120"/>
        <v/>
      </c>
      <c r="CS1705" s="10" t="str">
        <f t="shared" si="3111"/>
        <v/>
      </c>
      <c r="CT1705" s="7"/>
    </row>
    <row r="1706" spans="1:113" ht="15" customHeight="1">
      <c r="A1706" s="89"/>
      <c r="B1706" s="89"/>
      <c r="C1706" s="78"/>
      <c r="D1706" s="78" t="str">
        <f t="shared" si="3051"/>
        <v/>
      </c>
      <c r="E1706" s="78"/>
      <c r="F1706" s="78" t="str">
        <f t="shared" si="3223"/>
        <v/>
      </c>
      <c r="G1706" s="78"/>
      <c r="H1706" s="78" t="str">
        <f t="shared" si="3053"/>
        <v/>
      </c>
      <c r="I1706" s="78"/>
      <c r="J1706" s="90" t="str">
        <f t="shared" ref="J1706:K1706" si="3240">IF(C1706="","",J1702)</f>
        <v/>
      </c>
      <c r="K1706" s="78" t="str">
        <f t="shared" si="3240"/>
        <v/>
      </c>
      <c r="L1706" s="78" t="str">
        <f t="shared" si="3055"/>
        <v/>
      </c>
      <c r="M1706" s="10" t="str">
        <f t="shared" si="3056"/>
        <v/>
      </c>
      <c r="N1706" s="7"/>
      <c r="P1706" s="89"/>
      <c r="Q1706" s="78"/>
      <c r="R1706" s="78" t="str">
        <f t="shared" si="3177"/>
        <v/>
      </c>
      <c r="S1706" s="78"/>
      <c r="T1706" s="78" t="str">
        <f t="shared" si="3225"/>
        <v/>
      </c>
      <c r="U1706" s="78"/>
      <c r="V1706" s="78" t="str">
        <f t="shared" si="3059"/>
        <v/>
      </c>
      <c r="W1706" s="78"/>
      <c r="X1706" s="90" t="str">
        <f t="shared" ref="X1706:Y1706" si="3241">IF(Q1706="","",X1702)</f>
        <v/>
      </c>
      <c r="Y1706" s="78" t="str">
        <f t="shared" si="3241"/>
        <v/>
      </c>
      <c r="Z1706" s="78" t="str">
        <f t="shared" si="3061"/>
        <v/>
      </c>
      <c r="AA1706" s="10" t="str">
        <f t="shared" si="3062"/>
        <v/>
      </c>
      <c r="AB1706" s="7"/>
      <c r="AD1706" s="89"/>
      <c r="AE1706" s="78"/>
      <c r="AF1706" s="78" t="str">
        <f t="shared" si="3180"/>
        <v/>
      </c>
      <c r="AG1706" s="78"/>
      <c r="AH1706" s="78" t="str">
        <f t="shared" si="3227"/>
        <v/>
      </c>
      <c r="AI1706" s="78"/>
      <c r="AJ1706" s="78" t="str">
        <f t="shared" si="3065"/>
        <v/>
      </c>
      <c r="AK1706" s="78"/>
      <c r="AL1706" s="90" t="str">
        <f t="shared" ref="AL1706:AM1706" si="3242">IF(AE1706="","",AL1702)</f>
        <v/>
      </c>
      <c r="AM1706" s="78" t="str">
        <f t="shared" si="3242"/>
        <v/>
      </c>
      <c r="AN1706" s="78" t="str">
        <f t="shared" si="3067"/>
        <v/>
      </c>
      <c r="AO1706" s="10" t="str">
        <f t="shared" si="3068"/>
        <v/>
      </c>
      <c r="AP1706" s="7"/>
      <c r="AR1706" s="15"/>
      <c r="AS1706" s="9"/>
      <c r="AT1706" s="9"/>
      <c r="AU1706" s="9"/>
      <c r="AV1706" s="9"/>
      <c r="AW1706" s="9"/>
      <c r="AX1706" s="9"/>
      <c r="AY1706" s="9"/>
      <c r="AZ1706" s="62"/>
      <c r="BA1706" s="9"/>
      <c r="BB1706" s="9"/>
      <c r="BC1706" s="10"/>
      <c r="BF1706" s="15"/>
      <c r="BG1706" s="9"/>
      <c r="BH1706" s="9"/>
      <c r="BI1706" s="73"/>
      <c r="BJ1706" s="9"/>
      <c r="BK1706" s="9"/>
      <c r="BL1706" s="9"/>
      <c r="BM1706" s="9"/>
      <c r="BN1706" s="9"/>
      <c r="BO1706" s="9"/>
      <c r="BP1706" s="10"/>
      <c r="BQ1706" s="7"/>
      <c r="BS1706" s="1"/>
      <c r="BT1706" s="15"/>
      <c r="BU1706" s="9"/>
      <c r="BV1706" s="9"/>
      <c r="BW1706" s="9"/>
      <c r="BX1706" s="9"/>
      <c r="BY1706" s="9"/>
      <c r="BZ1706" s="9"/>
      <c r="CA1706" s="9"/>
      <c r="CB1706" s="9"/>
      <c r="CC1706" s="9"/>
      <c r="CD1706" s="9"/>
      <c r="CE1706" s="10"/>
      <c r="CF1706" s="7"/>
      <c r="CH1706" s="15"/>
      <c r="CI1706" s="9"/>
      <c r="CJ1706" s="9"/>
      <c r="CK1706" s="9"/>
      <c r="CL1706" s="9"/>
      <c r="CM1706" s="9"/>
      <c r="CN1706" s="9"/>
      <c r="CO1706" s="9"/>
      <c r="CP1706" s="9"/>
      <c r="CQ1706" s="9"/>
      <c r="CR1706" s="9"/>
      <c r="CS1706" s="10"/>
      <c r="CT1706" s="7"/>
    </row>
    <row r="1707" spans="1:113" ht="15" customHeight="1">
      <c r="A1707" s="89"/>
      <c r="B1707" s="89"/>
      <c r="C1707" s="78"/>
      <c r="D1707" s="78" t="str">
        <f t="shared" si="3051"/>
        <v/>
      </c>
      <c r="E1707" s="78"/>
      <c r="F1707" s="78" t="str">
        <f t="shared" si="3223"/>
        <v/>
      </c>
      <c r="G1707" s="78"/>
      <c r="H1707" s="78" t="str">
        <f t="shared" si="3053"/>
        <v/>
      </c>
      <c r="I1707" s="78"/>
      <c r="J1707" s="90" t="str">
        <f t="shared" ref="J1707:K1707" si="3243">IF(C1707="","",J1703)</f>
        <v/>
      </c>
      <c r="K1707" s="78" t="str">
        <f t="shared" si="3243"/>
        <v/>
      </c>
      <c r="L1707" s="78" t="str">
        <f t="shared" si="3055"/>
        <v/>
      </c>
      <c r="M1707" s="10" t="str">
        <f t="shared" si="3056"/>
        <v/>
      </c>
      <c r="N1707" s="7"/>
      <c r="P1707" s="89"/>
      <c r="Q1707" s="78"/>
      <c r="R1707" s="78" t="str">
        <f t="shared" si="3177"/>
        <v/>
      </c>
      <c r="S1707" s="78"/>
      <c r="T1707" s="78" t="str">
        <f t="shared" si="3225"/>
        <v/>
      </c>
      <c r="U1707" s="78"/>
      <c r="V1707" s="78" t="str">
        <f t="shared" si="3059"/>
        <v/>
      </c>
      <c r="W1707" s="78"/>
      <c r="X1707" s="90" t="str">
        <f t="shared" ref="X1707:Y1707" si="3244">IF(Q1707="","",X1703)</f>
        <v/>
      </c>
      <c r="Y1707" s="78" t="str">
        <f t="shared" si="3244"/>
        <v/>
      </c>
      <c r="Z1707" s="78" t="str">
        <f t="shared" si="3061"/>
        <v/>
      </c>
      <c r="AA1707" s="10" t="str">
        <f t="shared" si="3062"/>
        <v/>
      </c>
      <c r="AB1707" s="7"/>
      <c r="AD1707" s="89"/>
      <c r="AE1707" s="78"/>
      <c r="AF1707" s="78" t="str">
        <f t="shared" si="3180"/>
        <v/>
      </c>
      <c r="AG1707" s="78"/>
      <c r="AH1707" s="78" t="str">
        <f t="shared" si="3227"/>
        <v/>
      </c>
      <c r="AI1707" s="78"/>
      <c r="AJ1707" s="78" t="str">
        <f t="shared" si="3065"/>
        <v/>
      </c>
      <c r="AK1707" s="78"/>
      <c r="AL1707" s="90" t="str">
        <f t="shared" ref="AL1707:AM1707" si="3245">IF(AE1707="","",AL1703)</f>
        <v/>
      </c>
      <c r="AM1707" s="78" t="str">
        <f t="shared" si="3245"/>
        <v/>
      </c>
      <c r="AN1707" s="78" t="str">
        <f t="shared" si="3067"/>
        <v/>
      </c>
      <c r="AO1707" s="10" t="str">
        <f t="shared" si="3068"/>
        <v/>
      </c>
      <c r="AP1707" s="7"/>
      <c r="AR1707" s="15"/>
      <c r="AS1707" s="9"/>
      <c r="AT1707" s="9"/>
      <c r="AU1707" s="9"/>
      <c r="AV1707" s="9"/>
      <c r="AW1707" s="9"/>
      <c r="AX1707" s="9"/>
      <c r="AY1707" s="9"/>
      <c r="AZ1707" s="62"/>
      <c r="BA1707" s="9"/>
      <c r="BB1707" s="9"/>
      <c r="BC1707" s="10"/>
      <c r="BF1707" s="15"/>
      <c r="BG1707" s="9"/>
      <c r="BH1707" s="9"/>
      <c r="BI1707" s="73"/>
      <c r="BJ1707" s="9"/>
      <c r="BK1707" s="9"/>
      <c r="BL1707" s="9"/>
      <c r="BM1707" s="9"/>
      <c r="BN1707" s="9"/>
      <c r="BO1707" s="9"/>
      <c r="BP1707" s="10"/>
      <c r="BQ1707" s="7"/>
      <c r="BS1707" s="1"/>
      <c r="BT1707" s="15"/>
      <c r="BU1707" s="9"/>
      <c r="BV1707" s="9"/>
      <c r="BW1707" s="9"/>
      <c r="BX1707" s="9"/>
      <c r="BY1707" s="9"/>
      <c r="BZ1707" s="9"/>
      <c r="CA1707" s="9"/>
      <c r="CB1707" s="9"/>
      <c r="CC1707" s="9"/>
      <c r="CD1707" s="9"/>
      <c r="CE1707" s="10"/>
      <c r="CF1707" s="7"/>
      <c r="CH1707" s="15"/>
      <c r="CI1707" s="9"/>
      <c r="CJ1707" s="9"/>
      <c r="CK1707" s="9"/>
      <c r="CL1707" s="9"/>
      <c r="CM1707" s="9"/>
      <c r="CN1707" s="9"/>
      <c r="CO1707" s="9"/>
      <c r="CP1707" s="9"/>
      <c r="CQ1707" s="9"/>
      <c r="CR1707" s="9"/>
      <c r="CS1707" s="10"/>
      <c r="CT1707" s="7"/>
    </row>
    <row r="1708" spans="1:113" ht="15" customHeight="1" thickBot="1">
      <c r="A1708" s="89"/>
      <c r="B1708" s="89"/>
      <c r="C1708" s="78"/>
      <c r="D1708" s="78" t="str">
        <f t="shared" si="3051"/>
        <v/>
      </c>
      <c r="E1708" s="78"/>
      <c r="F1708" s="78" t="str">
        <f t="shared" si="3223"/>
        <v/>
      </c>
      <c r="G1708" s="78"/>
      <c r="H1708" s="78" t="str">
        <f t="shared" si="3053"/>
        <v/>
      </c>
      <c r="I1708" s="78"/>
      <c r="J1708" s="90" t="str">
        <f t="shared" ref="J1708:K1708" si="3246">IF(C1708="","",J1704)</f>
        <v/>
      </c>
      <c r="K1708" s="78" t="str">
        <f t="shared" si="3246"/>
        <v/>
      </c>
      <c r="L1708" s="78" t="str">
        <f t="shared" si="3055"/>
        <v/>
      </c>
      <c r="M1708" s="26" t="str">
        <f t="shared" si="3056"/>
        <v/>
      </c>
      <c r="N1708" s="7"/>
      <c r="P1708" s="89"/>
      <c r="Q1708" s="78"/>
      <c r="R1708" s="78" t="str">
        <f t="shared" si="3177"/>
        <v/>
      </c>
      <c r="S1708" s="78"/>
      <c r="T1708" s="78" t="str">
        <f t="shared" si="3225"/>
        <v/>
      </c>
      <c r="U1708" s="78"/>
      <c r="V1708" s="78" t="str">
        <f t="shared" si="3059"/>
        <v/>
      </c>
      <c r="W1708" s="78"/>
      <c r="X1708" s="90" t="str">
        <f t="shared" ref="X1708:Y1708" si="3247">IF(Q1708="","",X1704)</f>
        <v/>
      </c>
      <c r="Y1708" s="78" t="str">
        <f t="shared" si="3247"/>
        <v/>
      </c>
      <c r="Z1708" s="78" t="str">
        <f t="shared" si="3061"/>
        <v/>
      </c>
      <c r="AA1708" s="26" t="str">
        <f t="shared" si="3062"/>
        <v/>
      </c>
      <c r="AB1708" s="7"/>
      <c r="AD1708" s="89"/>
      <c r="AE1708" s="78"/>
      <c r="AF1708" s="78" t="str">
        <f t="shared" si="3180"/>
        <v/>
      </c>
      <c r="AG1708" s="78"/>
      <c r="AH1708" s="78" t="str">
        <f t="shared" si="3227"/>
        <v/>
      </c>
      <c r="AI1708" s="78"/>
      <c r="AJ1708" s="78" t="str">
        <f t="shared" si="3065"/>
        <v/>
      </c>
      <c r="AK1708" s="78"/>
      <c r="AL1708" s="90" t="str">
        <f t="shared" ref="AL1708:AM1708" si="3248">IF(AE1708="","",AL1704)</f>
        <v/>
      </c>
      <c r="AM1708" s="78" t="str">
        <f t="shared" si="3248"/>
        <v/>
      </c>
      <c r="AN1708" s="78" t="str">
        <f t="shared" si="3067"/>
        <v/>
      </c>
      <c r="AO1708" s="26" t="str">
        <f t="shared" si="3068"/>
        <v/>
      </c>
      <c r="AP1708" s="7"/>
      <c r="AR1708" s="15"/>
      <c r="AS1708" s="9"/>
      <c r="AT1708" s="9"/>
      <c r="AU1708" s="9"/>
      <c r="AV1708" s="9"/>
      <c r="AW1708" s="9"/>
      <c r="AX1708" s="9"/>
      <c r="AY1708" s="9"/>
      <c r="AZ1708" s="62"/>
      <c r="BA1708" s="9"/>
      <c r="BB1708" s="9"/>
      <c r="BC1708" s="10"/>
      <c r="BF1708" s="15"/>
      <c r="BG1708" s="9"/>
      <c r="BH1708" s="9"/>
      <c r="BI1708" s="73"/>
      <c r="BJ1708" s="9"/>
      <c r="BK1708" s="9"/>
      <c r="BL1708" s="9"/>
      <c r="BM1708" s="9"/>
      <c r="BN1708" s="9"/>
      <c r="BO1708" s="9"/>
      <c r="BP1708" s="10"/>
      <c r="BQ1708" s="7"/>
      <c r="BS1708" s="1"/>
      <c r="BT1708" s="15"/>
      <c r="BU1708" s="9"/>
      <c r="BV1708" s="9"/>
      <c r="BW1708" s="9"/>
      <c r="BX1708" s="9"/>
      <c r="BY1708" s="9"/>
      <c r="BZ1708" s="9"/>
      <c r="CA1708" s="9"/>
      <c r="CB1708" s="9"/>
      <c r="CC1708" s="9"/>
      <c r="CD1708" s="9"/>
      <c r="CE1708" s="10"/>
      <c r="CF1708" s="7"/>
      <c r="CH1708" s="15"/>
      <c r="CI1708" s="9"/>
      <c r="CJ1708" s="9"/>
      <c r="CK1708" s="9"/>
      <c r="CL1708" s="9"/>
      <c r="CM1708" s="9"/>
      <c r="CN1708" s="9"/>
      <c r="CO1708" s="9"/>
      <c r="CP1708" s="9"/>
      <c r="CQ1708" s="9"/>
      <c r="CR1708" s="9"/>
      <c r="CS1708" s="10"/>
      <c r="CT1708" s="7"/>
    </row>
    <row r="1709" spans="1:113" ht="15" customHeight="1" thickTop="1">
      <c r="A1709" s="15"/>
      <c r="B1709" s="6">
        <f>SUM(B1653:B1708)</f>
        <v>3592</v>
      </c>
      <c r="C1709" s="3" t="s">
        <v>66</v>
      </c>
      <c r="D1709" s="9">
        <f>SUM(D1653:D1705)*100</f>
        <v>170800</v>
      </c>
      <c r="E1709" s="9"/>
      <c r="F1709" s="9">
        <f>SUM(F1653:F1705)</f>
        <v>49</v>
      </c>
      <c r="G1709" s="3" t="s">
        <v>67</v>
      </c>
      <c r="H1709" s="9">
        <f>SUM(H1653:H1705)</f>
        <v>49</v>
      </c>
      <c r="I1709" s="9"/>
      <c r="J1709" s="299" t="s">
        <v>68</v>
      </c>
      <c r="K1709" s="295"/>
      <c r="L1709" s="9">
        <f>SUM(L1653:L1705)</f>
        <v>14018</v>
      </c>
      <c r="M1709" s="9"/>
      <c r="N1709" s="7"/>
      <c r="P1709" s="15"/>
      <c r="Q1709" s="3" t="s">
        <v>66</v>
      </c>
      <c r="R1709" s="9">
        <f>SUM(R1653:R1705)*100</f>
        <v>129200</v>
      </c>
      <c r="S1709" s="9"/>
      <c r="T1709" s="9">
        <f>SUM(T1653:T1705)</f>
        <v>50</v>
      </c>
      <c r="U1709" s="3" t="s">
        <v>67</v>
      </c>
      <c r="V1709" s="9">
        <f>SUM(V1653:V1705)</f>
        <v>47</v>
      </c>
      <c r="W1709" s="9"/>
      <c r="X1709" s="299" t="s">
        <v>68</v>
      </c>
      <c r="Y1709" s="295"/>
      <c r="Z1709" s="9">
        <f>SUM(Z1653:Z1705)</f>
        <v>20658</v>
      </c>
      <c r="AA1709" s="9"/>
      <c r="AB1709" s="7"/>
      <c r="AD1709" s="15"/>
      <c r="AE1709" s="3" t="s">
        <v>66</v>
      </c>
      <c r="AF1709" s="9">
        <f>SUM(AF1653:AF1705)*100</f>
        <v>129200</v>
      </c>
      <c r="AG1709" s="9"/>
      <c r="AH1709" s="9">
        <f>SUM(AH1653:AH1705)</f>
        <v>50</v>
      </c>
      <c r="AI1709" s="3" t="s">
        <v>67</v>
      </c>
      <c r="AJ1709" s="9">
        <f>SUM(AJ1653:AJ1705)</f>
        <v>47</v>
      </c>
      <c r="AK1709" s="9"/>
      <c r="AL1709" s="299" t="s">
        <v>68</v>
      </c>
      <c r="AM1709" s="295"/>
      <c r="AN1709" s="9">
        <f>SUM(AN1653:AN1705)</f>
        <v>20658</v>
      </c>
      <c r="AO1709" s="9"/>
      <c r="AP1709" s="7"/>
      <c r="AR1709" s="15"/>
      <c r="AS1709" s="3" t="s">
        <v>66</v>
      </c>
      <c r="AT1709" s="9">
        <f>SUM(AT1653:AT1705)*1000</f>
        <v>24000</v>
      </c>
      <c r="AU1709" s="9"/>
      <c r="AV1709" s="9">
        <f>SUM(AV1653:AV1676)</f>
        <v>24</v>
      </c>
      <c r="AW1709" s="3" t="s">
        <v>67</v>
      </c>
      <c r="AX1709" s="9">
        <f>SUM(AX1653:AX1705)</f>
        <v>24</v>
      </c>
      <c r="AY1709" s="9"/>
      <c r="AZ1709" s="62"/>
      <c r="BA1709" s="9"/>
      <c r="BB1709" s="9"/>
      <c r="BC1709" s="9"/>
      <c r="BD1709" s="7"/>
      <c r="BF1709" s="15"/>
      <c r="BG1709" s="3" t="s">
        <v>66</v>
      </c>
      <c r="BH1709" s="9">
        <f>SUM(BH1653:BH1705)*100</f>
        <v>15000</v>
      </c>
      <c r="BI1709" s="73"/>
      <c r="BJ1709" s="9">
        <f>SUM(BJ1653:BJ1676)</f>
        <v>5</v>
      </c>
      <c r="BK1709" s="3" t="s">
        <v>67</v>
      </c>
      <c r="BL1709" s="9">
        <f>SUM(BL1653:BL1705)</f>
        <v>5</v>
      </c>
      <c r="BM1709" s="9"/>
      <c r="BN1709" s="9"/>
      <c r="BO1709" s="9"/>
      <c r="BP1709" s="9"/>
      <c r="BQ1709" s="7"/>
      <c r="BS1709" s="1"/>
      <c r="BT1709" s="15"/>
      <c r="BU1709" s="3" t="s">
        <v>66</v>
      </c>
      <c r="BV1709" s="9">
        <f>SUM(BV1653:BV1705)*100</f>
        <v>30300</v>
      </c>
      <c r="BW1709" s="9"/>
      <c r="BX1709" s="9">
        <f>SUM(BX1653:BX1676)</f>
        <v>15</v>
      </c>
      <c r="BY1709" s="3" t="s">
        <v>67</v>
      </c>
      <c r="BZ1709" s="9">
        <f>SUM(BZ1653:BZ1705)</f>
        <v>17</v>
      </c>
      <c r="CA1709" s="9"/>
      <c r="CB1709" s="9"/>
      <c r="CC1709" s="9"/>
      <c r="CD1709" s="9"/>
      <c r="CE1709" s="9"/>
      <c r="CF1709" s="7"/>
      <c r="CH1709" s="15"/>
      <c r="CI1709" s="3" t="s">
        <v>66</v>
      </c>
      <c r="CJ1709" s="9">
        <f>SUM(CJ1653:CJ1705)*100</f>
        <v>30300</v>
      </c>
      <c r="CK1709" s="9"/>
      <c r="CL1709" s="9">
        <f>SUM(CL1653:CL1676)</f>
        <v>15</v>
      </c>
      <c r="CM1709" s="3" t="s">
        <v>67</v>
      </c>
      <c r="CN1709" s="9">
        <f>SUM(CN1653:CN1705)</f>
        <v>17</v>
      </c>
      <c r="CO1709" s="9"/>
      <c r="CP1709" s="9"/>
      <c r="CQ1709" s="9"/>
      <c r="CR1709" s="9"/>
      <c r="CS1709" s="9"/>
      <c r="CT1709" s="7"/>
      <c r="CU1709" s="248"/>
      <c r="CV1709" s="250"/>
      <c r="CW1709" s="250"/>
      <c r="CX1709" s="250"/>
      <c r="CY1709" s="250"/>
      <c r="CZ1709" s="250"/>
      <c r="DA1709" s="250"/>
      <c r="DI1709" s="248"/>
    </row>
    <row r="1710" spans="1:113" ht="15" customHeight="1">
      <c r="A1710" s="34">
        <f>DATEDIF(A$1681,A$1701,"d")</f>
        <v>21</v>
      </c>
      <c r="B1710" s="34">
        <f>B1709/A1710</f>
        <v>171.04761904761904</v>
      </c>
      <c r="C1710" s="3" t="s">
        <v>69</v>
      </c>
      <c r="D1710" s="9">
        <f>D1709/A1710</f>
        <v>8133.333333333333</v>
      </c>
      <c r="E1710" s="9">
        <f>D1710*30</f>
        <v>244000</v>
      </c>
      <c r="F1710" s="9"/>
      <c r="G1710" s="3"/>
      <c r="H1710" s="9"/>
      <c r="I1710" s="9"/>
      <c r="J1710" s="299" t="s">
        <v>70</v>
      </c>
      <c r="K1710" s="295"/>
      <c r="L1710" s="9"/>
      <c r="M1710" s="42">
        <f>L1709/D1709</f>
        <v>8.2072599531615928E-2</v>
      </c>
      <c r="N1710" s="7"/>
      <c r="P1710" s="15"/>
      <c r="Q1710" s="3" t="s">
        <v>69</v>
      </c>
      <c r="R1710" s="9">
        <f>R1709/A1710</f>
        <v>6152.3809523809523</v>
      </c>
      <c r="S1710" s="9">
        <f>R1710*30</f>
        <v>184571.42857142858</v>
      </c>
      <c r="T1710" s="9"/>
      <c r="U1710" s="3"/>
      <c r="V1710" s="9"/>
      <c r="W1710" s="9"/>
      <c r="X1710" s="299" t="s">
        <v>70</v>
      </c>
      <c r="Y1710" s="295"/>
      <c r="Z1710" s="9"/>
      <c r="AA1710" s="42">
        <f>Z1709/R1709</f>
        <v>0.15989164086687307</v>
      </c>
      <c r="AB1710" s="7"/>
      <c r="AD1710" s="15"/>
      <c r="AE1710" s="3" t="s">
        <v>69</v>
      </c>
      <c r="AF1710" s="9" t="e">
        <f>AF1709/BQ1710</f>
        <v>#DIV/0!</v>
      </c>
      <c r="AG1710" s="9" t="e">
        <f>AF1710*30</f>
        <v>#DIV/0!</v>
      </c>
      <c r="AH1710" s="9"/>
      <c r="AI1710" s="3"/>
      <c r="AJ1710" s="9"/>
      <c r="AK1710" s="9"/>
      <c r="AL1710" s="299" t="s">
        <v>70</v>
      </c>
      <c r="AM1710" s="295"/>
      <c r="AN1710" s="9"/>
      <c r="AO1710" s="42">
        <f>AN1709/AF1709</f>
        <v>0.15989164086687307</v>
      </c>
      <c r="AP1710" s="7"/>
      <c r="AR1710" s="15"/>
      <c r="AS1710" s="3" t="s">
        <v>69</v>
      </c>
      <c r="AT1710" s="9">
        <f>AT1709/A1710</f>
        <v>1142.8571428571429</v>
      </c>
      <c r="AU1710" s="9">
        <f>AT1710*30</f>
        <v>34285.71428571429</v>
      </c>
      <c r="AV1710" s="9"/>
      <c r="AW1710" s="3"/>
      <c r="AX1710" s="9"/>
      <c r="AY1710" s="9"/>
      <c r="AZ1710" s="62"/>
      <c r="BA1710" s="9"/>
      <c r="BB1710" s="9"/>
      <c r="BC1710" s="9"/>
      <c r="BD1710" s="7"/>
      <c r="BF1710" s="15"/>
      <c r="BG1710" s="3" t="s">
        <v>69</v>
      </c>
      <c r="BH1710" s="9">
        <f>BH1709/8</f>
        <v>1875</v>
      </c>
      <c r="BI1710" s="73">
        <f>BH1710*30</f>
        <v>56250</v>
      </c>
      <c r="BJ1710" s="9"/>
      <c r="BK1710" s="3"/>
      <c r="BL1710" s="9"/>
      <c r="BM1710" s="9"/>
      <c r="BN1710" s="9"/>
      <c r="BO1710" s="9"/>
      <c r="BP1710" s="9"/>
      <c r="BQ1710" s="7"/>
      <c r="BS1710" s="1"/>
      <c r="BT1710" s="15"/>
      <c r="BU1710" s="3" t="s">
        <v>69</v>
      </c>
      <c r="BV1710" s="9">
        <f>BV1709/8</f>
        <v>3787.5</v>
      </c>
      <c r="BW1710" s="9">
        <f>BV1710*30</f>
        <v>113625</v>
      </c>
      <c r="BX1710" s="9"/>
      <c r="BY1710" s="3"/>
      <c r="BZ1710" s="9"/>
      <c r="CA1710" s="9"/>
      <c r="CB1710" s="9"/>
      <c r="CC1710" s="9"/>
      <c r="CD1710" s="9"/>
      <c r="CE1710" s="9"/>
      <c r="CF1710" s="7"/>
      <c r="CH1710" s="15"/>
      <c r="CI1710" s="3" t="s">
        <v>69</v>
      </c>
      <c r="CJ1710" s="9">
        <f>CJ1709/8</f>
        <v>3787.5</v>
      </c>
      <c r="CK1710" s="9">
        <f>CJ1710*30</f>
        <v>113625</v>
      </c>
      <c r="CL1710" s="9"/>
      <c r="CM1710" s="3"/>
      <c r="CN1710" s="9"/>
      <c r="CO1710" s="9"/>
      <c r="CP1710" s="9"/>
      <c r="CQ1710" s="9"/>
      <c r="CR1710" s="9"/>
      <c r="CS1710" s="9"/>
      <c r="CT1710" s="7"/>
      <c r="CU1710" s="248"/>
      <c r="CV1710" s="250"/>
      <c r="CW1710" s="250"/>
      <c r="CX1710" s="250"/>
      <c r="CY1710" s="250"/>
      <c r="CZ1710" s="250"/>
      <c r="DA1710" s="250"/>
      <c r="DI1710" s="248"/>
    </row>
    <row r="1711" spans="1:113" ht="15" customHeight="1">
      <c r="A1711" s="15"/>
      <c r="B1711" s="15"/>
      <c r="C1711" s="3" t="s">
        <v>72</v>
      </c>
      <c r="D1711" s="9">
        <f>D1709*0.7</f>
        <v>119559.99999999999</v>
      </c>
      <c r="E1711" s="9"/>
      <c r="F1711" s="9"/>
      <c r="G1711" s="3"/>
      <c r="H1711" s="9"/>
      <c r="I1711" s="9"/>
      <c r="J1711" s="299" t="s">
        <v>73</v>
      </c>
      <c r="K1711" s="295"/>
      <c r="L1711" s="9">
        <f>D1711-L1709</f>
        <v>105541.99999999999</v>
      </c>
      <c r="M1711" s="42">
        <f>L1711/D1709</f>
        <v>0.61792740046838401</v>
      </c>
      <c r="N1711" s="7"/>
      <c r="P1711" s="15"/>
      <c r="Q1711" s="3" t="s">
        <v>72</v>
      </c>
      <c r="R1711" s="9">
        <f>R1709*0.7</f>
        <v>90440</v>
      </c>
      <c r="S1711" s="9"/>
      <c r="T1711" s="9"/>
      <c r="U1711" s="3"/>
      <c r="V1711" s="9"/>
      <c r="W1711" s="9"/>
      <c r="X1711" s="299" t="s">
        <v>73</v>
      </c>
      <c r="Y1711" s="295"/>
      <c r="Z1711" s="9">
        <f>R1711-Z1709</f>
        <v>69782</v>
      </c>
      <c r="AA1711" s="42">
        <f>Z1711/R1709</f>
        <v>0.54010835913312694</v>
      </c>
      <c r="AB1711" s="7"/>
      <c r="AD1711" s="15"/>
      <c r="AE1711" s="3" t="s">
        <v>72</v>
      </c>
      <c r="AF1711" s="9">
        <f>AF1709*0.7</f>
        <v>90440</v>
      </c>
      <c r="AG1711" s="9"/>
      <c r="AH1711" s="9"/>
      <c r="AI1711" s="3"/>
      <c r="AJ1711" s="9"/>
      <c r="AK1711" s="9"/>
      <c r="AL1711" s="299" t="s">
        <v>73</v>
      </c>
      <c r="AM1711" s="295"/>
      <c r="AN1711" s="9">
        <f>AF1711-AN1709</f>
        <v>69782</v>
      </c>
      <c r="AO1711" s="42">
        <f>AN1711/AF1709</f>
        <v>0.54010835913312694</v>
      </c>
      <c r="AP1711" s="7"/>
      <c r="AR1711" s="15"/>
      <c r="AS1711" s="3" t="s">
        <v>72</v>
      </c>
      <c r="AT1711" s="9">
        <f>AT1709*0.7</f>
        <v>16800</v>
      </c>
      <c r="AU1711" s="9"/>
      <c r="AV1711" s="9"/>
      <c r="AW1711" s="3"/>
      <c r="AX1711" s="9"/>
      <c r="AY1711" s="9"/>
      <c r="AZ1711" s="62"/>
      <c r="BA1711" s="9"/>
      <c r="BB1711" s="9"/>
      <c r="BC1711" s="9"/>
      <c r="BD1711" s="7"/>
      <c r="BF1711" s="15"/>
      <c r="BG1711" s="3" t="s">
        <v>72</v>
      </c>
      <c r="BH1711" s="9">
        <f>BH1709*0.7</f>
        <v>10500</v>
      </c>
      <c r="BI1711" s="73"/>
      <c r="BJ1711" s="9"/>
      <c r="BK1711" s="3"/>
      <c r="BL1711" s="9"/>
      <c r="BM1711" s="9"/>
      <c r="BN1711" s="9"/>
      <c r="BO1711" s="9"/>
      <c r="BP1711" s="9"/>
      <c r="BQ1711" s="7"/>
      <c r="BS1711" s="1"/>
      <c r="BT1711" s="15"/>
      <c r="BU1711" s="3" t="s">
        <v>72</v>
      </c>
      <c r="BV1711" s="9">
        <f>BV1709*0.7</f>
        <v>21210</v>
      </c>
      <c r="BW1711" s="9"/>
      <c r="BX1711" s="9"/>
      <c r="BY1711" s="3"/>
      <c r="BZ1711" s="9"/>
      <c r="CA1711" s="9"/>
      <c r="CB1711" s="9"/>
      <c r="CC1711" s="9"/>
      <c r="CD1711" s="9"/>
      <c r="CE1711" s="9"/>
      <c r="CF1711" s="7"/>
      <c r="CH1711" s="15"/>
      <c r="CI1711" s="3" t="s">
        <v>72</v>
      </c>
      <c r="CJ1711" s="9">
        <f>CJ1709*0.7</f>
        <v>21210</v>
      </c>
      <c r="CK1711" s="9"/>
      <c r="CL1711" s="9"/>
      <c r="CM1711" s="3"/>
      <c r="CN1711" s="9"/>
      <c r="CO1711" s="9"/>
      <c r="CP1711" s="9"/>
      <c r="CQ1711" s="9"/>
      <c r="CR1711" s="9"/>
      <c r="CS1711" s="9"/>
      <c r="CT1711" s="7"/>
      <c r="CU1711" s="248"/>
      <c r="CV1711" s="250"/>
      <c r="CW1711" s="250"/>
      <c r="CX1711" s="250"/>
      <c r="CY1711" s="250"/>
      <c r="CZ1711" s="250"/>
      <c r="DA1711" s="250"/>
      <c r="DI1711" s="248"/>
    </row>
    <row r="1712" spans="1:113" ht="15" customHeight="1">
      <c r="A1712" s="15"/>
      <c r="B1712" s="15"/>
      <c r="C1712" s="3" t="s">
        <v>74</v>
      </c>
      <c r="D1712" s="9"/>
      <c r="E1712" s="9"/>
      <c r="F1712" s="9"/>
      <c r="G1712" s="3"/>
      <c r="H1712" s="9"/>
      <c r="I1712" s="247"/>
      <c r="J1712" s="62"/>
      <c r="K1712" s="9"/>
      <c r="L1712" s="95"/>
      <c r="M1712" s="10"/>
      <c r="N1712" s="7"/>
      <c r="P1712" s="15"/>
      <c r="Q1712" s="3" t="s">
        <v>74</v>
      </c>
      <c r="R1712" s="9"/>
      <c r="S1712" s="9"/>
      <c r="T1712" s="9"/>
      <c r="U1712" s="3"/>
      <c r="V1712" s="9"/>
      <c r="W1712" s="247"/>
      <c r="X1712" s="62"/>
      <c r="Y1712" s="9"/>
      <c r="Z1712" s="95"/>
      <c r="AA1712" s="10"/>
      <c r="AB1712" s="7"/>
      <c r="AD1712" s="15"/>
      <c r="AE1712" s="3" t="s">
        <v>74</v>
      </c>
      <c r="AF1712" s="9"/>
      <c r="AG1712" s="9"/>
      <c r="AH1712" s="9"/>
      <c r="AI1712" s="3"/>
      <c r="AJ1712" s="9"/>
      <c r="AK1712" s="247"/>
      <c r="AL1712" s="62"/>
      <c r="AM1712" s="9"/>
      <c r="AN1712" s="95"/>
      <c r="AO1712" s="10"/>
      <c r="AP1712" s="7"/>
      <c r="AR1712" s="15"/>
      <c r="AS1712" s="3" t="s">
        <v>74</v>
      </c>
      <c r="AT1712" s="9">
        <f>AT1781</f>
        <v>0</v>
      </c>
      <c r="AU1712" s="9"/>
      <c r="AV1712" s="9"/>
      <c r="AW1712" s="3" t="s">
        <v>71</v>
      </c>
      <c r="AX1712" s="9">
        <f>SUM(BB1653:BB1705)</f>
        <v>3600</v>
      </c>
      <c r="AY1712" s="10">
        <f>AX1712/AT1709</f>
        <v>0.15</v>
      </c>
      <c r="AZ1712" s="115"/>
      <c r="BA1712" s="10"/>
      <c r="BB1712" s="10"/>
      <c r="BC1712" s="10"/>
      <c r="BD1712" s="7"/>
      <c r="BF1712" s="15"/>
      <c r="BG1712" s="3" t="s">
        <v>74</v>
      </c>
      <c r="BH1712" s="9">
        <f>BH1781</f>
        <v>0</v>
      </c>
      <c r="BI1712" s="73"/>
      <c r="BJ1712" s="9"/>
      <c r="BK1712" s="3" t="s">
        <v>71</v>
      </c>
      <c r="BL1712" s="9">
        <f>SUM(BO1653:BO1705)</f>
        <v>3450</v>
      </c>
      <c r="BM1712" s="10">
        <f>BL1712/BH1709</f>
        <v>0.23</v>
      </c>
      <c r="BN1712" s="10"/>
      <c r="BO1712" s="10"/>
      <c r="BP1712" s="10"/>
      <c r="BQ1712" s="7"/>
      <c r="BS1712" s="1"/>
      <c r="BT1712" s="15"/>
      <c r="BU1712" s="3" t="s">
        <v>74</v>
      </c>
      <c r="BV1712" s="9">
        <f>BV1781</f>
        <v>0</v>
      </c>
      <c r="BW1712" s="9"/>
      <c r="BX1712" s="9"/>
      <c r="BY1712" s="3" t="s">
        <v>71</v>
      </c>
      <c r="BZ1712" s="9">
        <f>SUM(CD1653:CD1705)</f>
        <v>8415</v>
      </c>
      <c r="CA1712" s="10">
        <f>BZ1712/BV1709</f>
        <v>0.27772277227722775</v>
      </c>
      <c r="CB1712" s="10"/>
      <c r="CC1712" s="10"/>
      <c r="CD1712" s="10"/>
      <c r="CE1712" s="10"/>
      <c r="CF1712" s="7"/>
      <c r="CH1712" s="15"/>
      <c r="CI1712" s="3" t="s">
        <v>74</v>
      </c>
      <c r="CJ1712" s="9">
        <f>CJ1781</f>
        <v>0</v>
      </c>
      <c r="CK1712" s="9"/>
      <c r="CL1712" s="9"/>
      <c r="CM1712" s="3" t="s">
        <v>71</v>
      </c>
      <c r="CN1712" s="9">
        <f>SUM(CR1653:CR1705)</f>
        <v>8415</v>
      </c>
      <c r="CO1712" s="10">
        <f>CN1712/CJ1709</f>
        <v>0.27772277227722775</v>
      </c>
      <c r="CP1712" s="10"/>
      <c r="CQ1712" s="10"/>
      <c r="CR1712" s="10"/>
      <c r="CS1712" s="10"/>
      <c r="CT1712" s="7"/>
      <c r="CU1712" s="248"/>
      <c r="CV1712" s="250"/>
      <c r="CW1712" s="13"/>
      <c r="CX1712" s="13"/>
      <c r="CY1712" s="13"/>
      <c r="CZ1712" s="13"/>
      <c r="DA1712" s="250"/>
      <c r="DI1712" s="248"/>
    </row>
    <row r="1713" spans="1:113" ht="15" customHeight="1">
      <c r="A1713" s="15"/>
      <c r="B1713" s="15"/>
      <c r="C1713" s="9"/>
      <c r="D1713" s="9"/>
      <c r="E1713" s="9"/>
      <c r="F1713" s="9"/>
      <c r="G1713" s="3"/>
      <c r="H1713" s="9"/>
      <c r="I1713" s="247"/>
      <c r="J1713" s="62"/>
      <c r="K1713" s="91"/>
      <c r="L1713" s="95"/>
      <c r="M1713" s="10"/>
      <c r="N1713" s="7"/>
      <c r="P1713" s="15"/>
      <c r="Q1713" s="9"/>
      <c r="R1713" s="9"/>
      <c r="S1713" s="9"/>
      <c r="T1713" s="9"/>
      <c r="U1713" s="3"/>
      <c r="V1713" s="9"/>
      <c r="W1713" s="247"/>
      <c r="X1713" s="68"/>
      <c r="Y1713" s="91"/>
      <c r="Z1713" s="95"/>
      <c r="AA1713" s="10"/>
      <c r="AB1713" s="7"/>
      <c r="AD1713" s="15"/>
      <c r="AE1713" s="9"/>
      <c r="AF1713" s="9"/>
      <c r="AG1713" s="9"/>
      <c r="AH1713" s="9"/>
      <c r="AI1713" s="3"/>
      <c r="AJ1713" s="9"/>
      <c r="AK1713" s="247"/>
      <c r="AL1713" s="68"/>
      <c r="AM1713" s="91"/>
      <c r="AN1713" s="95"/>
      <c r="AO1713" s="10"/>
      <c r="AP1713" s="7"/>
      <c r="AR1713" s="15"/>
      <c r="AS1713" s="9"/>
      <c r="AT1713" s="9"/>
      <c r="AU1713" s="9"/>
      <c r="AV1713" s="9"/>
      <c r="AW1713" s="3"/>
      <c r="AX1713" s="9"/>
      <c r="AY1713" s="10"/>
      <c r="AZ1713" s="115"/>
      <c r="BA1713" s="10"/>
      <c r="BB1713" s="10"/>
      <c r="BC1713" s="10"/>
      <c r="BD1713" s="7"/>
      <c r="BF1713" s="15"/>
      <c r="BG1713" s="9"/>
      <c r="BH1713" s="9"/>
      <c r="BI1713" s="73"/>
      <c r="BJ1713" s="9"/>
      <c r="BK1713" s="3"/>
      <c r="BL1713" s="9"/>
      <c r="BM1713" s="10"/>
      <c r="BN1713" s="10"/>
      <c r="BO1713" s="10"/>
      <c r="BP1713" s="10"/>
      <c r="BQ1713" s="7"/>
      <c r="BS1713" s="1"/>
      <c r="BT1713" s="15"/>
      <c r="BU1713" s="9"/>
      <c r="BV1713" s="9"/>
      <c r="BW1713" s="9"/>
      <c r="BX1713" s="9"/>
      <c r="BY1713" s="3"/>
      <c r="BZ1713" s="9"/>
      <c r="CA1713" s="10"/>
      <c r="CB1713" s="10"/>
      <c r="CC1713" s="10"/>
      <c r="CD1713" s="10"/>
      <c r="CE1713" s="10"/>
      <c r="CF1713" s="7"/>
      <c r="CH1713" s="15"/>
      <c r="CI1713" s="9"/>
      <c r="CJ1713" s="9"/>
      <c r="CK1713" s="9"/>
      <c r="CL1713" s="9"/>
      <c r="CM1713" s="3"/>
      <c r="CN1713" s="9"/>
      <c r="CO1713" s="10"/>
      <c r="CP1713" s="10"/>
      <c r="CQ1713" s="10"/>
      <c r="CR1713" s="10"/>
      <c r="CS1713" s="10"/>
      <c r="CT1713" s="7"/>
      <c r="CU1713" s="248"/>
      <c r="CV1713" s="250"/>
      <c r="CW1713" s="13"/>
      <c r="CX1713" s="13"/>
      <c r="CY1713" s="13"/>
      <c r="CZ1713" s="13"/>
      <c r="DA1713" s="250"/>
      <c r="DI1713" s="248"/>
    </row>
    <row r="1714" spans="1:113" ht="15" customHeight="1">
      <c r="A1714" s="15"/>
      <c r="B1714" s="15"/>
      <c r="C1714" s="9"/>
      <c r="D1714" s="9"/>
      <c r="E1714" s="9"/>
      <c r="F1714" s="9"/>
      <c r="G1714" s="3"/>
      <c r="H1714" s="9"/>
      <c r="I1714" s="9"/>
      <c r="J1714" s="98"/>
      <c r="K1714" s="99"/>
      <c r="L1714" s="10"/>
      <c r="M1714" s="10"/>
      <c r="N1714" s="7"/>
      <c r="P1714" s="15"/>
      <c r="Q1714" s="9"/>
      <c r="R1714" s="9"/>
      <c r="S1714" s="9"/>
      <c r="T1714" s="9"/>
      <c r="U1714" s="3"/>
      <c r="V1714" s="9"/>
      <c r="W1714" s="9"/>
      <c r="X1714" s="69"/>
      <c r="Y1714" s="99"/>
      <c r="Z1714" s="10"/>
      <c r="AA1714" s="10"/>
      <c r="AB1714" s="7"/>
      <c r="AD1714" s="15"/>
      <c r="AE1714" s="9"/>
      <c r="AF1714" s="9"/>
      <c r="AG1714" s="9"/>
      <c r="AH1714" s="9"/>
      <c r="AI1714" s="3"/>
      <c r="AJ1714" s="9"/>
      <c r="AK1714" s="9"/>
      <c r="AL1714" s="69"/>
      <c r="AM1714" s="99"/>
      <c r="AN1714" s="10"/>
      <c r="AO1714" s="10"/>
      <c r="AP1714" s="7"/>
      <c r="AR1714" s="15"/>
      <c r="AS1714" s="9"/>
      <c r="AT1714" s="9"/>
      <c r="AU1714" s="9"/>
      <c r="AV1714" s="9"/>
      <c r="AW1714" s="3" t="s">
        <v>73</v>
      </c>
      <c r="AX1714" s="9">
        <f>AT1711-AX1712</f>
        <v>13200</v>
      </c>
      <c r="AY1714" s="10">
        <f>AX1714/AT1709</f>
        <v>0.55000000000000004</v>
      </c>
      <c r="AZ1714" s="115"/>
      <c r="BA1714" s="10"/>
      <c r="BB1714" s="10"/>
      <c r="BC1714" s="10"/>
      <c r="BD1714" s="7"/>
      <c r="BF1714" s="15"/>
      <c r="BG1714" s="9"/>
      <c r="BH1714" s="9"/>
      <c r="BI1714" s="73"/>
      <c r="BJ1714" s="9"/>
      <c r="BK1714" s="3" t="s">
        <v>73</v>
      </c>
      <c r="BL1714" s="9">
        <f>BH1711-BL1712</f>
        <v>7050</v>
      </c>
      <c r="BM1714" s="10">
        <f>BL1714/BH1709</f>
        <v>0.47</v>
      </c>
      <c r="BN1714" s="10"/>
      <c r="BO1714" s="10"/>
      <c r="BP1714" s="10"/>
      <c r="BQ1714" s="7"/>
      <c r="BS1714" s="1"/>
      <c r="BT1714" s="15"/>
      <c r="BU1714" s="9"/>
      <c r="BV1714" s="9"/>
      <c r="BW1714" s="9"/>
      <c r="BX1714" s="9"/>
      <c r="BY1714" s="3" t="s">
        <v>73</v>
      </c>
      <c r="BZ1714" s="9">
        <f>BV1711-BZ1712</f>
        <v>12795</v>
      </c>
      <c r="CA1714" s="10">
        <f>BZ1714/BV1709</f>
        <v>0.42227722772277226</v>
      </c>
      <c r="CB1714" s="10"/>
      <c r="CC1714" s="10"/>
      <c r="CD1714" s="10"/>
      <c r="CE1714" s="10"/>
      <c r="CF1714" s="7"/>
      <c r="CH1714" s="15"/>
      <c r="CI1714" s="9"/>
      <c r="CJ1714" s="9"/>
      <c r="CK1714" s="9"/>
      <c r="CL1714" s="9"/>
      <c r="CM1714" s="3" t="s">
        <v>73</v>
      </c>
      <c r="CN1714" s="9">
        <f>CJ1711-CN1712</f>
        <v>12795</v>
      </c>
      <c r="CO1714" s="10">
        <f>CN1714/CJ1709</f>
        <v>0.42227722772277226</v>
      </c>
      <c r="CP1714" s="10"/>
      <c r="CQ1714" s="10"/>
      <c r="CR1714" s="10"/>
      <c r="CS1714" s="10"/>
      <c r="CT1714" s="7"/>
      <c r="CU1714" s="248"/>
      <c r="CV1714" s="250"/>
      <c r="CW1714" s="13"/>
      <c r="CX1714" s="13"/>
      <c r="CY1714" s="13"/>
      <c r="CZ1714" s="13"/>
      <c r="DA1714" s="250"/>
      <c r="DI1714" s="248"/>
    </row>
    <row r="1715" spans="1:113" ht="15" customHeight="1">
      <c r="A1715" s="300" t="s">
        <v>75</v>
      </c>
      <c r="B1715" s="301"/>
      <c r="C1715" s="295"/>
      <c r="D1715" s="44">
        <f t="shared" ref="D1715:D1718" si="3249">SUM(D1653,D1657,D1661,D1665,D1669,D1673,D1677,D1681,D1685,D1689,D1693,D1697,D1701)*100</f>
        <v>44500</v>
      </c>
      <c r="E1715" s="95">
        <f>D1715/A1710</f>
        <v>2119.0476190476193</v>
      </c>
      <c r="F1715" s="9"/>
      <c r="G1715" s="3">
        <f t="shared" ref="G1715:G1718" si="3250">D1715/H1715</f>
        <v>4450</v>
      </c>
      <c r="H1715" s="44">
        <f t="shared" ref="H1715:H1718" si="3251">SUM(H1653,H1657,H1661,H1665,H1669,H1673,H1677,H1681,H1685,H1689,H1693,H1697,H1701)</f>
        <v>10</v>
      </c>
      <c r="I1715" s="9"/>
      <c r="J1715" s="90">
        <f t="shared" ref="J1715:K1715" si="3252">J1653</f>
        <v>0</v>
      </c>
      <c r="K1715" s="91">
        <f t="shared" si="3252"/>
        <v>0</v>
      </c>
      <c r="L1715" s="44">
        <f t="shared" ref="L1715:L1718" si="3253">SUM(L1653,L1657,L1661,L1665,L1669,L1673,L1677,L1681,L1685,L1689,L1693,L1697,L1701)</f>
        <v>3620</v>
      </c>
      <c r="M1715" s="42">
        <f t="shared" ref="M1715:M1719" si="3254">L1715/D1715</f>
        <v>8.1348314606741579E-2</v>
      </c>
      <c r="N1715" s="7"/>
      <c r="P1715" s="300" t="s">
        <v>75</v>
      </c>
      <c r="Q1715" s="295"/>
      <c r="R1715" s="44">
        <f t="shared" ref="R1715:R1718" si="3255">SUM(R1653,R1657,R1661,R1665,R1669,R1673,R1677,R1681,R1685,R1689,R1693,R1697,R1701)*100</f>
        <v>35600</v>
      </c>
      <c r="S1715" s="95">
        <f>R1715/A1710</f>
        <v>1695.2380952380952</v>
      </c>
      <c r="T1715" s="9"/>
      <c r="U1715" s="3">
        <f t="shared" ref="U1715:U1718" si="3256">R1715/V1715</f>
        <v>4450</v>
      </c>
      <c r="V1715" s="44">
        <f t="shared" ref="V1715:V1718" si="3257">SUM(V1653,V1657,V1661,V1665,V1669,V1673,V1677,V1681,V1685,V1689,V1693,V1697,V1701)</f>
        <v>8</v>
      </c>
      <c r="W1715" s="9"/>
      <c r="X1715" s="90">
        <f t="shared" ref="X1715:Y1715" si="3258">X1653</f>
        <v>0</v>
      </c>
      <c r="Y1715" s="91">
        <f t="shared" si="3258"/>
        <v>0</v>
      </c>
      <c r="Z1715" s="44">
        <f t="shared" ref="Z1715:Z1718" si="3259">SUM(Z1653,Z1657,Z1661,Z1665,Z1669,Z1673,Z1677,Z1681,Z1685,Z1689,Z1693,Z1697,Z1701)</f>
        <v>2528</v>
      </c>
      <c r="AA1715" s="42">
        <f t="shared" ref="AA1715:AA1719" si="3260">Z1715/R1715</f>
        <v>7.1011235955056179E-2</v>
      </c>
      <c r="AB1715" s="7"/>
      <c r="AD1715" s="300" t="s">
        <v>75</v>
      </c>
      <c r="AE1715" s="295"/>
      <c r="AF1715" s="44">
        <f t="shared" ref="AF1715:AF1718" si="3261">SUM(AF1653,AF1657,AF1661,AF1665,AF1669,AF1673,AF1677,AF1681,AF1685,AF1689,AF1693,AF1697,AF1701)*100</f>
        <v>35600</v>
      </c>
      <c r="AG1715" s="95" t="e">
        <f>AF1715/BQ1710</f>
        <v>#DIV/0!</v>
      </c>
      <c r="AH1715" s="9"/>
      <c r="AI1715" s="3">
        <f t="shared" ref="AI1715:AI1718" si="3262">AF1715/AJ1715</f>
        <v>4450</v>
      </c>
      <c r="AJ1715" s="44">
        <f t="shared" ref="AJ1715:AJ1718" si="3263">SUM(AJ1653,AJ1657,AJ1661,AJ1665,AJ1669,AJ1673,AJ1677,AJ1681,AJ1685,AJ1689,AJ1693,AJ1697,AJ1701)</f>
        <v>8</v>
      </c>
      <c r="AK1715" s="9"/>
      <c r="AL1715" s="90">
        <f t="shared" ref="AL1715:AM1715" si="3264">AL1653</f>
        <v>0</v>
      </c>
      <c r="AM1715" s="91">
        <f t="shared" si="3264"/>
        <v>0</v>
      </c>
      <c r="AN1715" s="44">
        <f t="shared" ref="AN1715:AN1718" si="3265">SUM(AN1653,AN1657,AN1661,AN1665,AN1669,AN1673,AN1677,AN1681,AN1685,AN1689,AN1693,AN1697,AN1701)</f>
        <v>2528</v>
      </c>
      <c r="AO1715" s="42">
        <f t="shared" ref="AO1715:AO1719" si="3266">AN1715/AF1715</f>
        <v>7.1011235955056179E-2</v>
      </c>
      <c r="AP1715" s="7"/>
      <c r="AR1715" s="15"/>
      <c r="AS1715" s="9"/>
      <c r="AT1715" s="9"/>
      <c r="AU1715" s="9"/>
      <c r="AV1715" s="9"/>
      <c r="AW1715" s="3"/>
      <c r="AX1715" s="9"/>
      <c r="AY1715" s="9"/>
      <c r="AZ1715" s="62"/>
      <c r="BA1715" s="9"/>
      <c r="BB1715" s="9"/>
      <c r="BC1715" s="9"/>
      <c r="BD1715" s="7"/>
      <c r="BF1715" s="15"/>
      <c r="BG1715" s="9"/>
      <c r="BH1715" s="9"/>
      <c r="BI1715" s="73"/>
      <c r="BJ1715" s="9"/>
      <c r="BK1715" s="3"/>
      <c r="BL1715" s="9"/>
      <c r="BM1715" s="9"/>
      <c r="BN1715" s="9"/>
      <c r="BO1715" s="9"/>
      <c r="BP1715" s="9"/>
      <c r="BQ1715" s="7"/>
      <c r="BS1715" s="1"/>
      <c r="BT1715" s="15"/>
      <c r="BU1715" s="9"/>
      <c r="BV1715" s="9"/>
      <c r="BW1715" s="9"/>
      <c r="BX1715" s="9"/>
      <c r="BY1715" s="3"/>
      <c r="BZ1715" s="9"/>
      <c r="CA1715" s="9"/>
      <c r="CB1715" s="9"/>
      <c r="CC1715" s="9"/>
      <c r="CD1715" s="9"/>
      <c r="CE1715" s="9"/>
      <c r="CF1715" s="7"/>
      <c r="CH1715" s="15"/>
      <c r="CI1715" s="9"/>
      <c r="CJ1715" s="9"/>
      <c r="CK1715" s="9"/>
      <c r="CL1715" s="9"/>
      <c r="CM1715" s="3"/>
      <c r="CN1715" s="9"/>
      <c r="CO1715" s="9"/>
      <c r="CP1715" s="9"/>
      <c r="CQ1715" s="9"/>
      <c r="CR1715" s="9"/>
      <c r="CS1715" s="9"/>
      <c r="CT1715" s="7"/>
      <c r="CU1715" s="248"/>
      <c r="CV1715" s="250"/>
      <c r="CW1715" s="250"/>
      <c r="CX1715" s="250"/>
      <c r="CY1715" s="250"/>
      <c r="CZ1715" s="250"/>
      <c r="DA1715" s="250"/>
      <c r="DI1715" s="248"/>
    </row>
    <row r="1716" spans="1:113" ht="15" customHeight="1">
      <c r="A1716" s="300" t="s">
        <v>75</v>
      </c>
      <c r="B1716" s="301"/>
      <c r="C1716" s="295"/>
      <c r="D1716" s="44">
        <f t="shared" si="3249"/>
        <v>52900</v>
      </c>
      <c r="E1716" s="95">
        <f>D1716/A1710</f>
        <v>2519.0476190476193</v>
      </c>
      <c r="F1716" s="9"/>
      <c r="G1716" s="3">
        <f t="shared" si="3250"/>
        <v>7557.1428571428569</v>
      </c>
      <c r="H1716" s="44">
        <f t="shared" si="3251"/>
        <v>7</v>
      </c>
      <c r="I1716" s="9"/>
      <c r="J1716" s="90">
        <f t="shared" ref="J1716:K1716" si="3267">J1654</f>
        <v>0</v>
      </c>
      <c r="K1716" s="91">
        <f t="shared" si="3267"/>
        <v>0</v>
      </c>
      <c r="L1716" s="44">
        <f t="shared" si="3253"/>
        <v>4774</v>
      </c>
      <c r="M1716" s="42">
        <f t="shared" si="3254"/>
        <v>9.0245746691871451E-2</v>
      </c>
      <c r="N1716" s="7"/>
      <c r="P1716" s="300" t="s">
        <v>75</v>
      </c>
      <c r="Q1716" s="295"/>
      <c r="R1716" s="44">
        <f t="shared" si="3255"/>
        <v>31900</v>
      </c>
      <c r="S1716" s="95">
        <f>R1716/A1710</f>
        <v>1519.047619047619</v>
      </c>
      <c r="T1716" s="9"/>
      <c r="U1716" s="3">
        <f t="shared" si="3256"/>
        <v>2278.5714285714284</v>
      </c>
      <c r="V1716" s="44">
        <f t="shared" si="3257"/>
        <v>14</v>
      </c>
      <c r="W1716" s="9"/>
      <c r="X1716" s="90">
        <f t="shared" ref="X1716:Y1716" si="3268">X1654</f>
        <v>0</v>
      </c>
      <c r="Y1716" s="91">
        <f t="shared" si="3268"/>
        <v>0</v>
      </c>
      <c r="Z1716" s="44">
        <f t="shared" si="3259"/>
        <v>2310</v>
      </c>
      <c r="AA1716" s="42">
        <f t="shared" si="3260"/>
        <v>7.2413793103448282E-2</v>
      </c>
      <c r="AB1716" s="7"/>
      <c r="AD1716" s="300" t="s">
        <v>75</v>
      </c>
      <c r="AE1716" s="295"/>
      <c r="AF1716" s="44">
        <f t="shared" si="3261"/>
        <v>31900</v>
      </c>
      <c r="AG1716" s="95" t="e">
        <f>AF1716/BQ1710</f>
        <v>#DIV/0!</v>
      </c>
      <c r="AH1716" s="9"/>
      <c r="AI1716" s="3">
        <f t="shared" si="3262"/>
        <v>2278.5714285714284</v>
      </c>
      <c r="AJ1716" s="44">
        <f t="shared" si="3263"/>
        <v>14</v>
      </c>
      <c r="AK1716" s="9"/>
      <c r="AL1716" s="90">
        <f t="shared" ref="AL1716:AM1716" si="3269">AL1654</f>
        <v>0</v>
      </c>
      <c r="AM1716" s="91">
        <f t="shared" si="3269"/>
        <v>0</v>
      </c>
      <c r="AN1716" s="44">
        <f t="shared" si="3265"/>
        <v>2310</v>
      </c>
      <c r="AO1716" s="42">
        <f t="shared" si="3266"/>
        <v>7.2413793103448282E-2</v>
      </c>
      <c r="AP1716" s="7"/>
      <c r="AR1716" s="15"/>
      <c r="AS1716" s="9"/>
      <c r="AT1716" s="9"/>
      <c r="AU1716" s="9"/>
      <c r="AV1716" s="9"/>
      <c r="AW1716" s="3"/>
      <c r="AX1716" s="9"/>
      <c r="AY1716" s="9"/>
      <c r="AZ1716" s="62"/>
      <c r="BA1716" s="9"/>
      <c r="BB1716" s="9"/>
      <c r="BC1716" s="9"/>
      <c r="BD1716" s="7"/>
      <c r="BF1716" s="15"/>
      <c r="BG1716" s="9"/>
      <c r="BH1716" s="9"/>
      <c r="BI1716" s="73"/>
      <c r="BJ1716" s="9"/>
      <c r="BK1716" s="3"/>
      <c r="BL1716" s="9"/>
      <c r="BM1716" s="9"/>
      <c r="BN1716" s="9"/>
      <c r="BO1716" s="9"/>
      <c r="BP1716" s="9"/>
      <c r="BQ1716" s="7"/>
      <c r="BS1716" s="1"/>
      <c r="BT1716" s="15"/>
      <c r="BU1716" s="9"/>
      <c r="BV1716" s="9"/>
      <c r="BW1716" s="9"/>
      <c r="BX1716" s="9"/>
      <c r="BY1716" s="3"/>
      <c r="BZ1716" s="9"/>
      <c r="CA1716" s="9"/>
      <c r="CB1716" s="9"/>
      <c r="CC1716" s="9"/>
      <c r="CD1716" s="9"/>
      <c r="CE1716" s="9"/>
      <c r="CF1716" s="7"/>
      <c r="CH1716" s="15"/>
      <c r="CI1716" s="9"/>
      <c r="CJ1716" s="9"/>
      <c r="CK1716" s="9"/>
      <c r="CL1716" s="9"/>
      <c r="CM1716" s="3"/>
      <c r="CN1716" s="9"/>
      <c r="CO1716" s="9"/>
      <c r="CP1716" s="9"/>
      <c r="CQ1716" s="9"/>
      <c r="CR1716" s="9"/>
      <c r="CS1716" s="9"/>
      <c r="CT1716" s="7"/>
      <c r="CU1716" s="248"/>
      <c r="CV1716" s="250"/>
      <c r="CW1716" s="250"/>
      <c r="CX1716" s="250"/>
      <c r="CY1716" s="250"/>
      <c r="CZ1716" s="250"/>
      <c r="DA1716" s="250"/>
      <c r="DI1716" s="248"/>
    </row>
    <row r="1717" spans="1:113" ht="15" customHeight="1">
      <c r="A1717" s="300" t="s">
        <v>75</v>
      </c>
      <c r="B1717" s="301"/>
      <c r="C1717" s="295"/>
      <c r="D1717" s="44">
        <f t="shared" si="3249"/>
        <v>42000</v>
      </c>
      <c r="E1717" s="95">
        <f>D1717/A1710</f>
        <v>2000</v>
      </c>
      <c r="F1717" s="9"/>
      <c r="G1717" s="3">
        <f t="shared" si="3250"/>
        <v>3230.7692307692309</v>
      </c>
      <c r="H1717" s="44">
        <f t="shared" si="3251"/>
        <v>13</v>
      </c>
      <c r="I1717" s="9"/>
      <c r="J1717" s="90">
        <f t="shared" ref="J1717:K1717" si="3270">J1655</f>
        <v>0</v>
      </c>
      <c r="K1717" s="91">
        <f t="shared" si="3270"/>
        <v>0</v>
      </c>
      <c r="L1717" s="44">
        <f t="shared" si="3253"/>
        <v>2444</v>
      </c>
      <c r="M1717" s="42">
        <f t="shared" si="3254"/>
        <v>5.8190476190476188E-2</v>
      </c>
      <c r="N1717" s="7"/>
      <c r="P1717" s="300" t="s">
        <v>75</v>
      </c>
      <c r="Q1717" s="295"/>
      <c r="R1717" s="44">
        <f t="shared" si="3255"/>
        <v>31100</v>
      </c>
      <c r="S1717" s="95">
        <f>R1717/A1710</f>
        <v>1480.952380952381</v>
      </c>
      <c r="T1717" s="9"/>
      <c r="U1717" s="3">
        <f t="shared" si="3256"/>
        <v>2073.3333333333335</v>
      </c>
      <c r="V1717" s="44">
        <f t="shared" si="3257"/>
        <v>15</v>
      </c>
      <c r="W1717" s="9"/>
      <c r="X1717" s="90">
        <f t="shared" ref="X1717:Y1717" si="3271">X1655</f>
        <v>0</v>
      </c>
      <c r="Y1717" s="91">
        <f t="shared" si="3271"/>
        <v>0</v>
      </c>
      <c r="Z1717" s="44">
        <f t="shared" si="3259"/>
        <v>9000</v>
      </c>
      <c r="AA1717" s="42">
        <f t="shared" si="3260"/>
        <v>0.28938906752411575</v>
      </c>
      <c r="AB1717" s="7"/>
      <c r="AD1717" s="300" t="s">
        <v>75</v>
      </c>
      <c r="AE1717" s="295"/>
      <c r="AF1717" s="44">
        <f t="shared" si="3261"/>
        <v>31100</v>
      </c>
      <c r="AG1717" s="95" t="e">
        <f>AF1717/BQ1710</f>
        <v>#DIV/0!</v>
      </c>
      <c r="AH1717" s="9"/>
      <c r="AI1717" s="3">
        <f t="shared" si="3262"/>
        <v>2073.3333333333335</v>
      </c>
      <c r="AJ1717" s="44">
        <f t="shared" si="3263"/>
        <v>15</v>
      </c>
      <c r="AK1717" s="9"/>
      <c r="AL1717" s="90">
        <f t="shared" ref="AL1717:AM1717" si="3272">AL1655</f>
        <v>0</v>
      </c>
      <c r="AM1717" s="91">
        <f t="shared" si="3272"/>
        <v>0</v>
      </c>
      <c r="AN1717" s="44">
        <f t="shared" si="3265"/>
        <v>9000</v>
      </c>
      <c r="AO1717" s="42">
        <f t="shared" si="3266"/>
        <v>0.28938906752411575</v>
      </c>
      <c r="AP1717" s="7"/>
      <c r="AR1717" s="15"/>
      <c r="AS1717" s="9"/>
      <c r="AT1717" s="9"/>
      <c r="AU1717" s="9"/>
      <c r="AV1717" s="9"/>
      <c r="AW1717" s="3"/>
      <c r="AX1717" s="9"/>
      <c r="AY1717" s="9"/>
      <c r="AZ1717" s="62"/>
      <c r="BA1717" s="9"/>
      <c r="BB1717" s="9"/>
      <c r="BC1717" s="9"/>
      <c r="BD1717" s="7"/>
      <c r="BF1717" s="15"/>
      <c r="BG1717" s="9"/>
      <c r="BH1717" s="9"/>
      <c r="BI1717" s="73"/>
      <c r="BJ1717" s="9"/>
      <c r="BK1717" s="3"/>
      <c r="BL1717" s="9"/>
      <c r="BM1717" s="9"/>
      <c r="BN1717" s="9"/>
      <c r="BO1717" s="9"/>
      <c r="BP1717" s="9"/>
      <c r="BQ1717" s="7"/>
      <c r="BS1717" s="1"/>
      <c r="BT1717" s="15"/>
      <c r="BU1717" s="9"/>
      <c r="BV1717" s="9"/>
      <c r="BW1717" s="9"/>
      <c r="BX1717" s="9"/>
      <c r="BY1717" s="3"/>
      <c r="BZ1717" s="9"/>
      <c r="CA1717" s="9"/>
      <c r="CB1717" s="9"/>
      <c r="CC1717" s="9"/>
      <c r="CD1717" s="9"/>
      <c r="CE1717" s="9"/>
      <c r="CF1717" s="7"/>
      <c r="CH1717" s="15"/>
      <c r="CI1717" s="9"/>
      <c r="CJ1717" s="9"/>
      <c r="CK1717" s="9"/>
      <c r="CL1717" s="9"/>
      <c r="CM1717" s="3"/>
      <c r="CN1717" s="9"/>
      <c r="CO1717" s="9"/>
      <c r="CP1717" s="9"/>
      <c r="CQ1717" s="9"/>
      <c r="CR1717" s="9"/>
      <c r="CS1717" s="9"/>
      <c r="CT1717" s="7"/>
      <c r="CU1717" s="248"/>
      <c r="CV1717" s="250"/>
      <c r="CW1717" s="250"/>
      <c r="CX1717" s="250"/>
      <c r="CY1717" s="250"/>
      <c r="CZ1717" s="250"/>
      <c r="DA1717" s="250"/>
      <c r="DI1717" s="248"/>
    </row>
    <row r="1718" spans="1:113" ht="15" customHeight="1">
      <c r="A1718" s="300" t="s">
        <v>75</v>
      </c>
      <c r="B1718" s="301"/>
      <c r="C1718" s="295"/>
      <c r="D1718" s="44">
        <f t="shared" si="3249"/>
        <v>31400</v>
      </c>
      <c r="E1718" s="95">
        <f>D1718/A1710</f>
        <v>1495.2380952380952</v>
      </c>
      <c r="F1718" s="9"/>
      <c r="G1718" s="3">
        <f t="shared" si="3250"/>
        <v>1652.6315789473683</v>
      </c>
      <c r="H1718" s="44">
        <f t="shared" si="3251"/>
        <v>19</v>
      </c>
      <c r="I1718" s="9"/>
      <c r="J1718" s="90">
        <f t="shared" ref="J1718:K1718" si="3273">J1656</f>
        <v>0</v>
      </c>
      <c r="K1718" s="91">
        <f t="shared" si="3273"/>
        <v>0</v>
      </c>
      <c r="L1718" s="44">
        <f t="shared" si="3253"/>
        <v>3180</v>
      </c>
      <c r="M1718" s="42">
        <f t="shared" si="3254"/>
        <v>0.10127388535031848</v>
      </c>
      <c r="N1718" s="7"/>
      <c r="P1718" s="300" t="s">
        <v>75</v>
      </c>
      <c r="Q1718" s="295"/>
      <c r="R1718" s="44">
        <f t="shared" si="3255"/>
        <v>30600</v>
      </c>
      <c r="S1718" s="95">
        <f>R1718/A1710</f>
        <v>1457.1428571428571</v>
      </c>
      <c r="T1718" s="9"/>
      <c r="U1718" s="3">
        <f t="shared" si="3256"/>
        <v>3060</v>
      </c>
      <c r="V1718" s="44">
        <f t="shared" si="3257"/>
        <v>10</v>
      </c>
      <c r="W1718" s="9"/>
      <c r="X1718" s="90">
        <f t="shared" ref="X1718:Y1718" si="3274">X1656</f>
        <v>0</v>
      </c>
      <c r="Y1718" s="91">
        <f t="shared" si="3274"/>
        <v>0</v>
      </c>
      <c r="Z1718" s="44">
        <f t="shared" si="3259"/>
        <v>6820</v>
      </c>
      <c r="AA1718" s="42">
        <f t="shared" si="3260"/>
        <v>0.22287581699346407</v>
      </c>
      <c r="AB1718" s="7"/>
      <c r="AD1718" s="300" t="s">
        <v>75</v>
      </c>
      <c r="AE1718" s="295"/>
      <c r="AF1718" s="44">
        <f t="shared" si="3261"/>
        <v>30600</v>
      </c>
      <c r="AG1718" s="95" t="e">
        <f>AF1718/BQ1710</f>
        <v>#DIV/0!</v>
      </c>
      <c r="AH1718" s="9"/>
      <c r="AI1718" s="3">
        <f t="shared" si="3262"/>
        <v>3060</v>
      </c>
      <c r="AJ1718" s="44">
        <f t="shared" si="3263"/>
        <v>10</v>
      </c>
      <c r="AK1718" s="9"/>
      <c r="AL1718" s="90">
        <f t="shared" ref="AL1718:AM1718" si="3275">AL1656</f>
        <v>0</v>
      </c>
      <c r="AM1718" s="91">
        <f t="shared" si="3275"/>
        <v>0</v>
      </c>
      <c r="AN1718" s="44">
        <f t="shared" si="3265"/>
        <v>6820</v>
      </c>
      <c r="AO1718" s="42">
        <f t="shared" si="3266"/>
        <v>0.22287581699346407</v>
      </c>
      <c r="AP1718" s="7"/>
      <c r="AR1718" s="15"/>
      <c r="AS1718" s="9"/>
      <c r="AT1718" s="9"/>
      <c r="AU1718" s="9"/>
      <c r="AV1718" s="9"/>
      <c r="AW1718" s="3"/>
      <c r="AX1718" s="9"/>
      <c r="AY1718" s="9"/>
      <c r="AZ1718" s="62"/>
      <c r="BA1718" s="9"/>
      <c r="BB1718" s="9"/>
      <c r="BC1718" s="9"/>
      <c r="BD1718" s="7"/>
      <c r="BF1718" s="15"/>
      <c r="BG1718" s="9"/>
      <c r="BH1718" s="9"/>
      <c r="BI1718" s="73"/>
      <c r="BJ1718" s="9"/>
      <c r="BK1718" s="3"/>
      <c r="BL1718" s="9"/>
      <c r="BM1718" s="9"/>
      <c r="BN1718" s="9"/>
      <c r="BO1718" s="9"/>
      <c r="BP1718" s="9"/>
      <c r="BQ1718" s="7"/>
      <c r="BS1718" s="1"/>
      <c r="BT1718" s="15"/>
      <c r="BU1718" s="9"/>
      <c r="BV1718" s="9"/>
      <c r="BW1718" s="9"/>
      <c r="BX1718" s="9"/>
      <c r="BY1718" s="3"/>
      <c r="BZ1718" s="9"/>
      <c r="CA1718" s="9"/>
      <c r="CB1718" s="9"/>
      <c r="CC1718" s="9"/>
      <c r="CD1718" s="9"/>
      <c r="CE1718" s="9"/>
      <c r="CF1718" s="7"/>
      <c r="CH1718" s="15"/>
      <c r="CI1718" s="9"/>
      <c r="CJ1718" s="9"/>
      <c r="CK1718" s="9"/>
      <c r="CL1718" s="9"/>
      <c r="CM1718" s="3"/>
      <c r="CN1718" s="9"/>
      <c r="CO1718" s="9"/>
      <c r="CP1718" s="9"/>
      <c r="CQ1718" s="9"/>
      <c r="CR1718" s="9"/>
      <c r="CS1718" s="9"/>
      <c r="CT1718" s="7"/>
      <c r="CU1718" s="248"/>
      <c r="CV1718" s="250"/>
      <c r="CW1718" s="250"/>
      <c r="CX1718" s="250"/>
      <c r="CY1718" s="250"/>
      <c r="CZ1718" s="250"/>
      <c r="DA1718" s="250"/>
      <c r="DI1718" s="248"/>
    </row>
    <row r="1719" spans="1:113" ht="15" customHeight="1">
      <c r="A1719" s="15"/>
      <c r="B1719" s="15"/>
      <c r="C1719" s="3" t="s">
        <v>66</v>
      </c>
      <c r="D1719" s="9">
        <f>SUM(D1715:D1718)</f>
        <v>170800</v>
      </c>
      <c r="E1719" s="9"/>
      <c r="F1719" s="9"/>
      <c r="G1719" s="9"/>
      <c r="H1719" s="9">
        <f>SUM(H1715:H1718)</f>
        <v>49</v>
      </c>
      <c r="I1719" s="9"/>
      <c r="J1719" s="294" t="s">
        <v>76</v>
      </c>
      <c r="K1719" s="295"/>
      <c r="L1719" s="78">
        <f>SUM(L1715:L1718)</f>
        <v>14018</v>
      </c>
      <c r="M1719" s="101">
        <f t="shared" si="3254"/>
        <v>8.2072599531615928E-2</v>
      </c>
      <c r="N1719" s="93"/>
      <c r="P1719" s="15"/>
      <c r="Q1719" s="3" t="s">
        <v>66</v>
      </c>
      <c r="R1719" s="9">
        <f>SUM(R1715:R1718)</f>
        <v>129200</v>
      </c>
      <c r="S1719" s="9"/>
      <c r="T1719" s="9"/>
      <c r="U1719" s="9"/>
      <c r="V1719" s="9">
        <f>SUM(V1715:V1718)</f>
        <v>47</v>
      </c>
      <c r="W1719" s="9"/>
      <c r="X1719" s="294" t="s">
        <v>76</v>
      </c>
      <c r="Y1719" s="295"/>
      <c r="Z1719" s="78">
        <f>SUM(Z1715:Z1718)</f>
        <v>20658</v>
      </c>
      <c r="AA1719" s="101">
        <f t="shared" si="3260"/>
        <v>0.15989164086687307</v>
      </c>
      <c r="AB1719" s="93"/>
      <c r="AD1719" s="15"/>
      <c r="AE1719" s="3" t="s">
        <v>66</v>
      </c>
      <c r="AF1719" s="9">
        <f>SUM(AF1715:AF1718)</f>
        <v>129200</v>
      </c>
      <c r="AG1719" s="9"/>
      <c r="AH1719" s="9"/>
      <c r="AI1719" s="9"/>
      <c r="AJ1719" s="9">
        <f>SUM(AJ1715:AJ1718)</f>
        <v>47</v>
      </c>
      <c r="AK1719" s="9"/>
      <c r="AL1719" s="294" t="s">
        <v>76</v>
      </c>
      <c r="AM1719" s="295"/>
      <c r="AN1719" s="78">
        <f>SUM(AN1715:AN1718)</f>
        <v>20658</v>
      </c>
      <c r="AO1719" s="101">
        <f t="shared" si="3266"/>
        <v>0.15989164086687307</v>
      </c>
      <c r="AP1719" s="93"/>
      <c r="AR1719" s="15"/>
      <c r="AS1719" s="9"/>
      <c r="AT1719" s="9"/>
      <c r="AU1719" s="9"/>
      <c r="AV1719" s="9"/>
      <c r="AW1719" s="9"/>
      <c r="AX1719" s="9"/>
      <c r="AY1719" s="9"/>
      <c r="AZ1719" s="62"/>
      <c r="BA1719" s="9"/>
      <c r="BB1719" s="9"/>
      <c r="BC1719" s="9"/>
      <c r="BD1719" s="7"/>
      <c r="BF1719" s="15"/>
      <c r="BG1719" s="9"/>
      <c r="BH1719" s="9"/>
      <c r="BI1719" s="73"/>
      <c r="BJ1719" s="9"/>
      <c r="BK1719" s="9"/>
      <c r="BL1719" s="9"/>
      <c r="BM1719" s="9"/>
      <c r="BN1719" s="9"/>
      <c r="BO1719" s="9"/>
      <c r="BP1719" s="9"/>
      <c r="BQ1719" s="7"/>
      <c r="BS1719" s="1"/>
      <c r="BT1719" s="15"/>
      <c r="BU1719" s="9"/>
      <c r="BV1719" s="9"/>
      <c r="BW1719" s="9"/>
      <c r="BX1719" s="9"/>
      <c r="BY1719" s="9"/>
      <c r="BZ1719" s="9"/>
      <c r="CA1719" s="9"/>
      <c r="CB1719" s="9"/>
      <c r="CC1719" s="9"/>
      <c r="CD1719" s="9"/>
      <c r="CE1719" s="9"/>
      <c r="CF1719" s="7"/>
      <c r="CH1719" s="15"/>
      <c r="CI1719" s="9"/>
      <c r="CJ1719" s="9"/>
      <c r="CK1719" s="9"/>
      <c r="CL1719" s="9"/>
      <c r="CM1719" s="9"/>
      <c r="CN1719" s="9"/>
      <c r="CO1719" s="9"/>
      <c r="CP1719" s="9"/>
      <c r="CQ1719" s="9"/>
      <c r="CR1719" s="9"/>
      <c r="CS1719" s="9"/>
      <c r="CT1719" s="7"/>
      <c r="CU1719" s="250"/>
      <c r="CV1719" s="250"/>
      <c r="CW1719" s="250"/>
      <c r="CX1719" s="250"/>
      <c r="CY1719" s="250"/>
      <c r="CZ1719" s="250"/>
      <c r="DA1719" s="250"/>
      <c r="DI1719" s="250"/>
    </row>
    <row r="1720" spans="1:113" ht="15" customHeight="1">
      <c r="A1720" s="45"/>
      <c r="B1720" s="45"/>
      <c r="C1720" s="248"/>
      <c r="D1720" s="250"/>
      <c r="E1720" s="250"/>
      <c r="F1720" s="250"/>
      <c r="G1720" s="250"/>
      <c r="H1720" s="250"/>
      <c r="I1720" s="250"/>
      <c r="J1720" s="66"/>
      <c r="L1720" s="250"/>
      <c r="M1720" s="46"/>
      <c r="N1720" s="47"/>
      <c r="P1720" s="45"/>
      <c r="Q1720" s="248"/>
      <c r="R1720" s="250"/>
      <c r="S1720" s="250"/>
      <c r="T1720" s="250"/>
      <c r="U1720" s="250"/>
      <c r="V1720" s="250"/>
      <c r="W1720" s="250"/>
      <c r="X1720" s="66"/>
      <c r="Z1720" s="250"/>
      <c r="AA1720" s="46"/>
      <c r="AD1720" s="45"/>
      <c r="AE1720" s="248"/>
      <c r="AF1720" s="250"/>
      <c r="AG1720" s="250"/>
      <c r="AH1720" s="250"/>
      <c r="AI1720" s="250"/>
      <c r="AJ1720" s="250"/>
      <c r="AK1720" s="250"/>
      <c r="AL1720" s="66"/>
      <c r="AN1720" s="250"/>
      <c r="AO1720" s="46"/>
      <c r="AP1720" s="47"/>
      <c r="AR1720" s="45"/>
      <c r="AS1720" s="250"/>
      <c r="AT1720" s="250"/>
      <c r="AU1720" s="250"/>
      <c r="AV1720" s="250"/>
      <c r="AW1720" s="250"/>
      <c r="AX1720" s="250"/>
      <c r="AY1720" s="250"/>
      <c r="AZ1720" s="33"/>
      <c r="BA1720" s="250"/>
      <c r="BB1720" s="250"/>
      <c r="BC1720" s="250"/>
      <c r="BD1720" s="47"/>
      <c r="BF1720" s="45"/>
      <c r="BG1720" s="250"/>
      <c r="BH1720" s="250"/>
      <c r="BJ1720" s="250"/>
      <c r="BK1720" s="250"/>
      <c r="BL1720" s="250"/>
      <c r="BM1720" s="250"/>
      <c r="BN1720" s="250"/>
      <c r="BO1720" s="250"/>
      <c r="BP1720" s="250"/>
      <c r="BQ1720" s="47"/>
      <c r="BS1720" s="1"/>
      <c r="BT1720" s="45"/>
      <c r="BU1720" s="250"/>
      <c r="BV1720" s="250"/>
      <c r="BW1720" s="250"/>
      <c r="BX1720" s="250"/>
      <c r="BY1720" s="250"/>
      <c r="BZ1720" s="250"/>
      <c r="CA1720" s="250"/>
      <c r="CB1720" s="250"/>
      <c r="CC1720" s="250"/>
      <c r="CD1720" s="250"/>
      <c r="CE1720" s="250"/>
      <c r="CF1720" s="47"/>
      <c r="CH1720" s="45"/>
      <c r="CI1720" s="250"/>
      <c r="CJ1720" s="250"/>
      <c r="CK1720" s="250"/>
      <c r="CL1720" s="250"/>
      <c r="CM1720" s="250"/>
      <c r="CN1720" s="250"/>
      <c r="CO1720" s="250"/>
      <c r="CP1720" s="250"/>
      <c r="CQ1720" s="250"/>
      <c r="CR1720" s="250"/>
      <c r="CS1720" s="250"/>
      <c r="CT1720" s="47"/>
    </row>
    <row r="1721" spans="1:113" ht="15" customHeight="1">
      <c r="A1721" s="45"/>
      <c r="B1721" s="45"/>
      <c r="C1721" s="48" t="s">
        <v>77</v>
      </c>
      <c r="D1721" s="9">
        <f>D1709+R1709+AT1709+BH1709+BV1709</f>
        <v>369300</v>
      </c>
      <c r="E1721" s="9">
        <f>D1721/A1710</f>
        <v>17585.714285714286</v>
      </c>
      <c r="F1721" s="250" t="s">
        <v>69</v>
      </c>
      <c r="G1721" s="311">
        <f>E1721*30</f>
        <v>527571.42857142864</v>
      </c>
      <c r="H1721" s="312"/>
      <c r="I1721" s="250"/>
      <c r="J1721" s="66"/>
      <c r="L1721" s="250"/>
      <c r="M1721" s="46"/>
      <c r="N1721" s="47"/>
      <c r="P1721" s="45"/>
      <c r="Q1721" s="248"/>
      <c r="R1721" s="250"/>
      <c r="S1721" s="250"/>
      <c r="T1721" s="250"/>
      <c r="U1721" s="250"/>
      <c r="V1721" s="250"/>
      <c r="W1721" s="250"/>
      <c r="X1721" s="66"/>
      <c r="Z1721" s="250"/>
      <c r="AA1721" s="46"/>
      <c r="AD1721" s="45"/>
      <c r="AE1721" s="248"/>
      <c r="AF1721" s="250"/>
      <c r="AG1721" s="250"/>
      <c r="AH1721" s="250"/>
      <c r="AI1721" s="250"/>
      <c r="AJ1721" s="250"/>
      <c r="AK1721" s="250"/>
      <c r="AL1721" s="66"/>
      <c r="AN1721" s="250"/>
      <c r="AO1721" s="46"/>
      <c r="AP1721" s="47"/>
      <c r="AR1721" s="45"/>
      <c r="AS1721" s="250"/>
      <c r="AT1721" s="250"/>
      <c r="AU1721" s="250"/>
      <c r="AV1721" s="250"/>
      <c r="AW1721" s="250"/>
      <c r="AX1721" s="250"/>
      <c r="AY1721" s="250"/>
      <c r="AZ1721" s="33"/>
      <c r="BA1721" s="250"/>
      <c r="BB1721" s="250"/>
      <c r="BC1721" s="250"/>
      <c r="BD1721" s="47"/>
      <c r="BF1721" s="45"/>
      <c r="BG1721" s="250"/>
      <c r="BH1721" s="250"/>
      <c r="BJ1721" s="250"/>
      <c r="BK1721" s="250"/>
      <c r="BL1721" s="250"/>
      <c r="BM1721" s="250"/>
      <c r="BN1721" s="250"/>
      <c r="BO1721" s="250"/>
      <c r="BP1721" s="250"/>
      <c r="BQ1721" s="47"/>
      <c r="BS1721" s="1"/>
      <c r="BT1721" s="45"/>
      <c r="BU1721" s="250"/>
      <c r="BV1721" s="250"/>
      <c r="BW1721" s="250"/>
      <c r="BX1721" s="250"/>
      <c r="BY1721" s="250"/>
      <c r="BZ1721" s="250"/>
      <c r="CA1721" s="250"/>
      <c r="CB1721" s="250"/>
      <c r="CC1721" s="250"/>
      <c r="CD1721" s="250"/>
      <c r="CE1721" s="250"/>
      <c r="CF1721" s="47"/>
      <c r="CH1721" s="45"/>
      <c r="CI1721" s="250"/>
      <c r="CJ1721" s="250"/>
      <c r="CK1721" s="250"/>
      <c r="CL1721" s="250"/>
      <c r="CM1721" s="250"/>
      <c r="CN1721" s="250"/>
      <c r="CO1721" s="250"/>
      <c r="CP1721" s="250"/>
      <c r="CQ1721" s="250"/>
      <c r="CR1721" s="250"/>
      <c r="CS1721" s="250"/>
      <c r="CT1721" s="47"/>
    </row>
    <row r="1722" spans="1:113" ht="15" customHeight="1">
      <c r="A1722" s="45"/>
      <c r="B1722" s="45"/>
      <c r="C1722" s="48" t="s">
        <v>79</v>
      </c>
      <c r="D1722" s="9">
        <f>D1721*0.75</f>
        <v>276975</v>
      </c>
      <c r="E1722" s="42">
        <f>D1722/D1721</f>
        <v>0.75</v>
      </c>
      <c r="F1722" s="250"/>
      <c r="G1722" s="250"/>
      <c r="H1722" s="250"/>
      <c r="I1722" s="250"/>
      <c r="J1722" s="66"/>
      <c r="L1722" s="250"/>
      <c r="M1722" s="46"/>
      <c r="N1722" s="47"/>
      <c r="P1722" s="45"/>
      <c r="Q1722" s="248"/>
      <c r="R1722" s="250"/>
      <c r="S1722" s="250"/>
      <c r="T1722" s="250"/>
      <c r="U1722" s="250"/>
      <c r="V1722" s="250"/>
      <c r="W1722" s="250"/>
      <c r="X1722" s="66"/>
      <c r="Z1722" s="250"/>
      <c r="AA1722" s="46"/>
      <c r="AD1722" s="45"/>
      <c r="AE1722" s="248"/>
      <c r="AF1722" s="250"/>
      <c r="AG1722" s="250"/>
      <c r="AH1722" s="250"/>
      <c r="AI1722" s="250"/>
      <c r="AJ1722" s="250"/>
      <c r="AK1722" s="250"/>
      <c r="AL1722" s="66"/>
      <c r="AN1722" s="250"/>
      <c r="AO1722" s="46"/>
      <c r="AP1722" s="47"/>
      <c r="AR1722" s="45"/>
      <c r="AS1722" s="250"/>
      <c r="AT1722" s="250"/>
      <c r="AU1722" s="250"/>
      <c r="AV1722" s="250"/>
      <c r="AW1722" s="250"/>
      <c r="AX1722" s="250"/>
      <c r="AY1722" s="250"/>
      <c r="AZ1722" s="33"/>
      <c r="BA1722" s="250"/>
      <c r="BB1722" s="250"/>
      <c r="BC1722" s="250"/>
      <c r="BD1722" s="47"/>
      <c r="BF1722" s="45"/>
      <c r="BG1722" s="250"/>
      <c r="BH1722" s="250"/>
      <c r="BJ1722" s="250"/>
      <c r="BK1722" s="250"/>
      <c r="BL1722" s="250"/>
      <c r="BM1722" s="250"/>
      <c r="BN1722" s="250"/>
      <c r="BO1722" s="250"/>
      <c r="BP1722" s="250"/>
      <c r="BQ1722" s="47"/>
      <c r="BS1722" s="1"/>
      <c r="BT1722" s="45"/>
      <c r="BU1722" s="250"/>
      <c r="BV1722" s="250"/>
      <c r="BW1722" s="250"/>
      <c r="BX1722" s="250"/>
      <c r="BY1722" s="250"/>
      <c r="BZ1722" s="250"/>
      <c r="CA1722" s="250"/>
      <c r="CB1722" s="250"/>
      <c r="CC1722" s="250"/>
      <c r="CD1722" s="250"/>
      <c r="CE1722" s="250"/>
      <c r="CF1722" s="47"/>
      <c r="CH1722" s="45"/>
      <c r="CI1722" s="250"/>
      <c r="CJ1722" s="250"/>
      <c r="CK1722" s="250"/>
      <c r="CL1722" s="250"/>
      <c r="CM1722" s="250"/>
      <c r="CN1722" s="250"/>
      <c r="CO1722" s="250"/>
      <c r="CP1722" s="250"/>
      <c r="CQ1722" s="250"/>
      <c r="CR1722" s="250"/>
      <c r="CS1722" s="250"/>
      <c r="CT1722" s="47"/>
    </row>
    <row r="1723" spans="1:113" ht="15" customHeight="1">
      <c r="A1723" s="45"/>
      <c r="B1723" s="45"/>
      <c r="C1723" s="48" t="s">
        <v>71</v>
      </c>
      <c r="D1723" s="9">
        <f>L1709+Z1709+BL1712+BZ1712+AX1712</f>
        <v>50141</v>
      </c>
      <c r="E1723" s="42">
        <v>0.03</v>
      </c>
      <c r="F1723" s="250"/>
      <c r="G1723" s="250"/>
      <c r="H1723" s="250"/>
      <c r="I1723" s="250"/>
      <c r="J1723" s="66"/>
      <c r="L1723" s="250"/>
      <c r="M1723" s="46"/>
      <c r="N1723" s="47"/>
      <c r="P1723" s="45"/>
      <c r="Q1723" s="248"/>
      <c r="R1723" s="250"/>
      <c r="S1723" s="250"/>
      <c r="T1723" s="250"/>
      <c r="U1723" s="250"/>
      <c r="V1723" s="250"/>
      <c r="W1723" s="250"/>
      <c r="X1723" s="66"/>
      <c r="Z1723" s="250"/>
      <c r="AA1723" s="46"/>
      <c r="AD1723" s="45"/>
      <c r="AE1723" s="248"/>
      <c r="AF1723" s="250"/>
      <c r="AG1723" s="250"/>
      <c r="AH1723" s="250"/>
      <c r="AI1723" s="250"/>
      <c r="AJ1723" s="250"/>
      <c r="AK1723" s="250"/>
      <c r="AL1723" s="66"/>
      <c r="AN1723" s="250"/>
      <c r="AO1723" s="46"/>
      <c r="AP1723" s="47"/>
      <c r="AR1723" s="45"/>
      <c r="AS1723" s="250"/>
      <c r="AT1723" s="250"/>
      <c r="AU1723" s="250"/>
      <c r="AV1723" s="250"/>
      <c r="AW1723" s="250"/>
      <c r="AX1723" s="250"/>
      <c r="AY1723" s="250"/>
      <c r="AZ1723" s="33"/>
      <c r="BA1723" s="250"/>
      <c r="BB1723" s="250"/>
      <c r="BC1723" s="250"/>
      <c r="BD1723" s="47"/>
      <c r="BF1723" s="45"/>
      <c r="BG1723" s="250"/>
      <c r="BH1723" s="250"/>
      <c r="BJ1723" s="250"/>
      <c r="BK1723" s="250"/>
      <c r="BL1723" s="250"/>
      <c r="BM1723" s="250"/>
      <c r="BN1723" s="250"/>
      <c r="BO1723" s="250"/>
      <c r="BP1723" s="250"/>
      <c r="BQ1723" s="47"/>
      <c r="BS1723" s="1"/>
      <c r="BT1723" s="45"/>
      <c r="BU1723" s="250"/>
      <c r="BV1723" s="250"/>
      <c r="BW1723" s="250"/>
      <c r="BX1723" s="250"/>
      <c r="BY1723" s="250"/>
      <c r="BZ1723" s="250"/>
      <c r="CA1723" s="250"/>
      <c r="CB1723" s="250"/>
      <c r="CC1723" s="250"/>
      <c r="CD1723" s="250"/>
      <c r="CE1723" s="250"/>
      <c r="CF1723" s="47"/>
      <c r="CH1723" s="45"/>
      <c r="CI1723" s="250"/>
      <c r="CJ1723" s="250"/>
      <c r="CK1723" s="250"/>
      <c r="CL1723" s="250"/>
      <c r="CM1723" s="250"/>
      <c r="CN1723" s="250"/>
      <c r="CO1723" s="250"/>
      <c r="CP1723" s="250"/>
      <c r="CQ1723" s="250"/>
      <c r="CR1723" s="250"/>
      <c r="CS1723" s="250"/>
      <c r="CT1723" s="47"/>
    </row>
    <row r="1724" spans="1:113" ht="15" customHeight="1">
      <c r="A1724" s="45"/>
      <c r="B1724" s="45"/>
      <c r="C1724" s="48" t="s">
        <v>73</v>
      </c>
      <c r="D1724" s="9">
        <f>D1722-D1723</f>
        <v>226834</v>
      </c>
      <c r="E1724" s="42">
        <f>D1724/D1721</f>
        <v>0.61422691578662336</v>
      </c>
      <c r="F1724" s="250"/>
      <c r="G1724" s="250"/>
      <c r="H1724" s="250"/>
      <c r="I1724" s="250"/>
      <c r="J1724" s="66"/>
      <c r="L1724" s="250"/>
      <c r="M1724" s="46"/>
      <c r="N1724" s="47"/>
      <c r="P1724" s="45"/>
      <c r="Q1724" s="248"/>
      <c r="R1724" s="250"/>
      <c r="S1724" s="250"/>
      <c r="T1724" s="250"/>
      <c r="U1724" s="250"/>
      <c r="V1724" s="250"/>
      <c r="W1724" s="250"/>
      <c r="X1724" s="66"/>
      <c r="Z1724" s="250"/>
      <c r="AA1724" s="46"/>
      <c r="AD1724" s="45"/>
      <c r="AE1724" s="248"/>
      <c r="AF1724" s="250"/>
      <c r="AG1724" s="250"/>
      <c r="AH1724" s="250"/>
      <c r="AI1724" s="250"/>
      <c r="AJ1724" s="250"/>
      <c r="AK1724" s="250"/>
      <c r="AL1724" s="66"/>
      <c r="AN1724" s="250"/>
      <c r="AO1724" s="46"/>
      <c r="AP1724" s="47"/>
      <c r="AR1724" s="45"/>
      <c r="AS1724" s="250"/>
      <c r="AT1724" s="250"/>
      <c r="AU1724" s="250"/>
      <c r="AV1724" s="250"/>
      <c r="AW1724" s="250"/>
      <c r="AX1724" s="250"/>
      <c r="AY1724" s="250"/>
      <c r="AZ1724" s="33"/>
      <c r="BA1724" s="250"/>
      <c r="BB1724" s="250"/>
      <c r="BC1724" s="250"/>
      <c r="BD1724" s="47"/>
      <c r="BF1724" s="45"/>
      <c r="BG1724" s="250"/>
      <c r="BH1724" s="250"/>
      <c r="BJ1724" s="250"/>
      <c r="BK1724" s="250"/>
      <c r="BL1724" s="250"/>
      <c r="BM1724" s="250"/>
      <c r="BN1724" s="250"/>
      <c r="BO1724" s="250"/>
      <c r="BP1724" s="250"/>
      <c r="BQ1724" s="47"/>
      <c r="BS1724" s="1"/>
      <c r="BT1724" s="45"/>
      <c r="BU1724" s="250"/>
      <c r="BV1724" s="250"/>
      <c r="BW1724" s="250"/>
      <c r="BX1724" s="250"/>
      <c r="BY1724" s="250"/>
      <c r="BZ1724" s="250"/>
      <c r="CA1724" s="250"/>
      <c r="CB1724" s="250"/>
      <c r="CC1724" s="250"/>
      <c r="CD1724" s="250"/>
      <c r="CE1724" s="250"/>
      <c r="CF1724" s="47"/>
      <c r="CH1724" s="45"/>
      <c r="CI1724" s="250"/>
      <c r="CJ1724" s="250"/>
      <c r="CK1724" s="250"/>
      <c r="CL1724" s="250"/>
      <c r="CM1724" s="250"/>
      <c r="CN1724" s="250"/>
      <c r="CO1724" s="250"/>
      <c r="CP1724" s="250"/>
      <c r="CQ1724" s="250"/>
      <c r="CR1724" s="250"/>
      <c r="CS1724" s="250"/>
      <c r="CT1724" s="47"/>
    </row>
    <row r="1725" spans="1:113" ht="15.75" customHeight="1">
      <c r="BS1725" s="1"/>
    </row>
    <row r="1726" spans="1:113" ht="15" customHeight="1">
      <c r="A1726" s="250"/>
      <c r="B1726" s="250"/>
      <c r="C1726" s="250"/>
      <c r="D1726" s="250"/>
      <c r="G1726" s="314"/>
      <c r="H1726" s="312"/>
      <c r="I1726" s="312"/>
      <c r="J1726" s="311"/>
      <c r="K1726" s="312"/>
      <c r="L1726" s="312"/>
      <c r="M1726" s="250"/>
      <c r="N1726" s="250"/>
      <c r="O1726" s="250"/>
      <c r="P1726" s="250"/>
      <c r="Q1726" s="250"/>
      <c r="R1726" s="250"/>
      <c r="U1726" s="314"/>
      <c r="V1726" s="312"/>
      <c r="W1726" s="312"/>
      <c r="X1726" s="311"/>
      <c r="Y1726" s="312"/>
      <c r="Z1726" s="312"/>
      <c r="AA1726" s="250"/>
      <c r="AC1726" s="277"/>
      <c r="AD1726" s="250"/>
      <c r="AE1726" s="250"/>
      <c r="AF1726" s="250"/>
      <c r="AI1726" s="314"/>
      <c r="AJ1726" s="312"/>
      <c r="AK1726" s="312"/>
      <c r="AL1726" s="311"/>
      <c r="AM1726" s="312"/>
      <c r="AN1726" s="312"/>
      <c r="AO1726" s="250"/>
      <c r="AP1726" s="250"/>
      <c r="AQ1726" s="250"/>
      <c r="AR1726" s="313" t="s">
        <v>591</v>
      </c>
      <c r="AS1726" s="310"/>
      <c r="AT1726" s="310"/>
      <c r="AU1726" s="309" t="s">
        <v>592</v>
      </c>
      <c r="AV1726" s="310"/>
      <c r="AW1726" s="310"/>
      <c r="AX1726" s="260"/>
      <c r="AY1726" s="260"/>
      <c r="AZ1726" s="261"/>
      <c r="BA1726" s="260"/>
      <c r="BB1726" s="260"/>
      <c r="BC1726" s="260"/>
      <c r="BD1726" s="262"/>
      <c r="BE1726" s="250"/>
      <c r="BF1726" s="313" t="s">
        <v>591</v>
      </c>
      <c r="BG1726" s="310"/>
      <c r="BH1726" s="310"/>
      <c r="BI1726" s="200" t="s">
        <v>592</v>
      </c>
      <c r="BJ1726" s="260"/>
      <c r="BK1726" s="260"/>
      <c r="BL1726" s="260"/>
      <c r="BM1726" s="260"/>
      <c r="BN1726" s="260"/>
      <c r="BO1726" s="260"/>
      <c r="BP1726" s="260"/>
      <c r="BQ1726" s="262"/>
      <c r="BR1726" s="181"/>
      <c r="BS1726" s="250"/>
      <c r="BT1726" s="313" t="s">
        <v>591</v>
      </c>
      <c r="BU1726" s="310"/>
      <c r="BV1726" s="310"/>
      <c r="BW1726" s="309" t="s">
        <v>592</v>
      </c>
      <c r="BX1726" s="310"/>
      <c r="BY1726" s="310"/>
      <c r="BZ1726" s="260"/>
      <c r="CA1726" s="260"/>
      <c r="CB1726" s="260"/>
      <c r="CC1726" s="260"/>
      <c r="CD1726" s="260"/>
      <c r="CE1726" s="249"/>
      <c r="CG1726" s="80"/>
      <c r="CH1726" s="313" t="s">
        <v>591</v>
      </c>
      <c r="CI1726" s="310"/>
      <c r="CJ1726" s="310"/>
      <c r="CK1726" s="309" t="s">
        <v>592</v>
      </c>
      <c r="CL1726" s="310"/>
      <c r="CM1726" s="310"/>
      <c r="CN1726" s="81"/>
      <c r="CO1726" s="81"/>
      <c r="CP1726" s="81"/>
      <c r="CQ1726" s="81"/>
      <c r="CR1726" s="81"/>
      <c r="CS1726" s="249"/>
    </row>
    <row r="1727" spans="1:113" ht="15" customHeight="1">
      <c r="A1727" s="248"/>
      <c r="B1727" s="248"/>
      <c r="C1727" s="248"/>
      <c r="D1727" s="248"/>
      <c r="E1727" s="248"/>
      <c r="G1727" s="5"/>
      <c r="H1727" s="248"/>
      <c r="I1727" s="248"/>
      <c r="J1727" s="71"/>
      <c r="K1727" s="248"/>
      <c r="L1727" s="248"/>
      <c r="M1727" s="248"/>
      <c r="N1727" s="248"/>
      <c r="O1727" s="248"/>
      <c r="P1727" s="248"/>
      <c r="Q1727" s="248"/>
      <c r="R1727" s="248"/>
      <c r="S1727" s="248"/>
      <c r="U1727" s="5"/>
      <c r="V1727" s="248"/>
      <c r="W1727" s="248"/>
      <c r="X1727" s="71"/>
      <c r="Y1727" s="248"/>
      <c r="Z1727" s="248"/>
      <c r="AA1727" s="248"/>
      <c r="AC1727" s="274"/>
      <c r="AD1727" s="248"/>
      <c r="AE1727" s="248"/>
      <c r="AF1727" s="248"/>
      <c r="AG1727" s="248"/>
      <c r="AI1727" s="5"/>
      <c r="AJ1727" s="248"/>
      <c r="AK1727" s="248"/>
      <c r="AL1727" s="71"/>
      <c r="AM1727" s="248"/>
      <c r="AN1727" s="248"/>
      <c r="AO1727" s="248"/>
      <c r="AP1727" s="248"/>
      <c r="AQ1727" s="248"/>
      <c r="AR1727" s="2" t="s">
        <v>11</v>
      </c>
      <c r="AS1727" s="3" t="s">
        <v>12</v>
      </c>
      <c r="AT1727" s="3" t="s">
        <v>13</v>
      </c>
      <c r="AU1727" s="3" t="s">
        <v>14</v>
      </c>
      <c r="AV1727" s="3" t="s">
        <v>13</v>
      </c>
      <c r="AW1727" s="3" t="s">
        <v>15</v>
      </c>
      <c r="AX1727" s="3" t="s">
        <v>16</v>
      </c>
      <c r="AY1727" s="3" t="s">
        <v>17</v>
      </c>
      <c r="AZ1727" s="4"/>
      <c r="BA1727" s="3" t="s">
        <v>19</v>
      </c>
      <c r="BB1727" s="3" t="s">
        <v>25</v>
      </c>
      <c r="BC1727" s="3" t="s">
        <v>26</v>
      </c>
      <c r="BD1727" s="3" t="s">
        <v>21</v>
      </c>
      <c r="BE1727" s="248"/>
      <c r="BF1727" s="2" t="s">
        <v>11</v>
      </c>
      <c r="BG1727" s="3" t="s">
        <v>12</v>
      </c>
      <c r="BH1727" s="3" t="s">
        <v>13</v>
      </c>
      <c r="BI1727" s="199" t="s">
        <v>14</v>
      </c>
      <c r="BJ1727" s="3" t="s">
        <v>13</v>
      </c>
      <c r="BK1727" s="3" t="s">
        <v>15</v>
      </c>
      <c r="BL1727" s="3" t="s">
        <v>16</v>
      </c>
      <c r="BM1727" s="3" t="s">
        <v>17</v>
      </c>
      <c r="BN1727" s="3" t="s">
        <v>19</v>
      </c>
      <c r="BO1727" s="3" t="s">
        <v>25</v>
      </c>
      <c r="BP1727" s="3" t="s">
        <v>26</v>
      </c>
      <c r="BQ1727" s="3" t="s">
        <v>21</v>
      </c>
      <c r="BS1727" s="248"/>
      <c r="BT1727" s="2" t="s">
        <v>11</v>
      </c>
      <c r="BU1727" s="3" t="s">
        <v>12</v>
      </c>
      <c r="BV1727" s="3" t="s">
        <v>13</v>
      </c>
      <c r="BW1727" s="3" t="s">
        <v>14</v>
      </c>
      <c r="BX1727" s="3" t="s">
        <v>13</v>
      </c>
      <c r="BY1727" s="3" t="s">
        <v>15</v>
      </c>
      <c r="BZ1727" s="3" t="s">
        <v>16</v>
      </c>
      <c r="CA1727" s="3" t="s">
        <v>17</v>
      </c>
      <c r="CB1727" s="3"/>
      <c r="CC1727" s="3" t="s">
        <v>19</v>
      </c>
      <c r="CD1727" s="3" t="s">
        <v>25</v>
      </c>
      <c r="CE1727" s="3" t="s">
        <v>26</v>
      </c>
      <c r="CF1727" s="3" t="s">
        <v>21</v>
      </c>
      <c r="CH1727" s="2" t="s">
        <v>11</v>
      </c>
      <c r="CI1727" s="3" t="s">
        <v>12</v>
      </c>
      <c r="CJ1727" s="3" t="s">
        <v>13</v>
      </c>
      <c r="CK1727" s="3" t="s">
        <v>14</v>
      </c>
      <c r="CL1727" s="3" t="s">
        <v>13</v>
      </c>
      <c r="CM1727" s="3" t="s">
        <v>15</v>
      </c>
      <c r="CN1727" s="3" t="s">
        <v>16</v>
      </c>
      <c r="CO1727" s="3" t="s">
        <v>17</v>
      </c>
      <c r="CP1727" s="3"/>
      <c r="CQ1727" s="3" t="s">
        <v>19</v>
      </c>
      <c r="CR1727" s="3" t="s">
        <v>25</v>
      </c>
      <c r="CS1727" s="3" t="s">
        <v>26</v>
      </c>
      <c r="CT1727" s="3" t="s">
        <v>21</v>
      </c>
      <c r="CU1727" s="248"/>
      <c r="CV1727" s="248"/>
      <c r="CW1727" s="248"/>
      <c r="CX1727" s="248"/>
      <c r="CY1727" s="248"/>
      <c r="CZ1727" s="248"/>
      <c r="DI1727" s="248"/>
    </row>
    <row r="1728" spans="1:113" ht="15" customHeight="1">
      <c r="A1728" s="250"/>
      <c r="B1728" s="250"/>
      <c r="C1728" s="13"/>
      <c r="D1728" s="250"/>
      <c r="E1728" s="250"/>
      <c r="G1728" s="14"/>
      <c r="H1728" s="250"/>
      <c r="I1728" s="250"/>
      <c r="J1728" s="33"/>
      <c r="K1728" s="250"/>
      <c r="L1728" s="250"/>
      <c r="M1728" s="250"/>
      <c r="N1728" s="250"/>
      <c r="O1728" s="250"/>
      <c r="P1728" s="250"/>
      <c r="Q1728" s="13"/>
      <c r="R1728" s="250"/>
      <c r="S1728" s="250"/>
      <c r="U1728" s="14"/>
      <c r="V1728" s="250"/>
      <c r="W1728" s="250"/>
      <c r="X1728" s="33"/>
      <c r="Y1728" s="250"/>
      <c r="Z1728" s="250"/>
      <c r="AA1728" s="250"/>
      <c r="AC1728" s="277"/>
      <c r="AD1728" s="250"/>
      <c r="AE1728" s="13"/>
      <c r="AF1728" s="250"/>
      <c r="AG1728" s="250"/>
      <c r="AI1728" s="14"/>
      <c r="AJ1728" s="250"/>
      <c r="AK1728" s="250"/>
      <c r="AL1728" s="33"/>
      <c r="AM1728" s="250"/>
      <c r="AN1728" s="250"/>
      <c r="AO1728" s="250"/>
      <c r="AP1728" s="250"/>
      <c r="AQ1728" s="250"/>
      <c r="AR1728" s="89">
        <v>45415</v>
      </c>
      <c r="AS1728" s="8">
        <v>447</v>
      </c>
      <c r="AT1728" s="9">
        <v>167</v>
      </c>
      <c r="AU1728" s="9">
        <v>73</v>
      </c>
      <c r="AV1728" s="9">
        <v>22</v>
      </c>
      <c r="AW1728" s="9">
        <v>155</v>
      </c>
      <c r="AX1728" s="9">
        <v>26</v>
      </c>
      <c r="AY1728" s="9">
        <v>35</v>
      </c>
      <c r="AZ1728" s="90"/>
      <c r="BA1728" s="78">
        <v>130</v>
      </c>
      <c r="BB1728" s="9">
        <v>3380</v>
      </c>
      <c r="BC1728" s="10">
        <v>0.20239520958083831</v>
      </c>
      <c r="BD1728" s="7"/>
      <c r="BE1728" s="250"/>
      <c r="BF1728" s="89">
        <v>45415</v>
      </c>
      <c r="BG1728" s="8">
        <v>447</v>
      </c>
      <c r="BH1728" s="9">
        <v>167</v>
      </c>
      <c r="BI1728" s="73">
        <v>73</v>
      </c>
      <c r="BJ1728" s="9">
        <v>22</v>
      </c>
      <c r="BK1728" s="9">
        <v>155</v>
      </c>
      <c r="BL1728" s="9">
        <v>26</v>
      </c>
      <c r="BM1728" s="9">
        <v>35</v>
      </c>
      <c r="BN1728" s="78">
        <v>130</v>
      </c>
      <c r="BO1728" s="9">
        <v>3380</v>
      </c>
      <c r="BP1728" s="10">
        <v>0.20239520958083831</v>
      </c>
      <c r="BQ1728" s="7"/>
      <c r="BS1728" s="250"/>
      <c r="BT1728" s="89">
        <v>45415</v>
      </c>
      <c r="BU1728" s="8">
        <v>447</v>
      </c>
      <c r="BV1728" s="9">
        <v>167</v>
      </c>
      <c r="BW1728" s="9">
        <v>73</v>
      </c>
      <c r="BX1728" s="9">
        <v>22</v>
      </c>
      <c r="BY1728" s="9">
        <v>155</v>
      </c>
      <c r="BZ1728" s="9">
        <v>26</v>
      </c>
      <c r="CA1728" s="9">
        <v>35</v>
      </c>
      <c r="CB1728" s="78"/>
      <c r="CC1728" s="78">
        <v>130</v>
      </c>
      <c r="CD1728" s="9">
        <v>3380</v>
      </c>
      <c r="CE1728" s="10">
        <v>0.20239520958083831</v>
      </c>
      <c r="CF1728" s="7"/>
      <c r="CH1728" s="89">
        <v>45415</v>
      </c>
      <c r="CI1728" s="8">
        <v>447</v>
      </c>
      <c r="CJ1728" s="9">
        <v>167</v>
      </c>
      <c r="CK1728" s="9">
        <v>73</v>
      </c>
      <c r="CL1728" s="9">
        <v>22</v>
      </c>
      <c r="CM1728" s="9">
        <v>155</v>
      </c>
      <c r="CN1728" s="9">
        <v>26</v>
      </c>
      <c r="CO1728" s="9">
        <v>35</v>
      </c>
      <c r="CP1728" s="78"/>
      <c r="CQ1728" s="78">
        <v>130</v>
      </c>
      <c r="CR1728" s="9">
        <v>3380</v>
      </c>
      <c r="CS1728" s="10">
        <v>0.20239520958083831</v>
      </c>
      <c r="CT1728" s="7"/>
      <c r="CU1728" s="250"/>
      <c r="CV1728" s="250"/>
      <c r="CW1728" s="250"/>
      <c r="CX1728" s="250"/>
      <c r="CY1728" s="13"/>
      <c r="CZ1728" s="250"/>
      <c r="DI1728" s="250"/>
    </row>
    <row r="1729" spans="1:113" ht="15" customHeight="1">
      <c r="A1729" s="250"/>
      <c r="B1729" s="250"/>
      <c r="C1729" s="13"/>
      <c r="D1729" s="250"/>
      <c r="E1729" s="250"/>
      <c r="G1729" s="14"/>
      <c r="H1729" s="250"/>
      <c r="I1729" s="250"/>
      <c r="J1729" s="33"/>
      <c r="K1729" s="250"/>
      <c r="L1729" s="250"/>
      <c r="M1729" s="250"/>
      <c r="N1729" s="250"/>
      <c r="O1729" s="250"/>
      <c r="P1729" s="250"/>
      <c r="Q1729" s="13"/>
      <c r="R1729" s="250"/>
      <c r="S1729" s="250"/>
      <c r="U1729" s="14"/>
      <c r="V1729" s="250"/>
      <c r="W1729" s="250"/>
      <c r="X1729" s="33"/>
      <c r="Y1729" s="250"/>
      <c r="Z1729" s="250"/>
      <c r="AA1729" s="250"/>
      <c r="AC1729" s="277"/>
      <c r="AD1729" s="250"/>
      <c r="AE1729" s="13"/>
      <c r="AF1729" s="250"/>
      <c r="AG1729" s="250"/>
      <c r="AI1729" s="14"/>
      <c r="AJ1729" s="250"/>
      <c r="AK1729" s="250"/>
      <c r="AL1729" s="33"/>
      <c r="AM1729" s="250"/>
      <c r="AN1729" s="250"/>
      <c r="AO1729" s="250"/>
      <c r="AP1729" s="250"/>
      <c r="AQ1729" s="250"/>
      <c r="AR1729" s="89">
        <v>45418</v>
      </c>
      <c r="AS1729" s="8">
        <v>564</v>
      </c>
      <c r="AT1729" s="9">
        <f t="shared" ref="AT1729:AT1736" si="3276">IF(AS1729="","",AS1729-AS1728)</f>
        <v>117</v>
      </c>
      <c r="AU1729" s="9">
        <v>96</v>
      </c>
      <c r="AV1729" s="9">
        <f t="shared" ref="AV1729:AV1736" si="3277">IF(AU1729="","",AU1729-AU1728)</f>
        <v>23</v>
      </c>
      <c r="AW1729" s="9">
        <v>165</v>
      </c>
      <c r="AX1729" s="9">
        <f t="shared" ref="AX1729:AX1736" si="3278">IF(AW1729="","",AW1728+AY1728-AW1729)</f>
        <v>25</v>
      </c>
      <c r="AY1729" s="9">
        <v>25</v>
      </c>
      <c r="AZ1729" s="90"/>
      <c r="BA1729" s="78">
        <f t="shared" ref="BA1729:BA1736" si="3279">IF(AS1729="","",BA1728)</f>
        <v>130</v>
      </c>
      <c r="BB1729" s="9">
        <f t="shared" ref="BB1729:BB1736" si="3280">IF(BA1729="","",AX1729*BA1729)</f>
        <v>3250</v>
      </c>
      <c r="BC1729" s="10">
        <f t="shared" ref="BC1729:BC1736" si="3281">IF(BB1729="","",BB1729/(AT1729*100))</f>
        <v>0.27777777777777779</v>
      </c>
      <c r="BD1729" s="7"/>
      <c r="BE1729" s="250"/>
      <c r="BF1729" s="89">
        <v>45418</v>
      </c>
      <c r="BG1729" s="8">
        <v>564</v>
      </c>
      <c r="BH1729" s="9">
        <f t="shared" ref="BH1729:BH1736" si="3282">IF(BG1729="","",BG1729-BG1728)</f>
        <v>117</v>
      </c>
      <c r="BI1729" s="73">
        <v>96</v>
      </c>
      <c r="BJ1729" s="9">
        <f t="shared" ref="BJ1729:BJ1736" si="3283">IF(BI1729="","",BI1729-BI1728)</f>
        <v>23</v>
      </c>
      <c r="BK1729" s="9">
        <v>165</v>
      </c>
      <c r="BL1729" s="9">
        <f t="shared" ref="BL1729:BL1736" si="3284">IF(BK1729="","",BK1728+BM1728-BK1729)</f>
        <v>25</v>
      </c>
      <c r="BM1729" s="9">
        <v>25</v>
      </c>
      <c r="BN1729" s="78">
        <f t="shared" ref="BN1729:BN1736" si="3285">IF(BG1729="","",BN1728)</f>
        <v>130</v>
      </c>
      <c r="BO1729" s="9">
        <f t="shared" ref="BO1729:BO1736" si="3286">IF(BN1729="","",BL1729*BN1729)</f>
        <v>3250</v>
      </c>
      <c r="BP1729" s="10">
        <f t="shared" ref="BP1729:BP1736" si="3287">IF(BO1729="","",BO1729/(BH1729*100))</f>
        <v>0.27777777777777779</v>
      </c>
      <c r="BQ1729" s="7"/>
      <c r="BS1729" s="250"/>
      <c r="BT1729" s="89">
        <v>45418</v>
      </c>
      <c r="BU1729" s="8">
        <v>564</v>
      </c>
      <c r="BV1729" s="9">
        <f t="shared" ref="BV1729:BV1736" si="3288">IF(BU1729="","",BU1729-BU1728)</f>
        <v>117</v>
      </c>
      <c r="BW1729" s="9">
        <v>96</v>
      </c>
      <c r="BX1729" s="9">
        <f t="shared" ref="BX1729:BX1736" si="3289">IF(BW1729="","",BW1729-BW1728)</f>
        <v>23</v>
      </c>
      <c r="BY1729" s="9">
        <v>165</v>
      </c>
      <c r="BZ1729" s="9">
        <f t="shared" ref="BZ1729:BZ1736" si="3290">IF(BY1729="","",BY1728+CA1728-BY1729)</f>
        <v>25</v>
      </c>
      <c r="CA1729" s="9">
        <v>25</v>
      </c>
      <c r="CB1729" s="78"/>
      <c r="CC1729" s="78">
        <f t="shared" ref="CC1729:CC1736" si="3291">IF(BU1729="","",CC1728)</f>
        <v>130</v>
      </c>
      <c r="CD1729" s="9">
        <f t="shared" ref="CD1729:CD1736" si="3292">IF(CC1729="","",BZ1729*CC1729)</f>
        <v>3250</v>
      </c>
      <c r="CE1729" s="10">
        <f t="shared" ref="CE1729:CE1736" si="3293">IF(CD1729="","",CD1729/(BV1729*100))</f>
        <v>0.27777777777777779</v>
      </c>
      <c r="CF1729" s="7"/>
      <c r="CH1729" s="89">
        <v>45418</v>
      </c>
      <c r="CI1729" s="8">
        <v>564</v>
      </c>
      <c r="CJ1729" s="9">
        <f t="shared" ref="CJ1729:CJ1736" si="3294">IF(CI1729="","",CI1729-CI1728)</f>
        <v>117</v>
      </c>
      <c r="CK1729" s="9">
        <v>96</v>
      </c>
      <c r="CL1729" s="9">
        <f t="shared" ref="CL1729:CL1736" si="3295">IF(CK1729="","",CK1729-CK1728)</f>
        <v>23</v>
      </c>
      <c r="CM1729" s="9">
        <v>165</v>
      </c>
      <c r="CN1729" s="9">
        <f t="shared" ref="CN1729:CN1736" si="3296">IF(CM1729="","",CM1728+CO1728-CM1729)</f>
        <v>25</v>
      </c>
      <c r="CO1729" s="9">
        <v>25</v>
      </c>
      <c r="CP1729" s="78"/>
      <c r="CQ1729" s="78">
        <f t="shared" ref="CQ1729:CQ1736" si="3297">IF(CI1729="","",CQ1728)</f>
        <v>130</v>
      </c>
      <c r="CR1729" s="9">
        <f t="shared" ref="CR1729:CR1736" si="3298">IF(CQ1729="","",CN1729*CQ1729)</f>
        <v>3250</v>
      </c>
      <c r="CS1729" s="10">
        <f t="shared" ref="CS1729:CS1736" si="3299">IF(CR1729="","",CR1729/(CJ1729*100))</f>
        <v>0.27777777777777779</v>
      </c>
      <c r="CT1729" s="7"/>
      <c r="CU1729" s="250"/>
      <c r="CV1729" s="250"/>
      <c r="CW1729" s="250"/>
      <c r="CX1729" s="250"/>
      <c r="CY1729" s="13"/>
      <c r="CZ1729" s="250"/>
      <c r="DI1729" s="250"/>
    </row>
    <row r="1730" spans="1:113" ht="15" customHeight="1">
      <c r="A1730" s="250"/>
      <c r="B1730" s="250"/>
      <c r="C1730" s="13"/>
      <c r="D1730" s="250"/>
      <c r="E1730" s="250"/>
      <c r="G1730" s="14"/>
      <c r="H1730" s="250"/>
      <c r="I1730" s="250"/>
      <c r="J1730" s="33"/>
      <c r="K1730" s="250"/>
      <c r="L1730" s="250"/>
      <c r="M1730" s="250"/>
      <c r="N1730" s="250"/>
      <c r="O1730" s="250"/>
      <c r="P1730" s="250"/>
      <c r="Q1730" s="13"/>
      <c r="R1730" s="250"/>
      <c r="S1730" s="250"/>
      <c r="U1730" s="14"/>
      <c r="V1730" s="250"/>
      <c r="W1730" s="250"/>
      <c r="X1730" s="33"/>
      <c r="Y1730" s="250"/>
      <c r="Z1730" s="250"/>
      <c r="AA1730" s="250"/>
      <c r="AC1730" s="277"/>
      <c r="AD1730" s="250"/>
      <c r="AE1730" s="13"/>
      <c r="AF1730" s="250"/>
      <c r="AG1730" s="250"/>
      <c r="AI1730" s="14"/>
      <c r="AJ1730" s="250"/>
      <c r="AK1730" s="250"/>
      <c r="AL1730" s="33"/>
      <c r="AM1730" s="250"/>
      <c r="AN1730" s="250"/>
      <c r="AO1730" s="250"/>
      <c r="AP1730" s="250"/>
      <c r="AQ1730" s="250"/>
      <c r="AR1730" s="15">
        <v>45422</v>
      </c>
      <c r="AS1730" s="8">
        <v>623</v>
      </c>
      <c r="AT1730" s="9">
        <f t="shared" si="3276"/>
        <v>59</v>
      </c>
      <c r="AU1730" s="9">
        <v>110</v>
      </c>
      <c r="AV1730" s="9">
        <f t="shared" si="3277"/>
        <v>14</v>
      </c>
      <c r="AW1730" s="9">
        <v>175</v>
      </c>
      <c r="AX1730" s="9">
        <f t="shared" si="3278"/>
        <v>15</v>
      </c>
      <c r="AY1730" s="9">
        <v>35</v>
      </c>
      <c r="AZ1730" s="90"/>
      <c r="BA1730" s="78">
        <f t="shared" si="3279"/>
        <v>130</v>
      </c>
      <c r="BB1730" s="9">
        <f t="shared" si="3280"/>
        <v>1950</v>
      </c>
      <c r="BC1730" s="10">
        <f t="shared" si="3281"/>
        <v>0.33050847457627119</v>
      </c>
      <c r="BD1730" s="7"/>
      <c r="BE1730" s="250"/>
      <c r="BF1730" s="15">
        <v>45422</v>
      </c>
      <c r="BG1730" s="8">
        <v>623</v>
      </c>
      <c r="BH1730" s="9">
        <f t="shared" si="3282"/>
        <v>59</v>
      </c>
      <c r="BI1730" s="73">
        <v>110</v>
      </c>
      <c r="BJ1730" s="9">
        <f t="shared" si="3283"/>
        <v>14</v>
      </c>
      <c r="BK1730" s="9">
        <v>175</v>
      </c>
      <c r="BL1730" s="9">
        <f t="shared" si="3284"/>
        <v>15</v>
      </c>
      <c r="BM1730" s="9">
        <v>35</v>
      </c>
      <c r="BN1730" s="78">
        <f t="shared" si="3285"/>
        <v>130</v>
      </c>
      <c r="BO1730" s="9">
        <f t="shared" si="3286"/>
        <v>1950</v>
      </c>
      <c r="BP1730" s="10">
        <f t="shared" si="3287"/>
        <v>0.33050847457627119</v>
      </c>
      <c r="BQ1730" s="7"/>
      <c r="BS1730" s="250"/>
      <c r="BT1730" s="15">
        <v>45422</v>
      </c>
      <c r="BU1730" s="8">
        <v>623</v>
      </c>
      <c r="BV1730" s="9">
        <f t="shared" si="3288"/>
        <v>59</v>
      </c>
      <c r="BW1730" s="9">
        <v>110</v>
      </c>
      <c r="BX1730" s="9">
        <f t="shared" si="3289"/>
        <v>14</v>
      </c>
      <c r="BY1730" s="9">
        <v>175</v>
      </c>
      <c r="BZ1730" s="9">
        <f t="shared" si="3290"/>
        <v>15</v>
      </c>
      <c r="CA1730" s="9">
        <v>35</v>
      </c>
      <c r="CB1730" s="78"/>
      <c r="CC1730" s="78">
        <f t="shared" si="3291"/>
        <v>130</v>
      </c>
      <c r="CD1730" s="9">
        <f t="shared" si="3292"/>
        <v>1950</v>
      </c>
      <c r="CE1730" s="10">
        <f t="shared" si="3293"/>
        <v>0.33050847457627119</v>
      </c>
      <c r="CF1730" s="7"/>
      <c r="CH1730" s="15">
        <v>45422</v>
      </c>
      <c r="CI1730" s="8">
        <v>623</v>
      </c>
      <c r="CJ1730" s="9">
        <f t="shared" si="3294"/>
        <v>59</v>
      </c>
      <c r="CK1730" s="9">
        <v>110</v>
      </c>
      <c r="CL1730" s="9">
        <f t="shared" si="3295"/>
        <v>14</v>
      </c>
      <c r="CM1730" s="9">
        <v>175</v>
      </c>
      <c r="CN1730" s="9">
        <f t="shared" si="3296"/>
        <v>15</v>
      </c>
      <c r="CO1730" s="9">
        <v>35</v>
      </c>
      <c r="CP1730" s="78"/>
      <c r="CQ1730" s="78">
        <f t="shared" si="3297"/>
        <v>130</v>
      </c>
      <c r="CR1730" s="9">
        <f t="shared" si="3298"/>
        <v>1950</v>
      </c>
      <c r="CS1730" s="10">
        <f t="shared" si="3299"/>
        <v>0.33050847457627119</v>
      </c>
      <c r="CT1730" s="7"/>
      <c r="CU1730" s="250"/>
      <c r="CV1730" s="250"/>
      <c r="CW1730" s="250"/>
      <c r="CX1730" s="250"/>
      <c r="CY1730" s="13"/>
      <c r="CZ1730" s="250"/>
      <c r="DI1730" s="250"/>
    </row>
    <row r="1731" spans="1:113" ht="15" customHeight="1">
      <c r="A1731" s="250"/>
      <c r="B1731" s="250"/>
      <c r="C1731" s="13"/>
      <c r="D1731" s="250"/>
      <c r="E1731" s="250"/>
      <c r="G1731" s="14"/>
      <c r="H1731" s="250"/>
      <c r="I1731" s="250"/>
      <c r="J1731" s="33"/>
      <c r="K1731" s="250"/>
      <c r="L1731" s="250"/>
      <c r="M1731" s="250"/>
      <c r="N1731" s="250"/>
      <c r="O1731" s="250"/>
      <c r="P1731" s="250"/>
      <c r="Q1731" s="13"/>
      <c r="R1731" s="250"/>
      <c r="S1731" s="250"/>
      <c r="U1731" s="14"/>
      <c r="V1731" s="250"/>
      <c r="W1731" s="250"/>
      <c r="X1731" s="33"/>
      <c r="Y1731" s="250"/>
      <c r="Z1731" s="250"/>
      <c r="AA1731" s="250"/>
      <c r="AC1731" s="277"/>
      <c r="AD1731" s="250"/>
      <c r="AE1731" s="13"/>
      <c r="AF1731" s="250"/>
      <c r="AG1731" s="250"/>
      <c r="AI1731" s="14"/>
      <c r="AJ1731" s="250"/>
      <c r="AK1731" s="250"/>
      <c r="AL1731" s="33"/>
      <c r="AM1731" s="250"/>
      <c r="AN1731" s="250"/>
      <c r="AO1731" s="250"/>
      <c r="AP1731" s="250"/>
      <c r="AQ1731" s="250"/>
      <c r="AR1731" s="15">
        <v>45425</v>
      </c>
      <c r="AS1731" s="8">
        <v>695</v>
      </c>
      <c r="AT1731" s="9">
        <f t="shared" si="3276"/>
        <v>72</v>
      </c>
      <c r="AU1731" s="9">
        <v>129</v>
      </c>
      <c r="AV1731" s="9">
        <f t="shared" si="3277"/>
        <v>19</v>
      </c>
      <c r="AW1731" s="9">
        <v>190</v>
      </c>
      <c r="AX1731" s="9">
        <f t="shared" si="3278"/>
        <v>20</v>
      </c>
      <c r="AY1731" s="9">
        <v>13</v>
      </c>
      <c r="AZ1731" s="90"/>
      <c r="BA1731" s="78">
        <f t="shared" si="3279"/>
        <v>130</v>
      </c>
      <c r="BB1731" s="9">
        <f t="shared" si="3280"/>
        <v>2600</v>
      </c>
      <c r="BC1731" s="10">
        <f t="shared" si="3281"/>
        <v>0.3611111111111111</v>
      </c>
      <c r="BD1731" s="7"/>
      <c r="BE1731" s="250"/>
      <c r="BF1731" s="15">
        <v>45425</v>
      </c>
      <c r="BG1731" s="8">
        <v>695</v>
      </c>
      <c r="BH1731" s="9">
        <f t="shared" si="3282"/>
        <v>72</v>
      </c>
      <c r="BI1731" s="73">
        <v>129</v>
      </c>
      <c r="BJ1731" s="9">
        <f t="shared" si="3283"/>
        <v>19</v>
      </c>
      <c r="BK1731" s="9">
        <v>190</v>
      </c>
      <c r="BL1731" s="9">
        <f t="shared" si="3284"/>
        <v>20</v>
      </c>
      <c r="BM1731" s="9">
        <v>13</v>
      </c>
      <c r="BN1731" s="78">
        <f t="shared" si="3285"/>
        <v>130</v>
      </c>
      <c r="BO1731" s="9">
        <f t="shared" si="3286"/>
        <v>2600</v>
      </c>
      <c r="BP1731" s="10">
        <f t="shared" si="3287"/>
        <v>0.3611111111111111</v>
      </c>
      <c r="BQ1731" s="7"/>
      <c r="BS1731" s="250"/>
      <c r="BT1731" s="15">
        <v>45425</v>
      </c>
      <c r="BU1731" s="8">
        <v>695</v>
      </c>
      <c r="BV1731" s="9">
        <f t="shared" si="3288"/>
        <v>72</v>
      </c>
      <c r="BW1731" s="9">
        <v>129</v>
      </c>
      <c r="BX1731" s="9">
        <f t="shared" si="3289"/>
        <v>19</v>
      </c>
      <c r="BY1731" s="9">
        <v>190</v>
      </c>
      <c r="BZ1731" s="9">
        <f t="shared" si="3290"/>
        <v>20</v>
      </c>
      <c r="CA1731" s="9">
        <v>13</v>
      </c>
      <c r="CB1731" s="78"/>
      <c r="CC1731" s="78">
        <f t="shared" si="3291"/>
        <v>130</v>
      </c>
      <c r="CD1731" s="9">
        <f t="shared" si="3292"/>
        <v>2600</v>
      </c>
      <c r="CE1731" s="10">
        <f t="shared" si="3293"/>
        <v>0.3611111111111111</v>
      </c>
      <c r="CF1731" s="7"/>
      <c r="CH1731" s="15">
        <v>45425</v>
      </c>
      <c r="CI1731" s="8">
        <v>695</v>
      </c>
      <c r="CJ1731" s="9">
        <f t="shared" si="3294"/>
        <v>72</v>
      </c>
      <c r="CK1731" s="9">
        <v>129</v>
      </c>
      <c r="CL1731" s="9">
        <f t="shared" si="3295"/>
        <v>19</v>
      </c>
      <c r="CM1731" s="9">
        <v>190</v>
      </c>
      <c r="CN1731" s="9">
        <f t="shared" si="3296"/>
        <v>20</v>
      </c>
      <c r="CO1731" s="9">
        <v>13</v>
      </c>
      <c r="CP1731" s="78"/>
      <c r="CQ1731" s="78">
        <f t="shared" si="3297"/>
        <v>130</v>
      </c>
      <c r="CR1731" s="9">
        <f t="shared" si="3298"/>
        <v>2600</v>
      </c>
      <c r="CS1731" s="10">
        <f t="shared" si="3299"/>
        <v>0.3611111111111111</v>
      </c>
      <c r="CT1731" s="7"/>
      <c r="CU1731" s="250"/>
      <c r="CV1731" s="250"/>
      <c r="CW1731" s="250"/>
      <c r="CX1731" s="250"/>
      <c r="CY1731" s="13"/>
      <c r="CZ1731" s="250"/>
      <c r="DI1731" s="250"/>
    </row>
    <row r="1732" spans="1:113" ht="15" customHeight="1">
      <c r="A1732" s="250"/>
      <c r="B1732" s="250"/>
      <c r="C1732" s="13"/>
      <c r="D1732" s="250"/>
      <c r="E1732" s="250"/>
      <c r="G1732" s="14"/>
      <c r="H1732" s="250"/>
      <c r="I1732" s="250"/>
      <c r="J1732" s="33"/>
      <c r="K1732" s="250"/>
      <c r="L1732" s="250"/>
      <c r="M1732" s="250"/>
      <c r="N1732" s="250"/>
      <c r="O1732" s="250"/>
      <c r="P1732" s="250"/>
      <c r="Q1732" s="13"/>
      <c r="R1732" s="250"/>
      <c r="S1732" s="250"/>
      <c r="U1732" s="14"/>
      <c r="V1732" s="250"/>
      <c r="W1732" s="250"/>
      <c r="X1732" s="33"/>
      <c r="Y1732" s="250"/>
      <c r="Z1732" s="250"/>
      <c r="AA1732" s="250"/>
      <c r="AC1732" s="277"/>
      <c r="AD1732" s="250"/>
      <c r="AE1732" s="13"/>
      <c r="AF1732" s="250"/>
      <c r="AG1732" s="250"/>
      <c r="AI1732" s="14"/>
      <c r="AJ1732" s="250"/>
      <c r="AK1732" s="250"/>
      <c r="AL1732" s="33"/>
      <c r="AM1732" s="250"/>
      <c r="AN1732" s="250"/>
      <c r="AO1732" s="250"/>
      <c r="AP1732" s="250"/>
      <c r="AQ1732" s="250"/>
      <c r="AR1732" s="89" t="e">
        <f t="shared" ref="AR1732:AR1736" si="3300">IF(#REF!="","",#REF!)</f>
        <v>#REF!</v>
      </c>
      <c r="AS1732" s="8">
        <v>715</v>
      </c>
      <c r="AT1732" s="9">
        <f t="shared" si="3276"/>
        <v>20</v>
      </c>
      <c r="AU1732" s="9">
        <v>133</v>
      </c>
      <c r="AV1732" s="9">
        <f t="shared" si="3277"/>
        <v>4</v>
      </c>
      <c r="AW1732" s="9">
        <v>198</v>
      </c>
      <c r="AX1732" s="9">
        <f t="shared" si="3278"/>
        <v>5</v>
      </c>
      <c r="AY1732" s="9">
        <v>10</v>
      </c>
      <c r="AZ1732" s="90"/>
      <c r="BA1732" s="78">
        <f t="shared" si="3279"/>
        <v>130</v>
      </c>
      <c r="BB1732" s="9">
        <f t="shared" si="3280"/>
        <v>650</v>
      </c>
      <c r="BC1732" s="10">
        <f t="shared" si="3281"/>
        <v>0.32500000000000001</v>
      </c>
      <c r="BD1732" s="7"/>
      <c r="BE1732" s="250"/>
      <c r="BF1732" s="89" t="e">
        <f t="shared" ref="BF1732:BF1736" si="3301">IF(#REF!="","",#REF!)</f>
        <v>#REF!</v>
      </c>
      <c r="BG1732" s="8">
        <v>715</v>
      </c>
      <c r="BH1732" s="9">
        <f t="shared" si="3282"/>
        <v>20</v>
      </c>
      <c r="BI1732" s="73">
        <v>133</v>
      </c>
      <c r="BJ1732" s="9">
        <f t="shared" si="3283"/>
        <v>4</v>
      </c>
      <c r="BK1732" s="9">
        <v>198</v>
      </c>
      <c r="BL1732" s="9">
        <f t="shared" si="3284"/>
        <v>5</v>
      </c>
      <c r="BM1732" s="9">
        <v>10</v>
      </c>
      <c r="BN1732" s="78">
        <f t="shared" si="3285"/>
        <v>130</v>
      </c>
      <c r="BO1732" s="9">
        <f t="shared" si="3286"/>
        <v>650</v>
      </c>
      <c r="BP1732" s="10">
        <f t="shared" si="3287"/>
        <v>0.32500000000000001</v>
      </c>
      <c r="BQ1732" s="7"/>
      <c r="BS1732" s="250"/>
      <c r="BT1732" s="89" t="e">
        <f t="shared" ref="BT1732:BT1736" si="3302">IF(#REF!="","",#REF!)</f>
        <v>#REF!</v>
      </c>
      <c r="BU1732" s="8">
        <v>715</v>
      </c>
      <c r="BV1732" s="9">
        <f t="shared" si="3288"/>
        <v>20</v>
      </c>
      <c r="BW1732" s="9">
        <v>133</v>
      </c>
      <c r="BX1732" s="9">
        <f t="shared" si="3289"/>
        <v>4</v>
      </c>
      <c r="BY1732" s="9">
        <v>198</v>
      </c>
      <c r="BZ1732" s="9">
        <f t="shared" si="3290"/>
        <v>5</v>
      </c>
      <c r="CA1732" s="9">
        <v>10</v>
      </c>
      <c r="CB1732" s="78"/>
      <c r="CC1732" s="78">
        <f t="shared" si="3291"/>
        <v>130</v>
      </c>
      <c r="CD1732" s="9">
        <f t="shared" si="3292"/>
        <v>650</v>
      </c>
      <c r="CE1732" s="10">
        <f t="shared" si="3293"/>
        <v>0.32500000000000001</v>
      </c>
      <c r="CF1732" s="7"/>
      <c r="CH1732" s="89" t="e">
        <f>IF(#REF!="","",#REF!)</f>
        <v>#REF!</v>
      </c>
      <c r="CI1732" s="8">
        <v>715</v>
      </c>
      <c r="CJ1732" s="9">
        <f t="shared" si="3294"/>
        <v>20</v>
      </c>
      <c r="CK1732" s="9">
        <v>133</v>
      </c>
      <c r="CL1732" s="9">
        <f t="shared" si="3295"/>
        <v>4</v>
      </c>
      <c r="CM1732" s="9">
        <v>198</v>
      </c>
      <c r="CN1732" s="9">
        <f t="shared" si="3296"/>
        <v>5</v>
      </c>
      <c r="CO1732" s="9">
        <v>10</v>
      </c>
      <c r="CP1732" s="78"/>
      <c r="CQ1732" s="78">
        <f t="shared" si="3297"/>
        <v>130</v>
      </c>
      <c r="CR1732" s="9">
        <f t="shared" si="3298"/>
        <v>650</v>
      </c>
      <c r="CS1732" s="10">
        <f t="shared" si="3299"/>
        <v>0.32500000000000001</v>
      </c>
      <c r="CT1732" s="7"/>
      <c r="CU1732" s="250"/>
      <c r="CV1732" s="250"/>
      <c r="CW1732" s="250"/>
      <c r="CX1732" s="250"/>
      <c r="CY1732" s="13"/>
      <c r="CZ1732" s="250"/>
      <c r="DI1732" s="250"/>
    </row>
    <row r="1733" spans="1:113" ht="15" customHeight="1">
      <c r="A1733" s="250"/>
      <c r="B1733" s="250"/>
      <c r="C1733" s="13"/>
      <c r="D1733" s="250"/>
      <c r="E1733" s="250"/>
      <c r="G1733" s="14"/>
      <c r="H1733" s="250"/>
      <c r="I1733" s="250"/>
      <c r="J1733" s="33"/>
      <c r="K1733" s="250"/>
      <c r="L1733" s="250"/>
      <c r="M1733" s="250"/>
      <c r="N1733" s="250"/>
      <c r="O1733" s="250"/>
      <c r="P1733" s="250"/>
      <c r="Q1733" s="13"/>
      <c r="R1733" s="250"/>
      <c r="S1733" s="250"/>
      <c r="U1733" s="14"/>
      <c r="V1733" s="250"/>
      <c r="W1733" s="250"/>
      <c r="X1733" s="33"/>
      <c r="Y1733" s="250"/>
      <c r="Z1733" s="250"/>
      <c r="AA1733" s="250"/>
      <c r="AC1733" s="277"/>
      <c r="AD1733" s="250"/>
      <c r="AE1733" s="13"/>
      <c r="AF1733" s="250"/>
      <c r="AG1733" s="250"/>
      <c r="AI1733" s="14"/>
      <c r="AJ1733" s="250"/>
      <c r="AK1733" s="250"/>
      <c r="AL1733" s="33"/>
      <c r="AM1733" s="250"/>
      <c r="AN1733" s="250"/>
      <c r="AO1733" s="250"/>
      <c r="AP1733" s="250"/>
      <c r="AQ1733" s="250"/>
      <c r="AR1733" s="89" t="e">
        <f t="shared" si="3300"/>
        <v>#REF!</v>
      </c>
      <c r="AS1733" s="8">
        <v>882</v>
      </c>
      <c r="AT1733" s="9">
        <f t="shared" si="3276"/>
        <v>167</v>
      </c>
      <c r="AU1733" s="9">
        <v>159</v>
      </c>
      <c r="AV1733" s="9">
        <f t="shared" si="3277"/>
        <v>26</v>
      </c>
      <c r="AW1733" s="9">
        <v>178</v>
      </c>
      <c r="AX1733" s="9">
        <f t="shared" si="3278"/>
        <v>30</v>
      </c>
      <c r="AY1733" s="9">
        <v>33</v>
      </c>
      <c r="AZ1733" s="90"/>
      <c r="BA1733" s="78">
        <f t="shared" si="3279"/>
        <v>130</v>
      </c>
      <c r="BB1733" s="9">
        <f t="shared" si="3280"/>
        <v>3900</v>
      </c>
      <c r="BC1733" s="10">
        <f t="shared" si="3281"/>
        <v>0.23353293413173654</v>
      </c>
      <c r="BD1733" s="7"/>
      <c r="BE1733" s="250"/>
      <c r="BF1733" s="89" t="e">
        <f t="shared" si="3301"/>
        <v>#REF!</v>
      </c>
      <c r="BG1733" s="8">
        <v>882</v>
      </c>
      <c r="BH1733" s="9">
        <f t="shared" si="3282"/>
        <v>167</v>
      </c>
      <c r="BI1733" s="73">
        <v>159</v>
      </c>
      <c r="BJ1733" s="9">
        <f t="shared" si="3283"/>
        <v>26</v>
      </c>
      <c r="BK1733" s="9">
        <v>178</v>
      </c>
      <c r="BL1733" s="9">
        <f t="shared" si="3284"/>
        <v>30</v>
      </c>
      <c r="BM1733" s="9">
        <v>33</v>
      </c>
      <c r="BN1733" s="78">
        <f t="shared" si="3285"/>
        <v>130</v>
      </c>
      <c r="BO1733" s="9">
        <f t="shared" si="3286"/>
        <v>3900</v>
      </c>
      <c r="BP1733" s="10">
        <f t="shared" si="3287"/>
        <v>0.23353293413173654</v>
      </c>
      <c r="BQ1733" s="7"/>
      <c r="BS1733" s="250"/>
      <c r="BT1733" s="89" t="e">
        <f t="shared" si="3302"/>
        <v>#REF!</v>
      </c>
      <c r="BU1733" s="8">
        <v>882</v>
      </c>
      <c r="BV1733" s="9">
        <f t="shared" si="3288"/>
        <v>167</v>
      </c>
      <c r="BW1733" s="9">
        <v>159</v>
      </c>
      <c r="BX1733" s="9">
        <f t="shared" si="3289"/>
        <v>26</v>
      </c>
      <c r="BY1733" s="9">
        <v>178</v>
      </c>
      <c r="BZ1733" s="9">
        <f t="shared" si="3290"/>
        <v>30</v>
      </c>
      <c r="CA1733" s="9">
        <v>33</v>
      </c>
      <c r="CB1733" s="78"/>
      <c r="CC1733" s="78">
        <f t="shared" si="3291"/>
        <v>130</v>
      </c>
      <c r="CD1733" s="9">
        <f t="shared" si="3292"/>
        <v>3900</v>
      </c>
      <c r="CE1733" s="10">
        <f t="shared" si="3293"/>
        <v>0.23353293413173654</v>
      </c>
      <c r="CF1733" s="7"/>
      <c r="CH1733" s="89" t="e">
        <f>IF(#REF!="","",#REF!)</f>
        <v>#REF!</v>
      </c>
      <c r="CI1733" s="8">
        <v>882</v>
      </c>
      <c r="CJ1733" s="9">
        <f t="shared" si="3294"/>
        <v>167</v>
      </c>
      <c r="CK1733" s="9">
        <v>159</v>
      </c>
      <c r="CL1733" s="9">
        <f t="shared" si="3295"/>
        <v>26</v>
      </c>
      <c r="CM1733" s="9">
        <v>178</v>
      </c>
      <c r="CN1733" s="9">
        <f t="shared" si="3296"/>
        <v>30</v>
      </c>
      <c r="CO1733" s="9">
        <v>33</v>
      </c>
      <c r="CP1733" s="78"/>
      <c r="CQ1733" s="78">
        <f t="shared" si="3297"/>
        <v>130</v>
      </c>
      <c r="CR1733" s="9">
        <f t="shared" si="3298"/>
        <v>3900</v>
      </c>
      <c r="CS1733" s="10">
        <f t="shared" si="3299"/>
        <v>0.23353293413173654</v>
      </c>
      <c r="CT1733" s="7"/>
      <c r="CU1733" s="250"/>
      <c r="CV1733" s="250"/>
      <c r="CW1733" s="250"/>
      <c r="CX1733" s="250"/>
      <c r="CY1733" s="13"/>
      <c r="CZ1733" s="250"/>
      <c r="DI1733" s="250"/>
    </row>
    <row r="1734" spans="1:113" ht="15" customHeight="1">
      <c r="A1734" s="250"/>
      <c r="B1734" s="250"/>
      <c r="C1734" s="13"/>
      <c r="D1734" s="250"/>
      <c r="E1734" s="250"/>
      <c r="G1734" s="14"/>
      <c r="H1734" s="250"/>
      <c r="I1734" s="250"/>
      <c r="J1734" s="33"/>
      <c r="K1734" s="250"/>
      <c r="L1734" s="250"/>
      <c r="M1734" s="250"/>
      <c r="N1734" s="250"/>
      <c r="O1734" s="250"/>
      <c r="P1734" s="250"/>
      <c r="Q1734" s="13"/>
      <c r="R1734" s="250"/>
      <c r="S1734" s="250"/>
      <c r="U1734" s="14"/>
      <c r="V1734" s="250"/>
      <c r="W1734" s="250"/>
      <c r="X1734" s="33"/>
      <c r="Y1734" s="250"/>
      <c r="Z1734" s="250"/>
      <c r="AA1734" s="250"/>
      <c r="AC1734" s="277"/>
      <c r="AD1734" s="250"/>
      <c r="AE1734" s="13"/>
      <c r="AF1734" s="250"/>
      <c r="AG1734" s="250"/>
      <c r="AI1734" s="14"/>
      <c r="AJ1734" s="250"/>
      <c r="AK1734" s="250"/>
      <c r="AL1734" s="33"/>
      <c r="AM1734" s="250"/>
      <c r="AN1734" s="250"/>
      <c r="AO1734" s="250"/>
      <c r="AP1734" s="250"/>
      <c r="AQ1734" s="250"/>
      <c r="AR1734" s="89" t="e">
        <f t="shared" si="3300"/>
        <v>#REF!</v>
      </c>
      <c r="AS1734" s="8">
        <v>945</v>
      </c>
      <c r="AT1734" s="9">
        <f t="shared" si="3276"/>
        <v>63</v>
      </c>
      <c r="AU1734" s="9">
        <v>167</v>
      </c>
      <c r="AV1734" s="9">
        <f t="shared" si="3277"/>
        <v>8</v>
      </c>
      <c r="AW1734" s="9">
        <v>201</v>
      </c>
      <c r="AX1734" s="9">
        <f t="shared" si="3278"/>
        <v>10</v>
      </c>
      <c r="AY1734" s="9">
        <v>13</v>
      </c>
      <c r="AZ1734" s="90"/>
      <c r="BA1734" s="78">
        <f t="shared" si="3279"/>
        <v>130</v>
      </c>
      <c r="BB1734" s="9">
        <f t="shared" si="3280"/>
        <v>1300</v>
      </c>
      <c r="BC1734" s="10">
        <f t="shared" si="3281"/>
        <v>0.20634920634920634</v>
      </c>
      <c r="BD1734" s="7"/>
      <c r="BE1734" s="250"/>
      <c r="BF1734" s="89" t="e">
        <f t="shared" si="3301"/>
        <v>#REF!</v>
      </c>
      <c r="BG1734" s="8">
        <v>945</v>
      </c>
      <c r="BH1734" s="9">
        <f t="shared" si="3282"/>
        <v>63</v>
      </c>
      <c r="BI1734" s="73">
        <v>167</v>
      </c>
      <c r="BJ1734" s="9">
        <f t="shared" si="3283"/>
        <v>8</v>
      </c>
      <c r="BK1734" s="9">
        <v>201</v>
      </c>
      <c r="BL1734" s="9">
        <f t="shared" si="3284"/>
        <v>10</v>
      </c>
      <c r="BM1734" s="9">
        <v>13</v>
      </c>
      <c r="BN1734" s="78">
        <f t="shared" si="3285"/>
        <v>130</v>
      </c>
      <c r="BO1734" s="9">
        <f t="shared" si="3286"/>
        <v>1300</v>
      </c>
      <c r="BP1734" s="10">
        <f t="shared" si="3287"/>
        <v>0.20634920634920634</v>
      </c>
      <c r="BQ1734" s="7"/>
      <c r="BS1734" s="250"/>
      <c r="BT1734" s="89" t="e">
        <f t="shared" si="3302"/>
        <v>#REF!</v>
      </c>
      <c r="BU1734" s="8">
        <v>945</v>
      </c>
      <c r="BV1734" s="9">
        <f t="shared" si="3288"/>
        <v>63</v>
      </c>
      <c r="BW1734" s="9">
        <v>167</v>
      </c>
      <c r="BX1734" s="9">
        <f t="shared" si="3289"/>
        <v>8</v>
      </c>
      <c r="BY1734" s="9">
        <v>201</v>
      </c>
      <c r="BZ1734" s="9">
        <f t="shared" si="3290"/>
        <v>10</v>
      </c>
      <c r="CA1734" s="9">
        <v>13</v>
      </c>
      <c r="CB1734" s="78"/>
      <c r="CC1734" s="78">
        <f t="shared" si="3291"/>
        <v>130</v>
      </c>
      <c r="CD1734" s="9">
        <f t="shared" si="3292"/>
        <v>1300</v>
      </c>
      <c r="CE1734" s="10">
        <f t="shared" si="3293"/>
        <v>0.20634920634920634</v>
      </c>
      <c r="CF1734" s="7"/>
      <c r="CH1734" s="89" t="e">
        <f>IF(#REF!="","",#REF!)</f>
        <v>#REF!</v>
      </c>
      <c r="CI1734" s="8">
        <v>945</v>
      </c>
      <c r="CJ1734" s="9">
        <f t="shared" si="3294"/>
        <v>63</v>
      </c>
      <c r="CK1734" s="9">
        <v>167</v>
      </c>
      <c r="CL1734" s="9">
        <f t="shared" si="3295"/>
        <v>8</v>
      </c>
      <c r="CM1734" s="9">
        <v>201</v>
      </c>
      <c r="CN1734" s="9">
        <f t="shared" si="3296"/>
        <v>10</v>
      </c>
      <c r="CO1734" s="9">
        <v>13</v>
      </c>
      <c r="CP1734" s="78"/>
      <c r="CQ1734" s="78">
        <f t="shared" si="3297"/>
        <v>130</v>
      </c>
      <c r="CR1734" s="9">
        <f t="shared" si="3298"/>
        <v>1300</v>
      </c>
      <c r="CS1734" s="10">
        <f t="shared" si="3299"/>
        <v>0.20634920634920634</v>
      </c>
      <c r="CT1734" s="7"/>
      <c r="CU1734" s="250"/>
      <c r="CV1734" s="250"/>
      <c r="CW1734" s="250"/>
      <c r="CX1734" s="250"/>
      <c r="CY1734" s="13"/>
      <c r="CZ1734" s="250"/>
      <c r="DI1734" s="250"/>
    </row>
    <row r="1735" spans="1:113" ht="15" customHeight="1">
      <c r="A1735" s="250"/>
      <c r="B1735" s="250"/>
      <c r="C1735" s="13"/>
      <c r="D1735" s="250"/>
      <c r="E1735" s="250"/>
      <c r="G1735" s="14"/>
      <c r="H1735" s="250"/>
      <c r="I1735" s="250"/>
      <c r="J1735" s="33"/>
      <c r="K1735" s="250"/>
      <c r="L1735" s="250"/>
      <c r="M1735" s="250"/>
      <c r="N1735" s="250"/>
      <c r="O1735" s="250"/>
      <c r="P1735" s="250"/>
      <c r="Q1735" s="13"/>
      <c r="R1735" s="250"/>
      <c r="S1735" s="250"/>
      <c r="U1735" s="14"/>
      <c r="V1735" s="250"/>
      <c r="W1735" s="250"/>
      <c r="X1735" s="33"/>
      <c r="Y1735" s="250"/>
      <c r="Z1735" s="250"/>
      <c r="AA1735" s="250"/>
      <c r="AC1735" s="277"/>
      <c r="AD1735" s="250"/>
      <c r="AE1735" s="13"/>
      <c r="AF1735" s="250"/>
      <c r="AG1735" s="250"/>
      <c r="AI1735" s="14"/>
      <c r="AJ1735" s="250"/>
      <c r="AK1735" s="250"/>
      <c r="AL1735" s="33"/>
      <c r="AM1735" s="250"/>
      <c r="AN1735" s="250"/>
      <c r="AO1735" s="250"/>
      <c r="AP1735" s="250"/>
      <c r="AQ1735" s="250"/>
      <c r="AR1735" s="89" t="e">
        <f t="shared" si="3300"/>
        <v>#REF!</v>
      </c>
      <c r="AS1735" s="9">
        <v>1039</v>
      </c>
      <c r="AT1735" s="9">
        <f t="shared" si="3276"/>
        <v>94</v>
      </c>
      <c r="AU1735" s="9">
        <v>185</v>
      </c>
      <c r="AV1735" s="9">
        <f t="shared" si="3277"/>
        <v>18</v>
      </c>
      <c r="AW1735" s="9">
        <v>196</v>
      </c>
      <c r="AX1735" s="9">
        <f t="shared" si="3278"/>
        <v>18</v>
      </c>
      <c r="AY1735" s="9">
        <v>18</v>
      </c>
      <c r="AZ1735" s="90"/>
      <c r="BA1735" s="78">
        <f t="shared" si="3279"/>
        <v>130</v>
      </c>
      <c r="BB1735" s="9">
        <f t="shared" si="3280"/>
        <v>2340</v>
      </c>
      <c r="BC1735" s="10">
        <f t="shared" si="3281"/>
        <v>0.24893617021276596</v>
      </c>
      <c r="BD1735" s="7"/>
      <c r="BE1735" s="250"/>
      <c r="BF1735" s="89" t="e">
        <f t="shared" si="3301"/>
        <v>#REF!</v>
      </c>
      <c r="BG1735" s="9">
        <v>1039</v>
      </c>
      <c r="BH1735" s="9">
        <f t="shared" si="3282"/>
        <v>94</v>
      </c>
      <c r="BI1735" s="73">
        <v>185</v>
      </c>
      <c r="BJ1735" s="9">
        <f t="shared" si="3283"/>
        <v>18</v>
      </c>
      <c r="BK1735" s="9">
        <v>196</v>
      </c>
      <c r="BL1735" s="9">
        <f t="shared" si="3284"/>
        <v>18</v>
      </c>
      <c r="BM1735" s="9">
        <v>18</v>
      </c>
      <c r="BN1735" s="78">
        <f t="shared" si="3285"/>
        <v>130</v>
      </c>
      <c r="BO1735" s="9">
        <f t="shared" si="3286"/>
        <v>2340</v>
      </c>
      <c r="BP1735" s="10">
        <f t="shared" si="3287"/>
        <v>0.24893617021276596</v>
      </c>
      <c r="BQ1735" s="7"/>
      <c r="BS1735" s="250"/>
      <c r="BT1735" s="89" t="e">
        <f t="shared" si="3302"/>
        <v>#REF!</v>
      </c>
      <c r="BU1735" s="9">
        <v>1039</v>
      </c>
      <c r="BV1735" s="9">
        <f t="shared" si="3288"/>
        <v>94</v>
      </c>
      <c r="BW1735" s="9">
        <v>185</v>
      </c>
      <c r="BX1735" s="9">
        <f t="shared" si="3289"/>
        <v>18</v>
      </c>
      <c r="BY1735" s="9">
        <v>196</v>
      </c>
      <c r="BZ1735" s="9">
        <f t="shared" si="3290"/>
        <v>18</v>
      </c>
      <c r="CA1735" s="9">
        <v>18</v>
      </c>
      <c r="CB1735" s="78"/>
      <c r="CC1735" s="78">
        <f t="shared" si="3291"/>
        <v>130</v>
      </c>
      <c r="CD1735" s="9">
        <f t="shared" si="3292"/>
        <v>2340</v>
      </c>
      <c r="CE1735" s="10">
        <f t="shared" si="3293"/>
        <v>0.24893617021276596</v>
      </c>
      <c r="CF1735" s="7"/>
      <c r="CH1735" s="89" t="e">
        <f>IF(#REF!="","",#REF!)</f>
        <v>#REF!</v>
      </c>
      <c r="CI1735" s="9">
        <v>1039</v>
      </c>
      <c r="CJ1735" s="9">
        <f t="shared" si="3294"/>
        <v>94</v>
      </c>
      <c r="CK1735" s="9">
        <v>185</v>
      </c>
      <c r="CL1735" s="9">
        <f t="shared" si="3295"/>
        <v>18</v>
      </c>
      <c r="CM1735" s="9">
        <v>196</v>
      </c>
      <c r="CN1735" s="9">
        <f t="shared" si="3296"/>
        <v>18</v>
      </c>
      <c r="CO1735" s="9">
        <v>18</v>
      </c>
      <c r="CP1735" s="78"/>
      <c r="CQ1735" s="78">
        <f t="shared" si="3297"/>
        <v>130</v>
      </c>
      <c r="CR1735" s="9">
        <f t="shared" si="3298"/>
        <v>2340</v>
      </c>
      <c r="CS1735" s="10">
        <f t="shared" si="3299"/>
        <v>0.24893617021276596</v>
      </c>
      <c r="CT1735" s="7"/>
      <c r="CU1735" s="250"/>
      <c r="CV1735" s="250"/>
      <c r="CW1735" s="250"/>
      <c r="CX1735" s="250"/>
      <c r="CY1735" s="13"/>
      <c r="CZ1735" s="250"/>
      <c r="DI1735" s="250"/>
    </row>
    <row r="1736" spans="1:113" ht="15" customHeight="1">
      <c r="A1736" s="250"/>
      <c r="B1736" s="250"/>
      <c r="C1736" s="13"/>
      <c r="D1736" s="250"/>
      <c r="E1736" s="250"/>
      <c r="G1736" s="14"/>
      <c r="H1736" s="250"/>
      <c r="I1736" s="250"/>
      <c r="J1736" s="33"/>
      <c r="K1736" s="250"/>
      <c r="L1736" s="250"/>
      <c r="M1736" s="250"/>
      <c r="N1736" s="250"/>
      <c r="O1736" s="250"/>
      <c r="P1736" s="250"/>
      <c r="Q1736" s="13"/>
      <c r="R1736" s="250"/>
      <c r="S1736" s="250"/>
      <c r="U1736" s="14"/>
      <c r="V1736" s="250"/>
      <c r="W1736" s="250"/>
      <c r="X1736" s="33"/>
      <c r="Y1736" s="250"/>
      <c r="Z1736" s="250"/>
      <c r="AA1736" s="250"/>
      <c r="AC1736" s="277"/>
      <c r="AD1736" s="250"/>
      <c r="AE1736" s="13"/>
      <c r="AF1736" s="250"/>
      <c r="AG1736" s="250"/>
      <c r="AI1736" s="14"/>
      <c r="AJ1736" s="250"/>
      <c r="AK1736" s="250"/>
      <c r="AL1736" s="33"/>
      <c r="AM1736" s="250"/>
      <c r="AN1736" s="250"/>
      <c r="AO1736" s="250"/>
      <c r="AP1736" s="250"/>
      <c r="AQ1736" s="250"/>
      <c r="AR1736" s="89" t="e">
        <f t="shared" si="3300"/>
        <v>#REF!</v>
      </c>
      <c r="AS1736" s="9">
        <v>1052</v>
      </c>
      <c r="AT1736" s="9">
        <f t="shared" si="3276"/>
        <v>13</v>
      </c>
      <c r="AU1736" s="9">
        <v>192</v>
      </c>
      <c r="AV1736" s="9">
        <f t="shared" si="3277"/>
        <v>7</v>
      </c>
      <c r="AW1736" s="9">
        <v>204</v>
      </c>
      <c r="AX1736" s="9">
        <f t="shared" si="3278"/>
        <v>10</v>
      </c>
      <c r="AY1736" s="9">
        <v>0</v>
      </c>
      <c r="AZ1736" s="90"/>
      <c r="BA1736" s="78">
        <f t="shared" si="3279"/>
        <v>130</v>
      </c>
      <c r="BB1736" s="9">
        <f t="shared" si="3280"/>
        <v>1300</v>
      </c>
      <c r="BC1736" s="10">
        <f t="shared" si="3281"/>
        <v>1</v>
      </c>
      <c r="BD1736" s="7" t="s">
        <v>593</v>
      </c>
      <c r="BE1736" s="250"/>
      <c r="BF1736" s="89" t="e">
        <f t="shared" si="3301"/>
        <v>#REF!</v>
      </c>
      <c r="BG1736" s="9">
        <v>1052</v>
      </c>
      <c r="BH1736" s="9">
        <f t="shared" si="3282"/>
        <v>13</v>
      </c>
      <c r="BI1736" s="73">
        <v>192</v>
      </c>
      <c r="BJ1736" s="9">
        <f t="shared" si="3283"/>
        <v>7</v>
      </c>
      <c r="BK1736" s="9">
        <v>204</v>
      </c>
      <c r="BL1736" s="9">
        <f t="shared" si="3284"/>
        <v>10</v>
      </c>
      <c r="BM1736" s="9">
        <v>0</v>
      </c>
      <c r="BN1736" s="78">
        <f t="shared" si="3285"/>
        <v>130</v>
      </c>
      <c r="BO1736" s="9">
        <f t="shared" si="3286"/>
        <v>1300</v>
      </c>
      <c r="BP1736" s="10">
        <f t="shared" si="3287"/>
        <v>1</v>
      </c>
      <c r="BQ1736" s="7" t="s">
        <v>593</v>
      </c>
      <c r="BS1736" s="250"/>
      <c r="BT1736" s="89" t="e">
        <f t="shared" si="3302"/>
        <v>#REF!</v>
      </c>
      <c r="BU1736" s="9">
        <v>1052</v>
      </c>
      <c r="BV1736" s="9">
        <f t="shared" si="3288"/>
        <v>13</v>
      </c>
      <c r="BW1736" s="9">
        <v>192</v>
      </c>
      <c r="BX1736" s="9">
        <f t="shared" si="3289"/>
        <v>7</v>
      </c>
      <c r="BY1736" s="9">
        <v>204</v>
      </c>
      <c r="BZ1736" s="9">
        <f t="shared" si="3290"/>
        <v>10</v>
      </c>
      <c r="CA1736" s="9">
        <v>0</v>
      </c>
      <c r="CB1736" s="78"/>
      <c r="CC1736" s="78">
        <f t="shared" si="3291"/>
        <v>130</v>
      </c>
      <c r="CD1736" s="9">
        <f t="shared" si="3292"/>
        <v>1300</v>
      </c>
      <c r="CE1736" s="10">
        <f t="shared" si="3293"/>
        <v>1</v>
      </c>
      <c r="CF1736" s="7" t="s">
        <v>593</v>
      </c>
      <c r="CH1736" s="89" t="e">
        <f>IF(#REF!="","",#REF!)</f>
        <v>#REF!</v>
      </c>
      <c r="CI1736" s="9">
        <v>1052</v>
      </c>
      <c r="CJ1736" s="9">
        <f t="shared" si="3294"/>
        <v>13</v>
      </c>
      <c r="CK1736" s="9">
        <v>192</v>
      </c>
      <c r="CL1736" s="9">
        <f t="shared" si="3295"/>
        <v>7</v>
      </c>
      <c r="CM1736" s="9">
        <v>204</v>
      </c>
      <c r="CN1736" s="9">
        <f t="shared" si="3296"/>
        <v>10</v>
      </c>
      <c r="CO1736" s="9">
        <v>0</v>
      </c>
      <c r="CP1736" s="78"/>
      <c r="CQ1736" s="78">
        <f t="shared" si="3297"/>
        <v>130</v>
      </c>
      <c r="CR1736" s="9">
        <f t="shared" si="3298"/>
        <v>1300</v>
      </c>
      <c r="CS1736" s="10">
        <f t="shared" si="3299"/>
        <v>1</v>
      </c>
      <c r="CT1736" s="7" t="s">
        <v>593</v>
      </c>
      <c r="CU1736" s="250"/>
      <c r="CV1736" s="250"/>
      <c r="CW1736" s="250"/>
      <c r="CX1736" s="250"/>
      <c r="CY1736" s="13"/>
      <c r="CZ1736" s="250"/>
      <c r="DI1736" s="250"/>
    </row>
    <row r="1737" spans="1:113" ht="15" customHeight="1">
      <c r="A1737" s="250"/>
      <c r="B1737" s="250"/>
      <c r="C1737" s="13"/>
      <c r="D1737" s="250"/>
      <c r="E1737" s="250"/>
      <c r="G1737" s="14"/>
      <c r="H1737" s="250"/>
      <c r="I1737" s="250"/>
      <c r="J1737" s="33"/>
      <c r="K1737" s="250"/>
      <c r="L1737" s="250"/>
      <c r="M1737" s="250"/>
      <c r="N1737" s="250"/>
      <c r="O1737" s="250"/>
      <c r="P1737" s="250"/>
      <c r="Q1737" s="13"/>
      <c r="R1737" s="250"/>
      <c r="S1737" s="250"/>
      <c r="U1737" s="14"/>
      <c r="V1737" s="250"/>
      <c r="W1737" s="250"/>
      <c r="X1737" s="33"/>
      <c r="Y1737" s="250"/>
      <c r="Z1737" s="250"/>
      <c r="AA1737" s="250"/>
      <c r="AC1737" s="277"/>
      <c r="AD1737" s="250"/>
      <c r="AE1737" s="13"/>
      <c r="AF1737" s="250"/>
      <c r="AG1737" s="250"/>
      <c r="AI1737" s="14"/>
      <c r="AJ1737" s="250"/>
      <c r="AK1737" s="250"/>
      <c r="AL1737" s="33"/>
      <c r="AM1737" s="250"/>
      <c r="AN1737" s="250"/>
      <c r="AO1737" s="250"/>
      <c r="AP1737" s="250"/>
      <c r="AQ1737" s="250"/>
      <c r="AR1737" s="15"/>
      <c r="AS1737" s="9"/>
      <c r="AT1737" s="9"/>
      <c r="AU1737" s="9"/>
      <c r="AV1737" s="9"/>
      <c r="AW1737" s="9"/>
      <c r="AX1737" s="9"/>
      <c r="AY1737" s="9"/>
      <c r="AZ1737" s="90"/>
      <c r="BA1737" s="78"/>
      <c r="BB1737" s="9"/>
      <c r="BC1737" s="10"/>
      <c r="BD1737" s="7"/>
      <c r="BE1737" s="250"/>
      <c r="BF1737" s="15"/>
      <c r="BG1737" s="9"/>
      <c r="BH1737" s="9"/>
      <c r="BI1737" s="73"/>
      <c r="BJ1737" s="9"/>
      <c r="BK1737" s="9"/>
      <c r="BL1737" s="9"/>
      <c r="BM1737" s="9"/>
      <c r="BN1737" s="78"/>
      <c r="BO1737" s="9"/>
      <c r="BP1737" s="10"/>
      <c r="BQ1737" s="7"/>
      <c r="BS1737" s="250"/>
      <c r="BT1737" s="15"/>
      <c r="BU1737" s="9"/>
      <c r="BV1737" s="9"/>
      <c r="BW1737" s="9"/>
      <c r="BX1737" s="9"/>
      <c r="BY1737" s="9"/>
      <c r="BZ1737" s="9"/>
      <c r="CA1737" s="9"/>
      <c r="CB1737" s="78"/>
      <c r="CC1737" s="78"/>
      <c r="CD1737" s="9"/>
      <c r="CE1737" s="10"/>
      <c r="CF1737" s="7"/>
      <c r="CH1737" s="15"/>
      <c r="CI1737" s="9"/>
      <c r="CJ1737" s="9"/>
      <c r="CK1737" s="9"/>
      <c r="CL1737" s="9"/>
      <c r="CM1737" s="9"/>
      <c r="CN1737" s="9"/>
      <c r="CO1737" s="9"/>
      <c r="CP1737" s="78"/>
      <c r="CQ1737" s="78"/>
      <c r="CR1737" s="9"/>
      <c r="CS1737" s="10"/>
      <c r="CT1737" s="7"/>
      <c r="CU1737" s="250"/>
      <c r="CV1737" s="250"/>
      <c r="CW1737" s="250"/>
      <c r="CX1737" s="250"/>
      <c r="CY1737" s="13"/>
      <c r="CZ1737" s="250"/>
      <c r="DI1737" s="250"/>
    </row>
    <row r="1738" spans="1:113" ht="15" customHeight="1">
      <c r="A1738" s="250"/>
      <c r="B1738" s="250"/>
      <c r="C1738" s="13"/>
      <c r="D1738" s="250"/>
      <c r="E1738" s="250"/>
      <c r="G1738" s="14"/>
      <c r="H1738" s="250"/>
      <c r="I1738" s="250"/>
      <c r="J1738" s="33"/>
      <c r="K1738" s="250"/>
      <c r="L1738" s="250"/>
      <c r="M1738" s="250"/>
      <c r="N1738" s="250"/>
      <c r="O1738" s="250"/>
      <c r="P1738" s="250"/>
      <c r="Q1738" s="13"/>
      <c r="R1738" s="250"/>
      <c r="S1738" s="250"/>
      <c r="U1738" s="14"/>
      <c r="V1738" s="250"/>
      <c r="W1738" s="250"/>
      <c r="X1738" s="33"/>
      <c r="Y1738" s="250"/>
      <c r="Z1738" s="250"/>
      <c r="AA1738" s="250"/>
      <c r="AC1738" s="277"/>
      <c r="AD1738" s="250"/>
      <c r="AE1738" s="13"/>
      <c r="AF1738" s="250"/>
      <c r="AG1738" s="250"/>
      <c r="AI1738" s="14"/>
      <c r="AJ1738" s="250"/>
      <c r="AK1738" s="250"/>
      <c r="AL1738" s="33"/>
      <c r="AM1738" s="250"/>
      <c r="AN1738" s="250"/>
      <c r="AO1738" s="250"/>
      <c r="AP1738" s="250"/>
      <c r="AQ1738" s="250"/>
      <c r="AR1738" s="89"/>
      <c r="AS1738" s="9"/>
      <c r="AT1738" s="9" t="str">
        <f t="shared" ref="AT1738:AT1763" si="3303">IF(AS1738="","",AS1738-AS1737)</f>
        <v/>
      </c>
      <c r="AU1738" s="9"/>
      <c r="AV1738" s="9" t="str">
        <f t="shared" ref="AV1738:AV1763" si="3304">IF(AU1738="","",AU1738-AU1737)</f>
        <v/>
      </c>
      <c r="AW1738" s="9"/>
      <c r="AX1738" s="9" t="str">
        <f t="shared" ref="AX1738:AX1763" si="3305">IF(AW1738="","",AW1737+AY1737-AW1738)</f>
        <v/>
      </c>
      <c r="AY1738" s="9"/>
      <c r="AZ1738" s="90"/>
      <c r="BA1738" s="78" t="str">
        <f t="shared" ref="BA1738:BA1744" si="3306">IF(AS1738="","",BA1737)</f>
        <v/>
      </c>
      <c r="BB1738" s="9" t="str">
        <f t="shared" ref="BB1738:BB1763" si="3307">IF(BA1738="","",AX1738*BA1738)</f>
        <v/>
      </c>
      <c r="BC1738" s="10" t="str">
        <f t="shared" ref="BC1738:BC1763" si="3308">IF(BB1738="","",BB1738/(AT1738*100))</f>
        <v/>
      </c>
      <c r="BD1738" s="7"/>
      <c r="BE1738" s="250"/>
      <c r="BF1738" s="89"/>
      <c r="BG1738" s="9"/>
      <c r="BH1738" s="9" t="str">
        <f t="shared" ref="BH1738:BH1763" si="3309">IF(BG1738="","",BG1738-BG1737)</f>
        <v/>
      </c>
      <c r="BI1738" s="73"/>
      <c r="BJ1738" s="9" t="str">
        <f t="shared" ref="BJ1738:BJ1763" si="3310">IF(BI1738="","",BI1738-BI1737)</f>
        <v/>
      </c>
      <c r="BK1738" s="9"/>
      <c r="BL1738" s="9" t="str">
        <f t="shared" ref="BL1738:BL1763" si="3311">IF(BK1738="","",BK1737+BM1737-BK1738)</f>
        <v/>
      </c>
      <c r="BM1738" s="9"/>
      <c r="BN1738" s="78" t="str">
        <f t="shared" ref="BN1738:BN1744" si="3312">IF(BG1738="","",BN1737)</f>
        <v/>
      </c>
      <c r="BO1738" s="9" t="str">
        <f t="shared" ref="BO1738:BO1763" si="3313">IF(BN1738="","",BL1738*BN1738)</f>
        <v/>
      </c>
      <c r="BP1738" s="10" t="str">
        <f t="shared" ref="BP1738:BP1763" si="3314">IF(BO1738="","",BO1738/(BH1738*100))</f>
        <v/>
      </c>
      <c r="BQ1738" s="7"/>
      <c r="BS1738" s="250"/>
      <c r="BT1738" s="89"/>
      <c r="BU1738" s="9"/>
      <c r="BV1738" s="9" t="str">
        <f t="shared" ref="BV1738:BV1763" si="3315">IF(BU1738="","",BU1738-BU1737)</f>
        <v/>
      </c>
      <c r="BW1738" s="9"/>
      <c r="BX1738" s="9" t="str">
        <f t="shared" ref="BX1738:BX1763" si="3316">IF(BW1738="","",BW1738-BW1737)</f>
        <v/>
      </c>
      <c r="BY1738" s="9"/>
      <c r="BZ1738" s="9" t="str">
        <f t="shared" ref="BZ1738:BZ1763" si="3317">IF(BY1738="","",BY1737+CA1737-BY1738)</f>
        <v/>
      </c>
      <c r="CA1738" s="9"/>
      <c r="CB1738" s="78"/>
      <c r="CC1738" s="78" t="str">
        <f t="shared" ref="CC1738:CC1744" si="3318">IF(BU1738="","",CC1737)</f>
        <v/>
      </c>
      <c r="CD1738" s="9" t="str">
        <f t="shared" ref="CD1738:CD1763" si="3319">IF(CC1738="","",BZ1738*CC1738)</f>
        <v/>
      </c>
      <c r="CE1738" s="10" t="str">
        <f t="shared" ref="CE1738:CE1763" si="3320">IF(CD1738="","",CD1738/(BV1738*100))</f>
        <v/>
      </c>
      <c r="CF1738" s="7"/>
      <c r="CH1738" s="89"/>
      <c r="CI1738" s="9"/>
      <c r="CJ1738" s="9" t="str">
        <f t="shared" ref="CJ1738:CJ1763" si="3321">IF(CI1738="","",CI1738-CI1737)</f>
        <v/>
      </c>
      <c r="CK1738" s="9"/>
      <c r="CL1738" s="9" t="str">
        <f t="shared" ref="CL1738:CL1763" si="3322">IF(CK1738="","",CK1738-CK1737)</f>
        <v/>
      </c>
      <c r="CM1738" s="9"/>
      <c r="CN1738" s="9" t="str">
        <f t="shared" ref="CN1738:CN1763" si="3323">IF(CM1738="","",CM1737+CO1737-CM1738)</f>
        <v/>
      </c>
      <c r="CO1738" s="9"/>
      <c r="CP1738" s="78"/>
      <c r="CQ1738" s="78" t="str">
        <f t="shared" ref="CQ1738:CQ1744" si="3324">IF(CI1738="","",CQ1737)</f>
        <v/>
      </c>
      <c r="CR1738" s="9" t="str">
        <f t="shared" ref="CR1738:CR1763" si="3325">IF(CQ1738="","",CN1738*CQ1738)</f>
        <v/>
      </c>
      <c r="CS1738" s="10" t="str">
        <f t="shared" ref="CS1738:CS1763" si="3326">IF(CR1738="","",CR1738/(CJ1738*100))</f>
        <v/>
      </c>
      <c r="CT1738" s="7"/>
      <c r="CU1738" s="250"/>
      <c r="CV1738" s="250"/>
      <c r="CW1738" s="250"/>
      <c r="CX1738" s="250"/>
      <c r="CY1738" s="13"/>
      <c r="CZ1738" s="250"/>
      <c r="DI1738" s="250"/>
    </row>
    <row r="1739" spans="1:113" ht="15" customHeight="1">
      <c r="A1739" s="250"/>
      <c r="B1739" s="250"/>
      <c r="C1739" s="13"/>
      <c r="D1739" s="250"/>
      <c r="E1739" s="250"/>
      <c r="G1739" s="14"/>
      <c r="H1739" s="250"/>
      <c r="I1739" s="250"/>
      <c r="J1739" s="33"/>
      <c r="K1739" s="250"/>
      <c r="L1739" s="250"/>
      <c r="M1739" s="250"/>
      <c r="N1739" s="250"/>
      <c r="O1739" s="250"/>
      <c r="P1739" s="250"/>
      <c r="Q1739" s="13"/>
      <c r="R1739" s="250"/>
      <c r="S1739" s="250"/>
      <c r="U1739" s="14"/>
      <c r="V1739" s="250"/>
      <c r="W1739" s="250"/>
      <c r="X1739" s="33"/>
      <c r="Y1739" s="250"/>
      <c r="Z1739" s="250"/>
      <c r="AA1739" s="250"/>
      <c r="AC1739" s="277"/>
      <c r="AD1739" s="250"/>
      <c r="AE1739" s="13"/>
      <c r="AF1739" s="250"/>
      <c r="AG1739" s="250"/>
      <c r="AI1739" s="14"/>
      <c r="AJ1739" s="250"/>
      <c r="AK1739" s="250"/>
      <c r="AL1739" s="33"/>
      <c r="AM1739" s="250"/>
      <c r="AN1739" s="250"/>
      <c r="AO1739" s="250"/>
      <c r="AP1739" s="250"/>
      <c r="AQ1739" s="250"/>
      <c r="AR1739" s="15"/>
      <c r="AS1739" s="9"/>
      <c r="AT1739" s="9" t="str">
        <f t="shared" si="3303"/>
        <v/>
      </c>
      <c r="AU1739" s="9"/>
      <c r="AV1739" s="9" t="str">
        <f t="shared" si="3304"/>
        <v/>
      </c>
      <c r="AW1739" s="9"/>
      <c r="AX1739" s="9" t="str">
        <f t="shared" si="3305"/>
        <v/>
      </c>
      <c r="AY1739" s="9"/>
      <c r="AZ1739" s="90"/>
      <c r="BA1739" s="78" t="str">
        <f t="shared" si="3306"/>
        <v/>
      </c>
      <c r="BB1739" s="9" t="str">
        <f t="shared" si="3307"/>
        <v/>
      </c>
      <c r="BC1739" s="10" t="str">
        <f t="shared" si="3308"/>
        <v/>
      </c>
      <c r="BD1739" s="7"/>
      <c r="BE1739" s="250"/>
      <c r="BF1739" s="15"/>
      <c r="BG1739" s="9"/>
      <c r="BH1739" s="9" t="str">
        <f t="shared" si="3309"/>
        <v/>
      </c>
      <c r="BI1739" s="73"/>
      <c r="BJ1739" s="9" t="str">
        <f t="shared" si="3310"/>
        <v/>
      </c>
      <c r="BK1739" s="9"/>
      <c r="BL1739" s="9" t="str">
        <f t="shared" si="3311"/>
        <v/>
      </c>
      <c r="BM1739" s="9"/>
      <c r="BN1739" s="78" t="str">
        <f t="shared" si="3312"/>
        <v/>
      </c>
      <c r="BO1739" s="9" t="str">
        <f t="shared" si="3313"/>
        <v/>
      </c>
      <c r="BP1739" s="10" t="str">
        <f t="shared" si="3314"/>
        <v/>
      </c>
      <c r="BQ1739" s="7"/>
      <c r="BS1739" s="250"/>
      <c r="BT1739" s="15"/>
      <c r="BU1739" s="9"/>
      <c r="BV1739" s="9" t="str">
        <f t="shared" si="3315"/>
        <v/>
      </c>
      <c r="BW1739" s="9"/>
      <c r="BX1739" s="9" t="str">
        <f t="shared" si="3316"/>
        <v/>
      </c>
      <c r="BY1739" s="9"/>
      <c r="BZ1739" s="9" t="str">
        <f t="shared" si="3317"/>
        <v/>
      </c>
      <c r="CA1739" s="9"/>
      <c r="CB1739" s="78"/>
      <c r="CC1739" s="78" t="str">
        <f t="shared" si="3318"/>
        <v/>
      </c>
      <c r="CD1739" s="9" t="str">
        <f t="shared" si="3319"/>
        <v/>
      </c>
      <c r="CE1739" s="10" t="str">
        <f t="shared" si="3320"/>
        <v/>
      </c>
      <c r="CF1739" s="7"/>
      <c r="CH1739" s="15"/>
      <c r="CI1739" s="9"/>
      <c r="CJ1739" s="9" t="str">
        <f t="shared" si="3321"/>
        <v/>
      </c>
      <c r="CK1739" s="9"/>
      <c r="CL1739" s="9" t="str">
        <f t="shared" si="3322"/>
        <v/>
      </c>
      <c r="CM1739" s="9"/>
      <c r="CN1739" s="9" t="str">
        <f t="shared" si="3323"/>
        <v/>
      </c>
      <c r="CO1739" s="9"/>
      <c r="CP1739" s="78"/>
      <c r="CQ1739" s="78" t="str">
        <f t="shared" si="3324"/>
        <v/>
      </c>
      <c r="CR1739" s="9" t="str">
        <f t="shared" si="3325"/>
        <v/>
      </c>
      <c r="CS1739" s="10" t="str">
        <f t="shared" si="3326"/>
        <v/>
      </c>
      <c r="CT1739" s="7"/>
      <c r="CU1739" s="250"/>
      <c r="CV1739" s="250"/>
      <c r="CW1739" s="250"/>
      <c r="CX1739" s="250"/>
      <c r="CY1739" s="13"/>
      <c r="CZ1739" s="250"/>
      <c r="DI1739" s="250"/>
    </row>
    <row r="1740" spans="1:113" ht="15" customHeight="1">
      <c r="A1740" s="250"/>
      <c r="B1740" s="250"/>
      <c r="C1740" s="13"/>
      <c r="D1740" s="250"/>
      <c r="E1740" s="32"/>
      <c r="G1740" s="14"/>
      <c r="H1740" s="250"/>
      <c r="I1740" s="250"/>
      <c r="J1740" s="33"/>
      <c r="K1740" s="250"/>
      <c r="L1740" s="250"/>
      <c r="M1740" s="250"/>
      <c r="N1740" s="250"/>
      <c r="O1740" s="250"/>
      <c r="P1740" s="250"/>
      <c r="Q1740" s="13"/>
      <c r="R1740" s="250"/>
      <c r="S1740" s="32"/>
      <c r="U1740" s="14"/>
      <c r="V1740" s="250"/>
      <c r="W1740" s="250"/>
      <c r="X1740" s="33"/>
      <c r="Y1740" s="250"/>
      <c r="Z1740" s="250"/>
      <c r="AA1740" s="250"/>
      <c r="AC1740" s="277"/>
      <c r="AD1740" s="250"/>
      <c r="AE1740" s="13"/>
      <c r="AF1740" s="250"/>
      <c r="AG1740" s="32"/>
      <c r="AI1740" s="14"/>
      <c r="AJ1740" s="250"/>
      <c r="AK1740" s="250"/>
      <c r="AL1740" s="33"/>
      <c r="AM1740" s="250"/>
      <c r="AN1740" s="250"/>
      <c r="AO1740" s="250"/>
      <c r="AP1740" s="250"/>
      <c r="AQ1740" s="250"/>
      <c r="AR1740" s="15"/>
      <c r="AS1740" s="9"/>
      <c r="AT1740" s="9" t="str">
        <f t="shared" si="3303"/>
        <v/>
      </c>
      <c r="AU1740" s="9"/>
      <c r="AV1740" s="9" t="str">
        <f t="shared" si="3304"/>
        <v/>
      </c>
      <c r="AW1740" s="9"/>
      <c r="AX1740" s="9" t="str">
        <f t="shared" si="3305"/>
        <v/>
      </c>
      <c r="AY1740" s="9"/>
      <c r="AZ1740" s="90"/>
      <c r="BA1740" s="78" t="str">
        <f t="shared" si="3306"/>
        <v/>
      </c>
      <c r="BB1740" s="9" t="str">
        <f t="shared" si="3307"/>
        <v/>
      </c>
      <c r="BC1740" s="10" t="str">
        <f t="shared" si="3308"/>
        <v/>
      </c>
      <c r="BD1740" s="7"/>
      <c r="BE1740" s="250"/>
      <c r="BF1740" s="15"/>
      <c r="BG1740" s="9"/>
      <c r="BH1740" s="9" t="str">
        <f t="shared" si="3309"/>
        <v/>
      </c>
      <c r="BI1740" s="73"/>
      <c r="BJ1740" s="9" t="str">
        <f t="shared" si="3310"/>
        <v/>
      </c>
      <c r="BK1740" s="9"/>
      <c r="BL1740" s="9" t="str">
        <f t="shared" si="3311"/>
        <v/>
      </c>
      <c r="BM1740" s="9"/>
      <c r="BN1740" s="78" t="str">
        <f t="shared" si="3312"/>
        <v/>
      </c>
      <c r="BO1740" s="9" t="str">
        <f t="shared" si="3313"/>
        <v/>
      </c>
      <c r="BP1740" s="10" t="str">
        <f t="shared" si="3314"/>
        <v/>
      </c>
      <c r="BQ1740" s="7"/>
      <c r="BS1740" s="250"/>
      <c r="BT1740" s="15"/>
      <c r="BU1740" s="9"/>
      <c r="BV1740" s="9" t="str">
        <f t="shared" si="3315"/>
        <v/>
      </c>
      <c r="BW1740" s="9"/>
      <c r="BX1740" s="9" t="str">
        <f t="shared" si="3316"/>
        <v/>
      </c>
      <c r="BY1740" s="9"/>
      <c r="BZ1740" s="9" t="str">
        <f t="shared" si="3317"/>
        <v/>
      </c>
      <c r="CA1740" s="9"/>
      <c r="CB1740" s="78"/>
      <c r="CC1740" s="78" t="str">
        <f t="shared" si="3318"/>
        <v/>
      </c>
      <c r="CD1740" s="9" t="str">
        <f t="shared" si="3319"/>
        <v/>
      </c>
      <c r="CE1740" s="10" t="str">
        <f t="shared" si="3320"/>
        <v/>
      </c>
      <c r="CF1740" s="7"/>
      <c r="CH1740" s="15"/>
      <c r="CI1740" s="9"/>
      <c r="CJ1740" s="9" t="str">
        <f t="shared" si="3321"/>
        <v/>
      </c>
      <c r="CK1740" s="9"/>
      <c r="CL1740" s="9" t="str">
        <f t="shared" si="3322"/>
        <v/>
      </c>
      <c r="CM1740" s="9"/>
      <c r="CN1740" s="9" t="str">
        <f t="shared" si="3323"/>
        <v/>
      </c>
      <c r="CO1740" s="9"/>
      <c r="CP1740" s="78"/>
      <c r="CQ1740" s="78" t="str">
        <f t="shared" si="3324"/>
        <v/>
      </c>
      <c r="CR1740" s="9" t="str">
        <f t="shared" si="3325"/>
        <v/>
      </c>
      <c r="CS1740" s="10" t="str">
        <f t="shared" si="3326"/>
        <v/>
      </c>
      <c r="CT1740" s="7"/>
      <c r="CU1740" s="250"/>
      <c r="CV1740" s="250"/>
      <c r="CW1740" s="250"/>
      <c r="CX1740" s="250"/>
      <c r="CY1740" s="13"/>
      <c r="CZ1740" s="32"/>
      <c r="DI1740" s="250"/>
    </row>
    <row r="1741" spans="1:113" ht="15" customHeight="1">
      <c r="A1741" s="250"/>
      <c r="B1741" s="250"/>
      <c r="C1741" s="13"/>
      <c r="D1741" s="250"/>
      <c r="E1741" s="33"/>
      <c r="G1741" s="14"/>
      <c r="H1741" s="250"/>
      <c r="I1741" s="250"/>
      <c r="J1741" s="33"/>
      <c r="K1741" s="250"/>
      <c r="L1741" s="250"/>
      <c r="M1741" s="250"/>
      <c r="N1741" s="250"/>
      <c r="O1741" s="250"/>
      <c r="P1741" s="250"/>
      <c r="Q1741" s="13"/>
      <c r="R1741" s="250"/>
      <c r="S1741" s="33"/>
      <c r="U1741" s="14"/>
      <c r="V1741" s="250"/>
      <c r="W1741" s="250"/>
      <c r="X1741" s="33"/>
      <c r="Y1741" s="250"/>
      <c r="Z1741" s="250"/>
      <c r="AA1741" s="250"/>
      <c r="AC1741" s="277"/>
      <c r="AD1741" s="250"/>
      <c r="AE1741" s="13"/>
      <c r="AF1741" s="250"/>
      <c r="AG1741" s="33"/>
      <c r="AI1741" s="14"/>
      <c r="AJ1741" s="250"/>
      <c r="AK1741" s="250"/>
      <c r="AL1741" s="33"/>
      <c r="AM1741" s="250"/>
      <c r="AN1741" s="250"/>
      <c r="AO1741" s="250"/>
      <c r="AP1741" s="250"/>
      <c r="AQ1741" s="250"/>
      <c r="AR1741" s="15"/>
      <c r="AS1741" s="9"/>
      <c r="AT1741" s="9" t="str">
        <f t="shared" si="3303"/>
        <v/>
      </c>
      <c r="AU1741" s="9"/>
      <c r="AV1741" s="9" t="str">
        <f t="shared" si="3304"/>
        <v/>
      </c>
      <c r="AW1741" s="9"/>
      <c r="AX1741" s="9" t="str">
        <f t="shared" si="3305"/>
        <v/>
      </c>
      <c r="AY1741" s="9"/>
      <c r="AZ1741" s="90"/>
      <c r="BA1741" s="78" t="str">
        <f t="shared" si="3306"/>
        <v/>
      </c>
      <c r="BB1741" s="9" t="str">
        <f t="shared" si="3307"/>
        <v/>
      </c>
      <c r="BC1741" s="10" t="str">
        <f t="shared" si="3308"/>
        <v/>
      </c>
      <c r="BE1741" s="250"/>
      <c r="BF1741" s="15"/>
      <c r="BG1741" s="9"/>
      <c r="BH1741" s="9" t="str">
        <f t="shared" si="3309"/>
        <v/>
      </c>
      <c r="BI1741" s="73"/>
      <c r="BJ1741" s="9" t="str">
        <f t="shared" si="3310"/>
        <v/>
      </c>
      <c r="BK1741" s="9"/>
      <c r="BL1741" s="9" t="str">
        <f t="shared" si="3311"/>
        <v/>
      </c>
      <c r="BM1741" s="9"/>
      <c r="BN1741" s="78" t="str">
        <f t="shared" si="3312"/>
        <v/>
      </c>
      <c r="BO1741" s="9" t="str">
        <f t="shared" si="3313"/>
        <v/>
      </c>
      <c r="BP1741" s="10" t="str">
        <f t="shared" si="3314"/>
        <v/>
      </c>
      <c r="BQ1741" s="7"/>
      <c r="BS1741" s="250"/>
      <c r="BT1741" s="15"/>
      <c r="BU1741" s="9"/>
      <c r="BV1741" s="9" t="str">
        <f t="shared" si="3315"/>
        <v/>
      </c>
      <c r="BW1741" s="9"/>
      <c r="BX1741" s="9" t="str">
        <f t="shared" si="3316"/>
        <v/>
      </c>
      <c r="BY1741" s="9"/>
      <c r="BZ1741" s="9" t="str">
        <f t="shared" si="3317"/>
        <v/>
      </c>
      <c r="CA1741" s="9"/>
      <c r="CB1741" s="78"/>
      <c r="CC1741" s="78" t="str">
        <f t="shared" si="3318"/>
        <v/>
      </c>
      <c r="CD1741" s="9" t="str">
        <f t="shared" si="3319"/>
        <v/>
      </c>
      <c r="CE1741" s="10" t="str">
        <f t="shared" si="3320"/>
        <v/>
      </c>
      <c r="CF1741" s="7"/>
      <c r="CH1741" s="15"/>
      <c r="CI1741" s="9"/>
      <c r="CJ1741" s="9" t="str">
        <f t="shared" si="3321"/>
        <v/>
      </c>
      <c r="CK1741" s="9"/>
      <c r="CL1741" s="9" t="str">
        <f t="shared" si="3322"/>
        <v/>
      </c>
      <c r="CM1741" s="9"/>
      <c r="CN1741" s="9" t="str">
        <f t="shared" si="3323"/>
        <v/>
      </c>
      <c r="CO1741" s="9"/>
      <c r="CP1741" s="78"/>
      <c r="CQ1741" s="78" t="str">
        <f t="shared" si="3324"/>
        <v/>
      </c>
      <c r="CR1741" s="9" t="str">
        <f t="shared" si="3325"/>
        <v/>
      </c>
      <c r="CS1741" s="10" t="str">
        <f t="shared" si="3326"/>
        <v/>
      </c>
      <c r="CT1741" s="7"/>
    </row>
    <row r="1742" spans="1:113" ht="15" customHeight="1">
      <c r="A1742" s="250"/>
      <c r="B1742" s="250"/>
      <c r="C1742" s="13"/>
      <c r="D1742" s="250"/>
      <c r="E1742" s="250"/>
      <c r="G1742" s="14"/>
      <c r="H1742" s="250"/>
      <c r="I1742" s="250"/>
      <c r="J1742" s="33"/>
      <c r="K1742" s="250"/>
      <c r="L1742" s="250"/>
      <c r="M1742" s="250"/>
      <c r="N1742" s="250"/>
      <c r="O1742" s="250"/>
      <c r="P1742" s="250"/>
      <c r="Q1742" s="13"/>
      <c r="R1742" s="250"/>
      <c r="S1742" s="250"/>
      <c r="U1742" s="14"/>
      <c r="V1742" s="250"/>
      <c r="W1742" s="250"/>
      <c r="X1742" s="33"/>
      <c r="Y1742" s="250"/>
      <c r="Z1742" s="250"/>
      <c r="AA1742" s="250"/>
      <c r="AC1742" s="277"/>
      <c r="AD1742" s="250"/>
      <c r="AE1742" s="13"/>
      <c r="AF1742" s="250"/>
      <c r="AG1742" s="250"/>
      <c r="AI1742" s="14"/>
      <c r="AJ1742" s="250"/>
      <c r="AK1742" s="250"/>
      <c r="AL1742" s="33"/>
      <c r="AM1742" s="250"/>
      <c r="AN1742" s="250"/>
      <c r="AO1742" s="250"/>
      <c r="AP1742" s="250"/>
      <c r="AQ1742" s="250"/>
      <c r="AR1742" s="15"/>
      <c r="AS1742" s="9"/>
      <c r="AT1742" s="9" t="str">
        <f t="shared" si="3303"/>
        <v/>
      </c>
      <c r="AU1742" s="9"/>
      <c r="AV1742" s="9" t="str">
        <f t="shared" si="3304"/>
        <v/>
      </c>
      <c r="AW1742" s="9"/>
      <c r="AX1742" s="9" t="str">
        <f t="shared" si="3305"/>
        <v/>
      </c>
      <c r="AY1742" s="9"/>
      <c r="AZ1742" s="90"/>
      <c r="BA1742" s="78" t="str">
        <f t="shared" si="3306"/>
        <v/>
      </c>
      <c r="BB1742" s="9" t="str">
        <f t="shared" si="3307"/>
        <v/>
      </c>
      <c r="BC1742" s="10" t="str">
        <f t="shared" si="3308"/>
        <v/>
      </c>
      <c r="BE1742" s="250"/>
      <c r="BF1742" s="15"/>
      <c r="BG1742" s="9"/>
      <c r="BH1742" s="9" t="str">
        <f t="shared" si="3309"/>
        <v/>
      </c>
      <c r="BI1742" s="73"/>
      <c r="BJ1742" s="9" t="str">
        <f t="shared" si="3310"/>
        <v/>
      </c>
      <c r="BK1742" s="9"/>
      <c r="BL1742" s="9" t="str">
        <f t="shared" si="3311"/>
        <v/>
      </c>
      <c r="BM1742" s="9"/>
      <c r="BN1742" s="78" t="str">
        <f t="shared" si="3312"/>
        <v/>
      </c>
      <c r="BO1742" s="9" t="str">
        <f t="shared" si="3313"/>
        <v/>
      </c>
      <c r="BP1742" s="10" t="str">
        <f t="shared" si="3314"/>
        <v/>
      </c>
      <c r="BQ1742" s="7"/>
      <c r="BS1742" s="250"/>
      <c r="BT1742" s="15"/>
      <c r="BU1742" s="9"/>
      <c r="BV1742" s="9" t="str">
        <f t="shared" si="3315"/>
        <v/>
      </c>
      <c r="BW1742" s="9"/>
      <c r="BX1742" s="9" t="str">
        <f t="shared" si="3316"/>
        <v/>
      </c>
      <c r="BY1742" s="9"/>
      <c r="BZ1742" s="9" t="str">
        <f t="shared" si="3317"/>
        <v/>
      </c>
      <c r="CA1742" s="9"/>
      <c r="CB1742" s="78"/>
      <c r="CC1742" s="78" t="str">
        <f t="shared" si="3318"/>
        <v/>
      </c>
      <c r="CD1742" s="9" t="str">
        <f t="shared" si="3319"/>
        <v/>
      </c>
      <c r="CE1742" s="10" t="str">
        <f t="shared" si="3320"/>
        <v/>
      </c>
      <c r="CF1742" s="7"/>
      <c r="CH1742" s="15"/>
      <c r="CI1742" s="9"/>
      <c r="CJ1742" s="9" t="str">
        <f t="shared" si="3321"/>
        <v/>
      </c>
      <c r="CK1742" s="9"/>
      <c r="CL1742" s="9" t="str">
        <f t="shared" si="3322"/>
        <v/>
      </c>
      <c r="CM1742" s="9"/>
      <c r="CN1742" s="9" t="str">
        <f t="shared" si="3323"/>
        <v/>
      </c>
      <c r="CO1742" s="9"/>
      <c r="CP1742" s="78"/>
      <c r="CQ1742" s="78" t="str">
        <f t="shared" si="3324"/>
        <v/>
      </c>
      <c r="CR1742" s="9" t="str">
        <f t="shared" si="3325"/>
        <v/>
      </c>
      <c r="CS1742" s="10" t="str">
        <f t="shared" si="3326"/>
        <v/>
      </c>
      <c r="CT1742" s="7"/>
    </row>
    <row r="1743" spans="1:113" ht="15" customHeight="1">
      <c r="A1743" s="250"/>
      <c r="B1743" s="250"/>
      <c r="C1743" s="13"/>
      <c r="D1743" s="250"/>
      <c r="E1743" s="250"/>
      <c r="G1743" s="14"/>
      <c r="H1743" s="250"/>
      <c r="I1743" s="250"/>
      <c r="J1743" s="33"/>
      <c r="K1743" s="250"/>
      <c r="L1743" s="250"/>
      <c r="M1743" s="250"/>
      <c r="N1743" s="250"/>
      <c r="O1743" s="250"/>
      <c r="P1743" s="250"/>
      <c r="Q1743" s="13"/>
      <c r="R1743" s="250"/>
      <c r="S1743" s="250"/>
      <c r="U1743" s="14"/>
      <c r="V1743" s="250"/>
      <c r="W1743" s="250"/>
      <c r="X1743" s="33"/>
      <c r="Y1743" s="250"/>
      <c r="Z1743" s="250"/>
      <c r="AA1743" s="250"/>
      <c r="AC1743" s="277"/>
      <c r="AD1743" s="250"/>
      <c r="AE1743" s="13"/>
      <c r="AF1743" s="250"/>
      <c r="AG1743" s="250"/>
      <c r="AI1743" s="14"/>
      <c r="AJ1743" s="250"/>
      <c r="AK1743" s="250"/>
      <c r="AL1743" s="33"/>
      <c r="AM1743" s="250"/>
      <c r="AN1743" s="250"/>
      <c r="AO1743" s="250"/>
      <c r="AP1743" s="250"/>
      <c r="AQ1743" s="250"/>
      <c r="AR1743" s="15"/>
      <c r="AS1743" s="9"/>
      <c r="AT1743" s="9" t="str">
        <f t="shared" si="3303"/>
        <v/>
      </c>
      <c r="AU1743" s="9"/>
      <c r="AV1743" s="9" t="str">
        <f t="shared" si="3304"/>
        <v/>
      </c>
      <c r="AW1743" s="9"/>
      <c r="AX1743" s="9" t="str">
        <f t="shared" si="3305"/>
        <v/>
      </c>
      <c r="AY1743" s="9"/>
      <c r="AZ1743" s="90"/>
      <c r="BA1743" s="78" t="str">
        <f t="shared" si="3306"/>
        <v/>
      </c>
      <c r="BB1743" s="9" t="str">
        <f t="shared" si="3307"/>
        <v/>
      </c>
      <c r="BC1743" s="10" t="str">
        <f t="shared" si="3308"/>
        <v/>
      </c>
      <c r="BE1743" s="250"/>
      <c r="BF1743" s="15"/>
      <c r="BG1743" s="9"/>
      <c r="BH1743" s="9" t="str">
        <f t="shared" si="3309"/>
        <v/>
      </c>
      <c r="BI1743" s="73"/>
      <c r="BJ1743" s="9" t="str">
        <f t="shared" si="3310"/>
        <v/>
      </c>
      <c r="BK1743" s="9"/>
      <c r="BL1743" s="9" t="str">
        <f t="shared" si="3311"/>
        <v/>
      </c>
      <c r="BM1743" s="9"/>
      <c r="BN1743" s="78" t="str">
        <f t="shared" si="3312"/>
        <v/>
      </c>
      <c r="BO1743" s="9" t="str">
        <f t="shared" si="3313"/>
        <v/>
      </c>
      <c r="BP1743" s="10" t="str">
        <f t="shared" si="3314"/>
        <v/>
      </c>
      <c r="BQ1743" s="7"/>
      <c r="BS1743" s="250"/>
      <c r="BT1743" s="15"/>
      <c r="BU1743" s="9"/>
      <c r="BV1743" s="9" t="str">
        <f t="shared" si="3315"/>
        <v/>
      </c>
      <c r="BW1743" s="9"/>
      <c r="BX1743" s="9" t="str">
        <f t="shared" si="3316"/>
        <v/>
      </c>
      <c r="BY1743" s="9"/>
      <c r="BZ1743" s="9" t="str">
        <f t="shared" si="3317"/>
        <v/>
      </c>
      <c r="CA1743" s="9"/>
      <c r="CB1743" s="78"/>
      <c r="CC1743" s="78" t="str">
        <f t="shared" si="3318"/>
        <v/>
      </c>
      <c r="CD1743" s="9" t="str">
        <f t="shared" si="3319"/>
        <v/>
      </c>
      <c r="CE1743" s="10" t="str">
        <f t="shared" si="3320"/>
        <v/>
      </c>
      <c r="CF1743" s="7"/>
      <c r="CH1743" s="15"/>
      <c r="CI1743" s="9"/>
      <c r="CJ1743" s="9" t="str">
        <f t="shared" si="3321"/>
        <v/>
      </c>
      <c r="CK1743" s="9"/>
      <c r="CL1743" s="9" t="str">
        <f t="shared" si="3322"/>
        <v/>
      </c>
      <c r="CM1743" s="9"/>
      <c r="CN1743" s="9" t="str">
        <f t="shared" si="3323"/>
        <v/>
      </c>
      <c r="CO1743" s="9"/>
      <c r="CP1743" s="78"/>
      <c r="CQ1743" s="78" t="str">
        <f t="shared" si="3324"/>
        <v/>
      </c>
      <c r="CR1743" s="9" t="str">
        <f t="shared" si="3325"/>
        <v/>
      </c>
      <c r="CS1743" s="10" t="str">
        <f t="shared" si="3326"/>
        <v/>
      </c>
      <c r="CT1743" s="7"/>
    </row>
    <row r="1744" spans="1:113" ht="15" customHeight="1">
      <c r="A1744" s="250"/>
      <c r="B1744" s="250"/>
      <c r="C1744" s="13"/>
      <c r="D1744" s="250"/>
      <c r="E1744" s="250"/>
      <c r="G1744" s="14"/>
      <c r="H1744" s="250"/>
      <c r="I1744" s="250"/>
      <c r="J1744" s="33"/>
      <c r="K1744" s="250"/>
      <c r="L1744" s="250"/>
      <c r="M1744" s="250"/>
      <c r="N1744" s="250"/>
      <c r="O1744" s="250"/>
      <c r="P1744" s="250"/>
      <c r="Q1744" s="13"/>
      <c r="R1744" s="250"/>
      <c r="S1744" s="250"/>
      <c r="U1744" s="14"/>
      <c r="V1744" s="250"/>
      <c r="W1744" s="250"/>
      <c r="X1744" s="33"/>
      <c r="Y1744" s="250"/>
      <c r="Z1744" s="250"/>
      <c r="AA1744" s="250"/>
      <c r="AC1744" s="277"/>
      <c r="AD1744" s="250"/>
      <c r="AE1744" s="13"/>
      <c r="AF1744" s="250"/>
      <c r="AG1744" s="250"/>
      <c r="AI1744" s="14"/>
      <c r="AJ1744" s="250"/>
      <c r="AK1744" s="250"/>
      <c r="AL1744" s="33"/>
      <c r="AM1744" s="250"/>
      <c r="AN1744" s="250"/>
      <c r="AO1744" s="250"/>
      <c r="AP1744" s="250"/>
      <c r="AQ1744" s="250"/>
      <c r="AR1744" s="15"/>
      <c r="AS1744" s="9"/>
      <c r="AT1744" s="9" t="str">
        <f t="shared" si="3303"/>
        <v/>
      </c>
      <c r="AU1744" s="9"/>
      <c r="AV1744" s="9" t="str">
        <f t="shared" si="3304"/>
        <v/>
      </c>
      <c r="AW1744" s="9"/>
      <c r="AX1744" s="9" t="str">
        <f t="shared" si="3305"/>
        <v/>
      </c>
      <c r="AY1744" s="9"/>
      <c r="AZ1744" s="90"/>
      <c r="BA1744" s="78" t="str">
        <f t="shared" si="3306"/>
        <v/>
      </c>
      <c r="BB1744" s="9" t="str">
        <f t="shared" si="3307"/>
        <v/>
      </c>
      <c r="BC1744" s="10" t="str">
        <f t="shared" si="3308"/>
        <v/>
      </c>
      <c r="BE1744" s="250"/>
      <c r="BF1744" s="15"/>
      <c r="BG1744" s="9"/>
      <c r="BH1744" s="9" t="str">
        <f t="shared" si="3309"/>
        <v/>
      </c>
      <c r="BI1744" s="73"/>
      <c r="BJ1744" s="9" t="str">
        <f t="shared" si="3310"/>
        <v/>
      </c>
      <c r="BK1744" s="9"/>
      <c r="BL1744" s="9" t="str">
        <f t="shared" si="3311"/>
        <v/>
      </c>
      <c r="BM1744" s="9"/>
      <c r="BN1744" s="78" t="str">
        <f t="shared" si="3312"/>
        <v/>
      </c>
      <c r="BO1744" s="9" t="str">
        <f t="shared" si="3313"/>
        <v/>
      </c>
      <c r="BP1744" s="10" t="str">
        <f t="shared" si="3314"/>
        <v/>
      </c>
      <c r="BQ1744" s="7"/>
      <c r="BS1744" s="250"/>
      <c r="BT1744" s="15"/>
      <c r="BU1744" s="9"/>
      <c r="BV1744" s="9" t="str">
        <f t="shared" si="3315"/>
        <v/>
      </c>
      <c r="BW1744" s="9"/>
      <c r="BX1744" s="9" t="str">
        <f t="shared" si="3316"/>
        <v/>
      </c>
      <c r="BY1744" s="9"/>
      <c r="BZ1744" s="9" t="str">
        <f t="shared" si="3317"/>
        <v/>
      </c>
      <c r="CA1744" s="9"/>
      <c r="CB1744" s="78"/>
      <c r="CC1744" s="78" t="str">
        <f t="shared" si="3318"/>
        <v/>
      </c>
      <c r="CD1744" s="9" t="str">
        <f t="shared" si="3319"/>
        <v/>
      </c>
      <c r="CE1744" s="10" t="str">
        <f t="shared" si="3320"/>
        <v/>
      </c>
      <c r="CF1744" s="7"/>
      <c r="CH1744" s="15"/>
      <c r="CI1744" s="9"/>
      <c r="CJ1744" s="9" t="str">
        <f t="shared" si="3321"/>
        <v/>
      </c>
      <c r="CK1744" s="9"/>
      <c r="CL1744" s="9" t="str">
        <f t="shared" si="3322"/>
        <v/>
      </c>
      <c r="CM1744" s="9"/>
      <c r="CN1744" s="9" t="str">
        <f t="shared" si="3323"/>
        <v/>
      </c>
      <c r="CO1744" s="9"/>
      <c r="CP1744" s="78"/>
      <c r="CQ1744" s="78" t="str">
        <f t="shared" si="3324"/>
        <v/>
      </c>
      <c r="CR1744" s="9" t="str">
        <f t="shared" si="3325"/>
        <v/>
      </c>
      <c r="CS1744" s="10" t="str">
        <f t="shared" si="3326"/>
        <v/>
      </c>
      <c r="CT1744" s="7"/>
    </row>
    <row r="1745" spans="1:98" ht="15" customHeight="1">
      <c r="A1745" s="250"/>
      <c r="B1745" s="250"/>
      <c r="C1745" s="13"/>
      <c r="D1745" s="250"/>
      <c r="E1745" s="250"/>
      <c r="G1745" s="14"/>
      <c r="H1745" s="250"/>
      <c r="I1745" s="250"/>
      <c r="J1745" s="33"/>
      <c r="K1745" s="250"/>
      <c r="L1745" s="250"/>
      <c r="M1745" s="250"/>
      <c r="N1745" s="250"/>
      <c r="O1745" s="250"/>
      <c r="P1745" s="250"/>
      <c r="Q1745" s="13"/>
      <c r="R1745" s="250"/>
      <c r="S1745" s="250"/>
      <c r="U1745" s="14"/>
      <c r="V1745" s="250"/>
      <c r="W1745" s="250"/>
      <c r="X1745" s="33"/>
      <c r="Y1745" s="250"/>
      <c r="Z1745" s="250"/>
      <c r="AA1745" s="250"/>
      <c r="AC1745" s="277"/>
      <c r="AD1745" s="250"/>
      <c r="AE1745" s="13"/>
      <c r="AF1745" s="250"/>
      <c r="AG1745" s="250"/>
      <c r="AI1745" s="14"/>
      <c r="AJ1745" s="250"/>
      <c r="AK1745" s="250"/>
      <c r="AL1745" s="33"/>
      <c r="AM1745" s="250"/>
      <c r="AN1745" s="250"/>
      <c r="AO1745" s="250"/>
      <c r="AP1745" s="250"/>
      <c r="AQ1745" s="250"/>
      <c r="AR1745" s="15"/>
      <c r="AS1745" s="9"/>
      <c r="AT1745" s="9" t="str">
        <f t="shared" si="3303"/>
        <v/>
      </c>
      <c r="AU1745" s="9"/>
      <c r="AV1745" s="9" t="str">
        <f t="shared" si="3304"/>
        <v/>
      </c>
      <c r="AW1745" s="9"/>
      <c r="AX1745" s="9" t="str">
        <f t="shared" si="3305"/>
        <v/>
      </c>
      <c r="AY1745" s="9"/>
      <c r="AZ1745" s="62"/>
      <c r="BA1745" s="9"/>
      <c r="BB1745" s="9" t="str">
        <f t="shared" si="3307"/>
        <v/>
      </c>
      <c r="BC1745" s="10" t="str">
        <f t="shared" si="3308"/>
        <v/>
      </c>
      <c r="BE1745" s="250"/>
      <c r="BF1745" s="15"/>
      <c r="BG1745" s="9"/>
      <c r="BH1745" s="9" t="str">
        <f t="shared" si="3309"/>
        <v/>
      </c>
      <c r="BI1745" s="73"/>
      <c r="BJ1745" s="9" t="str">
        <f t="shared" si="3310"/>
        <v/>
      </c>
      <c r="BK1745" s="9"/>
      <c r="BL1745" s="9" t="str">
        <f t="shared" si="3311"/>
        <v/>
      </c>
      <c r="BM1745" s="9"/>
      <c r="BN1745" s="9"/>
      <c r="BO1745" s="9" t="str">
        <f t="shared" si="3313"/>
        <v/>
      </c>
      <c r="BP1745" s="10" t="str">
        <f t="shared" si="3314"/>
        <v/>
      </c>
      <c r="BQ1745" s="7"/>
      <c r="BS1745" s="250"/>
      <c r="BT1745" s="15"/>
      <c r="BU1745" s="9"/>
      <c r="BV1745" s="9" t="str">
        <f t="shared" si="3315"/>
        <v/>
      </c>
      <c r="BW1745" s="9"/>
      <c r="BX1745" s="9" t="str">
        <f t="shared" si="3316"/>
        <v/>
      </c>
      <c r="BY1745" s="9"/>
      <c r="BZ1745" s="9" t="str">
        <f t="shared" si="3317"/>
        <v/>
      </c>
      <c r="CA1745" s="9"/>
      <c r="CB1745" s="9"/>
      <c r="CC1745" s="9"/>
      <c r="CD1745" s="9" t="str">
        <f t="shared" si="3319"/>
        <v/>
      </c>
      <c r="CE1745" s="10" t="str">
        <f t="shared" si="3320"/>
        <v/>
      </c>
      <c r="CF1745" s="7"/>
      <c r="CH1745" s="15"/>
      <c r="CI1745" s="9"/>
      <c r="CJ1745" s="9" t="str">
        <f t="shared" si="3321"/>
        <v/>
      </c>
      <c r="CK1745" s="9"/>
      <c r="CL1745" s="9" t="str">
        <f t="shared" si="3322"/>
        <v/>
      </c>
      <c r="CM1745" s="9"/>
      <c r="CN1745" s="9" t="str">
        <f t="shared" si="3323"/>
        <v/>
      </c>
      <c r="CO1745" s="9"/>
      <c r="CP1745" s="9"/>
      <c r="CQ1745" s="9"/>
      <c r="CR1745" s="9" t="str">
        <f t="shared" si="3325"/>
        <v/>
      </c>
      <c r="CS1745" s="10" t="str">
        <f t="shared" si="3326"/>
        <v/>
      </c>
      <c r="CT1745" s="7"/>
    </row>
    <row r="1746" spans="1:98" ht="15" customHeight="1">
      <c r="A1746" s="250"/>
      <c r="B1746" s="250"/>
      <c r="C1746" s="13"/>
      <c r="D1746" s="250"/>
      <c r="E1746" s="250"/>
      <c r="G1746" s="14"/>
      <c r="H1746" s="250"/>
      <c r="I1746" s="250"/>
      <c r="J1746" s="33"/>
      <c r="K1746" s="250"/>
      <c r="L1746" s="250"/>
      <c r="M1746" s="250"/>
      <c r="N1746" s="250"/>
      <c r="O1746" s="250"/>
      <c r="P1746" s="250"/>
      <c r="Q1746" s="13"/>
      <c r="R1746" s="250"/>
      <c r="S1746" s="250"/>
      <c r="U1746" s="14"/>
      <c r="V1746" s="250"/>
      <c r="W1746" s="250"/>
      <c r="X1746" s="33"/>
      <c r="Y1746" s="250"/>
      <c r="Z1746" s="250"/>
      <c r="AA1746" s="250"/>
      <c r="AC1746" s="277"/>
      <c r="AD1746" s="250"/>
      <c r="AE1746" s="13"/>
      <c r="AF1746" s="250"/>
      <c r="AG1746" s="250"/>
      <c r="AI1746" s="14"/>
      <c r="AJ1746" s="250"/>
      <c r="AK1746" s="250"/>
      <c r="AL1746" s="33"/>
      <c r="AM1746" s="250"/>
      <c r="AN1746" s="250"/>
      <c r="AO1746" s="250"/>
      <c r="AP1746" s="250"/>
      <c r="AQ1746" s="250"/>
      <c r="AR1746" s="15"/>
      <c r="AS1746" s="9"/>
      <c r="AT1746" s="9" t="str">
        <f t="shared" si="3303"/>
        <v/>
      </c>
      <c r="AU1746" s="9"/>
      <c r="AV1746" s="9" t="str">
        <f t="shared" si="3304"/>
        <v/>
      </c>
      <c r="AW1746" s="9"/>
      <c r="AX1746" s="9" t="str">
        <f t="shared" si="3305"/>
        <v/>
      </c>
      <c r="AY1746" s="9"/>
      <c r="AZ1746" s="62"/>
      <c r="BA1746" s="9"/>
      <c r="BB1746" s="9" t="str">
        <f t="shared" si="3307"/>
        <v/>
      </c>
      <c r="BC1746" s="10" t="str">
        <f t="shared" si="3308"/>
        <v/>
      </c>
      <c r="BE1746" s="250"/>
      <c r="BF1746" s="15"/>
      <c r="BG1746" s="9"/>
      <c r="BH1746" s="9" t="str">
        <f t="shared" si="3309"/>
        <v/>
      </c>
      <c r="BI1746" s="73"/>
      <c r="BJ1746" s="9" t="str">
        <f t="shared" si="3310"/>
        <v/>
      </c>
      <c r="BK1746" s="9"/>
      <c r="BL1746" s="9" t="str">
        <f t="shared" si="3311"/>
        <v/>
      </c>
      <c r="BM1746" s="9"/>
      <c r="BN1746" s="9"/>
      <c r="BO1746" s="9" t="str">
        <f t="shared" si="3313"/>
        <v/>
      </c>
      <c r="BP1746" s="10" t="str">
        <f t="shared" si="3314"/>
        <v/>
      </c>
      <c r="BQ1746" s="7"/>
      <c r="BS1746" s="250"/>
      <c r="BT1746" s="15"/>
      <c r="BU1746" s="9"/>
      <c r="BV1746" s="9" t="str">
        <f t="shared" si="3315"/>
        <v/>
      </c>
      <c r="BW1746" s="9"/>
      <c r="BX1746" s="9" t="str">
        <f t="shared" si="3316"/>
        <v/>
      </c>
      <c r="BY1746" s="9"/>
      <c r="BZ1746" s="9" t="str">
        <f t="shared" si="3317"/>
        <v/>
      </c>
      <c r="CA1746" s="9"/>
      <c r="CB1746" s="9"/>
      <c r="CC1746" s="9"/>
      <c r="CD1746" s="9" t="str">
        <f t="shared" si="3319"/>
        <v/>
      </c>
      <c r="CE1746" s="10" t="str">
        <f t="shared" si="3320"/>
        <v/>
      </c>
      <c r="CF1746" s="7"/>
      <c r="CH1746" s="15"/>
      <c r="CI1746" s="9"/>
      <c r="CJ1746" s="9" t="str">
        <f t="shared" si="3321"/>
        <v/>
      </c>
      <c r="CK1746" s="9"/>
      <c r="CL1746" s="9" t="str">
        <f t="shared" si="3322"/>
        <v/>
      </c>
      <c r="CM1746" s="9"/>
      <c r="CN1746" s="9" t="str">
        <f t="shared" si="3323"/>
        <v/>
      </c>
      <c r="CO1746" s="9"/>
      <c r="CP1746" s="9"/>
      <c r="CQ1746" s="9"/>
      <c r="CR1746" s="9" t="str">
        <f t="shared" si="3325"/>
        <v/>
      </c>
      <c r="CS1746" s="10" t="str">
        <f t="shared" si="3326"/>
        <v/>
      </c>
      <c r="CT1746" s="7"/>
    </row>
    <row r="1747" spans="1:98" ht="15" customHeight="1">
      <c r="A1747" s="250"/>
      <c r="B1747" s="250"/>
      <c r="C1747" s="13"/>
      <c r="D1747" s="250"/>
      <c r="E1747" s="250"/>
      <c r="G1747" s="14"/>
      <c r="H1747" s="250"/>
      <c r="I1747" s="250"/>
      <c r="J1747" s="33"/>
      <c r="K1747" s="250"/>
      <c r="L1747" s="250"/>
      <c r="M1747" s="250"/>
      <c r="N1747" s="250"/>
      <c r="O1747" s="250"/>
      <c r="P1747" s="250"/>
      <c r="Q1747" s="13"/>
      <c r="R1747" s="250"/>
      <c r="S1747" s="250"/>
      <c r="U1747" s="14"/>
      <c r="V1747" s="250"/>
      <c r="W1747" s="250"/>
      <c r="X1747" s="33"/>
      <c r="Y1747" s="250"/>
      <c r="Z1747" s="250"/>
      <c r="AA1747" s="250"/>
      <c r="AC1747" s="277"/>
      <c r="AD1747" s="250"/>
      <c r="AE1747" s="13"/>
      <c r="AF1747" s="250"/>
      <c r="AG1747" s="250"/>
      <c r="AI1747" s="14"/>
      <c r="AJ1747" s="250"/>
      <c r="AK1747" s="250"/>
      <c r="AL1747" s="33"/>
      <c r="AM1747" s="250"/>
      <c r="AN1747" s="250"/>
      <c r="AO1747" s="250"/>
      <c r="AP1747" s="250"/>
      <c r="AQ1747" s="250"/>
      <c r="AR1747" s="15"/>
      <c r="AS1747" s="9"/>
      <c r="AT1747" s="9" t="str">
        <f t="shared" si="3303"/>
        <v/>
      </c>
      <c r="AU1747" s="9"/>
      <c r="AV1747" s="9" t="str">
        <f t="shared" si="3304"/>
        <v/>
      </c>
      <c r="AW1747" s="9"/>
      <c r="AX1747" s="9" t="str">
        <f t="shared" si="3305"/>
        <v/>
      </c>
      <c r="AY1747" s="9"/>
      <c r="AZ1747" s="62"/>
      <c r="BA1747" s="9"/>
      <c r="BB1747" s="9" t="str">
        <f t="shared" si="3307"/>
        <v/>
      </c>
      <c r="BC1747" s="10" t="str">
        <f t="shared" si="3308"/>
        <v/>
      </c>
      <c r="BE1747" s="250"/>
      <c r="BF1747" s="15"/>
      <c r="BG1747" s="9"/>
      <c r="BH1747" s="9" t="str">
        <f t="shared" si="3309"/>
        <v/>
      </c>
      <c r="BI1747" s="73"/>
      <c r="BJ1747" s="9" t="str">
        <f t="shared" si="3310"/>
        <v/>
      </c>
      <c r="BK1747" s="9"/>
      <c r="BL1747" s="9" t="str">
        <f t="shared" si="3311"/>
        <v/>
      </c>
      <c r="BM1747" s="9"/>
      <c r="BN1747" s="9"/>
      <c r="BO1747" s="9" t="str">
        <f t="shared" si="3313"/>
        <v/>
      </c>
      <c r="BP1747" s="10" t="str">
        <f t="shared" si="3314"/>
        <v/>
      </c>
      <c r="BQ1747" s="7"/>
      <c r="BS1747" s="250"/>
      <c r="BT1747" s="15"/>
      <c r="BU1747" s="9"/>
      <c r="BV1747" s="9" t="str">
        <f t="shared" si="3315"/>
        <v/>
      </c>
      <c r="BW1747" s="9"/>
      <c r="BX1747" s="9" t="str">
        <f t="shared" si="3316"/>
        <v/>
      </c>
      <c r="BY1747" s="9"/>
      <c r="BZ1747" s="9" t="str">
        <f t="shared" si="3317"/>
        <v/>
      </c>
      <c r="CA1747" s="9"/>
      <c r="CB1747" s="9"/>
      <c r="CC1747" s="9"/>
      <c r="CD1747" s="9" t="str">
        <f t="shared" si="3319"/>
        <v/>
      </c>
      <c r="CE1747" s="10" t="str">
        <f t="shared" si="3320"/>
        <v/>
      </c>
      <c r="CF1747" s="7"/>
      <c r="CH1747" s="15"/>
      <c r="CI1747" s="9"/>
      <c r="CJ1747" s="9" t="str">
        <f t="shared" si="3321"/>
        <v/>
      </c>
      <c r="CK1747" s="9"/>
      <c r="CL1747" s="9" t="str">
        <f t="shared" si="3322"/>
        <v/>
      </c>
      <c r="CM1747" s="9"/>
      <c r="CN1747" s="9" t="str">
        <f t="shared" si="3323"/>
        <v/>
      </c>
      <c r="CO1747" s="9"/>
      <c r="CP1747" s="9"/>
      <c r="CQ1747" s="9"/>
      <c r="CR1747" s="9" t="str">
        <f t="shared" si="3325"/>
        <v/>
      </c>
      <c r="CS1747" s="10" t="str">
        <f t="shared" si="3326"/>
        <v/>
      </c>
      <c r="CT1747" s="7"/>
    </row>
    <row r="1748" spans="1:98" ht="15" customHeight="1">
      <c r="A1748" s="250"/>
      <c r="B1748" s="250"/>
      <c r="C1748" s="13"/>
      <c r="D1748" s="250"/>
      <c r="E1748" s="250"/>
      <c r="G1748" s="14"/>
      <c r="H1748" s="250"/>
      <c r="I1748" s="250"/>
      <c r="J1748" s="33"/>
      <c r="K1748" s="250"/>
      <c r="L1748" s="250"/>
      <c r="M1748" s="250"/>
      <c r="N1748" s="250"/>
      <c r="O1748" s="250"/>
      <c r="P1748" s="250"/>
      <c r="Q1748" s="13"/>
      <c r="R1748" s="250"/>
      <c r="S1748" s="250"/>
      <c r="U1748" s="14"/>
      <c r="V1748" s="250"/>
      <c r="W1748" s="250"/>
      <c r="X1748" s="33"/>
      <c r="Y1748" s="250"/>
      <c r="Z1748" s="250"/>
      <c r="AA1748" s="250"/>
      <c r="AC1748" s="277"/>
      <c r="AD1748" s="250"/>
      <c r="AE1748" s="13"/>
      <c r="AF1748" s="250"/>
      <c r="AG1748" s="250"/>
      <c r="AI1748" s="14"/>
      <c r="AJ1748" s="250"/>
      <c r="AK1748" s="250"/>
      <c r="AL1748" s="33"/>
      <c r="AM1748" s="250"/>
      <c r="AN1748" s="250"/>
      <c r="AO1748" s="250"/>
      <c r="AP1748" s="250"/>
      <c r="AQ1748" s="250"/>
      <c r="AR1748" s="15"/>
      <c r="AS1748" s="9"/>
      <c r="AT1748" s="9" t="str">
        <f t="shared" si="3303"/>
        <v/>
      </c>
      <c r="AU1748" s="9"/>
      <c r="AV1748" s="9" t="str">
        <f t="shared" si="3304"/>
        <v/>
      </c>
      <c r="AW1748" s="9"/>
      <c r="AX1748" s="9" t="str">
        <f t="shared" si="3305"/>
        <v/>
      </c>
      <c r="AY1748" s="9"/>
      <c r="AZ1748" s="62"/>
      <c r="BA1748" s="9"/>
      <c r="BB1748" s="9" t="str">
        <f t="shared" si="3307"/>
        <v/>
      </c>
      <c r="BC1748" s="10" t="str">
        <f t="shared" si="3308"/>
        <v/>
      </c>
      <c r="BE1748" s="250"/>
      <c r="BF1748" s="15"/>
      <c r="BG1748" s="9"/>
      <c r="BH1748" s="9" t="str">
        <f t="shared" si="3309"/>
        <v/>
      </c>
      <c r="BI1748" s="73"/>
      <c r="BJ1748" s="9" t="str">
        <f t="shared" si="3310"/>
        <v/>
      </c>
      <c r="BK1748" s="9"/>
      <c r="BL1748" s="9" t="str">
        <f t="shared" si="3311"/>
        <v/>
      </c>
      <c r="BM1748" s="9"/>
      <c r="BN1748" s="9"/>
      <c r="BO1748" s="9" t="str">
        <f t="shared" si="3313"/>
        <v/>
      </c>
      <c r="BP1748" s="10" t="str">
        <f t="shared" si="3314"/>
        <v/>
      </c>
      <c r="BQ1748" s="7"/>
      <c r="BS1748" s="250"/>
      <c r="BT1748" s="15"/>
      <c r="BU1748" s="9"/>
      <c r="BV1748" s="9" t="str">
        <f t="shared" si="3315"/>
        <v/>
      </c>
      <c r="BW1748" s="9"/>
      <c r="BX1748" s="9" t="str">
        <f t="shared" si="3316"/>
        <v/>
      </c>
      <c r="BY1748" s="9"/>
      <c r="BZ1748" s="9" t="str">
        <f t="shared" si="3317"/>
        <v/>
      </c>
      <c r="CA1748" s="9"/>
      <c r="CB1748" s="9"/>
      <c r="CC1748" s="9"/>
      <c r="CD1748" s="9" t="str">
        <f t="shared" si="3319"/>
        <v/>
      </c>
      <c r="CE1748" s="10" t="str">
        <f t="shared" si="3320"/>
        <v/>
      </c>
      <c r="CF1748" s="7"/>
      <c r="CH1748" s="15"/>
      <c r="CI1748" s="9"/>
      <c r="CJ1748" s="9" t="str">
        <f t="shared" si="3321"/>
        <v/>
      </c>
      <c r="CK1748" s="9"/>
      <c r="CL1748" s="9" t="str">
        <f t="shared" si="3322"/>
        <v/>
      </c>
      <c r="CM1748" s="9"/>
      <c r="CN1748" s="9" t="str">
        <f t="shared" si="3323"/>
        <v/>
      </c>
      <c r="CO1748" s="9"/>
      <c r="CP1748" s="9"/>
      <c r="CQ1748" s="9"/>
      <c r="CR1748" s="9" t="str">
        <f t="shared" si="3325"/>
        <v/>
      </c>
      <c r="CS1748" s="10" t="str">
        <f t="shared" si="3326"/>
        <v/>
      </c>
      <c r="CT1748" s="7"/>
    </row>
    <row r="1749" spans="1:98" ht="15" customHeight="1">
      <c r="A1749" s="250"/>
      <c r="B1749" s="250"/>
      <c r="C1749" s="13"/>
      <c r="D1749" s="250"/>
      <c r="E1749" s="250"/>
      <c r="G1749" s="14"/>
      <c r="H1749" s="250"/>
      <c r="I1749" s="250"/>
      <c r="J1749" s="33"/>
      <c r="K1749" s="250"/>
      <c r="L1749" s="250"/>
      <c r="M1749" s="250"/>
      <c r="N1749" s="250"/>
      <c r="O1749" s="250"/>
      <c r="P1749" s="250"/>
      <c r="Q1749" s="13"/>
      <c r="R1749" s="250"/>
      <c r="S1749" s="250"/>
      <c r="U1749" s="14"/>
      <c r="V1749" s="250"/>
      <c r="W1749" s="250"/>
      <c r="X1749" s="33"/>
      <c r="Y1749" s="250"/>
      <c r="Z1749" s="250"/>
      <c r="AA1749" s="250"/>
      <c r="AC1749" s="277"/>
      <c r="AD1749" s="250"/>
      <c r="AE1749" s="13"/>
      <c r="AF1749" s="250"/>
      <c r="AG1749" s="250"/>
      <c r="AI1749" s="14"/>
      <c r="AJ1749" s="250"/>
      <c r="AK1749" s="250"/>
      <c r="AL1749" s="33"/>
      <c r="AM1749" s="250"/>
      <c r="AN1749" s="250"/>
      <c r="AO1749" s="250"/>
      <c r="AP1749" s="250"/>
      <c r="AQ1749" s="250"/>
      <c r="AR1749" s="15"/>
      <c r="AS1749" s="9"/>
      <c r="AT1749" s="9" t="str">
        <f t="shared" si="3303"/>
        <v/>
      </c>
      <c r="AU1749" s="9"/>
      <c r="AV1749" s="9" t="str">
        <f t="shared" si="3304"/>
        <v/>
      </c>
      <c r="AW1749" s="9"/>
      <c r="AX1749" s="9" t="str">
        <f t="shared" si="3305"/>
        <v/>
      </c>
      <c r="AY1749" s="9"/>
      <c r="AZ1749" s="62"/>
      <c r="BA1749" s="9"/>
      <c r="BB1749" s="9" t="str">
        <f t="shared" si="3307"/>
        <v/>
      </c>
      <c r="BC1749" s="10" t="str">
        <f t="shared" si="3308"/>
        <v/>
      </c>
      <c r="BE1749" s="250"/>
      <c r="BF1749" s="15"/>
      <c r="BG1749" s="9"/>
      <c r="BH1749" s="9" t="str">
        <f t="shared" si="3309"/>
        <v/>
      </c>
      <c r="BI1749" s="73"/>
      <c r="BJ1749" s="9" t="str">
        <f t="shared" si="3310"/>
        <v/>
      </c>
      <c r="BK1749" s="9"/>
      <c r="BL1749" s="9" t="str">
        <f t="shared" si="3311"/>
        <v/>
      </c>
      <c r="BM1749" s="9"/>
      <c r="BN1749" s="9"/>
      <c r="BO1749" s="9" t="str">
        <f t="shared" si="3313"/>
        <v/>
      </c>
      <c r="BP1749" s="10" t="str">
        <f t="shared" si="3314"/>
        <v/>
      </c>
      <c r="BQ1749" s="7"/>
      <c r="BS1749" s="250"/>
      <c r="BT1749" s="15"/>
      <c r="BU1749" s="9"/>
      <c r="BV1749" s="9" t="str">
        <f t="shared" si="3315"/>
        <v/>
      </c>
      <c r="BW1749" s="9"/>
      <c r="BX1749" s="9" t="str">
        <f t="shared" si="3316"/>
        <v/>
      </c>
      <c r="BY1749" s="9"/>
      <c r="BZ1749" s="9" t="str">
        <f t="shared" si="3317"/>
        <v/>
      </c>
      <c r="CA1749" s="9"/>
      <c r="CB1749" s="9"/>
      <c r="CC1749" s="9"/>
      <c r="CD1749" s="9" t="str">
        <f t="shared" si="3319"/>
        <v/>
      </c>
      <c r="CE1749" s="10" t="str">
        <f t="shared" si="3320"/>
        <v/>
      </c>
      <c r="CF1749" s="7"/>
      <c r="CH1749" s="15"/>
      <c r="CI1749" s="9"/>
      <c r="CJ1749" s="9" t="str">
        <f t="shared" si="3321"/>
        <v/>
      </c>
      <c r="CK1749" s="9"/>
      <c r="CL1749" s="9" t="str">
        <f t="shared" si="3322"/>
        <v/>
      </c>
      <c r="CM1749" s="9"/>
      <c r="CN1749" s="9" t="str">
        <f t="shared" si="3323"/>
        <v/>
      </c>
      <c r="CO1749" s="9"/>
      <c r="CP1749" s="9"/>
      <c r="CQ1749" s="9"/>
      <c r="CR1749" s="9" t="str">
        <f t="shared" si="3325"/>
        <v/>
      </c>
      <c r="CS1749" s="10" t="str">
        <f t="shared" si="3326"/>
        <v/>
      </c>
      <c r="CT1749" s="7"/>
    </row>
    <row r="1750" spans="1:98" ht="15" customHeight="1">
      <c r="A1750" s="250"/>
      <c r="B1750" s="250"/>
      <c r="C1750" s="13"/>
      <c r="D1750" s="250"/>
      <c r="E1750" s="250"/>
      <c r="G1750" s="14"/>
      <c r="H1750" s="250"/>
      <c r="I1750" s="250"/>
      <c r="J1750" s="33"/>
      <c r="K1750" s="250"/>
      <c r="L1750" s="250"/>
      <c r="M1750" s="250"/>
      <c r="N1750" s="250"/>
      <c r="O1750" s="250"/>
      <c r="P1750" s="250"/>
      <c r="Q1750" s="13"/>
      <c r="R1750" s="250"/>
      <c r="S1750" s="250"/>
      <c r="U1750" s="14"/>
      <c r="V1750" s="250"/>
      <c r="W1750" s="250"/>
      <c r="X1750" s="33"/>
      <c r="Y1750" s="250"/>
      <c r="Z1750" s="250"/>
      <c r="AA1750" s="250"/>
      <c r="AC1750" s="277"/>
      <c r="AD1750" s="250"/>
      <c r="AE1750" s="13"/>
      <c r="AF1750" s="250"/>
      <c r="AG1750" s="250"/>
      <c r="AI1750" s="14"/>
      <c r="AJ1750" s="250"/>
      <c r="AK1750" s="250"/>
      <c r="AL1750" s="33"/>
      <c r="AM1750" s="250"/>
      <c r="AN1750" s="250"/>
      <c r="AO1750" s="250"/>
      <c r="AP1750" s="250"/>
      <c r="AQ1750" s="250"/>
      <c r="AR1750" s="15"/>
      <c r="AS1750" s="9"/>
      <c r="AT1750" s="9" t="str">
        <f t="shared" si="3303"/>
        <v/>
      </c>
      <c r="AU1750" s="9"/>
      <c r="AV1750" s="9" t="str">
        <f t="shared" si="3304"/>
        <v/>
      </c>
      <c r="AW1750" s="9"/>
      <c r="AX1750" s="9" t="str">
        <f t="shared" si="3305"/>
        <v/>
      </c>
      <c r="AY1750" s="9"/>
      <c r="AZ1750" s="62"/>
      <c r="BA1750" s="9"/>
      <c r="BB1750" s="9" t="str">
        <f t="shared" si="3307"/>
        <v/>
      </c>
      <c r="BC1750" s="10" t="str">
        <f t="shared" si="3308"/>
        <v/>
      </c>
      <c r="BE1750" s="250"/>
      <c r="BF1750" s="15"/>
      <c r="BG1750" s="9"/>
      <c r="BH1750" s="9" t="str">
        <f t="shared" si="3309"/>
        <v/>
      </c>
      <c r="BI1750" s="73"/>
      <c r="BJ1750" s="9" t="str">
        <f t="shared" si="3310"/>
        <v/>
      </c>
      <c r="BK1750" s="9"/>
      <c r="BL1750" s="9" t="str">
        <f t="shared" si="3311"/>
        <v/>
      </c>
      <c r="BM1750" s="9"/>
      <c r="BN1750" s="9"/>
      <c r="BO1750" s="9" t="str">
        <f t="shared" si="3313"/>
        <v/>
      </c>
      <c r="BP1750" s="10" t="str">
        <f t="shared" si="3314"/>
        <v/>
      </c>
      <c r="BQ1750" s="7"/>
      <c r="BS1750" s="250"/>
      <c r="BT1750" s="15"/>
      <c r="BU1750" s="9"/>
      <c r="BV1750" s="9" t="str">
        <f t="shared" si="3315"/>
        <v/>
      </c>
      <c r="BW1750" s="9"/>
      <c r="BX1750" s="9" t="str">
        <f t="shared" si="3316"/>
        <v/>
      </c>
      <c r="BY1750" s="9"/>
      <c r="BZ1750" s="9" t="str">
        <f t="shared" si="3317"/>
        <v/>
      </c>
      <c r="CA1750" s="9"/>
      <c r="CB1750" s="9"/>
      <c r="CC1750" s="9"/>
      <c r="CD1750" s="9" t="str">
        <f t="shared" si="3319"/>
        <v/>
      </c>
      <c r="CE1750" s="10" t="str">
        <f t="shared" si="3320"/>
        <v/>
      </c>
      <c r="CF1750" s="7"/>
      <c r="CH1750" s="15"/>
      <c r="CI1750" s="9"/>
      <c r="CJ1750" s="9" t="str">
        <f t="shared" si="3321"/>
        <v/>
      </c>
      <c r="CK1750" s="9"/>
      <c r="CL1750" s="9" t="str">
        <f t="shared" si="3322"/>
        <v/>
      </c>
      <c r="CM1750" s="9"/>
      <c r="CN1750" s="9" t="str">
        <f t="shared" si="3323"/>
        <v/>
      </c>
      <c r="CO1750" s="9"/>
      <c r="CP1750" s="9"/>
      <c r="CQ1750" s="9"/>
      <c r="CR1750" s="9" t="str">
        <f t="shared" si="3325"/>
        <v/>
      </c>
      <c r="CS1750" s="10" t="str">
        <f t="shared" si="3326"/>
        <v/>
      </c>
      <c r="CT1750" s="7"/>
    </row>
    <row r="1751" spans="1:98" ht="15" customHeight="1">
      <c r="A1751" s="250"/>
      <c r="B1751" s="250"/>
      <c r="C1751" s="13"/>
      <c r="D1751" s="250"/>
      <c r="E1751" s="250"/>
      <c r="G1751" s="14"/>
      <c r="H1751" s="250"/>
      <c r="I1751" s="250"/>
      <c r="J1751" s="33"/>
      <c r="K1751" s="250"/>
      <c r="L1751" s="250"/>
      <c r="M1751" s="250"/>
      <c r="N1751" s="250"/>
      <c r="O1751" s="250"/>
      <c r="P1751" s="250"/>
      <c r="Q1751" s="13"/>
      <c r="R1751" s="250"/>
      <c r="S1751" s="250"/>
      <c r="U1751" s="14"/>
      <c r="V1751" s="250"/>
      <c r="W1751" s="250"/>
      <c r="X1751" s="33"/>
      <c r="Y1751" s="250"/>
      <c r="Z1751" s="250"/>
      <c r="AA1751" s="250"/>
      <c r="AC1751" s="277"/>
      <c r="AD1751" s="250"/>
      <c r="AE1751" s="13"/>
      <c r="AF1751" s="250"/>
      <c r="AG1751" s="250"/>
      <c r="AI1751" s="14"/>
      <c r="AJ1751" s="250"/>
      <c r="AK1751" s="250"/>
      <c r="AL1751" s="33"/>
      <c r="AM1751" s="250"/>
      <c r="AN1751" s="250"/>
      <c r="AO1751" s="250"/>
      <c r="AP1751" s="250"/>
      <c r="AQ1751" s="250"/>
      <c r="AR1751" s="15"/>
      <c r="AS1751" s="9"/>
      <c r="AT1751" s="9" t="str">
        <f t="shared" si="3303"/>
        <v/>
      </c>
      <c r="AU1751" s="9"/>
      <c r="AV1751" s="9" t="str">
        <f t="shared" si="3304"/>
        <v/>
      </c>
      <c r="AW1751" s="9"/>
      <c r="AX1751" s="9" t="str">
        <f t="shared" si="3305"/>
        <v/>
      </c>
      <c r="AY1751" s="9"/>
      <c r="AZ1751" s="62"/>
      <c r="BA1751" s="9"/>
      <c r="BB1751" s="9" t="str">
        <f t="shared" si="3307"/>
        <v/>
      </c>
      <c r="BC1751" s="10" t="str">
        <f t="shared" si="3308"/>
        <v/>
      </c>
      <c r="BE1751" s="250"/>
      <c r="BF1751" s="15"/>
      <c r="BG1751" s="9"/>
      <c r="BH1751" s="9" t="str">
        <f t="shared" si="3309"/>
        <v/>
      </c>
      <c r="BI1751" s="73"/>
      <c r="BJ1751" s="9" t="str">
        <f t="shared" si="3310"/>
        <v/>
      </c>
      <c r="BK1751" s="9"/>
      <c r="BL1751" s="9" t="str">
        <f t="shared" si="3311"/>
        <v/>
      </c>
      <c r="BM1751" s="9"/>
      <c r="BN1751" s="9"/>
      <c r="BO1751" s="9" t="str">
        <f t="shared" si="3313"/>
        <v/>
      </c>
      <c r="BP1751" s="10" t="str">
        <f t="shared" si="3314"/>
        <v/>
      </c>
      <c r="BQ1751" s="7"/>
      <c r="BS1751" s="250"/>
      <c r="BT1751" s="15"/>
      <c r="BU1751" s="9"/>
      <c r="BV1751" s="9" t="str">
        <f t="shared" si="3315"/>
        <v/>
      </c>
      <c r="BW1751" s="9"/>
      <c r="BX1751" s="9" t="str">
        <f t="shared" si="3316"/>
        <v/>
      </c>
      <c r="BY1751" s="9"/>
      <c r="BZ1751" s="9" t="str">
        <f t="shared" si="3317"/>
        <v/>
      </c>
      <c r="CA1751" s="9"/>
      <c r="CB1751" s="9"/>
      <c r="CC1751" s="9"/>
      <c r="CD1751" s="9" t="str">
        <f t="shared" si="3319"/>
        <v/>
      </c>
      <c r="CE1751" s="10" t="str">
        <f t="shared" si="3320"/>
        <v/>
      </c>
      <c r="CF1751" s="7"/>
      <c r="CH1751" s="15"/>
      <c r="CI1751" s="9"/>
      <c r="CJ1751" s="9" t="str">
        <f t="shared" si="3321"/>
        <v/>
      </c>
      <c r="CK1751" s="9"/>
      <c r="CL1751" s="9" t="str">
        <f t="shared" si="3322"/>
        <v/>
      </c>
      <c r="CM1751" s="9"/>
      <c r="CN1751" s="9" t="str">
        <f t="shared" si="3323"/>
        <v/>
      </c>
      <c r="CO1751" s="9"/>
      <c r="CP1751" s="9"/>
      <c r="CQ1751" s="9"/>
      <c r="CR1751" s="9" t="str">
        <f t="shared" si="3325"/>
        <v/>
      </c>
      <c r="CS1751" s="10" t="str">
        <f t="shared" si="3326"/>
        <v/>
      </c>
      <c r="CT1751" s="7"/>
    </row>
    <row r="1752" spans="1:98" ht="15" customHeight="1">
      <c r="A1752" s="250"/>
      <c r="B1752" s="250"/>
      <c r="C1752" s="13"/>
      <c r="D1752" s="250"/>
      <c r="E1752" s="250"/>
      <c r="G1752" s="14"/>
      <c r="H1752" s="250"/>
      <c r="I1752" s="250"/>
      <c r="J1752" s="33"/>
      <c r="K1752" s="250"/>
      <c r="L1752" s="250"/>
      <c r="M1752" s="250"/>
      <c r="N1752" s="250"/>
      <c r="O1752" s="250"/>
      <c r="P1752" s="250"/>
      <c r="Q1752" s="13"/>
      <c r="R1752" s="250"/>
      <c r="S1752" s="250"/>
      <c r="U1752" s="14"/>
      <c r="V1752" s="250"/>
      <c r="W1752" s="250"/>
      <c r="X1752" s="33"/>
      <c r="Y1752" s="250"/>
      <c r="Z1752" s="250"/>
      <c r="AA1752" s="250"/>
      <c r="AC1752" s="277"/>
      <c r="AD1752" s="250"/>
      <c r="AE1752" s="13"/>
      <c r="AF1752" s="250"/>
      <c r="AG1752" s="250"/>
      <c r="AI1752" s="14"/>
      <c r="AJ1752" s="250"/>
      <c r="AK1752" s="250"/>
      <c r="AL1752" s="33"/>
      <c r="AM1752" s="250"/>
      <c r="AN1752" s="250"/>
      <c r="AO1752" s="250"/>
      <c r="AP1752" s="250"/>
      <c r="AQ1752" s="250"/>
      <c r="AR1752" s="15"/>
      <c r="AS1752" s="9"/>
      <c r="AT1752" s="9" t="str">
        <f t="shared" si="3303"/>
        <v/>
      </c>
      <c r="AU1752" s="9"/>
      <c r="AV1752" s="9" t="str">
        <f t="shared" si="3304"/>
        <v/>
      </c>
      <c r="AW1752" s="9"/>
      <c r="AX1752" s="9" t="str">
        <f t="shared" si="3305"/>
        <v/>
      </c>
      <c r="AY1752" s="9"/>
      <c r="AZ1752" s="62"/>
      <c r="BA1752" s="9"/>
      <c r="BB1752" s="9" t="str">
        <f t="shared" si="3307"/>
        <v/>
      </c>
      <c r="BC1752" s="10" t="str">
        <f t="shared" si="3308"/>
        <v/>
      </c>
      <c r="BE1752" s="250"/>
      <c r="BF1752" s="15"/>
      <c r="BG1752" s="9"/>
      <c r="BH1752" s="9" t="str">
        <f t="shared" si="3309"/>
        <v/>
      </c>
      <c r="BI1752" s="73"/>
      <c r="BJ1752" s="9" t="str">
        <f t="shared" si="3310"/>
        <v/>
      </c>
      <c r="BK1752" s="9"/>
      <c r="BL1752" s="9" t="str">
        <f t="shared" si="3311"/>
        <v/>
      </c>
      <c r="BM1752" s="9"/>
      <c r="BN1752" s="9"/>
      <c r="BO1752" s="9" t="str">
        <f t="shared" si="3313"/>
        <v/>
      </c>
      <c r="BP1752" s="10" t="str">
        <f t="shared" si="3314"/>
        <v/>
      </c>
      <c r="BQ1752" s="7"/>
      <c r="BS1752" s="250"/>
      <c r="BT1752" s="15"/>
      <c r="BU1752" s="9"/>
      <c r="BV1752" s="9" t="str">
        <f t="shared" si="3315"/>
        <v/>
      </c>
      <c r="BW1752" s="9"/>
      <c r="BX1752" s="9" t="str">
        <f t="shared" si="3316"/>
        <v/>
      </c>
      <c r="BY1752" s="9"/>
      <c r="BZ1752" s="9" t="str">
        <f t="shared" si="3317"/>
        <v/>
      </c>
      <c r="CA1752" s="9"/>
      <c r="CB1752" s="9"/>
      <c r="CC1752" s="9"/>
      <c r="CD1752" s="9" t="str">
        <f t="shared" si="3319"/>
        <v/>
      </c>
      <c r="CE1752" s="10" t="str">
        <f t="shared" si="3320"/>
        <v/>
      </c>
      <c r="CF1752" s="7"/>
      <c r="CH1752" s="15"/>
      <c r="CI1752" s="9"/>
      <c r="CJ1752" s="9" t="str">
        <f t="shared" si="3321"/>
        <v/>
      </c>
      <c r="CK1752" s="9"/>
      <c r="CL1752" s="9" t="str">
        <f t="shared" si="3322"/>
        <v/>
      </c>
      <c r="CM1752" s="9"/>
      <c r="CN1752" s="9" t="str">
        <f t="shared" si="3323"/>
        <v/>
      </c>
      <c r="CO1752" s="9"/>
      <c r="CP1752" s="9"/>
      <c r="CQ1752" s="9"/>
      <c r="CR1752" s="9" t="str">
        <f t="shared" si="3325"/>
        <v/>
      </c>
      <c r="CS1752" s="10" t="str">
        <f t="shared" si="3326"/>
        <v/>
      </c>
      <c r="CT1752" s="7"/>
    </row>
    <row r="1753" spans="1:98" ht="15" customHeight="1">
      <c r="A1753" s="250"/>
      <c r="B1753" s="250"/>
      <c r="C1753" s="13"/>
      <c r="D1753" s="250"/>
      <c r="E1753" s="250"/>
      <c r="G1753" s="14"/>
      <c r="H1753" s="250"/>
      <c r="I1753" s="250"/>
      <c r="J1753" s="33"/>
      <c r="K1753" s="250"/>
      <c r="L1753" s="250"/>
      <c r="M1753" s="250"/>
      <c r="N1753" s="250"/>
      <c r="O1753" s="250"/>
      <c r="P1753" s="250"/>
      <c r="Q1753" s="13"/>
      <c r="R1753" s="250"/>
      <c r="S1753" s="250"/>
      <c r="U1753" s="14"/>
      <c r="V1753" s="250"/>
      <c r="W1753" s="250"/>
      <c r="X1753" s="33"/>
      <c r="Y1753" s="250"/>
      <c r="Z1753" s="250"/>
      <c r="AA1753" s="250"/>
      <c r="AC1753" s="277"/>
      <c r="AD1753" s="250"/>
      <c r="AE1753" s="13"/>
      <c r="AF1753" s="250"/>
      <c r="AG1753" s="250"/>
      <c r="AI1753" s="14"/>
      <c r="AJ1753" s="250"/>
      <c r="AK1753" s="250"/>
      <c r="AL1753" s="33"/>
      <c r="AM1753" s="250"/>
      <c r="AN1753" s="250"/>
      <c r="AO1753" s="250"/>
      <c r="AP1753" s="250"/>
      <c r="AQ1753" s="250"/>
      <c r="AR1753" s="15"/>
      <c r="AS1753" s="9"/>
      <c r="AT1753" s="9" t="str">
        <f t="shared" si="3303"/>
        <v/>
      </c>
      <c r="AU1753" s="9"/>
      <c r="AV1753" s="9" t="str">
        <f t="shared" si="3304"/>
        <v/>
      </c>
      <c r="AW1753" s="9"/>
      <c r="AX1753" s="9" t="str">
        <f t="shared" si="3305"/>
        <v/>
      </c>
      <c r="AY1753" s="9"/>
      <c r="AZ1753" s="62"/>
      <c r="BA1753" s="9"/>
      <c r="BB1753" s="9" t="str">
        <f t="shared" si="3307"/>
        <v/>
      </c>
      <c r="BC1753" s="10" t="str">
        <f t="shared" si="3308"/>
        <v/>
      </c>
      <c r="BE1753" s="250"/>
      <c r="BF1753" s="15"/>
      <c r="BG1753" s="9"/>
      <c r="BH1753" s="9" t="str">
        <f t="shared" si="3309"/>
        <v/>
      </c>
      <c r="BI1753" s="73"/>
      <c r="BJ1753" s="9" t="str">
        <f t="shared" si="3310"/>
        <v/>
      </c>
      <c r="BK1753" s="9"/>
      <c r="BL1753" s="9" t="str">
        <f t="shared" si="3311"/>
        <v/>
      </c>
      <c r="BM1753" s="9"/>
      <c r="BN1753" s="9"/>
      <c r="BO1753" s="9" t="str">
        <f t="shared" si="3313"/>
        <v/>
      </c>
      <c r="BP1753" s="10" t="str">
        <f t="shared" si="3314"/>
        <v/>
      </c>
      <c r="BQ1753" s="7"/>
      <c r="BS1753" s="250"/>
      <c r="BT1753" s="15"/>
      <c r="BU1753" s="9"/>
      <c r="BV1753" s="9" t="str">
        <f t="shared" si="3315"/>
        <v/>
      </c>
      <c r="BW1753" s="9"/>
      <c r="BX1753" s="9" t="str">
        <f t="shared" si="3316"/>
        <v/>
      </c>
      <c r="BY1753" s="9"/>
      <c r="BZ1753" s="9" t="str">
        <f t="shared" si="3317"/>
        <v/>
      </c>
      <c r="CA1753" s="9"/>
      <c r="CB1753" s="9"/>
      <c r="CC1753" s="9"/>
      <c r="CD1753" s="9" t="str">
        <f t="shared" si="3319"/>
        <v/>
      </c>
      <c r="CE1753" s="10" t="str">
        <f t="shared" si="3320"/>
        <v/>
      </c>
      <c r="CF1753" s="7"/>
      <c r="CH1753" s="15"/>
      <c r="CI1753" s="9"/>
      <c r="CJ1753" s="9" t="str">
        <f t="shared" si="3321"/>
        <v/>
      </c>
      <c r="CK1753" s="9"/>
      <c r="CL1753" s="9" t="str">
        <f t="shared" si="3322"/>
        <v/>
      </c>
      <c r="CM1753" s="9"/>
      <c r="CN1753" s="9" t="str">
        <f t="shared" si="3323"/>
        <v/>
      </c>
      <c r="CO1753" s="9"/>
      <c r="CP1753" s="9"/>
      <c r="CQ1753" s="9"/>
      <c r="CR1753" s="9" t="str">
        <f t="shared" si="3325"/>
        <v/>
      </c>
      <c r="CS1753" s="10" t="str">
        <f t="shared" si="3326"/>
        <v/>
      </c>
      <c r="CT1753" s="7"/>
    </row>
    <row r="1754" spans="1:98" ht="15" customHeight="1">
      <c r="A1754" s="250"/>
      <c r="B1754" s="250"/>
      <c r="C1754" s="13"/>
      <c r="D1754" s="250"/>
      <c r="E1754" s="250"/>
      <c r="G1754" s="14"/>
      <c r="H1754" s="250"/>
      <c r="I1754" s="250"/>
      <c r="J1754" s="33"/>
      <c r="K1754" s="250"/>
      <c r="L1754" s="250"/>
      <c r="M1754" s="250"/>
      <c r="N1754" s="250"/>
      <c r="O1754" s="250"/>
      <c r="P1754" s="250"/>
      <c r="Q1754" s="13"/>
      <c r="R1754" s="250"/>
      <c r="S1754" s="250"/>
      <c r="U1754" s="14"/>
      <c r="V1754" s="250"/>
      <c r="W1754" s="250"/>
      <c r="X1754" s="33"/>
      <c r="Y1754" s="250"/>
      <c r="Z1754" s="250"/>
      <c r="AA1754" s="250"/>
      <c r="AC1754" s="277"/>
      <c r="AD1754" s="250"/>
      <c r="AE1754" s="13"/>
      <c r="AF1754" s="250"/>
      <c r="AG1754" s="250"/>
      <c r="AI1754" s="14"/>
      <c r="AJ1754" s="250"/>
      <c r="AK1754" s="250"/>
      <c r="AL1754" s="33"/>
      <c r="AM1754" s="250"/>
      <c r="AN1754" s="250"/>
      <c r="AO1754" s="250"/>
      <c r="AP1754" s="250"/>
      <c r="AQ1754" s="250"/>
      <c r="AR1754" s="15"/>
      <c r="AS1754" s="9"/>
      <c r="AT1754" s="9" t="str">
        <f t="shared" si="3303"/>
        <v/>
      </c>
      <c r="AU1754" s="9"/>
      <c r="AV1754" s="9" t="str">
        <f t="shared" si="3304"/>
        <v/>
      </c>
      <c r="AW1754" s="9"/>
      <c r="AX1754" s="9" t="str">
        <f t="shared" si="3305"/>
        <v/>
      </c>
      <c r="AY1754" s="9"/>
      <c r="AZ1754" s="62"/>
      <c r="BA1754" s="9"/>
      <c r="BB1754" s="9" t="str">
        <f t="shared" si="3307"/>
        <v/>
      </c>
      <c r="BC1754" s="10" t="str">
        <f t="shared" si="3308"/>
        <v/>
      </c>
      <c r="BE1754" s="250"/>
      <c r="BF1754" s="15"/>
      <c r="BG1754" s="9"/>
      <c r="BH1754" s="9" t="str">
        <f t="shared" si="3309"/>
        <v/>
      </c>
      <c r="BI1754" s="73"/>
      <c r="BJ1754" s="9" t="str">
        <f t="shared" si="3310"/>
        <v/>
      </c>
      <c r="BK1754" s="9"/>
      <c r="BL1754" s="9" t="str">
        <f t="shared" si="3311"/>
        <v/>
      </c>
      <c r="BM1754" s="9"/>
      <c r="BN1754" s="9"/>
      <c r="BO1754" s="9" t="str">
        <f t="shared" si="3313"/>
        <v/>
      </c>
      <c r="BP1754" s="10" t="str">
        <f t="shared" si="3314"/>
        <v/>
      </c>
      <c r="BQ1754" s="7"/>
      <c r="BS1754" s="250"/>
      <c r="BT1754" s="15"/>
      <c r="BU1754" s="9"/>
      <c r="BV1754" s="9" t="str">
        <f t="shared" si="3315"/>
        <v/>
      </c>
      <c r="BW1754" s="9"/>
      <c r="BX1754" s="9" t="str">
        <f t="shared" si="3316"/>
        <v/>
      </c>
      <c r="BY1754" s="9"/>
      <c r="BZ1754" s="9" t="str">
        <f t="shared" si="3317"/>
        <v/>
      </c>
      <c r="CA1754" s="9"/>
      <c r="CB1754" s="9"/>
      <c r="CC1754" s="9"/>
      <c r="CD1754" s="9" t="str">
        <f t="shared" si="3319"/>
        <v/>
      </c>
      <c r="CE1754" s="10" t="str">
        <f t="shared" si="3320"/>
        <v/>
      </c>
      <c r="CF1754" s="7"/>
      <c r="CH1754" s="15"/>
      <c r="CI1754" s="9"/>
      <c r="CJ1754" s="9" t="str">
        <f t="shared" si="3321"/>
        <v/>
      </c>
      <c r="CK1754" s="9"/>
      <c r="CL1754" s="9" t="str">
        <f t="shared" si="3322"/>
        <v/>
      </c>
      <c r="CM1754" s="9"/>
      <c r="CN1754" s="9" t="str">
        <f t="shared" si="3323"/>
        <v/>
      </c>
      <c r="CO1754" s="9"/>
      <c r="CP1754" s="9"/>
      <c r="CQ1754" s="9"/>
      <c r="CR1754" s="9" t="str">
        <f t="shared" si="3325"/>
        <v/>
      </c>
      <c r="CS1754" s="10" t="str">
        <f t="shared" si="3326"/>
        <v/>
      </c>
      <c r="CT1754" s="7"/>
    </row>
    <row r="1755" spans="1:98" ht="15" customHeight="1">
      <c r="A1755" s="250"/>
      <c r="B1755" s="250"/>
      <c r="C1755" s="13"/>
      <c r="D1755" s="250"/>
      <c r="E1755" s="250"/>
      <c r="G1755" s="14"/>
      <c r="H1755" s="250"/>
      <c r="I1755" s="250"/>
      <c r="J1755" s="33"/>
      <c r="K1755" s="250"/>
      <c r="L1755" s="250"/>
      <c r="M1755" s="250"/>
      <c r="N1755" s="250"/>
      <c r="O1755" s="250"/>
      <c r="P1755" s="250"/>
      <c r="Q1755" s="13"/>
      <c r="R1755" s="250"/>
      <c r="S1755" s="250"/>
      <c r="U1755" s="14"/>
      <c r="V1755" s="250"/>
      <c r="W1755" s="250"/>
      <c r="X1755" s="33"/>
      <c r="Y1755" s="250"/>
      <c r="Z1755" s="250"/>
      <c r="AA1755" s="250"/>
      <c r="AC1755" s="277"/>
      <c r="AD1755" s="250"/>
      <c r="AE1755" s="13"/>
      <c r="AF1755" s="250"/>
      <c r="AG1755" s="250"/>
      <c r="AI1755" s="14"/>
      <c r="AJ1755" s="250"/>
      <c r="AK1755" s="250"/>
      <c r="AL1755" s="33"/>
      <c r="AM1755" s="250"/>
      <c r="AN1755" s="250"/>
      <c r="AO1755" s="250"/>
      <c r="AP1755" s="250"/>
      <c r="AQ1755" s="250"/>
      <c r="AR1755" s="15"/>
      <c r="AS1755" s="9"/>
      <c r="AT1755" s="9" t="str">
        <f t="shared" si="3303"/>
        <v/>
      </c>
      <c r="AU1755" s="9"/>
      <c r="AV1755" s="9" t="str">
        <f t="shared" si="3304"/>
        <v/>
      </c>
      <c r="AW1755" s="9"/>
      <c r="AX1755" s="9" t="str">
        <f t="shared" si="3305"/>
        <v/>
      </c>
      <c r="AY1755" s="9"/>
      <c r="AZ1755" s="62"/>
      <c r="BA1755" s="9"/>
      <c r="BB1755" s="9" t="str">
        <f t="shared" si="3307"/>
        <v/>
      </c>
      <c r="BC1755" s="10" t="str">
        <f t="shared" si="3308"/>
        <v/>
      </c>
      <c r="BE1755" s="250"/>
      <c r="BF1755" s="15"/>
      <c r="BG1755" s="9"/>
      <c r="BH1755" s="9" t="str">
        <f t="shared" si="3309"/>
        <v/>
      </c>
      <c r="BI1755" s="73"/>
      <c r="BJ1755" s="9" t="str">
        <f t="shared" si="3310"/>
        <v/>
      </c>
      <c r="BK1755" s="9"/>
      <c r="BL1755" s="9" t="str">
        <f t="shared" si="3311"/>
        <v/>
      </c>
      <c r="BM1755" s="9"/>
      <c r="BN1755" s="9"/>
      <c r="BO1755" s="9" t="str">
        <f t="shared" si="3313"/>
        <v/>
      </c>
      <c r="BP1755" s="10" t="str">
        <f t="shared" si="3314"/>
        <v/>
      </c>
      <c r="BQ1755" s="7"/>
      <c r="BS1755" s="250"/>
      <c r="BT1755" s="15"/>
      <c r="BU1755" s="9"/>
      <c r="BV1755" s="9" t="str">
        <f t="shared" si="3315"/>
        <v/>
      </c>
      <c r="BW1755" s="9"/>
      <c r="BX1755" s="9" t="str">
        <f t="shared" si="3316"/>
        <v/>
      </c>
      <c r="BY1755" s="9"/>
      <c r="BZ1755" s="9" t="str">
        <f t="shared" si="3317"/>
        <v/>
      </c>
      <c r="CA1755" s="9"/>
      <c r="CB1755" s="9"/>
      <c r="CC1755" s="9"/>
      <c r="CD1755" s="9" t="str">
        <f t="shared" si="3319"/>
        <v/>
      </c>
      <c r="CE1755" s="10" t="str">
        <f t="shared" si="3320"/>
        <v/>
      </c>
      <c r="CF1755" s="7"/>
      <c r="CH1755" s="15"/>
      <c r="CI1755" s="9"/>
      <c r="CJ1755" s="9" t="str">
        <f t="shared" si="3321"/>
        <v/>
      </c>
      <c r="CK1755" s="9"/>
      <c r="CL1755" s="9" t="str">
        <f t="shared" si="3322"/>
        <v/>
      </c>
      <c r="CM1755" s="9"/>
      <c r="CN1755" s="9" t="str">
        <f t="shared" si="3323"/>
        <v/>
      </c>
      <c r="CO1755" s="9"/>
      <c r="CP1755" s="9"/>
      <c r="CQ1755" s="9"/>
      <c r="CR1755" s="9" t="str">
        <f t="shared" si="3325"/>
        <v/>
      </c>
      <c r="CS1755" s="10" t="str">
        <f t="shared" si="3326"/>
        <v/>
      </c>
      <c r="CT1755" s="7"/>
    </row>
    <row r="1756" spans="1:98" ht="15" customHeight="1">
      <c r="A1756" s="250"/>
      <c r="B1756" s="250"/>
      <c r="C1756" s="13"/>
      <c r="D1756" s="250"/>
      <c r="E1756" s="250"/>
      <c r="G1756" s="14"/>
      <c r="H1756" s="250"/>
      <c r="I1756" s="250"/>
      <c r="J1756" s="33"/>
      <c r="K1756" s="250"/>
      <c r="L1756" s="250"/>
      <c r="M1756" s="250"/>
      <c r="N1756" s="250"/>
      <c r="O1756" s="250"/>
      <c r="P1756" s="250"/>
      <c r="Q1756" s="13"/>
      <c r="R1756" s="250"/>
      <c r="S1756" s="250"/>
      <c r="U1756" s="14"/>
      <c r="V1756" s="250"/>
      <c r="W1756" s="250"/>
      <c r="X1756" s="33"/>
      <c r="Y1756" s="250"/>
      <c r="Z1756" s="250"/>
      <c r="AA1756" s="250"/>
      <c r="AC1756" s="277"/>
      <c r="AD1756" s="250"/>
      <c r="AE1756" s="13"/>
      <c r="AF1756" s="250"/>
      <c r="AG1756" s="250"/>
      <c r="AI1756" s="14"/>
      <c r="AJ1756" s="250"/>
      <c r="AK1756" s="250"/>
      <c r="AL1756" s="33"/>
      <c r="AM1756" s="250"/>
      <c r="AN1756" s="250"/>
      <c r="AO1756" s="250"/>
      <c r="AP1756" s="250"/>
      <c r="AQ1756" s="250"/>
      <c r="AR1756" s="15"/>
      <c r="AS1756" s="9"/>
      <c r="AT1756" s="9" t="str">
        <f t="shared" si="3303"/>
        <v/>
      </c>
      <c r="AU1756" s="9"/>
      <c r="AV1756" s="9" t="str">
        <f t="shared" si="3304"/>
        <v/>
      </c>
      <c r="AW1756" s="9"/>
      <c r="AX1756" s="9" t="str">
        <f t="shared" si="3305"/>
        <v/>
      </c>
      <c r="AY1756" s="9"/>
      <c r="AZ1756" s="62"/>
      <c r="BA1756" s="9"/>
      <c r="BB1756" s="9" t="str">
        <f t="shared" si="3307"/>
        <v/>
      </c>
      <c r="BC1756" s="10" t="str">
        <f t="shared" si="3308"/>
        <v/>
      </c>
      <c r="BE1756" s="250"/>
      <c r="BF1756" s="15"/>
      <c r="BG1756" s="9"/>
      <c r="BH1756" s="9" t="str">
        <f t="shared" si="3309"/>
        <v/>
      </c>
      <c r="BI1756" s="73"/>
      <c r="BJ1756" s="9" t="str">
        <f t="shared" si="3310"/>
        <v/>
      </c>
      <c r="BK1756" s="9"/>
      <c r="BL1756" s="9" t="str">
        <f t="shared" si="3311"/>
        <v/>
      </c>
      <c r="BM1756" s="9"/>
      <c r="BN1756" s="9"/>
      <c r="BO1756" s="9" t="str">
        <f t="shared" si="3313"/>
        <v/>
      </c>
      <c r="BP1756" s="10" t="str">
        <f t="shared" si="3314"/>
        <v/>
      </c>
      <c r="BQ1756" s="7"/>
      <c r="BS1756" s="250"/>
      <c r="BT1756" s="15"/>
      <c r="BU1756" s="9"/>
      <c r="BV1756" s="9" t="str">
        <f t="shared" si="3315"/>
        <v/>
      </c>
      <c r="BW1756" s="9"/>
      <c r="BX1756" s="9" t="str">
        <f t="shared" si="3316"/>
        <v/>
      </c>
      <c r="BY1756" s="9"/>
      <c r="BZ1756" s="9" t="str">
        <f t="shared" si="3317"/>
        <v/>
      </c>
      <c r="CA1756" s="9"/>
      <c r="CB1756" s="9"/>
      <c r="CC1756" s="9"/>
      <c r="CD1756" s="9" t="str">
        <f t="shared" si="3319"/>
        <v/>
      </c>
      <c r="CE1756" s="10" t="str">
        <f t="shared" si="3320"/>
        <v/>
      </c>
      <c r="CF1756" s="7"/>
      <c r="CH1756" s="15"/>
      <c r="CI1756" s="9"/>
      <c r="CJ1756" s="9" t="str">
        <f t="shared" si="3321"/>
        <v/>
      </c>
      <c r="CK1756" s="9"/>
      <c r="CL1756" s="9" t="str">
        <f t="shared" si="3322"/>
        <v/>
      </c>
      <c r="CM1756" s="9"/>
      <c r="CN1756" s="9" t="str">
        <f t="shared" si="3323"/>
        <v/>
      </c>
      <c r="CO1756" s="9"/>
      <c r="CP1756" s="9"/>
      <c r="CQ1756" s="9"/>
      <c r="CR1756" s="9" t="str">
        <f t="shared" si="3325"/>
        <v/>
      </c>
      <c r="CS1756" s="10" t="str">
        <f t="shared" si="3326"/>
        <v/>
      </c>
      <c r="CT1756" s="7"/>
    </row>
    <row r="1757" spans="1:98" ht="15" customHeight="1">
      <c r="A1757" s="250"/>
      <c r="B1757" s="250"/>
      <c r="C1757" s="13"/>
      <c r="D1757" s="250"/>
      <c r="E1757" s="250"/>
      <c r="G1757" s="14"/>
      <c r="H1757" s="250"/>
      <c r="I1757" s="250"/>
      <c r="J1757" s="33"/>
      <c r="K1757" s="250"/>
      <c r="L1757" s="250"/>
      <c r="M1757" s="250"/>
      <c r="N1757" s="250"/>
      <c r="O1757" s="250"/>
      <c r="P1757" s="250"/>
      <c r="Q1757" s="13"/>
      <c r="R1757" s="250"/>
      <c r="S1757" s="250"/>
      <c r="U1757" s="14"/>
      <c r="V1757" s="250"/>
      <c r="W1757" s="250"/>
      <c r="X1757" s="33"/>
      <c r="Y1757" s="250"/>
      <c r="Z1757" s="250"/>
      <c r="AA1757" s="250"/>
      <c r="AC1757" s="277"/>
      <c r="AD1757" s="250"/>
      <c r="AE1757" s="13"/>
      <c r="AF1757" s="250"/>
      <c r="AG1757" s="250"/>
      <c r="AI1757" s="14"/>
      <c r="AJ1757" s="250"/>
      <c r="AK1757" s="250"/>
      <c r="AL1757" s="33"/>
      <c r="AM1757" s="250"/>
      <c r="AN1757" s="250"/>
      <c r="AO1757" s="250"/>
      <c r="AP1757" s="250"/>
      <c r="AQ1757" s="250"/>
      <c r="AR1757" s="15"/>
      <c r="AS1757" s="9"/>
      <c r="AT1757" s="9" t="str">
        <f t="shared" si="3303"/>
        <v/>
      </c>
      <c r="AU1757" s="9"/>
      <c r="AV1757" s="9" t="str">
        <f t="shared" si="3304"/>
        <v/>
      </c>
      <c r="AW1757" s="9"/>
      <c r="AX1757" s="9" t="str">
        <f t="shared" si="3305"/>
        <v/>
      </c>
      <c r="AY1757" s="9"/>
      <c r="AZ1757" s="62"/>
      <c r="BA1757" s="9"/>
      <c r="BB1757" s="9" t="str">
        <f t="shared" si="3307"/>
        <v/>
      </c>
      <c r="BC1757" s="10" t="str">
        <f t="shared" si="3308"/>
        <v/>
      </c>
      <c r="BE1757" s="250"/>
      <c r="BF1757" s="15"/>
      <c r="BG1757" s="9"/>
      <c r="BH1757" s="9" t="str">
        <f t="shared" si="3309"/>
        <v/>
      </c>
      <c r="BI1757" s="73"/>
      <c r="BJ1757" s="9" t="str">
        <f t="shared" si="3310"/>
        <v/>
      </c>
      <c r="BK1757" s="9"/>
      <c r="BL1757" s="9" t="str">
        <f t="shared" si="3311"/>
        <v/>
      </c>
      <c r="BM1757" s="9"/>
      <c r="BN1757" s="9"/>
      <c r="BO1757" s="9" t="str">
        <f t="shared" si="3313"/>
        <v/>
      </c>
      <c r="BP1757" s="10" t="str">
        <f t="shared" si="3314"/>
        <v/>
      </c>
      <c r="BQ1757" s="7"/>
      <c r="BS1757" s="250"/>
      <c r="BT1757" s="15"/>
      <c r="BU1757" s="9"/>
      <c r="BV1757" s="9" t="str">
        <f t="shared" si="3315"/>
        <v/>
      </c>
      <c r="BW1757" s="9"/>
      <c r="BX1757" s="9" t="str">
        <f t="shared" si="3316"/>
        <v/>
      </c>
      <c r="BY1757" s="9"/>
      <c r="BZ1757" s="9" t="str">
        <f t="shared" si="3317"/>
        <v/>
      </c>
      <c r="CA1757" s="9"/>
      <c r="CB1757" s="9"/>
      <c r="CC1757" s="9"/>
      <c r="CD1757" s="9" t="str">
        <f t="shared" si="3319"/>
        <v/>
      </c>
      <c r="CE1757" s="10" t="str">
        <f t="shared" si="3320"/>
        <v/>
      </c>
      <c r="CF1757" s="7"/>
      <c r="CH1757" s="15"/>
      <c r="CI1757" s="9"/>
      <c r="CJ1757" s="9" t="str">
        <f t="shared" si="3321"/>
        <v/>
      </c>
      <c r="CK1757" s="9"/>
      <c r="CL1757" s="9" t="str">
        <f t="shared" si="3322"/>
        <v/>
      </c>
      <c r="CM1757" s="9"/>
      <c r="CN1757" s="9" t="str">
        <f t="shared" si="3323"/>
        <v/>
      </c>
      <c r="CO1757" s="9"/>
      <c r="CP1757" s="9"/>
      <c r="CQ1757" s="9"/>
      <c r="CR1757" s="9" t="str">
        <f t="shared" si="3325"/>
        <v/>
      </c>
      <c r="CS1757" s="10" t="str">
        <f t="shared" si="3326"/>
        <v/>
      </c>
      <c r="CT1757" s="7"/>
    </row>
    <row r="1758" spans="1:98" ht="15" customHeight="1">
      <c r="A1758" s="250"/>
      <c r="B1758" s="250"/>
      <c r="C1758" s="13"/>
      <c r="D1758" s="250"/>
      <c r="E1758" s="250"/>
      <c r="G1758" s="14"/>
      <c r="H1758" s="250"/>
      <c r="I1758" s="250"/>
      <c r="J1758" s="33"/>
      <c r="K1758" s="250"/>
      <c r="L1758" s="250"/>
      <c r="M1758" s="250"/>
      <c r="N1758" s="250"/>
      <c r="O1758" s="250"/>
      <c r="P1758" s="250"/>
      <c r="Q1758" s="13"/>
      <c r="R1758" s="250"/>
      <c r="S1758" s="250"/>
      <c r="U1758" s="14"/>
      <c r="V1758" s="250"/>
      <c r="W1758" s="250"/>
      <c r="X1758" s="33"/>
      <c r="Y1758" s="250"/>
      <c r="Z1758" s="250"/>
      <c r="AA1758" s="250"/>
      <c r="AC1758" s="277"/>
      <c r="AD1758" s="250"/>
      <c r="AE1758" s="13"/>
      <c r="AF1758" s="250"/>
      <c r="AG1758" s="250"/>
      <c r="AI1758" s="14"/>
      <c r="AJ1758" s="250"/>
      <c r="AK1758" s="250"/>
      <c r="AL1758" s="33"/>
      <c r="AM1758" s="250"/>
      <c r="AN1758" s="250"/>
      <c r="AO1758" s="250"/>
      <c r="AP1758" s="250"/>
      <c r="AQ1758" s="250"/>
      <c r="AR1758" s="15"/>
      <c r="AS1758" s="9"/>
      <c r="AT1758" s="9" t="str">
        <f t="shared" si="3303"/>
        <v/>
      </c>
      <c r="AU1758" s="9"/>
      <c r="AV1758" s="9" t="str">
        <f t="shared" si="3304"/>
        <v/>
      </c>
      <c r="AW1758" s="9"/>
      <c r="AX1758" s="9" t="str">
        <f t="shared" si="3305"/>
        <v/>
      </c>
      <c r="AY1758" s="9"/>
      <c r="AZ1758" s="62"/>
      <c r="BA1758" s="9"/>
      <c r="BB1758" s="9" t="str">
        <f t="shared" si="3307"/>
        <v/>
      </c>
      <c r="BC1758" s="10" t="str">
        <f t="shared" si="3308"/>
        <v/>
      </c>
      <c r="BE1758" s="250"/>
      <c r="BF1758" s="15"/>
      <c r="BG1758" s="9"/>
      <c r="BH1758" s="9" t="str">
        <f t="shared" si="3309"/>
        <v/>
      </c>
      <c r="BI1758" s="73"/>
      <c r="BJ1758" s="9" t="str">
        <f t="shared" si="3310"/>
        <v/>
      </c>
      <c r="BK1758" s="9"/>
      <c r="BL1758" s="9" t="str">
        <f t="shared" si="3311"/>
        <v/>
      </c>
      <c r="BM1758" s="9"/>
      <c r="BN1758" s="9"/>
      <c r="BO1758" s="9" t="str">
        <f t="shared" si="3313"/>
        <v/>
      </c>
      <c r="BP1758" s="10" t="str">
        <f t="shared" si="3314"/>
        <v/>
      </c>
      <c r="BQ1758" s="7"/>
      <c r="BS1758" s="250"/>
      <c r="BT1758" s="15"/>
      <c r="BU1758" s="9"/>
      <c r="BV1758" s="9" t="str">
        <f t="shared" si="3315"/>
        <v/>
      </c>
      <c r="BW1758" s="9"/>
      <c r="BX1758" s="9" t="str">
        <f t="shared" si="3316"/>
        <v/>
      </c>
      <c r="BY1758" s="9"/>
      <c r="BZ1758" s="9" t="str">
        <f t="shared" si="3317"/>
        <v/>
      </c>
      <c r="CA1758" s="9"/>
      <c r="CB1758" s="9"/>
      <c r="CC1758" s="9"/>
      <c r="CD1758" s="9" t="str">
        <f t="shared" si="3319"/>
        <v/>
      </c>
      <c r="CE1758" s="10" t="str">
        <f t="shared" si="3320"/>
        <v/>
      </c>
      <c r="CF1758" s="7"/>
      <c r="CH1758" s="15"/>
      <c r="CI1758" s="9"/>
      <c r="CJ1758" s="9" t="str">
        <f t="shared" si="3321"/>
        <v/>
      </c>
      <c r="CK1758" s="9"/>
      <c r="CL1758" s="9" t="str">
        <f t="shared" si="3322"/>
        <v/>
      </c>
      <c r="CM1758" s="9"/>
      <c r="CN1758" s="9" t="str">
        <f t="shared" si="3323"/>
        <v/>
      </c>
      <c r="CO1758" s="9"/>
      <c r="CP1758" s="9"/>
      <c r="CQ1758" s="9"/>
      <c r="CR1758" s="9" t="str">
        <f t="shared" si="3325"/>
        <v/>
      </c>
      <c r="CS1758" s="10" t="str">
        <f t="shared" si="3326"/>
        <v/>
      </c>
      <c r="CT1758" s="7"/>
    </row>
    <row r="1759" spans="1:98" ht="15" customHeight="1">
      <c r="A1759" s="250"/>
      <c r="B1759" s="250"/>
      <c r="C1759" s="13"/>
      <c r="D1759" s="250"/>
      <c r="E1759" s="250"/>
      <c r="G1759" s="14"/>
      <c r="H1759" s="250"/>
      <c r="I1759" s="250"/>
      <c r="J1759" s="33"/>
      <c r="K1759" s="250"/>
      <c r="L1759" s="250"/>
      <c r="M1759" s="250"/>
      <c r="N1759" s="250"/>
      <c r="O1759" s="250"/>
      <c r="P1759" s="250"/>
      <c r="Q1759" s="13"/>
      <c r="R1759" s="250"/>
      <c r="S1759" s="250"/>
      <c r="U1759" s="14"/>
      <c r="V1759" s="250"/>
      <c r="W1759" s="250"/>
      <c r="X1759" s="33"/>
      <c r="Y1759" s="250"/>
      <c r="Z1759" s="250"/>
      <c r="AA1759" s="250"/>
      <c r="AC1759" s="277"/>
      <c r="AD1759" s="250"/>
      <c r="AE1759" s="13"/>
      <c r="AF1759" s="250"/>
      <c r="AG1759" s="250"/>
      <c r="AI1759" s="14"/>
      <c r="AJ1759" s="250"/>
      <c r="AK1759" s="250"/>
      <c r="AL1759" s="33"/>
      <c r="AM1759" s="250"/>
      <c r="AN1759" s="250"/>
      <c r="AO1759" s="250"/>
      <c r="AP1759" s="250"/>
      <c r="AQ1759" s="250"/>
      <c r="AR1759" s="15"/>
      <c r="AS1759" s="9"/>
      <c r="AT1759" s="9" t="str">
        <f t="shared" si="3303"/>
        <v/>
      </c>
      <c r="AU1759" s="9"/>
      <c r="AV1759" s="9" t="str">
        <f t="shared" si="3304"/>
        <v/>
      </c>
      <c r="AW1759" s="9"/>
      <c r="AX1759" s="9" t="str">
        <f t="shared" si="3305"/>
        <v/>
      </c>
      <c r="AY1759" s="9"/>
      <c r="AZ1759" s="62"/>
      <c r="BA1759" s="9"/>
      <c r="BB1759" s="9" t="str">
        <f t="shared" si="3307"/>
        <v/>
      </c>
      <c r="BC1759" s="10" t="str">
        <f t="shared" si="3308"/>
        <v/>
      </c>
      <c r="BE1759" s="250"/>
      <c r="BF1759" s="15"/>
      <c r="BG1759" s="9"/>
      <c r="BH1759" s="9" t="str">
        <f t="shared" si="3309"/>
        <v/>
      </c>
      <c r="BI1759" s="73"/>
      <c r="BJ1759" s="9" t="str">
        <f t="shared" si="3310"/>
        <v/>
      </c>
      <c r="BK1759" s="9"/>
      <c r="BL1759" s="9" t="str">
        <f t="shared" si="3311"/>
        <v/>
      </c>
      <c r="BM1759" s="9"/>
      <c r="BN1759" s="9"/>
      <c r="BO1759" s="9" t="str">
        <f t="shared" si="3313"/>
        <v/>
      </c>
      <c r="BP1759" s="10" t="str">
        <f t="shared" si="3314"/>
        <v/>
      </c>
      <c r="BQ1759" s="7"/>
      <c r="BS1759" s="250"/>
      <c r="BT1759" s="15"/>
      <c r="BU1759" s="9"/>
      <c r="BV1759" s="9" t="str">
        <f t="shared" si="3315"/>
        <v/>
      </c>
      <c r="BW1759" s="9"/>
      <c r="BX1759" s="9" t="str">
        <f t="shared" si="3316"/>
        <v/>
      </c>
      <c r="BY1759" s="9"/>
      <c r="BZ1759" s="9" t="str">
        <f t="shared" si="3317"/>
        <v/>
      </c>
      <c r="CA1759" s="9"/>
      <c r="CB1759" s="9"/>
      <c r="CC1759" s="9"/>
      <c r="CD1759" s="9" t="str">
        <f t="shared" si="3319"/>
        <v/>
      </c>
      <c r="CE1759" s="10" t="str">
        <f t="shared" si="3320"/>
        <v/>
      </c>
      <c r="CF1759" s="7"/>
      <c r="CH1759" s="15"/>
      <c r="CI1759" s="9"/>
      <c r="CJ1759" s="9" t="str">
        <f t="shared" si="3321"/>
        <v/>
      </c>
      <c r="CK1759" s="9"/>
      <c r="CL1759" s="9" t="str">
        <f t="shared" si="3322"/>
        <v/>
      </c>
      <c r="CM1759" s="9"/>
      <c r="CN1759" s="9" t="str">
        <f t="shared" si="3323"/>
        <v/>
      </c>
      <c r="CO1759" s="9"/>
      <c r="CP1759" s="9"/>
      <c r="CQ1759" s="9"/>
      <c r="CR1759" s="9" t="str">
        <f t="shared" si="3325"/>
        <v/>
      </c>
      <c r="CS1759" s="10" t="str">
        <f t="shared" si="3326"/>
        <v/>
      </c>
      <c r="CT1759" s="7"/>
    </row>
    <row r="1760" spans="1:98" ht="15" customHeight="1">
      <c r="A1760" s="250"/>
      <c r="B1760" s="250"/>
      <c r="C1760" s="13"/>
      <c r="D1760" s="250"/>
      <c r="E1760" s="250"/>
      <c r="G1760" s="14"/>
      <c r="H1760" s="250"/>
      <c r="I1760" s="250"/>
      <c r="J1760" s="33"/>
      <c r="K1760" s="250"/>
      <c r="L1760" s="250"/>
      <c r="M1760" s="250"/>
      <c r="N1760" s="250"/>
      <c r="O1760" s="250"/>
      <c r="P1760" s="250"/>
      <c r="Q1760" s="13"/>
      <c r="R1760" s="250"/>
      <c r="S1760" s="250"/>
      <c r="U1760" s="14"/>
      <c r="V1760" s="250"/>
      <c r="W1760" s="250"/>
      <c r="X1760" s="33"/>
      <c r="Y1760" s="250"/>
      <c r="Z1760" s="250"/>
      <c r="AA1760" s="250"/>
      <c r="AC1760" s="277"/>
      <c r="AD1760" s="250"/>
      <c r="AE1760" s="13"/>
      <c r="AF1760" s="250"/>
      <c r="AG1760" s="250"/>
      <c r="AI1760" s="14"/>
      <c r="AJ1760" s="250"/>
      <c r="AK1760" s="250"/>
      <c r="AL1760" s="33"/>
      <c r="AM1760" s="250"/>
      <c r="AN1760" s="250"/>
      <c r="AO1760" s="250"/>
      <c r="AP1760" s="250"/>
      <c r="AQ1760" s="250"/>
      <c r="AR1760" s="15"/>
      <c r="AS1760" s="9"/>
      <c r="AT1760" s="9" t="str">
        <f t="shared" si="3303"/>
        <v/>
      </c>
      <c r="AU1760" s="9"/>
      <c r="AV1760" s="9" t="str">
        <f t="shared" si="3304"/>
        <v/>
      </c>
      <c r="AW1760" s="9"/>
      <c r="AX1760" s="9" t="str">
        <f t="shared" si="3305"/>
        <v/>
      </c>
      <c r="AY1760" s="9"/>
      <c r="AZ1760" s="62"/>
      <c r="BA1760" s="9"/>
      <c r="BB1760" s="9" t="str">
        <f t="shared" si="3307"/>
        <v/>
      </c>
      <c r="BC1760" s="10" t="str">
        <f t="shared" si="3308"/>
        <v/>
      </c>
      <c r="BE1760" s="250"/>
      <c r="BF1760" s="15"/>
      <c r="BG1760" s="9"/>
      <c r="BH1760" s="9" t="str">
        <f t="shared" si="3309"/>
        <v/>
      </c>
      <c r="BI1760" s="73"/>
      <c r="BJ1760" s="9" t="str">
        <f t="shared" si="3310"/>
        <v/>
      </c>
      <c r="BK1760" s="9"/>
      <c r="BL1760" s="9" t="str">
        <f t="shared" si="3311"/>
        <v/>
      </c>
      <c r="BM1760" s="9"/>
      <c r="BN1760" s="9"/>
      <c r="BO1760" s="9" t="str">
        <f t="shared" si="3313"/>
        <v/>
      </c>
      <c r="BP1760" s="10" t="str">
        <f t="shared" si="3314"/>
        <v/>
      </c>
      <c r="BQ1760" s="7"/>
      <c r="BS1760" s="250"/>
      <c r="BT1760" s="15"/>
      <c r="BU1760" s="9"/>
      <c r="BV1760" s="9" t="str">
        <f t="shared" si="3315"/>
        <v/>
      </c>
      <c r="BW1760" s="9"/>
      <c r="BX1760" s="9" t="str">
        <f t="shared" si="3316"/>
        <v/>
      </c>
      <c r="BY1760" s="9"/>
      <c r="BZ1760" s="9" t="str">
        <f t="shared" si="3317"/>
        <v/>
      </c>
      <c r="CA1760" s="9"/>
      <c r="CB1760" s="9"/>
      <c r="CC1760" s="9"/>
      <c r="CD1760" s="9" t="str">
        <f t="shared" si="3319"/>
        <v/>
      </c>
      <c r="CE1760" s="10" t="str">
        <f t="shared" si="3320"/>
        <v/>
      </c>
      <c r="CF1760" s="7"/>
      <c r="CH1760" s="15"/>
      <c r="CI1760" s="9"/>
      <c r="CJ1760" s="9" t="str">
        <f t="shared" si="3321"/>
        <v/>
      </c>
      <c r="CK1760" s="9"/>
      <c r="CL1760" s="9" t="str">
        <f t="shared" si="3322"/>
        <v/>
      </c>
      <c r="CM1760" s="9"/>
      <c r="CN1760" s="9" t="str">
        <f t="shared" si="3323"/>
        <v/>
      </c>
      <c r="CO1760" s="9"/>
      <c r="CP1760" s="9"/>
      <c r="CQ1760" s="9"/>
      <c r="CR1760" s="9" t="str">
        <f t="shared" si="3325"/>
        <v/>
      </c>
      <c r="CS1760" s="10" t="str">
        <f t="shared" si="3326"/>
        <v/>
      </c>
      <c r="CT1760" s="7"/>
    </row>
    <row r="1761" spans="1:113" ht="15" customHeight="1">
      <c r="A1761" s="250"/>
      <c r="B1761" s="250"/>
      <c r="C1761" s="13"/>
      <c r="D1761" s="250"/>
      <c r="E1761" s="250"/>
      <c r="G1761" s="14"/>
      <c r="H1761" s="250"/>
      <c r="I1761" s="250"/>
      <c r="J1761" s="33"/>
      <c r="K1761" s="250"/>
      <c r="L1761" s="250"/>
      <c r="M1761" s="250"/>
      <c r="N1761" s="250"/>
      <c r="O1761" s="250"/>
      <c r="P1761" s="250"/>
      <c r="Q1761" s="13"/>
      <c r="R1761" s="250"/>
      <c r="S1761" s="250"/>
      <c r="U1761" s="14"/>
      <c r="V1761" s="250"/>
      <c r="W1761" s="250"/>
      <c r="X1761" s="33"/>
      <c r="Y1761" s="250"/>
      <c r="Z1761" s="250"/>
      <c r="AA1761" s="250"/>
      <c r="AC1761" s="277"/>
      <c r="AD1761" s="250"/>
      <c r="AE1761" s="13"/>
      <c r="AF1761" s="250"/>
      <c r="AG1761" s="250"/>
      <c r="AI1761" s="14"/>
      <c r="AJ1761" s="250"/>
      <c r="AK1761" s="250"/>
      <c r="AL1761" s="33"/>
      <c r="AM1761" s="250"/>
      <c r="AN1761" s="250"/>
      <c r="AO1761" s="250"/>
      <c r="AP1761" s="250"/>
      <c r="AQ1761" s="250"/>
      <c r="AR1761" s="15"/>
      <c r="AS1761" s="9"/>
      <c r="AT1761" s="9" t="str">
        <f t="shared" si="3303"/>
        <v/>
      </c>
      <c r="AU1761" s="9"/>
      <c r="AV1761" s="9" t="str">
        <f t="shared" si="3304"/>
        <v/>
      </c>
      <c r="AW1761" s="9"/>
      <c r="AX1761" s="9" t="str">
        <f t="shared" si="3305"/>
        <v/>
      </c>
      <c r="AY1761" s="9"/>
      <c r="AZ1761" s="62"/>
      <c r="BA1761" s="9"/>
      <c r="BB1761" s="9" t="str">
        <f t="shared" si="3307"/>
        <v/>
      </c>
      <c r="BC1761" s="10" t="str">
        <f t="shared" si="3308"/>
        <v/>
      </c>
      <c r="BE1761" s="250"/>
      <c r="BF1761" s="15"/>
      <c r="BG1761" s="9"/>
      <c r="BH1761" s="9" t="str">
        <f t="shared" si="3309"/>
        <v/>
      </c>
      <c r="BI1761" s="73"/>
      <c r="BJ1761" s="9" t="str">
        <f t="shared" si="3310"/>
        <v/>
      </c>
      <c r="BK1761" s="9"/>
      <c r="BL1761" s="9" t="str">
        <f t="shared" si="3311"/>
        <v/>
      </c>
      <c r="BM1761" s="9"/>
      <c r="BN1761" s="9"/>
      <c r="BO1761" s="9" t="str">
        <f t="shared" si="3313"/>
        <v/>
      </c>
      <c r="BP1761" s="10" t="str">
        <f t="shared" si="3314"/>
        <v/>
      </c>
      <c r="BQ1761" s="7"/>
      <c r="BS1761" s="250"/>
      <c r="BT1761" s="15"/>
      <c r="BU1761" s="9"/>
      <c r="BV1761" s="9" t="str">
        <f t="shared" si="3315"/>
        <v/>
      </c>
      <c r="BW1761" s="9"/>
      <c r="BX1761" s="9" t="str">
        <f t="shared" si="3316"/>
        <v/>
      </c>
      <c r="BY1761" s="9"/>
      <c r="BZ1761" s="9" t="str">
        <f t="shared" si="3317"/>
        <v/>
      </c>
      <c r="CA1761" s="9"/>
      <c r="CB1761" s="9"/>
      <c r="CC1761" s="9"/>
      <c r="CD1761" s="9" t="str">
        <f t="shared" si="3319"/>
        <v/>
      </c>
      <c r="CE1761" s="10" t="str">
        <f t="shared" si="3320"/>
        <v/>
      </c>
      <c r="CF1761" s="7"/>
      <c r="CH1761" s="15"/>
      <c r="CI1761" s="9"/>
      <c r="CJ1761" s="9" t="str">
        <f t="shared" si="3321"/>
        <v/>
      </c>
      <c r="CK1761" s="9"/>
      <c r="CL1761" s="9" t="str">
        <f t="shared" si="3322"/>
        <v/>
      </c>
      <c r="CM1761" s="9"/>
      <c r="CN1761" s="9" t="str">
        <f t="shared" si="3323"/>
        <v/>
      </c>
      <c r="CO1761" s="9"/>
      <c r="CP1761" s="9"/>
      <c r="CQ1761" s="9"/>
      <c r="CR1761" s="9" t="str">
        <f t="shared" si="3325"/>
        <v/>
      </c>
      <c r="CS1761" s="10" t="str">
        <f t="shared" si="3326"/>
        <v/>
      </c>
      <c r="CT1761" s="7"/>
    </row>
    <row r="1762" spans="1:113" ht="15" customHeight="1">
      <c r="A1762" s="250"/>
      <c r="B1762" s="250"/>
      <c r="C1762" s="13"/>
      <c r="D1762" s="250"/>
      <c r="E1762" s="250"/>
      <c r="G1762" s="14"/>
      <c r="H1762" s="250"/>
      <c r="I1762" s="250"/>
      <c r="J1762" s="33"/>
      <c r="K1762" s="250"/>
      <c r="L1762" s="250"/>
      <c r="M1762" s="250"/>
      <c r="N1762" s="250"/>
      <c r="O1762" s="250"/>
      <c r="P1762" s="250"/>
      <c r="Q1762" s="13"/>
      <c r="R1762" s="250"/>
      <c r="S1762" s="250"/>
      <c r="U1762" s="14"/>
      <c r="V1762" s="250"/>
      <c r="W1762" s="250"/>
      <c r="X1762" s="33"/>
      <c r="Y1762" s="250"/>
      <c r="Z1762" s="250"/>
      <c r="AA1762" s="250"/>
      <c r="AC1762" s="277"/>
      <c r="AD1762" s="250"/>
      <c r="AE1762" s="13"/>
      <c r="AF1762" s="250"/>
      <c r="AG1762" s="250"/>
      <c r="AI1762" s="14"/>
      <c r="AJ1762" s="250"/>
      <c r="AK1762" s="250"/>
      <c r="AL1762" s="33"/>
      <c r="AM1762" s="250"/>
      <c r="AN1762" s="250"/>
      <c r="AO1762" s="250"/>
      <c r="AP1762" s="250"/>
      <c r="AQ1762" s="250"/>
      <c r="AR1762" s="15"/>
      <c r="AS1762" s="9"/>
      <c r="AT1762" s="9" t="str">
        <f t="shared" si="3303"/>
        <v/>
      </c>
      <c r="AU1762" s="9"/>
      <c r="AV1762" s="9" t="str">
        <f t="shared" si="3304"/>
        <v/>
      </c>
      <c r="AW1762" s="9"/>
      <c r="AX1762" s="9" t="str">
        <f t="shared" si="3305"/>
        <v/>
      </c>
      <c r="AY1762" s="9"/>
      <c r="AZ1762" s="62"/>
      <c r="BA1762" s="9"/>
      <c r="BB1762" s="9" t="str">
        <f t="shared" si="3307"/>
        <v/>
      </c>
      <c r="BC1762" s="10" t="str">
        <f t="shared" si="3308"/>
        <v/>
      </c>
      <c r="BE1762" s="250"/>
      <c r="BF1762" s="15"/>
      <c r="BG1762" s="9"/>
      <c r="BH1762" s="9" t="str">
        <f t="shared" si="3309"/>
        <v/>
      </c>
      <c r="BI1762" s="73"/>
      <c r="BJ1762" s="9" t="str">
        <f t="shared" si="3310"/>
        <v/>
      </c>
      <c r="BK1762" s="9"/>
      <c r="BL1762" s="9" t="str">
        <f t="shared" si="3311"/>
        <v/>
      </c>
      <c r="BM1762" s="9"/>
      <c r="BN1762" s="9"/>
      <c r="BO1762" s="9" t="str">
        <f t="shared" si="3313"/>
        <v/>
      </c>
      <c r="BP1762" s="10" t="str">
        <f t="shared" si="3314"/>
        <v/>
      </c>
      <c r="BQ1762" s="7"/>
      <c r="BS1762" s="250"/>
      <c r="BT1762" s="15"/>
      <c r="BU1762" s="9"/>
      <c r="BV1762" s="9" t="str">
        <f t="shared" si="3315"/>
        <v/>
      </c>
      <c r="BW1762" s="9"/>
      <c r="BX1762" s="9" t="str">
        <f t="shared" si="3316"/>
        <v/>
      </c>
      <c r="BY1762" s="9"/>
      <c r="BZ1762" s="9" t="str">
        <f t="shared" si="3317"/>
        <v/>
      </c>
      <c r="CA1762" s="9"/>
      <c r="CB1762" s="9"/>
      <c r="CC1762" s="9"/>
      <c r="CD1762" s="9" t="str">
        <f t="shared" si="3319"/>
        <v/>
      </c>
      <c r="CE1762" s="10" t="str">
        <f t="shared" si="3320"/>
        <v/>
      </c>
      <c r="CF1762" s="7"/>
      <c r="CH1762" s="15"/>
      <c r="CI1762" s="9"/>
      <c r="CJ1762" s="9" t="str">
        <f t="shared" si="3321"/>
        <v/>
      </c>
      <c r="CK1762" s="9"/>
      <c r="CL1762" s="9" t="str">
        <f t="shared" si="3322"/>
        <v/>
      </c>
      <c r="CM1762" s="9"/>
      <c r="CN1762" s="9" t="str">
        <f t="shared" si="3323"/>
        <v/>
      </c>
      <c r="CO1762" s="9"/>
      <c r="CP1762" s="9"/>
      <c r="CQ1762" s="9"/>
      <c r="CR1762" s="9" t="str">
        <f t="shared" si="3325"/>
        <v/>
      </c>
      <c r="CS1762" s="10" t="str">
        <f t="shared" si="3326"/>
        <v/>
      </c>
      <c r="CT1762" s="7"/>
    </row>
    <row r="1763" spans="1:113" ht="15" customHeight="1">
      <c r="A1763" s="250"/>
      <c r="B1763" s="250"/>
      <c r="C1763" s="13"/>
      <c r="D1763" s="250"/>
      <c r="E1763" s="250"/>
      <c r="G1763" s="14"/>
      <c r="H1763" s="250"/>
      <c r="I1763" s="250"/>
      <c r="J1763" s="33"/>
      <c r="K1763" s="250"/>
      <c r="L1763" s="250"/>
      <c r="M1763" s="250"/>
      <c r="N1763" s="250"/>
      <c r="O1763" s="250"/>
      <c r="P1763" s="250"/>
      <c r="Q1763" s="13"/>
      <c r="R1763" s="250"/>
      <c r="S1763" s="250"/>
      <c r="U1763" s="14"/>
      <c r="V1763" s="250"/>
      <c r="W1763" s="250"/>
      <c r="X1763" s="33"/>
      <c r="Y1763" s="250"/>
      <c r="Z1763" s="250"/>
      <c r="AA1763" s="250"/>
      <c r="AC1763" s="277"/>
      <c r="AD1763" s="250"/>
      <c r="AE1763" s="13"/>
      <c r="AF1763" s="250"/>
      <c r="AG1763" s="250"/>
      <c r="AI1763" s="14"/>
      <c r="AJ1763" s="250"/>
      <c r="AK1763" s="250"/>
      <c r="AL1763" s="33"/>
      <c r="AM1763" s="250"/>
      <c r="AN1763" s="250"/>
      <c r="AO1763" s="250"/>
      <c r="AP1763" s="250"/>
      <c r="AQ1763" s="250"/>
      <c r="AR1763" s="15"/>
      <c r="AS1763" s="9"/>
      <c r="AT1763" s="9" t="str">
        <f t="shared" si="3303"/>
        <v/>
      </c>
      <c r="AU1763" s="9"/>
      <c r="AV1763" s="9" t="str">
        <f t="shared" si="3304"/>
        <v/>
      </c>
      <c r="AW1763" s="9"/>
      <c r="AX1763" s="9" t="str">
        <f t="shared" si="3305"/>
        <v/>
      </c>
      <c r="AY1763" s="9"/>
      <c r="AZ1763" s="62"/>
      <c r="BA1763" s="9"/>
      <c r="BB1763" s="9" t="str">
        <f t="shared" si="3307"/>
        <v/>
      </c>
      <c r="BC1763" s="10" t="str">
        <f t="shared" si="3308"/>
        <v/>
      </c>
      <c r="BE1763" s="250"/>
      <c r="BF1763" s="15"/>
      <c r="BG1763" s="9"/>
      <c r="BH1763" s="9" t="str">
        <f t="shared" si="3309"/>
        <v/>
      </c>
      <c r="BI1763" s="73"/>
      <c r="BJ1763" s="9" t="str">
        <f t="shared" si="3310"/>
        <v/>
      </c>
      <c r="BK1763" s="9"/>
      <c r="BL1763" s="9" t="str">
        <f t="shared" si="3311"/>
        <v/>
      </c>
      <c r="BM1763" s="9"/>
      <c r="BN1763" s="9"/>
      <c r="BO1763" s="9" t="str">
        <f t="shared" si="3313"/>
        <v/>
      </c>
      <c r="BP1763" s="10" t="str">
        <f t="shared" si="3314"/>
        <v/>
      </c>
      <c r="BQ1763" s="7"/>
      <c r="BS1763" s="250"/>
      <c r="BT1763" s="15"/>
      <c r="BU1763" s="9"/>
      <c r="BV1763" s="9" t="str">
        <f t="shared" si="3315"/>
        <v/>
      </c>
      <c r="BW1763" s="9"/>
      <c r="BX1763" s="9" t="str">
        <f t="shared" si="3316"/>
        <v/>
      </c>
      <c r="BY1763" s="9"/>
      <c r="BZ1763" s="9" t="str">
        <f t="shared" si="3317"/>
        <v/>
      </c>
      <c r="CA1763" s="9"/>
      <c r="CB1763" s="9"/>
      <c r="CC1763" s="9"/>
      <c r="CD1763" s="9" t="str">
        <f t="shared" si="3319"/>
        <v/>
      </c>
      <c r="CE1763" s="10" t="str">
        <f t="shared" si="3320"/>
        <v/>
      </c>
      <c r="CF1763" s="7"/>
      <c r="CH1763" s="15"/>
      <c r="CI1763" s="9"/>
      <c r="CJ1763" s="9" t="str">
        <f t="shared" si="3321"/>
        <v/>
      </c>
      <c r="CK1763" s="9"/>
      <c r="CL1763" s="9" t="str">
        <f t="shared" si="3322"/>
        <v/>
      </c>
      <c r="CM1763" s="9"/>
      <c r="CN1763" s="9" t="str">
        <f t="shared" si="3323"/>
        <v/>
      </c>
      <c r="CO1763" s="9"/>
      <c r="CP1763" s="9"/>
      <c r="CQ1763" s="9"/>
      <c r="CR1763" s="9" t="str">
        <f t="shared" si="3325"/>
        <v/>
      </c>
      <c r="CS1763" s="10" t="str">
        <f t="shared" si="3326"/>
        <v/>
      </c>
      <c r="CT1763" s="7"/>
    </row>
    <row r="1764" spans="1:113" ht="15" customHeight="1">
      <c r="A1764" s="250"/>
      <c r="B1764" s="250"/>
      <c r="C1764" s="13"/>
      <c r="D1764" s="250"/>
      <c r="E1764" s="250"/>
      <c r="G1764" s="14"/>
      <c r="H1764" s="250"/>
      <c r="I1764" s="250"/>
      <c r="J1764" s="33"/>
      <c r="K1764" s="250"/>
      <c r="L1764" s="250"/>
      <c r="M1764" s="250"/>
      <c r="N1764" s="250"/>
      <c r="O1764" s="250"/>
      <c r="P1764" s="250"/>
      <c r="Q1764" s="13"/>
      <c r="R1764" s="250"/>
      <c r="S1764" s="250"/>
      <c r="U1764" s="14"/>
      <c r="V1764" s="250"/>
      <c r="W1764" s="250"/>
      <c r="X1764" s="33"/>
      <c r="Y1764" s="250"/>
      <c r="Z1764" s="250"/>
      <c r="AA1764" s="250"/>
      <c r="AC1764" s="277"/>
      <c r="AD1764" s="250"/>
      <c r="AE1764" s="13"/>
      <c r="AF1764" s="250"/>
      <c r="AG1764" s="250"/>
      <c r="AI1764" s="14"/>
      <c r="AJ1764" s="250"/>
      <c r="AK1764" s="250"/>
      <c r="AL1764" s="33"/>
      <c r="AM1764" s="250"/>
      <c r="AN1764" s="250"/>
      <c r="AO1764" s="250"/>
      <c r="AP1764" s="250"/>
      <c r="AQ1764" s="250"/>
      <c r="AR1764" s="15"/>
      <c r="AS1764" s="9"/>
      <c r="AT1764" s="9"/>
      <c r="AU1764" s="9"/>
      <c r="AV1764" s="9"/>
      <c r="AW1764" s="9"/>
      <c r="AX1764" s="9"/>
      <c r="AY1764" s="9"/>
      <c r="AZ1764" s="62"/>
      <c r="BA1764" s="9"/>
      <c r="BB1764" s="9"/>
      <c r="BC1764" s="10"/>
      <c r="BE1764" s="250"/>
      <c r="BF1764" s="15"/>
      <c r="BG1764" s="9"/>
      <c r="BH1764" s="9"/>
      <c r="BI1764" s="73"/>
      <c r="BJ1764" s="9"/>
      <c r="BK1764" s="9"/>
      <c r="BL1764" s="9"/>
      <c r="BM1764" s="9"/>
      <c r="BN1764" s="9"/>
      <c r="BO1764" s="9"/>
      <c r="BP1764" s="10"/>
      <c r="BQ1764" s="7"/>
      <c r="BS1764" s="250"/>
      <c r="BT1764" s="15"/>
      <c r="BU1764" s="9"/>
      <c r="BV1764" s="9"/>
      <c r="BW1764" s="9"/>
      <c r="BX1764" s="9"/>
      <c r="BY1764" s="9"/>
      <c r="BZ1764" s="9"/>
      <c r="CA1764" s="9"/>
      <c r="CB1764" s="9"/>
      <c r="CC1764" s="9"/>
      <c r="CD1764" s="9"/>
      <c r="CE1764" s="10"/>
      <c r="CF1764" s="7"/>
      <c r="CH1764" s="15"/>
      <c r="CI1764" s="9"/>
      <c r="CJ1764" s="9"/>
      <c r="CK1764" s="9"/>
      <c r="CL1764" s="9"/>
      <c r="CM1764" s="9"/>
      <c r="CN1764" s="9"/>
      <c r="CO1764" s="9"/>
      <c r="CP1764" s="9"/>
      <c r="CQ1764" s="9"/>
      <c r="CR1764" s="9"/>
      <c r="CS1764" s="10"/>
      <c r="CT1764" s="7"/>
    </row>
    <row r="1765" spans="1:113" ht="15" customHeight="1">
      <c r="A1765" s="250"/>
      <c r="B1765" s="250"/>
      <c r="C1765" s="13"/>
      <c r="D1765" s="250"/>
      <c r="E1765" s="250"/>
      <c r="G1765" s="14"/>
      <c r="H1765" s="250"/>
      <c r="I1765" s="250"/>
      <c r="J1765" s="33"/>
      <c r="K1765" s="250"/>
      <c r="L1765" s="250"/>
      <c r="M1765" s="250"/>
      <c r="N1765" s="250"/>
      <c r="O1765" s="250"/>
      <c r="P1765" s="250"/>
      <c r="Q1765" s="13"/>
      <c r="R1765" s="250"/>
      <c r="S1765" s="250"/>
      <c r="U1765" s="14"/>
      <c r="V1765" s="250"/>
      <c r="W1765" s="250"/>
      <c r="X1765" s="33"/>
      <c r="Y1765" s="250"/>
      <c r="Z1765" s="250"/>
      <c r="AA1765" s="250"/>
      <c r="AC1765" s="277"/>
      <c r="AD1765" s="250"/>
      <c r="AE1765" s="13"/>
      <c r="AF1765" s="250"/>
      <c r="AG1765" s="250"/>
      <c r="AI1765" s="14"/>
      <c r="AJ1765" s="250"/>
      <c r="AK1765" s="250"/>
      <c r="AL1765" s="33"/>
      <c r="AM1765" s="250"/>
      <c r="AN1765" s="250"/>
      <c r="AO1765" s="250"/>
      <c r="AP1765" s="250"/>
      <c r="AQ1765" s="250"/>
      <c r="AR1765" s="15"/>
      <c r="AS1765" s="9"/>
      <c r="AT1765" s="9"/>
      <c r="AU1765" s="9"/>
      <c r="AV1765" s="9"/>
      <c r="AW1765" s="9"/>
      <c r="AX1765" s="9"/>
      <c r="AY1765" s="9"/>
      <c r="AZ1765" s="62"/>
      <c r="BA1765" s="9"/>
      <c r="BB1765" s="9"/>
      <c r="BC1765" s="10"/>
      <c r="BE1765" s="250"/>
      <c r="BF1765" s="15"/>
      <c r="BG1765" s="9"/>
      <c r="BH1765" s="9"/>
      <c r="BI1765" s="73"/>
      <c r="BJ1765" s="9"/>
      <c r="BK1765" s="9"/>
      <c r="BL1765" s="9"/>
      <c r="BM1765" s="9"/>
      <c r="BN1765" s="9"/>
      <c r="BO1765" s="9"/>
      <c r="BP1765" s="10"/>
      <c r="BQ1765" s="7"/>
      <c r="BS1765" s="250"/>
      <c r="BT1765" s="15"/>
      <c r="BU1765" s="9"/>
      <c r="BV1765" s="9"/>
      <c r="BW1765" s="9"/>
      <c r="BX1765" s="9"/>
      <c r="BY1765" s="9"/>
      <c r="BZ1765" s="9"/>
      <c r="CA1765" s="9"/>
      <c r="CB1765" s="9"/>
      <c r="CC1765" s="9"/>
      <c r="CD1765" s="9"/>
      <c r="CE1765" s="10"/>
      <c r="CF1765" s="7"/>
      <c r="CH1765" s="15"/>
      <c r="CI1765" s="9"/>
      <c r="CJ1765" s="9"/>
      <c r="CK1765" s="9"/>
      <c r="CL1765" s="9"/>
      <c r="CM1765" s="9"/>
      <c r="CN1765" s="9"/>
      <c r="CO1765" s="9"/>
      <c r="CP1765" s="9"/>
      <c r="CQ1765" s="9"/>
      <c r="CR1765" s="9"/>
      <c r="CS1765" s="10"/>
      <c r="CT1765" s="7"/>
    </row>
    <row r="1766" spans="1:113" ht="15" customHeight="1">
      <c r="A1766" s="250"/>
      <c r="B1766" s="250"/>
      <c r="C1766" s="13"/>
      <c r="D1766" s="250"/>
      <c r="E1766" s="250"/>
      <c r="G1766" s="14"/>
      <c r="H1766" s="250"/>
      <c r="I1766" s="250"/>
      <c r="J1766" s="33"/>
      <c r="K1766" s="250"/>
      <c r="L1766" s="250"/>
      <c r="M1766" s="250"/>
      <c r="N1766" s="250"/>
      <c r="O1766" s="250"/>
      <c r="P1766" s="250"/>
      <c r="Q1766" s="13"/>
      <c r="R1766" s="250"/>
      <c r="S1766" s="250"/>
      <c r="U1766" s="14"/>
      <c r="V1766" s="250"/>
      <c r="W1766" s="250"/>
      <c r="X1766" s="33"/>
      <c r="Y1766" s="250"/>
      <c r="Z1766" s="250"/>
      <c r="AA1766" s="250"/>
      <c r="AC1766" s="277"/>
      <c r="AD1766" s="250"/>
      <c r="AE1766" s="13"/>
      <c r="AF1766" s="250"/>
      <c r="AG1766" s="250"/>
      <c r="AI1766" s="14"/>
      <c r="AJ1766" s="250"/>
      <c r="AK1766" s="250"/>
      <c r="AL1766" s="33"/>
      <c r="AM1766" s="250"/>
      <c r="AN1766" s="250"/>
      <c r="AO1766" s="250"/>
      <c r="AP1766" s="250"/>
      <c r="AQ1766" s="250"/>
      <c r="AR1766" s="15"/>
      <c r="AS1766" s="9"/>
      <c r="AT1766" s="9"/>
      <c r="AU1766" s="9"/>
      <c r="AV1766" s="9"/>
      <c r="AW1766" s="9"/>
      <c r="AX1766" s="9"/>
      <c r="AY1766" s="9"/>
      <c r="AZ1766" s="62"/>
      <c r="BA1766" s="9"/>
      <c r="BB1766" s="9"/>
      <c r="BC1766" s="10"/>
      <c r="BE1766" s="250"/>
      <c r="BF1766" s="15"/>
      <c r="BG1766" s="9"/>
      <c r="BH1766" s="9"/>
      <c r="BI1766" s="73"/>
      <c r="BJ1766" s="9"/>
      <c r="BK1766" s="9"/>
      <c r="BL1766" s="9"/>
      <c r="BM1766" s="9"/>
      <c r="BN1766" s="9"/>
      <c r="BO1766" s="9"/>
      <c r="BP1766" s="10"/>
      <c r="BQ1766" s="7"/>
      <c r="BS1766" s="250"/>
      <c r="BT1766" s="15"/>
      <c r="BU1766" s="9"/>
      <c r="BV1766" s="9"/>
      <c r="BW1766" s="9"/>
      <c r="BX1766" s="9"/>
      <c r="BY1766" s="9"/>
      <c r="BZ1766" s="9"/>
      <c r="CA1766" s="9"/>
      <c r="CB1766" s="9"/>
      <c r="CC1766" s="9"/>
      <c r="CD1766" s="9"/>
      <c r="CE1766" s="10"/>
      <c r="CF1766" s="7"/>
      <c r="CH1766" s="15"/>
      <c r="CI1766" s="9"/>
      <c r="CJ1766" s="9"/>
      <c r="CK1766" s="9"/>
      <c r="CL1766" s="9"/>
      <c r="CM1766" s="9"/>
      <c r="CN1766" s="9"/>
      <c r="CO1766" s="9"/>
      <c r="CP1766" s="9"/>
      <c r="CQ1766" s="9"/>
      <c r="CR1766" s="9"/>
      <c r="CS1766" s="10"/>
      <c r="CT1766" s="7"/>
    </row>
    <row r="1767" spans="1:113" ht="15" customHeight="1">
      <c r="A1767" s="250"/>
      <c r="B1767" s="250"/>
      <c r="C1767" s="13"/>
      <c r="D1767" s="250"/>
      <c r="E1767" s="250"/>
      <c r="G1767" s="14"/>
      <c r="H1767" s="250"/>
      <c r="I1767" s="250"/>
      <c r="J1767" s="33"/>
      <c r="K1767" s="250"/>
      <c r="L1767" s="250"/>
      <c r="M1767" s="250"/>
      <c r="N1767" s="250"/>
      <c r="O1767" s="250"/>
      <c r="P1767" s="250"/>
      <c r="Q1767" s="13"/>
      <c r="R1767" s="250"/>
      <c r="S1767" s="250"/>
      <c r="U1767" s="14"/>
      <c r="V1767" s="250"/>
      <c r="W1767" s="250"/>
      <c r="X1767" s="33"/>
      <c r="Y1767" s="250"/>
      <c r="Z1767" s="250"/>
      <c r="AA1767" s="250"/>
      <c r="AC1767" s="277"/>
      <c r="AD1767" s="250"/>
      <c r="AE1767" s="13"/>
      <c r="AF1767" s="250"/>
      <c r="AG1767" s="250"/>
      <c r="AI1767" s="14"/>
      <c r="AJ1767" s="250"/>
      <c r="AK1767" s="250"/>
      <c r="AL1767" s="33"/>
      <c r="AM1767" s="250"/>
      <c r="AN1767" s="250"/>
      <c r="AO1767" s="250"/>
      <c r="AP1767" s="250"/>
      <c r="AQ1767" s="250"/>
      <c r="AR1767" s="15"/>
      <c r="AS1767" s="9"/>
      <c r="AT1767" s="9"/>
      <c r="AU1767" s="9"/>
      <c r="AV1767" s="9"/>
      <c r="AW1767" s="9"/>
      <c r="AX1767" s="9"/>
      <c r="AY1767" s="9"/>
      <c r="AZ1767" s="62"/>
      <c r="BA1767" s="9"/>
      <c r="BB1767" s="9"/>
      <c r="BC1767" s="10"/>
      <c r="BE1767" s="250"/>
      <c r="BF1767" s="15"/>
      <c r="BG1767" s="9"/>
      <c r="BH1767" s="9"/>
      <c r="BI1767" s="73"/>
      <c r="BJ1767" s="9"/>
      <c r="BK1767" s="9"/>
      <c r="BL1767" s="9"/>
      <c r="BM1767" s="9"/>
      <c r="BN1767" s="9"/>
      <c r="BO1767" s="9"/>
      <c r="BP1767" s="10"/>
      <c r="BQ1767" s="7"/>
      <c r="BS1767" s="250"/>
      <c r="BT1767" s="15"/>
      <c r="BU1767" s="9"/>
      <c r="BV1767" s="9"/>
      <c r="BW1767" s="9"/>
      <c r="BX1767" s="9"/>
      <c r="BY1767" s="9"/>
      <c r="BZ1767" s="9"/>
      <c r="CA1767" s="9"/>
      <c r="CB1767" s="9"/>
      <c r="CC1767" s="9"/>
      <c r="CD1767" s="9"/>
      <c r="CE1767" s="10"/>
      <c r="CF1767" s="7"/>
      <c r="CH1767" s="15"/>
      <c r="CI1767" s="9"/>
      <c r="CJ1767" s="9"/>
      <c r="CK1767" s="9"/>
      <c r="CL1767" s="9"/>
      <c r="CM1767" s="9"/>
      <c r="CN1767" s="9"/>
      <c r="CO1767" s="9"/>
      <c r="CP1767" s="9"/>
      <c r="CQ1767" s="9"/>
      <c r="CR1767" s="9"/>
      <c r="CS1767" s="10"/>
      <c r="CT1767" s="7"/>
    </row>
    <row r="1768" spans="1:113" ht="15" customHeight="1">
      <c r="A1768" s="250"/>
      <c r="B1768" s="250"/>
      <c r="C1768" s="13"/>
      <c r="D1768" s="250"/>
      <c r="E1768" s="250"/>
      <c r="G1768" s="14"/>
      <c r="H1768" s="250"/>
      <c r="I1768" s="250"/>
      <c r="J1768" s="33"/>
      <c r="K1768" s="250"/>
      <c r="L1768" s="250"/>
      <c r="M1768" s="250"/>
      <c r="N1768" s="250"/>
      <c r="O1768" s="250"/>
      <c r="P1768" s="250"/>
      <c r="Q1768" s="13"/>
      <c r="R1768" s="250"/>
      <c r="S1768" s="250"/>
      <c r="U1768" s="14"/>
      <c r="V1768" s="250"/>
      <c r="W1768" s="250"/>
      <c r="X1768" s="33"/>
      <c r="Y1768" s="250"/>
      <c r="Z1768" s="250"/>
      <c r="AA1768" s="250"/>
      <c r="AC1768" s="277"/>
      <c r="AD1768" s="250"/>
      <c r="AE1768" s="13"/>
      <c r="AF1768" s="250"/>
      <c r="AG1768" s="250"/>
      <c r="AI1768" s="14"/>
      <c r="AJ1768" s="250"/>
      <c r="AK1768" s="250"/>
      <c r="AL1768" s="33"/>
      <c r="AM1768" s="250"/>
      <c r="AN1768" s="250"/>
      <c r="AO1768" s="250"/>
      <c r="AP1768" s="250"/>
      <c r="AQ1768" s="250"/>
      <c r="AR1768" s="15"/>
      <c r="AS1768" s="9"/>
      <c r="AT1768" s="9" t="str">
        <f t="shared" ref="AT1768:AT1779" si="3327">IF(AS1768="","",AS1768-AS1767)</f>
        <v/>
      </c>
      <c r="AU1768" s="9"/>
      <c r="AV1768" s="9" t="str">
        <f t="shared" ref="AV1768:AV1780" si="3328">IF(AU1768="","",AU1768-AU1767)</f>
        <v/>
      </c>
      <c r="AW1768" s="9"/>
      <c r="AX1768" s="9" t="str">
        <f t="shared" ref="AX1768:AX1780" si="3329">IF(AW1768="","",AW1767+AY1767-AW1768)</f>
        <v/>
      </c>
      <c r="AY1768" s="9"/>
      <c r="AZ1768" s="62"/>
      <c r="BA1768" s="9"/>
      <c r="BB1768" s="9" t="str">
        <f t="shared" ref="BB1768:BB1780" si="3330">IF(BA1768="","",AX1768*BA1768)</f>
        <v/>
      </c>
      <c r="BC1768" s="10" t="str">
        <f t="shared" ref="BC1768:BC1780" si="3331">IF(BB1768="","",BB1768/(AT1768*100))</f>
        <v/>
      </c>
      <c r="BE1768" s="250"/>
      <c r="BF1768" s="15"/>
      <c r="BG1768" s="9"/>
      <c r="BH1768" s="9" t="str">
        <f t="shared" ref="BH1768:BH1779" si="3332">IF(BG1768="","",BG1768-BG1767)</f>
        <v/>
      </c>
      <c r="BI1768" s="73"/>
      <c r="BJ1768" s="9" t="str">
        <f t="shared" ref="BJ1768:BJ1780" si="3333">IF(BI1768="","",BI1768-BI1767)</f>
        <v/>
      </c>
      <c r="BK1768" s="9"/>
      <c r="BL1768" s="9" t="str">
        <f t="shared" ref="BL1768:BL1780" si="3334">IF(BK1768="","",BK1767+BM1767-BK1768)</f>
        <v/>
      </c>
      <c r="BM1768" s="9"/>
      <c r="BN1768" s="9"/>
      <c r="BO1768" s="9" t="str">
        <f t="shared" ref="BO1768:BO1780" si="3335">IF(BN1768="","",BL1768*BN1768)</f>
        <v/>
      </c>
      <c r="BP1768" s="10" t="str">
        <f t="shared" ref="BP1768:BP1780" si="3336">IF(BO1768="","",BO1768/(BH1768*100))</f>
        <v/>
      </c>
      <c r="BQ1768" s="7"/>
      <c r="BS1768" s="250"/>
      <c r="BT1768" s="15"/>
      <c r="BU1768" s="9"/>
      <c r="BV1768" s="9" t="str">
        <f t="shared" ref="BV1768:BV1779" si="3337">IF(BU1768="","",BU1768-BU1767)</f>
        <v/>
      </c>
      <c r="BW1768" s="9"/>
      <c r="BX1768" s="9" t="str">
        <f t="shared" ref="BX1768:BX1780" si="3338">IF(BW1768="","",BW1768-BW1767)</f>
        <v/>
      </c>
      <c r="BY1768" s="9"/>
      <c r="BZ1768" s="9" t="str">
        <f t="shared" ref="BZ1768:BZ1780" si="3339">IF(BY1768="","",BY1767+CA1767-BY1768)</f>
        <v/>
      </c>
      <c r="CA1768" s="9"/>
      <c r="CB1768" s="9"/>
      <c r="CC1768" s="9"/>
      <c r="CD1768" s="9" t="str">
        <f t="shared" ref="CD1768:CD1780" si="3340">IF(CC1768="","",BZ1768*CC1768)</f>
        <v/>
      </c>
      <c r="CE1768" s="10" t="str">
        <f t="shared" ref="CE1768:CE1780" si="3341">IF(CD1768="","",CD1768/(BV1768*100))</f>
        <v/>
      </c>
      <c r="CF1768" s="7"/>
      <c r="CH1768" s="15"/>
      <c r="CI1768" s="9"/>
      <c r="CJ1768" s="9" t="str">
        <f t="shared" ref="CJ1768:CJ1779" si="3342">IF(CI1768="","",CI1768-CI1767)</f>
        <v/>
      </c>
      <c r="CK1768" s="9"/>
      <c r="CL1768" s="9" t="str">
        <f t="shared" ref="CL1768:CL1780" si="3343">IF(CK1768="","",CK1768-CK1767)</f>
        <v/>
      </c>
      <c r="CM1768" s="9"/>
      <c r="CN1768" s="9" t="str">
        <f t="shared" ref="CN1768:CN1780" si="3344">IF(CM1768="","",CM1767+CO1767-CM1768)</f>
        <v/>
      </c>
      <c r="CO1768" s="9"/>
      <c r="CP1768" s="9"/>
      <c r="CQ1768" s="9"/>
      <c r="CR1768" s="9" t="str">
        <f t="shared" ref="CR1768:CR1780" si="3345">IF(CQ1768="","",CN1768*CQ1768)</f>
        <v/>
      </c>
      <c r="CS1768" s="10" t="str">
        <f t="shared" ref="CS1768:CS1780" si="3346">IF(CR1768="","",CR1768/(CJ1768*100))</f>
        <v/>
      </c>
      <c r="CT1768" s="7"/>
    </row>
    <row r="1769" spans="1:113" ht="15" customHeight="1">
      <c r="A1769" s="250"/>
      <c r="B1769" s="250"/>
      <c r="C1769" s="13"/>
      <c r="D1769" s="250"/>
      <c r="E1769" s="250"/>
      <c r="G1769" s="14"/>
      <c r="H1769" s="250"/>
      <c r="I1769" s="250"/>
      <c r="J1769" s="33"/>
      <c r="K1769" s="250"/>
      <c r="L1769" s="250"/>
      <c r="M1769" s="250"/>
      <c r="N1769" s="250"/>
      <c r="O1769" s="250"/>
      <c r="P1769" s="250"/>
      <c r="Q1769" s="13"/>
      <c r="R1769" s="250"/>
      <c r="S1769" s="250"/>
      <c r="U1769" s="14"/>
      <c r="V1769" s="250"/>
      <c r="W1769" s="250"/>
      <c r="X1769" s="33"/>
      <c r="Y1769" s="250"/>
      <c r="Z1769" s="250"/>
      <c r="AA1769" s="250"/>
      <c r="AC1769" s="277"/>
      <c r="AD1769" s="250"/>
      <c r="AE1769" s="13"/>
      <c r="AF1769" s="250"/>
      <c r="AG1769" s="250"/>
      <c r="AI1769" s="14"/>
      <c r="AJ1769" s="250"/>
      <c r="AK1769" s="250"/>
      <c r="AL1769" s="33"/>
      <c r="AM1769" s="250"/>
      <c r="AN1769" s="250"/>
      <c r="AO1769" s="250"/>
      <c r="AP1769" s="250"/>
      <c r="AQ1769" s="250"/>
      <c r="AR1769" s="15"/>
      <c r="AS1769" s="9"/>
      <c r="AT1769" s="9" t="str">
        <f t="shared" si="3327"/>
        <v/>
      </c>
      <c r="AU1769" s="9"/>
      <c r="AV1769" s="9" t="str">
        <f t="shared" si="3328"/>
        <v/>
      </c>
      <c r="AW1769" s="9"/>
      <c r="AX1769" s="9" t="str">
        <f t="shared" si="3329"/>
        <v/>
      </c>
      <c r="AY1769" s="9"/>
      <c r="AZ1769" s="62"/>
      <c r="BA1769" s="9"/>
      <c r="BB1769" s="9" t="str">
        <f t="shared" si="3330"/>
        <v/>
      </c>
      <c r="BC1769" s="10" t="str">
        <f t="shared" si="3331"/>
        <v/>
      </c>
      <c r="BE1769" s="250"/>
      <c r="BF1769" s="15"/>
      <c r="BG1769" s="9"/>
      <c r="BH1769" s="9" t="str">
        <f t="shared" si="3332"/>
        <v/>
      </c>
      <c r="BI1769" s="73"/>
      <c r="BJ1769" s="9" t="str">
        <f t="shared" si="3333"/>
        <v/>
      </c>
      <c r="BK1769" s="9"/>
      <c r="BL1769" s="9" t="str">
        <f t="shared" si="3334"/>
        <v/>
      </c>
      <c r="BM1769" s="9"/>
      <c r="BN1769" s="9"/>
      <c r="BO1769" s="9" t="str">
        <f t="shared" si="3335"/>
        <v/>
      </c>
      <c r="BP1769" s="10" t="str">
        <f t="shared" si="3336"/>
        <v/>
      </c>
      <c r="BQ1769" s="7"/>
      <c r="BS1769" s="250"/>
      <c r="BT1769" s="15"/>
      <c r="BU1769" s="9"/>
      <c r="BV1769" s="9" t="str">
        <f t="shared" si="3337"/>
        <v/>
      </c>
      <c r="BW1769" s="9"/>
      <c r="BX1769" s="9" t="str">
        <f t="shared" si="3338"/>
        <v/>
      </c>
      <c r="BY1769" s="9"/>
      <c r="BZ1769" s="9" t="str">
        <f t="shared" si="3339"/>
        <v/>
      </c>
      <c r="CA1769" s="9"/>
      <c r="CB1769" s="9"/>
      <c r="CC1769" s="9"/>
      <c r="CD1769" s="9" t="str">
        <f t="shared" si="3340"/>
        <v/>
      </c>
      <c r="CE1769" s="10" t="str">
        <f t="shared" si="3341"/>
        <v/>
      </c>
      <c r="CF1769" s="7"/>
      <c r="CH1769" s="15"/>
      <c r="CI1769" s="9"/>
      <c r="CJ1769" s="9" t="str">
        <f t="shared" si="3342"/>
        <v/>
      </c>
      <c r="CK1769" s="9"/>
      <c r="CL1769" s="9" t="str">
        <f t="shared" si="3343"/>
        <v/>
      </c>
      <c r="CM1769" s="9"/>
      <c r="CN1769" s="9" t="str">
        <f t="shared" si="3344"/>
        <v/>
      </c>
      <c r="CO1769" s="9"/>
      <c r="CP1769" s="9"/>
      <c r="CQ1769" s="9"/>
      <c r="CR1769" s="9" t="str">
        <f t="shared" si="3345"/>
        <v/>
      </c>
      <c r="CS1769" s="10" t="str">
        <f t="shared" si="3346"/>
        <v/>
      </c>
      <c r="CT1769" s="7"/>
    </row>
    <row r="1770" spans="1:113" ht="15" customHeight="1">
      <c r="A1770" s="250"/>
      <c r="B1770" s="250"/>
      <c r="C1770" s="13"/>
      <c r="D1770" s="250"/>
      <c r="E1770" s="250"/>
      <c r="G1770" s="14"/>
      <c r="H1770" s="250"/>
      <c r="I1770" s="250"/>
      <c r="J1770" s="33"/>
      <c r="K1770" s="250"/>
      <c r="L1770" s="250"/>
      <c r="M1770" s="250"/>
      <c r="N1770" s="250"/>
      <c r="O1770" s="250"/>
      <c r="P1770" s="250"/>
      <c r="Q1770" s="13"/>
      <c r="R1770" s="250"/>
      <c r="S1770" s="250"/>
      <c r="U1770" s="14"/>
      <c r="V1770" s="250"/>
      <c r="W1770" s="250"/>
      <c r="X1770" s="33"/>
      <c r="Y1770" s="250"/>
      <c r="Z1770" s="250"/>
      <c r="AA1770" s="250"/>
      <c r="AC1770" s="277"/>
      <c r="AD1770" s="250"/>
      <c r="AE1770" s="13"/>
      <c r="AF1770" s="250"/>
      <c r="AG1770" s="250"/>
      <c r="AI1770" s="14"/>
      <c r="AJ1770" s="250"/>
      <c r="AK1770" s="250"/>
      <c r="AL1770" s="33"/>
      <c r="AM1770" s="250"/>
      <c r="AN1770" s="250"/>
      <c r="AO1770" s="250"/>
      <c r="AP1770" s="250"/>
      <c r="AQ1770" s="250"/>
      <c r="AR1770" s="15"/>
      <c r="AS1770" s="9"/>
      <c r="AT1770" s="9" t="str">
        <f t="shared" si="3327"/>
        <v/>
      </c>
      <c r="AU1770" s="9"/>
      <c r="AV1770" s="9" t="str">
        <f t="shared" si="3328"/>
        <v/>
      </c>
      <c r="AW1770" s="9"/>
      <c r="AX1770" s="9" t="str">
        <f t="shared" si="3329"/>
        <v/>
      </c>
      <c r="AY1770" s="9"/>
      <c r="AZ1770" s="62"/>
      <c r="BA1770" s="9"/>
      <c r="BB1770" s="9" t="str">
        <f t="shared" si="3330"/>
        <v/>
      </c>
      <c r="BC1770" s="10" t="str">
        <f t="shared" si="3331"/>
        <v/>
      </c>
      <c r="BE1770" s="250"/>
      <c r="BF1770" s="15"/>
      <c r="BG1770" s="9"/>
      <c r="BH1770" s="9" t="str">
        <f t="shared" si="3332"/>
        <v/>
      </c>
      <c r="BI1770" s="73"/>
      <c r="BJ1770" s="9" t="str">
        <f t="shared" si="3333"/>
        <v/>
      </c>
      <c r="BK1770" s="9"/>
      <c r="BL1770" s="9" t="str">
        <f t="shared" si="3334"/>
        <v/>
      </c>
      <c r="BM1770" s="9"/>
      <c r="BN1770" s="9"/>
      <c r="BO1770" s="9" t="str">
        <f t="shared" si="3335"/>
        <v/>
      </c>
      <c r="BP1770" s="10" t="str">
        <f t="shared" si="3336"/>
        <v/>
      </c>
      <c r="BQ1770" s="7"/>
      <c r="BS1770" s="250"/>
      <c r="BT1770" s="15"/>
      <c r="BU1770" s="9"/>
      <c r="BV1770" s="9" t="str">
        <f t="shared" si="3337"/>
        <v/>
      </c>
      <c r="BW1770" s="9"/>
      <c r="BX1770" s="9" t="str">
        <f t="shared" si="3338"/>
        <v/>
      </c>
      <c r="BY1770" s="9"/>
      <c r="BZ1770" s="9" t="str">
        <f t="shared" si="3339"/>
        <v/>
      </c>
      <c r="CA1770" s="9"/>
      <c r="CB1770" s="9"/>
      <c r="CC1770" s="9"/>
      <c r="CD1770" s="9" t="str">
        <f t="shared" si="3340"/>
        <v/>
      </c>
      <c r="CE1770" s="10" t="str">
        <f t="shared" si="3341"/>
        <v/>
      </c>
      <c r="CF1770" s="7"/>
      <c r="CH1770" s="15"/>
      <c r="CI1770" s="9"/>
      <c r="CJ1770" s="9" t="str">
        <f t="shared" si="3342"/>
        <v/>
      </c>
      <c r="CK1770" s="9"/>
      <c r="CL1770" s="9" t="str">
        <f t="shared" si="3343"/>
        <v/>
      </c>
      <c r="CM1770" s="9"/>
      <c r="CN1770" s="9" t="str">
        <f t="shared" si="3344"/>
        <v/>
      </c>
      <c r="CO1770" s="9"/>
      <c r="CP1770" s="9"/>
      <c r="CQ1770" s="9"/>
      <c r="CR1770" s="9" t="str">
        <f t="shared" si="3345"/>
        <v/>
      </c>
      <c r="CS1770" s="10" t="str">
        <f t="shared" si="3346"/>
        <v/>
      </c>
      <c r="CT1770" s="7"/>
    </row>
    <row r="1771" spans="1:113" ht="15" customHeight="1">
      <c r="A1771" s="250"/>
      <c r="B1771" s="250"/>
      <c r="C1771" s="13"/>
      <c r="D1771" s="250"/>
      <c r="E1771" s="250"/>
      <c r="G1771" s="14"/>
      <c r="H1771" s="250"/>
      <c r="I1771" s="250"/>
      <c r="J1771" s="33"/>
      <c r="K1771" s="250"/>
      <c r="L1771" s="250"/>
      <c r="M1771" s="250"/>
      <c r="N1771" s="250"/>
      <c r="O1771" s="250"/>
      <c r="P1771" s="250"/>
      <c r="Q1771" s="13"/>
      <c r="R1771" s="250"/>
      <c r="S1771" s="250"/>
      <c r="U1771" s="14"/>
      <c r="V1771" s="250"/>
      <c r="W1771" s="250"/>
      <c r="X1771" s="33"/>
      <c r="Y1771" s="250"/>
      <c r="Z1771" s="250"/>
      <c r="AA1771" s="250"/>
      <c r="AC1771" s="277"/>
      <c r="AD1771" s="250"/>
      <c r="AE1771" s="13"/>
      <c r="AF1771" s="250"/>
      <c r="AG1771" s="250"/>
      <c r="AI1771" s="14"/>
      <c r="AJ1771" s="250"/>
      <c r="AK1771" s="250"/>
      <c r="AL1771" s="33"/>
      <c r="AM1771" s="250"/>
      <c r="AN1771" s="250"/>
      <c r="AO1771" s="250"/>
      <c r="AP1771" s="250"/>
      <c r="AQ1771" s="250"/>
      <c r="AR1771" s="15"/>
      <c r="AS1771" s="9"/>
      <c r="AT1771" s="9" t="str">
        <f t="shared" si="3327"/>
        <v/>
      </c>
      <c r="AU1771" s="9"/>
      <c r="AV1771" s="9" t="str">
        <f t="shared" si="3328"/>
        <v/>
      </c>
      <c r="AW1771" s="9"/>
      <c r="AX1771" s="9" t="str">
        <f t="shared" si="3329"/>
        <v/>
      </c>
      <c r="AY1771" s="9"/>
      <c r="AZ1771" s="62"/>
      <c r="BA1771" s="9"/>
      <c r="BB1771" s="9" t="str">
        <f t="shared" si="3330"/>
        <v/>
      </c>
      <c r="BC1771" s="10" t="str">
        <f t="shared" si="3331"/>
        <v/>
      </c>
      <c r="BE1771" s="250"/>
      <c r="BF1771" s="15"/>
      <c r="BG1771" s="9"/>
      <c r="BH1771" s="9" t="str">
        <f t="shared" si="3332"/>
        <v/>
      </c>
      <c r="BI1771" s="73"/>
      <c r="BJ1771" s="9" t="str">
        <f t="shared" si="3333"/>
        <v/>
      </c>
      <c r="BK1771" s="9"/>
      <c r="BL1771" s="9" t="str">
        <f t="shared" si="3334"/>
        <v/>
      </c>
      <c r="BM1771" s="9"/>
      <c r="BN1771" s="9"/>
      <c r="BO1771" s="9" t="str">
        <f t="shared" si="3335"/>
        <v/>
      </c>
      <c r="BP1771" s="10" t="str">
        <f t="shared" si="3336"/>
        <v/>
      </c>
      <c r="BQ1771" s="7"/>
      <c r="BS1771" s="250"/>
      <c r="BT1771" s="15"/>
      <c r="BU1771" s="9"/>
      <c r="BV1771" s="9" t="str">
        <f t="shared" si="3337"/>
        <v/>
      </c>
      <c r="BW1771" s="9"/>
      <c r="BX1771" s="9" t="str">
        <f t="shared" si="3338"/>
        <v/>
      </c>
      <c r="BY1771" s="9"/>
      <c r="BZ1771" s="9" t="str">
        <f t="shared" si="3339"/>
        <v/>
      </c>
      <c r="CA1771" s="9"/>
      <c r="CB1771" s="9"/>
      <c r="CC1771" s="9"/>
      <c r="CD1771" s="9" t="str">
        <f t="shared" si="3340"/>
        <v/>
      </c>
      <c r="CE1771" s="10" t="str">
        <f t="shared" si="3341"/>
        <v/>
      </c>
      <c r="CF1771" s="7"/>
      <c r="CH1771" s="15"/>
      <c r="CI1771" s="9"/>
      <c r="CJ1771" s="9" t="str">
        <f t="shared" si="3342"/>
        <v/>
      </c>
      <c r="CK1771" s="9"/>
      <c r="CL1771" s="9" t="str">
        <f t="shared" si="3343"/>
        <v/>
      </c>
      <c r="CM1771" s="9"/>
      <c r="CN1771" s="9" t="str">
        <f t="shared" si="3344"/>
        <v/>
      </c>
      <c r="CO1771" s="9"/>
      <c r="CP1771" s="9"/>
      <c r="CQ1771" s="9"/>
      <c r="CR1771" s="9" t="str">
        <f t="shared" si="3345"/>
        <v/>
      </c>
      <c r="CS1771" s="10" t="str">
        <f t="shared" si="3346"/>
        <v/>
      </c>
      <c r="CT1771" s="7"/>
    </row>
    <row r="1772" spans="1:113" ht="15" customHeight="1">
      <c r="A1772" s="250"/>
      <c r="B1772" s="250"/>
      <c r="C1772" s="13"/>
      <c r="D1772" s="250"/>
      <c r="E1772" s="250"/>
      <c r="G1772" s="14"/>
      <c r="H1772" s="250"/>
      <c r="I1772" s="250"/>
      <c r="J1772" s="33"/>
      <c r="K1772" s="250"/>
      <c r="L1772" s="250"/>
      <c r="M1772" s="250"/>
      <c r="N1772" s="250"/>
      <c r="O1772" s="250"/>
      <c r="P1772" s="250"/>
      <c r="Q1772" s="13"/>
      <c r="R1772" s="250"/>
      <c r="S1772" s="250"/>
      <c r="U1772" s="14"/>
      <c r="V1772" s="250"/>
      <c r="W1772" s="250"/>
      <c r="X1772" s="33"/>
      <c r="Y1772" s="250"/>
      <c r="Z1772" s="250"/>
      <c r="AA1772" s="250"/>
      <c r="AC1772" s="277"/>
      <c r="AD1772" s="250"/>
      <c r="AE1772" s="13"/>
      <c r="AF1772" s="250"/>
      <c r="AG1772" s="250"/>
      <c r="AI1772" s="14"/>
      <c r="AJ1772" s="250"/>
      <c r="AK1772" s="250"/>
      <c r="AL1772" s="33"/>
      <c r="AM1772" s="250"/>
      <c r="AN1772" s="250"/>
      <c r="AO1772" s="250"/>
      <c r="AP1772" s="250"/>
      <c r="AQ1772" s="250"/>
      <c r="AR1772" s="15"/>
      <c r="AS1772" s="9"/>
      <c r="AT1772" s="9" t="str">
        <f t="shared" si="3327"/>
        <v/>
      </c>
      <c r="AU1772" s="9"/>
      <c r="AV1772" s="9" t="str">
        <f t="shared" si="3328"/>
        <v/>
      </c>
      <c r="AW1772" s="9"/>
      <c r="AX1772" s="9" t="str">
        <f t="shared" si="3329"/>
        <v/>
      </c>
      <c r="AY1772" s="9"/>
      <c r="AZ1772" s="62"/>
      <c r="BA1772" s="9"/>
      <c r="BB1772" s="9" t="str">
        <f t="shared" si="3330"/>
        <v/>
      </c>
      <c r="BC1772" s="10" t="str">
        <f t="shared" si="3331"/>
        <v/>
      </c>
      <c r="BE1772" s="250"/>
      <c r="BF1772" s="15"/>
      <c r="BG1772" s="9"/>
      <c r="BH1772" s="9" t="str">
        <f t="shared" si="3332"/>
        <v/>
      </c>
      <c r="BI1772" s="73"/>
      <c r="BJ1772" s="9" t="str">
        <f t="shared" si="3333"/>
        <v/>
      </c>
      <c r="BK1772" s="9"/>
      <c r="BL1772" s="9" t="str">
        <f t="shared" si="3334"/>
        <v/>
      </c>
      <c r="BM1772" s="9"/>
      <c r="BN1772" s="9"/>
      <c r="BO1772" s="9" t="str">
        <f t="shared" si="3335"/>
        <v/>
      </c>
      <c r="BP1772" s="10" t="str">
        <f t="shared" si="3336"/>
        <v/>
      </c>
      <c r="BQ1772" s="7"/>
      <c r="BS1772" s="250"/>
      <c r="BT1772" s="15"/>
      <c r="BU1772" s="9"/>
      <c r="BV1772" s="9" t="str">
        <f t="shared" si="3337"/>
        <v/>
      </c>
      <c r="BW1772" s="9"/>
      <c r="BX1772" s="9" t="str">
        <f t="shared" si="3338"/>
        <v/>
      </c>
      <c r="BY1772" s="9"/>
      <c r="BZ1772" s="9" t="str">
        <f t="shared" si="3339"/>
        <v/>
      </c>
      <c r="CA1772" s="9"/>
      <c r="CB1772" s="9"/>
      <c r="CC1772" s="9"/>
      <c r="CD1772" s="9" t="str">
        <f t="shared" si="3340"/>
        <v/>
      </c>
      <c r="CE1772" s="10" t="str">
        <f t="shared" si="3341"/>
        <v/>
      </c>
      <c r="CF1772" s="7"/>
      <c r="CH1772" s="15"/>
      <c r="CI1772" s="9"/>
      <c r="CJ1772" s="9" t="str">
        <f t="shared" si="3342"/>
        <v/>
      </c>
      <c r="CK1772" s="9"/>
      <c r="CL1772" s="9" t="str">
        <f t="shared" si="3343"/>
        <v/>
      </c>
      <c r="CM1772" s="9"/>
      <c r="CN1772" s="9" t="str">
        <f t="shared" si="3344"/>
        <v/>
      </c>
      <c r="CO1772" s="9"/>
      <c r="CP1772" s="9"/>
      <c r="CQ1772" s="9"/>
      <c r="CR1772" s="9" t="str">
        <f t="shared" si="3345"/>
        <v/>
      </c>
      <c r="CS1772" s="10" t="str">
        <f t="shared" si="3346"/>
        <v/>
      </c>
      <c r="CT1772" s="7"/>
    </row>
    <row r="1773" spans="1:113" ht="15" customHeight="1">
      <c r="A1773" s="250"/>
      <c r="B1773" s="250"/>
      <c r="C1773" s="13"/>
      <c r="D1773" s="250"/>
      <c r="E1773" s="250"/>
      <c r="G1773" s="14"/>
      <c r="H1773" s="250"/>
      <c r="I1773" s="250"/>
      <c r="J1773" s="33"/>
      <c r="K1773" s="250"/>
      <c r="L1773" s="250"/>
      <c r="M1773" s="250"/>
      <c r="N1773" s="250"/>
      <c r="O1773" s="250"/>
      <c r="P1773" s="250"/>
      <c r="Q1773" s="13"/>
      <c r="R1773" s="250"/>
      <c r="S1773" s="250"/>
      <c r="U1773" s="14"/>
      <c r="V1773" s="250"/>
      <c r="W1773" s="250"/>
      <c r="X1773" s="33"/>
      <c r="Y1773" s="250"/>
      <c r="Z1773" s="250"/>
      <c r="AA1773" s="250"/>
      <c r="AC1773" s="277"/>
      <c r="AD1773" s="250"/>
      <c r="AE1773" s="13"/>
      <c r="AF1773" s="250"/>
      <c r="AG1773" s="250"/>
      <c r="AI1773" s="14"/>
      <c r="AJ1773" s="250"/>
      <c r="AK1773" s="250"/>
      <c r="AL1773" s="33"/>
      <c r="AM1773" s="250"/>
      <c r="AN1773" s="250"/>
      <c r="AO1773" s="250"/>
      <c r="AP1773" s="250"/>
      <c r="AQ1773" s="250"/>
      <c r="AR1773" s="15"/>
      <c r="AS1773" s="9"/>
      <c r="AT1773" s="9" t="str">
        <f t="shared" si="3327"/>
        <v/>
      </c>
      <c r="AU1773" s="9"/>
      <c r="AV1773" s="9" t="str">
        <f t="shared" si="3328"/>
        <v/>
      </c>
      <c r="AW1773" s="9"/>
      <c r="AX1773" s="9" t="str">
        <f t="shared" si="3329"/>
        <v/>
      </c>
      <c r="AY1773" s="9"/>
      <c r="AZ1773" s="62"/>
      <c r="BA1773" s="9"/>
      <c r="BB1773" s="9" t="str">
        <f t="shared" si="3330"/>
        <v/>
      </c>
      <c r="BC1773" s="10" t="str">
        <f t="shared" si="3331"/>
        <v/>
      </c>
      <c r="BD1773" s="7"/>
      <c r="BE1773" s="250"/>
      <c r="BF1773" s="15"/>
      <c r="BG1773" s="9"/>
      <c r="BH1773" s="9" t="str">
        <f t="shared" si="3332"/>
        <v/>
      </c>
      <c r="BI1773" s="73"/>
      <c r="BJ1773" s="9" t="str">
        <f t="shared" si="3333"/>
        <v/>
      </c>
      <c r="BK1773" s="9"/>
      <c r="BL1773" s="9" t="str">
        <f t="shared" si="3334"/>
        <v/>
      </c>
      <c r="BM1773" s="9"/>
      <c r="BN1773" s="9"/>
      <c r="BO1773" s="9" t="str">
        <f t="shared" si="3335"/>
        <v/>
      </c>
      <c r="BP1773" s="10" t="str">
        <f t="shared" si="3336"/>
        <v/>
      </c>
      <c r="BQ1773" s="7"/>
      <c r="BS1773" s="250"/>
      <c r="BT1773" s="15"/>
      <c r="BU1773" s="9"/>
      <c r="BV1773" s="9" t="str">
        <f t="shared" si="3337"/>
        <v/>
      </c>
      <c r="BW1773" s="9"/>
      <c r="BX1773" s="9" t="str">
        <f t="shared" si="3338"/>
        <v/>
      </c>
      <c r="BY1773" s="9"/>
      <c r="BZ1773" s="9" t="str">
        <f t="shared" si="3339"/>
        <v/>
      </c>
      <c r="CA1773" s="9"/>
      <c r="CB1773" s="9"/>
      <c r="CC1773" s="9"/>
      <c r="CD1773" s="9" t="str">
        <f t="shared" si="3340"/>
        <v/>
      </c>
      <c r="CE1773" s="10" t="str">
        <f t="shared" si="3341"/>
        <v/>
      </c>
      <c r="CF1773" s="7"/>
      <c r="CH1773" s="15"/>
      <c r="CI1773" s="9"/>
      <c r="CJ1773" s="9" t="str">
        <f t="shared" si="3342"/>
        <v/>
      </c>
      <c r="CK1773" s="9"/>
      <c r="CL1773" s="9" t="str">
        <f t="shared" si="3343"/>
        <v/>
      </c>
      <c r="CM1773" s="9"/>
      <c r="CN1773" s="9" t="str">
        <f t="shared" si="3344"/>
        <v/>
      </c>
      <c r="CO1773" s="9"/>
      <c r="CP1773" s="9"/>
      <c r="CQ1773" s="9"/>
      <c r="CR1773" s="9" t="str">
        <f t="shared" si="3345"/>
        <v/>
      </c>
      <c r="CS1773" s="10" t="str">
        <f t="shared" si="3346"/>
        <v/>
      </c>
      <c r="CT1773" s="7"/>
      <c r="CU1773" s="250"/>
      <c r="CV1773" s="250"/>
      <c r="CW1773" s="250"/>
      <c r="CX1773" s="250"/>
      <c r="CY1773" s="13"/>
      <c r="CZ1773" s="250"/>
      <c r="DI1773" s="250"/>
    </row>
    <row r="1774" spans="1:113" ht="15" customHeight="1">
      <c r="A1774" s="250"/>
      <c r="B1774" s="250"/>
      <c r="C1774" s="13"/>
      <c r="D1774" s="250"/>
      <c r="E1774" s="250"/>
      <c r="G1774" s="14"/>
      <c r="H1774" s="250"/>
      <c r="I1774" s="250"/>
      <c r="J1774" s="33"/>
      <c r="K1774" s="250"/>
      <c r="L1774" s="250"/>
      <c r="M1774" s="250"/>
      <c r="N1774" s="250"/>
      <c r="O1774" s="250"/>
      <c r="P1774" s="250"/>
      <c r="Q1774" s="13"/>
      <c r="R1774" s="250"/>
      <c r="S1774" s="250"/>
      <c r="U1774" s="14"/>
      <c r="V1774" s="250"/>
      <c r="W1774" s="250"/>
      <c r="X1774" s="33"/>
      <c r="Y1774" s="250"/>
      <c r="Z1774" s="250"/>
      <c r="AA1774" s="250"/>
      <c r="AC1774" s="277"/>
      <c r="AD1774" s="250"/>
      <c r="AE1774" s="13"/>
      <c r="AF1774" s="250"/>
      <c r="AG1774" s="250"/>
      <c r="AI1774" s="14"/>
      <c r="AJ1774" s="250"/>
      <c r="AK1774" s="250"/>
      <c r="AL1774" s="33"/>
      <c r="AM1774" s="250"/>
      <c r="AN1774" s="250"/>
      <c r="AO1774" s="250"/>
      <c r="AP1774" s="250"/>
      <c r="AQ1774" s="250"/>
      <c r="AR1774" s="15"/>
      <c r="AS1774" s="9"/>
      <c r="AT1774" s="9" t="str">
        <f t="shared" si="3327"/>
        <v/>
      </c>
      <c r="AU1774" s="9"/>
      <c r="AV1774" s="9" t="str">
        <f t="shared" si="3328"/>
        <v/>
      </c>
      <c r="AW1774" s="9"/>
      <c r="AX1774" s="9" t="str">
        <f t="shared" si="3329"/>
        <v/>
      </c>
      <c r="AY1774" s="9"/>
      <c r="AZ1774" s="62"/>
      <c r="BA1774" s="9"/>
      <c r="BB1774" s="9" t="str">
        <f t="shared" si="3330"/>
        <v/>
      </c>
      <c r="BC1774" s="10" t="str">
        <f t="shared" si="3331"/>
        <v/>
      </c>
      <c r="BD1774" s="7"/>
      <c r="BE1774" s="250"/>
      <c r="BF1774" s="15"/>
      <c r="BG1774" s="9"/>
      <c r="BH1774" s="9" t="str">
        <f t="shared" si="3332"/>
        <v/>
      </c>
      <c r="BI1774" s="73"/>
      <c r="BJ1774" s="9" t="str">
        <f t="shared" si="3333"/>
        <v/>
      </c>
      <c r="BK1774" s="9"/>
      <c r="BL1774" s="9" t="str">
        <f t="shared" si="3334"/>
        <v/>
      </c>
      <c r="BM1774" s="9"/>
      <c r="BN1774" s="9"/>
      <c r="BO1774" s="9" t="str">
        <f t="shared" si="3335"/>
        <v/>
      </c>
      <c r="BP1774" s="10" t="str">
        <f t="shared" si="3336"/>
        <v/>
      </c>
      <c r="BQ1774" s="7"/>
      <c r="BS1774" s="250"/>
      <c r="BT1774" s="15"/>
      <c r="BU1774" s="9"/>
      <c r="BV1774" s="9" t="str">
        <f t="shared" si="3337"/>
        <v/>
      </c>
      <c r="BW1774" s="9"/>
      <c r="BX1774" s="9" t="str">
        <f t="shared" si="3338"/>
        <v/>
      </c>
      <c r="BY1774" s="9"/>
      <c r="BZ1774" s="9" t="str">
        <f t="shared" si="3339"/>
        <v/>
      </c>
      <c r="CA1774" s="9"/>
      <c r="CB1774" s="9"/>
      <c r="CC1774" s="9"/>
      <c r="CD1774" s="9" t="str">
        <f t="shared" si="3340"/>
        <v/>
      </c>
      <c r="CE1774" s="10" t="str">
        <f t="shared" si="3341"/>
        <v/>
      </c>
      <c r="CF1774" s="7"/>
      <c r="CH1774" s="15"/>
      <c r="CI1774" s="9"/>
      <c r="CJ1774" s="9" t="str">
        <f t="shared" si="3342"/>
        <v/>
      </c>
      <c r="CK1774" s="9"/>
      <c r="CL1774" s="9" t="str">
        <f t="shared" si="3343"/>
        <v/>
      </c>
      <c r="CM1774" s="9"/>
      <c r="CN1774" s="9" t="str">
        <f t="shared" si="3344"/>
        <v/>
      </c>
      <c r="CO1774" s="9"/>
      <c r="CP1774" s="9"/>
      <c r="CQ1774" s="9"/>
      <c r="CR1774" s="9" t="str">
        <f t="shared" si="3345"/>
        <v/>
      </c>
      <c r="CS1774" s="10" t="str">
        <f t="shared" si="3346"/>
        <v/>
      </c>
      <c r="CT1774" s="7"/>
      <c r="CU1774" s="250"/>
      <c r="CV1774" s="250"/>
      <c r="CW1774" s="250"/>
      <c r="CX1774" s="250"/>
      <c r="CY1774" s="13"/>
      <c r="CZ1774" s="250"/>
      <c r="DI1774" s="250"/>
    </row>
    <row r="1775" spans="1:113" ht="15" customHeight="1">
      <c r="A1775" s="250"/>
      <c r="B1775" s="250"/>
      <c r="C1775" s="13"/>
      <c r="D1775" s="250"/>
      <c r="E1775" s="250"/>
      <c r="G1775" s="14"/>
      <c r="H1775" s="250"/>
      <c r="I1775" s="250"/>
      <c r="J1775" s="33"/>
      <c r="K1775" s="250"/>
      <c r="L1775" s="250"/>
      <c r="M1775" s="250"/>
      <c r="N1775" s="250"/>
      <c r="O1775" s="250"/>
      <c r="P1775" s="250"/>
      <c r="Q1775" s="13"/>
      <c r="R1775" s="250"/>
      <c r="S1775" s="250"/>
      <c r="U1775" s="14"/>
      <c r="V1775" s="250"/>
      <c r="W1775" s="250"/>
      <c r="X1775" s="33"/>
      <c r="Y1775" s="250"/>
      <c r="Z1775" s="250"/>
      <c r="AA1775" s="250"/>
      <c r="AC1775" s="277"/>
      <c r="AD1775" s="250"/>
      <c r="AE1775" s="13"/>
      <c r="AF1775" s="250"/>
      <c r="AG1775" s="250"/>
      <c r="AI1775" s="14"/>
      <c r="AJ1775" s="250"/>
      <c r="AK1775" s="250"/>
      <c r="AL1775" s="33"/>
      <c r="AM1775" s="250"/>
      <c r="AN1775" s="250"/>
      <c r="AO1775" s="250"/>
      <c r="AP1775" s="250"/>
      <c r="AQ1775" s="250"/>
      <c r="AR1775" s="15"/>
      <c r="AS1775" s="9"/>
      <c r="AT1775" s="9" t="str">
        <f t="shared" si="3327"/>
        <v/>
      </c>
      <c r="AU1775" s="9"/>
      <c r="AV1775" s="9" t="str">
        <f t="shared" si="3328"/>
        <v/>
      </c>
      <c r="AW1775" s="9"/>
      <c r="AX1775" s="9" t="str">
        <f t="shared" si="3329"/>
        <v/>
      </c>
      <c r="AY1775" s="9"/>
      <c r="AZ1775" s="62"/>
      <c r="BA1775" s="9"/>
      <c r="BB1775" s="9" t="str">
        <f t="shared" si="3330"/>
        <v/>
      </c>
      <c r="BC1775" s="10" t="str">
        <f t="shared" si="3331"/>
        <v/>
      </c>
      <c r="BD1775" s="7"/>
      <c r="BE1775" s="250"/>
      <c r="BF1775" s="15"/>
      <c r="BG1775" s="9"/>
      <c r="BH1775" s="9" t="str">
        <f t="shared" si="3332"/>
        <v/>
      </c>
      <c r="BI1775" s="73"/>
      <c r="BJ1775" s="9" t="str">
        <f t="shared" si="3333"/>
        <v/>
      </c>
      <c r="BK1775" s="9"/>
      <c r="BL1775" s="9" t="str">
        <f t="shared" si="3334"/>
        <v/>
      </c>
      <c r="BM1775" s="9"/>
      <c r="BN1775" s="9"/>
      <c r="BO1775" s="9" t="str">
        <f t="shared" si="3335"/>
        <v/>
      </c>
      <c r="BP1775" s="10" t="str">
        <f t="shared" si="3336"/>
        <v/>
      </c>
      <c r="BQ1775" s="7"/>
      <c r="BS1775" s="250"/>
      <c r="BT1775" s="15"/>
      <c r="BU1775" s="9"/>
      <c r="BV1775" s="9" t="str">
        <f t="shared" si="3337"/>
        <v/>
      </c>
      <c r="BW1775" s="9"/>
      <c r="BX1775" s="9" t="str">
        <f t="shared" si="3338"/>
        <v/>
      </c>
      <c r="BY1775" s="9"/>
      <c r="BZ1775" s="9" t="str">
        <f t="shared" si="3339"/>
        <v/>
      </c>
      <c r="CA1775" s="9"/>
      <c r="CB1775" s="9"/>
      <c r="CC1775" s="9"/>
      <c r="CD1775" s="9" t="str">
        <f t="shared" si="3340"/>
        <v/>
      </c>
      <c r="CE1775" s="10" t="str">
        <f t="shared" si="3341"/>
        <v/>
      </c>
      <c r="CF1775" s="7"/>
      <c r="CH1775" s="15"/>
      <c r="CI1775" s="9"/>
      <c r="CJ1775" s="9" t="str">
        <f t="shared" si="3342"/>
        <v/>
      </c>
      <c r="CK1775" s="9"/>
      <c r="CL1775" s="9" t="str">
        <f t="shared" si="3343"/>
        <v/>
      </c>
      <c r="CM1775" s="9"/>
      <c r="CN1775" s="9" t="str">
        <f t="shared" si="3344"/>
        <v/>
      </c>
      <c r="CO1775" s="9"/>
      <c r="CP1775" s="9"/>
      <c r="CQ1775" s="9"/>
      <c r="CR1775" s="9" t="str">
        <f t="shared" si="3345"/>
        <v/>
      </c>
      <c r="CS1775" s="10" t="str">
        <f t="shared" si="3346"/>
        <v/>
      </c>
      <c r="CT1775" s="7"/>
      <c r="CU1775" s="250"/>
      <c r="CV1775" s="250"/>
      <c r="CW1775" s="250"/>
      <c r="CX1775" s="250"/>
      <c r="CY1775" s="13"/>
      <c r="CZ1775" s="250"/>
      <c r="DI1775" s="250"/>
    </row>
    <row r="1776" spans="1:113" ht="15" customHeight="1">
      <c r="A1776" s="250"/>
      <c r="B1776" s="250"/>
      <c r="C1776" s="13"/>
      <c r="D1776" s="250"/>
      <c r="E1776" s="250"/>
      <c r="G1776" s="14"/>
      <c r="H1776" s="250"/>
      <c r="I1776" s="250"/>
      <c r="J1776" s="33"/>
      <c r="K1776" s="250"/>
      <c r="L1776" s="250"/>
      <c r="M1776" s="250"/>
      <c r="N1776" s="250"/>
      <c r="O1776" s="250"/>
      <c r="P1776" s="250"/>
      <c r="Q1776" s="13"/>
      <c r="R1776" s="250"/>
      <c r="S1776" s="250"/>
      <c r="U1776" s="14"/>
      <c r="V1776" s="250"/>
      <c r="W1776" s="250"/>
      <c r="X1776" s="33"/>
      <c r="Y1776" s="250"/>
      <c r="Z1776" s="250"/>
      <c r="AA1776" s="250"/>
      <c r="AC1776" s="277"/>
      <c r="AD1776" s="250"/>
      <c r="AE1776" s="13"/>
      <c r="AF1776" s="250"/>
      <c r="AG1776" s="250"/>
      <c r="AI1776" s="14"/>
      <c r="AJ1776" s="250"/>
      <c r="AK1776" s="250"/>
      <c r="AL1776" s="33"/>
      <c r="AM1776" s="250"/>
      <c r="AN1776" s="250"/>
      <c r="AO1776" s="250"/>
      <c r="AP1776" s="250"/>
      <c r="AQ1776" s="250"/>
      <c r="AR1776" s="15"/>
      <c r="AS1776" s="9"/>
      <c r="AT1776" s="9" t="str">
        <f t="shared" si="3327"/>
        <v/>
      </c>
      <c r="AU1776" s="9"/>
      <c r="AV1776" s="9" t="str">
        <f t="shared" si="3328"/>
        <v/>
      </c>
      <c r="AW1776" s="9"/>
      <c r="AX1776" s="9" t="str">
        <f t="shared" si="3329"/>
        <v/>
      </c>
      <c r="AY1776" s="9"/>
      <c r="AZ1776" s="62"/>
      <c r="BA1776" s="9"/>
      <c r="BB1776" s="9" t="str">
        <f t="shared" si="3330"/>
        <v/>
      </c>
      <c r="BC1776" s="10" t="str">
        <f t="shared" si="3331"/>
        <v/>
      </c>
      <c r="BD1776" s="7"/>
      <c r="BE1776" s="250"/>
      <c r="BF1776" s="15"/>
      <c r="BG1776" s="9"/>
      <c r="BH1776" s="9" t="str">
        <f t="shared" si="3332"/>
        <v/>
      </c>
      <c r="BI1776" s="73"/>
      <c r="BJ1776" s="9" t="str">
        <f t="shared" si="3333"/>
        <v/>
      </c>
      <c r="BK1776" s="9"/>
      <c r="BL1776" s="9" t="str">
        <f t="shared" si="3334"/>
        <v/>
      </c>
      <c r="BM1776" s="9"/>
      <c r="BN1776" s="9"/>
      <c r="BO1776" s="9" t="str">
        <f t="shared" si="3335"/>
        <v/>
      </c>
      <c r="BP1776" s="10" t="str">
        <f t="shared" si="3336"/>
        <v/>
      </c>
      <c r="BQ1776" s="7"/>
      <c r="BS1776" s="250"/>
      <c r="BT1776" s="15"/>
      <c r="BU1776" s="9"/>
      <c r="BV1776" s="9" t="str">
        <f t="shared" si="3337"/>
        <v/>
      </c>
      <c r="BW1776" s="9"/>
      <c r="BX1776" s="9" t="str">
        <f t="shared" si="3338"/>
        <v/>
      </c>
      <c r="BY1776" s="9"/>
      <c r="BZ1776" s="9" t="str">
        <f t="shared" si="3339"/>
        <v/>
      </c>
      <c r="CA1776" s="9"/>
      <c r="CB1776" s="9"/>
      <c r="CC1776" s="9"/>
      <c r="CD1776" s="9" t="str">
        <f t="shared" si="3340"/>
        <v/>
      </c>
      <c r="CE1776" s="10" t="str">
        <f t="shared" si="3341"/>
        <v/>
      </c>
      <c r="CF1776" s="7"/>
      <c r="CH1776" s="15"/>
      <c r="CI1776" s="9"/>
      <c r="CJ1776" s="9" t="str">
        <f t="shared" si="3342"/>
        <v/>
      </c>
      <c r="CK1776" s="9"/>
      <c r="CL1776" s="9" t="str">
        <f t="shared" si="3343"/>
        <v/>
      </c>
      <c r="CM1776" s="9"/>
      <c r="CN1776" s="9" t="str">
        <f t="shared" si="3344"/>
        <v/>
      </c>
      <c r="CO1776" s="9"/>
      <c r="CP1776" s="9"/>
      <c r="CQ1776" s="9"/>
      <c r="CR1776" s="9" t="str">
        <f t="shared" si="3345"/>
        <v/>
      </c>
      <c r="CS1776" s="10" t="str">
        <f t="shared" si="3346"/>
        <v/>
      </c>
      <c r="CT1776" s="7"/>
      <c r="CU1776" s="250"/>
      <c r="CV1776" s="250"/>
      <c r="CW1776" s="250"/>
      <c r="CX1776" s="250"/>
      <c r="CY1776" s="13"/>
      <c r="CZ1776" s="250"/>
      <c r="DI1776" s="250"/>
    </row>
    <row r="1777" spans="1:113" ht="15" customHeight="1">
      <c r="A1777" s="250"/>
      <c r="B1777" s="250"/>
      <c r="C1777" s="13"/>
      <c r="D1777" s="250"/>
      <c r="E1777" s="250"/>
      <c r="G1777" s="14"/>
      <c r="H1777" s="250"/>
      <c r="I1777" s="250"/>
      <c r="J1777" s="33"/>
      <c r="K1777" s="250"/>
      <c r="L1777" s="250"/>
      <c r="M1777" s="250"/>
      <c r="N1777" s="250"/>
      <c r="O1777" s="250"/>
      <c r="P1777" s="250"/>
      <c r="Q1777" s="13"/>
      <c r="R1777" s="250"/>
      <c r="S1777" s="250"/>
      <c r="U1777" s="14"/>
      <c r="V1777" s="250"/>
      <c r="W1777" s="250"/>
      <c r="X1777" s="33"/>
      <c r="Y1777" s="250"/>
      <c r="Z1777" s="250"/>
      <c r="AA1777" s="250"/>
      <c r="AC1777" s="277"/>
      <c r="AD1777" s="250"/>
      <c r="AE1777" s="13"/>
      <c r="AF1777" s="250"/>
      <c r="AG1777" s="250"/>
      <c r="AI1777" s="14"/>
      <c r="AJ1777" s="250"/>
      <c r="AK1777" s="250"/>
      <c r="AL1777" s="33"/>
      <c r="AM1777" s="250"/>
      <c r="AN1777" s="250"/>
      <c r="AO1777" s="250"/>
      <c r="AP1777" s="250"/>
      <c r="AQ1777" s="250"/>
      <c r="AR1777" s="15"/>
      <c r="AS1777" s="9"/>
      <c r="AT1777" s="9" t="str">
        <f t="shared" si="3327"/>
        <v/>
      </c>
      <c r="AU1777" s="9"/>
      <c r="AV1777" s="9" t="str">
        <f t="shared" si="3328"/>
        <v/>
      </c>
      <c r="AW1777" s="9"/>
      <c r="AX1777" s="9" t="str">
        <f t="shared" si="3329"/>
        <v/>
      </c>
      <c r="AY1777" s="9"/>
      <c r="AZ1777" s="62"/>
      <c r="BA1777" s="9"/>
      <c r="BB1777" s="9" t="str">
        <f t="shared" si="3330"/>
        <v/>
      </c>
      <c r="BC1777" s="10" t="str">
        <f t="shared" si="3331"/>
        <v/>
      </c>
      <c r="BD1777" s="7"/>
      <c r="BE1777" s="250"/>
      <c r="BF1777" s="15"/>
      <c r="BG1777" s="9"/>
      <c r="BH1777" s="9" t="str">
        <f t="shared" si="3332"/>
        <v/>
      </c>
      <c r="BI1777" s="73"/>
      <c r="BJ1777" s="9" t="str">
        <f t="shared" si="3333"/>
        <v/>
      </c>
      <c r="BK1777" s="9"/>
      <c r="BL1777" s="9" t="str">
        <f t="shared" si="3334"/>
        <v/>
      </c>
      <c r="BM1777" s="9"/>
      <c r="BN1777" s="9"/>
      <c r="BO1777" s="9" t="str">
        <f t="shared" si="3335"/>
        <v/>
      </c>
      <c r="BP1777" s="10" t="str">
        <f t="shared" si="3336"/>
        <v/>
      </c>
      <c r="BQ1777" s="7"/>
      <c r="BS1777" s="250"/>
      <c r="BT1777" s="15"/>
      <c r="BU1777" s="9"/>
      <c r="BV1777" s="9" t="str">
        <f t="shared" si="3337"/>
        <v/>
      </c>
      <c r="BW1777" s="9"/>
      <c r="BX1777" s="9" t="str">
        <f t="shared" si="3338"/>
        <v/>
      </c>
      <c r="BY1777" s="9"/>
      <c r="BZ1777" s="9" t="str">
        <f t="shared" si="3339"/>
        <v/>
      </c>
      <c r="CA1777" s="9"/>
      <c r="CB1777" s="9"/>
      <c r="CC1777" s="9"/>
      <c r="CD1777" s="9" t="str">
        <f t="shared" si="3340"/>
        <v/>
      </c>
      <c r="CE1777" s="10" t="str">
        <f t="shared" si="3341"/>
        <v/>
      </c>
      <c r="CF1777" s="7"/>
      <c r="CH1777" s="15"/>
      <c r="CI1777" s="9"/>
      <c r="CJ1777" s="9" t="str">
        <f t="shared" si="3342"/>
        <v/>
      </c>
      <c r="CK1777" s="9"/>
      <c r="CL1777" s="9" t="str">
        <f t="shared" si="3343"/>
        <v/>
      </c>
      <c r="CM1777" s="9"/>
      <c r="CN1777" s="9" t="str">
        <f t="shared" si="3344"/>
        <v/>
      </c>
      <c r="CO1777" s="9"/>
      <c r="CP1777" s="9"/>
      <c r="CQ1777" s="9"/>
      <c r="CR1777" s="9" t="str">
        <f t="shared" si="3345"/>
        <v/>
      </c>
      <c r="CS1777" s="10" t="str">
        <f t="shared" si="3346"/>
        <v/>
      </c>
      <c r="CT1777" s="7"/>
      <c r="CU1777" s="250"/>
      <c r="CV1777" s="250"/>
      <c r="CW1777" s="250"/>
      <c r="CX1777" s="250"/>
      <c r="CY1777" s="13"/>
      <c r="CZ1777" s="250"/>
      <c r="DI1777" s="250"/>
    </row>
    <row r="1778" spans="1:113" ht="15" customHeight="1">
      <c r="A1778" s="250"/>
      <c r="B1778" s="250"/>
      <c r="C1778" s="13"/>
      <c r="D1778" s="250"/>
      <c r="E1778" s="250"/>
      <c r="G1778" s="14"/>
      <c r="H1778" s="250"/>
      <c r="I1778" s="250"/>
      <c r="J1778" s="33"/>
      <c r="K1778" s="250"/>
      <c r="L1778" s="250"/>
      <c r="M1778" s="250"/>
      <c r="N1778" s="250"/>
      <c r="O1778" s="250"/>
      <c r="P1778" s="250"/>
      <c r="Q1778" s="13"/>
      <c r="R1778" s="250"/>
      <c r="S1778" s="250"/>
      <c r="U1778" s="14"/>
      <c r="V1778" s="250"/>
      <c r="W1778" s="250"/>
      <c r="X1778" s="33"/>
      <c r="Y1778" s="250"/>
      <c r="Z1778" s="250"/>
      <c r="AA1778" s="250"/>
      <c r="AC1778" s="277"/>
      <c r="AD1778" s="250"/>
      <c r="AE1778" s="13"/>
      <c r="AF1778" s="250"/>
      <c r="AG1778" s="250"/>
      <c r="AI1778" s="14"/>
      <c r="AJ1778" s="250"/>
      <c r="AK1778" s="250"/>
      <c r="AL1778" s="33"/>
      <c r="AM1778" s="250"/>
      <c r="AN1778" s="250"/>
      <c r="AO1778" s="250"/>
      <c r="AP1778" s="250"/>
      <c r="AQ1778" s="250"/>
      <c r="AR1778" s="15"/>
      <c r="AS1778" s="9"/>
      <c r="AT1778" s="9" t="str">
        <f t="shared" si="3327"/>
        <v/>
      </c>
      <c r="AU1778" s="9"/>
      <c r="AV1778" s="9" t="str">
        <f t="shared" si="3328"/>
        <v/>
      </c>
      <c r="AW1778" s="9"/>
      <c r="AX1778" s="9" t="str">
        <f t="shared" si="3329"/>
        <v/>
      </c>
      <c r="AY1778" s="9"/>
      <c r="AZ1778" s="62"/>
      <c r="BA1778" s="9"/>
      <c r="BB1778" s="9" t="str">
        <f t="shared" si="3330"/>
        <v/>
      </c>
      <c r="BC1778" s="10" t="str">
        <f t="shared" si="3331"/>
        <v/>
      </c>
      <c r="BD1778" s="7"/>
      <c r="BE1778" s="250"/>
      <c r="BF1778" s="15"/>
      <c r="BG1778" s="9"/>
      <c r="BH1778" s="9" t="str">
        <f t="shared" si="3332"/>
        <v/>
      </c>
      <c r="BI1778" s="73"/>
      <c r="BJ1778" s="9" t="str">
        <f t="shared" si="3333"/>
        <v/>
      </c>
      <c r="BK1778" s="9"/>
      <c r="BL1778" s="9" t="str">
        <f t="shared" si="3334"/>
        <v/>
      </c>
      <c r="BM1778" s="9"/>
      <c r="BN1778" s="9"/>
      <c r="BO1778" s="9" t="str">
        <f t="shared" si="3335"/>
        <v/>
      </c>
      <c r="BP1778" s="10" t="str">
        <f t="shared" si="3336"/>
        <v/>
      </c>
      <c r="BQ1778" s="7"/>
      <c r="BS1778" s="250"/>
      <c r="BT1778" s="15"/>
      <c r="BU1778" s="9"/>
      <c r="BV1778" s="9" t="str">
        <f t="shared" si="3337"/>
        <v/>
      </c>
      <c r="BW1778" s="9"/>
      <c r="BX1778" s="9" t="str">
        <f t="shared" si="3338"/>
        <v/>
      </c>
      <c r="BY1778" s="9"/>
      <c r="BZ1778" s="9" t="str">
        <f t="shared" si="3339"/>
        <v/>
      </c>
      <c r="CA1778" s="9"/>
      <c r="CB1778" s="9"/>
      <c r="CC1778" s="9"/>
      <c r="CD1778" s="9" t="str">
        <f t="shared" si="3340"/>
        <v/>
      </c>
      <c r="CE1778" s="10" t="str">
        <f t="shared" si="3341"/>
        <v/>
      </c>
      <c r="CF1778" s="7"/>
      <c r="CH1778" s="15"/>
      <c r="CI1778" s="9"/>
      <c r="CJ1778" s="9" t="str">
        <f t="shared" si="3342"/>
        <v/>
      </c>
      <c r="CK1778" s="9"/>
      <c r="CL1778" s="9" t="str">
        <f t="shared" si="3343"/>
        <v/>
      </c>
      <c r="CM1778" s="9"/>
      <c r="CN1778" s="9" t="str">
        <f t="shared" si="3344"/>
        <v/>
      </c>
      <c r="CO1778" s="9"/>
      <c r="CP1778" s="9"/>
      <c r="CQ1778" s="9"/>
      <c r="CR1778" s="9" t="str">
        <f t="shared" si="3345"/>
        <v/>
      </c>
      <c r="CS1778" s="10" t="str">
        <f t="shared" si="3346"/>
        <v/>
      </c>
      <c r="CT1778" s="7"/>
      <c r="CU1778" s="250"/>
      <c r="CV1778" s="250"/>
      <c r="CW1778" s="250"/>
      <c r="CX1778" s="250"/>
      <c r="CY1778" s="13"/>
      <c r="CZ1778" s="250"/>
      <c r="DI1778" s="250"/>
    </row>
    <row r="1779" spans="1:113" ht="15" customHeight="1">
      <c r="A1779" s="250"/>
      <c r="B1779" s="250"/>
      <c r="C1779" s="13"/>
      <c r="D1779" s="250"/>
      <c r="E1779" s="250"/>
      <c r="G1779" s="14"/>
      <c r="H1779" s="250"/>
      <c r="I1779" s="250"/>
      <c r="J1779" s="33"/>
      <c r="K1779" s="250"/>
      <c r="L1779" s="250"/>
      <c r="M1779" s="250"/>
      <c r="N1779" s="250"/>
      <c r="O1779" s="250"/>
      <c r="P1779" s="250"/>
      <c r="Q1779" s="13"/>
      <c r="R1779" s="250"/>
      <c r="S1779" s="250"/>
      <c r="U1779" s="14"/>
      <c r="V1779" s="250"/>
      <c r="W1779" s="250"/>
      <c r="X1779" s="33"/>
      <c r="Y1779" s="250"/>
      <c r="Z1779" s="250"/>
      <c r="AA1779" s="250"/>
      <c r="AC1779" s="277"/>
      <c r="AD1779" s="250"/>
      <c r="AE1779" s="13"/>
      <c r="AF1779" s="250"/>
      <c r="AG1779" s="250"/>
      <c r="AI1779" s="14"/>
      <c r="AJ1779" s="250"/>
      <c r="AK1779" s="250"/>
      <c r="AL1779" s="33"/>
      <c r="AM1779" s="250"/>
      <c r="AN1779" s="250"/>
      <c r="AO1779" s="250"/>
      <c r="AP1779" s="250"/>
      <c r="AQ1779" s="250"/>
      <c r="AR1779" s="15"/>
      <c r="AS1779" s="9"/>
      <c r="AT1779" s="9" t="str">
        <f t="shared" si="3327"/>
        <v/>
      </c>
      <c r="AU1779" s="9"/>
      <c r="AV1779" s="9" t="str">
        <f t="shared" si="3328"/>
        <v/>
      </c>
      <c r="AW1779" s="9"/>
      <c r="AX1779" s="9" t="str">
        <f t="shared" si="3329"/>
        <v/>
      </c>
      <c r="AY1779" s="9"/>
      <c r="AZ1779" s="62"/>
      <c r="BA1779" s="9"/>
      <c r="BB1779" s="9" t="str">
        <f t="shared" si="3330"/>
        <v/>
      </c>
      <c r="BC1779" s="10" t="str">
        <f t="shared" si="3331"/>
        <v/>
      </c>
      <c r="BD1779" s="7"/>
      <c r="BE1779" s="250"/>
      <c r="BF1779" s="15"/>
      <c r="BG1779" s="9"/>
      <c r="BH1779" s="9" t="str">
        <f t="shared" si="3332"/>
        <v/>
      </c>
      <c r="BI1779" s="73"/>
      <c r="BJ1779" s="9" t="str">
        <f t="shared" si="3333"/>
        <v/>
      </c>
      <c r="BK1779" s="9"/>
      <c r="BL1779" s="9" t="str">
        <f t="shared" si="3334"/>
        <v/>
      </c>
      <c r="BM1779" s="9"/>
      <c r="BN1779" s="9"/>
      <c r="BO1779" s="9" t="str">
        <f t="shared" si="3335"/>
        <v/>
      </c>
      <c r="BP1779" s="10" t="str">
        <f t="shared" si="3336"/>
        <v/>
      </c>
      <c r="BQ1779" s="7"/>
      <c r="BS1779" s="250"/>
      <c r="BT1779" s="15"/>
      <c r="BU1779" s="9"/>
      <c r="BV1779" s="9" t="str">
        <f t="shared" si="3337"/>
        <v/>
      </c>
      <c r="BW1779" s="9"/>
      <c r="BX1779" s="9" t="str">
        <f t="shared" si="3338"/>
        <v/>
      </c>
      <c r="BY1779" s="9"/>
      <c r="BZ1779" s="9" t="str">
        <f t="shared" si="3339"/>
        <v/>
      </c>
      <c r="CA1779" s="9"/>
      <c r="CB1779" s="9"/>
      <c r="CC1779" s="9"/>
      <c r="CD1779" s="9" t="str">
        <f t="shared" si="3340"/>
        <v/>
      </c>
      <c r="CE1779" s="10" t="str">
        <f t="shared" si="3341"/>
        <v/>
      </c>
      <c r="CF1779" s="7"/>
      <c r="CH1779" s="15"/>
      <c r="CI1779" s="9"/>
      <c r="CJ1779" s="9" t="str">
        <f t="shared" si="3342"/>
        <v/>
      </c>
      <c r="CK1779" s="9"/>
      <c r="CL1779" s="9" t="str">
        <f t="shared" si="3343"/>
        <v/>
      </c>
      <c r="CM1779" s="9"/>
      <c r="CN1779" s="9" t="str">
        <f t="shared" si="3344"/>
        <v/>
      </c>
      <c r="CO1779" s="9"/>
      <c r="CP1779" s="9"/>
      <c r="CQ1779" s="9"/>
      <c r="CR1779" s="9" t="str">
        <f t="shared" si="3345"/>
        <v/>
      </c>
      <c r="CS1779" s="10" t="str">
        <f t="shared" si="3346"/>
        <v/>
      </c>
      <c r="CT1779" s="7"/>
      <c r="CU1779" s="250"/>
      <c r="CV1779" s="250"/>
      <c r="CW1779" s="250"/>
      <c r="CX1779" s="250"/>
      <c r="CY1779" s="13"/>
      <c r="CZ1779" s="250"/>
      <c r="DI1779" s="250"/>
    </row>
    <row r="1780" spans="1:113" ht="15" customHeight="1">
      <c r="A1780" s="250"/>
      <c r="B1780" s="250"/>
      <c r="C1780" s="13"/>
      <c r="D1780" s="250"/>
      <c r="E1780" s="250"/>
      <c r="G1780" s="14"/>
      <c r="H1780" s="250"/>
      <c r="I1780" s="250"/>
      <c r="J1780" s="33"/>
      <c r="K1780" s="250"/>
      <c r="L1780" s="250"/>
      <c r="M1780" s="250"/>
      <c r="N1780" s="250"/>
      <c r="O1780" s="250"/>
      <c r="P1780" s="250"/>
      <c r="Q1780" s="13"/>
      <c r="R1780" s="250"/>
      <c r="S1780" s="250"/>
      <c r="U1780" s="14"/>
      <c r="V1780" s="250"/>
      <c r="W1780" s="250"/>
      <c r="X1780" s="33"/>
      <c r="Y1780" s="250"/>
      <c r="Z1780" s="250"/>
      <c r="AA1780" s="250"/>
      <c r="AC1780" s="277"/>
      <c r="AD1780" s="250"/>
      <c r="AE1780" s="13"/>
      <c r="AF1780" s="250"/>
      <c r="AG1780" s="250"/>
      <c r="AI1780" s="14"/>
      <c r="AJ1780" s="250"/>
      <c r="AK1780" s="250"/>
      <c r="AL1780" s="33"/>
      <c r="AM1780" s="250"/>
      <c r="AN1780" s="250"/>
      <c r="AO1780" s="250"/>
      <c r="AP1780" s="250"/>
      <c r="AQ1780" s="250"/>
      <c r="AR1780" s="15"/>
      <c r="AS1780" s="9"/>
      <c r="AT1780" s="9"/>
      <c r="AU1780" s="9"/>
      <c r="AV1780" s="9" t="str">
        <f t="shared" si="3328"/>
        <v/>
      </c>
      <c r="AW1780" s="9"/>
      <c r="AX1780" s="9" t="str">
        <f t="shared" si="3329"/>
        <v/>
      </c>
      <c r="AY1780" s="9"/>
      <c r="AZ1780" s="62"/>
      <c r="BA1780" s="9"/>
      <c r="BB1780" s="9" t="str">
        <f t="shared" si="3330"/>
        <v/>
      </c>
      <c r="BC1780" s="10" t="str">
        <f t="shared" si="3331"/>
        <v/>
      </c>
      <c r="BD1780" s="7"/>
      <c r="BE1780" s="250"/>
      <c r="BF1780" s="15"/>
      <c r="BG1780" s="9"/>
      <c r="BH1780" s="9"/>
      <c r="BI1780" s="73"/>
      <c r="BJ1780" s="9" t="str">
        <f t="shared" si="3333"/>
        <v/>
      </c>
      <c r="BK1780" s="9"/>
      <c r="BL1780" s="9" t="str">
        <f t="shared" si="3334"/>
        <v/>
      </c>
      <c r="BM1780" s="9"/>
      <c r="BN1780" s="9"/>
      <c r="BO1780" s="9" t="str">
        <f t="shared" si="3335"/>
        <v/>
      </c>
      <c r="BP1780" s="10" t="str">
        <f t="shared" si="3336"/>
        <v/>
      </c>
      <c r="BQ1780" s="7"/>
      <c r="BS1780" s="250"/>
      <c r="BT1780" s="15"/>
      <c r="BU1780" s="9"/>
      <c r="BV1780" s="9"/>
      <c r="BW1780" s="9"/>
      <c r="BX1780" s="9" t="str">
        <f t="shared" si="3338"/>
        <v/>
      </c>
      <c r="BY1780" s="9"/>
      <c r="BZ1780" s="9" t="str">
        <f t="shared" si="3339"/>
        <v/>
      </c>
      <c r="CA1780" s="9"/>
      <c r="CB1780" s="9"/>
      <c r="CC1780" s="9"/>
      <c r="CD1780" s="9" t="str">
        <f t="shared" si="3340"/>
        <v/>
      </c>
      <c r="CE1780" s="10" t="str">
        <f t="shared" si="3341"/>
        <v/>
      </c>
      <c r="CF1780" s="7"/>
      <c r="CH1780" s="15"/>
      <c r="CI1780" s="9"/>
      <c r="CJ1780" s="9"/>
      <c r="CK1780" s="9"/>
      <c r="CL1780" s="9" t="str">
        <f t="shared" si="3343"/>
        <v/>
      </c>
      <c r="CM1780" s="9"/>
      <c r="CN1780" s="9" t="str">
        <f t="shared" si="3344"/>
        <v/>
      </c>
      <c r="CO1780" s="9"/>
      <c r="CP1780" s="9"/>
      <c r="CQ1780" s="9"/>
      <c r="CR1780" s="9" t="str">
        <f t="shared" si="3345"/>
        <v/>
      </c>
      <c r="CS1780" s="10" t="str">
        <f t="shared" si="3346"/>
        <v/>
      </c>
      <c r="CT1780" s="7"/>
      <c r="CU1780" s="250"/>
      <c r="CV1780" s="250"/>
      <c r="CW1780" s="250"/>
      <c r="CX1780" s="250"/>
      <c r="CY1780" s="250"/>
      <c r="CZ1780" s="250"/>
      <c r="DI1780" s="250"/>
    </row>
    <row r="1781" spans="1:113" ht="15" customHeight="1">
      <c r="A1781" s="250"/>
      <c r="B1781" s="250"/>
      <c r="C1781" s="13"/>
      <c r="D1781" s="250"/>
      <c r="E1781" s="250"/>
      <c r="G1781" s="14"/>
      <c r="H1781" s="250"/>
      <c r="I1781" s="250"/>
      <c r="J1781" s="33"/>
      <c r="K1781" s="250"/>
      <c r="L1781" s="250"/>
      <c r="M1781" s="250"/>
      <c r="N1781" s="250"/>
      <c r="O1781" s="250"/>
      <c r="P1781" s="250"/>
      <c r="Q1781" s="13"/>
      <c r="R1781" s="250"/>
      <c r="S1781" s="250"/>
      <c r="U1781" s="14"/>
      <c r="V1781" s="250"/>
      <c r="W1781" s="250"/>
      <c r="X1781" s="33"/>
      <c r="Y1781" s="250"/>
      <c r="Z1781" s="250"/>
      <c r="AA1781" s="250"/>
      <c r="AC1781" s="277"/>
      <c r="AD1781" s="250"/>
      <c r="AE1781" s="13"/>
      <c r="AF1781" s="250"/>
      <c r="AG1781" s="250"/>
      <c r="AI1781" s="14"/>
      <c r="AJ1781" s="250"/>
      <c r="AK1781" s="250"/>
      <c r="AL1781" s="33"/>
      <c r="AM1781" s="250"/>
      <c r="AN1781" s="250"/>
      <c r="AO1781" s="250"/>
      <c r="AP1781" s="250"/>
      <c r="AQ1781" s="250"/>
      <c r="AR1781" s="15"/>
      <c r="AS1781" s="9"/>
      <c r="AT1781" s="9"/>
      <c r="AU1781" s="9"/>
      <c r="AV1781" s="9"/>
      <c r="AW1781" s="9"/>
      <c r="AX1781" s="9"/>
      <c r="AY1781" s="9"/>
      <c r="AZ1781" s="62"/>
      <c r="BA1781" s="9"/>
      <c r="BB1781" s="9"/>
      <c r="BC1781" s="10"/>
      <c r="BD1781" s="7"/>
      <c r="BE1781" s="250"/>
      <c r="BF1781" s="15"/>
      <c r="BG1781" s="9"/>
      <c r="BH1781" s="9"/>
      <c r="BI1781" s="73"/>
      <c r="BJ1781" s="9"/>
      <c r="BK1781" s="9"/>
      <c r="BL1781" s="9"/>
      <c r="BM1781" s="9"/>
      <c r="BN1781" s="9"/>
      <c r="BO1781" s="9"/>
      <c r="BP1781" s="10"/>
      <c r="BQ1781" s="7"/>
      <c r="BS1781" s="250"/>
      <c r="BT1781" s="15"/>
      <c r="BU1781" s="9"/>
      <c r="BV1781" s="9"/>
      <c r="BW1781" s="9"/>
      <c r="BX1781" s="9"/>
      <c r="BY1781" s="9"/>
      <c r="BZ1781" s="9"/>
      <c r="CA1781" s="9"/>
      <c r="CB1781" s="9"/>
      <c r="CC1781" s="9"/>
      <c r="CD1781" s="9"/>
      <c r="CE1781" s="10"/>
      <c r="CF1781" s="7"/>
      <c r="CH1781" s="15"/>
      <c r="CI1781" s="9"/>
      <c r="CJ1781" s="9"/>
      <c r="CK1781" s="9"/>
      <c r="CL1781" s="9"/>
      <c r="CM1781" s="9"/>
      <c r="CN1781" s="9"/>
      <c r="CO1781" s="9"/>
      <c r="CP1781" s="9"/>
      <c r="CQ1781" s="9"/>
      <c r="CR1781" s="9"/>
      <c r="CS1781" s="10"/>
      <c r="CT1781" s="7"/>
      <c r="CU1781" s="250"/>
      <c r="CV1781" s="250"/>
      <c r="CW1781" s="250"/>
      <c r="CX1781" s="250"/>
      <c r="CY1781" s="250"/>
      <c r="CZ1781" s="250"/>
      <c r="DI1781" s="250"/>
    </row>
    <row r="1782" spans="1:113" ht="15" customHeight="1">
      <c r="A1782" s="250"/>
      <c r="B1782" s="250"/>
      <c r="C1782" s="13"/>
      <c r="D1782" s="250"/>
      <c r="E1782" s="250"/>
      <c r="G1782" s="14"/>
      <c r="H1782" s="250"/>
      <c r="I1782" s="250"/>
      <c r="J1782" s="33"/>
      <c r="K1782" s="250"/>
      <c r="L1782" s="250"/>
      <c r="M1782" s="250"/>
      <c r="N1782" s="250"/>
      <c r="O1782" s="250"/>
      <c r="P1782" s="250"/>
      <c r="Q1782" s="13"/>
      <c r="R1782" s="250"/>
      <c r="S1782" s="250"/>
      <c r="U1782" s="14"/>
      <c r="V1782" s="250"/>
      <c r="W1782" s="250"/>
      <c r="X1782" s="33"/>
      <c r="Y1782" s="250"/>
      <c r="Z1782" s="250"/>
      <c r="AA1782" s="250"/>
      <c r="AC1782" s="277"/>
      <c r="AD1782" s="250"/>
      <c r="AE1782" s="13"/>
      <c r="AF1782" s="250"/>
      <c r="AG1782" s="250"/>
      <c r="AI1782" s="14"/>
      <c r="AJ1782" s="250"/>
      <c r="AK1782" s="250"/>
      <c r="AL1782" s="33"/>
      <c r="AM1782" s="250"/>
      <c r="AN1782" s="250"/>
      <c r="AO1782" s="250"/>
      <c r="AP1782" s="250"/>
      <c r="AQ1782" s="250"/>
      <c r="AR1782" s="15"/>
      <c r="AS1782" s="9"/>
      <c r="AT1782" s="9"/>
      <c r="AU1782" s="9"/>
      <c r="AV1782" s="9"/>
      <c r="AW1782" s="9"/>
      <c r="AX1782" s="9"/>
      <c r="AY1782" s="9"/>
      <c r="AZ1782" s="62"/>
      <c r="BA1782" s="9"/>
      <c r="BB1782" s="9"/>
      <c r="BC1782" s="10"/>
      <c r="BD1782" s="7"/>
      <c r="BE1782" s="250"/>
      <c r="BF1782" s="15"/>
      <c r="BG1782" s="9"/>
      <c r="BH1782" s="9"/>
      <c r="BI1782" s="73"/>
      <c r="BJ1782" s="9"/>
      <c r="BK1782" s="9"/>
      <c r="BL1782" s="9"/>
      <c r="BM1782" s="9"/>
      <c r="BN1782" s="9"/>
      <c r="BO1782" s="9"/>
      <c r="BP1782" s="10"/>
      <c r="BQ1782" s="7"/>
      <c r="BS1782" s="250"/>
      <c r="BT1782" s="15"/>
      <c r="BU1782" s="9"/>
      <c r="BV1782" s="9"/>
      <c r="BW1782" s="9"/>
      <c r="BX1782" s="9"/>
      <c r="BY1782" s="9"/>
      <c r="BZ1782" s="9"/>
      <c r="CA1782" s="9"/>
      <c r="CB1782" s="9"/>
      <c r="CC1782" s="9"/>
      <c r="CD1782" s="9"/>
      <c r="CE1782" s="10"/>
      <c r="CF1782" s="7"/>
      <c r="CH1782" s="15"/>
      <c r="CI1782" s="9"/>
      <c r="CJ1782" s="9"/>
      <c r="CK1782" s="9"/>
      <c r="CL1782" s="9"/>
      <c r="CM1782" s="9"/>
      <c r="CN1782" s="9"/>
      <c r="CO1782" s="9"/>
      <c r="CP1782" s="9"/>
      <c r="CQ1782" s="9"/>
      <c r="CR1782" s="9"/>
      <c r="CS1782" s="10"/>
      <c r="CT1782" s="7"/>
      <c r="CU1782" s="250"/>
      <c r="CV1782" s="250"/>
      <c r="CW1782" s="250"/>
      <c r="CX1782" s="250"/>
      <c r="CY1782" s="250"/>
      <c r="CZ1782" s="250"/>
      <c r="DI1782" s="250"/>
    </row>
    <row r="1783" spans="1:113" ht="15" customHeight="1">
      <c r="A1783" s="250"/>
      <c r="B1783" s="250"/>
      <c r="C1783" s="13"/>
      <c r="D1783" s="250"/>
      <c r="E1783" s="250"/>
      <c r="G1783" s="14"/>
      <c r="H1783" s="250"/>
      <c r="I1783" s="250"/>
      <c r="J1783" s="33"/>
      <c r="K1783" s="250"/>
      <c r="L1783" s="250"/>
      <c r="M1783" s="250"/>
      <c r="N1783" s="250"/>
      <c r="O1783" s="250"/>
      <c r="P1783" s="250"/>
      <c r="Q1783" s="13"/>
      <c r="R1783" s="250"/>
      <c r="S1783" s="250"/>
      <c r="U1783" s="14"/>
      <c r="V1783" s="250"/>
      <c r="W1783" s="250"/>
      <c r="X1783" s="33"/>
      <c r="Y1783" s="250"/>
      <c r="Z1783" s="250"/>
      <c r="AA1783" s="250"/>
      <c r="AC1783" s="277"/>
      <c r="AD1783" s="250"/>
      <c r="AE1783" s="13"/>
      <c r="AF1783" s="250"/>
      <c r="AG1783" s="250"/>
      <c r="AI1783" s="14"/>
      <c r="AJ1783" s="250"/>
      <c r="AK1783" s="250"/>
      <c r="AL1783" s="33"/>
      <c r="AM1783" s="250"/>
      <c r="AN1783" s="250"/>
      <c r="AO1783" s="250"/>
      <c r="AP1783" s="250"/>
      <c r="AQ1783" s="250"/>
      <c r="AR1783" s="15"/>
      <c r="AS1783" s="9"/>
      <c r="AT1783" s="9"/>
      <c r="AU1783" s="9"/>
      <c r="AV1783" s="9"/>
      <c r="AW1783" s="9"/>
      <c r="AX1783" s="9"/>
      <c r="AY1783" s="9"/>
      <c r="AZ1783" s="62"/>
      <c r="BA1783" s="9"/>
      <c r="BB1783" s="9"/>
      <c r="BC1783" s="10"/>
      <c r="BD1783" s="7"/>
      <c r="BE1783" s="250"/>
      <c r="BF1783" s="15"/>
      <c r="BG1783" s="9"/>
      <c r="BH1783" s="9"/>
      <c r="BI1783" s="73"/>
      <c r="BJ1783" s="9"/>
      <c r="BK1783" s="9"/>
      <c r="BL1783" s="9"/>
      <c r="BM1783" s="9"/>
      <c r="BN1783" s="9"/>
      <c r="BO1783" s="9"/>
      <c r="BP1783" s="10"/>
      <c r="BQ1783" s="7"/>
      <c r="BS1783" s="250"/>
      <c r="BT1783" s="15"/>
      <c r="BU1783" s="9"/>
      <c r="BV1783" s="9"/>
      <c r="BW1783" s="9"/>
      <c r="BX1783" s="9"/>
      <c r="BY1783" s="9"/>
      <c r="BZ1783" s="9"/>
      <c r="CA1783" s="9"/>
      <c r="CB1783" s="9"/>
      <c r="CC1783" s="9"/>
      <c r="CD1783" s="9"/>
      <c r="CE1783" s="10"/>
      <c r="CF1783" s="7"/>
      <c r="CH1783" s="15"/>
      <c r="CI1783" s="9"/>
      <c r="CJ1783" s="9"/>
      <c r="CK1783" s="9"/>
      <c r="CL1783" s="9"/>
      <c r="CM1783" s="9"/>
      <c r="CN1783" s="9"/>
      <c r="CO1783" s="9"/>
      <c r="CP1783" s="9"/>
      <c r="CQ1783" s="9"/>
      <c r="CR1783" s="9"/>
      <c r="CS1783" s="10"/>
      <c r="CT1783" s="7"/>
      <c r="CU1783" s="250"/>
      <c r="CV1783" s="250"/>
      <c r="CW1783" s="250"/>
      <c r="CX1783" s="250"/>
      <c r="CY1783" s="250"/>
      <c r="CZ1783" s="250"/>
      <c r="DI1783" s="250"/>
    </row>
    <row r="1784" spans="1:113" ht="15" customHeight="1">
      <c r="A1784" s="250"/>
      <c r="B1784" s="250"/>
      <c r="C1784" s="250"/>
      <c r="D1784" s="250"/>
      <c r="E1784" s="250"/>
      <c r="G1784" s="14"/>
      <c r="H1784" s="250"/>
      <c r="I1784" s="250"/>
      <c r="J1784" s="33"/>
      <c r="K1784" s="250"/>
      <c r="L1784" s="248"/>
      <c r="M1784" s="250"/>
      <c r="N1784" s="250"/>
      <c r="O1784" s="250"/>
      <c r="P1784" s="250"/>
      <c r="Q1784" s="250"/>
      <c r="R1784" s="250"/>
      <c r="S1784" s="250"/>
      <c r="U1784" s="14"/>
      <c r="V1784" s="250"/>
      <c r="W1784" s="250"/>
      <c r="X1784" s="33"/>
      <c r="Y1784" s="250"/>
      <c r="Z1784" s="248"/>
      <c r="AA1784" s="250"/>
      <c r="AC1784" s="277"/>
      <c r="AD1784" s="250"/>
      <c r="AE1784" s="250"/>
      <c r="AF1784" s="250"/>
      <c r="AG1784" s="250"/>
      <c r="AI1784" s="14"/>
      <c r="AJ1784" s="250"/>
      <c r="AK1784" s="250"/>
      <c r="AL1784" s="33"/>
      <c r="AM1784" s="250"/>
      <c r="AN1784" s="248"/>
      <c r="AO1784" s="250"/>
      <c r="AP1784" s="250"/>
      <c r="AQ1784" s="250"/>
      <c r="AR1784" s="15"/>
      <c r="AS1784" s="3" t="s">
        <v>66</v>
      </c>
      <c r="AT1784" s="9">
        <f>SUM(AT1728:AT1780)*100</f>
        <v>77200</v>
      </c>
      <c r="AU1784" s="9"/>
      <c r="AV1784" s="9">
        <f>SUM(AV1728:AV1751)</f>
        <v>141</v>
      </c>
      <c r="AW1784" s="3" t="s">
        <v>67</v>
      </c>
      <c r="AX1784" s="9">
        <f>SUM(AX1728:AX1780)</f>
        <v>159</v>
      </c>
      <c r="AY1784" s="9"/>
      <c r="AZ1784" s="62"/>
      <c r="BA1784" s="9"/>
      <c r="BB1784" s="9"/>
      <c r="BC1784" s="9"/>
      <c r="BD1784" s="7"/>
      <c r="BE1784" s="250"/>
      <c r="BF1784" s="15"/>
      <c r="BG1784" s="3" t="s">
        <v>66</v>
      </c>
      <c r="BH1784" s="9">
        <f>SUM(BH1728:BH1780)*100</f>
        <v>77200</v>
      </c>
      <c r="BI1784" s="73"/>
      <c r="BJ1784" s="9">
        <f>SUM(BJ1728:BJ1751)</f>
        <v>141</v>
      </c>
      <c r="BK1784" s="3" t="s">
        <v>67</v>
      </c>
      <c r="BL1784" s="9">
        <f>SUM(BL1728:BL1780)</f>
        <v>159</v>
      </c>
      <c r="BM1784" s="9"/>
      <c r="BN1784" s="9"/>
      <c r="BO1784" s="9"/>
      <c r="BP1784" s="9"/>
      <c r="BQ1784" s="7"/>
      <c r="BS1784" s="250"/>
      <c r="BT1784" s="15"/>
      <c r="BU1784" s="3" t="s">
        <v>66</v>
      </c>
      <c r="BV1784" s="9">
        <f>SUM(BV1728:BV1780)*100</f>
        <v>77200</v>
      </c>
      <c r="BW1784" s="9"/>
      <c r="BX1784" s="9">
        <f>SUM(BX1728:BX1751)</f>
        <v>141</v>
      </c>
      <c r="BY1784" s="3" t="s">
        <v>67</v>
      </c>
      <c r="BZ1784" s="9">
        <f>SUM(BZ1728:BZ1780)</f>
        <v>159</v>
      </c>
      <c r="CA1784" s="9"/>
      <c r="CB1784" s="9"/>
      <c r="CC1784" s="9"/>
      <c r="CD1784" s="9"/>
      <c r="CE1784" s="9"/>
      <c r="CF1784" s="7"/>
      <c r="CH1784" s="15"/>
      <c r="CI1784" s="3" t="s">
        <v>66</v>
      </c>
      <c r="CJ1784" s="9">
        <f>SUM(CJ1728:CJ1780)*100</f>
        <v>77200</v>
      </c>
      <c r="CK1784" s="9"/>
      <c r="CL1784" s="9">
        <f>SUM(CL1728:CL1751)</f>
        <v>141</v>
      </c>
      <c r="CM1784" s="3" t="s">
        <v>67</v>
      </c>
      <c r="CN1784" s="9">
        <f>SUM(CN1728:CN1780)</f>
        <v>159</v>
      </c>
      <c r="CO1784" s="9"/>
      <c r="CP1784" s="9"/>
      <c r="CQ1784" s="9"/>
      <c r="CR1784" s="9"/>
      <c r="CS1784" s="9"/>
      <c r="CT1784" s="7"/>
      <c r="CU1784" s="250"/>
      <c r="CV1784" s="311"/>
      <c r="CW1784" s="312"/>
      <c r="CX1784" s="250"/>
      <c r="CY1784" s="250"/>
      <c r="CZ1784" s="250"/>
      <c r="DI1784" s="250"/>
    </row>
    <row r="1785" spans="1:113" ht="15" customHeight="1">
      <c r="A1785" s="250"/>
      <c r="B1785" s="250"/>
      <c r="C1785" s="250"/>
      <c r="D1785" s="250"/>
      <c r="E1785" s="250"/>
      <c r="G1785" s="11"/>
      <c r="H1785" s="250"/>
      <c r="I1785" s="250"/>
      <c r="J1785" s="33"/>
      <c r="K1785" s="250"/>
      <c r="L1785" s="248"/>
      <c r="M1785" s="250"/>
      <c r="N1785" s="250"/>
      <c r="O1785" s="250"/>
      <c r="P1785" s="250"/>
      <c r="Q1785" s="250"/>
      <c r="R1785" s="250"/>
      <c r="S1785" s="250"/>
      <c r="U1785" s="11"/>
      <c r="V1785" s="250"/>
      <c r="W1785" s="250"/>
      <c r="X1785" s="33"/>
      <c r="Y1785" s="250"/>
      <c r="Z1785" s="248"/>
      <c r="AA1785" s="250"/>
      <c r="AC1785" s="277"/>
      <c r="AD1785" s="250"/>
      <c r="AE1785" s="250"/>
      <c r="AF1785" s="250"/>
      <c r="AG1785" s="250"/>
      <c r="AI1785" s="11"/>
      <c r="AJ1785" s="250"/>
      <c r="AK1785" s="250"/>
      <c r="AL1785" s="33"/>
      <c r="AM1785" s="250"/>
      <c r="AN1785" s="248"/>
      <c r="AO1785" s="250"/>
      <c r="AP1785" s="250"/>
      <c r="AQ1785" s="250"/>
      <c r="AR1785" s="15"/>
      <c r="AS1785" s="3" t="s">
        <v>69</v>
      </c>
      <c r="AT1785" s="9" t="e">
        <f>AT1784/#REF!</f>
        <v>#REF!</v>
      </c>
      <c r="AU1785" s="9" t="e">
        <f>AT1785*30</f>
        <v>#REF!</v>
      </c>
      <c r="AV1785" s="9"/>
      <c r="AW1785" s="3"/>
      <c r="AX1785" s="9"/>
      <c r="AY1785" s="9"/>
      <c r="AZ1785" s="62"/>
      <c r="BA1785" s="9"/>
      <c r="BB1785" s="9"/>
      <c r="BC1785" s="9"/>
      <c r="BD1785" s="7"/>
      <c r="BE1785" s="250"/>
      <c r="BF1785" s="15"/>
      <c r="BG1785" s="3" t="s">
        <v>69</v>
      </c>
      <c r="BH1785" s="9" t="e">
        <f>BH1784/#REF!</f>
        <v>#REF!</v>
      </c>
      <c r="BI1785" s="73" t="e">
        <f>BH1785*30</f>
        <v>#REF!</v>
      </c>
      <c r="BJ1785" s="9"/>
      <c r="BK1785" s="3"/>
      <c r="BL1785" s="9"/>
      <c r="BM1785" s="9"/>
      <c r="BN1785" s="9"/>
      <c r="BO1785" s="9"/>
      <c r="BP1785" s="9"/>
      <c r="BQ1785" s="7"/>
      <c r="BS1785" s="250"/>
      <c r="BT1785" s="15"/>
      <c r="BU1785" s="3" t="s">
        <v>69</v>
      </c>
      <c r="BV1785" s="9" t="e">
        <f>BV1784/#REF!</f>
        <v>#REF!</v>
      </c>
      <c r="BW1785" s="9" t="e">
        <f>BV1785*30</f>
        <v>#REF!</v>
      </c>
      <c r="BX1785" s="9"/>
      <c r="BY1785" s="3"/>
      <c r="BZ1785" s="9"/>
      <c r="CA1785" s="9"/>
      <c r="CB1785" s="9"/>
      <c r="CC1785" s="9"/>
      <c r="CD1785" s="9"/>
      <c r="CE1785" s="9"/>
      <c r="CF1785" s="7"/>
      <c r="CH1785" s="15"/>
      <c r="CI1785" s="3" t="s">
        <v>69</v>
      </c>
      <c r="CJ1785" s="9" t="e">
        <f>CJ1784/#REF!</f>
        <v>#REF!</v>
      </c>
      <c r="CK1785" s="9" t="e">
        <f>CJ1785*30</f>
        <v>#REF!</v>
      </c>
      <c r="CL1785" s="9"/>
      <c r="CM1785" s="3"/>
      <c r="CN1785" s="9"/>
      <c r="CO1785" s="9"/>
      <c r="CP1785" s="9"/>
      <c r="CQ1785" s="9"/>
      <c r="CR1785" s="9"/>
      <c r="CS1785" s="9"/>
      <c r="CT1785" s="7"/>
      <c r="CU1785" s="250"/>
      <c r="CV1785" s="311"/>
      <c r="CW1785" s="312"/>
      <c r="CX1785" s="250"/>
      <c r="CY1785" s="46"/>
      <c r="CZ1785" s="250"/>
      <c r="DI1785" s="250"/>
    </row>
    <row r="1786" spans="1:113" ht="15" customHeight="1">
      <c r="A1786" s="250"/>
      <c r="B1786" s="250"/>
      <c r="C1786" s="250"/>
      <c r="D1786" s="250"/>
      <c r="E1786" s="250"/>
      <c r="G1786" s="11"/>
      <c r="H1786" s="250"/>
      <c r="I1786" s="250"/>
      <c r="J1786" s="33"/>
      <c r="K1786" s="250"/>
      <c r="L1786" s="248"/>
      <c r="M1786" s="250"/>
      <c r="N1786" s="250"/>
      <c r="O1786" s="250"/>
      <c r="P1786" s="250"/>
      <c r="Q1786" s="250"/>
      <c r="R1786" s="250"/>
      <c r="S1786" s="250"/>
      <c r="U1786" s="11"/>
      <c r="V1786" s="250"/>
      <c r="W1786" s="250"/>
      <c r="X1786" s="33"/>
      <c r="Y1786" s="250"/>
      <c r="Z1786" s="248"/>
      <c r="AA1786" s="250"/>
      <c r="AC1786" s="277"/>
      <c r="AD1786" s="250"/>
      <c r="AE1786" s="250"/>
      <c r="AF1786" s="250"/>
      <c r="AG1786" s="250"/>
      <c r="AI1786" s="11"/>
      <c r="AJ1786" s="250"/>
      <c r="AK1786" s="250"/>
      <c r="AL1786" s="33"/>
      <c r="AM1786" s="250"/>
      <c r="AN1786" s="248"/>
      <c r="AO1786" s="250"/>
      <c r="AP1786" s="250"/>
      <c r="AQ1786" s="250"/>
      <c r="AR1786" s="15"/>
      <c r="AS1786" s="3" t="s">
        <v>72</v>
      </c>
      <c r="AT1786" s="9">
        <f>AT1784*0.7</f>
        <v>54040</v>
      </c>
      <c r="AU1786" s="9"/>
      <c r="AV1786" s="9"/>
      <c r="AW1786" s="3"/>
      <c r="AX1786" s="9"/>
      <c r="AY1786" s="9"/>
      <c r="AZ1786" s="62"/>
      <c r="BA1786" s="9"/>
      <c r="BB1786" s="9"/>
      <c r="BC1786" s="9"/>
      <c r="BD1786" s="7"/>
      <c r="BE1786" s="250"/>
      <c r="BF1786" s="15"/>
      <c r="BG1786" s="3" t="s">
        <v>72</v>
      </c>
      <c r="BH1786" s="9">
        <f>BH1784*0.7</f>
        <v>54040</v>
      </c>
      <c r="BI1786" s="73"/>
      <c r="BJ1786" s="9"/>
      <c r="BK1786" s="3"/>
      <c r="BL1786" s="9"/>
      <c r="BM1786" s="9"/>
      <c r="BN1786" s="9"/>
      <c r="BO1786" s="9"/>
      <c r="BP1786" s="9"/>
      <c r="BQ1786" s="7"/>
      <c r="BS1786" s="250"/>
      <c r="BT1786" s="15"/>
      <c r="BU1786" s="3" t="s">
        <v>72</v>
      </c>
      <c r="BV1786" s="9">
        <f>BV1784*0.7</f>
        <v>54040</v>
      </c>
      <c r="BW1786" s="9"/>
      <c r="BX1786" s="9"/>
      <c r="BY1786" s="3"/>
      <c r="BZ1786" s="9"/>
      <c r="CA1786" s="9"/>
      <c r="CB1786" s="9"/>
      <c r="CC1786" s="9"/>
      <c r="CD1786" s="9"/>
      <c r="CE1786" s="9"/>
      <c r="CF1786" s="7"/>
      <c r="CH1786" s="15"/>
      <c r="CI1786" s="3" t="s">
        <v>72</v>
      </c>
      <c r="CJ1786" s="9">
        <f>CJ1784*0.7</f>
        <v>54040</v>
      </c>
      <c r="CK1786" s="9"/>
      <c r="CL1786" s="9"/>
      <c r="CM1786" s="3"/>
      <c r="CN1786" s="9"/>
      <c r="CO1786" s="9"/>
      <c r="CP1786" s="9"/>
      <c r="CQ1786" s="9"/>
      <c r="CR1786" s="9"/>
      <c r="CS1786" s="9"/>
      <c r="CT1786" s="7"/>
      <c r="CU1786" s="250"/>
      <c r="CV1786" s="311"/>
      <c r="CW1786" s="312"/>
      <c r="CX1786" s="250"/>
      <c r="CY1786" s="46"/>
      <c r="CZ1786" s="250"/>
      <c r="DI1786" s="250"/>
    </row>
    <row r="1787" spans="1:113" ht="15" customHeight="1">
      <c r="A1787" s="13"/>
      <c r="B1787" s="13"/>
      <c r="C1787" s="13"/>
      <c r="D1787" s="250"/>
      <c r="E1787" s="250"/>
      <c r="G1787" s="14"/>
      <c r="H1787" s="250"/>
      <c r="I1787" s="250"/>
      <c r="J1787" s="33"/>
      <c r="K1787" s="250"/>
      <c r="L1787" s="248"/>
      <c r="M1787" s="250"/>
      <c r="N1787" s="13"/>
      <c r="O1787" s="13"/>
      <c r="P1787" s="13"/>
      <c r="Q1787" s="13"/>
      <c r="R1787" s="250"/>
      <c r="S1787" s="250"/>
      <c r="U1787" s="14"/>
      <c r="V1787" s="250"/>
      <c r="W1787" s="250"/>
      <c r="X1787" s="33"/>
      <c r="Y1787" s="250"/>
      <c r="Z1787" s="248"/>
      <c r="AA1787" s="250"/>
      <c r="AC1787" s="287"/>
      <c r="AD1787" s="13"/>
      <c r="AE1787" s="13"/>
      <c r="AF1787" s="250"/>
      <c r="AG1787" s="250"/>
      <c r="AI1787" s="14"/>
      <c r="AJ1787" s="250"/>
      <c r="AK1787" s="250"/>
      <c r="AL1787" s="33"/>
      <c r="AM1787" s="250"/>
      <c r="AN1787" s="248"/>
      <c r="AO1787" s="250"/>
      <c r="AP1787" s="13"/>
      <c r="AQ1787" s="13"/>
      <c r="AR1787" s="15"/>
      <c r="AS1787" s="3" t="s">
        <v>74</v>
      </c>
      <c r="AT1787" s="9">
        <f>AT1856</f>
        <v>0</v>
      </c>
      <c r="AU1787" s="9"/>
      <c r="AV1787" s="9"/>
      <c r="AW1787" s="3" t="s">
        <v>71</v>
      </c>
      <c r="AX1787" s="9">
        <f>SUM(BB1728:BB1780)</f>
        <v>20670</v>
      </c>
      <c r="AY1787" s="10">
        <f>AX1787/AT1784</f>
        <v>0.26774611398963732</v>
      </c>
      <c r="AZ1787" s="115"/>
      <c r="BA1787" s="10"/>
      <c r="BB1787" s="10"/>
      <c r="BC1787" s="10"/>
      <c r="BD1787" s="7"/>
      <c r="BE1787" s="13"/>
      <c r="BF1787" s="15"/>
      <c r="BG1787" s="3" t="s">
        <v>74</v>
      </c>
      <c r="BH1787" s="9">
        <f>BH1856</f>
        <v>0</v>
      </c>
      <c r="BI1787" s="73"/>
      <c r="BJ1787" s="9"/>
      <c r="BK1787" s="3" t="s">
        <v>71</v>
      </c>
      <c r="BL1787" s="9">
        <f>SUM(BO1728:BO1780)</f>
        <v>20670</v>
      </c>
      <c r="BM1787" s="10">
        <f>BL1787/BH1784</f>
        <v>0.26774611398963732</v>
      </c>
      <c r="BN1787" s="10"/>
      <c r="BO1787" s="10"/>
      <c r="BP1787" s="10"/>
      <c r="BQ1787" s="7"/>
      <c r="BS1787" s="13"/>
      <c r="BT1787" s="15"/>
      <c r="BU1787" s="3" t="s">
        <v>74</v>
      </c>
      <c r="BV1787" s="9">
        <f>BV1856</f>
        <v>0</v>
      </c>
      <c r="BW1787" s="9"/>
      <c r="BX1787" s="9"/>
      <c r="BY1787" s="3" t="s">
        <v>71</v>
      </c>
      <c r="BZ1787" s="9">
        <f>SUM(CD1728:CD1780)</f>
        <v>20670</v>
      </c>
      <c r="CA1787" s="10">
        <f>BZ1787/BV1784</f>
        <v>0.26774611398963732</v>
      </c>
      <c r="CB1787" s="10"/>
      <c r="CC1787" s="10"/>
      <c r="CD1787" s="10"/>
      <c r="CE1787" s="10"/>
      <c r="CF1787" s="7"/>
      <c r="CH1787" s="15"/>
      <c r="CI1787" s="3" t="s">
        <v>74</v>
      </c>
      <c r="CJ1787" s="9">
        <f>CJ1856</f>
        <v>0</v>
      </c>
      <c r="CK1787" s="9"/>
      <c r="CL1787" s="9"/>
      <c r="CM1787" s="3" t="s">
        <v>71</v>
      </c>
      <c r="CN1787" s="9">
        <f>SUM(CR1728:CR1780)</f>
        <v>20670</v>
      </c>
      <c r="CO1787" s="10">
        <f>CN1787/CJ1784</f>
        <v>0.26774611398963732</v>
      </c>
      <c r="CP1787" s="10"/>
      <c r="CQ1787" s="10"/>
      <c r="CR1787" s="10"/>
      <c r="CS1787" s="10"/>
      <c r="CT1787" s="7"/>
      <c r="CU1787" s="250"/>
      <c r="CV1787" s="250"/>
      <c r="CW1787" s="250"/>
      <c r="CX1787" s="250"/>
      <c r="CY1787" s="13"/>
      <c r="CZ1787" s="250"/>
      <c r="DI1787" s="250"/>
    </row>
    <row r="1788" spans="1:113" ht="15.75" customHeight="1">
      <c r="BS1788" s="1"/>
    </row>
    <row r="1789" spans="1:113" ht="15" customHeight="1">
      <c r="A1789" s="13"/>
      <c r="B1789" s="13"/>
      <c r="C1789" s="13"/>
      <c r="D1789" s="250"/>
      <c r="E1789" s="250"/>
      <c r="G1789" s="14"/>
      <c r="H1789" s="250"/>
      <c r="I1789" s="250"/>
      <c r="J1789" s="33"/>
      <c r="K1789" s="250"/>
      <c r="L1789" s="248"/>
      <c r="M1789" s="250"/>
      <c r="N1789" s="13"/>
      <c r="O1789" s="13"/>
      <c r="P1789" s="13"/>
      <c r="Q1789" s="13"/>
      <c r="R1789" s="250"/>
      <c r="S1789" s="250"/>
      <c r="U1789" s="14"/>
      <c r="V1789" s="250"/>
      <c r="W1789" s="250"/>
      <c r="X1789" s="33"/>
      <c r="Y1789" s="250"/>
      <c r="Z1789" s="248"/>
      <c r="AA1789" s="250"/>
      <c r="AC1789" s="287"/>
      <c r="AD1789" s="13"/>
      <c r="AE1789" s="13"/>
      <c r="AF1789" s="250"/>
      <c r="AG1789" s="250"/>
      <c r="AI1789" s="14"/>
      <c r="AJ1789" s="250"/>
      <c r="AK1789" s="250"/>
      <c r="AL1789" s="33"/>
      <c r="AM1789" s="250"/>
      <c r="AN1789" s="248"/>
      <c r="AO1789" s="250"/>
      <c r="AP1789" s="13"/>
      <c r="AQ1789" s="13"/>
      <c r="AR1789" s="15"/>
      <c r="AS1789" s="9"/>
      <c r="AT1789" s="9"/>
      <c r="AU1789" s="9"/>
      <c r="AV1789" s="9"/>
      <c r="AW1789" s="3" t="s">
        <v>73</v>
      </c>
      <c r="AX1789" s="9">
        <f>AT1786-AX1787</f>
        <v>33370</v>
      </c>
      <c r="AY1789" s="10">
        <f>AX1789/AT1784</f>
        <v>0.43225388601036269</v>
      </c>
      <c r="AZ1789" s="115"/>
      <c r="BA1789" s="10"/>
      <c r="BB1789" s="10"/>
      <c r="BC1789" s="10"/>
      <c r="BD1789" s="7"/>
      <c r="BE1789" s="13"/>
      <c r="BF1789" s="15"/>
      <c r="BG1789" s="9"/>
      <c r="BH1789" s="9"/>
      <c r="BI1789" s="73"/>
      <c r="BJ1789" s="9"/>
      <c r="BK1789" s="3" t="s">
        <v>73</v>
      </c>
      <c r="BL1789" s="9">
        <f>BH1786-BL1787</f>
        <v>33370</v>
      </c>
      <c r="BM1789" s="10">
        <f>BL1789/BH1784</f>
        <v>0.43225388601036269</v>
      </c>
      <c r="BN1789" s="10"/>
      <c r="BO1789" s="10"/>
      <c r="BP1789" s="10"/>
      <c r="BQ1789" s="7"/>
      <c r="BS1789" s="13"/>
      <c r="BT1789" s="15"/>
      <c r="BU1789" s="9"/>
      <c r="BV1789" s="9"/>
      <c r="BW1789" s="9"/>
      <c r="BX1789" s="9"/>
      <c r="BY1789" s="3" t="s">
        <v>73</v>
      </c>
      <c r="BZ1789" s="9">
        <f>BV1786-BZ1787</f>
        <v>33370</v>
      </c>
      <c r="CA1789" s="10">
        <f>BZ1789/BV1784</f>
        <v>0.43225388601036269</v>
      </c>
      <c r="CB1789" s="10"/>
      <c r="CC1789" s="10"/>
      <c r="CD1789" s="10"/>
      <c r="CE1789" s="10"/>
      <c r="CF1789" s="7"/>
      <c r="CH1789" s="15"/>
      <c r="CI1789" s="9"/>
      <c r="CJ1789" s="9"/>
      <c r="CK1789" s="9"/>
      <c r="CL1789" s="9"/>
      <c r="CM1789" s="3" t="s">
        <v>73</v>
      </c>
      <c r="CN1789" s="9">
        <f>CJ1786-CN1787</f>
        <v>33370</v>
      </c>
      <c r="CO1789" s="10">
        <f>CN1789/CJ1784</f>
        <v>0.43225388601036269</v>
      </c>
      <c r="CP1789" s="10"/>
      <c r="CQ1789" s="10"/>
      <c r="CR1789" s="10"/>
      <c r="CS1789" s="10"/>
      <c r="CT1789" s="7"/>
      <c r="CU1789" s="250"/>
      <c r="CV1789" s="248"/>
      <c r="CX1789" s="13"/>
      <c r="CY1789" s="13"/>
      <c r="CZ1789" s="250"/>
      <c r="DI1789" s="250"/>
    </row>
    <row r="1790" spans="1:113" ht="15" customHeight="1">
      <c r="A1790" s="250"/>
      <c r="B1790" s="250"/>
      <c r="C1790" s="250"/>
      <c r="D1790" s="250"/>
      <c r="E1790" s="250"/>
      <c r="G1790" s="14"/>
      <c r="H1790" s="250"/>
      <c r="I1790" s="250"/>
      <c r="J1790" s="33"/>
      <c r="K1790" s="250"/>
      <c r="L1790" s="248"/>
      <c r="M1790" s="250"/>
      <c r="N1790" s="250"/>
      <c r="O1790" s="250"/>
      <c r="P1790" s="250"/>
      <c r="Q1790" s="250"/>
      <c r="R1790" s="250"/>
      <c r="S1790" s="250"/>
      <c r="U1790" s="14"/>
      <c r="V1790" s="250"/>
      <c r="W1790" s="250"/>
      <c r="X1790" s="33"/>
      <c r="Y1790" s="250"/>
      <c r="Z1790" s="248"/>
      <c r="AA1790" s="250"/>
      <c r="AC1790" s="277"/>
      <c r="AD1790" s="250"/>
      <c r="AE1790" s="250"/>
      <c r="AF1790" s="250"/>
      <c r="AG1790" s="250"/>
      <c r="AI1790" s="14"/>
      <c r="AJ1790" s="250"/>
      <c r="AK1790" s="250"/>
      <c r="AL1790" s="33"/>
      <c r="AM1790" s="250"/>
      <c r="AN1790" s="248"/>
      <c r="AO1790" s="250"/>
      <c r="AP1790" s="250"/>
      <c r="AQ1790" s="250"/>
      <c r="AR1790" s="15"/>
      <c r="AS1790" s="9"/>
      <c r="AT1790" s="9"/>
      <c r="AU1790" s="9"/>
      <c r="AV1790" s="9"/>
      <c r="AW1790" s="3"/>
      <c r="AX1790" s="9"/>
      <c r="AY1790" s="9"/>
      <c r="AZ1790" s="62"/>
      <c r="BA1790" s="9"/>
      <c r="BB1790" s="9"/>
      <c r="BC1790" s="9"/>
      <c r="BD1790" s="7"/>
      <c r="BE1790" s="250"/>
      <c r="BF1790" s="15"/>
      <c r="BG1790" s="9"/>
      <c r="BH1790" s="9"/>
      <c r="BI1790" s="73"/>
      <c r="BJ1790" s="9"/>
      <c r="BK1790" s="3"/>
      <c r="BL1790" s="9"/>
      <c r="BM1790" s="9"/>
      <c r="BN1790" s="9"/>
      <c r="BO1790" s="9"/>
      <c r="BP1790" s="9"/>
      <c r="BQ1790" s="7"/>
      <c r="BS1790" s="250"/>
      <c r="BT1790" s="15"/>
      <c r="BU1790" s="9"/>
      <c r="BV1790" s="9"/>
      <c r="BW1790" s="9"/>
      <c r="BX1790" s="9"/>
      <c r="BY1790" s="3"/>
      <c r="BZ1790" s="9"/>
      <c r="CA1790" s="9"/>
      <c r="CB1790" s="9"/>
      <c r="CC1790" s="9"/>
      <c r="CD1790" s="9"/>
      <c r="CE1790" s="9"/>
      <c r="CF1790" s="7"/>
      <c r="CH1790" s="15"/>
      <c r="CI1790" s="9"/>
      <c r="CJ1790" s="9"/>
      <c r="CK1790" s="9"/>
      <c r="CL1790" s="9"/>
      <c r="CM1790" s="3"/>
      <c r="CN1790" s="9"/>
      <c r="CO1790" s="9"/>
      <c r="CP1790" s="9"/>
      <c r="CQ1790" s="9"/>
      <c r="CR1790" s="9"/>
      <c r="CS1790" s="9"/>
      <c r="CT1790" s="7"/>
      <c r="CU1790" s="250"/>
      <c r="CV1790" s="250"/>
      <c r="CW1790" s="250"/>
      <c r="CX1790" s="55"/>
      <c r="CY1790" s="46"/>
      <c r="CZ1790" s="250"/>
      <c r="DI1790" s="250"/>
    </row>
    <row r="1791" spans="1:113" ht="15" customHeight="1">
      <c r="A1791" s="250"/>
      <c r="B1791" s="250"/>
      <c r="C1791" s="250"/>
      <c r="D1791" s="250"/>
      <c r="E1791" s="250"/>
      <c r="G1791" s="14"/>
      <c r="H1791" s="250"/>
      <c r="I1791" s="250"/>
      <c r="J1791" s="33"/>
      <c r="K1791" s="250"/>
      <c r="L1791" s="248"/>
      <c r="M1791" s="250"/>
      <c r="N1791" s="250"/>
      <c r="O1791" s="250"/>
      <c r="P1791" s="250"/>
      <c r="Q1791" s="250"/>
      <c r="R1791" s="250"/>
      <c r="S1791" s="250"/>
      <c r="U1791" s="14"/>
      <c r="V1791" s="250"/>
      <c r="W1791" s="250"/>
      <c r="X1791" s="33"/>
      <c r="Y1791" s="250"/>
      <c r="Z1791" s="248"/>
      <c r="AA1791" s="250"/>
      <c r="AC1791" s="277"/>
      <c r="AD1791" s="250"/>
      <c r="AE1791" s="250"/>
      <c r="AF1791" s="250"/>
      <c r="AG1791" s="250"/>
      <c r="AI1791" s="14"/>
      <c r="AJ1791" s="250"/>
      <c r="AK1791" s="250"/>
      <c r="AL1791" s="33"/>
      <c r="AM1791" s="250"/>
      <c r="AN1791" s="248"/>
      <c r="AO1791" s="250"/>
      <c r="AP1791" s="250"/>
      <c r="AQ1791" s="250"/>
      <c r="AR1791" s="15"/>
      <c r="AS1791" s="9"/>
      <c r="AT1791" s="9"/>
      <c r="AU1791" s="9"/>
      <c r="AV1791" s="9"/>
      <c r="AW1791" s="3"/>
      <c r="AX1791" s="9"/>
      <c r="AY1791" s="9"/>
      <c r="AZ1791" s="62"/>
      <c r="BA1791" s="9"/>
      <c r="BB1791" s="9"/>
      <c r="BC1791" s="9"/>
      <c r="BD1791" s="7"/>
      <c r="BE1791" s="250"/>
      <c r="BF1791" s="15"/>
      <c r="BG1791" s="9"/>
      <c r="BH1791" s="9"/>
      <c r="BI1791" s="73"/>
      <c r="BJ1791" s="9"/>
      <c r="BK1791" s="3"/>
      <c r="BL1791" s="9"/>
      <c r="BM1791" s="9"/>
      <c r="BN1791" s="9"/>
      <c r="BO1791" s="9"/>
      <c r="BP1791" s="9"/>
      <c r="BQ1791" s="7"/>
      <c r="BS1791" s="250"/>
      <c r="BT1791" s="15"/>
      <c r="BU1791" s="9"/>
      <c r="BV1791" s="9"/>
      <c r="BW1791" s="9"/>
      <c r="BX1791" s="9"/>
      <c r="BY1791" s="3"/>
      <c r="BZ1791" s="9"/>
      <c r="CA1791" s="9"/>
      <c r="CB1791" s="9"/>
      <c r="CC1791" s="9"/>
      <c r="CD1791" s="9"/>
      <c r="CE1791" s="9"/>
      <c r="CF1791" s="7"/>
      <c r="CH1791" s="15"/>
      <c r="CI1791" s="9"/>
      <c r="CJ1791" s="9"/>
      <c r="CK1791" s="9"/>
      <c r="CL1791" s="9"/>
      <c r="CM1791" s="3"/>
      <c r="CN1791" s="9"/>
      <c r="CO1791" s="9"/>
      <c r="CP1791" s="9"/>
      <c r="CQ1791" s="9"/>
      <c r="CR1791" s="9"/>
      <c r="CS1791" s="9"/>
      <c r="CT1791" s="7"/>
      <c r="CU1791" s="250"/>
      <c r="CV1791" s="250"/>
      <c r="CW1791" s="250"/>
      <c r="CX1791" s="55"/>
      <c r="CY1791" s="46"/>
      <c r="CZ1791" s="250"/>
      <c r="DI1791" s="250"/>
    </row>
    <row r="1792" spans="1:113" ht="15" customHeight="1">
      <c r="A1792" s="250"/>
      <c r="B1792" s="250"/>
      <c r="C1792" s="250"/>
      <c r="D1792" s="250"/>
      <c r="E1792" s="250"/>
      <c r="G1792" s="14"/>
      <c r="H1792" s="250"/>
      <c r="I1792" s="250"/>
      <c r="J1792" s="33"/>
      <c r="K1792" s="250"/>
      <c r="L1792" s="248"/>
      <c r="M1792" s="250"/>
      <c r="N1792" s="250"/>
      <c r="O1792" s="250"/>
      <c r="P1792" s="250"/>
      <c r="Q1792" s="250"/>
      <c r="R1792" s="250"/>
      <c r="S1792" s="250"/>
      <c r="U1792" s="14"/>
      <c r="V1792" s="250"/>
      <c r="W1792" s="250"/>
      <c r="X1792" s="33"/>
      <c r="Y1792" s="250"/>
      <c r="Z1792" s="248"/>
      <c r="AA1792" s="250"/>
      <c r="AC1792" s="277"/>
      <c r="AD1792" s="250"/>
      <c r="AE1792" s="250"/>
      <c r="AF1792" s="250"/>
      <c r="AG1792" s="250"/>
      <c r="AI1792" s="14"/>
      <c r="AJ1792" s="250"/>
      <c r="AK1792" s="250"/>
      <c r="AL1792" s="33"/>
      <c r="AM1792" s="250"/>
      <c r="AN1792" s="248"/>
      <c r="AO1792" s="250"/>
      <c r="AP1792" s="250"/>
      <c r="AQ1792" s="250"/>
      <c r="AR1792" s="15"/>
      <c r="AS1792" s="9"/>
      <c r="AT1792" s="9"/>
      <c r="AU1792" s="9"/>
      <c r="AV1792" s="9"/>
      <c r="AW1792" s="3"/>
      <c r="AX1792" s="9"/>
      <c r="AY1792" s="9"/>
      <c r="AZ1792" s="62"/>
      <c r="BA1792" s="9"/>
      <c r="BB1792" s="9"/>
      <c r="BC1792" s="9"/>
      <c r="BD1792" s="7"/>
      <c r="BE1792" s="250"/>
      <c r="BF1792" s="15"/>
      <c r="BG1792" s="9"/>
      <c r="BH1792" s="9"/>
      <c r="BI1792" s="73"/>
      <c r="BJ1792" s="9"/>
      <c r="BK1792" s="3"/>
      <c r="BL1792" s="9"/>
      <c r="BM1792" s="9"/>
      <c r="BN1792" s="9"/>
      <c r="BO1792" s="9"/>
      <c r="BP1792" s="9"/>
      <c r="BQ1792" s="7"/>
      <c r="BS1792" s="250"/>
      <c r="BT1792" s="15"/>
      <c r="BU1792" s="9"/>
      <c r="BV1792" s="9"/>
      <c r="BW1792" s="9"/>
      <c r="BX1792" s="9"/>
      <c r="BY1792" s="3"/>
      <c r="BZ1792" s="9"/>
      <c r="CA1792" s="9"/>
      <c r="CB1792" s="9"/>
      <c r="CC1792" s="9"/>
      <c r="CD1792" s="9"/>
      <c r="CE1792" s="9"/>
      <c r="CF1792" s="7"/>
      <c r="CH1792" s="15"/>
      <c r="CI1792" s="9"/>
      <c r="CJ1792" s="9"/>
      <c r="CK1792" s="9"/>
      <c r="CL1792" s="9"/>
      <c r="CM1792" s="3"/>
      <c r="CN1792" s="9"/>
      <c r="CO1792" s="9"/>
      <c r="CP1792" s="9"/>
      <c r="CQ1792" s="9"/>
      <c r="CR1792" s="9"/>
      <c r="CS1792" s="9"/>
      <c r="CT1792" s="7"/>
      <c r="CU1792" s="250"/>
      <c r="CV1792" s="250"/>
      <c r="CW1792" s="250"/>
      <c r="CX1792" s="55"/>
      <c r="CY1792" s="46"/>
      <c r="CZ1792" s="250"/>
      <c r="DI1792" s="250"/>
    </row>
    <row r="1793" spans="1:113" ht="15" customHeight="1">
      <c r="A1793" s="250"/>
      <c r="B1793" s="250"/>
      <c r="C1793" s="250"/>
      <c r="D1793" s="250"/>
      <c r="E1793" s="250"/>
      <c r="G1793" s="14"/>
      <c r="H1793" s="250"/>
      <c r="I1793" s="250"/>
      <c r="J1793" s="33"/>
      <c r="K1793" s="250"/>
      <c r="L1793" s="248"/>
      <c r="M1793" s="250"/>
      <c r="N1793" s="250"/>
      <c r="O1793" s="250"/>
      <c r="P1793" s="250"/>
      <c r="Q1793" s="250"/>
      <c r="R1793" s="250"/>
      <c r="S1793" s="250"/>
      <c r="U1793" s="14"/>
      <c r="V1793" s="250"/>
      <c r="W1793" s="250"/>
      <c r="X1793" s="33"/>
      <c r="Y1793" s="250"/>
      <c r="Z1793" s="248"/>
      <c r="AA1793" s="250"/>
      <c r="AC1793" s="277"/>
      <c r="AD1793" s="250"/>
      <c r="AE1793" s="250"/>
      <c r="AF1793" s="250"/>
      <c r="AG1793" s="250"/>
      <c r="AI1793" s="14"/>
      <c r="AJ1793" s="250"/>
      <c r="AK1793" s="250"/>
      <c r="AL1793" s="33"/>
      <c r="AM1793" s="250"/>
      <c r="AN1793" s="248"/>
      <c r="AO1793" s="250"/>
      <c r="AP1793" s="250"/>
      <c r="AQ1793" s="250"/>
      <c r="AR1793" s="15"/>
      <c r="AS1793" s="9"/>
      <c r="AT1793" s="9"/>
      <c r="AU1793" s="9"/>
      <c r="AV1793" s="9"/>
      <c r="AW1793" s="3"/>
      <c r="AX1793" s="9"/>
      <c r="AY1793" s="9"/>
      <c r="AZ1793" s="62"/>
      <c r="BA1793" s="9"/>
      <c r="BB1793" s="9"/>
      <c r="BC1793" s="9"/>
      <c r="BD1793" s="7"/>
      <c r="BE1793" s="250"/>
      <c r="BF1793" s="15"/>
      <c r="BG1793" s="9"/>
      <c r="BH1793" s="9"/>
      <c r="BI1793" s="73"/>
      <c r="BJ1793" s="9"/>
      <c r="BK1793" s="3"/>
      <c r="BL1793" s="9"/>
      <c r="BM1793" s="9"/>
      <c r="BN1793" s="9"/>
      <c r="BO1793" s="9"/>
      <c r="BP1793" s="9"/>
      <c r="BQ1793" s="7"/>
      <c r="BS1793" s="250"/>
      <c r="BT1793" s="15"/>
      <c r="BU1793" s="9"/>
      <c r="BV1793" s="9"/>
      <c r="BW1793" s="9"/>
      <c r="BX1793" s="9"/>
      <c r="BY1793" s="3"/>
      <c r="BZ1793" s="9"/>
      <c r="CA1793" s="9"/>
      <c r="CB1793" s="9"/>
      <c r="CC1793" s="9"/>
      <c r="CD1793" s="9"/>
      <c r="CE1793" s="9"/>
      <c r="CF1793" s="7"/>
      <c r="CH1793" s="15"/>
      <c r="CI1793" s="9"/>
      <c r="CJ1793" s="9"/>
      <c r="CK1793" s="9"/>
      <c r="CL1793" s="9"/>
      <c r="CM1793" s="3"/>
      <c r="CN1793" s="9"/>
      <c r="CO1793" s="9"/>
      <c r="CP1793" s="9"/>
      <c r="CQ1793" s="9"/>
      <c r="CR1793" s="9"/>
      <c r="CS1793" s="9"/>
      <c r="CT1793" s="7"/>
      <c r="CU1793" s="250"/>
      <c r="CV1793" s="250"/>
      <c r="CW1793" s="250"/>
      <c r="CX1793" s="55"/>
      <c r="CY1793" s="46"/>
      <c r="CZ1793" s="250"/>
      <c r="DI1793" s="250"/>
    </row>
    <row r="1794" spans="1:113" ht="15" customHeight="1">
      <c r="A1794" s="250"/>
      <c r="B1794" s="250"/>
      <c r="C1794" s="250"/>
      <c r="D1794" s="250"/>
      <c r="E1794" s="250"/>
      <c r="G1794" s="14"/>
      <c r="H1794" s="250"/>
      <c r="I1794" s="250"/>
      <c r="J1794" s="33"/>
      <c r="K1794" s="250"/>
      <c r="L1794" s="250"/>
      <c r="M1794" s="250"/>
      <c r="N1794" s="250"/>
      <c r="O1794" s="250"/>
      <c r="P1794" s="250"/>
      <c r="Q1794" s="250"/>
      <c r="R1794" s="250"/>
      <c r="S1794" s="250"/>
      <c r="U1794" s="14"/>
      <c r="V1794" s="250"/>
      <c r="W1794" s="250"/>
      <c r="X1794" s="33"/>
      <c r="Y1794" s="250"/>
      <c r="Z1794" s="250"/>
      <c r="AA1794" s="250"/>
      <c r="AC1794" s="277"/>
      <c r="AD1794" s="250"/>
      <c r="AE1794" s="250"/>
      <c r="AF1794" s="250"/>
      <c r="AG1794" s="250"/>
      <c r="AI1794" s="14"/>
      <c r="AJ1794" s="250"/>
      <c r="AK1794" s="250"/>
      <c r="AL1794" s="33"/>
      <c r="AM1794" s="250"/>
      <c r="AN1794" s="250"/>
      <c r="AO1794" s="250"/>
      <c r="AP1794" s="250"/>
      <c r="AQ1794" s="250"/>
      <c r="AR1794" s="15"/>
      <c r="AS1794" s="9"/>
      <c r="AT1794" s="9"/>
      <c r="AU1794" s="9"/>
      <c r="AV1794" s="9"/>
      <c r="AW1794" s="9"/>
      <c r="AX1794" s="9"/>
      <c r="AY1794" s="9"/>
      <c r="AZ1794" s="62"/>
      <c r="BA1794" s="9"/>
      <c r="BB1794" s="9"/>
      <c r="BC1794" s="9"/>
      <c r="BD1794" s="7"/>
      <c r="BE1794" s="250"/>
      <c r="BF1794" s="15"/>
      <c r="BG1794" s="9"/>
      <c r="BH1794" s="9"/>
      <c r="BI1794" s="73"/>
      <c r="BJ1794" s="9"/>
      <c r="BK1794" s="9"/>
      <c r="BL1794" s="9"/>
      <c r="BM1794" s="9"/>
      <c r="BN1794" s="9"/>
      <c r="BO1794" s="9"/>
      <c r="BP1794" s="9"/>
      <c r="BQ1794" s="7"/>
      <c r="BS1794" s="250"/>
      <c r="BT1794" s="15"/>
      <c r="BU1794" s="9"/>
      <c r="BV1794" s="9"/>
      <c r="BW1794" s="9"/>
      <c r="BX1794" s="9"/>
      <c r="BY1794" s="9"/>
      <c r="BZ1794" s="9"/>
      <c r="CA1794" s="9"/>
      <c r="CB1794" s="9"/>
      <c r="CC1794" s="9"/>
      <c r="CD1794" s="9"/>
      <c r="CE1794" s="9"/>
      <c r="CF1794" s="7"/>
      <c r="CH1794" s="15"/>
      <c r="CI1794" s="9"/>
      <c r="CJ1794" s="9"/>
      <c r="CK1794" s="9"/>
      <c r="CL1794" s="9"/>
      <c r="CM1794" s="9"/>
      <c r="CN1794" s="9"/>
      <c r="CO1794" s="9"/>
      <c r="CP1794" s="9"/>
      <c r="CQ1794" s="9"/>
      <c r="CR1794" s="9"/>
      <c r="CS1794" s="9"/>
      <c r="CT1794" s="7"/>
      <c r="CU1794" s="250"/>
      <c r="CV1794" s="318"/>
      <c r="CW1794" s="312"/>
      <c r="CX1794" s="250"/>
      <c r="CY1794" s="46"/>
      <c r="CZ1794" s="250"/>
      <c r="DI1794" s="250"/>
    </row>
    <row r="1795" spans="1:113" ht="15" customHeight="1">
      <c r="AR1795" s="45"/>
      <c r="AS1795" s="250"/>
      <c r="AT1795" s="250"/>
      <c r="AU1795" s="250"/>
      <c r="AV1795" s="250"/>
      <c r="AW1795" s="250"/>
      <c r="AX1795" s="250"/>
      <c r="AY1795" s="250"/>
      <c r="AZ1795" s="33"/>
      <c r="BA1795" s="250"/>
      <c r="BB1795" s="250"/>
      <c r="BC1795" s="250"/>
      <c r="BD1795" s="47"/>
      <c r="BF1795" s="45"/>
      <c r="BG1795" s="250"/>
      <c r="BH1795" s="250"/>
      <c r="BJ1795" s="250"/>
      <c r="BK1795" s="250"/>
      <c r="BL1795" s="250"/>
      <c r="BM1795" s="250"/>
      <c r="BN1795" s="250"/>
      <c r="BO1795" s="250"/>
      <c r="BP1795" s="250"/>
      <c r="BQ1795" s="47"/>
      <c r="BS1795" s="1"/>
      <c r="BT1795" s="45"/>
      <c r="BU1795" s="250"/>
      <c r="BV1795" s="250"/>
      <c r="BW1795" s="250"/>
      <c r="BX1795" s="250"/>
      <c r="BY1795" s="250"/>
      <c r="BZ1795" s="250"/>
      <c r="CA1795" s="250"/>
      <c r="CB1795" s="250"/>
      <c r="CC1795" s="250"/>
      <c r="CD1795" s="250"/>
      <c r="CE1795" s="250"/>
      <c r="CF1795" s="47"/>
      <c r="CH1795" s="45"/>
      <c r="CI1795" s="250"/>
      <c r="CJ1795" s="250"/>
      <c r="CK1795" s="250"/>
      <c r="CL1795" s="250"/>
      <c r="CM1795" s="250"/>
      <c r="CN1795" s="250"/>
      <c r="CO1795" s="250"/>
      <c r="CP1795" s="250"/>
      <c r="CQ1795" s="250"/>
      <c r="CR1795" s="250"/>
      <c r="CS1795" s="250"/>
      <c r="CT1795" s="47"/>
    </row>
    <row r="1796" spans="1:113" ht="15" customHeight="1">
      <c r="AR1796" s="45"/>
      <c r="AS1796" s="250"/>
      <c r="AT1796" s="250"/>
      <c r="AU1796" s="250"/>
      <c r="AV1796" s="250"/>
      <c r="AW1796" s="250"/>
      <c r="AX1796" s="250"/>
      <c r="AY1796" s="250"/>
      <c r="AZ1796" s="33"/>
      <c r="BA1796" s="250"/>
      <c r="BB1796" s="250"/>
      <c r="BC1796" s="250"/>
      <c r="BD1796" s="47"/>
      <c r="BF1796" s="45"/>
      <c r="BG1796" s="250"/>
      <c r="BH1796" s="250"/>
      <c r="BJ1796" s="250"/>
      <c r="BK1796" s="250"/>
      <c r="BL1796" s="250"/>
      <c r="BM1796" s="250"/>
      <c r="BN1796" s="250"/>
      <c r="BO1796" s="250"/>
      <c r="BP1796" s="250"/>
      <c r="BQ1796" s="47"/>
      <c r="BS1796" s="1"/>
      <c r="BT1796" s="45"/>
      <c r="BU1796" s="250"/>
      <c r="BV1796" s="250"/>
      <c r="BW1796" s="250"/>
      <c r="BX1796" s="250"/>
      <c r="BY1796" s="250"/>
      <c r="BZ1796" s="250"/>
      <c r="CA1796" s="250"/>
      <c r="CB1796" s="250"/>
      <c r="CC1796" s="250"/>
      <c r="CD1796" s="250"/>
      <c r="CE1796" s="250"/>
      <c r="CF1796" s="47"/>
      <c r="CH1796" s="45"/>
      <c r="CI1796" s="250"/>
      <c r="CJ1796" s="250"/>
      <c r="CK1796" s="250"/>
      <c r="CL1796" s="250"/>
      <c r="CM1796" s="250"/>
      <c r="CN1796" s="250"/>
      <c r="CO1796" s="250"/>
      <c r="CP1796" s="250"/>
      <c r="CQ1796" s="250"/>
      <c r="CR1796" s="250"/>
      <c r="CS1796" s="250"/>
      <c r="CT1796" s="47"/>
    </row>
    <row r="1797" spans="1:113" ht="15" customHeight="1">
      <c r="AR1797" s="45"/>
      <c r="AS1797" s="250"/>
      <c r="AT1797" s="250"/>
      <c r="AU1797" s="250"/>
      <c r="AV1797" s="250"/>
      <c r="AW1797" s="250"/>
      <c r="AX1797" s="250"/>
      <c r="AY1797" s="250"/>
      <c r="AZ1797" s="33"/>
      <c r="BA1797" s="250"/>
      <c r="BB1797" s="250"/>
      <c r="BC1797" s="250"/>
      <c r="BD1797" s="47"/>
      <c r="BF1797" s="45"/>
      <c r="BG1797" s="250"/>
      <c r="BH1797" s="250"/>
      <c r="BJ1797" s="250"/>
      <c r="BK1797" s="250"/>
      <c r="BL1797" s="250"/>
      <c r="BM1797" s="250"/>
      <c r="BN1797" s="250"/>
      <c r="BO1797" s="250"/>
      <c r="BP1797" s="250"/>
      <c r="BQ1797" s="47"/>
      <c r="BS1797" s="1"/>
      <c r="BT1797" s="45"/>
      <c r="BU1797" s="250"/>
      <c r="BV1797" s="250"/>
      <c r="BW1797" s="250"/>
      <c r="BX1797" s="250"/>
      <c r="BY1797" s="250"/>
      <c r="BZ1797" s="250"/>
      <c r="CA1797" s="250"/>
      <c r="CB1797" s="250"/>
      <c r="CC1797" s="250"/>
      <c r="CD1797" s="250"/>
      <c r="CE1797" s="250"/>
      <c r="CF1797" s="47"/>
      <c r="CH1797" s="45"/>
      <c r="CI1797" s="250"/>
      <c r="CJ1797" s="250"/>
      <c r="CK1797" s="250"/>
      <c r="CL1797" s="250"/>
      <c r="CM1797" s="250"/>
      <c r="CN1797" s="250"/>
      <c r="CO1797" s="250"/>
      <c r="CP1797" s="250"/>
      <c r="CQ1797" s="250"/>
      <c r="CR1797" s="250"/>
      <c r="CS1797" s="250"/>
      <c r="CT1797" s="47"/>
    </row>
    <row r="1798" spans="1:113" ht="15" customHeight="1">
      <c r="AR1798" s="45"/>
      <c r="AS1798" s="250"/>
      <c r="AT1798" s="250"/>
      <c r="AU1798" s="250"/>
      <c r="AV1798" s="250"/>
      <c r="AW1798" s="250"/>
      <c r="AX1798" s="250"/>
      <c r="AY1798" s="250"/>
      <c r="AZ1798" s="33"/>
      <c r="BA1798" s="250"/>
      <c r="BB1798" s="250"/>
      <c r="BC1798" s="250"/>
      <c r="BD1798" s="47"/>
      <c r="BF1798" s="45"/>
      <c r="BG1798" s="250"/>
      <c r="BH1798" s="250"/>
      <c r="BJ1798" s="250"/>
      <c r="BK1798" s="250"/>
      <c r="BL1798" s="250"/>
      <c r="BM1798" s="250"/>
      <c r="BN1798" s="250"/>
      <c r="BO1798" s="250"/>
      <c r="BP1798" s="250"/>
      <c r="BQ1798" s="47"/>
      <c r="BS1798" s="1"/>
      <c r="BT1798" s="45"/>
      <c r="BU1798" s="250"/>
      <c r="BV1798" s="250"/>
      <c r="BW1798" s="250"/>
      <c r="BX1798" s="250"/>
      <c r="BY1798" s="250"/>
      <c r="BZ1798" s="250"/>
      <c r="CA1798" s="250"/>
      <c r="CB1798" s="250"/>
      <c r="CC1798" s="250"/>
      <c r="CD1798" s="250"/>
      <c r="CE1798" s="250"/>
      <c r="CF1798" s="47"/>
      <c r="CH1798" s="45"/>
      <c r="CI1798" s="250"/>
      <c r="CJ1798" s="250"/>
      <c r="CK1798" s="250"/>
      <c r="CL1798" s="250"/>
      <c r="CM1798" s="250"/>
      <c r="CN1798" s="250"/>
      <c r="CO1798" s="250"/>
      <c r="CP1798" s="250"/>
      <c r="CQ1798" s="250"/>
      <c r="CR1798" s="250"/>
      <c r="CS1798" s="250"/>
      <c r="CT1798" s="47"/>
    </row>
    <row r="1799" spans="1:113" ht="15" customHeight="1">
      <c r="AR1799" s="45"/>
      <c r="AS1799" s="250"/>
      <c r="AT1799" s="250"/>
      <c r="AU1799" s="250"/>
      <c r="AV1799" s="250"/>
      <c r="AW1799" s="250"/>
      <c r="AX1799" s="250"/>
      <c r="AY1799" s="250"/>
      <c r="AZ1799" s="33"/>
      <c r="BA1799" s="250"/>
      <c r="BB1799" s="250"/>
      <c r="BC1799" s="250"/>
      <c r="BD1799" s="47"/>
      <c r="BF1799" s="45"/>
      <c r="BG1799" s="250"/>
      <c r="BH1799" s="250"/>
      <c r="BJ1799" s="250"/>
      <c r="BK1799" s="250"/>
      <c r="BL1799" s="250"/>
      <c r="BM1799" s="250"/>
      <c r="BN1799" s="250"/>
      <c r="BO1799" s="250"/>
      <c r="BP1799" s="250"/>
      <c r="BQ1799" s="47"/>
      <c r="BS1799" s="1"/>
      <c r="BT1799" s="45"/>
      <c r="BU1799" s="250"/>
      <c r="BV1799" s="250"/>
      <c r="BW1799" s="250"/>
      <c r="BX1799" s="250"/>
      <c r="BY1799" s="250"/>
      <c r="BZ1799" s="250"/>
      <c r="CA1799" s="250"/>
      <c r="CB1799" s="250"/>
      <c r="CC1799" s="250"/>
      <c r="CD1799" s="250"/>
      <c r="CE1799" s="250"/>
      <c r="CF1799" s="47"/>
      <c r="CH1799" s="45"/>
      <c r="CI1799" s="250"/>
      <c r="CJ1799" s="250"/>
      <c r="CK1799" s="250"/>
      <c r="CL1799" s="250"/>
      <c r="CM1799" s="250"/>
      <c r="CN1799" s="250"/>
      <c r="CO1799" s="250"/>
      <c r="CP1799" s="250"/>
      <c r="CQ1799" s="250"/>
      <c r="CR1799" s="250"/>
      <c r="CS1799" s="250"/>
      <c r="CT1799" s="47"/>
    </row>
    <row r="1800" spans="1:113" ht="15" customHeight="1">
      <c r="AR1800" s="45"/>
      <c r="AS1800" s="250"/>
      <c r="AT1800" s="250"/>
      <c r="AU1800" s="250"/>
      <c r="AV1800" s="250"/>
      <c r="AW1800" s="250"/>
      <c r="AX1800" s="250"/>
      <c r="AY1800" s="250"/>
      <c r="AZ1800" s="33"/>
      <c r="BA1800" s="250"/>
      <c r="BB1800" s="250"/>
      <c r="BC1800" s="250"/>
      <c r="BD1800" s="47"/>
      <c r="BF1800" s="45"/>
      <c r="BG1800" s="250"/>
      <c r="BH1800" s="250"/>
      <c r="BJ1800" s="250"/>
      <c r="BK1800" s="250"/>
      <c r="BL1800" s="250"/>
      <c r="BM1800" s="250"/>
      <c r="BN1800" s="250"/>
      <c r="BO1800" s="250"/>
      <c r="BP1800" s="250"/>
      <c r="BQ1800" s="47"/>
      <c r="BS1800" s="1"/>
      <c r="BT1800" s="45"/>
      <c r="BU1800" s="250"/>
      <c r="BV1800" s="250"/>
      <c r="BW1800" s="250"/>
      <c r="BX1800" s="250"/>
      <c r="BY1800" s="250"/>
      <c r="BZ1800" s="250"/>
      <c r="CA1800" s="250"/>
      <c r="CB1800" s="250"/>
      <c r="CC1800" s="250"/>
      <c r="CD1800" s="250"/>
      <c r="CE1800" s="250"/>
      <c r="CF1800" s="47"/>
      <c r="CH1800" s="45"/>
      <c r="CI1800" s="250"/>
      <c r="CJ1800" s="250"/>
      <c r="CK1800" s="250"/>
      <c r="CL1800" s="250"/>
      <c r="CM1800" s="250"/>
      <c r="CN1800" s="250"/>
      <c r="CO1800" s="250"/>
      <c r="CP1800" s="250"/>
      <c r="CQ1800" s="250"/>
      <c r="CR1800" s="250"/>
      <c r="CS1800" s="250"/>
      <c r="CT1800" s="47"/>
    </row>
    <row r="1801" spans="1:113" ht="15" customHeight="1">
      <c r="A1801" s="250"/>
      <c r="B1801" s="250"/>
      <c r="C1801" s="250"/>
      <c r="D1801" s="250"/>
      <c r="G1801" s="314"/>
      <c r="H1801" s="312"/>
      <c r="I1801" s="312"/>
      <c r="J1801" s="311"/>
      <c r="K1801" s="312"/>
      <c r="L1801" s="312"/>
      <c r="M1801" s="250"/>
      <c r="N1801" s="250"/>
      <c r="O1801" s="250"/>
      <c r="P1801" s="250"/>
      <c r="Q1801" s="250"/>
      <c r="R1801" s="250"/>
      <c r="U1801" s="314"/>
      <c r="V1801" s="312"/>
      <c r="W1801" s="312"/>
      <c r="X1801" s="311"/>
      <c r="Y1801" s="312"/>
      <c r="Z1801" s="312"/>
      <c r="AA1801" s="250"/>
      <c r="AC1801" s="277"/>
      <c r="AD1801" s="250"/>
      <c r="AE1801" s="250"/>
      <c r="AF1801" s="250"/>
      <c r="AI1801" s="314"/>
      <c r="AJ1801" s="312"/>
      <c r="AK1801" s="312"/>
      <c r="AL1801" s="311"/>
      <c r="AM1801" s="312"/>
      <c r="AN1801" s="312"/>
      <c r="AO1801" s="250"/>
      <c r="AP1801" s="250"/>
      <c r="AQ1801" s="250"/>
      <c r="AR1801" s="313" t="s">
        <v>591</v>
      </c>
      <c r="AS1801" s="310"/>
      <c r="AT1801" s="310"/>
      <c r="AU1801" s="309" t="s">
        <v>592</v>
      </c>
      <c r="AV1801" s="310"/>
      <c r="AW1801" s="310"/>
      <c r="AX1801" s="260"/>
      <c r="AY1801" s="260"/>
      <c r="AZ1801" s="261"/>
      <c r="BA1801" s="260"/>
      <c r="BB1801" s="260"/>
      <c r="BC1801" s="260"/>
      <c r="BD1801" s="262"/>
      <c r="BE1801" s="250"/>
      <c r="BF1801" s="313" t="s">
        <v>591</v>
      </c>
      <c r="BG1801" s="310"/>
      <c r="BH1801" s="310"/>
      <c r="BI1801" s="200" t="s">
        <v>592</v>
      </c>
      <c r="BJ1801" s="263"/>
      <c r="BK1801" s="263"/>
      <c r="BL1801" s="260"/>
      <c r="BM1801" s="260"/>
      <c r="BN1801" s="260"/>
      <c r="BO1801" s="260"/>
      <c r="BP1801" s="260"/>
      <c r="BQ1801" s="262"/>
      <c r="BR1801" s="181"/>
      <c r="BS1801" s="250"/>
      <c r="BT1801" s="313" t="s">
        <v>591</v>
      </c>
      <c r="BU1801" s="310"/>
      <c r="BV1801" s="310"/>
      <c r="BW1801" s="309" t="s">
        <v>592</v>
      </c>
      <c r="BX1801" s="310"/>
      <c r="BY1801" s="310"/>
      <c r="BZ1801" s="260"/>
      <c r="CA1801" s="260"/>
      <c r="CB1801" s="260"/>
      <c r="CC1801" s="260"/>
      <c r="CD1801" s="260"/>
      <c r="CE1801" s="249"/>
      <c r="CG1801" s="80"/>
      <c r="CH1801" s="313" t="s">
        <v>591</v>
      </c>
      <c r="CI1801" s="310"/>
      <c r="CJ1801" s="310"/>
      <c r="CK1801" s="309" t="s">
        <v>592</v>
      </c>
      <c r="CL1801" s="310"/>
      <c r="CM1801" s="310"/>
      <c r="CN1801" s="81"/>
      <c r="CO1801" s="81"/>
      <c r="CP1801" s="81"/>
      <c r="CQ1801" s="81"/>
      <c r="CR1801" s="81"/>
      <c r="CS1801" s="249"/>
    </row>
    <row r="1802" spans="1:113" ht="15" customHeight="1">
      <c r="A1802" s="248"/>
      <c r="B1802" s="248"/>
      <c r="C1802" s="248"/>
      <c r="D1802" s="248"/>
      <c r="E1802" s="248"/>
      <c r="G1802" s="5"/>
      <c r="H1802" s="248"/>
      <c r="I1802" s="248"/>
      <c r="J1802" s="71"/>
      <c r="K1802" s="248"/>
      <c r="L1802" s="248"/>
      <c r="M1802" s="248"/>
      <c r="N1802" s="248"/>
      <c r="O1802" s="248"/>
      <c r="P1802" s="248"/>
      <c r="Q1802" s="248"/>
      <c r="R1802" s="248"/>
      <c r="S1802" s="248"/>
      <c r="U1802" s="5"/>
      <c r="V1802" s="248"/>
      <c r="W1802" s="248"/>
      <c r="X1802" s="71"/>
      <c r="Y1802" s="248"/>
      <c r="Z1802" s="248"/>
      <c r="AA1802" s="248"/>
      <c r="AC1802" s="274"/>
      <c r="AD1802" s="248"/>
      <c r="AE1802" s="248"/>
      <c r="AF1802" s="248"/>
      <c r="AG1802" s="248"/>
      <c r="AI1802" s="5"/>
      <c r="AJ1802" s="248"/>
      <c r="AK1802" s="248"/>
      <c r="AL1802" s="71"/>
      <c r="AM1802" s="248"/>
      <c r="AN1802" s="248"/>
      <c r="AO1802" s="248"/>
      <c r="AP1802" s="248"/>
      <c r="AQ1802" s="248"/>
      <c r="AR1802" s="2" t="s">
        <v>11</v>
      </c>
      <c r="AS1802" s="3" t="s">
        <v>12</v>
      </c>
      <c r="AT1802" s="3" t="s">
        <v>13</v>
      </c>
      <c r="AU1802" s="3" t="s">
        <v>14</v>
      </c>
      <c r="AV1802" s="3" t="s">
        <v>13</v>
      </c>
      <c r="AW1802" s="3" t="s">
        <v>15</v>
      </c>
      <c r="AX1802" s="3" t="s">
        <v>16</v>
      </c>
      <c r="AY1802" s="3" t="s">
        <v>17</v>
      </c>
      <c r="AZ1802" s="4"/>
      <c r="BA1802" s="3" t="s">
        <v>19</v>
      </c>
      <c r="BB1802" s="3" t="s">
        <v>25</v>
      </c>
      <c r="BC1802" s="3" t="s">
        <v>26</v>
      </c>
      <c r="BD1802" s="3" t="s">
        <v>21</v>
      </c>
      <c r="BE1802" s="248"/>
      <c r="BF1802" s="2" t="s">
        <v>11</v>
      </c>
      <c r="BG1802" s="3" t="s">
        <v>12</v>
      </c>
      <c r="BH1802" s="3" t="s">
        <v>13</v>
      </c>
      <c r="BI1802" s="199" t="s">
        <v>14</v>
      </c>
      <c r="BJ1802" s="3" t="s">
        <v>13</v>
      </c>
      <c r="BK1802" s="3" t="s">
        <v>15</v>
      </c>
      <c r="BL1802" s="3" t="s">
        <v>16</v>
      </c>
      <c r="BM1802" s="3" t="s">
        <v>17</v>
      </c>
      <c r="BN1802" s="3" t="s">
        <v>19</v>
      </c>
      <c r="BO1802" s="3" t="s">
        <v>25</v>
      </c>
      <c r="BP1802" s="3" t="s">
        <v>26</v>
      </c>
      <c r="BQ1802" s="3" t="s">
        <v>21</v>
      </c>
      <c r="BS1802" s="248"/>
      <c r="BT1802" s="2" t="s">
        <v>11</v>
      </c>
      <c r="BU1802" s="3" t="s">
        <v>12</v>
      </c>
      <c r="BV1802" s="3" t="s">
        <v>13</v>
      </c>
      <c r="BW1802" s="3" t="s">
        <v>14</v>
      </c>
      <c r="BX1802" s="3" t="s">
        <v>13</v>
      </c>
      <c r="BY1802" s="3" t="s">
        <v>15</v>
      </c>
      <c r="BZ1802" s="3" t="s">
        <v>16</v>
      </c>
      <c r="CA1802" s="3" t="s">
        <v>17</v>
      </c>
      <c r="CB1802" s="3"/>
      <c r="CC1802" s="3" t="s">
        <v>19</v>
      </c>
      <c r="CD1802" s="3" t="s">
        <v>25</v>
      </c>
      <c r="CE1802" s="3" t="s">
        <v>26</v>
      </c>
      <c r="CF1802" s="3" t="s">
        <v>21</v>
      </c>
      <c r="CH1802" s="2" t="s">
        <v>11</v>
      </c>
      <c r="CI1802" s="3" t="s">
        <v>12</v>
      </c>
      <c r="CJ1802" s="3" t="s">
        <v>13</v>
      </c>
      <c r="CK1802" s="3" t="s">
        <v>14</v>
      </c>
      <c r="CL1802" s="3" t="s">
        <v>13</v>
      </c>
      <c r="CM1802" s="3" t="s">
        <v>15</v>
      </c>
      <c r="CN1802" s="3" t="s">
        <v>16</v>
      </c>
      <c r="CO1802" s="3" t="s">
        <v>17</v>
      </c>
      <c r="CP1802" s="3"/>
      <c r="CQ1802" s="3" t="s">
        <v>19</v>
      </c>
      <c r="CR1802" s="3" t="s">
        <v>25</v>
      </c>
      <c r="CS1802" s="3" t="s">
        <v>26</v>
      </c>
      <c r="CT1802" s="3" t="s">
        <v>21</v>
      </c>
      <c r="CU1802" s="248"/>
      <c r="CV1802" s="248"/>
      <c r="CW1802" s="248"/>
      <c r="CX1802" s="248"/>
      <c r="CY1802" s="248"/>
      <c r="CZ1802" s="248"/>
      <c r="DI1802" s="248"/>
    </row>
    <row r="1803" spans="1:113" ht="15" customHeight="1">
      <c r="A1803" s="250"/>
      <c r="B1803" s="250"/>
      <c r="C1803" s="13"/>
      <c r="D1803" s="250"/>
      <c r="E1803" s="250"/>
      <c r="G1803" s="14"/>
      <c r="H1803" s="250"/>
      <c r="I1803" s="250"/>
      <c r="J1803" s="33"/>
      <c r="K1803" s="250"/>
      <c r="L1803" s="250"/>
      <c r="M1803" s="250"/>
      <c r="N1803" s="250"/>
      <c r="O1803" s="250"/>
      <c r="P1803" s="250"/>
      <c r="Q1803" s="13"/>
      <c r="R1803" s="250"/>
      <c r="S1803" s="250"/>
      <c r="U1803" s="14"/>
      <c r="V1803" s="250"/>
      <c r="W1803" s="250"/>
      <c r="X1803" s="33"/>
      <c r="Y1803" s="250"/>
      <c r="Z1803" s="250"/>
      <c r="AA1803" s="250"/>
      <c r="AC1803" s="277"/>
      <c r="AD1803" s="250"/>
      <c r="AE1803" s="13"/>
      <c r="AF1803" s="250"/>
      <c r="AG1803" s="250"/>
      <c r="AI1803" s="14"/>
      <c r="AJ1803" s="250"/>
      <c r="AK1803" s="250"/>
      <c r="AL1803" s="33"/>
      <c r="AM1803" s="250"/>
      <c r="AN1803" s="250"/>
      <c r="AO1803" s="250"/>
      <c r="AP1803" s="250"/>
      <c r="AQ1803" s="250"/>
      <c r="AR1803" s="89">
        <v>45400</v>
      </c>
      <c r="AS1803" s="8">
        <v>0</v>
      </c>
      <c r="AT1803" s="9"/>
      <c r="AU1803" s="9">
        <v>0</v>
      </c>
      <c r="AV1803" s="9"/>
      <c r="AW1803" s="9"/>
      <c r="AX1803" s="9" t="str">
        <f t="shared" ref="AX1803:AX1807" si="3347">IF(AW1803="","",AW1802+AY1802-AW1803)</f>
        <v/>
      </c>
      <c r="AY1803" s="9">
        <v>128</v>
      </c>
      <c r="AZ1803" s="90"/>
      <c r="BA1803" s="78">
        <v>130</v>
      </c>
      <c r="BB1803" s="9">
        <v>0</v>
      </c>
      <c r="BC1803" s="10">
        <v>0</v>
      </c>
      <c r="BD1803" s="7" t="s">
        <v>594</v>
      </c>
      <c r="BE1803" s="250"/>
      <c r="BF1803" s="89">
        <v>45400</v>
      </c>
      <c r="BG1803" s="8">
        <v>0</v>
      </c>
      <c r="BH1803" s="9"/>
      <c r="BI1803" s="73">
        <v>0</v>
      </c>
      <c r="BJ1803" s="9"/>
      <c r="BK1803" s="9"/>
      <c r="BL1803" s="9" t="str">
        <f t="shared" ref="BL1803:BL1807" si="3348">IF(BK1803="","",BK1802+BM1802-BK1803)</f>
        <v/>
      </c>
      <c r="BM1803" s="9">
        <v>128</v>
      </c>
      <c r="BN1803" s="78">
        <v>130</v>
      </c>
      <c r="BO1803" s="9">
        <v>0</v>
      </c>
      <c r="BP1803" s="10">
        <v>0</v>
      </c>
      <c r="BQ1803" s="7" t="s">
        <v>594</v>
      </c>
      <c r="BS1803" s="250"/>
      <c r="BT1803" s="89">
        <v>45400</v>
      </c>
      <c r="BU1803" s="8">
        <v>0</v>
      </c>
      <c r="BV1803" s="9"/>
      <c r="BW1803" s="9">
        <v>0</v>
      </c>
      <c r="BX1803" s="9"/>
      <c r="BY1803" s="9"/>
      <c r="BZ1803" s="9" t="str">
        <f t="shared" ref="BZ1803:BZ1807" si="3349">IF(BY1803="","",BY1802+CA1802-BY1803)</f>
        <v/>
      </c>
      <c r="CA1803" s="9">
        <v>128</v>
      </c>
      <c r="CB1803" s="78"/>
      <c r="CC1803" s="78">
        <v>130</v>
      </c>
      <c r="CD1803" s="9">
        <v>0</v>
      </c>
      <c r="CE1803" s="10">
        <v>0</v>
      </c>
      <c r="CF1803" s="7" t="s">
        <v>594</v>
      </c>
      <c r="CH1803" s="89">
        <v>45400</v>
      </c>
      <c r="CI1803" s="8">
        <v>0</v>
      </c>
      <c r="CJ1803" s="9"/>
      <c r="CK1803" s="9">
        <v>0</v>
      </c>
      <c r="CL1803" s="9"/>
      <c r="CM1803" s="9"/>
      <c r="CN1803" s="9" t="str">
        <f>IF(CM1803="","",CM1802+CO1802-CM1803)</f>
        <v/>
      </c>
      <c r="CO1803" s="9">
        <v>128</v>
      </c>
      <c r="CP1803" s="78"/>
      <c r="CQ1803" s="78">
        <v>130</v>
      </c>
      <c r="CR1803" s="9">
        <v>0</v>
      </c>
      <c r="CS1803" s="10">
        <v>0</v>
      </c>
      <c r="CT1803" s="7" t="s">
        <v>594</v>
      </c>
      <c r="CU1803" s="250"/>
      <c r="CV1803" s="250"/>
      <c r="CW1803" s="250"/>
      <c r="CX1803" s="250"/>
      <c r="CY1803" s="13"/>
      <c r="CZ1803" s="250"/>
      <c r="DI1803" s="250"/>
    </row>
    <row r="1804" spans="1:113" ht="15" customHeight="1">
      <c r="A1804" s="250"/>
      <c r="B1804" s="250"/>
      <c r="C1804" s="13"/>
      <c r="D1804" s="250"/>
      <c r="E1804" s="250"/>
      <c r="G1804" s="14"/>
      <c r="H1804" s="250"/>
      <c r="I1804" s="250"/>
      <c r="J1804" s="33"/>
      <c r="K1804" s="250"/>
      <c r="L1804" s="250"/>
      <c r="M1804" s="250"/>
      <c r="N1804" s="250"/>
      <c r="O1804" s="250"/>
      <c r="P1804" s="250"/>
      <c r="Q1804" s="13"/>
      <c r="R1804" s="250"/>
      <c r="S1804" s="250"/>
      <c r="U1804" s="14"/>
      <c r="V1804" s="250"/>
      <c r="W1804" s="250"/>
      <c r="X1804" s="33"/>
      <c r="Y1804" s="250"/>
      <c r="Z1804" s="250"/>
      <c r="AA1804" s="250"/>
      <c r="AC1804" s="277"/>
      <c r="AD1804" s="250"/>
      <c r="AE1804" s="13"/>
      <c r="AF1804" s="250"/>
      <c r="AG1804" s="250"/>
      <c r="AI1804" s="14"/>
      <c r="AJ1804" s="250"/>
      <c r="AK1804" s="250"/>
      <c r="AL1804" s="33"/>
      <c r="AM1804" s="250"/>
      <c r="AN1804" s="250"/>
      <c r="AO1804" s="250"/>
      <c r="AP1804" s="250"/>
      <c r="AQ1804" s="250"/>
      <c r="AR1804" s="89">
        <v>45401</v>
      </c>
      <c r="AS1804" s="8">
        <v>19</v>
      </c>
      <c r="AT1804" s="9">
        <v>23</v>
      </c>
      <c r="AU1804" s="9">
        <v>0</v>
      </c>
      <c r="AV1804" s="9">
        <v>7</v>
      </c>
      <c r="AW1804" s="9">
        <v>121</v>
      </c>
      <c r="AX1804" s="9">
        <f t="shared" si="3347"/>
        <v>7</v>
      </c>
      <c r="AY1804" s="9">
        <v>0</v>
      </c>
      <c r="AZ1804" s="90"/>
      <c r="BA1804" s="78">
        <f t="shared" ref="BA1804:BA1807" si="3350">IF(AS1804="","",BA1803)</f>
        <v>130</v>
      </c>
      <c r="BB1804" s="9">
        <f t="shared" ref="BB1804:BB1807" si="3351">IF(BA1804="","",AX1804*BA1804)</f>
        <v>910</v>
      </c>
      <c r="BC1804" s="10">
        <f t="shared" ref="BC1804:BC1807" si="3352">IF(BB1804="","",BB1804/(AT1804*100))</f>
        <v>0.39565217391304347</v>
      </c>
      <c r="BD1804" s="7" t="s">
        <v>595</v>
      </c>
      <c r="BE1804" s="250"/>
      <c r="BF1804" s="89">
        <v>45401</v>
      </c>
      <c r="BG1804" s="8">
        <v>19</v>
      </c>
      <c r="BH1804" s="9">
        <v>23</v>
      </c>
      <c r="BI1804" s="73">
        <v>0</v>
      </c>
      <c r="BJ1804" s="9">
        <v>7</v>
      </c>
      <c r="BK1804" s="9">
        <v>121</v>
      </c>
      <c r="BL1804" s="9">
        <f t="shared" si="3348"/>
        <v>7</v>
      </c>
      <c r="BM1804" s="9">
        <v>0</v>
      </c>
      <c r="BN1804" s="78">
        <f t="shared" ref="BN1804:BN1807" si="3353">IF(BG1804="","",BN1803)</f>
        <v>130</v>
      </c>
      <c r="BO1804" s="9">
        <f t="shared" ref="BO1804:BO1807" si="3354">IF(BN1804="","",BL1804*BN1804)</f>
        <v>910</v>
      </c>
      <c r="BP1804" s="10">
        <f t="shared" ref="BP1804:BP1807" si="3355">IF(BO1804="","",BO1804/(BH1804*100))</f>
        <v>0.39565217391304347</v>
      </c>
      <c r="BQ1804" s="7" t="s">
        <v>595</v>
      </c>
      <c r="BS1804" s="250"/>
      <c r="BT1804" s="89">
        <v>45401</v>
      </c>
      <c r="BU1804" s="8">
        <v>19</v>
      </c>
      <c r="BV1804" s="9">
        <v>23</v>
      </c>
      <c r="BW1804" s="9">
        <v>0</v>
      </c>
      <c r="BX1804" s="9">
        <v>7</v>
      </c>
      <c r="BY1804" s="9">
        <v>121</v>
      </c>
      <c r="BZ1804" s="9">
        <f t="shared" si="3349"/>
        <v>7</v>
      </c>
      <c r="CA1804" s="9">
        <v>0</v>
      </c>
      <c r="CB1804" s="78"/>
      <c r="CC1804" s="78">
        <f t="shared" ref="CC1804:CC1807" si="3356">IF(BU1804="","",CC1803)</f>
        <v>130</v>
      </c>
      <c r="CD1804" s="9">
        <f t="shared" ref="CD1804:CD1807" si="3357">IF(CC1804="","",BZ1804*CC1804)</f>
        <v>910</v>
      </c>
      <c r="CE1804" s="10">
        <f t="shared" ref="CE1804:CE1807" si="3358">IF(CD1804="","",CD1804/(BV1804*100))</f>
        <v>0.39565217391304347</v>
      </c>
      <c r="CF1804" s="7" t="s">
        <v>595</v>
      </c>
      <c r="CH1804" s="89">
        <v>45401</v>
      </c>
      <c r="CI1804" s="8">
        <v>19</v>
      </c>
      <c r="CJ1804" s="9">
        <v>23</v>
      </c>
      <c r="CK1804" s="9">
        <v>0</v>
      </c>
      <c r="CL1804" s="9">
        <v>7</v>
      </c>
      <c r="CM1804" s="9">
        <v>121</v>
      </c>
      <c r="CN1804" s="9">
        <f>IF(CM1804="","",CM1803+CO1803-CM1804)</f>
        <v>7</v>
      </c>
      <c r="CO1804" s="9">
        <v>0</v>
      </c>
      <c r="CP1804" s="78"/>
      <c r="CQ1804" s="78">
        <f>IF(CI1804="","",CQ1803)</f>
        <v>130</v>
      </c>
      <c r="CR1804" s="9">
        <f>IF(CQ1804="","",CN1804*CQ1804)</f>
        <v>910</v>
      </c>
      <c r="CS1804" s="10">
        <f>IF(CR1804="","",CR1804/(CJ1804*100))</f>
        <v>0.39565217391304347</v>
      </c>
      <c r="CT1804" s="7" t="s">
        <v>595</v>
      </c>
      <c r="CU1804" s="250"/>
      <c r="CV1804" s="250"/>
      <c r="CW1804" s="250"/>
      <c r="CX1804" s="250"/>
      <c r="CY1804" s="13"/>
      <c r="CZ1804" s="250"/>
      <c r="DI1804" s="250"/>
    </row>
    <row r="1805" spans="1:113" ht="15" customHeight="1">
      <c r="A1805" s="250"/>
      <c r="B1805" s="250"/>
      <c r="C1805" s="13"/>
      <c r="D1805" s="250"/>
      <c r="E1805" s="250"/>
      <c r="G1805" s="14"/>
      <c r="H1805" s="250"/>
      <c r="I1805" s="250"/>
      <c r="J1805" s="33"/>
      <c r="K1805" s="250"/>
      <c r="L1805" s="250"/>
      <c r="M1805" s="250"/>
      <c r="N1805" s="250"/>
      <c r="O1805" s="250"/>
      <c r="P1805" s="250"/>
      <c r="Q1805" s="13"/>
      <c r="R1805" s="250"/>
      <c r="S1805" s="250"/>
      <c r="U1805" s="14"/>
      <c r="V1805" s="250"/>
      <c r="W1805" s="250"/>
      <c r="X1805" s="33"/>
      <c r="Y1805" s="250"/>
      <c r="Z1805" s="250"/>
      <c r="AA1805" s="250"/>
      <c r="AC1805" s="277"/>
      <c r="AD1805" s="250"/>
      <c r="AE1805" s="13"/>
      <c r="AF1805" s="250"/>
      <c r="AG1805" s="250"/>
      <c r="AI1805" s="14"/>
      <c r="AJ1805" s="250"/>
      <c r="AK1805" s="250"/>
      <c r="AL1805" s="33"/>
      <c r="AM1805" s="250"/>
      <c r="AN1805" s="250"/>
      <c r="AO1805" s="250"/>
      <c r="AP1805" s="250"/>
      <c r="AQ1805" s="250"/>
      <c r="AR1805" s="15">
        <v>45404</v>
      </c>
      <c r="AS1805" s="8">
        <v>113</v>
      </c>
      <c r="AT1805" s="9">
        <f t="shared" ref="AT1805:AT1807" si="3359">IF(AS1805="","",AS1805-AS1804)</f>
        <v>94</v>
      </c>
      <c r="AU1805" s="9">
        <v>19</v>
      </c>
      <c r="AV1805" s="9">
        <f t="shared" ref="AV1805:AV1807" si="3360">IF(AU1805="","",AU1805-AU1804)</f>
        <v>19</v>
      </c>
      <c r="AW1805" s="9">
        <v>100</v>
      </c>
      <c r="AX1805" s="9">
        <f t="shared" si="3347"/>
        <v>21</v>
      </c>
      <c r="AY1805" s="9">
        <v>78</v>
      </c>
      <c r="AZ1805" s="90"/>
      <c r="BA1805" s="78">
        <f t="shared" si="3350"/>
        <v>130</v>
      </c>
      <c r="BB1805" s="9">
        <f t="shared" si="3351"/>
        <v>2730</v>
      </c>
      <c r="BC1805" s="10">
        <f t="shared" si="3352"/>
        <v>0.29042553191489362</v>
      </c>
      <c r="BD1805" s="7"/>
      <c r="BE1805" s="250"/>
      <c r="BF1805" s="15">
        <v>45404</v>
      </c>
      <c r="BG1805" s="8">
        <v>113</v>
      </c>
      <c r="BH1805" s="9">
        <f t="shared" ref="BH1805:BH1807" si="3361">IF(BG1805="","",BG1805-BG1804)</f>
        <v>94</v>
      </c>
      <c r="BI1805" s="73">
        <v>19</v>
      </c>
      <c r="BJ1805" s="9">
        <f t="shared" ref="BJ1805:BJ1807" si="3362">IF(BI1805="","",BI1805-BI1804)</f>
        <v>19</v>
      </c>
      <c r="BK1805" s="9">
        <v>100</v>
      </c>
      <c r="BL1805" s="9">
        <f t="shared" si="3348"/>
        <v>21</v>
      </c>
      <c r="BM1805" s="9">
        <v>78</v>
      </c>
      <c r="BN1805" s="78">
        <f t="shared" si="3353"/>
        <v>130</v>
      </c>
      <c r="BO1805" s="9">
        <f t="shared" si="3354"/>
        <v>2730</v>
      </c>
      <c r="BP1805" s="10">
        <f t="shared" si="3355"/>
        <v>0.29042553191489362</v>
      </c>
      <c r="BQ1805" s="7"/>
      <c r="BS1805" s="250"/>
      <c r="BT1805" s="15">
        <v>45404</v>
      </c>
      <c r="BU1805" s="8">
        <v>113</v>
      </c>
      <c r="BV1805" s="9">
        <f t="shared" ref="BV1805:BV1807" si="3363">IF(BU1805="","",BU1805-BU1804)</f>
        <v>94</v>
      </c>
      <c r="BW1805" s="9">
        <v>19</v>
      </c>
      <c r="BX1805" s="9">
        <f t="shared" ref="BX1805:BX1807" si="3364">IF(BW1805="","",BW1805-BW1804)</f>
        <v>19</v>
      </c>
      <c r="BY1805" s="9">
        <v>100</v>
      </c>
      <c r="BZ1805" s="9">
        <f t="shared" si="3349"/>
        <v>21</v>
      </c>
      <c r="CA1805" s="9">
        <v>78</v>
      </c>
      <c r="CB1805" s="78"/>
      <c r="CC1805" s="78">
        <f t="shared" si="3356"/>
        <v>130</v>
      </c>
      <c r="CD1805" s="9">
        <f t="shared" si="3357"/>
        <v>2730</v>
      </c>
      <c r="CE1805" s="10">
        <f t="shared" si="3358"/>
        <v>0.29042553191489362</v>
      </c>
      <c r="CF1805" s="7"/>
      <c r="CH1805" s="15">
        <v>45404</v>
      </c>
      <c r="CI1805" s="8">
        <v>113</v>
      </c>
      <c r="CJ1805" s="9">
        <f>IF(CI1805="","",CI1805-CI1804)</f>
        <v>94</v>
      </c>
      <c r="CK1805" s="9">
        <v>19</v>
      </c>
      <c r="CL1805" s="9">
        <f>IF(CK1805="","",CK1805-CK1804)</f>
        <v>19</v>
      </c>
      <c r="CM1805" s="9">
        <v>100</v>
      </c>
      <c r="CN1805" s="9">
        <f>IF(CM1805="","",CM1804+CO1804-CM1805)</f>
        <v>21</v>
      </c>
      <c r="CO1805" s="9">
        <v>78</v>
      </c>
      <c r="CP1805" s="78"/>
      <c r="CQ1805" s="78">
        <f>IF(CI1805="","",CQ1804)</f>
        <v>130</v>
      </c>
      <c r="CR1805" s="9">
        <f>IF(CQ1805="","",CN1805*CQ1805)</f>
        <v>2730</v>
      </c>
      <c r="CS1805" s="10">
        <f>IF(CR1805="","",CR1805/(CJ1805*100))</f>
        <v>0.29042553191489362</v>
      </c>
      <c r="CT1805" s="7"/>
    </row>
    <row r="1806" spans="1:113" ht="15" customHeight="1">
      <c r="A1806" s="250"/>
      <c r="B1806" s="250"/>
      <c r="C1806" s="13"/>
      <c r="D1806" s="250"/>
      <c r="E1806" s="250"/>
      <c r="G1806" s="14"/>
      <c r="H1806" s="250"/>
      <c r="I1806" s="250"/>
      <c r="J1806" s="33"/>
      <c r="K1806" s="250"/>
      <c r="L1806" s="250"/>
      <c r="M1806" s="250"/>
      <c r="N1806" s="250"/>
      <c r="O1806" s="250"/>
      <c r="P1806" s="250"/>
      <c r="Q1806" s="13"/>
      <c r="R1806" s="250"/>
      <c r="S1806" s="250"/>
      <c r="U1806" s="14"/>
      <c r="V1806" s="250"/>
      <c r="W1806" s="250"/>
      <c r="X1806" s="33"/>
      <c r="Y1806" s="250"/>
      <c r="Z1806" s="250"/>
      <c r="AA1806" s="250"/>
      <c r="AC1806" s="277"/>
      <c r="AD1806" s="250"/>
      <c r="AE1806" s="13"/>
      <c r="AF1806" s="250"/>
      <c r="AG1806" s="250"/>
      <c r="AI1806" s="14"/>
      <c r="AJ1806" s="250"/>
      <c r="AK1806" s="250"/>
      <c r="AL1806" s="33"/>
      <c r="AM1806" s="250"/>
      <c r="AN1806" s="250"/>
      <c r="AO1806" s="250"/>
      <c r="AP1806" s="250"/>
      <c r="AQ1806" s="250"/>
      <c r="AR1806" s="15">
        <v>45408</v>
      </c>
      <c r="AS1806" s="8">
        <v>190</v>
      </c>
      <c r="AT1806" s="9">
        <f t="shared" si="3359"/>
        <v>77</v>
      </c>
      <c r="AU1806" s="9">
        <v>32</v>
      </c>
      <c r="AV1806" s="9">
        <f t="shared" si="3360"/>
        <v>13</v>
      </c>
      <c r="AW1806" s="9">
        <v>160</v>
      </c>
      <c r="AX1806" s="9">
        <f t="shared" si="3347"/>
        <v>18</v>
      </c>
      <c r="AY1806" s="9">
        <v>26</v>
      </c>
      <c r="AZ1806" s="90"/>
      <c r="BA1806" s="78">
        <f t="shared" si="3350"/>
        <v>130</v>
      </c>
      <c r="BB1806" s="9">
        <f t="shared" si="3351"/>
        <v>2340</v>
      </c>
      <c r="BC1806" s="10">
        <f t="shared" si="3352"/>
        <v>0.30389610389610389</v>
      </c>
      <c r="BD1806" s="7"/>
      <c r="BE1806" s="250"/>
      <c r="BF1806" s="15">
        <v>45408</v>
      </c>
      <c r="BG1806" s="8">
        <v>190</v>
      </c>
      <c r="BH1806" s="9">
        <f t="shared" si="3361"/>
        <v>77</v>
      </c>
      <c r="BI1806" s="73">
        <v>32</v>
      </c>
      <c r="BJ1806" s="9">
        <f t="shared" si="3362"/>
        <v>13</v>
      </c>
      <c r="BK1806" s="9">
        <v>160</v>
      </c>
      <c r="BL1806" s="9">
        <f t="shared" si="3348"/>
        <v>18</v>
      </c>
      <c r="BM1806" s="9">
        <v>26</v>
      </c>
      <c r="BN1806" s="78">
        <f t="shared" si="3353"/>
        <v>130</v>
      </c>
      <c r="BO1806" s="9">
        <f t="shared" si="3354"/>
        <v>2340</v>
      </c>
      <c r="BP1806" s="10">
        <f t="shared" si="3355"/>
        <v>0.30389610389610389</v>
      </c>
      <c r="BQ1806" s="7"/>
      <c r="BS1806" s="250"/>
      <c r="BT1806" s="15">
        <v>45408</v>
      </c>
      <c r="BU1806" s="8">
        <v>190</v>
      </c>
      <c r="BV1806" s="9">
        <f t="shared" si="3363"/>
        <v>77</v>
      </c>
      <c r="BW1806" s="9">
        <v>32</v>
      </c>
      <c r="BX1806" s="9">
        <f t="shared" si="3364"/>
        <v>13</v>
      </c>
      <c r="BY1806" s="9">
        <v>160</v>
      </c>
      <c r="BZ1806" s="9">
        <f t="shared" si="3349"/>
        <v>18</v>
      </c>
      <c r="CA1806" s="9">
        <v>26</v>
      </c>
      <c r="CB1806" s="78"/>
      <c r="CC1806" s="78">
        <f t="shared" si="3356"/>
        <v>130</v>
      </c>
      <c r="CD1806" s="9">
        <f t="shared" si="3357"/>
        <v>2340</v>
      </c>
      <c r="CE1806" s="10">
        <f t="shared" si="3358"/>
        <v>0.30389610389610389</v>
      </c>
      <c r="CF1806" s="7"/>
      <c r="CH1806" s="15">
        <v>45408</v>
      </c>
      <c r="CI1806" s="8">
        <v>190</v>
      </c>
      <c r="CJ1806" s="9">
        <f>IF(CI1806="","",CI1806-CI1805)</f>
        <v>77</v>
      </c>
      <c r="CK1806" s="9">
        <v>32</v>
      </c>
      <c r="CL1806" s="9">
        <f>IF(CK1806="","",CK1806-CK1805)</f>
        <v>13</v>
      </c>
      <c r="CM1806" s="9">
        <v>160</v>
      </c>
      <c r="CN1806" s="9">
        <f>IF(CM1806="","",CM1805+CO1805-CM1806)</f>
        <v>18</v>
      </c>
      <c r="CO1806" s="9">
        <v>26</v>
      </c>
      <c r="CP1806" s="78"/>
      <c r="CQ1806" s="78">
        <f>IF(CI1806="","",CQ1805)</f>
        <v>130</v>
      </c>
      <c r="CR1806" s="9">
        <f>IF(CQ1806="","",CN1806*CQ1806)</f>
        <v>2340</v>
      </c>
      <c r="CS1806" s="10">
        <f>IF(CR1806="","",CR1806/(CJ1806*100))</f>
        <v>0.30389610389610389</v>
      </c>
      <c r="CT1806" s="7"/>
    </row>
    <row r="1807" spans="1:113" ht="15" customHeight="1">
      <c r="A1807" s="250"/>
      <c r="B1807" s="250"/>
      <c r="C1807" s="13"/>
      <c r="D1807" s="250"/>
      <c r="E1807" s="250"/>
      <c r="G1807" s="14"/>
      <c r="H1807" s="250"/>
      <c r="I1807" s="250"/>
      <c r="J1807" s="33"/>
      <c r="K1807" s="250"/>
      <c r="L1807" s="250"/>
      <c r="M1807" s="250"/>
      <c r="N1807" s="250"/>
      <c r="O1807" s="250"/>
      <c r="P1807" s="250"/>
      <c r="Q1807" s="13"/>
      <c r="R1807" s="250"/>
      <c r="S1807" s="250"/>
      <c r="U1807" s="14"/>
      <c r="V1807" s="250"/>
      <c r="W1807" s="250"/>
      <c r="X1807" s="33"/>
      <c r="Y1807" s="250"/>
      <c r="Z1807" s="250"/>
      <c r="AA1807" s="250"/>
      <c r="AC1807" s="277"/>
      <c r="AD1807" s="250"/>
      <c r="AE1807" s="13"/>
      <c r="AF1807" s="250"/>
      <c r="AG1807" s="250"/>
      <c r="AI1807" s="14"/>
      <c r="AJ1807" s="250"/>
      <c r="AK1807" s="250"/>
      <c r="AL1807" s="33"/>
      <c r="AM1807" s="250"/>
      <c r="AN1807" s="250"/>
      <c r="AO1807" s="250"/>
      <c r="AP1807" s="250"/>
      <c r="AQ1807" s="250"/>
      <c r="AR1807" s="15">
        <v>45411</v>
      </c>
      <c r="AS1807" s="8">
        <v>280</v>
      </c>
      <c r="AT1807" s="9">
        <f t="shared" si="3359"/>
        <v>90</v>
      </c>
      <c r="AU1807" s="9">
        <v>51</v>
      </c>
      <c r="AV1807" s="9">
        <f t="shared" si="3360"/>
        <v>19</v>
      </c>
      <c r="AW1807" s="9">
        <v>165</v>
      </c>
      <c r="AX1807" s="9">
        <f t="shared" si="3347"/>
        <v>21</v>
      </c>
      <c r="AY1807" s="9">
        <v>16</v>
      </c>
      <c r="AZ1807" s="90"/>
      <c r="BA1807" s="78">
        <f t="shared" si="3350"/>
        <v>130</v>
      </c>
      <c r="BB1807" s="9">
        <f t="shared" si="3351"/>
        <v>2730</v>
      </c>
      <c r="BC1807" s="10">
        <f t="shared" si="3352"/>
        <v>0.30333333333333334</v>
      </c>
      <c r="BD1807" s="7"/>
      <c r="BE1807" s="250"/>
      <c r="BF1807" s="15">
        <v>45411</v>
      </c>
      <c r="BG1807" s="8">
        <v>280</v>
      </c>
      <c r="BH1807" s="9">
        <f t="shared" si="3361"/>
        <v>90</v>
      </c>
      <c r="BI1807" s="73">
        <v>51</v>
      </c>
      <c r="BJ1807" s="9">
        <f t="shared" si="3362"/>
        <v>19</v>
      </c>
      <c r="BK1807" s="9">
        <v>165</v>
      </c>
      <c r="BL1807" s="9">
        <f t="shared" si="3348"/>
        <v>21</v>
      </c>
      <c r="BM1807" s="9">
        <v>16</v>
      </c>
      <c r="BN1807" s="78">
        <f t="shared" si="3353"/>
        <v>130</v>
      </c>
      <c r="BO1807" s="9">
        <f t="shared" si="3354"/>
        <v>2730</v>
      </c>
      <c r="BP1807" s="10">
        <f t="shared" si="3355"/>
        <v>0.30333333333333334</v>
      </c>
      <c r="BQ1807" s="7"/>
      <c r="BS1807" s="250"/>
      <c r="BT1807" s="15">
        <v>45411</v>
      </c>
      <c r="BU1807" s="8">
        <v>280</v>
      </c>
      <c r="BV1807" s="9">
        <f t="shared" si="3363"/>
        <v>90</v>
      </c>
      <c r="BW1807" s="9">
        <v>51</v>
      </c>
      <c r="BX1807" s="9">
        <f t="shared" si="3364"/>
        <v>19</v>
      </c>
      <c r="BY1807" s="9">
        <v>165</v>
      </c>
      <c r="BZ1807" s="9">
        <f t="shared" si="3349"/>
        <v>21</v>
      </c>
      <c r="CA1807" s="9">
        <v>16</v>
      </c>
      <c r="CB1807" s="78"/>
      <c r="CC1807" s="78">
        <f t="shared" si="3356"/>
        <v>130</v>
      </c>
      <c r="CD1807" s="9">
        <f t="shared" si="3357"/>
        <v>2730</v>
      </c>
      <c r="CE1807" s="10">
        <f t="shared" si="3358"/>
        <v>0.30333333333333334</v>
      </c>
      <c r="CF1807" s="7"/>
      <c r="CH1807" s="15">
        <v>45411</v>
      </c>
      <c r="CI1807" s="8">
        <v>280</v>
      </c>
      <c r="CJ1807" s="9">
        <f>IF(CI1807="","",CI1807-CI1806)</f>
        <v>90</v>
      </c>
      <c r="CK1807" s="9">
        <v>51</v>
      </c>
      <c r="CL1807" s="9">
        <f>IF(CK1807="","",CK1807-CK1806)</f>
        <v>19</v>
      </c>
      <c r="CM1807" s="9">
        <v>165</v>
      </c>
      <c r="CN1807" s="9">
        <f>IF(CM1807="","",CM1806+CO1806-CM1807)</f>
        <v>21</v>
      </c>
      <c r="CO1807" s="9">
        <v>16</v>
      </c>
      <c r="CP1807" s="78"/>
      <c r="CQ1807" s="78">
        <f>IF(CI1807="","",CQ1806)</f>
        <v>130</v>
      </c>
      <c r="CR1807" s="9">
        <f>IF(CQ1807="","",CN1807*CQ1807)</f>
        <v>2730</v>
      </c>
      <c r="CS1807" s="10">
        <f>IF(CR1807="","",CR1807/(CJ1807*100))</f>
        <v>0.30333333333333334</v>
      </c>
      <c r="CT1807" s="7"/>
    </row>
    <row r="1808" spans="1:113" ht="15" customHeight="1">
      <c r="A1808" s="250"/>
      <c r="B1808" s="250"/>
      <c r="C1808" s="13"/>
      <c r="D1808" s="250"/>
      <c r="E1808" s="250"/>
      <c r="G1808" s="14"/>
      <c r="H1808" s="250"/>
      <c r="I1808" s="250"/>
      <c r="J1808" s="33"/>
      <c r="K1808" s="250"/>
      <c r="L1808" s="250"/>
      <c r="M1808" s="250"/>
      <c r="N1808" s="250"/>
      <c r="O1808" s="250"/>
      <c r="P1808" s="250"/>
      <c r="Q1808" s="13"/>
      <c r="R1808" s="250"/>
      <c r="S1808" s="250"/>
      <c r="U1808" s="14"/>
      <c r="V1808" s="250"/>
      <c r="W1808" s="250"/>
      <c r="X1808" s="33"/>
      <c r="Y1808" s="250"/>
      <c r="Z1808" s="250"/>
      <c r="AA1808" s="250"/>
      <c r="AC1808" s="277"/>
      <c r="AD1808" s="250"/>
      <c r="AE1808" s="13"/>
      <c r="AF1808" s="250"/>
      <c r="AG1808" s="250"/>
      <c r="AI1808" s="14"/>
      <c r="AJ1808" s="250"/>
      <c r="AK1808" s="250"/>
      <c r="AL1808" s="33"/>
      <c r="AM1808" s="250"/>
      <c r="AN1808" s="250"/>
      <c r="AO1808" s="250"/>
      <c r="AP1808" s="250"/>
      <c r="AQ1808" s="250"/>
      <c r="AR1808" s="15"/>
      <c r="AS1808" s="8"/>
      <c r="AT1808" s="9"/>
      <c r="AU1808" s="9"/>
      <c r="AV1808" s="9"/>
      <c r="AW1808" s="9"/>
      <c r="AX1808" s="9"/>
      <c r="AY1808" s="9"/>
      <c r="AZ1808" s="90"/>
      <c r="BA1808" s="78"/>
      <c r="BB1808" s="9"/>
      <c r="BC1808" s="10"/>
      <c r="BD1808" s="7"/>
      <c r="BE1808" s="250"/>
      <c r="BF1808" s="15"/>
      <c r="BG1808" s="8"/>
      <c r="BH1808" s="9"/>
      <c r="BI1808" s="73"/>
      <c r="BJ1808" s="9"/>
      <c r="BK1808" s="9"/>
      <c r="BL1808" s="9"/>
      <c r="BM1808" s="9"/>
      <c r="BN1808" s="78"/>
      <c r="BO1808" s="9"/>
      <c r="BP1808" s="10"/>
      <c r="BQ1808" s="7"/>
      <c r="BS1808" s="250"/>
      <c r="BT1808" s="15"/>
      <c r="BU1808" s="8"/>
      <c r="BV1808" s="9"/>
      <c r="BW1808" s="9"/>
      <c r="BX1808" s="9"/>
      <c r="BY1808" s="9"/>
      <c r="BZ1808" s="9"/>
      <c r="CA1808" s="9"/>
      <c r="CB1808" s="78"/>
      <c r="CC1808" s="78"/>
      <c r="CD1808" s="9"/>
      <c r="CE1808" s="10"/>
      <c r="CF1808" s="7"/>
      <c r="CH1808" s="15"/>
      <c r="CI1808" s="8"/>
      <c r="CJ1808" s="9"/>
      <c r="CK1808" s="9"/>
      <c r="CL1808" s="9"/>
      <c r="CM1808" s="9"/>
      <c r="CN1808" s="9"/>
      <c r="CO1808" s="9"/>
      <c r="CP1808" s="78"/>
      <c r="CQ1808" s="78"/>
      <c r="CR1808" s="9"/>
      <c r="CS1808" s="10"/>
      <c r="CT1808" s="7"/>
    </row>
    <row r="1809" spans="1:98" ht="15" customHeight="1">
      <c r="A1809" s="250"/>
      <c r="B1809" s="250"/>
      <c r="C1809" s="13"/>
      <c r="D1809" s="250"/>
      <c r="E1809" s="250"/>
      <c r="G1809" s="14"/>
      <c r="H1809" s="250"/>
      <c r="I1809" s="250"/>
      <c r="J1809" s="33"/>
      <c r="K1809" s="250"/>
      <c r="L1809" s="250"/>
      <c r="M1809" s="250"/>
      <c r="N1809" s="250"/>
      <c r="O1809" s="250"/>
      <c r="P1809" s="250"/>
      <c r="Q1809" s="13"/>
      <c r="R1809" s="250"/>
      <c r="S1809" s="250"/>
      <c r="U1809" s="14"/>
      <c r="V1809" s="250"/>
      <c r="W1809" s="250"/>
      <c r="X1809" s="33"/>
      <c r="Y1809" s="250"/>
      <c r="Z1809" s="250"/>
      <c r="AA1809" s="250"/>
      <c r="AC1809" s="277"/>
      <c r="AD1809" s="250"/>
      <c r="AE1809" s="13"/>
      <c r="AF1809" s="250"/>
      <c r="AG1809" s="250"/>
      <c r="AI1809" s="14"/>
      <c r="AJ1809" s="250"/>
      <c r="AK1809" s="250"/>
      <c r="AL1809" s="33"/>
      <c r="AM1809" s="250"/>
      <c r="AN1809" s="250"/>
      <c r="AO1809" s="250"/>
      <c r="AP1809" s="250"/>
      <c r="AQ1809" s="250"/>
      <c r="AR1809" s="15"/>
      <c r="AS1809" s="8"/>
      <c r="AT1809" s="9" t="str">
        <f t="shared" ref="AT1809:AT1854" si="3365">IF(AS1809="","",AS1809-AS1808)</f>
        <v/>
      </c>
      <c r="AU1809" s="9"/>
      <c r="AV1809" s="9" t="str">
        <f t="shared" ref="AV1809:AV1855" si="3366">IF(AU1809="","",AU1809-AU1808)</f>
        <v/>
      </c>
      <c r="AW1809" s="9"/>
      <c r="AX1809" s="9" t="str">
        <f t="shared" ref="AX1809:AX1855" si="3367">IF(AW1809="","",AW1808+AY1808-AW1809)</f>
        <v/>
      </c>
      <c r="AY1809" s="9"/>
      <c r="AZ1809" s="90"/>
      <c r="BA1809" s="78" t="str">
        <f t="shared" ref="BA1809:BA1819" si="3368">IF(AS1809="","",BA1808)</f>
        <v/>
      </c>
      <c r="BB1809" s="9" t="str">
        <f t="shared" ref="BB1809:BB1855" si="3369">IF(BA1809="","",AX1809*BA1809)</f>
        <v/>
      </c>
      <c r="BC1809" s="10" t="str">
        <f t="shared" ref="BC1809:BC1855" si="3370">IF(BB1809="","",BB1809/(AT1809*100))</f>
        <v/>
      </c>
      <c r="BD1809" s="7"/>
      <c r="BE1809" s="250"/>
      <c r="BF1809" s="15"/>
      <c r="BG1809" s="8"/>
      <c r="BH1809" s="9" t="str">
        <f t="shared" ref="BH1809:BH1854" si="3371">IF(BG1809="","",BG1809-BG1808)</f>
        <v/>
      </c>
      <c r="BI1809" s="73"/>
      <c r="BJ1809" s="9" t="str">
        <f t="shared" ref="BJ1809:BJ1855" si="3372">IF(BI1809="","",BI1809-BI1808)</f>
        <v/>
      </c>
      <c r="BK1809" s="9"/>
      <c r="BL1809" s="9" t="str">
        <f t="shared" ref="BL1809:BL1855" si="3373">IF(BK1809="","",BK1808+BM1808-BK1809)</f>
        <v/>
      </c>
      <c r="BM1809" s="9"/>
      <c r="BN1809" s="78" t="str">
        <f t="shared" ref="BN1809:BN1819" si="3374">IF(BG1809="","",BN1808)</f>
        <v/>
      </c>
      <c r="BO1809" s="9" t="str">
        <f t="shared" ref="BO1809:BO1855" si="3375">IF(BN1809="","",BL1809*BN1809)</f>
        <v/>
      </c>
      <c r="BP1809" s="10" t="str">
        <f t="shared" ref="BP1809:BP1855" si="3376">IF(BO1809="","",BO1809/(BH1809*100))</f>
        <v/>
      </c>
      <c r="BQ1809" s="7"/>
      <c r="BS1809" s="250"/>
      <c r="BT1809" s="15"/>
      <c r="BU1809" s="8"/>
      <c r="BV1809" s="9" t="str">
        <f t="shared" ref="BV1809:BV1854" si="3377">IF(BU1809="","",BU1809-BU1808)</f>
        <v/>
      </c>
      <c r="BW1809" s="9"/>
      <c r="BX1809" s="9" t="str">
        <f t="shared" ref="BX1809:BX1855" si="3378">IF(BW1809="","",BW1809-BW1808)</f>
        <v/>
      </c>
      <c r="BY1809" s="9"/>
      <c r="BZ1809" s="9" t="str">
        <f t="shared" ref="BZ1809:BZ1855" si="3379">IF(BY1809="","",BY1808+CA1808-BY1809)</f>
        <v/>
      </c>
      <c r="CA1809" s="9"/>
      <c r="CB1809" s="78"/>
      <c r="CC1809" s="78" t="str">
        <f t="shared" ref="CC1809:CC1819" si="3380">IF(BU1809="","",CC1808)</f>
        <v/>
      </c>
      <c r="CD1809" s="9" t="str">
        <f t="shared" ref="CD1809:CD1855" si="3381">IF(CC1809="","",BZ1809*CC1809)</f>
        <v/>
      </c>
      <c r="CE1809" s="10" t="str">
        <f t="shared" ref="CE1809:CE1855" si="3382">IF(CD1809="","",CD1809/(BV1809*100))</f>
        <v/>
      </c>
      <c r="CF1809" s="7"/>
      <c r="CH1809" s="15"/>
      <c r="CI1809" s="8"/>
      <c r="CJ1809" s="9" t="str">
        <f t="shared" ref="CJ1809:CJ1854" si="3383">IF(CI1809="","",CI1809-CI1808)</f>
        <v/>
      </c>
      <c r="CK1809" s="9"/>
      <c r="CL1809" s="9" t="str">
        <f t="shared" ref="CL1809:CL1855" si="3384">IF(CK1809="","",CK1809-CK1808)</f>
        <v/>
      </c>
      <c r="CM1809" s="9"/>
      <c r="CN1809" s="9" t="str">
        <f t="shared" ref="CN1809:CN1855" si="3385">IF(CM1809="","",CM1808+CO1808-CM1809)</f>
        <v/>
      </c>
      <c r="CO1809" s="9"/>
      <c r="CP1809" s="78"/>
      <c r="CQ1809" s="78" t="str">
        <f t="shared" ref="CQ1809:CQ1819" si="3386">IF(CI1809="","",CQ1808)</f>
        <v/>
      </c>
      <c r="CR1809" s="9" t="str">
        <f t="shared" ref="CR1809:CR1855" si="3387">IF(CQ1809="","",CN1809*CQ1809)</f>
        <v/>
      </c>
      <c r="CS1809" s="10" t="str">
        <f t="shared" ref="CS1809:CS1855" si="3388">IF(CR1809="","",CR1809/(CJ1809*100))</f>
        <v/>
      </c>
      <c r="CT1809" s="7"/>
    </row>
    <row r="1810" spans="1:98" ht="15" customHeight="1">
      <c r="A1810" s="250"/>
      <c r="B1810" s="250"/>
      <c r="C1810" s="13"/>
      <c r="D1810" s="250"/>
      <c r="E1810" s="250"/>
      <c r="G1810" s="14"/>
      <c r="H1810" s="250"/>
      <c r="I1810" s="250"/>
      <c r="J1810" s="33"/>
      <c r="K1810" s="250"/>
      <c r="L1810" s="250"/>
      <c r="M1810" s="250"/>
      <c r="N1810" s="250"/>
      <c r="O1810" s="250"/>
      <c r="P1810" s="250"/>
      <c r="Q1810" s="13"/>
      <c r="R1810" s="250"/>
      <c r="S1810" s="250"/>
      <c r="U1810" s="14"/>
      <c r="V1810" s="250"/>
      <c r="W1810" s="250"/>
      <c r="X1810" s="33"/>
      <c r="Y1810" s="250"/>
      <c r="Z1810" s="250"/>
      <c r="AA1810" s="250"/>
      <c r="AC1810" s="277"/>
      <c r="AD1810" s="250"/>
      <c r="AE1810" s="13"/>
      <c r="AF1810" s="250"/>
      <c r="AG1810" s="250"/>
      <c r="AI1810" s="14"/>
      <c r="AJ1810" s="250"/>
      <c r="AK1810" s="250"/>
      <c r="AL1810" s="33"/>
      <c r="AM1810" s="250"/>
      <c r="AN1810" s="250"/>
      <c r="AO1810" s="250"/>
      <c r="AP1810" s="250"/>
      <c r="AQ1810" s="250"/>
      <c r="AR1810" s="15"/>
      <c r="AS1810" s="9"/>
      <c r="AT1810" s="9" t="str">
        <f t="shared" si="3365"/>
        <v/>
      </c>
      <c r="AU1810" s="9"/>
      <c r="AV1810" s="9" t="str">
        <f t="shared" si="3366"/>
        <v/>
      </c>
      <c r="AW1810" s="9"/>
      <c r="AX1810" s="9" t="str">
        <f t="shared" si="3367"/>
        <v/>
      </c>
      <c r="AY1810" s="9"/>
      <c r="AZ1810" s="90"/>
      <c r="BA1810" s="78" t="str">
        <f t="shared" si="3368"/>
        <v/>
      </c>
      <c r="BB1810" s="9" t="str">
        <f t="shared" si="3369"/>
        <v/>
      </c>
      <c r="BC1810" s="10" t="str">
        <f t="shared" si="3370"/>
        <v/>
      </c>
      <c r="BD1810" s="7"/>
      <c r="BE1810" s="250"/>
      <c r="BF1810" s="15"/>
      <c r="BG1810" s="9"/>
      <c r="BH1810" s="9" t="str">
        <f t="shared" si="3371"/>
        <v/>
      </c>
      <c r="BI1810" s="73"/>
      <c r="BJ1810" s="9" t="str">
        <f t="shared" si="3372"/>
        <v/>
      </c>
      <c r="BK1810" s="9"/>
      <c r="BL1810" s="9" t="str">
        <f t="shared" si="3373"/>
        <v/>
      </c>
      <c r="BM1810" s="9"/>
      <c r="BN1810" s="78" t="str">
        <f t="shared" si="3374"/>
        <v/>
      </c>
      <c r="BO1810" s="9" t="str">
        <f t="shared" si="3375"/>
        <v/>
      </c>
      <c r="BP1810" s="10" t="str">
        <f t="shared" si="3376"/>
        <v/>
      </c>
      <c r="BQ1810" s="7"/>
      <c r="BS1810" s="250"/>
      <c r="BT1810" s="15"/>
      <c r="BU1810" s="9"/>
      <c r="BV1810" s="9" t="str">
        <f t="shared" si="3377"/>
        <v/>
      </c>
      <c r="BW1810" s="9"/>
      <c r="BX1810" s="9" t="str">
        <f t="shared" si="3378"/>
        <v/>
      </c>
      <c r="BY1810" s="9"/>
      <c r="BZ1810" s="9" t="str">
        <f t="shared" si="3379"/>
        <v/>
      </c>
      <c r="CA1810" s="9"/>
      <c r="CB1810" s="78"/>
      <c r="CC1810" s="78" t="str">
        <f t="shared" si="3380"/>
        <v/>
      </c>
      <c r="CD1810" s="9" t="str">
        <f t="shared" si="3381"/>
        <v/>
      </c>
      <c r="CE1810" s="10" t="str">
        <f t="shared" si="3382"/>
        <v/>
      </c>
      <c r="CF1810" s="7"/>
      <c r="CH1810" s="15"/>
      <c r="CI1810" s="9"/>
      <c r="CJ1810" s="9" t="str">
        <f t="shared" si="3383"/>
        <v/>
      </c>
      <c r="CK1810" s="9"/>
      <c r="CL1810" s="9" t="str">
        <f t="shared" si="3384"/>
        <v/>
      </c>
      <c r="CM1810" s="9"/>
      <c r="CN1810" s="9" t="str">
        <f t="shared" si="3385"/>
        <v/>
      </c>
      <c r="CO1810" s="9"/>
      <c r="CP1810" s="78"/>
      <c r="CQ1810" s="78" t="str">
        <f t="shared" si="3386"/>
        <v/>
      </c>
      <c r="CR1810" s="9" t="str">
        <f t="shared" si="3387"/>
        <v/>
      </c>
      <c r="CS1810" s="10" t="str">
        <f t="shared" si="3388"/>
        <v/>
      </c>
      <c r="CT1810" s="7"/>
    </row>
    <row r="1811" spans="1:98" ht="15" customHeight="1">
      <c r="A1811" s="250"/>
      <c r="B1811" s="250"/>
      <c r="C1811" s="13"/>
      <c r="D1811" s="250"/>
      <c r="E1811" s="250"/>
      <c r="G1811" s="14"/>
      <c r="H1811" s="250"/>
      <c r="I1811" s="250"/>
      <c r="J1811" s="33"/>
      <c r="K1811" s="250"/>
      <c r="L1811" s="250"/>
      <c r="M1811" s="250"/>
      <c r="N1811" s="250"/>
      <c r="O1811" s="250"/>
      <c r="P1811" s="250"/>
      <c r="Q1811" s="13"/>
      <c r="R1811" s="250"/>
      <c r="S1811" s="250"/>
      <c r="U1811" s="14"/>
      <c r="V1811" s="250"/>
      <c r="W1811" s="250"/>
      <c r="X1811" s="33"/>
      <c r="Y1811" s="250"/>
      <c r="Z1811" s="250"/>
      <c r="AA1811" s="250"/>
      <c r="AC1811" s="277"/>
      <c r="AD1811" s="250"/>
      <c r="AE1811" s="13"/>
      <c r="AF1811" s="250"/>
      <c r="AG1811" s="250"/>
      <c r="AI1811" s="14"/>
      <c r="AJ1811" s="250"/>
      <c r="AK1811" s="250"/>
      <c r="AL1811" s="33"/>
      <c r="AM1811" s="250"/>
      <c r="AN1811" s="250"/>
      <c r="AO1811" s="250"/>
      <c r="AP1811" s="250"/>
      <c r="AQ1811" s="250"/>
      <c r="AR1811" s="15"/>
      <c r="AS1811" s="9"/>
      <c r="AT1811" s="9" t="str">
        <f t="shared" si="3365"/>
        <v/>
      </c>
      <c r="AU1811" s="9"/>
      <c r="AV1811" s="9" t="str">
        <f t="shared" si="3366"/>
        <v/>
      </c>
      <c r="AW1811" s="9"/>
      <c r="AX1811" s="9" t="str">
        <f t="shared" si="3367"/>
        <v/>
      </c>
      <c r="AY1811" s="9"/>
      <c r="AZ1811" s="90"/>
      <c r="BA1811" s="78" t="str">
        <f t="shared" si="3368"/>
        <v/>
      </c>
      <c r="BB1811" s="9" t="str">
        <f t="shared" si="3369"/>
        <v/>
      </c>
      <c r="BC1811" s="10" t="str">
        <f t="shared" si="3370"/>
        <v/>
      </c>
      <c r="BD1811" s="7"/>
      <c r="BE1811" s="250"/>
      <c r="BF1811" s="15"/>
      <c r="BG1811" s="9"/>
      <c r="BH1811" s="9" t="str">
        <f t="shared" si="3371"/>
        <v/>
      </c>
      <c r="BI1811" s="73"/>
      <c r="BJ1811" s="9" t="str">
        <f t="shared" si="3372"/>
        <v/>
      </c>
      <c r="BK1811" s="9"/>
      <c r="BL1811" s="9" t="str">
        <f t="shared" si="3373"/>
        <v/>
      </c>
      <c r="BM1811" s="9"/>
      <c r="BN1811" s="78" t="str">
        <f t="shared" si="3374"/>
        <v/>
      </c>
      <c r="BO1811" s="9" t="str">
        <f t="shared" si="3375"/>
        <v/>
      </c>
      <c r="BP1811" s="10" t="str">
        <f t="shared" si="3376"/>
        <v/>
      </c>
      <c r="BQ1811" s="7"/>
      <c r="BS1811" s="250"/>
      <c r="BT1811" s="15"/>
      <c r="BU1811" s="9"/>
      <c r="BV1811" s="9" t="str">
        <f t="shared" si="3377"/>
        <v/>
      </c>
      <c r="BW1811" s="9"/>
      <c r="BX1811" s="9" t="str">
        <f t="shared" si="3378"/>
        <v/>
      </c>
      <c r="BY1811" s="9"/>
      <c r="BZ1811" s="9" t="str">
        <f t="shared" si="3379"/>
        <v/>
      </c>
      <c r="CA1811" s="9"/>
      <c r="CB1811" s="78"/>
      <c r="CC1811" s="78" t="str">
        <f t="shared" si="3380"/>
        <v/>
      </c>
      <c r="CD1811" s="9" t="str">
        <f t="shared" si="3381"/>
        <v/>
      </c>
      <c r="CE1811" s="10" t="str">
        <f t="shared" si="3382"/>
        <v/>
      </c>
      <c r="CF1811" s="7"/>
      <c r="CH1811" s="15"/>
      <c r="CI1811" s="9"/>
      <c r="CJ1811" s="9" t="str">
        <f t="shared" si="3383"/>
        <v/>
      </c>
      <c r="CK1811" s="9"/>
      <c r="CL1811" s="9" t="str">
        <f t="shared" si="3384"/>
        <v/>
      </c>
      <c r="CM1811" s="9"/>
      <c r="CN1811" s="9" t="str">
        <f t="shared" si="3385"/>
        <v/>
      </c>
      <c r="CO1811" s="9"/>
      <c r="CP1811" s="78"/>
      <c r="CQ1811" s="78" t="str">
        <f t="shared" si="3386"/>
        <v/>
      </c>
      <c r="CR1811" s="9" t="str">
        <f t="shared" si="3387"/>
        <v/>
      </c>
      <c r="CS1811" s="10" t="str">
        <f t="shared" si="3388"/>
        <v/>
      </c>
      <c r="CT1811" s="7"/>
    </row>
    <row r="1812" spans="1:98" ht="15" customHeight="1">
      <c r="A1812" s="250"/>
      <c r="B1812" s="250"/>
      <c r="C1812" s="13"/>
      <c r="D1812" s="250"/>
      <c r="E1812" s="250"/>
      <c r="G1812" s="14"/>
      <c r="H1812" s="250"/>
      <c r="I1812" s="250"/>
      <c r="J1812" s="33"/>
      <c r="K1812" s="250"/>
      <c r="L1812" s="250"/>
      <c r="M1812" s="250"/>
      <c r="N1812" s="250"/>
      <c r="O1812" s="250"/>
      <c r="P1812" s="250"/>
      <c r="Q1812" s="13"/>
      <c r="R1812" s="250"/>
      <c r="S1812" s="250"/>
      <c r="U1812" s="14"/>
      <c r="V1812" s="250"/>
      <c r="W1812" s="250"/>
      <c r="X1812" s="33"/>
      <c r="Y1812" s="250"/>
      <c r="Z1812" s="250"/>
      <c r="AA1812" s="250"/>
      <c r="AC1812" s="277"/>
      <c r="AD1812" s="250"/>
      <c r="AE1812" s="13"/>
      <c r="AF1812" s="250"/>
      <c r="AG1812" s="250"/>
      <c r="AI1812" s="14"/>
      <c r="AJ1812" s="250"/>
      <c r="AK1812" s="250"/>
      <c r="AL1812" s="33"/>
      <c r="AM1812" s="250"/>
      <c r="AN1812" s="250"/>
      <c r="AO1812" s="250"/>
      <c r="AP1812" s="250"/>
      <c r="AQ1812" s="250"/>
      <c r="AR1812" s="15"/>
      <c r="AS1812" s="9"/>
      <c r="AT1812" s="9" t="str">
        <f t="shared" si="3365"/>
        <v/>
      </c>
      <c r="AU1812" s="9"/>
      <c r="AV1812" s="9" t="str">
        <f t="shared" si="3366"/>
        <v/>
      </c>
      <c r="AW1812" s="9"/>
      <c r="AX1812" s="9" t="str">
        <f t="shared" si="3367"/>
        <v/>
      </c>
      <c r="AY1812" s="9"/>
      <c r="AZ1812" s="90"/>
      <c r="BA1812" s="78" t="str">
        <f t="shared" si="3368"/>
        <v/>
      </c>
      <c r="BB1812" s="9" t="str">
        <f t="shared" si="3369"/>
        <v/>
      </c>
      <c r="BC1812" s="10" t="str">
        <f t="shared" si="3370"/>
        <v/>
      </c>
      <c r="BD1812" s="7"/>
      <c r="BE1812" s="250"/>
      <c r="BF1812" s="15"/>
      <c r="BG1812" s="9"/>
      <c r="BH1812" s="9" t="str">
        <f t="shared" si="3371"/>
        <v/>
      </c>
      <c r="BI1812" s="73"/>
      <c r="BJ1812" s="9" t="str">
        <f t="shared" si="3372"/>
        <v/>
      </c>
      <c r="BK1812" s="9"/>
      <c r="BL1812" s="9" t="str">
        <f t="shared" si="3373"/>
        <v/>
      </c>
      <c r="BM1812" s="9"/>
      <c r="BN1812" s="78" t="str">
        <f t="shared" si="3374"/>
        <v/>
      </c>
      <c r="BO1812" s="9" t="str">
        <f t="shared" si="3375"/>
        <v/>
      </c>
      <c r="BP1812" s="10" t="str">
        <f t="shared" si="3376"/>
        <v/>
      </c>
      <c r="BQ1812" s="7"/>
      <c r="BS1812" s="250"/>
      <c r="BT1812" s="15"/>
      <c r="BU1812" s="9"/>
      <c r="BV1812" s="9" t="str">
        <f t="shared" si="3377"/>
        <v/>
      </c>
      <c r="BW1812" s="9"/>
      <c r="BX1812" s="9" t="str">
        <f t="shared" si="3378"/>
        <v/>
      </c>
      <c r="BY1812" s="9"/>
      <c r="BZ1812" s="9" t="str">
        <f t="shared" si="3379"/>
        <v/>
      </c>
      <c r="CA1812" s="9"/>
      <c r="CB1812" s="78"/>
      <c r="CC1812" s="78" t="str">
        <f t="shared" si="3380"/>
        <v/>
      </c>
      <c r="CD1812" s="9" t="str">
        <f t="shared" si="3381"/>
        <v/>
      </c>
      <c r="CE1812" s="10" t="str">
        <f t="shared" si="3382"/>
        <v/>
      </c>
      <c r="CF1812" s="7"/>
      <c r="CH1812" s="15"/>
      <c r="CI1812" s="9"/>
      <c r="CJ1812" s="9" t="str">
        <f t="shared" si="3383"/>
        <v/>
      </c>
      <c r="CK1812" s="9"/>
      <c r="CL1812" s="9" t="str">
        <f t="shared" si="3384"/>
        <v/>
      </c>
      <c r="CM1812" s="9"/>
      <c r="CN1812" s="9" t="str">
        <f t="shared" si="3385"/>
        <v/>
      </c>
      <c r="CO1812" s="9"/>
      <c r="CP1812" s="78"/>
      <c r="CQ1812" s="78" t="str">
        <f t="shared" si="3386"/>
        <v/>
      </c>
      <c r="CR1812" s="9" t="str">
        <f t="shared" si="3387"/>
        <v/>
      </c>
      <c r="CS1812" s="10" t="str">
        <f t="shared" si="3388"/>
        <v/>
      </c>
      <c r="CT1812" s="7"/>
    </row>
    <row r="1813" spans="1:98" ht="15" customHeight="1">
      <c r="A1813" s="250"/>
      <c r="B1813" s="250"/>
      <c r="C1813" s="13"/>
      <c r="D1813" s="250"/>
      <c r="E1813" s="250"/>
      <c r="G1813" s="14"/>
      <c r="H1813" s="250"/>
      <c r="I1813" s="250"/>
      <c r="J1813" s="33"/>
      <c r="K1813" s="250"/>
      <c r="L1813" s="250"/>
      <c r="M1813" s="250"/>
      <c r="N1813" s="250"/>
      <c r="O1813" s="250"/>
      <c r="P1813" s="250"/>
      <c r="Q1813" s="13"/>
      <c r="R1813" s="250"/>
      <c r="S1813" s="250"/>
      <c r="U1813" s="14"/>
      <c r="V1813" s="250"/>
      <c r="W1813" s="250"/>
      <c r="X1813" s="33"/>
      <c r="Y1813" s="250"/>
      <c r="Z1813" s="250"/>
      <c r="AA1813" s="250"/>
      <c r="AC1813" s="277"/>
      <c r="AD1813" s="250"/>
      <c r="AE1813" s="13"/>
      <c r="AF1813" s="250"/>
      <c r="AG1813" s="250"/>
      <c r="AI1813" s="14"/>
      <c r="AJ1813" s="250"/>
      <c r="AK1813" s="250"/>
      <c r="AL1813" s="33"/>
      <c r="AM1813" s="250"/>
      <c r="AN1813" s="250"/>
      <c r="AO1813" s="250"/>
      <c r="AP1813" s="250"/>
      <c r="AQ1813" s="250"/>
      <c r="AR1813" s="89"/>
      <c r="AS1813" s="9"/>
      <c r="AT1813" s="9" t="str">
        <f t="shared" si="3365"/>
        <v/>
      </c>
      <c r="AU1813" s="9"/>
      <c r="AV1813" s="9" t="str">
        <f t="shared" si="3366"/>
        <v/>
      </c>
      <c r="AW1813" s="9"/>
      <c r="AX1813" s="9" t="str">
        <f t="shared" si="3367"/>
        <v/>
      </c>
      <c r="AY1813" s="9"/>
      <c r="AZ1813" s="90"/>
      <c r="BA1813" s="78" t="str">
        <f t="shared" si="3368"/>
        <v/>
      </c>
      <c r="BB1813" s="9" t="str">
        <f t="shared" si="3369"/>
        <v/>
      </c>
      <c r="BC1813" s="10" t="str">
        <f t="shared" si="3370"/>
        <v/>
      </c>
      <c r="BD1813" s="7"/>
      <c r="BE1813" s="250"/>
      <c r="BF1813" s="89"/>
      <c r="BG1813" s="9"/>
      <c r="BH1813" s="9" t="str">
        <f t="shared" si="3371"/>
        <v/>
      </c>
      <c r="BI1813" s="73"/>
      <c r="BJ1813" s="9" t="str">
        <f t="shared" si="3372"/>
        <v/>
      </c>
      <c r="BK1813" s="9"/>
      <c r="BL1813" s="9" t="str">
        <f t="shared" si="3373"/>
        <v/>
      </c>
      <c r="BM1813" s="9"/>
      <c r="BN1813" s="78" t="str">
        <f t="shared" si="3374"/>
        <v/>
      </c>
      <c r="BO1813" s="9" t="str">
        <f t="shared" si="3375"/>
        <v/>
      </c>
      <c r="BP1813" s="10" t="str">
        <f t="shared" si="3376"/>
        <v/>
      </c>
      <c r="BQ1813" s="7"/>
      <c r="BS1813" s="250"/>
      <c r="BT1813" s="89"/>
      <c r="BU1813" s="9"/>
      <c r="BV1813" s="9" t="str">
        <f t="shared" si="3377"/>
        <v/>
      </c>
      <c r="BW1813" s="9"/>
      <c r="BX1813" s="9" t="str">
        <f t="shared" si="3378"/>
        <v/>
      </c>
      <c r="BY1813" s="9"/>
      <c r="BZ1813" s="9" t="str">
        <f t="shared" si="3379"/>
        <v/>
      </c>
      <c r="CA1813" s="9"/>
      <c r="CB1813" s="78"/>
      <c r="CC1813" s="78" t="str">
        <f t="shared" si="3380"/>
        <v/>
      </c>
      <c r="CD1813" s="9" t="str">
        <f t="shared" si="3381"/>
        <v/>
      </c>
      <c r="CE1813" s="10" t="str">
        <f t="shared" si="3382"/>
        <v/>
      </c>
      <c r="CF1813" s="7"/>
      <c r="CH1813" s="89"/>
      <c r="CI1813" s="9"/>
      <c r="CJ1813" s="9" t="str">
        <f t="shared" si="3383"/>
        <v/>
      </c>
      <c r="CK1813" s="9"/>
      <c r="CL1813" s="9" t="str">
        <f t="shared" si="3384"/>
        <v/>
      </c>
      <c r="CM1813" s="9"/>
      <c r="CN1813" s="9" t="str">
        <f t="shared" si="3385"/>
        <v/>
      </c>
      <c r="CO1813" s="9"/>
      <c r="CP1813" s="78"/>
      <c r="CQ1813" s="78" t="str">
        <f t="shared" si="3386"/>
        <v/>
      </c>
      <c r="CR1813" s="9" t="str">
        <f t="shared" si="3387"/>
        <v/>
      </c>
      <c r="CS1813" s="10" t="str">
        <f t="shared" si="3388"/>
        <v/>
      </c>
      <c r="CT1813" s="7"/>
    </row>
    <row r="1814" spans="1:98" ht="15" customHeight="1">
      <c r="A1814" s="250"/>
      <c r="B1814" s="250"/>
      <c r="C1814" s="13"/>
      <c r="D1814" s="250"/>
      <c r="E1814" s="250"/>
      <c r="G1814" s="14"/>
      <c r="H1814" s="250"/>
      <c r="I1814" s="250"/>
      <c r="J1814" s="33"/>
      <c r="K1814" s="250"/>
      <c r="L1814" s="250"/>
      <c r="M1814" s="250"/>
      <c r="N1814" s="250"/>
      <c r="O1814" s="250"/>
      <c r="P1814" s="250"/>
      <c r="Q1814" s="13"/>
      <c r="R1814" s="250"/>
      <c r="S1814" s="250"/>
      <c r="U1814" s="14"/>
      <c r="V1814" s="250"/>
      <c r="W1814" s="250"/>
      <c r="X1814" s="33"/>
      <c r="Y1814" s="250"/>
      <c r="Z1814" s="250"/>
      <c r="AA1814" s="250"/>
      <c r="AC1814" s="277"/>
      <c r="AD1814" s="250"/>
      <c r="AE1814" s="13"/>
      <c r="AF1814" s="250"/>
      <c r="AG1814" s="250"/>
      <c r="AI1814" s="14"/>
      <c r="AJ1814" s="250"/>
      <c r="AK1814" s="250"/>
      <c r="AL1814" s="33"/>
      <c r="AM1814" s="250"/>
      <c r="AN1814" s="250"/>
      <c r="AO1814" s="250"/>
      <c r="AP1814" s="250"/>
      <c r="AQ1814" s="250"/>
      <c r="AR1814" s="15"/>
      <c r="AS1814" s="9"/>
      <c r="AT1814" s="9" t="str">
        <f t="shared" si="3365"/>
        <v/>
      </c>
      <c r="AU1814" s="9"/>
      <c r="AV1814" s="9" t="str">
        <f t="shared" si="3366"/>
        <v/>
      </c>
      <c r="AW1814" s="9"/>
      <c r="AX1814" s="9" t="str">
        <f t="shared" si="3367"/>
        <v/>
      </c>
      <c r="AY1814" s="9"/>
      <c r="AZ1814" s="90"/>
      <c r="BA1814" s="78" t="str">
        <f t="shared" si="3368"/>
        <v/>
      </c>
      <c r="BB1814" s="9" t="str">
        <f t="shared" si="3369"/>
        <v/>
      </c>
      <c r="BC1814" s="10" t="str">
        <f t="shared" si="3370"/>
        <v/>
      </c>
      <c r="BD1814" s="7"/>
      <c r="BE1814" s="250"/>
      <c r="BF1814" s="15"/>
      <c r="BG1814" s="9"/>
      <c r="BH1814" s="9" t="str">
        <f t="shared" si="3371"/>
        <v/>
      </c>
      <c r="BI1814" s="73"/>
      <c r="BJ1814" s="9" t="str">
        <f t="shared" si="3372"/>
        <v/>
      </c>
      <c r="BK1814" s="9"/>
      <c r="BL1814" s="9" t="str">
        <f t="shared" si="3373"/>
        <v/>
      </c>
      <c r="BM1814" s="9"/>
      <c r="BN1814" s="78" t="str">
        <f t="shared" si="3374"/>
        <v/>
      </c>
      <c r="BO1814" s="9" t="str">
        <f t="shared" si="3375"/>
        <v/>
      </c>
      <c r="BP1814" s="10" t="str">
        <f t="shared" si="3376"/>
        <v/>
      </c>
      <c r="BQ1814" s="7"/>
      <c r="BS1814" s="250"/>
      <c r="BT1814" s="15"/>
      <c r="BU1814" s="9"/>
      <c r="BV1814" s="9" t="str">
        <f t="shared" si="3377"/>
        <v/>
      </c>
      <c r="BW1814" s="9"/>
      <c r="BX1814" s="9" t="str">
        <f t="shared" si="3378"/>
        <v/>
      </c>
      <c r="BY1814" s="9"/>
      <c r="BZ1814" s="9" t="str">
        <f t="shared" si="3379"/>
        <v/>
      </c>
      <c r="CA1814" s="9"/>
      <c r="CB1814" s="78"/>
      <c r="CC1814" s="78" t="str">
        <f t="shared" si="3380"/>
        <v/>
      </c>
      <c r="CD1814" s="9" t="str">
        <f t="shared" si="3381"/>
        <v/>
      </c>
      <c r="CE1814" s="10" t="str">
        <f t="shared" si="3382"/>
        <v/>
      </c>
      <c r="CF1814" s="7"/>
      <c r="CH1814" s="15"/>
      <c r="CI1814" s="9"/>
      <c r="CJ1814" s="9" t="str">
        <f t="shared" si="3383"/>
        <v/>
      </c>
      <c r="CK1814" s="9"/>
      <c r="CL1814" s="9" t="str">
        <f t="shared" si="3384"/>
        <v/>
      </c>
      <c r="CM1814" s="9"/>
      <c r="CN1814" s="9" t="str">
        <f t="shared" si="3385"/>
        <v/>
      </c>
      <c r="CO1814" s="9"/>
      <c r="CP1814" s="78"/>
      <c r="CQ1814" s="78" t="str">
        <f t="shared" si="3386"/>
        <v/>
      </c>
      <c r="CR1814" s="9" t="str">
        <f t="shared" si="3387"/>
        <v/>
      </c>
      <c r="CS1814" s="10" t="str">
        <f t="shared" si="3388"/>
        <v/>
      </c>
      <c r="CT1814" s="7"/>
    </row>
    <row r="1815" spans="1:98" ht="15" customHeight="1">
      <c r="A1815" s="250"/>
      <c r="B1815" s="250"/>
      <c r="C1815" s="13"/>
      <c r="D1815" s="250"/>
      <c r="E1815" s="32"/>
      <c r="G1815" s="14"/>
      <c r="H1815" s="250"/>
      <c r="I1815" s="250"/>
      <c r="J1815" s="33"/>
      <c r="K1815" s="250"/>
      <c r="L1815" s="250"/>
      <c r="M1815" s="250"/>
      <c r="N1815" s="250"/>
      <c r="O1815" s="250"/>
      <c r="P1815" s="250"/>
      <c r="Q1815" s="13"/>
      <c r="R1815" s="250"/>
      <c r="S1815" s="32"/>
      <c r="U1815" s="14"/>
      <c r="V1815" s="250"/>
      <c r="W1815" s="250"/>
      <c r="X1815" s="33"/>
      <c r="Y1815" s="250"/>
      <c r="Z1815" s="250"/>
      <c r="AA1815" s="250"/>
      <c r="AC1815" s="277"/>
      <c r="AD1815" s="250"/>
      <c r="AE1815" s="13"/>
      <c r="AF1815" s="250"/>
      <c r="AG1815" s="32"/>
      <c r="AI1815" s="14"/>
      <c r="AJ1815" s="250"/>
      <c r="AK1815" s="250"/>
      <c r="AL1815" s="33"/>
      <c r="AM1815" s="250"/>
      <c r="AN1815" s="250"/>
      <c r="AO1815" s="250"/>
      <c r="AP1815" s="250"/>
      <c r="AQ1815" s="250"/>
      <c r="AR1815" s="15"/>
      <c r="AS1815" s="9"/>
      <c r="AT1815" s="9" t="str">
        <f t="shared" si="3365"/>
        <v/>
      </c>
      <c r="AU1815" s="9"/>
      <c r="AV1815" s="9" t="str">
        <f t="shared" si="3366"/>
        <v/>
      </c>
      <c r="AW1815" s="9"/>
      <c r="AX1815" s="9" t="str">
        <f t="shared" si="3367"/>
        <v/>
      </c>
      <c r="AY1815" s="9"/>
      <c r="AZ1815" s="90"/>
      <c r="BA1815" s="78" t="str">
        <f t="shared" si="3368"/>
        <v/>
      </c>
      <c r="BB1815" s="9" t="str">
        <f t="shared" si="3369"/>
        <v/>
      </c>
      <c r="BC1815" s="10" t="str">
        <f t="shared" si="3370"/>
        <v/>
      </c>
      <c r="BD1815" s="7"/>
      <c r="BE1815" s="250"/>
      <c r="BF1815" s="15"/>
      <c r="BG1815" s="9"/>
      <c r="BH1815" s="9" t="str">
        <f t="shared" si="3371"/>
        <v/>
      </c>
      <c r="BI1815" s="73"/>
      <c r="BJ1815" s="9" t="str">
        <f t="shared" si="3372"/>
        <v/>
      </c>
      <c r="BK1815" s="9"/>
      <c r="BL1815" s="9" t="str">
        <f t="shared" si="3373"/>
        <v/>
      </c>
      <c r="BM1815" s="9"/>
      <c r="BN1815" s="78" t="str">
        <f t="shared" si="3374"/>
        <v/>
      </c>
      <c r="BO1815" s="9" t="str">
        <f t="shared" si="3375"/>
        <v/>
      </c>
      <c r="BP1815" s="10" t="str">
        <f t="shared" si="3376"/>
        <v/>
      </c>
      <c r="BQ1815" s="7"/>
      <c r="BS1815" s="250"/>
      <c r="BT1815" s="15"/>
      <c r="BU1815" s="9"/>
      <c r="BV1815" s="9" t="str">
        <f t="shared" si="3377"/>
        <v/>
      </c>
      <c r="BW1815" s="9"/>
      <c r="BX1815" s="9" t="str">
        <f t="shared" si="3378"/>
        <v/>
      </c>
      <c r="BY1815" s="9"/>
      <c r="BZ1815" s="9" t="str">
        <f t="shared" si="3379"/>
        <v/>
      </c>
      <c r="CA1815" s="9"/>
      <c r="CB1815" s="78"/>
      <c r="CC1815" s="78" t="str">
        <f t="shared" si="3380"/>
        <v/>
      </c>
      <c r="CD1815" s="9" t="str">
        <f t="shared" si="3381"/>
        <v/>
      </c>
      <c r="CE1815" s="10" t="str">
        <f t="shared" si="3382"/>
        <v/>
      </c>
      <c r="CF1815" s="7"/>
      <c r="CH1815" s="15"/>
      <c r="CI1815" s="9"/>
      <c r="CJ1815" s="9" t="str">
        <f t="shared" si="3383"/>
        <v/>
      </c>
      <c r="CK1815" s="9"/>
      <c r="CL1815" s="9" t="str">
        <f t="shared" si="3384"/>
        <v/>
      </c>
      <c r="CM1815" s="9"/>
      <c r="CN1815" s="9" t="str">
        <f t="shared" si="3385"/>
        <v/>
      </c>
      <c r="CO1815" s="9"/>
      <c r="CP1815" s="78"/>
      <c r="CQ1815" s="78" t="str">
        <f t="shared" si="3386"/>
        <v/>
      </c>
      <c r="CR1815" s="9" t="str">
        <f t="shared" si="3387"/>
        <v/>
      </c>
      <c r="CS1815" s="10" t="str">
        <f t="shared" si="3388"/>
        <v/>
      </c>
      <c r="CT1815" s="7"/>
    </row>
    <row r="1816" spans="1:98" ht="15" customHeight="1">
      <c r="A1816" s="250"/>
      <c r="B1816" s="250"/>
      <c r="C1816" s="13"/>
      <c r="D1816" s="250"/>
      <c r="E1816" s="33"/>
      <c r="G1816" s="14"/>
      <c r="H1816" s="250"/>
      <c r="I1816" s="250"/>
      <c r="J1816" s="33"/>
      <c r="K1816" s="250"/>
      <c r="L1816" s="250"/>
      <c r="M1816" s="250"/>
      <c r="N1816" s="250"/>
      <c r="O1816" s="250"/>
      <c r="P1816" s="250"/>
      <c r="Q1816" s="13"/>
      <c r="R1816" s="250"/>
      <c r="S1816" s="33"/>
      <c r="U1816" s="14"/>
      <c r="V1816" s="250"/>
      <c r="W1816" s="250"/>
      <c r="X1816" s="33"/>
      <c r="Y1816" s="250"/>
      <c r="Z1816" s="250"/>
      <c r="AA1816" s="250"/>
      <c r="AC1816" s="277"/>
      <c r="AD1816" s="250"/>
      <c r="AE1816" s="13"/>
      <c r="AF1816" s="250"/>
      <c r="AG1816" s="33"/>
      <c r="AI1816" s="14"/>
      <c r="AJ1816" s="250"/>
      <c r="AK1816" s="250"/>
      <c r="AL1816" s="33"/>
      <c r="AM1816" s="250"/>
      <c r="AN1816" s="250"/>
      <c r="AO1816" s="250"/>
      <c r="AP1816" s="250"/>
      <c r="AQ1816" s="250"/>
      <c r="AR1816" s="15"/>
      <c r="AS1816" s="9"/>
      <c r="AT1816" s="9" t="str">
        <f t="shared" si="3365"/>
        <v/>
      </c>
      <c r="AU1816" s="9"/>
      <c r="AV1816" s="9" t="str">
        <f t="shared" si="3366"/>
        <v/>
      </c>
      <c r="AW1816" s="9"/>
      <c r="AX1816" s="9" t="str">
        <f t="shared" si="3367"/>
        <v/>
      </c>
      <c r="AY1816" s="9"/>
      <c r="AZ1816" s="90"/>
      <c r="BA1816" s="78" t="str">
        <f t="shared" si="3368"/>
        <v/>
      </c>
      <c r="BB1816" s="9" t="str">
        <f t="shared" si="3369"/>
        <v/>
      </c>
      <c r="BC1816" s="10" t="str">
        <f t="shared" si="3370"/>
        <v/>
      </c>
      <c r="BD1816" s="7"/>
      <c r="BE1816" s="250"/>
      <c r="BF1816" s="15"/>
      <c r="BG1816" s="9"/>
      <c r="BH1816" s="9" t="str">
        <f t="shared" si="3371"/>
        <v/>
      </c>
      <c r="BI1816" s="73"/>
      <c r="BJ1816" s="9" t="str">
        <f t="shared" si="3372"/>
        <v/>
      </c>
      <c r="BK1816" s="9"/>
      <c r="BL1816" s="9" t="str">
        <f t="shared" si="3373"/>
        <v/>
      </c>
      <c r="BM1816" s="9"/>
      <c r="BN1816" s="78" t="str">
        <f t="shared" si="3374"/>
        <v/>
      </c>
      <c r="BO1816" s="9" t="str">
        <f t="shared" si="3375"/>
        <v/>
      </c>
      <c r="BP1816" s="10" t="str">
        <f t="shared" si="3376"/>
        <v/>
      </c>
      <c r="BQ1816" s="7"/>
      <c r="BS1816" s="250"/>
      <c r="BT1816" s="15"/>
      <c r="BU1816" s="9"/>
      <c r="BV1816" s="9" t="str">
        <f t="shared" si="3377"/>
        <v/>
      </c>
      <c r="BW1816" s="9"/>
      <c r="BX1816" s="9" t="str">
        <f t="shared" si="3378"/>
        <v/>
      </c>
      <c r="BY1816" s="9"/>
      <c r="BZ1816" s="9" t="str">
        <f t="shared" si="3379"/>
        <v/>
      </c>
      <c r="CA1816" s="9"/>
      <c r="CB1816" s="78"/>
      <c r="CC1816" s="78" t="str">
        <f t="shared" si="3380"/>
        <v/>
      </c>
      <c r="CD1816" s="9" t="str">
        <f t="shared" si="3381"/>
        <v/>
      </c>
      <c r="CE1816" s="10" t="str">
        <f t="shared" si="3382"/>
        <v/>
      </c>
      <c r="CF1816" s="7"/>
      <c r="CH1816" s="15"/>
      <c r="CI1816" s="9"/>
      <c r="CJ1816" s="9" t="str">
        <f t="shared" si="3383"/>
        <v/>
      </c>
      <c r="CK1816" s="9"/>
      <c r="CL1816" s="9" t="str">
        <f t="shared" si="3384"/>
        <v/>
      </c>
      <c r="CM1816" s="9"/>
      <c r="CN1816" s="9" t="str">
        <f t="shared" si="3385"/>
        <v/>
      </c>
      <c r="CO1816" s="9"/>
      <c r="CP1816" s="78"/>
      <c r="CQ1816" s="78" t="str">
        <f t="shared" si="3386"/>
        <v/>
      </c>
      <c r="CR1816" s="9" t="str">
        <f t="shared" si="3387"/>
        <v/>
      </c>
      <c r="CS1816" s="10" t="str">
        <f t="shared" si="3388"/>
        <v/>
      </c>
      <c r="CT1816" s="7"/>
    </row>
    <row r="1817" spans="1:98" ht="15" customHeight="1">
      <c r="A1817" s="250"/>
      <c r="B1817" s="250"/>
      <c r="C1817" s="13"/>
      <c r="D1817" s="250"/>
      <c r="E1817" s="250"/>
      <c r="G1817" s="14"/>
      <c r="H1817" s="250"/>
      <c r="I1817" s="250"/>
      <c r="J1817" s="33"/>
      <c r="K1817" s="250"/>
      <c r="L1817" s="250"/>
      <c r="M1817" s="250"/>
      <c r="N1817" s="250"/>
      <c r="O1817" s="250"/>
      <c r="P1817" s="250"/>
      <c r="Q1817" s="13"/>
      <c r="R1817" s="250"/>
      <c r="S1817" s="250"/>
      <c r="U1817" s="14"/>
      <c r="V1817" s="250"/>
      <c r="W1817" s="250"/>
      <c r="X1817" s="33"/>
      <c r="Y1817" s="250"/>
      <c r="Z1817" s="250"/>
      <c r="AA1817" s="250"/>
      <c r="AC1817" s="277"/>
      <c r="AD1817" s="250"/>
      <c r="AE1817" s="13"/>
      <c r="AF1817" s="250"/>
      <c r="AG1817" s="250"/>
      <c r="AI1817" s="14"/>
      <c r="AJ1817" s="250"/>
      <c r="AK1817" s="250"/>
      <c r="AL1817" s="33"/>
      <c r="AM1817" s="250"/>
      <c r="AN1817" s="250"/>
      <c r="AO1817" s="250"/>
      <c r="AP1817" s="250"/>
      <c r="AQ1817" s="250"/>
      <c r="AR1817" s="15"/>
      <c r="AS1817" s="9"/>
      <c r="AT1817" s="9" t="str">
        <f t="shared" si="3365"/>
        <v/>
      </c>
      <c r="AU1817" s="9"/>
      <c r="AV1817" s="9" t="str">
        <f t="shared" si="3366"/>
        <v/>
      </c>
      <c r="AW1817" s="9"/>
      <c r="AX1817" s="9" t="str">
        <f t="shared" si="3367"/>
        <v/>
      </c>
      <c r="AY1817" s="9"/>
      <c r="AZ1817" s="90"/>
      <c r="BA1817" s="78" t="str">
        <f t="shared" si="3368"/>
        <v/>
      </c>
      <c r="BB1817" s="9" t="str">
        <f t="shared" si="3369"/>
        <v/>
      </c>
      <c r="BC1817" s="10" t="str">
        <f t="shared" si="3370"/>
        <v/>
      </c>
      <c r="BD1817" s="7"/>
      <c r="BE1817" s="250"/>
      <c r="BF1817" s="15"/>
      <c r="BG1817" s="9"/>
      <c r="BH1817" s="9" t="str">
        <f t="shared" si="3371"/>
        <v/>
      </c>
      <c r="BI1817" s="73"/>
      <c r="BJ1817" s="9" t="str">
        <f t="shared" si="3372"/>
        <v/>
      </c>
      <c r="BK1817" s="9"/>
      <c r="BL1817" s="9" t="str">
        <f t="shared" si="3373"/>
        <v/>
      </c>
      <c r="BM1817" s="9"/>
      <c r="BN1817" s="78" t="str">
        <f t="shared" si="3374"/>
        <v/>
      </c>
      <c r="BO1817" s="9" t="str">
        <f t="shared" si="3375"/>
        <v/>
      </c>
      <c r="BP1817" s="10" t="str">
        <f t="shared" si="3376"/>
        <v/>
      </c>
      <c r="BQ1817" s="7"/>
      <c r="BS1817" s="250"/>
      <c r="BT1817" s="15"/>
      <c r="BU1817" s="9"/>
      <c r="BV1817" s="9" t="str">
        <f t="shared" si="3377"/>
        <v/>
      </c>
      <c r="BW1817" s="9"/>
      <c r="BX1817" s="9" t="str">
        <f t="shared" si="3378"/>
        <v/>
      </c>
      <c r="BY1817" s="9"/>
      <c r="BZ1817" s="9" t="str">
        <f t="shared" si="3379"/>
        <v/>
      </c>
      <c r="CA1817" s="9"/>
      <c r="CB1817" s="78"/>
      <c r="CC1817" s="78" t="str">
        <f t="shared" si="3380"/>
        <v/>
      </c>
      <c r="CD1817" s="9" t="str">
        <f t="shared" si="3381"/>
        <v/>
      </c>
      <c r="CE1817" s="10" t="str">
        <f t="shared" si="3382"/>
        <v/>
      </c>
      <c r="CF1817" s="7"/>
      <c r="CH1817" s="15"/>
      <c r="CI1817" s="9"/>
      <c r="CJ1817" s="9" t="str">
        <f t="shared" si="3383"/>
        <v/>
      </c>
      <c r="CK1817" s="9"/>
      <c r="CL1817" s="9" t="str">
        <f t="shared" si="3384"/>
        <v/>
      </c>
      <c r="CM1817" s="9"/>
      <c r="CN1817" s="9" t="str">
        <f t="shared" si="3385"/>
        <v/>
      </c>
      <c r="CO1817" s="9"/>
      <c r="CP1817" s="78"/>
      <c r="CQ1817" s="78" t="str">
        <f t="shared" si="3386"/>
        <v/>
      </c>
      <c r="CR1817" s="9" t="str">
        <f t="shared" si="3387"/>
        <v/>
      </c>
      <c r="CS1817" s="10" t="str">
        <f t="shared" si="3388"/>
        <v/>
      </c>
      <c r="CT1817" s="7"/>
    </row>
    <row r="1818" spans="1:98" ht="15" customHeight="1">
      <c r="A1818" s="250"/>
      <c r="B1818" s="250"/>
      <c r="C1818" s="13"/>
      <c r="D1818" s="250"/>
      <c r="E1818" s="250"/>
      <c r="G1818" s="14"/>
      <c r="H1818" s="250"/>
      <c r="I1818" s="250"/>
      <c r="J1818" s="33"/>
      <c r="K1818" s="250"/>
      <c r="L1818" s="250"/>
      <c r="M1818" s="250"/>
      <c r="N1818" s="250"/>
      <c r="O1818" s="250"/>
      <c r="P1818" s="250"/>
      <c r="Q1818" s="13"/>
      <c r="R1818" s="250"/>
      <c r="S1818" s="250"/>
      <c r="U1818" s="14"/>
      <c r="V1818" s="250"/>
      <c r="W1818" s="250"/>
      <c r="X1818" s="33"/>
      <c r="Y1818" s="250"/>
      <c r="Z1818" s="250"/>
      <c r="AA1818" s="250"/>
      <c r="AC1818" s="277"/>
      <c r="AD1818" s="250"/>
      <c r="AE1818" s="13"/>
      <c r="AF1818" s="250"/>
      <c r="AG1818" s="250"/>
      <c r="AI1818" s="14"/>
      <c r="AJ1818" s="250"/>
      <c r="AK1818" s="250"/>
      <c r="AL1818" s="33"/>
      <c r="AM1818" s="250"/>
      <c r="AN1818" s="250"/>
      <c r="AO1818" s="250"/>
      <c r="AP1818" s="250"/>
      <c r="AQ1818" s="250"/>
      <c r="AR1818" s="15"/>
      <c r="AS1818" s="9"/>
      <c r="AT1818" s="9" t="str">
        <f t="shared" si="3365"/>
        <v/>
      </c>
      <c r="AU1818" s="9"/>
      <c r="AV1818" s="9" t="str">
        <f t="shared" si="3366"/>
        <v/>
      </c>
      <c r="AW1818" s="9"/>
      <c r="AX1818" s="9" t="str">
        <f t="shared" si="3367"/>
        <v/>
      </c>
      <c r="AY1818" s="9"/>
      <c r="AZ1818" s="90"/>
      <c r="BA1818" s="78" t="str">
        <f t="shared" si="3368"/>
        <v/>
      </c>
      <c r="BB1818" s="9" t="str">
        <f t="shared" si="3369"/>
        <v/>
      </c>
      <c r="BC1818" s="10" t="str">
        <f t="shared" si="3370"/>
        <v/>
      </c>
      <c r="BD1818" s="7"/>
      <c r="BE1818" s="250"/>
      <c r="BF1818" s="15"/>
      <c r="BG1818" s="9"/>
      <c r="BH1818" s="9" t="str">
        <f t="shared" si="3371"/>
        <v/>
      </c>
      <c r="BI1818" s="73"/>
      <c r="BJ1818" s="9" t="str">
        <f t="shared" si="3372"/>
        <v/>
      </c>
      <c r="BK1818" s="9"/>
      <c r="BL1818" s="9" t="str">
        <f t="shared" si="3373"/>
        <v/>
      </c>
      <c r="BM1818" s="9"/>
      <c r="BN1818" s="78" t="str">
        <f t="shared" si="3374"/>
        <v/>
      </c>
      <c r="BO1818" s="9" t="str">
        <f t="shared" si="3375"/>
        <v/>
      </c>
      <c r="BP1818" s="10" t="str">
        <f t="shared" si="3376"/>
        <v/>
      </c>
      <c r="BQ1818" s="7"/>
      <c r="BS1818" s="250"/>
      <c r="BT1818" s="15"/>
      <c r="BU1818" s="9"/>
      <c r="BV1818" s="9" t="str">
        <f t="shared" si="3377"/>
        <v/>
      </c>
      <c r="BW1818" s="9"/>
      <c r="BX1818" s="9" t="str">
        <f t="shared" si="3378"/>
        <v/>
      </c>
      <c r="BY1818" s="9"/>
      <c r="BZ1818" s="9" t="str">
        <f t="shared" si="3379"/>
        <v/>
      </c>
      <c r="CA1818" s="9"/>
      <c r="CB1818" s="78"/>
      <c r="CC1818" s="78" t="str">
        <f t="shared" si="3380"/>
        <v/>
      </c>
      <c r="CD1818" s="9" t="str">
        <f t="shared" si="3381"/>
        <v/>
      </c>
      <c r="CE1818" s="10" t="str">
        <f t="shared" si="3382"/>
        <v/>
      </c>
      <c r="CF1818" s="7"/>
      <c r="CH1818" s="15"/>
      <c r="CI1818" s="9"/>
      <c r="CJ1818" s="9" t="str">
        <f t="shared" si="3383"/>
        <v/>
      </c>
      <c r="CK1818" s="9"/>
      <c r="CL1818" s="9" t="str">
        <f t="shared" si="3384"/>
        <v/>
      </c>
      <c r="CM1818" s="9"/>
      <c r="CN1818" s="9" t="str">
        <f t="shared" si="3385"/>
        <v/>
      </c>
      <c r="CO1818" s="9"/>
      <c r="CP1818" s="78"/>
      <c r="CQ1818" s="78" t="str">
        <f t="shared" si="3386"/>
        <v/>
      </c>
      <c r="CR1818" s="9" t="str">
        <f t="shared" si="3387"/>
        <v/>
      </c>
      <c r="CS1818" s="10" t="str">
        <f t="shared" si="3388"/>
        <v/>
      </c>
      <c r="CT1818" s="7"/>
    </row>
    <row r="1819" spans="1:98" ht="15" customHeight="1">
      <c r="A1819" s="250"/>
      <c r="B1819" s="250"/>
      <c r="C1819" s="13"/>
      <c r="D1819" s="250"/>
      <c r="E1819" s="250"/>
      <c r="G1819" s="14"/>
      <c r="H1819" s="250"/>
      <c r="I1819" s="250"/>
      <c r="J1819" s="33"/>
      <c r="K1819" s="250"/>
      <c r="L1819" s="250"/>
      <c r="M1819" s="250"/>
      <c r="N1819" s="250"/>
      <c r="O1819" s="250"/>
      <c r="P1819" s="250"/>
      <c r="Q1819" s="13"/>
      <c r="R1819" s="250"/>
      <c r="S1819" s="250"/>
      <c r="U1819" s="14"/>
      <c r="V1819" s="250"/>
      <c r="W1819" s="250"/>
      <c r="X1819" s="33"/>
      <c r="Y1819" s="250"/>
      <c r="Z1819" s="250"/>
      <c r="AA1819" s="250"/>
      <c r="AC1819" s="277"/>
      <c r="AD1819" s="250"/>
      <c r="AE1819" s="13"/>
      <c r="AF1819" s="250"/>
      <c r="AG1819" s="250"/>
      <c r="AI1819" s="14"/>
      <c r="AJ1819" s="250"/>
      <c r="AK1819" s="250"/>
      <c r="AL1819" s="33"/>
      <c r="AM1819" s="250"/>
      <c r="AN1819" s="250"/>
      <c r="AO1819" s="250"/>
      <c r="AP1819" s="250"/>
      <c r="AQ1819" s="250"/>
      <c r="AR1819" s="15"/>
      <c r="AS1819" s="9"/>
      <c r="AT1819" s="9" t="str">
        <f t="shared" si="3365"/>
        <v/>
      </c>
      <c r="AU1819" s="9"/>
      <c r="AV1819" s="9" t="str">
        <f t="shared" si="3366"/>
        <v/>
      </c>
      <c r="AW1819" s="9"/>
      <c r="AX1819" s="9" t="str">
        <f t="shared" si="3367"/>
        <v/>
      </c>
      <c r="AY1819" s="9"/>
      <c r="AZ1819" s="90"/>
      <c r="BA1819" s="78" t="str">
        <f t="shared" si="3368"/>
        <v/>
      </c>
      <c r="BB1819" s="9" t="str">
        <f t="shared" si="3369"/>
        <v/>
      </c>
      <c r="BC1819" s="10" t="str">
        <f t="shared" si="3370"/>
        <v/>
      </c>
      <c r="BD1819" s="7"/>
      <c r="BE1819" s="250"/>
      <c r="BF1819" s="15"/>
      <c r="BG1819" s="9"/>
      <c r="BH1819" s="9" t="str">
        <f t="shared" si="3371"/>
        <v/>
      </c>
      <c r="BI1819" s="73"/>
      <c r="BJ1819" s="9" t="str">
        <f t="shared" si="3372"/>
        <v/>
      </c>
      <c r="BK1819" s="9"/>
      <c r="BL1819" s="9" t="str">
        <f t="shared" si="3373"/>
        <v/>
      </c>
      <c r="BM1819" s="9"/>
      <c r="BN1819" s="78" t="str">
        <f t="shared" si="3374"/>
        <v/>
      </c>
      <c r="BO1819" s="9" t="str">
        <f t="shared" si="3375"/>
        <v/>
      </c>
      <c r="BP1819" s="10" t="str">
        <f t="shared" si="3376"/>
        <v/>
      </c>
      <c r="BQ1819" s="7"/>
      <c r="BS1819" s="250"/>
      <c r="BT1819" s="15"/>
      <c r="BU1819" s="9"/>
      <c r="BV1819" s="9" t="str">
        <f t="shared" si="3377"/>
        <v/>
      </c>
      <c r="BW1819" s="9"/>
      <c r="BX1819" s="9" t="str">
        <f t="shared" si="3378"/>
        <v/>
      </c>
      <c r="BY1819" s="9"/>
      <c r="BZ1819" s="9" t="str">
        <f t="shared" si="3379"/>
        <v/>
      </c>
      <c r="CA1819" s="9"/>
      <c r="CB1819" s="78"/>
      <c r="CC1819" s="78" t="str">
        <f t="shared" si="3380"/>
        <v/>
      </c>
      <c r="CD1819" s="9" t="str">
        <f t="shared" si="3381"/>
        <v/>
      </c>
      <c r="CE1819" s="10" t="str">
        <f t="shared" si="3382"/>
        <v/>
      </c>
      <c r="CF1819" s="7"/>
      <c r="CH1819" s="15"/>
      <c r="CI1819" s="9"/>
      <c r="CJ1819" s="9" t="str">
        <f t="shared" si="3383"/>
        <v/>
      </c>
      <c r="CK1819" s="9"/>
      <c r="CL1819" s="9" t="str">
        <f t="shared" si="3384"/>
        <v/>
      </c>
      <c r="CM1819" s="9"/>
      <c r="CN1819" s="9" t="str">
        <f t="shared" si="3385"/>
        <v/>
      </c>
      <c r="CO1819" s="9"/>
      <c r="CP1819" s="78"/>
      <c r="CQ1819" s="78" t="str">
        <f t="shared" si="3386"/>
        <v/>
      </c>
      <c r="CR1819" s="9" t="str">
        <f t="shared" si="3387"/>
        <v/>
      </c>
      <c r="CS1819" s="10" t="str">
        <f t="shared" si="3388"/>
        <v/>
      </c>
      <c r="CT1819" s="7"/>
    </row>
    <row r="1820" spans="1:98" ht="15" customHeight="1">
      <c r="A1820" s="250"/>
      <c r="B1820" s="250"/>
      <c r="C1820" s="13"/>
      <c r="D1820" s="250"/>
      <c r="E1820" s="250"/>
      <c r="G1820" s="14"/>
      <c r="H1820" s="250"/>
      <c r="I1820" s="250"/>
      <c r="J1820" s="33"/>
      <c r="K1820" s="250"/>
      <c r="L1820" s="250"/>
      <c r="M1820" s="250"/>
      <c r="N1820" s="250"/>
      <c r="O1820" s="250"/>
      <c r="P1820" s="250"/>
      <c r="Q1820" s="13"/>
      <c r="R1820" s="250"/>
      <c r="S1820" s="250"/>
      <c r="U1820" s="14"/>
      <c r="V1820" s="250"/>
      <c r="W1820" s="250"/>
      <c r="X1820" s="33"/>
      <c r="Y1820" s="250"/>
      <c r="Z1820" s="250"/>
      <c r="AA1820" s="250"/>
      <c r="AC1820" s="277"/>
      <c r="AD1820" s="250"/>
      <c r="AE1820" s="13"/>
      <c r="AF1820" s="250"/>
      <c r="AG1820" s="250"/>
      <c r="AI1820" s="14"/>
      <c r="AJ1820" s="250"/>
      <c r="AK1820" s="250"/>
      <c r="AL1820" s="33"/>
      <c r="AM1820" s="250"/>
      <c r="AN1820" s="250"/>
      <c r="AO1820" s="250"/>
      <c r="AP1820" s="250"/>
      <c r="AQ1820" s="250"/>
      <c r="AR1820" s="15"/>
      <c r="AS1820" s="9"/>
      <c r="AT1820" s="9" t="str">
        <f t="shared" si="3365"/>
        <v/>
      </c>
      <c r="AU1820" s="9"/>
      <c r="AV1820" s="9" t="str">
        <f t="shared" si="3366"/>
        <v/>
      </c>
      <c r="AW1820" s="9"/>
      <c r="AX1820" s="9" t="str">
        <f t="shared" si="3367"/>
        <v/>
      </c>
      <c r="AY1820" s="9"/>
      <c r="AZ1820" s="62"/>
      <c r="BA1820" s="9"/>
      <c r="BB1820" s="9" t="str">
        <f t="shared" si="3369"/>
        <v/>
      </c>
      <c r="BC1820" s="10" t="str">
        <f t="shared" si="3370"/>
        <v/>
      </c>
      <c r="BD1820" s="7"/>
      <c r="BE1820" s="250"/>
      <c r="BF1820" s="15"/>
      <c r="BG1820" s="9"/>
      <c r="BH1820" s="9" t="str">
        <f t="shared" si="3371"/>
        <v/>
      </c>
      <c r="BI1820" s="73"/>
      <c r="BJ1820" s="9" t="str">
        <f t="shared" si="3372"/>
        <v/>
      </c>
      <c r="BK1820" s="9"/>
      <c r="BL1820" s="9" t="str">
        <f t="shared" si="3373"/>
        <v/>
      </c>
      <c r="BM1820" s="9"/>
      <c r="BN1820" s="9"/>
      <c r="BO1820" s="9" t="str">
        <f t="shared" si="3375"/>
        <v/>
      </c>
      <c r="BP1820" s="10" t="str">
        <f t="shared" si="3376"/>
        <v/>
      </c>
      <c r="BQ1820" s="7"/>
      <c r="BS1820" s="250"/>
      <c r="BT1820" s="15"/>
      <c r="BU1820" s="9"/>
      <c r="BV1820" s="9" t="str">
        <f t="shared" si="3377"/>
        <v/>
      </c>
      <c r="BW1820" s="9"/>
      <c r="BX1820" s="9" t="str">
        <f t="shared" si="3378"/>
        <v/>
      </c>
      <c r="BY1820" s="9"/>
      <c r="BZ1820" s="9" t="str">
        <f t="shared" si="3379"/>
        <v/>
      </c>
      <c r="CA1820" s="9"/>
      <c r="CB1820" s="9"/>
      <c r="CC1820" s="9"/>
      <c r="CD1820" s="9" t="str">
        <f t="shared" si="3381"/>
        <v/>
      </c>
      <c r="CE1820" s="10" t="str">
        <f t="shared" si="3382"/>
        <v/>
      </c>
      <c r="CF1820" s="7"/>
      <c r="CH1820" s="15"/>
      <c r="CI1820" s="9"/>
      <c r="CJ1820" s="9" t="str">
        <f t="shared" si="3383"/>
        <v/>
      </c>
      <c r="CK1820" s="9"/>
      <c r="CL1820" s="9" t="str">
        <f t="shared" si="3384"/>
        <v/>
      </c>
      <c r="CM1820" s="9"/>
      <c r="CN1820" s="9" t="str">
        <f t="shared" si="3385"/>
        <v/>
      </c>
      <c r="CO1820" s="9"/>
      <c r="CP1820" s="9"/>
      <c r="CQ1820" s="9"/>
      <c r="CR1820" s="9" t="str">
        <f t="shared" si="3387"/>
        <v/>
      </c>
      <c r="CS1820" s="10" t="str">
        <f t="shared" si="3388"/>
        <v/>
      </c>
      <c r="CT1820" s="7"/>
    </row>
    <row r="1821" spans="1:98" ht="15" customHeight="1">
      <c r="A1821" s="250"/>
      <c r="B1821" s="250"/>
      <c r="C1821" s="13"/>
      <c r="D1821" s="250"/>
      <c r="E1821" s="250"/>
      <c r="G1821" s="14"/>
      <c r="H1821" s="250"/>
      <c r="I1821" s="250"/>
      <c r="J1821" s="33"/>
      <c r="K1821" s="250"/>
      <c r="L1821" s="250"/>
      <c r="M1821" s="250"/>
      <c r="N1821" s="250"/>
      <c r="O1821" s="250"/>
      <c r="P1821" s="250"/>
      <c r="Q1821" s="13"/>
      <c r="R1821" s="250"/>
      <c r="S1821" s="250"/>
      <c r="U1821" s="14"/>
      <c r="V1821" s="250"/>
      <c r="W1821" s="250"/>
      <c r="X1821" s="33"/>
      <c r="Y1821" s="250"/>
      <c r="Z1821" s="250"/>
      <c r="AA1821" s="250"/>
      <c r="AC1821" s="277"/>
      <c r="AD1821" s="250"/>
      <c r="AE1821" s="13"/>
      <c r="AF1821" s="250"/>
      <c r="AG1821" s="250"/>
      <c r="AI1821" s="14"/>
      <c r="AJ1821" s="250"/>
      <c r="AK1821" s="250"/>
      <c r="AL1821" s="33"/>
      <c r="AM1821" s="250"/>
      <c r="AN1821" s="250"/>
      <c r="AO1821" s="250"/>
      <c r="AP1821" s="250"/>
      <c r="AQ1821" s="250"/>
      <c r="AR1821" s="15"/>
      <c r="AS1821" s="9"/>
      <c r="AT1821" s="9" t="str">
        <f t="shared" si="3365"/>
        <v/>
      </c>
      <c r="AU1821" s="9"/>
      <c r="AV1821" s="9" t="str">
        <f t="shared" si="3366"/>
        <v/>
      </c>
      <c r="AW1821" s="9"/>
      <c r="AX1821" s="9" t="str">
        <f t="shared" si="3367"/>
        <v/>
      </c>
      <c r="AY1821" s="9"/>
      <c r="AZ1821" s="62"/>
      <c r="BA1821" s="9"/>
      <c r="BB1821" s="9" t="str">
        <f t="shared" si="3369"/>
        <v/>
      </c>
      <c r="BC1821" s="10" t="str">
        <f t="shared" si="3370"/>
        <v/>
      </c>
      <c r="BE1821" s="250"/>
      <c r="BF1821" s="15"/>
      <c r="BG1821" s="9"/>
      <c r="BH1821" s="9" t="str">
        <f t="shared" si="3371"/>
        <v/>
      </c>
      <c r="BI1821" s="73"/>
      <c r="BJ1821" s="9" t="str">
        <f t="shared" si="3372"/>
        <v/>
      </c>
      <c r="BK1821" s="9"/>
      <c r="BL1821" s="9" t="str">
        <f t="shared" si="3373"/>
        <v/>
      </c>
      <c r="BM1821" s="9"/>
      <c r="BN1821" s="9"/>
      <c r="BO1821" s="9" t="str">
        <f t="shared" si="3375"/>
        <v/>
      </c>
      <c r="BP1821" s="10" t="str">
        <f t="shared" si="3376"/>
        <v/>
      </c>
      <c r="BQ1821" s="7"/>
      <c r="BS1821" s="250"/>
      <c r="BT1821" s="15"/>
      <c r="BU1821" s="9"/>
      <c r="BV1821" s="9" t="str">
        <f t="shared" si="3377"/>
        <v/>
      </c>
      <c r="BW1821" s="9"/>
      <c r="BX1821" s="9" t="str">
        <f t="shared" si="3378"/>
        <v/>
      </c>
      <c r="BY1821" s="9"/>
      <c r="BZ1821" s="9" t="str">
        <f t="shared" si="3379"/>
        <v/>
      </c>
      <c r="CA1821" s="9"/>
      <c r="CB1821" s="9"/>
      <c r="CC1821" s="9"/>
      <c r="CD1821" s="9" t="str">
        <f t="shared" si="3381"/>
        <v/>
      </c>
      <c r="CE1821" s="10" t="str">
        <f t="shared" si="3382"/>
        <v/>
      </c>
      <c r="CF1821" s="7"/>
      <c r="CH1821" s="15"/>
      <c r="CI1821" s="9"/>
      <c r="CJ1821" s="9" t="str">
        <f t="shared" si="3383"/>
        <v/>
      </c>
      <c r="CK1821" s="9"/>
      <c r="CL1821" s="9" t="str">
        <f t="shared" si="3384"/>
        <v/>
      </c>
      <c r="CM1821" s="9"/>
      <c r="CN1821" s="9" t="str">
        <f t="shared" si="3385"/>
        <v/>
      </c>
      <c r="CO1821" s="9"/>
      <c r="CP1821" s="9"/>
      <c r="CQ1821" s="9"/>
      <c r="CR1821" s="9" t="str">
        <f t="shared" si="3387"/>
        <v/>
      </c>
      <c r="CS1821" s="10" t="str">
        <f t="shared" si="3388"/>
        <v/>
      </c>
      <c r="CT1821" s="7"/>
    </row>
    <row r="1822" spans="1:98" ht="15" customHeight="1">
      <c r="A1822" s="250"/>
      <c r="B1822" s="250"/>
      <c r="C1822" s="13"/>
      <c r="D1822" s="250"/>
      <c r="E1822" s="250"/>
      <c r="G1822" s="14"/>
      <c r="H1822" s="250"/>
      <c r="I1822" s="250"/>
      <c r="J1822" s="33"/>
      <c r="K1822" s="250"/>
      <c r="L1822" s="250"/>
      <c r="M1822" s="250"/>
      <c r="N1822" s="250"/>
      <c r="O1822" s="250"/>
      <c r="P1822" s="250"/>
      <c r="Q1822" s="13"/>
      <c r="R1822" s="250"/>
      <c r="S1822" s="250"/>
      <c r="U1822" s="14"/>
      <c r="V1822" s="250"/>
      <c r="W1822" s="250"/>
      <c r="X1822" s="33"/>
      <c r="Y1822" s="250"/>
      <c r="Z1822" s="250"/>
      <c r="AA1822" s="250"/>
      <c r="AC1822" s="277"/>
      <c r="AD1822" s="250"/>
      <c r="AE1822" s="13"/>
      <c r="AF1822" s="250"/>
      <c r="AG1822" s="250"/>
      <c r="AI1822" s="14"/>
      <c r="AJ1822" s="250"/>
      <c r="AK1822" s="250"/>
      <c r="AL1822" s="33"/>
      <c r="AM1822" s="250"/>
      <c r="AN1822" s="250"/>
      <c r="AO1822" s="250"/>
      <c r="AP1822" s="250"/>
      <c r="AQ1822" s="250"/>
      <c r="AR1822" s="15"/>
      <c r="AS1822" s="9"/>
      <c r="AT1822" s="9" t="str">
        <f t="shared" si="3365"/>
        <v/>
      </c>
      <c r="AU1822" s="9"/>
      <c r="AV1822" s="9" t="str">
        <f t="shared" si="3366"/>
        <v/>
      </c>
      <c r="AW1822" s="9"/>
      <c r="AX1822" s="9" t="str">
        <f t="shared" si="3367"/>
        <v/>
      </c>
      <c r="AY1822" s="9"/>
      <c r="AZ1822" s="62"/>
      <c r="BA1822" s="9"/>
      <c r="BB1822" s="9" t="str">
        <f t="shared" si="3369"/>
        <v/>
      </c>
      <c r="BC1822" s="10" t="str">
        <f t="shared" si="3370"/>
        <v/>
      </c>
      <c r="BE1822" s="250"/>
      <c r="BF1822" s="15"/>
      <c r="BG1822" s="9"/>
      <c r="BH1822" s="9" t="str">
        <f t="shared" si="3371"/>
        <v/>
      </c>
      <c r="BI1822" s="73"/>
      <c r="BJ1822" s="9" t="str">
        <f t="shared" si="3372"/>
        <v/>
      </c>
      <c r="BK1822" s="9"/>
      <c r="BL1822" s="9" t="str">
        <f t="shared" si="3373"/>
        <v/>
      </c>
      <c r="BM1822" s="9"/>
      <c r="BN1822" s="9"/>
      <c r="BO1822" s="9" t="str">
        <f t="shared" si="3375"/>
        <v/>
      </c>
      <c r="BP1822" s="10" t="str">
        <f t="shared" si="3376"/>
        <v/>
      </c>
      <c r="BQ1822" s="7"/>
      <c r="BS1822" s="250"/>
      <c r="BT1822" s="15"/>
      <c r="BU1822" s="9"/>
      <c r="BV1822" s="9" t="str">
        <f t="shared" si="3377"/>
        <v/>
      </c>
      <c r="BW1822" s="9"/>
      <c r="BX1822" s="9" t="str">
        <f t="shared" si="3378"/>
        <v/>
      </c>
      <c r="BY1822" s="9"/>
      <c r="BZ1822" s="9" t="str">
        <f t="shared" si="3379"/>
        <v/>
      </c>
      <c r="CA1822" s="9"/>
      <c r="CB1822" s="9"/>
      <c r="CC1822" s="9"/>
      <c r="CD1822" s="9" t="str">
        <f t="shared" si="3381"/>
        <v/>
      </c>
      <c r="CE1822" s="10" t="str">
        <f t="shared" si="3382"/>
        <v/>
      </c>
      <c r="CF1822" s="7"/>
      <c r="CH1822" s="15"/>
      <c r="CI1822" s="9"/>
      <c r="CJ1822" s="9" t="str">
        <f t="shared" si="3383"/>
        <v/>
      </c>
      <c r="CK1822" s="9"/>
      <c r="CL1822" s="9" t="str">
        <f t="shared" si="3384"/>
        <v/>
      </c>
      <c r="CM1822" s="9"/>
      <c r="CN1822" s="9" t="str">
        <f t="shared" si="3385"/>
        <v/>
      </c>
      <c r="CO1822" s="9"/>
      <c r="CP1822" s="9"/>
      <c r="CQ1822" s="9"/>
      <c r="CR1822" s="9" t="str">
        <f t="shared" si="3387"/>
        <v/>
      </c>
      <c r="CS1822" s="10" t="str">
        <f t="shared" si="3388"/>
        <v/>
      </c>
      <c r="CT1822" s="7"/>
    </row>
    <row r="1823" spans="1:98" ht="15" customHeight="1">
      <c r="A1823" s="250"/>
      <c r="B1823" s="250"/>
      <c r="C1823" s="13"/>
      <c r="D1823" s="250"/>
      <c r="E1823" s="250"/>
      <c r="G1823" s="14"/>
      <c r="H1823" s="250"/>
      <c r="I1823" s="250"/>
      <c r="J1823" s="33"/>
      <c r="K1823" s="250"/>
      <c r="L1823" s="250"/>
      <c r="M1823" s="250"/>
      <c r="N1823" s="250"/>
      <c r="O1823" s="250"/>
      <c r="P1823" s="250"/>
      <c r="Q1823" s="13"/>
      <c r="R1823" s="250"/>
      <c r="S1823" s="250"/>
      <c r="U1823" s="14"/>
      <c r="V1823" s="250"/>
      <c r="W1823" s="250"/>
      <c r="X1823" s="33"/>
      <c r="Y1823" s="250"/>
      <c r="Z1823" s="250"/>
      <c r="AA1823" s="250"/>
      <c r="AC1823" s="277"/>
      <c r="AD1823" s="250"/>
      <c r="AE1823" s="13"/>
      <c r="AF1823" s="250"/>
      <c r="AG1823" s="250"/>
      <c r="AI1823" s="14"/>
      <c r="AJ1823" s="250"/>
      <c r="AK1823" s="250"/>
      <c r="AL1823" s="33"/>
      <c r="AM1823" s="250"/>
      <c r="AN1823" s="250"/>
      <c r="AO1823" s="250"/>
      <c r="AP1823" s="250"/>
      <c r="AQ1823" s="250"/>
      <c r="AR1823" s="15"/>
      <c r="AS1823" s="9"/>
      <c r="AT1823" s="9" t="str">
        <f t="shared" si="3365"/>
        <v/>
      </c>
      <c r="AU1823" s="9"/>
      <c r="AV1823" s="9" t="str">
        <f t="shared" si="3366"/>
        <v/>
      </c>
      <c r="AW1823" s="9"/>
      <c r="AX1823" s="9" t="str">
        <f t="shared" si="3367"/>
        <v/>
      </c>
      <c r="AY1823" s="9"/>
      <c r="AZ1823" s="62"/>
      <c r="BA1823" s="9"/>
      <c r="BB1823" s="9" t="str">
        <f t="shared" si="3369"/>
        <v/>
      </c>
      <c r="BC1823" s="10" t="str">
        <f t="shared" si="3370"/>
        <v/>
      </c>
      <c r="BE1823" s="250"/>
      <c r="BF1823" s="15"/>
      <c r="BG1823" s="9"/>
      <c r="BH1823" s="9" t="str">
        <f t="shared" si="3371"/>
        <v/>
      </c>
      <c r="BI1823" s="73"/>
      <c r="BJ1823" s="9" t="str">
        <f t="shared" si="3372"/>
        <v/>
      </c>
      <c r="BK1823" s="9"/>
      <c r="BL1823" s="9" t="str">
        <f t="shared" si="3373"/>
        <v/>
      </c>
      <c r="BM1823" s="9"/>
      <c r="BN1823" s="9"/>
      <c r="BO1823" s="9" t="str">
        <f t="shared" si="3375"/>
        <v/>
      </c>
      <c r="BP1823" s="10" t="str">
        <f t="shared" si="3376"/>
        <v/>
      </c>
      <c r="BQ1823" s="7"/>
      <c r="BS1823" s="250"/>
      <c r="BT1823" s="15"/>
      <c r="BU1823" s="9"/>
      <c r="BV1823" s="9" t="str">
        <f t="shared" si="3377"/>
        <v/>
      </c>
      <c r="BW1823" s="9"/>
      <c r="BX1823" s="9" t="str">
        <f t="shared" si="3378"/>
        <v/>
      </c>
      <c r="BY1823" s="9"/>
      <c r="BZ1823" s="9" t="str">
        <f t="shared" si="3379"/>
        <v/>
      </c>
      <c r="CA1823" s="9"/>
      <c r="CB1823" s="9"/>
      <c r="CC1823" s="9"/>
      <c r="CD1823" s="9" t="str">
        <f t="shared" si="3381"/>
        <v/>
      </c>
      <c r="CE1823" s="10" t="str">
        <f t="shared" si="3382"/>
        <v/>
      </c>
      <c r="CF1823" s="7"/>
      <c r="CH1823" s="15"/>
      <c r="CI1823" s="9"/>
      <c r="CJ1823" s="9" t="str">
        <f t="shared" si="3383"/>
        <v/>
      </c>
      <c r="CK1823" s="9"/>
      <c r="CL1823" s="9" t="str">
        <f t="shared" si="3384"/>
        <v/>
      </c>
      <c r="CM1823" s="9"/>
      <c r="CN1823" s="9" t="str">
        <f t="shared" si="3385"/>
        <v/>
      </c>
      <c r="CO1823" s="9"/>
      <c r="CP1823" s="9"/>
      <c r="CQ1823" s="9"/>
      <c r="CR1823" s="9" t="str">
        <f t="shared" si="3387"/>
        <v/>
      </c>
      <c r="CS1823" s="10" t="str">
        <f t="shared" si="3388"/>
        <v/>
      </c>
      <c r="CT1823" s="7"/>
    </row>
    <row r="1824" spans="1:98" ht="15" customHeight="1">
      <c r="A1824" s="250"/>
      <c r="B1824" s="250"/>
      <c r="C1824" s="13"/>
      <c r="D1824" s="250"/>
      <c r="E1824" s="250"/>
      <c r="G1824" s="14"/>
      <c r="H1824" s="250"/>
      <c r="I1824" s="250"/>
      <c r="J1824" s="33"/>
      <c r="K1824" s="250"/>
      <c r="L1824" s="250"/>
      <c r="M1824" s="250"/>
      <c r="N1824" s="250"/>
      <c r="O1824" s="250"/>
      <c r="P1824" s="250"/>
      <c r="Q1824" s="13"/>
      <c r="R1824" s="250"/>
      <c r="S1824" s="250"/>
      <c r="U1824" s="14"/>
      <c r="V1824" s="250"/>
      <c r="W1824" s="250"/>
      <c r="X1824" s="33"/>
      <c r="Y1824" s="250"/>
      <c r="Z1824" s="250"/>
      <c r="AA1824" s="250"/>
      <c r="AC1824" s="277"/>
      <c r="AD1824" s="250"/>
      <c r="AE1824" s="13"/>
      <c r="AF1824" s="250"/>
      <c r="AG1824" s="250"/>
      <c r="AI1824" s="14"/>
      <c r="AJ1824" s="250"/>
      <c r="AK1824" s="250"/>
      <c r="AL1824" s="33"/>
      <c r="AM1824" s="250"/>
      <c r="AN1824" s="250"/>
      <c r="AO1824" s="250"/>
      <c r="AP1824" s="250"/>
      <c r="AQ1824" s="250"/>
      <c r="AR1824" s="15"/>
      <c r="AS1824" s="9"/>
      <c r="AT1824" s="9" t="str">
        <f t="shared" si="3365"/>
        <v/>
      </c>
      <c r="AU1824" s="9"/>
      <c r="AV1824" s="9" t="str">
        <f t="shared" si="3366"/>
        <v/>
      </c>
      <c r="AW1824" s="9"/>
      <c r="AX1824" s="9" t="str">
        <f t="shared" si="3367"/>
        <v/>
      </c>
      <c r="AY1824" s="9"/>
      <c r="AZ1824" s="62"/>
      <c r="BA1824" s="9"/>
      <c r="BB1824" s="9" t="str">
        <f t="shared" si="3369"/>
        <v/>
      </c>
      <c r="BC1824" s="10" t="str">
        <f t="shared" si="3370"/>
        <v/>
      </c>
      <c r="BE1824" s="250"/>
      <c r="BF1824" s="15"/>
      <c r="BG1824" s="9"/>
      <c r="BH1824" s="9" t="str">
        <f t="shared" si="3371"/>
        <v/>
      </c>
      <c r="BI1824" s="73"/>
      <c r="BJ1824" s="9" t="str">
        <f t="shared" si="3372"/>
        <v/>
      </c>
      <c r="BK1824" s="9"/>
      <c r="BL1824" s="9" t="str">
        <f t="shared" si="3373"/>
        <v/>
      </c>
      <c r="BM1824" s="9"/>
      <c r="BN1824" s="9"/>
      <c r="BO1824" s="9" t="str">
        <f t="shared" si="3375"/>
        <v/>
      </c>
      <c r="BP1824" s="10" t="str">
        <f t="shared" si="3376"/>
        <v/>
      </c>
      <c r="BQ1824" s="7"/>
      <c r="BS1824" s="250"/>
      <c r="BT1824" s="15"/>
      <c r="BU1824" s="9"/>
      <c r="BV1824" s="9" t="str">
        <f t="shared" si="3377"/>
        <v/>
      </c>
      <c r="BW1824" s="9"/>
      <c r="BX1824" s="9" t="str">
        <f t="shared" si="3378"/>
        <v/>
      </c>
      <c r="BY1824" s="9"/>
      <c r="BZ1824" s="9" t="str">
        <f t="shared" si="3379"/>
        <v/>
      </c>
      <c r="CA1824" s="9"/>
      <c r="CB1824" s="9"/>
      <c r="CC1824" s="9"/>
      <c r="CD1824" s="9" t="str">
        <f t="shared" si="3381"/>
        <v/>
      </c>
      <c r="CE1824" s="10" t="str">
        <f t="shared" si="3382"/>
        <v/>
      </c>
      <c r="CF1824" s="7"/>
      <c r="CH1824" s="15"/>
      <c r="CI1824" s="9"/>
      <c r="CJ1824" s="9" t="str">
        <f t="shared" si="3383"/>
        <v/>
      </c>
      <c r="CK1824" s="9"/>
      <c r="CL1824" s="9" t="str">
        <f t="shared" si="3384"/>
        <v/>
      </c>
      <c r="CM1824" s="9"/>
      <c r="CN1824" s="9" t="str">
        <f t="shared" si="3385"/>
        <v/>
      </c>
      <c r="CO1824" s="9"/>
      <c r="CP1824" s="9"/>
      <c r="CQ1824" s="9"/>
      <c r="CR1824" s="9" t="str">
        <f t="shared" si="3387"/>
        <v/>
      </c>
      <c r="CS1824" s="10" t="str">
        <f t="shared" si="3388"/>
        <v/>
      </c>
      <c r="CT1824" s="7"/>
    </row>
    <row r="1825" spans="1:98" ht="15" customHeight="1">
      <c r="A1825" s="250"/>
      <c r="B1825" s="250"/>
      <c r="C1825" s="13"/>
      <c r="D1825" s="250"/>
      <c r="E1825" s="250"/>
      <c r="G1825" s="14"/>
      <c r="H1825" s="250"/>
      <c r="I1825" s="250"/>
      <c r="J1825" s="33"/>
      <c r="K1825" s="250"/>
      <c r="L1825" s="250"/>
      <c r="M1825" s="250"/>
      <c r="N1825" s="250"/>
      <c r="O1825" s="250"/>
      <c r="P1825" s="250"/>
      <c r="Q1825" s="13"/>
      <c r="R1825" s="250"/>
      <c r="S1825" s="250"/>
      <c r="U1825" s="14"/>
      <c r="V1825" s="250"/>
      <c r="W1825" s="250"/>
      <c r="X1825" s="33"/>
      <c r="Y1825" s="250"/>
      <c r="Z1825" s="250"/>
      <c r="AA1825" s="250"/>
      <c r="AC1825" s="277"/>
      <c r="AD1825" s="250"/>
      <c r="AE1825" s="13"/>
      <c r="AF1825" s="250"/>
      <c r="AG1825" s="250"/>
      <c r="AI1825" s="14"/>
      <c r="AJ1825" s="250"/>
      <c r="AK1825" s="250"/>
      <c r="AL1825" s="33"/>
      <c r="AM1825" s="250"/>
      <c r="AN1825" s="250"/>
      <c r="AO1825" s="250"/>
      <c r="AP1825" s="250"/>
      <c r="AQ1825" s="250"/>
      <c r="AR1825" s="15"/>
      <c r="AS1825" s="9"/>
      <c r="AT1825" s="9" t="str">
        <f t="shared" si="3365"/>
        <v/>
      </c>
      <c r="AU1825" s="9"/>
      <c r="AV1825" s="9" t="str">
        <f t="shared" si="3366"/>
        <v/>
      </c>
      <c r="AW1825" s="9"/>
      <c r="AX1825" s="9" t="str">
        <f t="shared" si="3367"/>
        <v/>
      </c>
      <c r="AY1825" s="9"/>
      <c r="AZ1825" s="62"/>
      <c r="BA1825" s="9"/>
      <c r="BB1825" s="9" t="str">
        <f t="shared" si="3369"/>
        <v/>
      </c>
      <c r="BC1825" s="10" t="str">
        <f t="shared" si="3370"/>
        <v/>
      </c>
      <c r="BE1825" s="250"/>
      <c r="BF1825" s="15"/>
      <c r="BG1825" s="9"/>
      <c r="BH1825" s="9" t="str">
        <f t="shared" si="3371"/>
        <v/>
      </c>
      <c r="BI1825" s="73"/>
      <c r="BJ1825" s="9" t="str">
        <f t="shared" si="3372"/>
        <v/>
      </c>
      <c r="BK1825" s="9"/>
      <c r="BL1825" s="9" t="str">
        <f t="shared" si="3373"/>
        <v/>
      </c>
      <c r="BM1825" s="9"/>
      <c r="BN1825" s="9"/>
      <c r="BO1825" s="9" t="str">
        <f t="shared" si="3375"/>
        <v/>
      </c>
      <c r="BP1825" s="10" t="str">
        <f t="shared" si="3376"/>
        <v/>
      </c>
      <c r="BQ1825" s="7"/>
      <c r="BS1825" s="250"/>
      <c r="BT1825" s="15"/>
      <c r="BU1825" s="9"/>
      <c r="BV1825" s="9" t="str">
        <f t="shared" si="3377"/>
        <v/>
      </c>
      <c r="BW1825" s="9"/>
      <c r="BX1825" s="9" t="str">
        <f t="shared" si="3378"/>
        <v/>
      </c>
      <c r="BY1825" s="9"/>
      <c r="BZ1825" s="9" t="str">
        <f t="shared" si="3379"/>
        <v/>
      </c>
      <c r="CA1825" s="9"/>
      <c r="CB1825" s="9"/>
      <c r="CC1825" s="9"/>
      <c r="CD1825" s="9" t="str">
        <f t="shared" si="3381"/>
        <v/>
      </c>
      <c r="CE1825" s="10" t="str">
        <f t="shared" si="3382"/>
        <v/>
      </c>
      <c r="CF1825" s="7"/>
      <c r="CH1825" s="15"/>
      <c r="CI1825" s="9"/>
      <c r="CJ1825" s="9" t="str">
        <f t="shared" si="3383"/>
        <v/>
      </c>
      <c r="CK1825" s="9"/>
      <c r="CL1825" s="9" t="str">
        <f t="shared" si="3384"/>
        <v/>
      </c>
      <c r="CM1825" s="9"/>
      <c r="CN1825" s="9" t="str">
        <f t="shared" si="3385"/>
        <v/>
      </c>
      <c r="CO1825" s="9"/>
      <c r="CP1825" s="9"/>
      <c r="CQ1825" s="9"/>
      <c r="CR1825" s="9" t="str">
        <f t="shared" si="3387"/>
        <v/>
      </c>
      <c r="CS1825" s="10" t="str">
        <f t="shared" si="3388"/>
        <v/>
      </c>
      <c r="CT1825" s="7"/>
    </row>
    <row r="1826" spans="1:98" ht="15" customHeight="1">
      <c r="A1826" s="250"/>
      <c r="B1826" s="250"/>
      <c r="C1826" s="13"/>
      <c r="D1826" s="250"/>
      <c r="E1826" s="250"/>
      <c r="G1826" s="14"/>
      <c r="H1826" s="250"/>
      <c r="I1826" s="250"/>
      <c r="J1826" s="33"/>
      <c r="K1826" s="250"/>
      <c r="L1826" s="250"/>
      <c r="M1826" s="250"/>
      <c r="N1826" s="250"/>
      <c r="O1826" s="250"/>
      <c r="P1826" s="250"/>
      <c r="Q1826" s="13"/>
      <c r="R1826" s="250"/>
      <c r="S1826" s="250"/>
      <c r="U1826" s="14"/>
      <c r="V1826" s="250"/>
      <c r="W1826" s="250"/>
      <c r="X1826" s="33"/>
      <c r="Y1826" s="250"/>
      <c r="Z1826" s="250"/>
      <c r="AA1826" s="250"/>
      <c r="AC1826" s="277"/>
      <c r="AD1826" s="250"/>
      <c r="AE1826" s="13"/>
      <c r="AF1826" s="250"/>
      <c r="AG1826" s="250"/>
      <c r="AI1826" s="14"/>
      <c r="AJ1826" s="250"/>
      <c r="AK1826" s="250"/>
      <c r="AL1826" s="33"/>
      <c r="AM1826" s="250"/>
      <c r="AN1826" s="250"/>
      <c r="AO1826" s="250"/>
      <c r="AP1826" s="250"/>
      <c r="AQ1826" s="250"/>
      <c r="AR1826" s="15"/>
      <c r="AS1826" s="9"/>
      <c r="AT1826" s="9" t="str">
        <f t="shared" si="3365"/>
        <v/>
      </c>
      <c r="AU1826" s="9"/>
      <c r="AV1826" s="9" t="str">
        <f t="shared" si="3366"/>
        <v/>
      </c>
      <c r="AW1826" s="9"/>
      <c r="AX1826" s="9" t="str">
        <f t="shared" si="3367"/>
        <v/>
      </c>
      <c r="AY1826" s="9"/>
      <c r="AZ1826" s="62"/>
      <c r="BA1826" s="9"/>
      <c r="BB1826" s="9" t="str">
        <f t="shared" si="3369"/>
        <v/>
      </c>
      <c r="BC1826" s="10" t="str">
        <f t="shared" si="3370"/>
        <v/>
      </c>
      <c r="BE1826" s="250"/>
      <c r="BF1826" s="15"/>
      <c r="BG1826" s="9"/>
      <c r="BH1826" s="9" t="str">
        <f t="shared" si="3371"/>
        <v/>
      </c>
      <c r="BI1826" s="73"/>
      <c r="BJ1826" s="9" t="str">
        <f t="shared" si="3372"/>
        <v/>
      </c>
      <c r="BK1826" s="9"/>
      <c r="BL1826" s="9" t="str">
        <f t="shared" si="3373"/>
        <v/>
      </c>
      <c r="BM1826" s="9"/>
      <c r="BN1826" s="9"/>
      <c r="BO1826" s="9" t="str">
        <f t="shared" si="3375"/>
        <v/>
      </c>
      <c r="BP1826" s="10" t="str">
        <f t="shared" si="3376"/>
        <v/>
      </c>
      <c r="BQ1826" s="7"/>
      <c r="BS1826" s="250"/>
      <c r="BT1826" s="15"/>
      <c r="BU1826" s="9"/>
      <c r="BV1826" s="9" t="str">
        <f t="shared" si="3377"/>
        <v/>
      </c>
      <c r="BW1826" s="9"/>
      <c r="BX1826" s="9" t="str">
        <f t="shared" si="3378"/>
        <v/>
      </c>
      <c r="BY1826" s="9"/>
      <c r="BZ1826" s="9" t="str">
        <f t="shared" si="3379"/>
        <v/>
      </c>
      <c r="CA1826" s="9"/>
      <c r="CB1826" s="9"/>
      <c r="CC1826" s="9"/>
      <c r="CD1826" s="9" t="str">
        <f t="shared" si="3381"/>
        <v/>
      </c>
      <c r="CE1826" s="10" t="str">
        <f t="shared" si="3382"/>
        <v/>
      </c>
      <c r="CF1826" s="7"/>
      <c r="CH1826" s="15"/>
      <c r="CI1826" s="9"/>
      <c r="CJ1826" s="9" t="str">
        <f t="shared" si="3383"/>
        <v/>
      </c>
      <c r="CK1826" s="9"/>
      <c r="CL1826" s="9" t="str">
        <f t="shared" si="3384"/>
        <v/>
      </c>
      <c r="CM1826" s="9"/>
      <c r="CN1826" s="9" t="str">
        <f t="shared" si="3385"/>
        <v/>
      </c>
      <c r="CO1826" s="9"/>
      <c r="CP1826" s="9"/>
      <c r="CQ1826" s="9"/>
      <c r="CR1826" s="9" t="str">
        <f t="shared" si="3387"/>
        <v/>
      </c>
      <c r="CS1826" s="10" t="str">
        <f t="shared" si="3388"/>
        <v/>
      </c>
      <c r="CT1826" s="7"/>
    </row>
    <row r="1827" spans="1:98" ht="15" customHeight="1">
      <c r="A1827" s="250"/>
      <c r="B1827" s="250"/>
      <c r="C1827" s="13"/>
      <c r="D1827" s="250"/>
      <c r="E1827" s="250"/>
      <c r="G1827" s="14"/>
      <c r="H1827" s="250"/>
      <c r="I1827" s="250"/>
      <c r="J1827" s="33"/>
      <c r="K1827" s="250"/>
      <c r="L1827" s="250"/>
      <c r="M1827" s="250"/>
      <c r="N1827" s="250"/>
      <c r="O1827" s="250"/>
      <c r="P1827" s="250"/>
      <c r="Q1827" s="13"/>
      <c r="R1827" s="250"/>
      <c r="S1827" s="250"/>
      <c r="U1827" s="14"/>
      <c r="V1827" s="250"/>
      <c r="W1827" s="250"/>
      <c r="X1827" s="33"/>
      <c r="Y1827" s="250"/>
      <c r="Z1827" s="250"/>
      <c r="AA1827" s="250"/>
      <c r="AC1827" s="277"/>
      <c r="AD1827" s="250"/>
      <c r="AE1827" s="13"/>
      <c r="AF1827" s="250"/>
      <c r="AG1827" s="250"/>
      <c r="AI1827" s="14"/>
      <c r="AJ1827" s="250"/>
      <c r="AK1827" s="250"/>
      <c r="AL1827" s="33"/>
      <c r="AM1827" s="250"/>
      <c r="AN1827" s="250"/>
      <c r="AO1827" s="250"/>
      <c r="AP1827" s="250"/>
      <c r="AQ1827" s="250"/>
      <c r="AR1827" s="15"/>
      <c r="AS1827" s="9"/>
      <c r="AT1827" s="9" t="str">
        <f t="shared" si="3365"/>
        <v/>
      </c>
      <c r="AU1827" s="9"/>
      <c r="AV1827" s="9" t="str">
        <f t="shared" si="3366"/>
        <v/>
      </c>
      <c r="AW1827" s="9"/>
      <c r="AX1827" s="9" t="str">
        <f t="shared" si="3367"/>
        <v/>
      </c>
      <c r="AY1827" s="9"/>
      <c r="AZ1827" s="62"/>
      <c r="BA1827" s="9"/>
      <c r="BB1827" s="9" t="str">
        <f t="shared" si="3369"/>
        <v/>
      </c>
      <c r="BC1827" s="10" t="str">
        <f t="shared" si="3370"/>
        <v/>
      </c>
      <c r="BE1827" s="250"/>
      <c r="BF1827" s="15"/>
      <c r="BG1827" s="9"/>
      <c r="BH1827" s="9" t="str">
        <f t="shared" si="3371"/>
        <v/>
      </c>
      <c r="BI1827" s="73"/>
      <c r="BJ1827" s="9" t="str">
        <f t="shared" si="3372"/>
        <v/>
      </c>
      <c r="BK1827" s="9"/>
      <c r="BL1827" s="9" t="str">
        <f t="shared" si="3373"/>
        <v/>
      </c>
      <c r="BM1827" s="9"/>
      <c r="BN1827" s="9"/>
      <c r="BO1827" s="9" t="str">
        <f t="shared" si="3375"/>
        <v/>
      </c>
      <c r="BP1827" s="10" t="str">
        <f t="shared" si="3376"/>
        <v/>
      </c>
      <c r="BQ1827" s="7"/>
      <c r="BS1827" s="250"/>
      <c r="BT1827" s="15"/>
      <c r="BU1827" s="9"/>
      <c r="BV1827" s="9" t="str">
        <f t="shared" si="3377"/>
        <v/>
      </c>
      <c r="BW1827" s="9"/>
      <c r="BX1827" s="9" t="str">
        <f t="shared" si="3378"/>
        <v/>
      </c>
      <c r="BY1827" s="9"/>
      <c r="BZ1827" s="9" t="str">
        <f t="shared" si="3379"/>
        <v/>
      </c>
      <c r="CA1827" s="9"/>
      <c r="CB1827" s="9"/>
      <c r="CC1827" s="9"/>
      <c r="CD1827" s="9" t="str">
        <f t="shared" si="3381"/>
        <v/>
      </c>
      <c r="CE1827" s="10" t="str">
        <f t="shared" si="3382"/>
        <v/>
      </c>
      <c r="CF1827" s="7"/>
      <c r="CH1827" s="15"/>
      <c r="CI1827" s="9"/>
      <c r="CJ1827" s="9" t="str">
        <f t="shared" si="3383"/>
        <v/>
      </c>
      <c r="CK1827" s="9"/>
      <c r="CL1827" s="9" t="str">
        <f t="shared" si="3384"/>
        <v/>
      </c>
      <c r="CM1827" s="9"/>
      <c r="CN1827" s="9" t="str">
        <f t="shared" si="3385"/>
        <v/>
      </c>
      <c r="CO1827" s="9"/>
      <c r="CP1827" s="9"/>
      <c r="CQ1827" s="9"/>
      <c r="CR1827" s="9" t="str">
        <f t="shared" si="3387"/>
        <v/>
      </c>
      <c r="CS1827" s="10" t="str">
        <f t="shared" si="3388"/>
        <v/>
      </c>
      <c r="CT1827" s="7"/>
    </row>
    <row r="1828" spans="1:98" ht="15" customHeight="1">
      <c r="A1828" s="250"/>
      <c r="B1828" s="250"/>
      <c r="C1828" s="13"/>
      <c r="D1828" s="250"/>
      <c r="E1828" s="250"/>
      <c r="G1828" s="14"/>
      <c r="H1828" s="250"/>
      <c r="I1828" s="250"/>
      <c r="J1828" s="33"/>
      <c r="K1828" s="250"/>
      <c r="L1828" s="250"/>
      <c r="M1828" s="250"/>
      <c r="N1828" s="250"/>
      <c r="O1828" s="250"/>
      <c r="P1828" s="250"/>
      <c r="Q1828" s="13"/>
      <c r="R1828" s="250"/>
      <c r="S1828" s="250"/>
      <c r="U1828" s="14"/>
      <c r="V1828" s="250"/>
      <c r="W1828" s="250"/>
      <c r="X1828" s="33"/>
      <c r="Y1828" s="250"/>
      <c r="Z1828" s="250"/>
      <c r="AA1828" s="250"/>
      <c r="AC1828" s="277"/>
      <c r="AD1828" s="250"/>
      <c r="AE1828" s="13"/>
      <c r="AF1828" s="250"/>
      <c r="AG1828" s="250"/>
      <c r="AI1828" s="14"/>
      <c r="AJ1828" s="250"/>
      <c r="AK1828" s="250"/>
      <c r="AL1828" s="33"/>
      <c r="AM1828" s="250"/>
      <c r="AN1828" s="250"/>
      <c r="AO1828" s="250"/>
      <c r="AP1828" s="250"/>
      <c r="AQ1828" s="250"/>
      <c r="AR1828" s="15"/>
      <c r="AS1828" s="9"/>
      <c r="AT1828" s="9" t="str">
        <f t="shared" si="3365"/>
        <v/>
      </c>
      <c r="AU1828" s="9"/>
      <c r="AV1828" s="9" t="str">
        <f t="shared" si="3366"/>
        <v/>
      </c>
      <c r="AW1828" s="9"/>
      <c r="AX1828" s="9" t="str">
        <f t="shared" si="3367"/>
        <v/>
      </c>
      <c r="AY1828" s="9"/>
      <c r="AZ1828" s="62"/>
      <c r="BA1828" s="9"/>
      <c r="BB1828" s="9" t="str">
        <f t="shared" si="3369"/>
        <v/>
      </c>
      <c r="BC1828" s="10" t="str">
        <f t="shared" si="3370"/>
        <v/>
      </c>
      <c r="BE1828" s="250"/>
      <c r="BF1828" s="15"/>
      <c r="BG1828" s="9"/>
      <c r="BH1828" s="9" t="str">
        <f t="shared" si="3371"/>
        <v/>
      </c>
      <c r="BI1828" s="73"/>
      <c r="BJ1828" s="9" t="str">
        <f t="shared" si="3372"/>
        <v/>
      </c>
      <c r="BK1828" s="9"/>
      <c r="BL1828" s="9" t="str">
        <f t="shared" si="3373"/>
        <v/>
      </c>
      <c r="BM1828" s="9"/>
      <c r="BN1828" s="9"/>
      <c r="BO1828" s="9" t="str">
        <f t="shared" si="3375"/>
        <v/>
      </c>
      <c r="BP1828" s="10" t="str">
        <f t="shared" si="3376"/>
        <v/>
      </c>
      <c r="BQ1828" s="7"/>
      <c r="BS1828" s="250"/>
      <c r="BT1828" s="15"/>
      <c r="BU1828" s="9"/>
      <c r="BV1828" s="9" t="str">
        <f t="shared" si="3377"/>
        <v/>
      </c>
      <c r="BW1828" s="9"/>
      <c r="BX1828" s="9" t="str">
        <f t="shared" si="3378"/>
        <v/>
      </c>
      <c r="BY1828" s="9"/>
      <c r="BZ1828" s="9" t="str">
        <f t="shared" si="3379"/>
        <v/>
      </c>
      <c r="CA1828" s="9"/>
      <c r="CB1828" s="9"/>
      <c r="CC1828" s="9"/>
      <c r="CD1828" s="9" t="str">
        <f t="shared" si="3381"/>
        <v/>
      </c>
      <c r="CE1828" s="10" t="str">
        <f t="shared" si="3382"/>
        <v/>
      </c>
      <c r="CF1828" s="7"/>
      <c r="CH1828" s="15"/>
      <c r="CI1828" s="9"/>
      <c r="CJ1828" s="9" t="str">
        <f t="shared" si="3383"/>
        <v/>
      </c>
      <c r="CK1828" s="9"/>
      <c r="CL1828" s="9" t="str">
        <f t="shared" si="3384"/>
        <v/>
      </c>
      <c r="CM1828" s="9"/>
      <c r="CN1828" s="9" t="str">
        <f t="shared" si="3385"/>
        <v/>
      </c>
      <c r="CO1828" s="9"/>
      <c r="CP1828" s="9"/>
      <c r="CQ1828" s="9"/>
      <c r="CR1828" s="9" t="str">
        <f t="shared" si="3387"/>
        <v/>
      </c>
      <c r="CS1828" s="10" t="str">
        <f t="shared" si="3388"/>
        <v/>
      </c>
      <c r="CT1828" s="7"/>
    </row>
    <row r="1829" spans="1:98" ht="15" customHeight="1">
      <c r="A1829" s="250"/>
      <c r="B1829" s="250"/>
      <c r="C1829" s="13"/>
      <c r="D1829" s="250"/>
      <c r="E1829" s="250"/>
      <c r="G1829" s="14"/>
      <c r="H1829" s="250"/>
      <c r="I1829" s="250"/>
      <c r="J1829" s="33"/>
      <c r="K1829" s="250"/>
      <c r="L1829" s="250"/>
      <c r="M1829" s="250"/>
      <c r="N1829" s="250"/>
      <c r="O1829" s="250"/>
      <c r="P1829" s="250"/>
      <c r="Q1829" s="13"/>
      <c r="R1829" s="250"/>
      <c r="S1829" s="250"/>
      <c r="U1829" s="14"/>
      <c r="V1829" s="250"/>
      <c r="W1829" s="250"/>
      <c r="X1829" s="33"/>
      <c r="Y1829" s="250"/>
      <c r="Z1829" s="250"/>
      <c r="AA1829" s="250"/>
      <c r="AC1829" s="277"/>
      <c r="AD1829" s="250"/>
      <c r="AE1829" s="13"/>
      <c r="AF1829" s="250"/>
      <c r="AG1829" s="250"/>
      <c r="AI1829" s="14"/>
      <c r="AJ1829" s="250"/>
      <c r="AK1829" s="250"/>
      <c r="AL1829" s="33"/>
      <c r="AM1829" s="250"/>
      <c r="AN1829" s="250"/>
      <c r="AO1829" s="250"/>
      <c r="AP1829" s="250"/>
      <c r="AQ1829" s="250"/>
      <c r="AR1829" s="15"/>
      <c r="AS1829" s="9"/>
      <c r="AT1829" s="9" t="str">
        <f t="shared" si="3365"/>
        <v/>
      </c>
      <c r="AU1829" s="9"/>
      <c r="AV1829" s="9" t="str">
        <f t="shared" si="3366"/>
        <v/>
      </c>
      <c r="AW1829" s="9"/>
      <c r="AX1829" s="9" t="str">
        <f t="shared" si="3367"/>
        <v/>
      </c>
      <c r="AY1829" s="9"/>
      <c r="AZ1829" s="62"/>
      <c r="BA1829" s="9"/>
      <c r="BB1829" s="9" t="str">
        <f t="shared" si="3369"/>
        <v/>
      </c>
      <c r="BC1829" s="10" t="str">
        <f t="shared" si="3370"/>
        <v/>
      </c>
      <c r="BE1829" s="250"/>
      <c r="BF1829" s="15"/>
      <c r="BG1829" s="9"/>
      <c r="BH1829" s="9" t="str">
        <f t="shared" si="3371"/>
        <v/>
      </c>
      <c r="BI1829" s="73"/>
      <c r="BJ1829" s="9" t="str">
        <f t="shared" si="3372"/>
        <v/>
      </c>
      <c r="BK1829" s="9"/>
      <c r="BL1829" s="9" t="str">
        <f t="shared" si="3373"/>
        <v/>
      </c>
      <c r="BM1829" s="9"/>
      <c r="BN1829" s="9"/>
      <c r="BO1829" s="9" t="str">
        <f t="shared" si="3375"/>
        <v/>
      </c>
      <c r="BP1829" s="10" t="str">
        <f t="shared" si="3376"/>
        <v/>
      </c>
      <c r="BQ1829" s="7"/>
      <c r="BS1829" s="250"/>
      <c r="BT1829" s="15"/>
      <c r="BU1829" s="9"/>
      <c r="BV1829" s="9" t="str">
        <f t="shared" si="3377"/>
        <v/>
      </c>
      <c r="BW1829" s="9"/>
      <c r="BX1829" s="9" t="str">
        <f t="shared" si="3378"/>
        <v/>
      </c>
      <c r="BY1829" s="9"/>
      <c r="BZ1829" s="9" t="str">
        <f t="shared" si="3379"/>
        <v/>
      </c>
      <c r="CA1829" s="9"/>
      <c r="CB1829" s="9"/>
      <c r="CC1829" s="9"/>
      <c r="CD1829" s="9" t="str">
        <f t="shared" si="3381"/>
        <v/>
      </c>
      <c r="CE1829" s="10" t="str">
        <f t="shared" si="3382"/>
        <v/>
      </c>
      <c r="CF1829" s="7"/>
      <c r="CH1829" s="15"/>
      <c r="CI1829" s="9"/>
      <c r="CJ1829" s="9" t="str">
        <f t="shared" si="3383"/>
        <v/>
      </c>
      <c r="CK1829" s="9"/>
      <c r="CL1829" s="9" t="str">
        <f t="shared" si="3384"/>
        <v/>
      </c>
      <c r="CM1829" s="9"/>
      <c r="CN1829" s="9" t="str">
        <f t="shared" si="3385"/>
        <v/>
      </c>
      <c r="CO1829" s="9"/>
      <c r="CP1829" s="9"/>
      <c r="CQ1829" s="9"/>
      <c r="CR1829" s="9" t="str">
        <f t="shared" si="3387"/>
        <v/>
      </c>
      <c r="CS1829" s="10" t="str">
        <f t="shared" si="3388"/>
        <v/>
      </c>
      <c r="CT1829" s="7"/>
    </row>
    <row r="1830" spans="1:98" ht="15" customHeight="1">
      <c r="A1830" s="250"/>
      <c r="B1830" s="250"/>
      <c r="C1830" s="13"/>
      <c r="D1830" s="250"/>
      <c r="E1830" s="250"/>
      <c r="G1830" s="14"/>
      <c r="H1830" s="250"/>
      <c r="I1830" s="250"/>
      <c r="J1830" s="33"/>
      <c r="K1830" s="250"/>
      <c r="L1830" s="250"/>
      <c r="M1830" s="250"/>
      <c r="N1830" s="250"/>
      <c r="O1830" s="250"/>
      <c r="P1830" s="250"/>
      <c r="Q1830" s="13"/>
      <c r="R1830" s="250"/>
      <c r="S1830" s="250"/>
      <c r="U1830" s="14"/>
      <c r="V1830" s="250"/>
      <c r="W1830" s="250"/>
      <c r="X1830" s="33"/>
      <c r="Y1830" s="250"/>
      <c r="Z1830" s="250"/>
      <c r="AA1830" s="250"/>
      <c r="AC1830" s="277"/>
      <c r="AD1830" s="250"/>
      <c r="AE1830" s="13"/>
      <c r="AF1830" s="250"/>
      <c r="AG1830" s="250"/>
      <c r="AI1830" s="14"/>
      <c r="AJ1830" s="250"/>
      <c r="AK1830" s="250"/>
      <c r="AL1830" s="33"/>
      <c r="AM1830" s="250"/>
      <c r="AN1830" s="250"/>
      <c r="AO1830" s="250"/>
      <c r="AP1830" s="250"/>
      <c r="AQ1830" s="250"/>
      <c r="AR1830" s="15"/>
      <c r="AS1830" s="9"/>
      <c r="AT1830" s="9" t="str">
        <f t="shared" si="3365"/>
        <v/>
      </c>
      <c r="AU1830" s="9"/>
      <c r="AV1830" s="9" t="str">
        <f t="shared" si="3366"/>
        <v/>
      </c>
      <c r="AW1830" s="9"/>
      <c r="AX1830" s="9" t="str">
        <f t="shared" si="3367"/>
        <v/>
      </c>
      <c r="AY1830" s="9"/>
      <c r="AZ1830" s="62"/>
      <c r="BA1830" s="9"/>
      <c r="BB1830" s="9" t="str">
        <f t="shared" si="3369"/>
        <v/>
      </c>
      <c r="BC1830" s="10" t="str">
        <f t="shared" si="3370"/>
        <v/>
      </c>
      <c r="BE1830" s="250"/>
      <c r="BF1830" s="15"/>
      <c r="BG1830" s="9"/>
      <c r="BH1830" s="9" t="str">
        <f t="shared" si="3371"/>
        <v/>
      </c>
      <c r="BI1830" s="73"/>
      <c r="BJ1830" s="9" t="str">
        <f t="shared" si="3372"/>
        <v/>
      </c>
      <c r="BK1830" s="9"/>
      <c r="BL1830" s="9" t="str">
        <f t="shared" si="3373"/>
        <v/>
      </c>
      <c r="BM1830" s="9"/>
      <c r="BN1830" s="9"/>
      <c r="BO1830" s="9" t="str">
        <f t="shared" si="3375"/>
        <v/>
      </c>
      <c r="BP1830" s="10" t="str">
        <f t="shared" si="3376"/>
        <v/>
      </c>
      <c r="BQ1830" s="7"/>
      <c r="BS1830" s="250"/>
      <c r="BT1830" s="15"/>
      <c r="BU1830" s="9"/>
      <c r="BV1830" s="9" t="str">
        <f t="shared" si="3377"/>
        <v/>
      </c>
      <c r="BW1830" s="9"/>
      <c r="BX1830" s="9" t="str">
        <f t="shared" si="3378"/>
        <v/>
      </c>
      <c r="BY1830" s="9"/>
      <c r="BZ1830" s="9" t="str">
        <f t="shared" si="3379"/>
        <v/>
      </c>
      <c r="CA1830" s="9"/>
      <c r="CB1830" s="9"/>
      <c r="CC1830" s="9"/>
      <c r="CD1830" s="9" t="str">
        <f t="shared" si="3381"/>
        <v/>
      </c>
      <c r="CE1830" s="10" t="str">
        <f t="shared" si="3382"/>
        <v/>
      </c>
      <c r="CF1830" s="7"/>
      <c r="CH1830" s="15"/>
      <c r="CI1830" s="9"/>
      <c r="CJ1830" s="9" t="str">
        <f t="shared" si="3383"/>
        <v/>
      </c>
      <c r="CK1830" s="9"/>
      <c r="CL1830" s="9" t="str">
        <f t="shared" si="3384"/>
        <v/>
      </c>
      <c r="CM1830" s="9"/>
      <c r="CN1830" s="9" t="str">
        <f t="shared" si="3385"/>
        <v/>
      </c>
      <c r="CO1830" s="9"/>
      <c r="CP1830" s="9"/>
      <c r="CQ1830" s="9"/>
      <c r="CR1830" s="9" t="str">
        <f t="shared" si="3387"/>
        <v/>
      </c>
      <c r="CS1830" s="10" t="str">
        <f t="shared" si="3388"/>
        <v/>
      </c>
      <c r="CT1830" s="7"/>
    </row>
    <row r="1831" spans="1:98" ht="15" customHeight="1">
      <c r="A1831" s="250"/>
      <c r="B1831" s="250"/>
      <c r="C1831" s="13"/>
      <c r="D1831" s="250"/>
      <c r="E1831" s="250"/>
      <c r="G1831" s="14"/>
      <c r="H1831" s="250"/>
      <c r="I1831" s="250"/>
      <c r="J1831" s="33"/>
      <c r="K1831" s="250"/>
      <c r="L1831" s="250"/>
      <c r="M1831" s="250"/>
      <c r="N1831" s="250"/>
      <c r="O1831" s="250"/>
      <c r="P1831" s="250"/>
      <c r="Q1831" s="13"/>
      <c r="R1831" s="250"/>
      <c r="S1831" s="250"/>
      <c r="U1831" s="14"/>
      <c r="V1831" s="250"/>
      <c r="W1831" s="250"/>
      <c r="X1831" s="33"/>
      <c r="Y1831" s="250"/>
      <c r="Z1831" s="250"/>
      <c r="AA1831" s="250"/>
      <c r="AC1831" s="277"/>
      <c r="AD1831" s="250"/>
      <c r="AE1831" s="13"/>
      <c r="AF1831" s="250"/>
      <c r="AG1831" s="250"/>
      <c r="AI1831" s="14"/>
      <c r="AJ1831" s="250"/>
      <c r="AK1831" s="250"/>
      <c r="AL1831" s="33"/>
      <c r="AM1831" s="250"/>
      <c r="AN1831" s="250"/>
      <c r="AO1831" s="250"/>
      <c r="AP1831" s="250"/>
      <c r="AQ1831" s="250"/>
      <c r="AR1831" s="15"/>
      <c r="AS1831" s="9"/>
      <c r="AT1831" s="9" t="str">
        <f t="shared" si="3365"/>
        <v/>
      </c>
      <c r="AU1831" s="9"/>
      <c r="AV1831" s="9" t="str">
        <f t="shared" si="3366"/>
        <v/>
      </c>
      <c r="AW1831" s="9"/>
      <c r="AX1831" s="9" t="str">
        <f t="shared" si="3367"/>
        <v/>
      </c>
      <c r="AY1831" s="9"/>
      <c r="AZ1831" s="62"/>
      <c r="BA1831" s="9"/>
      <c r="BB1831" s="9" t="str">
        <f t="shared" si="3369"/>
        <v/>
      </c>
      <c r="BC1831" s="10" t="str">
        <f t="shared" si="3370"/>
        <v/>
      </c>
      <c r="BE1831" s="250"/>
      <c r="BF1831" s="15"/>
      <c r="BG1831" s="9"/>
      <c r="BH1831" s="9" t="str">
        <f t="shared" si="3371"/>
        <v/>
      </c>
      <c r="BI1831" s="73"/>
      <c r="BJ1831" s="9" t="str">
        <f t="shared" si="3372"/>
        <v/>
      </c>
      <c r="BK1831" s="9"/>
      <c r="BL1831" s="9" t="str">
        <f t="shared" si="3373"/>
        <v/>
      </c>
      <c r="BM1831" s="9"/>
      <c r="BN1831" s="9"/>
      <c r="BO1831" s="9" t="str">
        <f t="shared" si="3375"/>
        <v/>
      </c>
      <c r="BP1831" s="10" t="str">
        <f t="shared" si="3376"/>
        <v/>
      </c>
      <c r="BQ1831" s="7"/>
      <c r="BS1831" s="250"/>
      <c r="BT1831" s="15"/>
      <c r="BU1831" s="9"/>
      <c r="BV1831" s="9" t="str">
        <f t="shared" si="3377"/>
        <v/>
      </c>
      <c r="BW1831" s="9"/>
      <c r="BX1831" s="9" t="str">
        <f t="shared" si="3378"/>
        <v/>
      </c>
      <c r="BY1831" s="9"/>
      <c r="BZ1831" s="9" t="str">
        <f t="shared" si="3379"/>
        <v/>
      </c>
      <c r="CA1831" s="9"/>
      <c r="CB1831" s="9"/>
      <c r="CC1831" s="9"/>
      <c r="CD1831" s="9" t="str">
        <f t="shared" si="3381"/>
        <v/>
      </c>
      <c r="CE1831" s="10" t="str">
        <f t="shared" si="3382"/>
        <v/>
      </c>
      <c r="CF1831" s="7"/>
      <c r="CH1831" s="15"/>
      <c r="CI1831" s="9"/>
      <c r="CJ1831" s="9" t="str">
        <f t="shared" si="3383"/>
        <v/>
      </c>
      <c r="CK1831" s="9"/>
      <c r="CL1831" s="9" t="str">
        <f t="shared" si="3384"/>
        <v/>
      </c>
      <c r="CM1831" s="9"/>
      <c r="CN1831" s="9" t="str">
        <f t="shared" si="3385"/>
        <v/>
      </c>
      <c r="CO1831" s="9"/>
      <c r="CP1831" s="9"/>
      <c r="CQ1831" s="9"/>
      <c r="CR1831" s="9" t="str">
        <f t="shared" si="3387"/>
        <v/>
      </c>
      <c r="CS1831" s="10" t="str">
        <f t="shared" si="3388"/>
        <v/>
      </c>
      <c r="CT1831" s="7"/>
    </row>
    <row r="1832" spans="1:98" ht="15" customHeight="1">
      <c r="A1832" s="250"/>
      <c r="B1832" s="250"/>
      <c r="C1832" s="13"/>
      <c r="D1832" s="250"/>
      <c r="E1832" s="250"/>
      <c r="G1832" s="14"/>
      <c r="H1832" s="250"/>
      <c r="I1832" s="250"/>
      <c r="J1832" s="33"/>
      <c r="K1832" s="250"/>
      <c r="L1832" s="250"/>
      <c r="M1832" s="250"/>
      <c r="N1832" s="250"/>
      <c r="O1832" s="250"/>
      <c r="P1832" s="250"/>
      <c r="Q1832" s="13"/>
      <c r="R1832" s="250"/>
      <c r="S1832" s="250"/>
      <c r="U1832" s="14"/>
      <c r="V1832" s="250"/>
      <c r="W1832" s="250"/>
      <c r="X1832" s="33"/>
      <c r="Y1832" s="250"/>
      <c r="Z1832" s="250"/>
      <c r="AA1832" s="250"/>
      <c r="AC1832" s="277"/>
      <c r="AD1832" s="250"/>
      <c r="AE1832" s="13"/>
      <c r="AF1832" s="250"/>
      <c r="AG1832" s="250"/>
      <c r="AI1832" s="14"/>
      <c r="AJ1832" s="250"/>
      <c r="AK1832" s="250"/>
      <c r="AL1832" s="33"/>
      <c r="AM1832" s="250"/>
      <c r="AN1832" s="250"/>
      <c r="AO1832" s="250"/>
      <c r="AP1832" s="250"/>
      <c r="AQ1832" s="250"/>
      <c r="AR1832" s="15"/>
      <c r="AS1832" s="9"/>
      <c r="AT1832" s="9" t="str">
        <f t="shared" si="3365"/>
        <v/>
      </c>
      <c r="AU1832" s="9"/>
      <c r="AV1832" s="9" t="str">
        <f t="shared" si="3366"/>
        <v/>
      </c>
      <c r="AW1832" s="9"/>
      <c r="AX1832" s="9" t="str">
        <f t="shared" si="3367"/>
        <v/>
      </c>
      <c r="AY1832" s="9"/>
      <c r="AZ1832" s="62"/>
      <c r="BA1832" s="9"/>
      <c r="BB1832" s="9" t="str">
        <f t="shared" si="3369"/>
        <v/>
      </c>
      <c r="BC1832" s="10" t="str">
        <f t="shared" si="3370"/>
        <v/>
      </c>
      <c r="BE1832" s="250"/>
      <c r="BF1832" s="15"/>
      <c r="BG1832" s="9"/>
      <c r="BH1832" s="9" t="str">
        <f t="shared" si="3371"/>
        <v/>
      </c>
      <c r="BI1832" s="73"/>
      <c r="BJ1832" s="9" t="str">
        <f t="shared" si="3372"/>
        <v/>
      </c>
      <c r="BK1832" s="9"/>
      <c r="BL1832" s="9" t="str">
        <f t="shared" si="3373"/>
        <v/>
      </c>
      <c r="BM1832" s="9"/>
      <c r="BN1832" s="9"/>
      <c r="BO1832" s="9" t="str">
        <f t="shared" si="3375"/>
        <v/>
      </c>
      <c r="BP1832" s="10" t="str">
        <f t="shared" si="3376"/>
        <v/>
      </c>
      <c r="BQ1832" s="7"/>
      <c r="BS1832" s="250"/>
      <c r="BT1832" s="15"/>
      <c r="BU1832" s="9"/>
      <c r="BV1832" s="9" t="str">
        <f t="shared" si="3377"/>
        <v/>
      </c>
      <c r="BW1832" s="9"/>
      <c r="BX1832" s="9" t="str">
        <f t="shared" si="3378"/>
        <v/>
      </c>
      <c r="BY1832" s="9"/>
      <c r="BZ1832" s="9" t="str">
        <f t="shared" si="3379"/>
        <v/>
      </c>
      <c r="CA1832" s="9"/>
      <c r="CB1832" s="9"/>
      <c r="CC1832" s="9"/>
      <c r="CD1832" s="9" t="str">
        <f t="shared" si="3381"/>
        <v/>
      </c>
      <c r="CE1832" s="10" t="str">
        <f t="shared" si="3382"/>
        <v/>
      </c>
      <c r="CF1832" s="7"/>
      <c r="CH1832" s="15"/>
      <c r="CI1832" s="9"/>
      <c r="CJ1832" s="9" t="str">
        <f t="shared" si="3383"/>
        <v/>
      </c>
      <c r="CK1832" s="9"/>
      <c r="CL1832" s="9" t="str">
        <f t="shared" si="3384"/>
        <v/>
      </c>
      <c r="CM1832" s="9"/>
      <c r="CN1832" s="9" t="str">
        <f t="shared" si="3385"/>
        <v/>
      </c>
      <c r="CO1832" s="9"/>
      <c r="CP1832" s="9"/>
      <c r="CQ1832" s="9"/>
      <c r="CR1832" s="9" t="str">
        <f t="shared" si="3387"/>
        <v/>
      </c>
      <c r="CS1832" s="10" t="str">
        <f t="shared" si="3388"/>
        <v/>
      </c>
      <c r="CT1832" s="7"/>
    </row>
    <row r="1833" spans="1:98" ht="15" customHeight="1">
      <c r="A1833" s="250"/>
      <c r="B1833" s="250"/>
      <c r="C1833" s="13"/>
      <c r="D1833" s="250"/>
      <c r="E1833" s="250"/>
      <c r="G1833" s="14"/>
      <c r="H1833" s="250"/>
      <c r="I1833" s="250"/>
      <c r="J1833" s="33"/>
      <c r="K1833" s="250"/>
      <c r="L1833" s="250"/>
      <c r="M1833" s="250"/>
      <c r="N1833" s="250"/>
      <c r="O1833" s="250"/>
      <c r="P1833" s="250"/>
      <c r="Q1833" s="13"/>
      <c r="R1833" s="250"/>
      <c r="S1833" s="250"/>
      <c r="U1833" s="14"/>
      <c r="V1833" s="250"/>
      <c r="W1833" s="250"/>
      <c r="X1833" s="33"/>
      <c r="Y1833" s="250"/>
      <c r="Z1833" s="250"/>
      <c r="AA1833" s="250"/>
      <c r="AC1833" s="277"/>
      <c r="AD1833" s="250"/>
      <c r="AE1833" s="13"/>
      <c r="AF1833" s="250"/>
      <c r="AG1833" s="250"/>
      <c r="AI1833" s="14"/>
      <c r="AJ1833" s="250"/>
      <c r="AK1833" s="250"/>
      <c r="AL1833" s="33"/>
      <c r="AM1833" s="250"/>
      <c r="AN1833" s="250"/>
      <c r="AO1833" s="250"/>
      <c r="AP1833" s="250"/>
      <c r="AQ1833" s="250"/>
      <c r="AR1833" s="15"/>
      <c r="AS1833" s="9"/>
      <c r="AT1833" s="9" t="str">
        <f t="shared" si="3365"/>
        <v/>
      </c>
      <c r="AU1833" s="9"/>
      <c r="AV1833" s="9" t="str">
        <f t="shared" si="3366"/>
        <v/>
      </c>
      <c r="AW1833" s="9"/>
      <c r="AX1833" s="9" t="str">
        <f t="shared" si="3367"/>
        <v/>
      </c>
      <c r="AY1833" s="9"/>
      <c r="AZ1833" s="62"/>
      <c r="BA1833" s="9"/>
      <c r="BB1833" s="9" t="str">
        <f t="shared" si="3369"/>
        <v/>
      </c>
      <c r="BC1833" s="10" t="str">
        <f t="shared" si="3370"/>
        <v/>
      </c>
      <c r="BE1833" s="250"/>
      <c r="BF1833" s="15"/>
      <c r="BG1833" s="9"/>
      <c r="BH1833" s="9" t="str">
        <f t="shared" si="3371"/>
        <v/>
      </c>
      <c r="BI1833" s="73"/>
      <c r="BJ1833" s="9" t="str">
        <f t="shared" si="3372"/>
        <v/>
      </c>
      <c r="BK1833" s="9"/>
      <c r="BL1833" s="9" t="str">
        <f t="shared" si="3373"/>
        <v/>
      </c>
      <c r="BM1833" s="9"/>
      <c r="BN1833" s="9"/>
      <c r="BO1833" s="9" t="str">
        <f t="shared" si="3375"/>
        <v/>
      </c>
      <c r="BP1833" s="10" t="str">
        <f t="shared" si="3376"/>
        <v/>
      </c>
      <c r="BQ1833" s="7"/>
      <c r="BS1833" s="250"/>
      <c r="BT1833" s="15"/>
      <c r="BU1833" s="9"/>
      <c r="BV1833" s="9" t="str">
        <f t="shared" si="3377"/>
        <v/>
      </c>
      <c r="BW1833" s="9"/>
      <c r="BX1833" s="9" t="str">
        <f t="shared" si="3378"/>
        <v/>
      </c>
      <c r="BY1833" s="9"/>
      <c r="BZ1833" s="9" t="str">
        <f t="shared" si="3379"/>
        <v/>
      </c>
      <c r="CA1833" s="9"/>
      <c r="CB1833" s="9"/>
      <c r="CC1833" s="9"/>
      <c r="CD1833" s="9" t="str">
        <f t="shared" si="3381"/>
        <v/>
      </c>
      <c r="CE1833" s="10" t="str">
        <f t="shared" si="3382"/>
        <v/>
      </c>
      <c r="CF1833" s="7"/>
      <c r="CH1833" s="15"/>
      <c r="CI1833" s="9"/>
      <c r="CJ1833" s="9" t="str">
        <f t="shared" si="3383"/>
        <v/>
      </c>
      <c r="CK1833" s="9"/>
      <c r="CL1833" s="9" t="str">
        <f t="shared" si="3384"/>
        <v/>
      </c>
      <c r="CM1833" s="9"/>
      <c r="CN1833" s="9" t="str">
        <f t="shared" si="3385"/>
        <v/>
      </c>
      <c r="CO1833" s="9"/>
      <c r="CP1833" s="9"/>
      <c r="CQ1833" s="9"/>
      <c r="CR1833" s="9" t="str">
        <f t="shared" si="3387"/>
        <v/>
      </c>
      <c r="CS1833" s="10" t="str">
        <f t="shared" si="3388"/>
        <v/>
      </c>
      <c r="CT1833" s="7"/>
    </row>
    <row r="1834" spans="1:98" ht="15" customHeight="1">
      <c r="A1834" s="250"/>
      <c r="B1834" s="250"/>
      <c r="C1834" s="13"/>
      <c r="D1834" s="250"/>
      <c r="E1834" s="250"/>
      <c r="G1834" s="14"/>
      <c r="H1834" s="250"/>
      <c r="I1834" s="250"/>
      <c r="J1834" s="33"/>
      <c r="K1834" s="250"/>
      <c r="L1834" s="250"/>
      <c r="M1834" s="250"/>
      <c r="N1834" s="250"/>
      <c r="O1834" s="250"/>
      <c r="P1834" s="250"/>
      <c r="Q1834" s="13"/>
      <c r="R1834" s="250"/>
      <c r="S1834" s="250"/>
      <c r="U1834" s="14"/>
      <c r="V1834" s="250"/>
      <c r="W1834" s="250"/>
      <c r="X1834" s="33"/>
      <c r="Y1834" s="250"/>
      <c r="Z1834" s="250"/>
      <c r="AA1834" s="250"/>
      <c r="AC1834" s="277"/>
      <c r="AD1834" s="250"/>
      <c r="AE1834" s="13"/>
      <c r="AF1834" s="250"/>
      <c r="AG1834" s="250"/>
      <c r="AI1834" s="14"/>
      <c r="AJ1834" s="250"/>
      <c r="AK1834" s="250"/>
      <c r="AL1834" s="33"/>
      <c r="AM1834" s="250"/>
      <c r="AN1834" s="250"/>
      <c r="AO1834" s="250"/>
      <c r="AP1834" s="250"/>
      <c r="AQ1834" s="250"/>
      <c r="AR1834" s="15"/>
      <c r="AS1834" s="9"/>
      <c r="AT1834" s="9" t="str">
        <f t="shared" si="3365"/>
        <v/>
      </c>
      <c r="AU1834" s="9"/>
      <c r="AV1834" s="9" t="str">
        <f t="shared" si="3366"/>
        <v/>
      </c>
      <c r="AW1834" s="9"/>
      <c r="AX1834" s="9" t="str">
        <f t="shared" si="3367"/>
        <v/>
      </c>
      <c r="AY1834" s="9"/>
      <c r="AZ1834" s="62"/>
      <c r="BA1834" s="9"/>
      <c r="BB1834" s="9" t="str">
        <f t="shared" si="3369"/>
        <v/>
      </c>
      <c r="BC1834" s="10" t="str">
        <f t="shared" si="3370"/>
        <v/>
      </c>
      <c r="BE1834" s="250"/>
      <c r="BF1834" s="15"/>
      <c r="BG1834" s="9"/>
      <c r="BH1834" s="9" t="str">
        <f t="shared" si="3371"/>
        <v/>
      </c>
      <c r="BI1834" s="73"/>
      <c r="BJ1834" s="9" t="str">
        <f t="shared" si="3372"/>
        <v/>
      </c>
      <c r="BK1834" s="9"/>
      <c r="BL1834" s="9" t="str">
        <f t="shared" si="3373"/>
        <v/>
      </c>
      <c r="BM1834" s="9"/>
      <c r="BN1834" s="9"/>
      <c r="BO1834" s="9" t="str">
        <f t="shared" si="3375"/>
        <v/>
      </c>
      <c r="BP1834" s="10" t="str">
        <f t="shared" si="3376"/>
        <v/>
      </c>
      <c r="BQ1834" s="7"/>
      <c r="BS1834" s="250"/>
      <c r="BT1834" s="15"/>
      <c r="BU1834" s="9"/>
      <c r="BV1834" s="9" t="str">
        <f t="shared" si="3377"/>
        <v/>
      </c>
      <c r="BW1834" s="9"/>
      <c r="BX1834" s="9" t="str">
        <f t="shared" si="3378"/>
        <v/>
      </c>
      <c r="BY1834" s="9"/>
      <c r="BZ1834" s="9" t="str">
        <f t="shared" si="3379"/>
        <v/>
      </c>
      <c r="CA1834" s="9"/>
      <c r="CB1834" s="9"/>
      <c r="CC1834" s="9"/>
      <c r="CD1834" s="9" t="str">
        <f t="shared" si="3381"/>
        <v/>
      </c>
      <c r="CE1834" s="10" t="str">
        <f t="shared" si="3382"/>
        <v/>
      </c>
      <c r="CF1834" s="7"/>
      <c r="CH1834" s="15"/>
      <c r="CI1834" s="9"/>
      <c r="CJ1834" s="9" t="str">
        <f t="shared" si="3383"/>
        <v/>
      </c>
      <c r="CK1834" s="9"/>
      <c r="CL1834" s="9" t="str">
        <f t="shared" si="3384"/>
        <v/>
      </c>
      <c r="CM1834" s="9"/>
      <c r="CN1834" s="9" t="str">
        <f t="shared" si="3385"/>
        <v/>
      </c>
      <c r="CO1834" s="9"/>
      <c r="CP1834" s="9"/>
      <c r="CQ1834" s="9"/>
      <c r="CR1834" s="9" t="str">
        <f t="shared" si="3387"/>
        <v/>
      </c>
      <c r="CS1834" s="10" t="str">
        <f t="shared" si="3388"/>
        <v/>
      </c>
      <c r="CT1834" s="7"/>
    </row>
    <row r="1835" spans="1:98" ht="15" customHeight="1">
      <c r="A1835" s="250"/>
      <c r="B1835" s="250"/>
      <c r="C1835" s="13"/>
      <c r="D1835" s="250"/>
      <c r="E1835" s="250"/>
      <c r="G1835" s="14"/>
      <c r="H1835" s="250"/>
      <c r="I1835" s="250"/>
      <c r="J1835" s="33"/>
      <c r="K1835" s="250"/>
      <c r="L1835" s="250"/>
      <c r="M1835" s="250"/>
      <c r="N1835" s="250"/>
      <c r="O1835" s="250"/>
      <c r="P1835" s="250"/>
      <c r="Q1835" s="13"/>
      <c r="R1835" s="250"/>
      <c r="S1835" s="250"/>
      <c r="U1835" s="14"/>
      <c r="V1835" s="250"/>
      <c r="W1835" s="250"/>
      <c r="X1835" s="33"/>
      <c r="Y1835" s="250"/>
      <c r="Z1835" s="250"/>
      <c r="AA1835" s="250"/>
      <c r="AC1835" s="277"/>
      <c r="AD1835" s="250"/>
      <c r="AE1835" s="13"/>
      <c r="AF1835" s="250"/>
      <c r="AG1835" s="250"/>
      <c r="AI1835" s="14"/>
      <c r="AJ1835" s="250"/>
      <c r="AK1835" s="250"/>
      <c r="AL1835" s="33"/>
      <c r="AM1835" s="250"/>
      <c r="AN1835" s="250"/>
      <c r="AO1835" s="250"/>
      <c r="AP1835" s="250"/>
      <c r="AQ1835" s="250"/>
      <c r="AR1835" s="15"/>
      <c r="AS1835" s="9"/>
      <c r="AT1835" s="9" t="str">
        <f t="shared" si="3365"/>
        <v/>
      </c>
      <c r="AU1835" s="9"/>
      <c r="AV1835" s="9" t="str">
        <f t="shared" si="3366"/>
        <v/>
      </c>
      <c r="AW1835" s="9"/>
      <c r="AX1835" s="9" t="str">
        <f t="shared" si="3367"/>
        <v/>
      </c>
      <c r="AY1835" s="9"/>
      <c r="AZ1835" s="62"/>
      <c r="BA1835" s="9"/>
      <c r="BB1835" s="9" t="str">
        <f t="shared" si="3369"/>
        <v/>
      </c>
      <c r="BC1835" s="10" t="str">
        <f t="shared" si="3370"/>
        <v/>
      </c>
      <c r="BE1835" s="250"/>
      <c r="BF1835" s="15"/>
      <c r="BG1835" s="9"/>
      <c r="BH1835" s="9" t="str">
        <f t="shared" si="3371"/>
        <v/>
      </c>
      <c r="BI1835" s="73"/>
      <c r="BJ1835" s="9" t="str">
        <f t="shared" si="3372"/>
        <v/>
      </c>
      <c r="BK1835" s="9"/>
      <c r="BL1835" s="9" t="str">
        <f t="shared" si="3373"/>
        <v/>
      </c>
      <c r="BM1835" s="9"/>
      <c r="BN1835" s="9"/>
      <c r="BO1835" s="9" t="str">
        <f t="shared" si="3375"/>
        <v/>
      </c>
      <c r="BP1835" s="10" t="str">
        <f t="shared" si="3376"/>
        <v/>
      </c>
      <c r="BQ1835" s="7"/>
      <c r="BS1835" s="250"/>
      <c r="BT1835" s="15"/>
      <c r="BU1835" s="9"/>
      <c r="BV1835" s="9" t="str">
        <f t="shared" si="3377"/>
        <v/>
      </c>
      <c r="BW1835" s="9"/>
      <c r="BX1835" s="9" t="str">
        <f t="shared" si="3378"/>
        <v/>
      </c>
      <c r="BY1835" s="9"/>
      <c r="BZ1835" s="9" t="str">
        <f t="shared" si="3379"/>
        <v/>
      </c>
      <c r="CA1835" s="9"/>
      <c r="CB1835" s="9"/>
      <c r="CC1835" s="9"/>
      <c r="CD1835" s="9" t="str">
        <f t="shared" si="3381"/>
        <v/>
      </c>
      <c r="CE1835" s="10" t="str">
        <f t="shared" si="3382"/>
        <v/>
      </c>
      <c r="CF1835" s="7"/>
      <c r="CH1835" s="15"/>
      <c r="CI1835" s="9"/>
      <c r="CJ1835" s="9" t="str">
        <f t="shared" si="3383"/>
        <v/>
      </c>
      <c r="CK1835" s="9"/>
      <c r="CL1835" s="9" t="str">
        <f t="shared" si="3384"/>
        <v/>
      </c>
      <c r="CM1835" s="9"/>
      <c r="CN1835" s="9" t="str">
        <f t="shared" si="3385"/>
        <v/>
      </c>
      <c r="CO1835" s="9"/>
      <c r="CP1835" s="9"/>
      <c r="CQ1835" s="9"/>
      <c r="CR1835" s="9" t="str">
        <f t="shared" si="3387"/>
        <v/>
      </c>
      <c r="CS1835" s="10" t="str">
        <f t="shared" si="3388"/>
        <v/>
      </c>
      <c r="CT1835" s="7"/>
    </row>
    <row r="1836" spans="1:98" ht="15" customHeight="1">
      <c r="A1836" s="250"/>
      <c r="B1836" s="250"/>
      <c r="C1836" s="13"/>
      <c r="D1836" s="250"/>
      <c r="E1836" s="250"/>
      <c r="G1836" s="14"/>
      <c r="H1836" s="250"/>
      <c r="I1836" s="250"/>
      <c r="J1836" s="33"/>
      <c r="K1836" s="250"/>
      <c r="L1836" s="250"/>
      <c r="M1836" s="250"/>
      <c r="N1836" s="250"/>
      <c r="O1836" s="250"/>
      <c r="P1836" s="250"/>
      <c r="Q1836" s="13"/>
      <c r="R1836" s="250"/>
      <c r="S1836" s="250"/>
      <c r="U1836" s="14"/>
      <c r="V1836" s="250"/>
      <c r="W1836" s="250"/>
      <c r="X1836" s="33"/>
      <c r="Y1836" s="250"/>
      <c r="Z1836" s="250"/>
      <c r="AA1836" s="250"/>
      <c r="AC1836" s="277"/>
      <c r="AD1836" s="250"/>
      <c r="AE1836" s="13"/>
      <c r="AF1836" s="250"/>
      <c r="AG1836" s="250"/>
      <c r="AI1836" s="14"/>
      <c r="AJ1836" s="250"/>
      <c r="AK1836" s="250"/>
      <c r="AL1836" s="33"/>
      <c r="AM1836" s="250"/>
      <c r="AN1836" s="250"/>
      <c r="AO1836" s="250"/>
      <c r="AP1836" s="250"/>
      <c r="AQ1836" s="250"/>
      <c r="AR1836" s="15"/>
      <c r="AS1836" s="9"/>
      <c r="AT1836" s="9" t="str">
        <f t="shared" si="3365"/>
        <v/>
      </c>
      <c r="AU1836" s="9"/>
      <c r="AV1836" s="9" t="str">
        <f t="shared" si="3366"/>
        <v/>
      </c>
      <c r="AW1836" s="9"/>
      <c r="AX1836" s="9" t="str">
        <f t="shared" si="3367"/>
        <v/>
      </c>
      <c r="AY1836" s="9"/>
      <c r="AZ1836" s="62"/>
      <c r="BA1836" s="9"/>
      <c r="BB1836" s="9" t="str">
        <f t="shared" si="3369"/>
        <v/>
      </c>
      <c r="BC1836" s="10" t="str">
        <f t="shared" si="3370"/>
        <v/>
      </c>
      <c r="BE1836" s="250"/>
      <c r="BF1836" s="15"/>
      <c r="BG1836" s="9"/>
      <c r="BH1836" s="9" t="str">
        <f t="shared" si="3371"/>
        <v/>
      </c>
      <c r="BI1836" s="73"/>
      <c r="BJ1836" s="9" t="str">
        <f t="shared" si="3372"/>
        <v/>
      </c>
      <c r="BK1836" s="9"/>
      <c r="BL1836" s="9" t="str">
        <f t="shared" si="3373"/>
        <v/>
      </c>
      <c r="BM1836" s="9"/>
      <c r="BN1836" s="9"/>
      <c r="BO1836" s="9" t="str">
        <f t="shared" si="3375"/>
        <v/>
      </c>
      <c r="BP1836" s="10" t="str">
        <f t="shared" si="3376"/>
        <v/>
      </c>
      <c r="BQ1836" s="7"/>
      <c r="BS1836" s="250"/>
      <c r="BT1836" s="15"/>
      <c r="BU1836" s="9"/>
      <c r="BV1836" s="9" t="str">
        <f t="shared" si="3377"/>
        <v/>
      </c>
      <c r="BW1836" s="9"/>
      <c r="BX1836" s="9" t="str">
        <f t="shared" si="3378"/>
        <v/>
      </c>
      <c r="BY1836" s="9"/>
      <c r="BZ1836" s="9" t="str">
        <f t="shared" si="3379"/>
        <v/>
      </c>
      <c r="CA1836" s="9"/>
      <c r="CB1836" s="9"/>
      <c r="CC1836" s="9"/>
      <c r="CD1836" s="9" t="str">
        <f t="shared" si="3381"/>
        <v/>
      </c>
      <c r="CE1836" s="10" t="str">
        <f t="shared" si="3382"/>
        <v/>
      </c>
      <c r="CF1836" s="7"/>
      <c r="CH1836" s="15"/>
      <c r="CI1836" s="9"/>
      <c r="CJ1836" s="9" t="str">
        <f t="shared" si="3383"/>
        <v/>
      </c>
      <c r="CK1836" s="9"/>
      <c r="CL1836" s="9" t="str">
        <f t="shared" si="3384"/>
        <v/>
      </c>
      <c r="CM1836" s="9"/>
      <c r="CN1836" s="9" t="str">
        <f t="shared" si="3385"/>
        <v/>
      </c>
      <c r="CO1836" s="9"/>
      <c r="CP1836" s="9"/>
      <c r="CQ1836" s="9"/>
      <c r="CR1836" s="9" t="str">
        <f t="shared" si="3387"/>
        <v/>
      </c>
      <c r="CS1836" s="10" t="str">
        <f t="shared" si="3388"/>
        <v/>
      </c>
      <c r="CT1836" s="7"/>
    </row>
    <row r="1837" spans="1:98" ht="15" customHeight="1">
      <c r="A1837" s="250"/>
      <c r="B1837" s="250"/>
      <c r="C1837" s="13"/>
      <c r="D1837" s="250"/>
      <c r="E1837" s="250"/>
      <c r="G1837" s="14"/>
      <c r="H1837" s="250"/>
      <c r="I1837" s="250"/>
      <c r="J1837" s="33"/>
      <c r="K1837" s="250"/>
      <c r="L1837" s="250"/>
      <c r="M1837" s="250"/>
      <c r="N1837" s="250"/>
      <c r="O1837" s="250"/>
      <c r="P1837" s="250"/>
      <c r="Q1837" s="13"/>
      <c r="R1837" s="250"/>
      <c r="S1837" s="250"/>
      <c r="U1837" s="14"/>
      <c r="V1837" s="250"/>
      <c r="W1837" s="250"/>
      <c r="X1837" s="33"/>
      <c r="Y1837" s="250"/>
      <c r="Z1837" s="250"/>
      <c r="AA1837" s="250"/>
      <c r="AC1837" s="277"/>
      <c r="AD1837" s="250"/>
      <c r="AE1837" s="13"/>
      <c r="AF1837" s="250"/>
      <c r="AG1837" s="250"/>
      <c r="AI1837" s="14"/>
      <c r="AJ1837" s="250"/>
      <c r="AK1837" s="250"/>
      <c r="AL1837" s="33"/>
      <c r="AM1837" s="250"/>
      <c r="AN1837" s="250"/>
      <c r="AO1837" s="250"/>
      <c r="AP1837" s="250"/>
      <c r="AQ1837" s="250"/>
      <c r="AR1837" s="15"/>
      <c r="AS1837" s="9"/>
      <c r="AT1837" s="9" t="str">
        <f t="shared" si="3365"/>
        <v/>
      </c>
      <c r="AU1837" s="9"/>
      <c r="AV1837" s="9" t="str">
        <f t="shared" si="3366"/>
        <v/>
      </c>
      <c r="AW1837" s="9"/>
      <c r="AX1837" s="9" t="str">
        <f t="shared" si="3367"/>
        <v/>
      </c>
      <c r="AY1837" s="9"/>
      <c r="AZ1837" s="62"/>
      <c r="BA1837" s="9"/>
      <c r="BB1837" s="9" t="str">
        <f t="shared" si="3369"/>
        <v/>
      </c>
      <c r="BC1837" s="10" t="str">
        <f t="shared" si="3370"/>
        <v/>
      </c>
      <c r="BE1837" s="250"/>
      <c r="BF1837" s="15"/>
      <c r="BG1837" s="9"/>
      <c r="BH1837" s="9" t="str">
        <f t="shared" si="3371"/>
        <v/>
      </c>
      <c r="BI1837" s="73"/>
      <c r="BJ1837" s="9" t="str">
        <f t="shared" si="3372"/>
        <v/>
      </c>
      <c r="BK1837" s="9"/>
      <c r="BL1837" s="9" t="str">
        <f t="shared" si="3373"/>
        <v/>
      </c>
      <c r="BM1837" s="9"/>
      <c r="BN1837" s="9"/>
      <c r="BO1837" s="9" t="str">
        <f t="shared" si="3375"/>
        <v/>
      </c>
      <c r="BP1837" s="10" t="str">
        <f t="shared" si="3376"/>
        <v/>
      </c>
      <c r="BQ1837" s="7"/>
      <c r="BS1837" s="250"/>
      <c r="BT1837" s="15"/>
      <c r="BU1837" s="9"/>
      <c r="BV1837" s="9" t="str">
        <f t="shared" si="3377"/>
        <v/>
      </c>
      <c r="BW1837" s="9"/>
      <c r="BX1837" s="9" t="str">
        <f t="shared" si="3378"/>
        <v/>
      </c>
      <c r="BY1837" s="9"/>
      <c r="BZ1837" s="9" t="str">
        <f t="shared" si="3379"/>
        <v/>
      </c>
      <c r="CA1837" s="9"/>
      <c r="CB1837" s="9"/>
      <c r="CC1837" s="9"/>
      <c r="CD1837" s="9" t="str">
        <f t="shared" si="3381"/>
        <v/>
      </c>
      <c r="CE1837" s="10" t="str">
        <f t="shared" si="3382"/>
        <v/>
      </c>
      <c r="CF1837" s="7"/>
      <c r="CH1837" s="15"/>
      <c r="CI1837" s="9"/>
      <c r="CJ1837" s="9" t="str">
        <f t="shared" si="3383"/>
        <v/>
      </c>
      <c r="CK1837" s="9"/>
      <c r="CL1837" s="9" t="str">
        <f t="shared" si="3384"/>
        <v/>
      </c>
      <c r="CM1837" s="9"/>
      <c r="CN1837" s="9" t="str">
        <f t="shared" si="3385"/>
        <v/>
      </c>
      <c r="CO1837" s="9"/>
      <c r="CP1837" s="9"/>
      <c r="CQ1837" s="9"/>
      <c r="CR1837" s="9" t="str">
        <f t="shared" si="3387"/>
        <v/>
      </c>
      <c r="CS1837" s="10" t="str">
        <f t="shared" si="3388"/>
        <v/>
      </c>
      <c r="CT1837" s="7"/>
    </row>
    <row r="1838" spans="1:98" ht="15" customHeight="1">
      <c r="A1838" s="250"/>
      <c r="B1838" s="250"/>
      <c r="C1838" s="13"/>
      <c r="D1838" s="250"/>
      <c r="E1838" s="250"/>
      <c r="G1838" s="14"/>
      <c r="H1838" s="250"/>
      <c r="I1838" s="250"/>
      <c r="J1838" s="33"/>
      <c r="K1838" s="250"/>
      <c r="L1838" s="250"/>
      <c r="M1838" s="250"/>
      <c r="N1838" s="250"/>
      <c r="O1838" s="250"/>
      <c r="P1838" s="250"/>
      <c r="Q1838" s="13"/>
      <c r="R1838" s="250"/>
      <c r="S1838" s="250"/>
      <c r="U1838" s="14"/>
      <c r="V1838" s="250"/>
      <c r="W1838" s="250"/>
      <c r="X1838" s="33"/>
      <c r="Y1838" s="250"/>
      <c r="Z1838" s="250"/>
      <c r="AA1838" s="250"/>
      <c r="AC1838" s="277"/>
      <c r="AD1838" s="250"/>
      <c r="AE1838" s="13"/>
      <c r="AF1838" s="250"/>
      <c r="AG1838" s="250"/>
      <c r="AI1838" s="14"/>
      <c r="AJ1838" s="250"/>
      <c r="AK1838" s="250"/>
      <c r="AL1838" s="33"/>
      <c r="AM1838" s="250"/>
      <c r="AN1838" s="250"/>
      <c r="AO1838" s="250"/>
      <c r="AP1838" s="250"/>
      <c r="AQ1838" s="250"/>
      <c r="AR1838" s="15"/>
      <c r="AS1838" s="9"/>
      <c r="AT1838" s="9" t="str">
        <f t="shared" si="3365"/>
        <v/>
      </c>
      <c r="AU1838" s="9"/>
      <c r="AV1838" s="9" t="str">
        <f t="shared" si="3366"/>
        <v/>
      </c>
      <c r="AW1838" s="9"/>
      <c r="AX1838" s="9" t="str">
        <f t="shared" si="3367"/>
        <v/>
      </c>
      <c r="AY1838" s="9"/>
      <c r="AZ1838" s="62"/>
      <c r="BA1838" s="9"/>
      <c r="BB1838" s="9" t="str">
        <f t="shared" si="3369"/>
        <v/>
      </c>
      <c r="BC1838" s="10" t="str">
        <f t="shared" si="3370"/>
        <v/>
      </c>
      <c r="BE1838" s="250"/>
      <c r="BF1838" s="15"/>
      <c r="BG1838" s="9"/>
      <c r="BH1838" s="9" t="str">
        <f t="shared" si="3371"/>
        <v/>
      </c>
      <c r="BI1838" s="73"/>
      <c r="BJ1838" s="9" t="str">
        <f t="shared" si="3372"/>
        <v/>
      </c>
      <c r="BK1838" s="9"/>
      <c r="BL1838" s="9" t="str">
        <f t="shared" si="3373"/>
        <v/>
      </c>
      <c r="BM1838" s="9"/>
      <c r="BN1838" s="9"/>
      <c r="BO1838" s="9" t="str">
        <f t="shared" si="3375"/>
        <v/>
      </c>
      <c r="BP1838" s="10" t="str">
        <f t="shared" si="3376"/>
        <v/>
      </c>
      <c r="BQ1838" s="7"/>
      <c r="BS1838" s="250"/>
      <c r="BT1838" s="15"/>
      <c r="BU1838" s="9"/>
      <c r="BV1838" s="9" t="str">
        <f t="shared" si="3377"/>
        <v/>
      </c>
      <c r="BW1838" s="9"/>
      <c r="BX1838" s="9" t="str">
        <f t="shared" si="3378"/>
        <v/>
      </c>
      <c r="BY1838" s="9"/>
      <c r="BZ1838" s="9" t="str">
        <f t="shared" si="3379"/>
        <v/>
      </c>
      <c r="CA1838" s="9"/>
      <c r="CB1838" s="9"/>
      <c r="CC1838" s="9"/>
      <c r="CD1838" s="9" t="str">
        <f t="shared" si="3381"/>
        <v/>
      </c>
      <c r="CE1838" s="10" t="str">
        <f t="shared" si="3382"/>
        <v/>
      </c>
      <c r="CF1838" s="7"/>
      <c r="CH1838" s="15"/>
      <c r="CI1838" s="9"/>
      <c r="CJ1838" s="9" t="str">
        <f t="shared" si="3383"/>
        <v/>
      </c>
      <c r="CK1838" s="9"/>
      <c r="CL1838" s="9" t="str">
        <f t="shared" si="3384"/>
        <v/>
      </c>
      <c r="CM1838" s="9"/>
      <c r="CN1838" s="9" t="str">
        <f t="shared" si="3385"/>
        <v/>
      </c>
      <c r="CO1838" s="9"/>
      <c r="CP1838" s="9"/>
      <c r="CQ1838" s="9"/>
      <c r="CR1838" s="9" t="str">
        <f t="shared" si="3387"/>
        <v/>
      </c>
      <c r="CS1838" s="10" t="str">
        <f t="shared" si="3388"/>
        <v/>
      </c>
      <c r="CT1838" s="7"/>
    </row>
    <row r="1839" spans="1:98" ht="15" customHeight="1">
      <c r="A1839" s="250"/>
      <c r="B1839" s="250"/>
      <c r="C1839" s="13"/>
      <c r="D1839" s="250"/>
      <c r="E1839" s="250"/>
      <c r="G1839" s="14"/>
      <c r="H1839" s="250"/>
      <c r="I1839" s="250"/>
      <c r="J1839" s="33"/>
      <c r="K1839" s="250"/>
      <c r="L1839" s="250"/>
      <c r="M1839" s="250"/>
      <c r="N1839" s="250"/>
      <c r="O1839" s="250"/>
      <c r="P1839" s="250"/>
      <c r="Q1839" s="13"/>
      <c r="R1839" s="250"/>
      <c r="S1839" s="250"/>
      <c r="U1839" s="14"/>
      <c r="V1839" s="250"/>
      <c r="W1839" s="250"/>
      <c r="X1839" s="33"/>
      <c r="Y1839" s="250"/>
      <c r="Z1839" s="250"/>
      <c r="AA1839" s="250"/>
      <c r="AC1839" s="277"/>
      <c r="AD1839" s="250"/>
      <c r="AE1839" s="13"/>
      <c r="AF1839" s="250"/>
      <c r="AG1839" s="250"/>
      <c r="AI1839" s="14"/>
      <c r="AJ1839" s="250"/>
      <c r="AK1839" s="250"/>
      <c r="AL1839" s="33"/>
      <c r="AM1839" s="250"/>
      <c r="AN1839" s="250"/>
      <c r="AO1839" s="250"/>
      <c r="AP1839" s="250"/>
      <c r="AQ1839" s="250"/>
      <c r="AR1839" s="15"/>
      <c r="AS1839" s="9"/>
      <c r="AT1839" s="9" t="str">
        <f t="shared" si="3365"/>
        <v/>
      </c>
      <c r="AU1839" s="9"/>
      <c r="AV1839" s="9" t="str">
        <f t="shared" si="3366"/>
        <v/>
      </c>
      <c r="AW1839" s="9"/>
      <c r="AX1839" s="9" t="str">
        <f t="shared" si="3367"/>
        <v/>
      </c>
      <c r="AY1839" s="9"/>
      <c r="AZ1839" s="62"/>
      <c r="BA1839" s="9"/>
      <c r="BB1839" s="9" t="str">
        <f t="shared" si="3369"/>
        <v/>
      </c>
      <c r="BC1839" s="10" t="str">
        <f t="shared" si="3370"/>
        <v/>
      </c>
      <c r="BE1839" s="250"/>
      <c r="BF1839" s="15"/>
      <c r="BG1839" s="9"/>
      <c r="BH1839" s="9" t="str">
        <f t="shared" si="3371"/>
        <v/>
      </c>
      <c r="BI1839" s="73"/>
      <c r="BJ1839" s="9" t="str">
        <f t="shared" si="3372"/>
        <v/>
      </c>
      <c r="BK1839" s="9"/>
      <c r="BL1839" s="9" t="str">
        <f t="shared" si="3373"/>
        <v/>
      </c>
      <c r="BM1839" s="9"/>
      <c r="BN1839" s="9"/>
      <c r="BO1839" s="9" t="str">
        <f t="shared" si="3375"/>
        <v/>
      </c>
      <c r="BP1839" s="10" t="str">
        <f t="shared" si="3376"/>
        <v/>
      </c>
      <c r="BQ1839" s="7"/>
      <c r="BS1839" s="250"/>
      <c r="BT1839" s="15"/>
      <c r="BU1839" s="9"/>
      <c r="BV1839" s="9" t="str">
        <f t="shared" si="3377"/>
        <v/>
      </c>
      <c r="BW1839" s="9"/>
      <c r="BX1839" s="9" t="str">
        <f t="shared" si="3378"/>
        <v/>
      </c>
      <c r="BY1839" s="9"/>
      <c r="BZ1839" s="9" t="str">
        <f t="shared" si="3379"/>
        <v/>
      </c>
      <c r="CA1839" s="9"/>
      <c r="CB1839" s="9"/>
      <c r="CC1839" s="9"/>
      <c r="CD1839" s="9" t="str">
        <f t="shared" si="3381"/>
        <v/>
      </c>
      <c r="CE1839" s="10" t="str">
        <f t="shared" si="3382"/>
        <v/>
      </c>
      <c r="CF1839" s="7"/>
      <c r="CH1839" s="15"/>
      <c r="CI1839" s="9"/>
      <c r="CJ1839" s="9" t="str">
        <f t="shared" si="3383"/>
        <v/>
      </c>
      <c r="CK1839" s="9"/>
      <c r="CL1839" s="9" t="str">
        <f t="shared" si="3384"/>
        <v/>
      </c>
      <c r="CM1839" s="9"/>
      <c r="CN1839" s="9" t="str">
        <f t="shared" si="3385"/>
        <v/>
      </c>
      <c r="CO1839" s="9"/>
      <c r="CP1839" s="9"/>
      <c r="CQ1839" s="9"/>
      <c r="CR1839" s="9" t="str">
        <f t="shared" si="3387"/>
        <v/>
      </c>
      <c r="CS1839" s="10" t="str">
        <f t="shared" si="3388"/>
        <v/>
      </c>
      <c r="CT1839" s="7"/>
    </row>
    <row r="1840" spans="1:98" ht="15" customHeight="1">
      <c r="A1840" s="250"/>
      <c r="B1840" s="250"/>
      <c r="C1840" s="13"/>
      <c r="D1840" s="250"/>
      <c r="E1840" s="250"/>
      <c r="G1840" s="14"/>
      <c r="H1840" s="250"/>
      <c r="I1840" s="250"/>
      <c r="J1840" s="33"/>
      <c r="K1840" s="250"/>
      <c r="L1840" s="250"/>
      <c r="M1840" s="250"/>
      <c r="N1840" s="250"/>
      <c r="O1840" s="250"/>
      <c r="P1840" s="250"/>
      <c r="Q1840" s="13"/>
      <c r="R1840" s="250"/>
      <c r="S1840" s="250"/>
      <c r="U1840" s="14"/>
      <c r="V1840" s="250"/>
      <c r="W1840" s="250"/>
      <c r="X1840" s="33"/>
      <c r="Y1840" s="250"/>
      <c r="Z1840" s="250"/>
      <c r="AA1840" s="250"/>
      <c r="AC1840" s="277"/>
      <c r="AD1840" s="250"/>
      <c r="AE1840" s="13"/>
      <c r="AF1840" s="250"/>
      <c r="AG1840" s="250"/>
      <c r="AI1840" s="14"/>
      <c r="AJ1840" s="250"/>
      <c r="AK1840" s="250"/>
      <c r="AL1840" s="33"/>
      <c r="AM1840" s="250"/>
      <c r="AN1840" s="250"/>
      <c r="AO1840" s="250"/>
      <c r="AP1840" s="250"/>
      <c r="AQ1840" s="250"/>
      <c r="AR1840" s="15"/>
      <c r="AS1840" s="9"/>
      <c r="AT1840" s="9" t="str">
        <f t="shared" si="3365"/>
        <v/>
      </c>
      <c r="AU1840" s="9"/>
      <c r="AV1840" s="9" t="str">
        <f t="shared" si="3366"/>
        <v/>
      </c>
      <c r="AW1840" s="9"/>
      <c r="AX1840" s="9" t="str">
        <f t="shared" si="3367"/>
        <v/>
      </c>
      <c r="AY1840" s="9"/>
      <c r="AZ1840" s="62"/>
      <c r="BA1840" s="9"/>
      <c r="BB1840" s="9" t="str">
        <f t="shared" si="3369"/>
        <v/>
      </c>
      <c r="BC1840" s="10" t="str">
        <f t="shared" si="3370"/>
        <v/>
      </c>
      <c r="BE1840" s="250"/>
      <c r="BF1840" s="15"/>
      <c r="BG1840" s="9"/>
      <c r="BH1840" s="9" t="str">
        <f t="shared" si="3371"/>
        <v/>
      </c>
      <c r="BI1840" s="73"/>
      <c r="BJ1840" s="9" t="str">
        <f t="shared" si="3372"/>
        <v/>
      </c>
      <c r="BK1840" s="9"/>
      <c r="BL1840" s="9" t="str">
        <f t="shared" si="3373"/>
        <v/>
      </c>
      <c r="BM1840" s="9"/>
      <c r="BN1840" s="9"/>
      <c r="BO1840" s="9" t="str">
        <f t="shared" si="3375"/>
        <v/>
      </c>
      <c r="BP1840" s="10" t="str">
        <f t="shared" si="3376"/>
        <v/>
      </c>
      <c r="BQ1840" s="7"/>
      <c r="BS1840" s="250"/>
      <c r="BT1840" s="15"/>
      <c r="BU1840" s="9"/>
      <c r="BV1840" s="9" t="str">
        <f t="shared" si="3377"/>
        <v/>
      </c>
      <c r="BW1840" s="9"/>
      <c r="BX1840" s="9" t="str">
        <f t="shared" si="3378"/>
        <v/>
      </c>
      <c r="BY1840" s="9"/>
      <c r="BZ1840" s="9" t="str">
        <f t="shared" si="3379"/>
        <v/>
      </c>
      <c r="CA1840" s="9"/>
      <c r="CB1840" s="9"/>
      <c r="CC1840" s="9"/>
      <c r="CD1840" s="9" t="str">
        <f t="shared" si="3381"/>
        <v/>
      </c>
      <c r="CE1840" s="10" t="str">
        <f t="shared" si="3382"/>
        <v/>
      </c>
      <c r="CF1840" s="7"/>
      <c r="CH1840" s="15"/>
      <c r="CI1840" s="9"/>
      <c r="CJ1840" s="9" t="str">
        <f t="shared" si="3383"/>
        <v/>
      </c>
      <c r="CK1840" s="9"/>
      <c r="CL1840" s="9" t="str">
        <f t="shared" si="3384"/>
        <v/>
      </c>
      <c r="CM1840" s="9"/>
      <c r="CN1840" s="9" t="str">
        <f t="shared" si="3385"/>
        <v/>
      </c>
      <c r="CO1840" s="9"/>
      <c r="CP1840" s="9"/>
      <c r="CQ1840" s="9"/>
      <c r="CR1840" s="9" t="str">
        <f t="shared" si="3387"/>
        <v/>
      </c>
      <c r="CS1840" s="10" t="str">
        <f t="shared" si="3388"/>
        <v/>
      </c>
      <c r="CT1840" s="7"/>
    </row>
    <row r="1841" spans="1:113" ht="15" customHeight="1">
      <c r="A1841" s="250"/>
      <c r="B1841" s="250"/>
      <c r="C1841" s="13"/>
      <c r="D1841" s="250"/>
      <c r="E1841" s="250"/>
      <c r="G1841" s="14"/>
      <c r="H1841" s="250"/>
      <c r="I1841" s="250"/>
      <c r="J1841" s="33"/>
      <c r="K1841" s="250"/>
      <c r="L1841" s="250"/>
      <c r="M1841" s="250"/>
      <c r="N1841" s="250"/>
      <c r="O1841" s="250"/>
      <c r="P1841" s="250"/>
      <c r="Q1841" s="13"/>
      <c r="R1841" s="250"/>
      <c r="S1841" s="250"/>
      <c r="U1841" s="14"/>
      <c r="V1841" s="250"/>
      <c r="W1841" s="250"/>
      <c r="X1841" s="33"/>
      <c r="Y1841" s="250"/>
      <c r="Z1841" s="250"/>
      <c r="AA1841" s="250"/>
      <c r="AC1841" s="277"/>
      <c r="AD1841" s="250"/>
      <c r="AE1841" s="13"/>
      <c r="AF1841" s="250"/>
      <c r="AG1841" s="250"/>
      <c r="AI1841" s="14"/>
      <c r="AJ1841" s="250"/>
      <c r="AK1841" s="250"/>
      <c r="AL1841" s="33"/>
      <c r="AM1841" s="250"/>
      <c r="AN1841" s="250"/>
      <c r="AO1841" s="250"/>
      <c r="AP1841" s="250"/>
      <c r="AQ1841" s="250"/>
      <c r="AR1841" s="15"/>
      <c r="AS1841" s="9"/>
      <c r="AT1841" s="9" t="str">
        <f t="shared" si="3365"/>
        <v/>
      </c>
      <c r="AU1841" s="9"/>
      <c r="AV1841" s="9" t="str">
        <f t="shared" si="3366"/>
        <v/>
      </c>
      <c r="AW1841" s="9"/>
      <c r="AX1841" s="9" t="str">
        <f t="shared" si="3367"/>
        <v/>
      </c>
      <c r="AY1841" s="9"/>
      <c r="AZ1841" s="62"/>
      <c r="BA1841" s="9"/>
      <c r="BB1841" s="9" t="str">
        <f t="shared" si="3369"/>
        <v/>
      </c>
      <c r="BC1841" s="10" t="str">
        <f t="shared" si="3370"/>
        <v/>
      </c>
      <c r="BE1841" s="250"/>
      <c r="BF1841" s="15"/>
      <c r="BG1841" s="9"/>
      <c r="BH1841" s="9" t="str">
        <f t="shared" si="3371"/>
        <v/>
      </c>
      <c r="BI1841" s="73"/>
      <c r="BJ1841" s="9" t="str">
        <f t="shared" si="3372"/>
        <v/>
      </c>
      <c r="BK1841" s="9"/>
      <c r="BL1841" s="9" t="str">
        <f t="shared" si="3373"/>
        <v/>
      </c>
      <c r="BM1841" s="9"/>
      <c r="BN1841" s="9"/>
      <c r="BO1841" s="9" t="str">
        <f t="shared" si="3375"/>
        <v/>
      </c>
      <c r="BP1841" s="10" t="str">
        <f t="shared" si="3376"/>
        <v/>
      </c>
      <c r="BQ1841" s="7"/>
      <c r="BS1841" s="250"/>
      <c r="BT1841" s="15"/>
      <c r="BU1841" s="9"/>
      <c r="BV1841" s="9" t="str">
        <f t="shared" si="3377"/>
        <v/>
      </c>
      <c r="BW1841" s="9"/>
      <c r="BX1841" s="9" t="str">
        <f t="shared" si="3378"/>
        <v/>
      </c>
      <c r="BY1841" s="9"/>
      <c r="BZ1841" s="9" t="str">
        <f t="shared" si="3379"/>
        <v/>
      </c>
      <c r="CA1841" s="9"/>
      <c r="CB1841" s="9"/>
      <c r="CC1841" s="9"/>
      <c r="CD1841" s="9" t="str">
        <f t="shared" si="3381"/>
        <v/>
      </c>
      <c r="CE1841" s="10" t="str">
        <f t="shared" si="3382"/>
        <v/>
      </c>
      <c r="CF1841" s="7"/>
      <c r="CH1841" s="15"/>
      <c r="CI1841" s="9"/>
      <c r="CJ1841" s="9" t="str">
        <f t="shared" si="3383"/>
        <v/>
      </c>
      <c r="CK1841" s="9"/>
      <c r="CL1841" s="9" t="str">
        <f t="shared" si="3384"/>
        <v/>
      </c>
      <c r="CM1841" s="9"/>
      <c r="CN1841" s="9" t="str">
        <f t="shared" si="3385"/>
        <v/>
      </c>
      <c r="CO1841" s="9"/>
      <c r="CP1841" s="9"/>
      <c r="CQ1841" s="9"/>
      <c r="CR1841" s="9" t="str">
        <f t="shared" si="3387"/>
        <v/>
      </c>
      <c r="CS1841" s="10" t="str">
        <f t="shared" si="3388"/>
        <v/>
      </c>
      <c r="CT1841" s="7"/>
    </row>
    <row r="1842" spans="1:113" ht="15" customHeight="1">
      <c r="A1842" s="250"/>
      <c r="B1842" s="250"/>
      <c r="C1842" s="13"/>
      <c r="D1842" s="250"/>
      <c r="E1842" s="250"/>
      <c r="G1842" s="14"/>
      <c r="H1842" s="250"/>
      <c r="I1842" s="250"/>
      <c r="J1842" s="33"/>
      <c r="K1842" s="250"/>
      <c r="L1842" s="250"/>
      <c r="M1842" s="250"/>
      <c r="N1842" s="250"/>
      <c r="O1842" s="250"/>
      <c r="P1842" s="250"/>
      <c r="Q1842" s="13"/>
      <c r="R1842" s="250"/>
      <c r="S1842" s="250"/>
      <c r="U1842" s="14"/>
      <c r="V1842" s="250"/>
      <c r="W1842" s="250"/>
      <c r="X1842" s="33"/>
      <c r="Y1842" s="250"/>
      <c r="Z1842" s="250"/>
      <c r="AA1842" s="250"/>
      <c r="AC1842" s="277"/>
      <c r="AD1842" s="250"/>
      <c r="AE1842" s="13"/>
      <c r="AF1842" s="250"/>
      <c r="AG1842" s="250"/>
      <c r="AI1842" s="14"/>
      <c r="AJ1842" s="250"/>
      <c r="AK1842" s="250"/>
      <c r="AL1842" s="33"/>
      <c r="AM1842" s="250"/>
      <c r="AN1842" s="250"/>
      <c r="AO1842" s="250"/>
      <c r="AP1842" s="250"/>
      <c r="AQ1842" s="250"/>
      <c r="AR1842" s="15"/>
      <c r="AS1842" s="9"/>
      <c r="AT1842" s="9" t="str">
        <f t="shared" si="3365"/>
        <v/>
      </c>
      <c r="AU1842" s="9"/>
      <c r="AV1842" s="9" t="str">
        <f t="shared" si="3366"/>
        <v/>
      </c>
      <c r="AW1842" s="9"/>
      <c r="AX1842" s="9" t="str">
        <f t="shared" si="3367"/>
        <v/>
      </c>
      <c r="AY1842" s="9"/>
      <c r="AZ1842" s="62"/>
      <c r="BA1842" s="9"/>
      <c r="BB1842" s="9" t="str">
        <f t="shared" si="3369"/>
        <v/>
      </c>
      <c r="BC1842" s="10" t="str">
        <f t="shared" si="3370"/>
        <v/>
      </c>
      <c r="BE1842" s="250"/>
      <c r="BF1842" s="15"/>
      <c r="BG1842" s="9"/>
      <c r="BH1842" s="9" t="str">
        <f t="shared" si="3371"/>
        <v/>
      </c>
      <c r="BI1842" s="73"/>
      <c r="BJ1842" s="9" t="str">
        <f t="shared" si="3372"/>
        <v/>
      </c>
      <c r="BK1842" s="9"/>
      <c r="BL1842" s="9" t="str">
        <f t="shared" si="3373"/>
        <v/>
      </c>
      <c r="BM1842" s="9"/>
      <c r="BN1842" s="9"/>
      <c r="BO1842" s="9" t="str">
        <f t="shared" si="3375"/>
        <v/>
      </c>
      <c r="BP1842" s="10" t="str">
        <f t="shared" si="3376"/>
        <v/>
      </c>
      <c r="BQ1842" s="7"/>
      <c r="BS1842" s="250"/>
      <c r="BT1842" s="15"/>
      <c r="BU1842" s="9"/>
      <c r="BV1842" s="9" t="str">
        <f t="shared" si="3377"/>
        <v/>
      </c>
      <c r="BW1842" s="9"/>
      <c r="BX1842" s="9" t="str">
        <f t="shared" si="3378"/>
        <v/>
      </c>
      <c r="BY1842" s="9"/>
      <c r="BZ1842" s="9" t="str">
        <f t="shared" si="3379"/>
        <v/>
      </c>
      <c r="CA1842" s="9"/>
      <c r="CB1842" s="9"/>
      <c r="CC1842" s="9"/>
      <c r="CD1842" s="9" t="str">
        <f t="shared" si="3381"/>
        <v/>
      </c>
      <c r="CE1842" s="10" t="str">
        <f t="shared" si="3382"/>
        <v/>
      </c>
      <c r="CF1842" s="7"/>
      <c r="CH1842" s="15"/>
      <c r="CI1842" s="9"/>
      <c r="CJ1842" s="9" t="str">
        <f t="shared" si="3383"/>
        <v/>
      </c>
      <c r="CK1842" s="9"/>
      <c r="CL1842" s="9" t="str">
        <f t="shared" si="3384"/>
        <v/>
      </c>
      <c r="CM1842" s="9"/>
      <c r="CN1842" s="9" t="str">
        <f t="shared" si="3385"/>
        <v/>
      </c>
      <c r="CO1842" s="9"/>
      <c r="CP1842" s="9"/>
      <c r="CQ1842" s="9"/>
      <c r="CR1842" s="9" t="str">
        <f t="shared" si="3387"/>
        <v/>
      </c>
      <c r="CS1842" s="10" t="str">
        <f t="shared" si="3388"/>
        <v/>
      </c>
      <c r="CT1842" s="7"/>
    </row>
    <row r="1843" spans="1:113" ht="15" customHeight="1">
      <c r="A1843" s="250"/>
      <c r="B1843" s="250"/>
      <c r="C1843" s="13"/>
      <c r="D1843" s="250"/>
      <c r="E1843" s="250"/>
      <c r="G1843" s="14"/>
      <c r="H1843" s="250"/>
      <c r="I1843" s="250"/>
      <c r="J1843" s="33"/>
      <c r="K1843" s="250"/>
      <c r="L1843" s="250"/>
      <c r="M1843" s="250"/>
      <c r="N1843" s="250"/>
      <c r="O1843" s="250"/>
      <c r="P1843" s="250"/>
      <c r="Q1843" s="13"/>
      <c r="R1843" s="250"/>
      <c r="S1843" s="250"/>
      <c r="U1843" s="14"/>
      <c r="V1843" s="250"/>
      <c r="W1843" s="250"/>
      <c r="X1843" s="33"/>
      <c r="Y1843" s="250"/>
      <c r="Z1843" s="250"/>
      <c r="AA1843" s="250"/>
      <c r="AC1843" s="277"/>
      <c r="AD1843" s="250"/>
      <c r="AE1843" s="13"/>
      <c r="AF1843" s="250"/>
      <c r="AG1843" s="250"/>
      <c r="AI1843" s="14"/>
      <c r="AJ1843" s="250"/>
      <c r="AK1843" s="250"/>
      <c r="AL1843" s="33"/>
      <c r="AM1843" s="250"/>
      <c r="AN1843" s="250"/>
      <c r="AO1843" s="250"/>
      <c r="AP1843" s="250"/>
      <c r="AQ1843" s="250"/>
      <c r="AR1843" s="15"/>
      <c r="AS1843" s="9"/>
      <c r="AT1843" s="9" t="str">
        <f t="shared" si="3365"/>
        <v/>
      </c>
      <c r="AU1843" s="9"/>
      <c r="AV1843" s="9" t="str">
        <f t="shared" si="3366"/>
        <v/>
      </c>
      <c r="AW1843" s="9"/>
      <c r="AX1843" s="9" t="str">
        <f t="shared" si="3367"/>
        <v/>
      </c>
      <c r="AY1843" s="9"/>
      <c r="AZ1843" s="62"/>
      <c r="BA1843" s="9"/>
      <c r="BB1843" s="9" t="str">
        <f t="shared" si="3369"/>
        <v/>
      </c>
      <c r="BC1843" s="10" t="str">
        <f t="shared" si="3370"/>
        <v/>
      </c>
      <c r="BE1843" s="250"/>
      <c r="BF1843" s="15"/>
      <c r="BG1843" s="9"/>
      <c r="BH1843" s="9" t="str">
        <f t="shared" si="3371"/>
        <v/>
      </c>
      <c r="BI1843" s="73"/>
      <c r="BJ1843" s="9" t="str">
        <f t="shared" si="3372"/>
        <v/>
      </c>
      <c r="BK1843" s="9"/>
      <c r="BL1843" s="9" t="str">
        <f t="shared" si="3373"/>
        <v/>
      </c>
      <c r="BM1843" s="9"/>
      <c r="BN1843" s="9"/>
      <c r="BO1843" s="9" t="str">
        <f t="shared" si="3375"/>
        <v/>
      </c>
      <c r="BP1843" s="10" t="str">
        <f t="shared" si="3376"/>
        <v/>
      </c>
      <c r="BQ1843" s="7"/>
      <c r="BS1843" s="250"/>
      <c r="BT1843" s="15"/>
      <c r="BU1843" s="9"/>
      <c r="BV1843" s="9" t="str">
        <f t="shared" si="3377"/>
        <v/>
      </c>
      <c r="BW1843" s="9"/>
      <c r="BX1843" s="9" t="str">
        <f t="shared" si="3378"/>
        <v/>
      </c>
      <c r="BY1843" s="9"/>
      <c r="BZ1843" s="9" t="str">
        <f t="shared" si="3379"/>
        <v/>
      </c>
      <c r="CA1843" s="9"/>
      <c r="CB1843" s="9"/>
      <c r="CC1843" s="9"/>
      <c r="CD1843" s="9" t="str">
        <f t="shared" si="3381"/>
        <v/>
      </c>
      <c r="CE1843" s="10" t="str">
        <f t="shared" si="3382"/>
        <v/>
      </c>
      <c r="CF1843" s="7"/>
      <c r="CH1843" s="15"/>
      <c r="CI1843" s="9"/>
      <c r="CJ1843" s="9" t="str">
        <f t="shared" si="3383"/>
        <v/>
      </c>
      <c r="CK1843" s="9"/>
      <c r="CL1843" s="9" t="str">
        <f t="shared" si="3384"/>
        <v/>
      </c>
      <c r="CM1843" s="9"/>
      <c r="CN1843" s="9" t="str">
        <f t="shared" si="3385"/>
        <v/>
      </c>
      <c r="CO1843" s="9"/>
      <c r="CP1843" s="9"/>
      <c r="CQ1843" s="9"/>
      <c r="CR1843" s="9" t="str">
        <f t="shared" si="3387"/>
        <v/>
      </c>
      <c r="CS1843" s="10" t="str">
        <f t="shared" si="3388"/>
        <v/>
      </c>
      <c r="CT1843" s="7"/>
    </row>
    <row r="1844" spans="1:113" ht="15" customHeight="1">
      <c r="A1844" s="250"/>
      <c r="B1844" s="250"/>
      <c r="C1844" s="13"/>
      <c r="D1844" s="250"/>
      <c r="E1844" s="250"/>
      <c r="G1844" s="14"/>
      <c r="H1844" s="250"/>
      <c r="I1844" s="250"/>
      <c r="J1844" s="33"/>
      <c r="K1844" s="250"/>
      <c r="L1844" s="250"/>
      <c r="M1844" s="250"/>
      <c r="N1844" s="250"/>
      <c r="O1844" s="250"/>
      <c r="P1844" s="250"/>
      <c r="Q1844" s="13"/>
      <c r="R1844" s="250"/>
      <c r="S1844" s="250"/>
      <c r="U1844" s="14"/>
      <c r="V1844" s="250"/>
      <c r="W1844" s="250"/>
      <c r="X1844" s="33"/>
      <c r="Y1844" s="250"/>
      <c r="Z1844" s="250"/>
      <c r="AA1844" s="250"/>
      <c r="AC1844" s="277"/>
      <c r="AD1844" s="250"/>
      <c r="AE1844" s="13"/>
      <c r="AF1844" s="250"/>
      <c r="AG1844" s="250"/>
      <c r="AI1844" s="14"/>
      <c r="AJ1844" s="250"/>
      <c r="AK1844" s="250"/>
      <c r="AL1844" s="33"/>
      <c r="AM1844" s="250"/>
      <c r="AN1844" s="250"/>
      <c r="AO1844" s="250"/>
      <c r="AP1844" s="250"/>
      <c r="AQ1844" s="250"/>
      <c r="AR1844" s="15"/>
      <c r="AS1844" s="9"/>
      <c r="AT1844" s="9" t="str">
        <f t="shared" si="3365"/>
        <v/>
      </c>
      <c r="AU1844" s="9"/>
      <c r="AV1844" s="9" t="str">
        <f t="shared" si="3366"/>
        <v/>
      </c>
      <c r="AW1844" s="9"/>
      <c r="AX1844" s="9" t="str">
        <f t="shared" si="3367"/>
        <v/>
      </c>
      <c r="AY1844" s="9"/>
      <c r="AZ1844" s="62"/>
      <c r="BA1844" s="9"/>
      <c r="BB1844" s="9" t="str">
        <f t="shared" si="3369"/>
        <v/>
      </c>
      <c r="BC1844" s="10" t="str">
        <f t="shared" si="3370"/>
        <v/>
      </c>
      <c r="BE1844" s="250"/>
      <c r="BF1844" s="15"/>
      <c r="BG1844" s="9"/>
      <c r="BH1844" s="9" t="str">
        <f t="shared" si="3371"/>
        <v/>
      </c>
      <c r="BI1844" s="73"/>
      <c r="BJ1844" s="9" t="str">
        <f t="shared" si="3372"/>
        <v/>
      </c>
      <c r="BK1844" s="9"/>
      <c r="BL1844" s="9" t="str">
        <f t="shared" si="3373"/>
        <v/>
      </c>
      <c r="BM1844" s="9"/>
      <c r="BN1844" s="9"/>
      <c r="BO1844" s="9" t="str">
        <f t="shared" si="3375"/>
        <v/>
      </c>
      <c r="BP1844" s="10" t="str">
        <f t="shared" si="3376"/>
        <v/>
      </c>
      <c r="BQ1844" s="7"/>
      <c r="BS1844" s="250"/>
      <c r="BT1844" s="15"/>
      <c r="BU1844" s="9"/>
      <c r="BV1844" s="9" t="str">
        <f t="shared" si="3377"/>
        <v/>
      </c>
      <c r="BW1844" s="9"/>
      <c r="BX1844" s="9" t="str">
        <f t="shared" si="3378"/>
        <v/>
      </c>
      <c r="BY1844" s="9"/>
      <c r="BZ1844" s="9" t="str">
        <f t="shared" si="3379"/>
        <v/>
      </c>
      <c r="CA1844" s="9"/>
      <c r="CB1844" s="9"/>
      <c r="CC1844" s="9"/>
      <c r="CD1844" s="9" t="str">
        <f t="shared" si="3381"/>
        <v/>
      </c>
      <c r="CE1844" s="10" t="str">
        <f t="shared" si="3382"/>
        <v/>
      </c>
      <c r="CF1844" s="7"/>
      <c r="CH1844" s="15"/>
      <c r="CI1844" s="9"/>
      <c r="CJ1844" s="9" t="str">
        <f t="shared" si="3383"/>
        <v/>
      </c>
      <c r="CK1844" s="9"/>
      <c r="CL1844" s="9" t="str">
        <f t="shared" si="3384"/>
        <v/>
      </c>
      <c r="CM1844" s="9"/>
      <c r="CN1844" s="9" t="str">
        <f t="shared" si="3385"/>
        <v/>
      </c>
      <c r="CO1844" s="9"/>
      <c r="CP1844" s="9"/>
      <c r="CQ1844" s="9"/>
      <c r="CR1844" s="9" t="str">
        <f t="shared" si="3387"/>
        <v/>
      </c>
      <c r="CS1844" s="10" t="str">
        <f t="shared" si="3388"/>
        <v/>
      </c>
      <c r="CT1844" s="7"/>
    </row>
    <row r="1845" spans="1:113" ht="15" customHeight="1">
      <c r="A1845" s="250"/>
      <c r="B1845" s="250"/>
      <c r="C1845" s="13"/>
      <c r="D1845" s="250"/>
      <c r="E1845" s="250"/>
      <c r="G1845" s="14"/>
      <c r="H1845" s="250"/>
      <c r="I1845" s="250"/>
      <c r="J1845" s="33"/>
      <c r="K1845" s="250"/>
      <c r="L1845" s="250"/>
      <c r="M1845" s="250"/>
      <c r="N1845" s="250"/>
      <c r="O1845" s="250"/>
      <c r="P1845" s="250"/>
      <c r="Q1845" s="13"/>
      <c r="R1845" s="250"/>
      <c r="S1845" s="250"/>
      <c r="U1845" s="14"/>
      <c r="V1845" s="250"/>
      <c r="W1845" s="250"/>
      <c r="X1845" s="33"/>
      <c r="Y1845" s="250"/>
      <c r="Z1845" s="250"/>
      <c r="AA1845" s="250"/>
      <c r="AC1845" s="277"/>
      <c r="AD1845" s="250"/>
      <c r="AE1845" s="13"/>
      <c r="AF1845" s="250"/>
      <c r="AG1845" s="250"/>
      <c r="AI1845" s="14"/>
      <c r="AJ1845" s="250"/>
      <c r="AK1845" s="250"/>
      <c r="AL1845" s="33"/>
      <c r="AM1845" s="250"/>
      <c r="AN1845" s="250"/>
      <c r="AO1845" s="250"/>
      <c r="AP1845" s="250"/>
      <c r="AQ1845" s="250"/>
      <c r="AR1845" s="15"/>
      <c r="AS1845" s="9"/>
      <c r="AT1845" s="9" t="str">
        <f t="shared" si="3365"/>
        <v/>
      </c>
      <c r="AU1845" s="9"/>
      <c r="AV1845" s="9" t="str">
        <f t="shared" si="3366"/>
        <v/>
      </c>
      <c r="AW1845" s="9"/>
      <c r="AX1845" s="9" t="str">
        <f t="shared" si="3367"/>
        <v/>
      </c>
      <c r="AY1845" s="9"/>
      <c r="AZ1845" s="62"/>
      <c r="BA1845" s="9"/>
      <c r="BB1845" s="9" t="str">
        <f t="shared" si="3369"/>
        <v/>
      </c>
      <c r="BC1845" s="10" t="str">
        <f t="shared" si="3370"/>
        <v/>
      </c>
      <c r="BE1845" s="250"/>
      <c r="BF1845" s="15"/>
      <c r="BG1845" s="9"/>
      <c r="BH1845" s="9" t="str">
        <f t="shared" si="3371"/>
        <v/>
      </c>
      <c r="BI1845" s="73"/>
      <c r="BJ1845" s="9" t="str">
        <f t="shared" si="3372"/>
        <v/>
      </c>
      <c r="BK1845" s="9"/>
      <c r="BL1845" s="9" t="str">
        <f t="shared" si="3373"/>
        <v/>
      </c>
      <c r="BM1845" s="9"/>
      <c r="BN1845" s="9"/>
      <c r="BO1845" s="9" t="str">
        <f t="shared" si="3375"/>
        <v/>
      </c>
      <c r="BP1845" s="10" t="str">
        <f t="shared" si="3376"/>
        <v/>
      </c>
      <c r="BQ1845" s="7"/>
      <c r="BS1845" s="250"/>
      <c r="BT1845" s="15"/>
      <c r="BU1845" s="9"/>
      <c r="BV1845" s="9" t="str">
        <f t="shared" si="3377"/>
        <v/>
      </c>
      <c r="BW1845" s="9"/>
      <c r="BX1845" s="9" t="str">
        <f t="shared" si="3378"/>
        <v/>
      </c>
      <c r="BY1845" s="9"/>
      <c r="BZ1845" s="9" t="str">
        <f t="shared" si="3379"/>
        <v/>
      </c>
      <c r="CA1845" s="9"/>
      <c r="CB1845" s="9"/>
      <c r="CC1845" s="9"/>
      <c r="CD1845" s="9" t="str">
        <f t="shared" si="3381"/>
        <v/>
      </c>
      <c r="CE1845" s="10" t="str">
        <f t="shared" si="3382"/>
        <v/>
      </c>
      <c r="CF1845" s="7"/>
      <c r="CH1845" s="15"/>
      <c r="CI1845" s="9"/>
      <c r="CJ1845" s="9" t="str">
        <f t="shared" si="3383"/>
        <v/>
      </c>
      <c r="CK1845" s="9"/>
      <c r="CL1845" s="9" t="str">
        <f t="shared" si="3384"/>
        <v/>
      </c>
      <c r="CM1845" s="9"/>
      <c r="CN1845" s="9" t="str">
        <f t="shared" si="3385"/>
        <v/>
      </c>
      <c r="CO1845" s="9"/>
      <c r="CP1845" s="9"/>
      <c r="CQ1845" s="9"/>
      <c r="CR1845" s="9" t="str">
        <f t="shared" si="3387"/>
        <v/>
      </c>
      <c r="CS1845" s="10" t="str">
        <f t="shared" si="3388"/>
        <v/>
      </c>
      <c r="CT1845" s="7"/>
    </row>
    <row r="1846" spans="1:113" ht="15" customHeight="1">
      <c r="A1846" s="250"/>
      <c r="B1846" s="250"/>
      <c r="C1846" s="13"/>
      <c r="D1846" s="250"/>
      <c r="E1846" s="250"/>
      <c r="G1846" s="14"/>
      <c r="H1846" s="250"/>
      <c r="I1846" s="250"/>
      <c r="J1846" s="33"/>
      <c r="K1846" s="250"/>
      <c r="L1846" s="250"/>
      <c r="M1846" s="250"/>
      <c r="N1846" s="250"/>
      <c r="O1846" s="250"/>
      <c r="P1846" s="250"/>
      <c r="Q1846" s="13"/>
      <c r="R1846" s="250"/>
      <c r="S1846" s="250"/>
      <c r="U1846" s="14"/>
      <c r="V1846" s="250"/>
      <c r="W1846" s="250"/>
      <c r="X1846" s="33"/>
      <c r="Y1846" s="250"/>
      <c r="Z1846" s="250"/>
      <c r="AA1846" s="250"/>
      <c r="AC1846" s="277"/>
      <c r="AD1846" s="250"/>
      <c r="AE1846" s="13"/>
      <c r="AF1846" s="250"/>
      <c r="AG1846" s="250"/>
      <c r="AI1846" s="14"/>
      <c r="AJ1846" s="250"/>
      <c r="AK1846" s="250"/>
      <c r="AL1846" s="33"/>
      <c r="AM1846" s="250"/>
      <c r="AN1846" s="250"/>
      <c r="AO1846" s="250"/>
      <c r="AP1846" s="250"/>
      <c r="AQ1846" s="250"/>
      <c r="AR1846" s="15"/>
      <c r="AS1846" s="9"/>
      <c r="AT1846" s="9" t="str">
        <f t="shared" si="3365"/>
        <v/>
      </c>
      <c r="AU1846" s="9"/>
      <c r="AV1846" s="9" t="str">
        <f t="shared" si="3366"/>
        <v/>
      </c>
      <c r="AW1846" s="9"/>
      <c r="AX1846" s="9" t="str">
        <f t="shared" si="3367"/>
        <v/>
      </c>
      <c r="AY1846" s="9"/>
      <c r="AZ1846" s="62"/>
      <c r="BA1846" s="9"/>
      <c r="BB1846" s="9" t="str">
        <f t="shared" si="3369"/>
        <v/>
      </c>
      <c r="BC1846" s="10" t="str">
        <f t="shared" si="3370"/>
        <v/>
      </c>
      <c r="BE1846" s="250"/>
      <c r="BF1846" s="15"/>
      <c r="BG1846" s="9"/>
      <c r="BH1846" s="9" t="str">
        <f t="shared" si="3371"/>
        <v/>
      </c>
      <c r="BI1846" s="73"/>
      <c r="BJ1846" s="9" t="str">
        <f t="shared" si="3372"/>
        <v/>
      </c>
      <c r="BK1846" s="9"/>
      <c r="BL1846" s="9" t="str">
        <f t="shared" si="3373"/>
        <v/>
      </c>
      <c r="BM1846" s="9"/>
      <c r="BN1846" s="9"/>
      <c r="BO1846" s="9" t="str">
        <f t="shared" si="3375"/>
        <v/>
      </c>
      <c r="BP1846" s="10" t="str">
        <f t="shared" si="3376"/>
        <v/>
      </c>
      <c r="BQ1846" s="7"/>
      <c r="BS1846" s="250"/>
      <c r="BT1846" s="15"/>
      <c r="BU1846" s="9"/>
      <c r="BV1846" s="9" t="str">
        <f t="shared" si="3377"/>
        <v/>
      </c>
      <c r="BW1846" s="9"/>
      <c r="BX1846" s="9" t="str">
        <f t="shared" si="3378"/>
        <v/>
      </c>
      <c r="BY1846" s="9"/>
      <c r="BZ1846" s="9" t="str">
        <f t="shared" si="3379"/>
        <v/>
      </c>
      <c r="CA1846" s="9"/>
      <c r="CB1846" s="9"/>
      <c r="CC1846" s="9"/>
      <c r="CD1846" s="9" t="str">
        <f t="shared" si="3381"/>
        <v/>
      </c>
      <c r="CE1846" s="10" t="str">
        <f t="shared" si="3382"/>
        <v/>
      </c>
      <c r="CF1846" s="7"/>
      <c r="CH1846" s="15"/>
      <c r="CI1846" s="9"/>
      <c r="CJ1846" s="9" t="str">
        <f t="shared" si="3383"/>
        <v/>
      </c>
      <c r="CK1846" s="9"/>
      <c r="CL1846" s="9" t="str">
        <f t="shared" si="3384"/>
        <v/>
      </c>
      <c r="CM1846" s="9"/>
      <c r="CN1846" s="9" t="str">
        <f t="shared" si="3385"/>
        <v/>
      </c>
      <c r="CO1846" s="9"/>
      <c r="CP1846" s="9"/>
      <c r="CQ1846" s="9"/>
      <c r="CR1846" s="9" t="str">
        <f t="shared" si="3387"/>
        <v/>
      </c>
      <c r="CS1846" s="10" t="str">
        <f t="shared" si="3388"/>
        <v/>
      </c>
      <c r="CT1846" s="7"/>
    </row>
    <row r="1847" spans="1:113" ht="15" customHeight="1">
      <c r="A1847" s="250"/>
      <c r="B1847" s="250"/>
      <c r="C1847" s="13"/>
      <c r="D1847" s="250"/>
      <c r="E1847" s="250"/>
      <c r="G1847" s="14"/>
      <c r="H1847" s="250"/>
      <c r="I1847" s="250"/>
      <c r="J1847" s="33"/>
      <c r="K1847" s="250"/>
      <c r="L1847" s="250"/>
      <c r="M1847" s="250"/>
      <c r="N1847" s="250"/>
      <c r="O1847" s="250"/>
      <c r="P1847" s="250"/>
      <c r="Q1847" s="13"/>
      <c r="R1847" s="250"/>
      <c r="S1847" s="250"/>
      <c r="U1847" s="14"/>
      <c r="V1847" s="250"/>
      <c r="W1847" s="250"/>
      <c r="X1847" s="33"/>
      <c r="Y1847" s="250"/>
      <c r="Z1847" s="250"/>
      <c r="AA1847" s="250"/>
      <c r="AC1847" s="277"/>
      <c r="AD1847" s="250"/>
      <c r="AE1847" s="13"/>
      <c r="AF1847" s="250"/>
      <c r="AG1847" s="250"/>
      <c r="AI1847" s="14"/>
      <c r="AJ1847" s="250"/>
      <c r="AK1847" s="250"/>
      <c r="AL1847" s="33"/>
      <c r="AM1847" s="250"/>
      <c r="AN1847" s="250"/>
      <c r="AO1847" s="250"/>
      <c r="AP1847" s="250"/>
      <c r="AQ1847" s="250"/>
      <c r="AR1847" s="15"/>
      <c r="AS1847" s="9"/>
      <c r="AT1847" s="9" t="str">
        <f t="shared" si="3365"/>
        <v/>
      </c>
      <c r="AU1847" s="9"/>
      <c r="AV1847" s="9" t="str">
        <f t="shared" si="3366"/>
        <v/>
      </c>
      <c r="AW1847" s="9"/>
      <c r="AX1847" s="9" t="str">
        <f t="shared" si="3367"/>
        <v/>
      </c>
      <c r="AY1847" s="9"/>
      <c r="AZ1847" s="62"/>
      <c r="BA1847" s="9"/>
      <c r="BB1847" s="9" t="str">
        <f t="shared" si="3369"/>
        <v/>
      </c>
      <c r="BC1847" s="10" t="str">
        <f t="shared" si="3370"/>
        <v/>
      </c>
      <c r="BE1847" s="250"/>
      <c r="BF1847" s="15"/>
      <c r="BG1847" s="9"/>
      <c r="BH1847" s="9" t="str">
        <f t="shared" si="3371"/>
        <v/>
      </c>
      <c r="BI1847" s="73"/>
      <c r="BJ1847" s="9" t="str">
        <f t="shared" si="3372"/>
        <v/>
      </c>
      <c r="BK1847" s="9"/>
      <c r="BL1847" s="9" t="str">
        <f t="shared" si="3373"/>
        <v/>
      </c>
      <c r="BM1847" s="9"/>
      <c r="BN1847" s="9"/>
      <c r="BO1847" s="9" t="str">
        <f t="shared" si="3375"/>
        <v/>
      </c>
      <c r="BP1847" s="10" t="str">
        <f t="shared" si="3376"/>
        <v/>
      </c>
      <c r="BQ1847" s="7"/>
      <c r="BS1847" s="250"/>
      <c r="BT1847" s="15"/>
      <c r="BU1847" s="9"/>
      <c r="BV1847" s="9" t="str">
        <f t="shared" si="3377"/>
        <v/>
      </c>
      <c r="BW1847" s="9"/>
      <c r="BX1847" s="9" t="str">
        <f t="shared" si="3378"/>
        <v/>
      </c>
      <c r="BY1847" s="9"/>
      <c r="BZ1847" s="9" t="str">
        <f t="shared" si="3379"/>
        <v/>
      </c>
      <c r="CA1847" s="9"/>
      <c r="CB1847" s="9"/>
      <c r="CC1847" s="9"/>
      <c r="CD1847" s="9" t="str">
        <f t="shared" si="3381"/>
        <v/>
      </c>
      <c r="CE1847" s="10" t="str">
        <f t="shared" si="3382"/>
        <v/>
      </c>
      <c r="CF1847" s="7"/>
      <c r="CH1847" s="15"/>
      <c r="CI1847" s="9"/>
      <c r="CJ1847" s="9" t="str">
        <f t="shared" si="3383"/>
        <v/>
      </c>
      <c r="CK1847" s="9"/>
      <c r="CL1847" s="9" t="str">
        <f t="shared" si="3384"/>
        <v/>
      </c>
      <c r="CM1847" s="9"/>
      <c r="CN1847" s="9" t="str">
        <f t="shared" si="3385"/>
        <v/>
      </c>
      <c r="CO1847" s="9"/>
      <c r="CP1847" s="9"/>
      <c r="CQ1847" s="9"/>
      <c r="CR1847" s="9" t="str">
        <f t="shared" si="3387"/>
        <v/>
      </c>
      <c r="CS1847" s="10" t="str">
        <f t="shared" si="3388"/>
        <v/>
      </c>
      <c r="CT1847" s="7"/>
    </row>
    <row r="1848" spans="1:113" ht="15" customHeight="1">
      <c r="A1848" s="250"/>
      <c r="B1848" s="250"/>
      <c r="C1848" s="13"/>
      <c r="D1848" s="250"/>
      <c r="E1848" s="250"/>
      <c r="G1848" s="14"/>
      <c r="H1848" s="250"/>
      <c r="I1848" s="250"/>
      <c r="J1848" s="33"/>
      <c r="K1848" s="250"/>
      <c r="L1848" s="250"/>
      <c r="M1848" s="250"/>
      <c r="N1848" s="250"/>
      <c r="O1848" s="250"/>
      <c r="P1848" s="250"/>
      <c r="Q1848" s="13"/>
      <c r="R1848" s="250"/>
      <c r="S1848" s="250"/>
      <c r="U1848" s="14"/>
      <c r="V1848" s="250"/>
      <c r="W1848" s="250"/>
      <c r="X1848" s="33"/>
      <c r="Y1848" s="250"/>
      <c r="Z1848" s="250"/>
      <c r="AA1848" s="250"/>
      <c r="AC1848" s="277"/>
      <c r="AD1848" s="250"/>
      <c r="AE1848" s="13"/>
      <c r="AF1848" s="250"/>
      <c r="AG1848" s="250"/>
      <c r="AI1848" s="14"/>
      <c r="AJ1848" s="250"/>
      <c r="AK1848" s="250"/>
      <c r="AL1848" s="33"/>
      <c r="AM1848" s="250"/>
      <c r="AN1848" s="250"/>
      <c r="AO1848" s="250"/>
      <c r="AP1848" s="250"/>
      <c r="AQ1848" s="250"/>
      <c r="AR1848" s="15"/>
      <c r="AS1848" s="9"/>
      <c r="AT1848" s="9" t="str">
        <f t="shared" si="3365"/>
        <v/>
      </c>
      <c r="AU1848" s="9"/>
      <c r="AV1848" s="9" t="str">
        <f t="shared" si="3366"/>
        <v/>
      </c>
      <c r="AW1848" s="9"/>
      <c r="AX1848" s="9" t="str">
        <f t="shared" si="3367"/>
        <v/>
      </c>
      <c r="AY1848" s="9"/>
      <c r="AZ1848" s="62"/>
      <c r="BA1848" s="9"/>
      <c r="BB1848" s="9" t="str">
        <f t="shared" si="3369"/>
        <v/>
      </c>
      <c r="BC1848" s="10" t="str">
        <f t="shared" si="3370"/>
        <v/>
      </c>
      <c r="BE1848" s="250"/>
      <c r="BF1848" s="15"/>
      <c r="BG1848" s="9"/>
      <c r="BH1848" s="9" t="str">
        <f t="shared" si="3371"/>
        <v/>
      </c>
      <c r="BI1848" s="73"/>
      <c r="BJ1848" s="9" t="str">
        <f t="shared" si="3372"/>
        <v/>
      </c>
      <c r="BK1848" s="9"/>
      <c r="BL1848" s="9" t="str">
        <f t="shared" si="3373"/>
        <v/>
      </c>
      <c r="BM1848" s="9"/>
      <c r="BN1848" s="9"/>
      <c r="BO1848" s="9" t="str">
        <f t="shared" si="3375"/>
        <v/>
      </c>
      <c r="BP1848" s="10" t="str">
        <f t="shared" si="3376"/>
        <v/>
      </c>
      <c r="BQ1848" s="7"/>
      <c r="BS1848" s="250"/>
      <c r="BT1848" s="15"/>
      <c r="BU1848" s="9"/>
      <c r="BV1848" s="9" t="str">
        <f t="shared" si="3377"/>
        <v/>
      </c>
      <c r="BW1848" s="9"/>
      <c r="BX1848" s="9" t="str">
        <f t="shared" si="3378"/>
        <v/>
      </c>
      <c r="BY1848" s="9"/>
      <c r="BZ1848" s="9" t="str">
        <f t="shared" si="3379"/>
        <v/>
      </c>
      <c r="CA1848" s="9"/>
      <c r="CB1848" s="9"/>
      <c r="CC1848" s="9"/>
      <c r="CD1848" s="9" t="str">
        <f t="shared" si="3381"/>
        <v/>
      </c>
      <c r="CE1848" s="10" t="str">
        <f t="shared" si="3382"/>
        <v/>
      </c>
      <c r="CF1848" s="7"/>
      <c r="CH1848" s="15"/>
      <c r="CI1848" s="9"/>
      <c r="CJ1848" s="9" t="str">
        <f t="shared" si="3383"/>
        <v/>
      </c>
      <c r="CK1848" s="9"/>
      <c r="CL1848" s="9" t="str">
        <f t="shared" si="3384"/>
        <v/>
      </c>
      <c r="CM1848" s="9"/>
      <c r="CN1848" s="9" t="str">
        <f t="shared" si="3385"/>
        <v/>
      </c>
      <c r="CO1848" s="9"/>
      <c r="CP1848" s="9"/>
      <c r="CQ1848" s="9"/>
      <c r="CR1848" s="9" t="str">
        <f t="shared" si="3387"/>
        <v/>
      </c>
      <c r="CS1848" s="10" t="str">
        <f t="shared" si="3388"/>
        <v/>
      </c>
      <c r="CT1848" s="7"/>
    </row>
    <row r="1849" spans="1:113" ht="15" customHeight="1">
      <c r="A1849" s="250"/>
      <c r="B1849" s="250"/>
      <c r="C1849" s="13"/>
      <c r="D1849" s="250"/>
      <c r="E1849" s="250"/>
      <c r="G1849" s="14"/>
      <c r="H1849" s="250"/>
      <c r="I1849" s="250"/>
      <c r="J1849" s="33"/>
      <c r="K1849" s="250"/>
      <c r="L1849" s="250"/>
      <c r="M1849" s="250"/>
      <c r="N1849" s="250"/>
      <c r="O1849" s="250"/>
      <c r="P1849" s="250"/>
      <c r="Q1849" s="13"/>
      <c r="R1849" s="250"/>
      <c r="S1849" s="250"/>
      <c r="U1849" s="14"/>
      <c r="V1849" s="250"/>
      <c r="W1849" s="250"/>
      <c r="X1849" s="33"/>
      <c r="Y1849" s="250"/>
      <c r="Z1849" s="250"/>
      <c r="AA1849" s="250"/>
      <c r="AC1849" s="277"/>
      <c r="AD1849" s="250"/>
      <c r="AE1849" s="13"/>
      <c r="AF1849" s="250"/>
      <c r="AG1849" s="250"/>
      <c r="AI1849" s="14"/>
      <c r="AJ1849" s="250"/>
      <c r="AK1849" s="250"/>
      <c r="AL1849" s="33"/>
      <c r="AM1849" s="250"/>
      <c r="AN1849" s="250"/>
      <c r="AO1849" s="250"/>
      <c r="AP1849" s="250"/>
      <c r="AQ1849" s="250"/>
      <c r="AR1849" s="15"/>
      <c r="AS1849" s="9"/>
      <c r="AT1849" s="9" t="str">
        <f t="shared" si="3365"/>
        <v/>
      </c>
      <c r="AU1849" s="9"/>
      <c r="AV1849" s="9" t="str">
        <f t="shared" si="3366"/>
        <v/>
      </c>
      <c r="AW1849" s="9"/>
      <c r="AX1849" s="9" t="str">
        <f t="shared" si="3367"/>
        <v/>
      </c>
      <c r="AY1849" s="9"/>
      <c r="AZ1849" s="62"/>
      <c r="BA1849" s="9"/>
      <c r="BB1849" s="9" t="str">
        <f t="shared" si="3369"/>
        <v/>
      </c>
      <c r="BC1849" s="10" t="str">
        <f t="shared" si="3370"/>
        <v/>
      </c>
      <c r="BE1849" s="250"/>
      <c r="BF1849" s="15"/>
      <c r="BG1849" s="9"/>
      <c r="BH1849" s="9" t="str">
        <f t="shared" si="3371"/>
        <v/>
      </c>
      <c r="BI1849" s="73"/>
      <c r="BJ1849" s="9" t="str">
        <f t="shared" si="3372"/>
        <v/>
      </c>
      <c r="BK1849" s="9"/>
      <c r="BL1849" s="9" t="str">
        <f t="shared" si="3373"/>
        <v/>
      </c>
      <c r="BM1849" s="9"/>
      <c r="BN1849" s="9"/>
      <c r="BO1849" s="9" t="str">
        <f t="shared" si="3375"/>
        <v/>
      </c>
      <c r="BP1849" s="10" t="str">
        <f t="shared" si="3376"/>
        <v/>
      </c>
      <c r="BQ1849" s="7"/>
      <c r="BS1849" s="250"/>
      <c r="BT1849" s="15"/>
      <c r="BU1849" s="9"/>
      <c r="BV1849" s="9" t="str">
        <f t="shared" si="3377"/>
        <v/>
      </c>
      <c r="BW1849" s="9"/>
      <c r="BX1849" s="9" t="str">
        <f t="shared" si="3378"/>
        <v/>
      </c>
      <c r="BY1849" s="9"/>
      <c r="BZ1849" s="9" t="str">
        <f t="shared" si="3379"/>
        <v/>
      </c>
      <c r="CA1849" s="9"/>
      <c r="CB1849" s="9"/>
      <c r="CC1849" s="9"/>
      <c r="CD1849" s="9" t="str">
        <f t="shared" si="3381"/>
        <v/>
      </c>
      <c r="CE1849" s="10" t="str">
        <f t="shared" si="3382"/>
        <v/>
      </c>
      <c r="CF1849" s="7"/>
      <c r="CH1849" s="15"/>
      <c r="CI1849" s="9"/>
      <c r="CJ1849" s="9" t="str">
        <f t="shared" si="3383"/>
        <v/>
      </c>
      <c r="CK1849" s="9"/>
      <c r="CL1849" s="9" t="str">
        <f t="shared" si="3384"/>
        <v/>
      </c>
      <c r="CM1849" s="9"/>
      <c r="CN1849" s="9" t="str">
        <f t="shared" si="3385"/>
        <v/>
      </c>
      <c r="CO1849" s="9"/>
      <c r="CP1849" s="9"/>
      <c r="CQ1849" s="9"/>
      <c r="CR1849" s="9" t="str">
        <f t="shared" si="3387"/>
        <v/>
      </c>
      <c r="CS1849" s="10" t="str">
        <f t="shared" si="3388"/>
        <v/>
      </c>
      <c r="CT1849" s="7"/>
    </row>
    <row r="1850" spans="1:113" ht="15" customHeight="1">
      <c r="A1850" s="250"/>
      <c r="B1850" s="250"/>
      <c r="C1850" s="13"/>
      <c r="D1850" s="250"/>
      <c r="E1850" s="250"/>
      <c r="G1850" s="14"/>
      <c r="H1850" s="250"/>
      <c r="I1850" s="250"/>
      <c r="J1850" s="33"/>
      <c r="K1850" s="250"/>
      <c r="L1850" s="250"/>
      <c r="M1850" s="250"/>
      <c r="N1850" s="250"/>
      <c r="O1850" s="250"/>
      <c r="P1850" s="250"/>
      <c r="Q1850" s="13"/>
      <c r="R1850" s="250"/>
      <c r="S1850" s="250"/>
      <c r="U1850" s="14"/>
      <c r="V1850" s="250"/>
      <c r="W1850" s="250"/>
      <c r="X1850" s="33"/>
      <c r="Y1850" s="250"/>
      <c r="Z1850" s="250"/>
      <c r="AA1850" s="250"/>
      <c r="AC1850" s="277"/>
      <c r="AD1850" s="250"/>
      <c r="AE1850" s="13"/>
      <c r="AF1850" s="250"/>
      <c r="AG1850" s="250"/>
      <c r="AI1850" s="14"/>
      <c r="AJ1850" s="250"/>
      <c r="AK1850" s="250"/>
      <c r="AL1850" s="33"/>
      <c r="AM1850" s="250"/>
      <c r="AN1850" s="250"/>
      <c r="AO1850" s="250"/>
      <c r="AP1850" s="250"/>
      <c r="AQ1850" s="250"/>
      <c r="AR1850" s="15"/>
      <c r="AS1850" s="9"/>
      <c r="AT1850" s="9" t="str">
        <f t="shared" si="3365"/>
        <v/>
      </c>
      <c r="AU1850" s="9"/>
      <c r="AV1850" s="9" t="str">
        <f t="shared" si="3366"/>
        <v/>
      </c>
      <c r="AW1850" s="9"/>
      <c r="AX1850" s="9" t="str">
        <f t="shared" si="3367"/>
        <v/>
      </c>
      <c r="AY1850" s="9"/>
      <c r="AZ1850" s="62"/>
      <c r="BA1850" s="9"/>
      <c r="BB1850" s="9" t="str">
        <f t="shared" si="3369"/>
        <v/>
      </c>
      <c r="BC1850" s="10" t="str">
        <f t="shared" si="3370"/>
        <v/>
      </c>
      <c r="BE1850" s="250"/>
      <c r="BF1850" s="15"/>
      <c r="BG1850" s="9"/>
      <c r="BH1850" s="9" t="str">
        <f t="shared" si="3371"/>
        <v/>
      </c>
      <c r="BI1850" s="73"/>
      <c r="BJ1850" s="9" t="str">
        <f t="shared" si="3372"/>
        <v/>
      </c>
      <c r="BK1850" s="9"/>
      <c r="BL1850" s="9" t="str">
        <f t="shared" si="3373"/>
        <v/>
      </c>
      <c r="BM1850" s="9"/>
      <c r="BN1850" s="9"/>
      <c r="BO1850" s="9" t="str">
        <f t="shared" si="3375"/>
        <v/>
      </c>
      <c r="BP1850" s="10" t="str">
        <f t="shared" si="3376"/>
        <v/>
      </c>
      <c r="BQ1850" s="7"/>
      <c r="BS1850" s="250"/>
      <c r="BT1850" s="15"/>
      <c r="BU1850" s="9"/>
      <c r="BV1850" s="9" t="str">
        <f t="shared" si="3377"/>
        <v/>
      </c>
      <c r="BW1850" s="9"/>
      <c r="BX1850" s="9" t="str">
        <f t="shared" si="3378"/>
        <v/>
      </c>
      <c r="BY1850" s="9"/>
      <c r="BZ1850" s="9" t="str">
        <f t="shared" si="3379"/>
        <v/>
      </c>
      <c r="CA1850" s="9"/>
      <c r="CB1850" s="9"/>
      <c r="CC1850" s="9"/>
      <c r="CD1850" s="9" t="str">
        <f t="shared" si="3381"/>
        <v/>
      </c>
      <c r="CE1850" s="10" t="str">
        <f t="shared" si="3382"/>
        <v/>
      </c>
      <c r="CF1850" s="7"/>
      <c r="CH1850" s="15"/>
      <c r="CI1850" s="9"/>
      <c r="CJ1850" s="9" t="str">
        <f t="shared" si="3383"/>
        <v/>
      </c>
      <c r="CK1850" s="9"/>
      <c r="CL1850" s="9" t="str">
        <f t="shared" si="3384"/>
        <v/>
      </c>
      <c r="CM1850" s="9"/>
      <c r="CN1850" s="9" t="str">
        <f t="shared" si="3385"/>
        <v/>
      </c>
      <c r="CO1850" s="9"/>
      <c r="CP1850" s="9"/>
      <c r="CQ1850" s="9"/>
      <c r="CR1850" s="9" t="str">
        <f t="shared" si="3387"/>
        <v/>
      </c>
      <c r="CS1850" s="10" t="str">
        <f t="shared" si="3388"/>
        <v/>
      </c>
      <c r="CT1850" s="7"/>
    </row>
    <row r="1851" spans="1:113" ht="15" customHeight="1">
      <c r="A1851" s="250"/>
      <c r="B1851" s="250"/>
      <c r="C1851" s="13"/>
      <c r="D1851" s="250"/>
      <c r="E1851" s="250"/>
      <c r="G1851" s="14"/>
      <c r="H1851" s="250"/>
      <c r="I1851" s="250"/>
      <c r="J1851" s="33"/>
      <c r="K1851" s="250"/>
      <c r="L1851" s="250"/>
      <c r="M1851" s="250"/>
      <c r="N1851" s="250"/>
      <c r="O1851" s="250"/>
      <c r="P1851" s="250"/>
      <c r="Q1851" s="13"/>
      <c r="R1851" s="250"/>
      <c r="S1851" s="250"/>
      <c r="U1851" s="14"/>
      <c r="V1851" s="250"/>
      <c r="W1851" s="250"/>
      <c r="X1851" s="33"/>
      <c r="Y1851" s="250"/>
      <c r="Z1851" s="250"/>
      <c r="AA1851" s="250"/>
      <c r="AC1851" s="277"/>
      <c r="AD1851" s="250"/>
      <c r="AE1851" s="13"/>
      <c r="AF1851" s="250"/>
      <c r="AG1851" s="250"/>
      <c r="AI1851" s="14"/>
      <c r="AJ1851" s="250"/>
      <c r="AK1851" s="250"/>
      <c r="AL1851" s="33"/>
      <c r="AM1851" s="250"/>
      <c r="AN1851" s="250"/>
      <c r="AO1851" s="250"/>
      <c r="AP1851" s="250"/>
      <c r="AQ1851" s="250"/>
      <c r="AR1851" s="15"/>
      <c r="AS1851" s="9"/>
      <c r="AT1851" s="9" t="str">
        <f t="shared" si="3365"/>
        <v/>
      </c>
      <c r="AU1851" s="9"/>
      <c r="AV1851" s="9" t="str">
        <f t="shared" si="3366"/>
        <v/>
      </c>
      <c r="AW1851" s="9"/>
      <c r="AX1851" s="9" t="str">
        <f t="shared" si="3367"/>
        <v/>
      </c>
      <c r="AY1851" s="9"/>
      <c r="AZ1851" s="62"/>
      <c r="BA1851" s="9"/>
      <c r="BB1851" s="9" t="str">
        <f t="shared" si="3369"/>
        <v/>
      </c>
      <c r="BC1851" s="10" t="str">
        <f t="shared" si="3370"/>
        <v/>
      </c>
      <c r="BE1851" s="250"/>
      <c r="BF1851" s="15"/>
      <c r="BG1851" s="9"/>
      <c r="BH1851" s="9" t="str">
        <f t="shared" si="3371"/>
        <v/>
      </c>
      <c r="BI1851" s="73"/>
      <c r="BJ1851" s="9" t="str">
        <f t="shared" si="3372"/>
        <v/>
      </c>
      <c r="BK1851" s="9"/>
      <c r="BL1851" s="9" t="str">
        <f t="shared" si="3373"/>
        <v/>
      </c>
      <c r="BM1851" s="9"/>
      <c r="BN1851" s="9"/>
      <c r="BO1851" s="9" t="str">
        <f t="shared" si="3375"/>
        <v/>
      </c>
      <c r="BP1851" s="10" t="str">
        <f t="shared" si="3376"/>
        <v/>
      </c>
      <c r="BQ1851" s="7"/>
      <c r="BS1851" s="250"/>
      <c r="BT1851" s="15"/>
      <c r="BU1851" s="9"/>
      <c r="BV1851" s="9" t="str">
        <f t="shared" si="3377"/>
        <v/>
      </c>
      <c r="BW1851" s="9"/>
      <c r="BX1851" s="9" t="str">
        <f t="shared" si="3378"/>
        <v/>
      </c>
      <c r="BY1851" s="9"/>
      <c r="BZ1851" s="9" t="str">
        <f t="shared" si="3379"/>
        <v/>
      </c>
      <c r="CA1851" s="9"/>
      <c r="CB1851" s="9"/>
      <c r="CC1851" s="9"/>
      <c r="CD1851" s="9" t="str">
        <f t="shared" si="3381"/>
        <v/>
      </c>
      <c r="CE1851" s="10" t="str">
        <f t="shared" si="3382"/>
        <v/>
      </c>
      <c r="CF1851" s="7"/>
      <c r="CH1851" s="15"/>
      <c r="CI1851" s="9"/>
      <c r="CJ1851" s="9" t="str">
        <f t="shared" si="3383"/>
        <v/>
      </c>
      <c r="CK1851" s="9"/>
      <c r="CL1851" s="9" t="str">
        <f t="shared" si="3384"/>
        <v/>
      </c>
      <c r="CM1851" s="9"/>
      <c r="CN1851" s="9" t="str">
        <f t="shared" si="3385"/>
        <v/>
      </c>
      <c r="CO1851" s="9"/>
      <c r="CP1851" s="9"/>
      <c r="CQ1851" s="9"/>
      <c r="CR1851" s="9" t="str">
        <f t="shared" si="3387"/>
        <v/>
      </c>
      <c r="CS1851" s="10" t="str">
        <f t="shared" si="3388"/>
        <v/>
      </c>
      <c r="CT1851" s="7"/>
    </row>
    <row r="1852" spans="1:113" ht="15" customHeight="1">
      <c r="A1852" s="250"/>
      <c r="B1852" s="250"/>
      <c r="C1852" s="13"/>
      <c r="D1852" s="250"/>
      <c r="E1852" s="250"/>
      <c r="G1852" s="14"/>
      <c r="H1852" s="250"/>
      <c r="I1852" s="250"/>
      <c r="J1852" s="33"/>
      <c r="K1852" s="250"/>
      <c r="L1852" s="250"/>
      <c r="M1852" s="250"/>
      <c r="N1852" s="250"/>
      <c r="O1852" s="250"/>
      <c r="P1852" s="250"/>
      <c r="Q1852" s="13"/>
      <c r="R1852" s="250"/>
      <c r="S1852" s="250"/>
      <c r="U1852" s="14"/>
      <c r="V1852" s="250"/>
      <c r="W1852" s="250"/>
      <c r="X1852" s="33"/>
      <c r="Y1852" s="250"/>
      <c r="Z1852" s="250"/>
      <c r="AA1852" s="250"/>
      <c r="AC1852" s="277"/>
      <c r="AD1852" s="250"/>
      <c r="AE1852" s="13"/>
      <c r="AF1852" s="250"/>
      <c r="AG1852" s="250"/>
      <c r="AI1852" s="14"/>
      <c r="AJ1852" s="250"/>
      <c r="AK1852" s="250"/>
      <c r="AL1852" s="33"/>
      <c r="AM1852" s="250"/>
      <c r="AN1852" s="250"/>
      <c r="AO1852" s="250"/>
      <c r="AP1852" s="250"/>
      <c r="AQ1852" s="250"/>
      <c r="AR1852" s="15"/>
      <c r="AS1852" s="9"/>
      <c r="AT1852" s="9" t="str">
        <f t="shared" si="3365"/>
        <v/>
      </c>
      <c r="AU1852" s="9"/>
      <c r="AV1852" s="9" t="str">
        <f t="shared" si="3366"/>
        <v/>
      </c>
      <c r="AW1852" s="9"/>
      <c r="AX1852" s="9" t="str">
        <f t="shared" si="3367"/>
        <v/>
      </c>
      <c r="AY1852" s="9"/>
      <c r="AZ1852" s="62"/>
      <c r="BA1852" s="9"/>
      <c r="BB1852" s="9" t="str">
        <f t="shared" si="3369"/>
        <v/>
      </c>
      <c r="BC1852" s="10" t="str">
        <f t="shared" si="3370"/>
        <v/>
      </c>
      <c r="BE1852" s="250"/>
      <c r="BF1852" s="15"/>
      <c r="BG1852" s="9"/>
      <c r="BH1852" s="9" t="str">
        <f t="shared" si="3371"/>
        <v/>
      </c>
      <c r="BI1852" s="73"/>
      <c r="BJ1852" s="9" t="str">
        <f t="shared" si="3372"/>
        <v/>
      </c>
      <c r="BK1852" s="9"/>
      <c r="BL1852" s="9" t="str">
        <f t="shared" si="3373"/>
        <v/>
      </c>
      <c r="BM1852" s="9"/>
      <c r="BN1852" s="9"/>
      <c r="BO1852" s="9" t="str">
        <f t="shared" si="3375"/>
        <v/>
      </c>
      <c r="BP1852" s="10" t="str">
        <f t="shared" si="3376"/>
        <v/>
      </c>
      <c r="BQ1852" s="7"/>
      <c r="BS1852" s="250"/>
      <c r="BT1852" s="15"/>
      <c r="BU1852" s="9"/>
      <c r="BV1852" s="9" t="str">
        <f t="shared" si="3377"/>
        <v/>
      </c>
      <c r="BW1852" s="9"/>
      <c r="BX1852" s="9" t="str">
        <f t="shared" si="3378"/>
        <v/>
      </c>
      <c r="BY1852" s="9"/>
      <c r="BZ1852" s="9" t="str">
        <f t="shared" si="3379"/>
        <v/>
      </c>
      <c r="CA1852" s="9"/>
      <c r="CB1852" s="9"/>
      <c r="CC1852" s="9"/>
      <c r="CD1852" s="9" t="str">
        <f t="shared" si="3381"/>
        <v/>
      </c>
      <c r="CE1852" s="10" t="str">
        <f t="shared" si="3382"/>
        <v/>
      </c>
      <c r="CF1852" s="7"/>
      <c r="CH1852" s="15"/>
      <c r="CI1852" s="9"/>
      <c r="CJ1852" s="9" t="str">
        <f t="shared" si="3383"/>
        <v/>
      </c>
      <c r="CK1852" s="9"/>
      <c r="CL1852" s="9" t="str">
        <f t="shared" si="3384"/>
        <v/>
      </c>
      <c r="CM1852" s="9"/>
      <c r="CN1852" s="9" t="str">
        <f t="shared" si="3385"/>
        <v/>
      </c>
      <c r="CO1852" s="9"/>
      <c r="CP1852" s="9"/>
      <c r="CQ1852" s="9"/>
      <c r="CR1852" s="9" t="str">
        <f t="shared" si="3387"/>
        <v/>
      </c>
      <c r="CS1852" s="10" t="str">
        <f t="shared" si="3388"/>
        <v/>
      </c>
      <c r="CT1852" s="7"/>
    </row>
    <row r="1853" spans="1:113" ht="15" customHeight="1">
      <c r="A1853" s="250"/>
      <c r="B1853" s="250"/>
      <c r="C1853" s="13"/>
      <c r="D1853" s="250"/>
      <c r="E1853" s="250"/>
      <c r="G1853" s="14"/>
      <c r="H1853" s="250"/>
      <c r="I1853" s="250"/>
      <c r="J1853" s="33"/>
      <c r="K1853" s="250"/>
      <c r="L1853" s="250"/>
      <c r="M1853" s="250"/>
      <c r="N1853" s="250"/>
      <c r="O1853" s="250"/>
      <c r="P1853" s="250"/>
      <c r="Q1853" s="13"/>
      <c r="R1853" s="250"/>
      <c r="S1853" s="250"/>
      <c r="U1853" s="14"/>
      <c r="V1853" s="250"/>
      <c r="W1853" s="250"/>
      <c r="X1853" s="33"/>
      <c r="Y1853" s="250"/>
      <c r="Z1853" s="250"/>
      <c r="AA1853" s="250"/>
      <c r="AC1853" s="277"/>
      <c r="AD1853" s="250"/>
      <c r="AE1853" s="13"/>
      <c r="AF1853" s="250"/>
      <c r="AG1853" s="250"/>
      <c r="AI1853" s="14"/>
      <c r="AJ1853" s="250"/>
      <c r="AK1853" s="250"/>
      <c r="AL1853" s="33"/>
      <c r="AM1853" s="250"/>
      <c r="AN1853" s="250"/>
      <c r="AO1853" s="250"/>
      <c r="AP1853" s="250"/>
      <c r="AQ1853" s="250"/>
      <c r="AR1853" s="15"/>
      <c r="AS1853" s="9"/>
      <c r="AT1853" s="9" t="str">
        <f t="shared" si="3365"/>
        <v/>
      </c>
      <c r="AU1853" s="9"/>
      <c r="AV1853" s="9" t="str">
        <f t="shared" si="3366"/>
        <v/>
      </c>
      <c r="AW1853" s="9"/>
      <c r="AX1853" s="9" t="str">
        <f t="shared" si="3367"/>
        <v/>
      </c>
      <c r="AY1853" s="9"/>
      <c r="AZ1853" s="62"/>
      <c r="BA1853" s="9"/>
      <c r="BB1853" s="9" t="str">
        <f t="shared" si="3369"/>
        <v/>
      </c>
      <c r="BC1853" s="10" t="str">
        <f t="shared" si="3370"/>
        <v/>
      </c>
      <c r="BD1853" s="7"/>
      <c r="BE1853" s="250"/>
      <c r="BF1853" s="15"/>
      <c r="BG1853" s="9"/>
      <c r="BH1853" s="9" t="str">
        <f t="shared" si="3371"/>
        <v/>
      </c>
      <c r="BI1853" s="73"/>
      <c r="BJ1853" s="9" t="str">
        <f t="shared" si="3372"/>
        <v/>
      </c>
      <c r="BK1853" s="9"/>
      <c r="BL1853" s="9" t="str">
        <f t="shared" si="3373"/>
        <v/>
      </c>
      <c r="BM1853" s="9"/>
      <c r="BN1853" s="9"/>
      <c r="BO1853" s="9" t="str">
        <f t="shared" si="3375"/>
        <v/>
      </c>
      <c r="BP1853" s="10" t="str">
        <f t="shared" si="3376"/>
        <v/>
      </c>
      <c r="BQ1853" s="7"/>
      <c r="BS1853" s="250"/>
      <c r="BT1853" s="15"/>
      <c r="BU1853" s="9"/>
      <c r="BV1853" s="9" t="str">
        <f t="shared" si="3377"/>
        <v/>
      </c>
      <c r="BW1853" s="9"/>
      <c r="BX1853" s="9" t="str">
        <f t="shared" si="3378"/>
        <v/>
      </c>
      <c r="BY1853" s="9"/>
      <c r="BZ1853" s="9" t="str">
        <f t="shared" si="3379"/>
        <v/>
      </c>
      <c r="CA1853" s="9"/>
      <c r="CB1853" s="9"/>
      <c r="CC1853" s="9"/>
      <c r="CD1853" s="9" t="str">
        <f t="shared" si="3381"/>
        <v/>
      </c>
      <c r="CE1853" s="10" t="str">
        <f t="shared" si="3382"/>
        <v/>
      </c>
      <c r="CF1853" s="7"/>
      <c r="CH1853" s="15"/>
      <c r="CI1853" s="9"/>
      <c r="CJ1853" s="9" t="str">
        <f t="shared" si="3383"/>
        <v/>
      </c>
      <c r="CK1853" s="9"/>
      <c r="CL1853" s="9" t="str">
        <f t="shared" si="3384"/>
        <v/>
      </c>
      <c r="CM1853" s="9"/>
      <c r="CN1853" s="9" t="str">
        <f t="shared" si="3385"/>
        <v/>
      </c>
      <c r="CO1853" s="9"/>
      <c r="CP1853" s="9"/>
      <c r="CQ1853" s="9"/>
      <c r="CR1853" s="9" t="str">
        <f t="shared" si="3387"/>
        <v/>
      </c>
      <c r="CS1853" s="10" t="str">
        <f t="shared" si="3388"/>
        <v/>
      </c>
      <c r="CT1853" s="7"/>
      <c r="CU1853" s="250"/>
      <c r="CV1853" s="250"/>
      <c r="CW1853" s="250"/>
      <c r="CX1853" s="250"/>
      <c r="CY1853" s="13"/>
      <c r="CZ1853" s="250"/>
      <c r="DI1853" s="250"/>
    </row>
    <row r="1854" spans="1:113" ht="15" customHeight="1">
      <c r="A1854" s="250"/>
      <c r="B1854" s="250"/>
      <c r="C1854" s="13"/>
      <c r="D1854" s="250"/>
      <c r="E1854" s="250"/>
      <c r="G1854" s="14"/>
      <c r="H1854" s="250"/>
      <c r="I1854" s="250"/>
      <c r="J1854" s="33"/>
      <c r="K1854" s="250"/>
      <c r="L1854" s="250"/>
      <c r="M1854" s="250"/>
      <c r="N1854" s="250"/>
      <c r="O1854" s="250"/>
      <c r="P1854" s="250"/>
      <c r="Q1854" s="13"/>
      <c r="R1854" s="250"/>
      <c r="S1854" s="250"/>
      <c r="U1854" s="14"/>
      <c r="V1854" s="250"/>
      <c r="W1854" s="250"/>
      <c r="X1854" s="33"/>
      <c r="Y1854" s="250"/>
      <c r="Z1854" s="250"/>
      <c r="AA1854" s="250"/>
      <c r="AC1854" s="277"/>
      <c r="AD1854" s="250"/>
      <c r="AE1854" s="13"/>
      <c r="AF1854" s="250"/>
      <c r="AG1854" s="250"/>
      <c r="AI1854" s="14"/>
      <c r="AJ1854" s="250"/>
      <c r="AK1854" s="250"/>
      <c r="AL1854" s="33"/>
      <c r="AM1854" s="250"/>
      <c r="AN1854" s="250"/>
      <c r="AO1854" s="250"/>
      <c r="AP1854" s="250"/>
      <c r="AQ1854" s="250"/>
      <c r="AR1854" s="15"/>
      <c r="AS1854" s="9"/>
      <c r="AT1854" s="9" t="str">
        <f t="shared" si="3365"/>
        <v/>
      </c>
      <c r="AU1854" s="9"/>
      <c r="AV1854" s="9" t="str">
        <f t="shared" si="3366"/>
        <v/>
      </c>
      <c r="AW1854" s="9"/>
      <c r="AX1854" s="9" t="str">
        <f t="shared" si="3367"/>
        <v/>
      </c>
      <c r="AY1854" s="9"/>
      <c r="AZ1854" s="62"/>
      <c r="BA1854" s="9"/>
      <c r="BB1854" s="9" t="str">
        <f t="shared" si="3369"/>
        <v/>
      </c>
      <c r="BC1854" s="10" t="str">
        <f t="shared" si="3370"/>
        <v/>
      </c>
      <c r="BD1854" s="7"/>
      <c r="BE1854" s="250"/>
      <c r="BF1854" s="15"/>
      <c r="BG1854" s="9"/>
      <c r="BH1854" s="9" t="str">
        <f t="shared" si="3371"/>
        <v/>
      </c>
      <c r="BI1854" s="73"/>
      <c r="BJ1854" s="9" t="str">
        <f t="shared" si="3372"/>
        <v/>
      </c>
      <c r="BK1854" s="9"/>
      <c r="BL1854" s="9" t="str">
        <f t="shared" si="3373"/>
        <v/>
      </c>
      <c r="BM1854" s="9"/>
      <c r="BN1854" s="9"/>
      <c r="BO1854" s="9" t="str">
        <f t="shared" si="3375"/>
        <v/>
      </c>
      <c r="BP1854" s="10" t="str">
        <f t="shared" si="3376"/>
        <v/>
      </c>
      <c r="BQ1854" s="7"/>
      <c r="BS1854" s="250"/>
      <c r="BT1854" s="15"/>
      <c r="BU1854" s="9"/>
      <c r="BV1854" s="9" t="str">
        <f t="shared" si="3377"/>
        <v/>
      </c>
      <c r="BW1854" s="9"/>
      <c r="BX1854" s="9" t="str">
        <f t="shared" si="3378"/>
        <v/>
      </c>
      <c r="BY1854" s="9"/>
      <c r="BZ1854" s="9" t="str">
        <f t="shared" si="3379"/>
        <v/>
      </c>
      <c r="CA1854" s="9"/>
      <c r="CB1854" s="9"/>
      <c r="CC1854" s="9"/>
      <c r="CD1854" s="9" t="str">
        <f t="shared" si="3381"/>
        <v/>
      </c>
      <c r="CE1854" s="10" t="str">
        <f t="shared" si="3382"/>
        <v/>
      </c>
      <c r="CF1854" s="7"/>
      <c r="CH1854" s="15"/>
      <c r="CI1854" s="9"/>
      <c r="CJ1854" s="9" t="str">
        <f t="shared" si="3383"/>
        <v/>
      </c>
      <c r="CK1854" s="9"/>
      <c r="CL1854" s="9" t="str">
        <f t="shared" si="3384"/>
        <v/>
      </c>
      <c r="CM1854" s="9"/>
      <c r="CN1854" s="9" t="str">
        <f t="shared" si="3385"/>
        <v/>
      </c>
      <c r="CO1854" s="9"/>
      <c r="CP1854" s="9"/>
      <c r="CQ1854" s="9"/>
      <c r="CR1854" s="9" t="str">
        <f t="shared" si="3387"/>
        <v/>
      </c>
      <c r="CS1854" s="10" t="str">
        <f t="shared" si="3388"/>
        <v/>
      </c>
      <c r="CT1854" s="7"/>
      <c r="CU1854" s="250"/>
      <c r="CV1854" s="250"/>
      <c r="CW1854" s="250"/>
      <c r="CX1854" s="250"/>
      <c r="CY1854" s="13"/>
      <c r="CZ1854" s="250"/>
      <c r="DI1854" s="250"/>
    </row>
    <row r="1855" spans="1:113" ht="15" customHeight="1">
      <c r="A1855" s="250"/>
      <c r="B1855" s="250"/>
      <c r="C1855" s="13"/>
      <c r="D1855" s="250"/>
      <c r="E1855" s="250"/>
      <c r="G1855" s="14"/>
      <c r="H1855" s="250"/>
      <c r="I1855" s="250"/>
      <c r="J1855" s="33"/>
      <c r="K1855" s="250"/>
      <c r="L1855" s="250"/>
      <c r="M1855" s="250"/>
      <c r="N1855" s="250"/>
      <c r="O1855" s="250"/>
      <c r="P1855" s="250"/>
      <c r="Q1855" s="13"/>
      <c r="R1855" s="250"/>
      <c r="S1855" s="250"/>
      <c r="U1855" s="14"/>
      <c r="V1855" s="250"/>
      <c r="W1855" s="250"/>
      <c r="X1855" s="33"/>
      <c r="Y1855" s="250"/>
      <c r="Z1855" s="250"/>
      <c r="AA1855" s="250"/>
      <c r="AC1855" s="277"/>
      <c r="AD1855" s="250"/>
      <c r="AE1855" s="13"/>
      <c r="AF1855" s="250"/>
      <c r="AG1855" s="250"/>
      <c r="AI1855" s="14"/>
      <c r="AJ1855" s="250"/>
      <c r="AK1855" s="250"/>
      <c r="AL1855" s="33"/>
      <c r="AM1855" s="250"/>
      <c r="AN1855" s="250"/>
      <c r="AO1855" s="250"/>
      <c r="AP1855" s="250"/>
      <c r="AQ1855" s="250"/>
      <c r="AR1855" s="15"/>
      <c r="AS1855" s="9"/>
      <c r="AT1855" s="9"/>
      <c r="AU1855" s="9"/>
      <c r="AV1855" s="9" t="str">
        <f t="shared" si="3366"/>
        <v/>
      </c>
      <c r="AW1855" s="9"/>
      <c r="AX1855" s="9" t="str">
        <f t="shared" si="3367"/>
        <v/>
      </c>
      <c r="AY1855" s="9"/>
      <c r="AZ1855" s="62"/>
      <c r="BA1855" s="9"/>
      <c r="BB1855" s="9" t="str">
        <f t="shared" si="3369"/>
        <v/>
      </c>
      <c r="BC1855" s="10" t="str">
        <f t="shared" si="3370"/>
        <v/>
      </c>
      <c r="BD1855" s="7"/>
      <c r="BE1855" s="250"/>
      <c r="BF1855" s="15"/>
      <c r="BG1855" s="9"/>
      <c r="BH1855" s="9"/>
      <c r="BI1855" s="73"/>
      <c r="BJ1855" s="9" t="str">
        <f t="shared" si="3372"/>
        <v/>
      </c>
      <c r="BK1855" s="9"/>
      <c r="BL1855" s="9" t="str">
        <f t="shared" si="3373"/>
        <v/>
      </c>
      <c r="BM1855" s="9"/>
      <c r="BN1855" s="9"/>
      <c r="BO1855" s="9" t="str">
        <f t="shared" si="3375"/>
        <v/>
      </c>
      <c r="BP1855" s="10" t="str">
        <f t="shared" si="3376"/>
        <v/>
      </c>
      <c r="BQ1855" s="7"/>
      <c r="BS1855" s="250"/>
      <c r="BT1855" s="15"/>
      <c r="BU1855" s="9"/>
      <c r="BV1855" s="9"/>
      <c r="BW1855" s="9"/>
      <c r="BX1855" s="9" t="str">
        <f t="shared" si="3378"/>
        <v/>
      </c>
      <c r="BY1855" s="9"/>
      <c r="BZ1855" s="9" t="str">
        <f t="shared" si="3379"/>
        <v/>
      </c>
      <c r="CA1855" s="9"/>
      <c r="CB1855" s="9"/>
      <c r="CC1855" s="9"/>
      <c r="CD1855" s="9" t="str">
        <f t="shared" si="3381"/>
        <v/>
      </c>
      <c r="CE1855" s="10" t="str">
        <f t="shared" si="3382"/>
        <v/>
      </c>
      <c r="CF1855" s="7"/>
      <c r="CH1855" s="15"/>
      <c r="CI1855" s="9"/>
      <c r="CJ1855" s="9"/>
      <c r="CK1855" s="9"/>
      <c r="CL1855" s="9" t="str">
        <f t="shared" si="3384"/>
        <v/>
      </c>
      <c r="CM1855" s="9"/>
      <c r="CN1855" s="9" t="str">
        <f t="shared" si="3385"/>
        <v/>
      </c>
      <c r="CO1855" s="9"/>
      <c r="CP1855" s="9"/>
      <c r="CQ1855" s="9"/>
      <c r="CR1855" s="9" t="str">
        <f t="shared" si="3387"/>
        <v/>
      </c>
      <c r="CS1855" s="10" t="str">
        <f t="shared" si="3388"/>
        <v/>
      </c>
      <c r="CT1855" s="7"/>
      <c r="CU1855" s="250"/>
      <c r="CV1855" s="250"/>
      <c r="CW1855" s="250"/>
      <c r="CX1855" s="250"/>
      <c r="CY1855" s="250"/>
      <c r="CZ1855" s="250"/>
      <c r="DI1855" s="250"/>
    </row>
    <row r="1856" spans="1:113" ht="15" customHeight="1">
      <c r="A1856" s="250"/>
      <c r="B1856" s="250"/>
      <c r="C1856" s="13"/>
      <c r="D1856" s="250"/>
      <c r="E1856" s="250"/>
      <c r="G1856" s="14"/>
      <c r="H1856" s="250"/>
      <c r="I1856" s="250"/>
      <c r="J1856" s="33"/>
      <c r="K1856" s="250"/>
      <c r="L1856" s="250"/>
      <c r="M1856" s="250"/>
      <c r="N1856" s="250"/>
      <c r="O1856" s="250"/>
      <c r="P1856" s="250"/>
      <c r="Q1856" s="13"/>
      <c r="R1856" s="250"/>
      <c r="S1856" s="250"/>
      <c r="U1856" s="14"/>
      <c r="V1856" s="250"/>
      <c r="W1856" s="250"/>
      <c r="X1856" s="33"/>
      <c r="Y1856" s="250"/>
      <c r="Z1856" s="250"/>
      <c r="AA1856" s="250"/>
      <c r="AC1856" s="277"/>
      <c r="AD1856" s="250"/>
      <c r="AE1856" s="13"/>
      <c r="AF1856" s="250"/>
      <c r="AG1856" s="250"/>
      <c r="AI1856" s="14"/>
      <c r="AJ1856" s="250"/>
      <c r="AK1856" s="250"/>
      <c r="AL1856" s="33"/>
      <c r="AM1856" s="250"/>
      <c r="AN1856" s="250"/>
      <c r="AO1856" s="250"/>
      <c r="AP1856" s="250"/>
      <c r="AQ1856" s="250"/>
      <c r="AR1856" s="15"/>
      <c r="AS1856" s="9"/>
      <c r="AT1856" s="9"/>
      <c r="AU1856" s="9"/>
      <c r="AV1856" s="9"/>
      <c r="AW1856" s="9"/>
      <c r="AX1856" s="9"/>
      <c r="AY1856" s="9"/>
      <c r="AZ1856" s="62"/>
      <c r="BA1856" s="9"/>
      <c r="BB1856" s="9"/>
      <c r="BC1856" s="10"/>
      <c r="BD1856" s="7"/>
      <c r="BE1856" s="250"/>
      <c r="BF1856" s="15"/>
      <c r="BG1856" s="9"/>
      <c r="BH1856" s="9"/>
      <c r="BI1856" s="73"/>
      <c r="BJ1856" s="9"/>
      <c r="BK1856" s="9"/>
      <c r="BL1856" s="9"/>
      <c r="BM1856" s="9"/>
      <c r="BN1856" s="9"/>
      <c r="BO1856" s="9"/>
      <c r="BP1856" s="10"/>
      <c r="BQ1856" s="7"/>
      <c r="BS1856" s="250"/>
      <c r="BT1856" s="15"/>
      <c r="BU1856" s="9"/>
      <c r="BV1856" s="9"/>
      <c r="BW1856" s="9"/>
      <c r="BX1856" s="9"/>
      <c r="BY1856" s="9"/>
      <c r="BZ1856" s="9"/>
      <c r="CA1856" s="9"/>
      <c r="CB1856" s="9"/>
      <c r="CC1856" s="9"/>
      <c r="CD1856" s="9"/>
      <c r="CE1856" s="10"/>
      <c r="CF1856" s="7"/>
      <c r="CH1856" s="15"/>
      <c r="CI1856" s="9"/>
      <c r="CJ1856" s="9"/>
      <c r="CK1856" s="9"/>
      <c r="CL1856" s="9"/>
      <c r="CM1856" s="9"/>
      <c r="CN1856" s="9"/>
      <c r="CO1856" s="9"/>
      <c r="CP1856" s="9"/>
      <c r="CQ1856" s="9"/>
      <c r="CR1856" s="9"/>
      <c r="CS1856" s="10"/>
      <c r="CT1856" s="7"/>
      <c r="CU1856" s="250"/>
      <c r="CV1856" s="250"/>
      <c r="CW1856" s="250"/>
      <c r="CX1856" s="250"/>
      <c r="CY1856" s="250"/>
      <c r="CZ1856" s="250"/>
      <c r="DI1856" s="250"/>
    </row>
    <row r="1857" spans="1:113" ht="15" customHeight="1">
      <c r="A1857" s="250"/>
      <c r="B1857" s="250"/>
      <c r="C1857" s="13"/>
      <c r="D1857" s="250"/>
      <c r="E1857" s="250"/>
      <c r="G1857" s="14"/>
      <c r="H1857" s="250"/>
      <c r="I1857" s="250"/>
      <c r="J1857" s="33"/>
      <c r="K1857" s="250"/>
      <c r="L1857" s="250"/>
      <c r="M1857" s="250"/>
      <c r="N1857" s="250"/>
      <c r="O1857" s="250"/>
      <c r="P1857" s="250"/>
      <c r="Q1857" s="13"/>
      <c r="R1857" s="250"/>
      <c r="S1857" s="250"/>
      <c r="U1857" s="14"/>
      <c r="V1857" s="250"/>
      <c r="W1857" s="250"/>
      <c r="X1857" s="33"/>
      <c r="Y1857" s="250"/>
      <c r="Z1857" s="250"/>
      <c r="AA1857" s="250"/>
      <c r="AC1857" s="277"/>
      <c r="AD1857" s="250"/>
      <c r="AE1857" s="13"/>
      <c r="AF1857" s="250"/>
      <c r="AG1857" s="250"/>
      <c r="AI1857" s="14"/>
      <c r="AJ1857" s="250"/>
      <c r="AK1857" s="250"/>
      <c r="AL1857" s="33"/>
      <c r="AM1857" s="250"/>
      <c r="AN1857" s="250"/>
      <c r="AO1857" s="250"/>
      <c r="AP1857" s="250"/>
      <c r="AQ1857" s="250"/>
      <c r="AR1857" s="15"/>
      <c r="AS1857" s="9"/>
      <c r="AT1857" s="9"/>
      <c r="AU1857" s="9"/>
      <c r="AV1857" s="9"/>
      <c r="AW1857" s="9"/>
      <c r="AX1857" s="9"/>
      <c r="AY1857" s="9"/>
      <c r="AZ1857" s="62"/>
      <c r="BA1857" s="9"/>
      <c r="BB1857" s="9"/>
      <c r="BC1857" s="10"/>
      <c r="BD1857" s="7"/>
      <c r="BE1857" s="250"/>
      <c r="BF1857" s="15"/>
      <c r="BG1857" s="9"/>
      <c r="BH1857" s="9"/>
      <c r="BI1857" s="73"/>
      <c r="BJ1857" s="9"/>
      <c r="BK1857" s="9"/>
      <c r="BL1857" s="9"/>
      <c r="BM1857" s="9"/>
      <c r="BN1857" s="9"/>
      <c r="BO1857" s="9"/>
      <c r="BP1857" s="10"/>
      <c r="BQ1857" s="7"/>
      <c r="BS1857" s="250"/>
      <c r="BT1857" s="15"/>
      <c r="BU1857" s="9"/>
      <c r="BV1857" s="9"/>
      <c r="BW1857" s="9"/>
      <c r="BX1857" s="9"/>
      <c r="BY1857" s="9"/>
      <c r="BZ1857" s="9"/>
      <c r="CA1857" s="9"/>
      <c r="CB1857" s="9"/>
      <c r="CC1857" s="9"/>
      <c r="CD1857" s="9"/>
      <c r="CE1857" s="10"/>
      <c r="CF1857" s="7"/>
      <c r="CH1857" s="15"/>
      <c r="CI1857" s="9"/>
      <c r="CJ1857" s="9"/>
      <c r="CK1857" s="9"/>
      <c r="CL1857" s="9"/>
      <c r="CM1857" s="9"/>
      <c r="CN1857" s="9"/>
      <c r="CO1857" s="9"/>
      <c r="CP1857" s="9"/>
      <c r="CQ1857" s="9"/>
      <c r="CR1857" s="9"/>
      <c r="CS1857" s="10"/>
      <c r="CT1857" s="7"/>
      <c r="CU1857" s="250"/>
      <c r="CV1857" s="250"/>
      <c r="CW1857" s="250"/>
      <c r="CX1857" s="250"/>
      <c r="CY1857" s="250"/>
      <c r="CZ1857" s="250"/>
      <c r="DI1857" s="250"/>
    </row>
    <row r="1858" spans="1:113" ht="15" customHeight="1">
      <c r="A1858" s="250"/>
      <c r="B1858" s="250"/>
      <c r="C1858" s="13"/>
      <c r="D1858" s="250"/>
      <c r="E1858" s="250"/>
      <c r="G1858" s="14"/>
      <c r="H1858" s="250"/>
      <c r="I1858" s="250"/>
      <c r="J1858" s="33"/>
      <c r="K1858" s="250"/>
      <c r="L1858" s="250"/>
      <c r="M1858" s="250"/>
      <c r="N1858" s="250"/>
      <c r="O1858" s="250"/>
      <c r="P1858" s="250"/>
      <c r="Q1858" s="13"/>
      <c r="R1858" s="250"/>
      <c r="S1858" s="250"/>
      <c r="U1858" s="14"/>
      <c r="V1858" s="250"/>
      <c r="W1858" s="250"/>
      <c r="X1858" s="33"/>
      <c r="Y1858" s="250"/>
      <c r="Z1858" s="250"/>
      <c r="AA1858" s="250"/>
      <c r="AC1858" s="277"/>
      <c r="AD1858" s="250"/>
      <c r="AE1858" s="13"/>
      <c r="AF1858" s="250"/>
      <c r="AG1858" s="250"/>
      <c r="AI1858" s="14"/>
      <c r="AJ1858" s="250"/>
      <c r="AK1858" s="250"/>
      <c r="AL1858" s="33"/>
      <c r="AM1858" s="250"/>
      <c r="AN1858" s="250"/>
      <c r="AO1858" s="250"/>
      <c r="AP1858" s="250"/>
      <c r="AQ1858" s="250"/>
      <c r="AR1858" s="15"/>
      <c r="AS1858" s="9"/>
      <c r="AT1858" s="9"/>
      <c r="AU1858" s="9"/>
      <c r="AV1858" s="9"/>
      <c r="AW1858" s="9"/>
      <c r="AX1858" s="9"/>
      <c r="AY1858" s="9"/>
      <c r="AZ1858" s="62"/>
      <c r="BA1858" s="9"/>
      <c r="BB1858" s="9"/>
      <c r="BC1858" s="10"/>
      <c r="BD1858" s="7"/>
      <c r="BE1858" s="250"/>
      <c r="BF1858" s="15"/>
      <c r="BG1858" s="9"/>
      <c r="BH1858" s="9"/>
      <c r="BI1858" s="73"/>
      <c r="BJ1858" s="9"/>
      <c r="BK1858" s="9"/>
      <c r="BL1858" s="9"/>
      <c r="BM1858" s="9"/>
      <c r="BN1858" s="9"/>
      <c r="BO1858" s="9"/>
      <c r="BP1858" s="10"/>
      <c r="BQ1858" s="7"/>
      <c r="BS1858" s="250"/>
      <c r="BT1858" s="15"/>
      <c r="BU1858" s="9"/>
      <c r="BV1858" s="9"/>
      <c r="BW1858" s="9"/>
      <c r="BX1858" s="9"/>
      <c r="BY1858" s="9"/>
      <c r="BZ1858" s="9"/>
      <c r="CA1858" s="9"/>
      <c r="CB1858" s="9"/>
      <c r="CC1858" s="9"/>
      <c r="CD1858" s="9"/>
      <c r="CE1858" s="10"/>
      <c r="CF1858" s="7"/>
      <c r="CH1858" s="15"/>
      <c r="CI1858" s="9"/>
      <c r="CJ1858" s="9"/>
      <c r="CK1858" s="9"/>
      <c r="CL1858" s="9"/>
      <c r="CM1858" s="9"/>
      <c r="CN1858" s="9"/>
      <c r="CO1858" s="9"/>
      <c r="CP1858" s="9"/>
      <c r="CQ1858" s="9"/>
      <c r="CR1858" s="9"/>
      <c r="CS1858" s="10"/>
      <c r="CT1858" s="7"/>
      <c r="CU1858" s="250"/>
      <c r="CV1858" s="250"/>
      <c r="CW1858" s="250"/>
      <c r="CX1858" s="250"/>
      <c r="CY1858" s="250"/>
      <c r="CZ1858" s="250"/>
      <c r="DI1858" s="250"/>
    </row>
    <row r="1859" spans="1:113" ht="15" customHeight="1">
      <c r="A1859" s="250"/>
      <c r="B1859" s="250"/>
      <c r="C1859" s="250"/>
      <c r="D1859" s="250"/>
      <c r="E1859" s="250"/>
      <c r="G1859" s="14"/>
      <c r="H1859" s="250"/>
      <c r="I1859" s="250"/>
      <c r="J1859" s="33"/>
      <c r="K1859" s="250"/>
      <c r="L1859" s="248"/>
      <c r="M1859" s="250"/>
      <c r="N1859" s="250"/>
      <c r="O1859" s="250"/>
      <c r="P1859" s="250"/>
      <c r="Q1859" s="250"/>
      <c r="R1859" s="250"/>
      <c r="S1859" s="250"/>
      <c r="U1859" s="14"/>
      <c r="V1859" s="250"/>
      <c r="W1859" s="250"/>
      <c r="X1859" s="33"/>
      <c r="Y1859" s="250"/>
      <c r="Z1859" s="248"/>
      <c r="AA1859" s="250"/>
      <c r="AC1859" s="277"/>
      <c r="AD1859" s="250"/>
      <c r="AE1859" s="250"/>
      <c r="AF1859" s="250"/>
      <c r="AG1859" s="250"/>
      <c r="AI1859" s="14"/>
      <c r="AJ1859" s="250"/>
      <c r="AK1859" s="250"/>
      <c r="AL1859" s="33"/>
      <c r="AM1859" s="250"/>
      <c r="AN1859" s="248"/>
      <c r="AO1859" s="250"/>
      <c r="AP1859" s="250"/>
      <c r="AQ1859" s="250"/>
      <c r="AR1859" s="15"/>
      <c r="AS1859" s="9" t="s">
        <v>66</v>
      </c>
      <c r="AT1859" s="9">
        <f>SUM(AT1803:AT1855)*100</f>
        <v>28400</v>
      </c>
      <c r="AU1859" s="9"/>
      <c r="AV1859" s="9">
        <f>SUM(AV1803:AV1826)</f>
        <v>58</v>
      </c>
      <c r="AW1859" s="3" t="s">
        <v>67</v>
      </c>
      <c r="AX1859" s="9">
        <f>SUM(AX1803:AX1855)</f>
        <v>67</v>
      </c>
      <c r="AY1859" s="9"/>
      <c r="AZ1859" s="62"/>
      <c r="BA1859" s="9"/>
      <c r="BB1859" s="9"/>
      <c r="BC1859" s="9"/>
      <c r="BD1859" s="7"/>
      <c r="BE1859" s="250"/>
      <c r="BF1859" s="15"/>
      <c r="BG1859" s="9" t="s">
        <v>66</v>
      </c>
      <c r="BH1859" s="9">
        <f>SUM(BH1803:BH1855)*100</f>
        <v>28400</v>
      </c>
      <c r="BI1859" s="73"/>
      <c r="BJ1859" s="9">
        <f>SUM(BJ1803:BJ1826)</f>
        <v>58</v>
      </c>
      <c r="BK1859" s="3" t="s">
        <v>67</v>
      </c>
      <c r="BL1859" s="9">
        <f>SUM(BL1803:BL1855)</f>
        <v>67</v>
      </c>
      <c r="BM1859" s="9"/>
      <c r="BN1859" s="9"/>
      <c r="BO1859" s="9"/>
      <c r="BP1859" s="9"/>
      <c r="BQ1859" s="7"/>
      <c r="BS1859" s="250"/>
      <c r="BT1859" s="15"/>
      <c r="BU1859" s="9" t="s">
        <v>66</v>
      </c>
      <c r="BV1859" s="9">
        <f>SUM(BV1803:BV1855)*100</f>
        <v>28400</v>
      </c>
      <c r="BW1859" s="9"/>
      <c r="BX1859" s="9">
        <f>SUM(BX1803:BX1826)</f>
        <v>58</v>
      </c>
      <c r="BY1859" s="3" t="s">
        <v>67</v>
      </c>
      <c r="BZ1859" s="9">
        <f>SUM(BZ1803:BZ1855)</f>
        <v>67</v>
      </c>
      <c r="CA1859" s="9"/>
      <c r="CB1859" s="9"/>
      <c r="CC1859" s="9"/>
      <c r="CD1859" s="9"/>
      <c r="CE1859" s="9"/>
      <c r="CF1859" s="7"/>
      <c r="CH1859" s="15"/>
      <c r="CI1859" s="9" t="s">
        <v>66</v>
      </c>
      <c r="CJ1859" s="9">
        <f>SUM(CJ1803:CJ1855)*100</f>
        <v>28400</v>
      </c>
      <c r="CK1859" s="9"/>
      <c r="CL1859" s="9">
        <f>SUM(CL1803:CL1826)</f>
        <v>58</v>
      </c>
      <c r="CM1859" s="3" t="s">
        <v>67</v>
      </c>
      <c r="CN1859" s="9">
        <f>SUM(CN1803:CN1855)</f>
        <v>67</v>
      </c>
      <c r="CO1859" s="9"/>
      <c r="CP1859" s="9"/>
      <c r="CQ1859" s="9"/>
      <c r="CR1859" s="9"/>
      <c r="CS1859" s="9"/>
      <c r="CT1859" s="7"/>
      <c r="CU1859" s="250"/>
      <c r="CV1859" s="311"/>
      <c r="CW1859" s="312"/>
      <c r="CX1859" s="250"/>
      <c r="CY1859" s="250"/>
      <c r="CZ1859" s="250"/>
      <c r="DI1859" s="250"/>
    </row>
    <row r="1860" spans="1:113" ht="15" customHeight="1">
      <c r="A1860" s="250"/>
      <c r="B1860" s="250"/>
      <c r="C1860" s="250"/>
      <c r="D1860" s="250"/>
      <c r="E1860" s="250"/>
      <c r="G1860" s="11"/>
      <c r="H1860" s="250"/>
      <c r="I1860" s="250"/>
      <c r="J1860" s="33"/>
      <c r="K1860" s="250"/>
      <c r="L1860" s="248"/>
      <c r="M1860" s="250"/>
      <c r="N1860" s="250"/>
      <c r="O1860" s="250"/>
      <c r="P1860" s="250"/>
      <c r="Q1860" s="250"/>
      <c r="R1860" s="250"/>
      <c r="S1860" s="250"/>
      <c r="U1860" s="11"/>
      <c r="V1860" s="250"/>
      <c r="W1860" s="250"/>
      <c r="X1860" s="33"/>
      <c r="Y1860" s="250"/>
      <c r="Z1860" s="248"/>
      <c r="AA1860" s="250"/>
      <c r="AC1860" s="277"/>
      <c r="AD1860" s="250"/>
      <c r="AE1860" s="250"/>
      <c r="AF1860" s="250"/>
      <c r="AG1860" s="250"/>
      <c r="AI1860" s="11"/>
      <c r="AJ1860" s="250"/>
      <c r="AK1860" s="250"/>
      <c r="AL1860" s="33"/>
      <c r="AM1860" s="250"/>
      <c r="AN1860" s="248"/>
      <c r="AO1860" s="250"/>
      <c r="AP1860" s="250"/>
      <c r="AQ1860" s="250"/>
      <c r="AR1860" s="15"/>
      <c r="AS1860" s="9" t="s">
        <v>69</v>
      </c>
      <c r="AT1860" s="9">
        <f>AT1859/8</f>
        <v>3550</v>
      </c>
      <c r="AU1860" s="9">
        <f>AT1860*11</f>
        <v>39050</v>
      </c>
      <c r="AV1860" s="9"/>
      <c r="AW1860" s="3"/>
      <c r="AX1860" s="9"/>
      <c r="AY1860" s="9"/>
      <c r="AZ1860" s="62"/>
      <c r="BA1860" s="9"/>
      <c r="BB1860" s="9"/>
      <c r="BC1860" s="9"/>
      <c r="BD1860" s="7"/>
      <c r="BE1860" s="250"/>
      <c r="BF1860" s="15"/>
      <c r="BG1860" s="9" t="s">
        <v>69</v>
      </c>
      <c r="BH1860" s="9">
        <f>BH1859/8</f>
        <v>3550</v>
      </c>
      <c r="BI1860" s="73">
        <f>BH1860*11</f>
        <v>39050</v>
      </c>
      <c r="BJ1860" s="9"/>
      <c r="BK1860" s="3"/>
      <c r="BL1860" s="9"/>
      <c r="BM1860" s="9"/>
      <c r="BN1860" s="9"/>
      <c r="BO1860" s="9"/>
      <c r="BP1860" s="9"/>
      <c r="BQ1860" s="7"/>
      <c r="BS1860" s="250"/>
      <c r="BT1860" s="15"/>
      <c r="BU1860" s="9" t="s">
        <v>69</v>
      </c>
      <c r="BV1860" s="9">
        <f>BV1859/8</f>
        <v>3550</v>
      </c>
      <c r="BW1860" s="9">
        <f>BV1860*11</f>
        <v>39050</v>
      </c>
      <c r="BX1860" s="9"/>
      <c r="BY1860" s="3"/>
      <c r="BZ1860" s="9"/>
      <c r="CA1860" s="9"/>
      <c r="CB1860" s="9"/>
      <c r="CC1860" s="9"/>
      <c r="CD1860" s="9"/>
      <c r="CE1860" s="9"/>
      <c r="CF1860" s="7"/>
      <c r="CH1860" s="15"/>
      <c r="CI1860" s="9" t="s">
        <v>69</v>
      </c>
      <c r="CJ1860" s="9">
        <f>CJ1859/8</f>
        <v>3550</v>
      </c>
      <c r="CK1860" s="9">
        <f>CJ1860*11</f>
        <v>39050</v>
      </c>
      <c r="CL1860" s="9"/>
      <c r="CM1860" s="3"/>
      <c r="CN1860" s="9"/>
      <c r="CO1860" s="9"/>
      <c r="CP1860" s="9"/>
      <c r="CQ1860" s="9"/>
      <c r="CR1860" s="9"/>
      <c r="CS1860" s="9"/>
      <c r="CT1860" s="7"/>
      <c r="CU1860" s="250"/>
      <c r="CV1860" s="311"/>
      <c r="CW1860" s="312"/>
      <c r="CX1860" s="250"/>
      <c r="CY1860" s="46"/>
      <c r="CZ1860" s="250"/>
      <c r="DI1860" s="250"/>
    </row>
    <row r="1861" spans="1:113" ht="15" customHeight="1">
      <c r="A1861" s="250"/>
      <c r="B1861" s="250"/>
      <c r="C1861" s="250"/>
      <c r="D1861" s="250"/>
      <c r="E1861" s="250"/>
      <c r="G1861" s="11"/>
      <c r="H1861" s="250"/>
      <c r="I1861" s="250"/>
      <c r="J1861" s="33"/>
      <c r="K1861" s="250"/>
      <c r="L1861" s="248"/>
      <c r="M1861" s="250"/>
      <c r="N1861" s="250"/>
      <c r="O1861" s="250"/>
      <c r="P1861" s="250"/>
      <c r="Q1861" s="250"/>
      <c r="R1861" s="250"/>
      <c r="S1861" s="250"/>
      <c r="U1861" s="11"/>
      <c r="V1861" s="250"/>
      <c r="W1861" s="250"/>
      <c r="X1861" s="33"/>
      <c r="Y1861" s="250"/>
      <c r="Z1861" s="248"/>
      <c r="AA1861" s="250"/>
      <c r="AC1861" s="277"/>
      <c r="AD1861" s="250"/>
      <c r="AE1861" s="250"/>
      <c r="AF1861" s="250"/>
      <c r="AG1861" s="250"/>
      <c r="AI1861" s="11"/>
      <c r="AJ1861" s="250"/>
      <c r="AK1861" s="250"/>
      <c r="AL1861" s="33"/>
      <c r="AM1861" s="250"/>
      <c r="AN1861" s="248"/>
      <c r="AO1861" s="250"/>
      <c r="AP1861" s="250"/>
      <c r="AQ1861" s="250"/>
      <c r="AR1861" s="15"/>
      <c r="AS1861" s="9" t="s">
        <v>72</v>
      </c>
      <c r="AT1861" s="9">
        <f>AT1859*0.7</f>
        <v>19880</v>
      </c>
      <c r="AU1861" s="9"/>
      <c r="AV1861" s="9"/>
      <c r="AW1861" s="3"/>
      <c r="AX1861" s="9"/>
      <c r="AY1861" s="9"/>
      <c r="AZ1861" s="62"/>
      <c r="BA1861" s="9"/>
      <c r="BB1861" s="9"/>
      <c r="BC1861" s="9"/>
      <c r="BD1861" s="7"/>
      <c r="BE1861" s="250"/>
      <c r="BF1861" s="15"/>
      <c r="BG1861" s="9" t="s">
        <v>72</v>
      </c>
      <c r="BH1861" s="9">
        <f>BH1859*0.7</f>
        <v>19880</v>
      </c>
      <c r="BI1861" s="73"/>
      <c r="BJ1861" s="9"/>
      <c r="BK1861" s="3"/>
      <c r="BL1861" s="9"/>
      <c r="BM1861" s="9"/>
      <c r="BN1861" s="9"/>
      <c r="BO1861" s="9"/>
      <c r="BP1861" s="9"/>
      <c r="BQ1861" s="7"/>
      <c r="BS1861" s="250"/>
      <c r="BT1861" s="15"/>
      <c r="BU1861" s="9" t="s">
        <v>72</v>
      </c>
      <c r="BV1861" s="9">
        <f>BV1859*0.7</f>
        <v>19880</v>
      </c>
      <c r="BW1861" s="9"/>
      <c r="BX1861" s="9"/>
      <c r="BY1861" s="3"/>
      <c r="BZ1861" s="9"/>
      <c r="CA1861" s="9"/>
      <c r="CB1861" s="9"/>
      <c r="CC1861" s="9"/>
      <c r="CD1861" s="9"/>
      <c r="CE1861" s="9"/>
      <c r="CF1861" s="7"/>
      <c r="CH1861" s="15"/>
      <c r="CI1861" s="9" t="s">
        <v>72</v>
      </c>
      <c r="CJ1861" s="9">
        <f>CJ1859*0.7</f>
        <v>19880</v>
      </c>
      <c r="CK1861" s="9"/>
      <c r="CL1861" s="9"/>
      <c r="CM1861" s="3"/>
      <c r="CN1861" s="9"/>
      <c r="CO1861" s="9"/>
      <c r="CP1861" s="9"/>
      <c r="CQ1861" s="9"/>
      <c r="CR1861" s="9"/>
      <c r="CS1861" s="9"/>
      <c r="CT1861" s="7"/>
      <c r="CU1861" s="250"/>
      <c r="CV1861" s="311"/>
      <c r="CW1861" s="312"/>
      <c r="CX1861" s="250"/>
      <c r="CY1861" s="46"/>
      <c r="CZ1861" s="250"/>
      <c r="DI1861" s="250"/>
    </row>
    <row r="1862" spans="1:113" ht="15" customHeight="1">
      <c r="A1862" s="13"/>
      <c r="B1862" s="13"/>
      <c r="C1862" s="13"/>
      <c r="D1862" s="250"/>
      <c r="E1862" s="250"/>
      <c r="G1862" s="14"/>
      <c r="H1862" s="250"/>
      <c r="I1862" s="250"/>
      <c r="J1862" s="33"/>
      <c r="K1862" s="250"/>
      <c r="L1862" s="248"/>
      <c r="M1862" s="250"/>
      <c r="N1862" s="13"/>
      <c r="O1862" s="13"/>
      <c r="P1862" s="13"/>
      <c r="Q1862" s="13"/>
      <c r="R1862" s="250"/>
      <c r="S1862" s="250"/>
      <c r="U1862" s="14"/>
      <c r="V1862" s="250"/>
      <c r="W1862" s="250"/>
      <c r="X1862" s="33"/>
      <c r="Y1862" s="250"/>
      <c r="Z1862" s="248"/>
      <c r="AA1862" s="250"/>
      <c r="AC1862" s="287"/>
      <c r="AD1862" s="13"/>
      <c r="AE1862" s="13"/>
      <c r="AF1862" s="250"/>
      <c r="AG1862" s="250"/>
      <c r="AI1862" s="14"/>
      <c r="AJ1862" s="250"/>
      <c r="AK1862" s="250"/>
      <c r="AL1862" s="33"/>
      <c r="AM1862" s="250"/>
      <c r="AN1862" s="248"/>
      <c r="AO1862" s="250"/>
      <c r="AP1862" s="13"/>
      <c r="AQ1862" s="13"/>
      <c r="AR1862" s="15"/>
      <c r="AS1862" s="9" t="s">
        <v>74</v>
      </c>
      <c r="AT1862" s="9">
        <f>AT1930</f>
        <v>0</v>
      </c>
      <c r="AU1862" s="9"/>
      <c r="AV1862" s="9"/>
      <c r="AW1862" s="3" t="s">
        <v>71</v>
      </c>
      <c r="AX1862" s="9">
        <f>SUM(BB1803:BB1855)</f>
        <v>8710</v>
      </c>
      <c r="AY1862" s="10">
        <f>AX1862/AT1859</f>
        <v>0.3066901408450704</v>
      </c>
      <c r="AZ1862" s="115"/>
      <c r="BA1862" s="10"/>
      <c r="BB1862" s="10"/>
      <c r="BC1862" s="10"/>
      <c r="BD1862" s="7"/>
      <c r="BE1862" s="13"/>
      <c r="BF1862" s="15"/>
      <c r="BG1862" s="9" t="s">
        <v>74</v>
      </c>
      <c r="BH1862" s="9">
        <f>BH1930</f>
        <v>0</v>
      </c>
      <c r="BI1862" s="73"/>
      <c r="BJ1862" s="9"/>
      <c r="BK1862" s="3" t="s">
        <v>71</v>
      </c>
      <c r="BL1862" s="9">
        <f>SUM(BO1803:BO1855)</f>
        <v>8710</v>
      </c>
      <c r="BM1862" s="10">
        <f>BL1862/BH1859</f>
        <v>0.3066901408450704</v>
      </c>
      <c r="BN1862" s="10"/>
      <c r="BO1862" s="10"/>
      <c r="BP1862" s="10"/>
      <c r="BQ1862" s="7"/>
      <c r="BS1862" s="13"/>
      <c r="BT1862" s="15"/>
      <c r="BU1862" s="9" t="s">
        <v>74</v>
      </c>
      <c r="BV1862" s="9">
        <f>BV1930</f>
        <v>0</v>
      </c>
      <c r="BW1862" s="9"/>
      <c r="BX1862" s="9"/>
      <c r="BY1862" s="3" t="s">
        <v>71</v>
      </c>
      <c r="BZ1862" s="9">
        <f>SUM(CD1803:CD1855)</f>
        <v>8710</v>
      </c>
      <c r="CA1862" s="10">
        <f>BZ1862/BV1859</f>
        <v>0.3066901408450704</v>
      </c>
      <c r="CB1862" s="10"/>
      <c r="CC1862" s="10"/>
      <c r="CD1862" s="10"/>
      <c r="CE1862" s="10"/>
      <c r="CF1862" s="7"/>
      <c r="CH1862" s="15"/>
      <c r="CI1862" s="9" t="s">
        <v>74</v>
      </c>
      <c r="CJ1862" s="9">
        <f>CJ1930</f>
        <v>0</v>
      </c>
      <c r="CK1862" s="9"/>
      <c r="CL1862" s="9"/>
      <c r="CM1862" s="3" t="s">
        <v>71</v>
      </c>
      <c r="CN1862" s="9">
        <f>SUM(CR1803:CR1855)</f>
        <v>8710</v>
      </c>
      <c r="CO1862" s="10">
        <f>CN1862/CJ1859</f>
        <v>0.3066901408450704</v>
      </c>
      <c r="CP1862" s="10"/>
      <c r="CQ1862" s="10"/>
      <c r="CR1862" s="10"/>
      <c r="CS1862" s="10"/>
      <c r="CT1862" s="7"/>
      <c r="CU1862" s="250"/>
      <c r="CV1862" s="250"/>
      <c r="CW1862" s="250"/>
      <c r="CX1862" s="250"/>
      <c r="CY1862" s="13"/>
      <c r="CZ1862" s="250"/>
      <c r="DI1862" s="250"/>
    </row>
    <row r="1863" spans="1:113" ht="15" customHeight="1">
      <c r="A1863" s="13"/>
      <c r="B1863" s="13"/>
      <c r="C1863" s="13"/>
      <c r="D1863" s="250"/>
      <c r="E1863" s="250"/>
      <c r="G1863" s="14"/>
      <c r="H1863" s="250"/>
      <c r="I1863" s="250"/>
      <c r="J1863" s="33"/>
      <c r="K1863" s="250"/>
      <c r="L1863" s="248"/>
      <c r="M1863" s="250"/>
      <c r="N1863" s="13"/>
      <c r="O1863" s="13"/>
      <c r="P1863" s="13"/>
      <c r="Q1863" s="13"/>
      <c r="R1863" s="250"/>
      <c r="S1863" s="250"/>
      <c r="U1863" s="14"/>
      <c r="V1863" s="250"/>
      <c r="W1863" s="250"/>
      <c r="X1863" s="33"/>
      <c r="Y1863" s="250"/>
      <c r="Z1863" s="248"/>
      <c r="AA1863" s="250"/>
      <c r="AC1863" s="287"/>
      <c r="AD1863" s="13"/>
      <c r="AE1863" s="13"/>
      <c r="AF1863" s="250"/>
      <c r="AG1863" s="250"/>
      <c r="AI1863" s="14"/>
      <c r="AJ1863" s="250"/>
      <c r="AK1863" s="250"/>
      <c r="AL1863" s="33"/>
      <c r="AM1863" s="250"/>
      <c r="AN1863" s="248"/>
      <c r="AO1863" s="250"/>
      <c r="AP1863" s="13"/>
      <c r="AQ1863" s="13"/>
      <c r="AR1863" s="15"/>
      <c r="AS1863" s="9"/>
      <c r="AT1863" s="9"/>
      <c r="AU1863" s="9"/>
      <c r="AV1863" s="9"/>
      <c r="AW1863" s="3"/>
      <c r="AX1863" s="9"/>
      <c r="AY1863" s="10"/>
      <c r="AZ1863" s="115"/>
      <c r="BA1863" s="10"/>
      <c r="BB1863" s="10"/>
      <c r="BC1863" s="10"/>
      <c r="BD1863" s="7"/>
      <c r="BE1863" s="13"/>
      <c r="BF1863" s="15"/>
      <c r="BG1863" s="9"/>
      <c r="BH1863" s="9"/>
      <c r="BI1863" s="73"/>
      <c r="BJ1863" s="9"/>
      <c r="BK1863" s="3"/>
      <c r="BL1863" s="9"/>
      <c r="BM1863" s="10"/>
      <c r="BN1863" s="10"/>
      <c r="BO1863" s="10"/>
      <c r="BP1863" s="10"/>
      <c r="BQ1863" s="7"/>
      <c r="BS1863" s="13"/>
      <c r="BT1863" s="15"/>
      <c r="BU1863" s="9"/>
      <c r="BV1863" s="9"/>
      <c r="BW1863" s="9"/>
      <c r="BX1863" s="9"/>
      <c r="BY1863" s="3"/>
      <c r="BZ1863" s="9"/>
      <c r="CA1863" s="10"/>
      <c r="CB1863" s="10"/>
      <c r="CC1863" s="10"/>
      <c r="CD1863" s="10"/>
      <c r="CE1863" s="10"/>
      <c r="CF1863" s="7"/>
      <c r="CH1863" s="15"/>
      <c r="CI1863" s="9"/>
      <c r="CJ1863" s="9"/>
      <c r="CK1863" s="9"/>
      <c r="CL1863" s="9"/>
      <c r="CM1863" s="3"/>
      <c r="CN1863" s="9"/>
      <c r="CO1863" s="10"/>
      <c r="CP1863" s="10"/>
      <c r="CQ1863" s="10"/>
      <c r="CR1863" s="10"/>
      <c r="CS1863" s="10"/>
      <c r="CT1863" s="7"/>
      <c r="CU1863" s="250"/>
      <c r="CV1863" s="250"/>
      <c r="CW1863" s="250"/>
      <c r="CX1863" s="250"/>
      <c r="CY1863" s="13"/>
      <c r="CZ1863" s="250"/>
      <c r="DI1863" s="250"/>
    </row>
    <row r="1864" spans="1:113" ht="15" customHeight="1">
      <c r="A1864" s="13"/>
      <c r="B1864" s="13"/>
      <c r="C1864" s="13"/>
      <c r="D1864" s="250"/>
      <c r="E1864" s="250"/>
      <c r="G1864" s="14"/>
      <c r="H1864" s="250"/>
      <c r="I1864" s="250"/>
      <c r="J1864" s="33"/>
      <c r="K1864" s="250"/>
      <c r="L1864" s="248"/>
      <c r="M1864" s="250"/>
      <c r="N1864" s="13"/>
      <c r="O1864" s="13"/>
      <c r="P1864" s="13"/>
      <c r="Q1864" s="13"/>
      <c r="R1864" s="250"/>
      <c r="S1864" s="250"/>
      <c r="U1864" s="14"/>
      <c r="V1864" s="250"/>
      <c r="W1864" s="250"/>
      <c r="X1864" s="33"/>
      <c r="Y1864" s="250"/>
      <c r="Z1864" s="248"/>
      <c r="AA1864" s="250"/>
      <c r="AC1864" s="287"/>
      <c r="AD1864" s="13"/>
      <c r="AE1864" s="13"/>
      <c r="AF1864" s="250"/>
      <c r="AG1864" s="250"/>
      <c r="AI1864" s="14"/>
      <c r="AJ1864" s="250"/>
      <c r="AK1864" s="250"/>
      <c r="AL1864" s="33"/>
      <c r="AM1864" s="250"/>
      <c r="AN1864" s="248"/>
      <c r="AO1864" s="250"/>
      <c r="AP1864" s="13"/>
      <c r="AQ1864" s="13"/>
      <c r="AR1864" s="15"/>
      <c r="AS1864" s="9"/>
      <c r="AT1864" s="9"/>
      <c r="AU1864" s="9"/>
      <c r="AV1864" s="9"/>
      <c r="AW1864" s="3" t="s">
        <v>73</v>
      </c>
      <c r="AX1864" s="9">
        <f>AT1861-AX1862</f>
        <v>11170</v>
      </c>
      <c r="AY1864" s="10">
        <f>AX1864/AT1859</f>
        <v>0.39330985915492955</v>
      </c>
      <c r="AZ1864" s="115"/>
      <c r="BA1864" s="10"/>
      <c r="BB1864" s="10"/>
      <c r="BC1864" s="10"/>
      <c r="BD1864" s="7"/>
      <c r="BE1864" s="13"/>
      <c r="BF1864" s="15"/>
      <c r="BG1864" s="9"/>
      <c r="BH1864" s="9"/>
      <c r="BI1864" s="73"/>
      <c r="BJ1864" s="9"/>
      <c r="BK1864" s="3" t="s">
        <v>73</v>
      </c>
      <c r="BL1864" s="9">
        <f>BH1861-BL1862</f>
        <v>11170</v>
      </c>
      <c r="BM1864" s="10">
        <f>BL1864/BH1859</f>
        <v>0.39330985915492955</v>
      </c>
      <c r="BN1864" s="10"/>
      <c r="BO1864" s="10"/>
      <c r="BP1864" s="10"/>
      <c r="BQ1864" s="7"/>
      <c r="BS1864" s="13"/>
      <c r="BT1864" s="15"/>
      <c r="BU1864" s="9"/>
      <c r="BV1864" s="9"/>
      <c r="BW1864" s="9"/>
      <c r="BX1864" s="9"/>
      <c r="BY1864" s="3" t="s">
        <v>73</v>
      </c>
      <c r="BZ1864" s="9">
        <f>BV1861-BZ1862</f>
        <v>11170</v>
      </c>
      <c r="CA1864" s="10">
        <f>BZ1864/BV1859</f>
        <v>0.39330985915492955</v>
      </c>
      <c r="CB1864" s="10"/>
      <c r="CC1864" s="10"/>
      <c r="CD1864" s="10"/>
      <c r="CE1864" s="10"/>
      <c r="CF1864" s="7"/>
      <c r="CH1864" s="15"/>
      <c r="CI1864" s="9"/>
      <c r="CJ1864" s="9"/>
      <c r="CK1864" s="9"/>
      <c r="CL1864" s="9"/>
      <c r="CM1864" s="3" t="s">
        <v>73</v>
      </c>
      <c r="CN1864" s="9">
        <f>CJ1861-CN1862</f>
        <v>11170</v>
      </c>
      <c r="CO1864" s="10">
        <f>CN1864/CJ1859</f>
        <v>0.39330985915492955</v>
      </c>
      <c r="CP1864" s="10"/>
      <c r="CQ1864" s="10"/>
      <c r="CR1864" s="10"/>
      <c r="CS1864" s="10"/>
      <c r="CT1864" s="7"/>
      <c r="CU1864" s="250"/>
      <c r="CV1864" s="248"/>
      <c r="CX1864" s="13"/>
      <c r="CY1864" s="13"/>
      <c r="CZ1864" s="250"/>
      <c r="DI1864" s="250"/>
    </row>
    <row r="1865" spans="1:113" ht="15" customHeight="1">
      <c r="A1865" s="250"/>
      <c r="B1865" s="250"/>
      <c r="C1865" s="250"/>
      <c r="D1865" s="250"/>
      <c r="E1865" s="250"/>
      <c r="G1865" s="14"/>
      <c r="H1865" s="250"/>
      <c r="I1865" s="250"/>
      <c r="J1865" s="33"/>
      <c r="K1865" s="250"/>
      <c r="L1865" s="248"/>
      <c r="M1865" s="250"/>
      <c r="N1865" s="250"/>
      <c r="O1865" s="250"/>
      <c r="P1865" s="250"/>
      <c r="Q1865" s="250"/>
      <c r="R1865" s="250"/>
      <c r="S1865" s="250"/>
      <c r="U1865" s="14"/>
      <c r="V1865" s="250"/>
      <c r="W1865" s="250"/>
      <c r="X1865" s="33"/>
      <c r="Y1865" s="250"/>
      <c r="Z1865" s="248"/>
      <c r="AA1865" s="250"/>
      <c r="AC1865" s="277"/>
      <c r="AD1865" s="250"/>
      <c r="AE1865" s="250"/>
      <c r="AF1865" s="250"/>
      <c r="AG1865" s="250"/>
      <c r="AI1865" s="14"/>
      <c r="AJ1865" s="250"/>
      <c r="AK1865" s="250"/>
      <c r="AL1865" s="33"/>
      <c r="AM1865" s="250"/>
      <c r="AN1865" s="248"/>
      <c r="AO1865" s="250"/>
      <c r="AP1865" s="250"/>
      <c r="AQ1865" s="250"/>
      <c r="AR1865" s="15"/>
      <c r="AS1865" s="9"/>
      <c r="AT1865" s="9"/>
      <c r="AU1865" s="9"/>
      <c r="AV1865" s="9"/>
      <c r="AW1865" s="3"/>
      <c r="AX1865" s="9"/>
      <c r="AY1865" s="9"/>
      <c r="AZ1865" s="62"/>
      <c r="BA1865" s="9"/>
      <c r="BB1865" s="9"/>
      <c r="BC1865" s="9"/>
      <c r="BD1865" s="7"/>
      <c r="BE1865" s="250"/>
      <c r="BF1865" s="15"/>
      <c r="BG1865" s="9"/>
      <c r="BH1865" s="9"/>
      <c r="BI1865" s="73"/>
      <c r="BJ1865" s="9"/>
      <c r="BK1865" s="3"/>
      <c r="BL1865" s="9"/>
      <c r="BM1865" s="9"/>
      <c r="BN1865" s="9"/>
      <c r="BO1865" s="9"/>
      <c r="BP1865" s="9"/>
      <c r="BQ1865" s="7"/>
      <c r="BS1865" s="250"/>
      <c r="BT1865" s="15"/>
      <c r="BU1865" s="9"/>
      <c r="BV1865" s="9"/>
      <c r="BW1865" s="9"/>
      <c r="BX1865" s="9"/>
      <c r="BY1865" s="3"/>
      <c r="BZ1865" s="9"/>
      <c r="CA1865" s="9"/>
      <c r="CB1865" s="9"/>
      <c r="CC1865" s="9"/>
      <c r="CD1865" s="9"/>
      <c r="CE1865" s="9"/>
      <c r="CF1865" s="7"/>
      <c r="CH1865" s="15"/>
      <c r="CI1865" s="9"/>
      <c r="CJ1865" s="9"/>
      <c r="CK1865" s="9"/>
      <c r="CL1865" s="9"/>
      <c r="CM1865" s="3"/>
      <c r="CN1865" s="9"/>
      <c r="CO1865" s="9"/>
      <c r="CP1865" s="9"/>
      <c r="CQ1865" s="9"/>
      <c r="CR1865" s="9"/>
      <c r="CS1865" s="9"/>
      <c r="CT1865" s="7"/>
      <c r="CU1865" s="250"/>
      <c r="CV1865" s="250"/>
      <c r="CW1865" s="250"/>
      <c r="CX1865" s="55"/>
      <c r="CY1865" s="46"/>
      <c r="CZ1865" s="250"/>
      <c r="DI1865" s="250"/>
    </row>
    <row r="1866" spans="1:113" ht="15" customHeight="1">
      <c r="A1866" s="250"/>
      <c r="B1866" s="250"/>
      <c r="C1866" s="250"/>
      <c r="D1866" s="250"/>
      <c r="E1866" s="250"/>
      <c r="G1866" s="14"/>
      <c r="H1866" s="250"/>
      <c r="I1866" s="250"/>
      <c r="J1866" s="33"/>
      <c r="K1866" s="250"/>
      <c r="L1866" s="248"/>
      <c r="M1866" s="250"/>
      <c r="N1866" s="250"/>
      <c r="O1866" s="250"/>
      <c r="P1866" s="250"/>
      <c r="Q1866" s="250"/>
      <c r="R1866" s="250"/>
      <c r="S1866" s="250"/>
      <c r="U1866" s="14"/>
      <c r="V1866" s="250"/>
      <c r="W1866" s="250"/>
      <c r="X1866" s="33"/>
      <c r="Y1866" s="250"/>
      <c r="Z1866" s="248"/>
      <c r="AA1866" s="250"/>
      <c r="AC1866" s="277"/>
      <c r="AD1866" s="250"/>
      <c r="AE1866" s="250"/>
      <c r="AF1866" s="250"/>
      <c r="AG1866" s="250"/>
      <c r="AI1866" s="14"/>
      <c r="AJ1866" s="250"/>
      <c r="AK1866" s="250"/>
      <c r="AL1866" s="33"/>
      <c r="AM1866" s="250"/>
      <c r="AN1866" s="248"/>
      <c r="AO1866" s="250"/>
      <c r="AP1866" s="250"/>
      <c r="AQ1866" s="250"/>
      <c r="AR1866" s="15"/>
      <c r="AS1866" s="9"/>
      <c r="AT1866" s="9"/>
      <c r="AU1866" s="9"/>
      <c r="AV1866" s="9"/>
      <c r="AW1866" s="3"/>
      <c r="AX1866" s="9"/>
      <c r="AY1866" s="9"/>
      <c r="AZ1866" s="62"/>
      <c r="BA1866" s="9"/>
      <c r="BB1866" s="9"/>
      <c r="BC1866" s="9"/>
      <c r="BD1866" s="7"/>
      <c r="BE1866" s="250"/>
      <c r="BF1866" s="15"/>
      <c r="BG1866" s="9"/>
      <c r="BH1866" s="9"/>
      <c r="BI1866" s="73"/>
      <c r="BJ1866" s="9"/>
      <c r="BK1866" s="3"/>
      <c r="BL1866" s="9"/>
      <c r="BM1866" s="9"/>
      <c r="BN1866" s="9"/>
      <c r="BO1866" s="9"/>
      <c r="BP1866" s="9"/>
      <c r="BQ1866" s="7"/>
      <c r="BS1866" s="250"/>
      <c r="BT1866" s="15"/>
      <c r="BU1866" s="9"/>
      <c r="BV1866" s="9"/>
      <c r="BW1866" s="9"/>
      <c r="BX1866" s="9"/>
      <c r="BY1866" s="3"/>
      <c r="BZ1866" s="9"/>
      <c r="CA1866" s="9"/>
      <c r="CB1866" s="9"/>
      <c r="CC1866" s="9"/>
      <c r="CD1866" s="9"/>
      <c r="CE1866" s="9"/>
      <c r="CF1866" s="7"/>
      <c r="CH1866" s="15"/>
      <c r="CI1866" s="9"/>
      <c r="CJ1866" s="9"/>
      <c r="CK1866" s="9"/>
      <c r="CL1866" s="9"/>
      <c r="CM1866" s="3"/>
      <c r="CN1866" s="9"/>
      <c r="CO1866" s="9"/>
      <c r="CP1866" s="9"/>
      <c r="CQ1866" s="9"/>
      <c r="CR1866" s="9"/>
      <c r="CS1866" s="9"/>
      <c r="CT1866" s="7"/>
      <c r="CU1866" s="250"/>
      <c r="CV1866" s="250"/>
      <c r="CW1866" s="250"/>
      <c r="CX1866" s="55"/>
      <c r="CY1866" s="46"/>
      <c r="CZ1866" s="250"/>
      <c r="DI1866" s="250"/>
    </row>
    <row r="1867" spans="1:113" ht="15" customHeight="1">
      <c r="A1867" s="250"/>
      <c r="B1867" s="250"/>
      <c r="C1867" s="250"/>
      <c r="D1867" s="250"/>
      <c r="E1867" s="250"/>
      <c r="G1867" s="14"/>
      <c r="H1867" s="250"/>
      <c r="I1867" s="250"/>
      <c r="J1867" s="33"/>
      <c r="K1867" s="250"/>
      <c r="L1867" s="248"/>
      <c r="M1867" s="250"/>
      <c r="N1867" s="250"/>
      <c r="O1867" s="250"/>
      <c r="P1867" s="250"/>
      <c r="Q1867" s="250"/>
      <c r="R1867" s="250"/>
      <c r="S1867" s="250"/>
      <c r="U1867" s="14"/>
      <c r="V1867" s="250"/>
      <c r="W1867" s="250"/>
      <c r="X1867" s="33"/>
      <c r="Y1867" s="250"/>
      <c r="Z1867" s="248"/>
      <c r="AA1867" s="250"/>
      <c r="AC1867" s="277"/>
      <c r="AD1867" s="250"/>
      <c r="AE1867" s="250"/>
      <c r="AF1867" s="250"/>
      <c r="AG1867" s="250"/>
      <c r="AI1867" s="14"/>
      <c r="AJ1867" s="250"/>
      <c r="AK1867" s="250"/>
      <c r="AL1867" s="33"/>
      <c r="AM1867" s="250"/>
      <c r="AN1867" s="248"/>
      <c r="AO1867" s="250"/>
      <c r="AP1867" s="250"/>
      <c r="AQ1867" s="250"/>
      <c r="AR1867" s="15"/>
      <c r="AS1867" s="9"/>
      <c r="AT1867" s="9"/>
      <c r="AU1867" s="9"/>
      <c r="AV1867" s="9"/>
      <c r="AW1867" s="3"/>
      <c r="AX1867" s="9"/>
      <c r="AY1867" s="9"/>
      <c r="AZ1867" s="62"/>
      <c r="BA1867" s="9"/>
      <c r="BB1867" s="9"/>
      <c r="BC1867" s="9"/>
      <c r="BD1867" s="7"/>
      <c r="BE1867" s="250"/>
      <c r="BF1867" s="15"/>
      <c r="BG1867" s="9"/>
      <c r="BH1867" s="9"/>
      <c r="BI1867" s="73"/>
      <c r="BJ1867" s="9"/>
      <c r="BK1867" s="3"/>
      <c r="BL1867" s="9"/>
      <c r="BM1867" s="9"/>
      <c r="BN1867" s="9"/>
      <c r="BO1867" s="9"/>
      <c r="BP1867" s="9"/>
      <c r="BQ1867" s="7"/>
      <c r="BS1867" s="250"/>
      <c r="BT1867" s="15"/>
      <c r="BU1867" s="9"/>
      <c r="BV1867" s="9"/>
      <c r="BW1867" s="9"/>
      <c r="BX1867" s="9"/>
      <c r="BY1867" s="3"/>
      <c r="BZ1867" s="9"/>
      <c r="CA1867" s="9"/>
      <c r="CB1867" s="9"/>
      <c r="CC1867" s="9"/>
      <c r="CD1867" s="9"/>
      <c r="CE1867" s="9"/>
      <c r="CF1867" s="7"/>
      <c r="CH1867" s="15"/>
      <c r="CI1867" s="9"/>
      <c r="CJ1867" s="9"/>
      <c r="CK1867" s="9"/>
      <c r="CL1867" s="9"/>
      <c r="CM1867" s="3"/>
      <c r="CN1867" s="9"/>
      <c r="CO1867" s="9"/>
      <c r="CP1867" s="9"/>
      <c r="CQ1867" s="9"/>
      <c r="CR1867" s="9"/>
      <c r="CS1867" s="9"/>
      <c r="CT1867" s="7"/>
      <c r="CU1867" s="250"/>
      <c r="CV1867" s="250"/>
      <c r="CW1867" s="250"/>
      <c r="CX1867" s="55"/>
      <c r="CY1867" s="46"/>
      <c r="CZ1867" s="250"/>
      <c r="DI1867" s="250"/>
    </row>
    <row r="1868" spans="1:113" ht="15" customHeight="1">
      <c r="A1868" s="250"/>
      <c r="B1868" s="250"/>
      <c r="C1868" s="250"/>
      <c r="D1868" s="250"/>
      <c r="E1868" s="250"/>
      <c r="G1868" s="14"/>
      <c r="H1868" s="250"/>
      <c r="I1868" s="250"/>
      <c r="J1868" s="33"/>
      <c r="K1868" s="250"/>
      <c r="L1868" s="248"/>
      <c r="M1868" s="250"/>
      <c r="N1868" s="250"/>
      <c r="O1868" s="250"/>
      <c r="P1868" s="250"/>
      <c r="Q1868" s="250"/>
      <c r="R1868" s="250"/>
      <c r="S1868" s="250"/>
      <c r="U1868" s="14"/>
      <c r="V1868" s="250"/>
      <c r="W1868" s="250"/>
      <c r="X1868" s="33"/>
      <c r="Y1868" s="250"/>
      <c r="Z1868" s="248"/>
      <c r="AA1868" s="250"/>
      <c r="AC1868" s="277"/>
      <c r="AD1868" s="250"/>
      <c r="AE1868" s="250"/>
      <c r="AF1868" s="250"/>
      <c r="AG1868" s="250"/>
      <c r="AI1868" s="14"/>
      <c r="AJ1868" s="250"/>
      <c r="AK1868" s="250"/>
      <c r="AL1868" s="33"/>
      <c r="AM1868" s="250"/>
      <c r="AN1868" s="248"/>
      <c r="AO1868" s="250"/>
      <c r="AP1868" s="250"/>
      <c r="AQ1868" s="250"/>
      <c r="AR1868" s="15"/>
      <c r="AS1868" s="9"/>
      <c r="AT1868" s="9"/>
      <c r="AU1868" s="9"/>
      <c r="AV1868" s="9"/>
      <c r="AW1868" s="3"/>
      <c r="AX1868" s="9"/>
      <c r="AY1868" s="9"/>
      <c r="AZ1868" s="62"/>
      <c r="BA1868" s="9"/>
      <c r="BB1868" s="9"/>
      <c r="BC1868" s="9"/>
      <c r="BD1868" s="7"/>
      <c r="BE1868" s="250"/>
      <c r="BF1868" s="15"/>
      <c r="BG1868" s="9"/>
      <c r="BH1868" s="9"/>
      <c r="BI1868" s="73"/>
      <c r="BJ1868" s="9"/>
      <c r="BK1868" s="3"/>
      <c r="BL1868" s="9"/>
      <c r="BM1868" s="9"/>
      <c r="BN1868" s="9"/>
      <c r="BO1868" s="9"/>
      <c r="BP1868" s="9"/>
      <c r="BQ1868" s="7"/>
      <c r="BS1868" s="250"/>
      <c r="BT1868" s="15"/>
      <c r="BU1868" s="9"/>
      <c r="BV1868" s="9"/>
      <c r="BW1868" s="9"/>
      <c r="BX1868" s="9"/>
      <c r="BY1868" s="3"/>
      <c r="BZ1868" s="9"/>
      <c r="CA1868" s="9"/>
      <c r="CB1868" s="9"/>
      <c r="CC1868" s="9"/>
      <c r="CD1868" s="9"/>
      <c r="CE1868" s="9"/>
      <c r="CF1868" s="7"/>
      <c r="CH1868" s="15"/>
      <c r="CI1868" s="9"/>
      <c r="CJ1868" s="9"/>
      <c r="CK1868" s="9"/>
      <c r="CL1868" s="9"/>
      <c r="CM1868" s="3"/>
      <c r="CN1868" s="9"/>
      <c r="CO1868" s="9"/>
      <c r="CP1868" s="9"/>
      <c r="CQ1868" s="9"/>
      <c r="CR1868" s="9"/>
      <c r="CS1868" s="9"/>
      <c r="CT1868" s="7"/>
      <c r="CU1868" s="250"/>
      <c r="CV1868" s="250"/>
      <c r="CW1868" s="250"/>
      <c r="CX1868" s="55"/>
      <c r="CY1868" s="46"/>
      <c r="CZ1868" s="250"/>
      <c r="DI1868" s="250"/>
    </row>
    <row r="1869" spans="1:113" ht="15" customHeight="1">
      <c r="A1869" s="250"/>
      <c r="B1869" s="250"/>
      <c r="C1869" s="250"/>
      <c r="D1869" s="250"/>
      <c r="E1869" s="250"/>
      <c r="G1869" s="14"/>
      <c r="H1869" s="250"/>
      <c r="I1869" s="250"/>
      <c r="J1869" s="33"/>
      <c r="K1869" s="250"/>
      <c r="L1869" s="250"/>
      <c r="M1869" s="250"/>
      <c r="N1869" s="250"/>
      <c r="O1869" s="250"/>
      <c r="P1869" s="250"/>
      <c r="Q1869" s="250"/>
      <c r="R1869" s="250"/>
      <c r="S1869" s="250"/>
      <c r="U1869" s="14"/>
      <c r="V1869" s="250"/>
      <c r="W1869" s="250"/>
      <c r="X1869" s="33"/>
      <c r="Y1869" s="250"/>
      <c r="Z1869" s="250"/>
      <c r="AA1869" s="250"/>
      <c r="AC1869" s="277"/>
      <c r="AD1869" s="250"/>
      <c r="AE1869" s="250"/>
      <c r="AF1869" s="250"/>
      <c r="AG1869" s="250"/>
      <c r="AI1869" s="14"/>
      <c r="AJ1869" s="250"/>
      <c r="AK1869" s="250"/>
      <c r="AL1869" s="33"/>
      <c r="AM1869" s="250"/>
      <c r="AN1869" s="250"/>
      <c r="AO1869" s="250"/>
      <c r="AP1869" s="250"/>
      <c r="AQ1869" s="250"/>
      <c r="AR1869" s="15"/>
      <c r="AS1869" s="9"/>
      <c r="AT1869" s="9"/>
      <c r="AU1869" s="9"/>
      <c r="AV1869" s="9"/>
      <c r="AW1869" s="9"/>
      <c r="AX1869" s="9"/>
      <c r="AY1869" s="9"/>
      <c r="AZ1869" s="62"/>
      <c r="BA1869" s="9"/>
      <c r="BB1869" s="9"/>
      <c r="BC1869" s="9"/>
      <c r="BD1869" s="7"/>
      <c r="BE1869" s="250"/>
      <c r="BF1869" s="15"/>
      <c r="BG1869" s="9"/>
      <c r="BH1869" s="9"/>
      <c r="BI1869" s="73"/>
      <c r="BJ1869" s="9"/>
      <c r="BK1869" s="9"/>
      <c r="BL1869" s="9"/>
      <c r="BM1869" s="9"/>
      <c r="BN1869" s="9"/>
      <c r="BO1869" s="9"/>
      <c r="BP1869" s="9"/>
      <c r="BQ1869" s="7"/>
      <c r="BS1869" s="250"/>
      <c r="BT1869" s="15"/>
      <c r="BU1869" s="9"/>
      <c r="BV1869" s="9"/>
      <c r="BW1869" s="9"/>
      <c r="BX1869" s="9"/>
      <c r="BY1869" s="9"/>
      <c r="BZ1869" s="9"/>
      <c r="CA1869" s="9"/>
      <c r="CB1869" s="9"/>
      <c r="CC1869" s="9"/>
      <c r="CD1869" s="9"/>
      <c r="CE1869" s="9"/>
      <c r="CF1869" s="7"/>
      <c r="CH1869" s="15"/>
      <c r="CI1869" s="9"/>
      <c r="CJ1869" s="9"/>
      <c r="CK1869" s="9"/>
      <c r="CL1869" s="9"/>
      <c r="CM1869" s="9"/>
      <c r="CN1869" s="9"/>
      <c r="CO1869" s="9"/>
      <c r="CP1869" s="9"/>
      <c r="CQ1869" s="9"/>
      <c r="CR1869" s="9"/>
      <c r="CS1869" s="9"/>
      <c r="CT1869" s="7"/>
      <c r="CU1869" s="250"/>
      <c r="CV1869" s="318"/>
      <c r="CW1869" s="312"/>
      <c r="CX1869" s="250"/>
      <c r="CY1869" s="46"/>
      <c r="CZ1869" s="250"/>
      <c r="DI1869" s="250"/>
    </row>
    <row r="1870" spans="1:113" ht="15" customHeight="1">
      <c r="AR1870" s="45"/>
      <c r="AS1870" s="250"/>
      <c r="AT1870" s="250"/>
      <c r="AU1870" s="250"/>
      <c r="AV1870" s="250"/>
      <c r="AW1870" s="250"/>
      <c r="AX1870" s="250"/>
      <c r="AY1870" s="250"/>
      <c r="AZ1870" s="33"/>
      <c r="BA1870" s="250"/>
      <c r="BB1870" s="250"/>
      <c r="BC1870" s="250"/>
      <c r="BD1870" s="47"/>
      <c r="BF1870" s="45"/>
      <c r="BG1870" s="250"/>
      <c r="BH1870" s="250"/>
      <c r="BJ1870" s="250"/>
      <c r="BK1870" s="250"/>
      <c r="BL1870" s="250"/>
      <c r="BM1870" s="250"/>
      <c r="BN1870" s="250"/>
      <c r="BO1870" s="250"/>
      <c r="BP1870" s="250"/>
      <c r="BQ1870" s="47"/>
      <c r="BS1870" s="1"/>
      <c r="BT1870" s="45"/>
      <c r="BU1870" s="250"/>
      <c r="BV1870" s="250"/>
      <c r="BW1870" s="250"/>
      <c r="BX1870" s="250"/>
      <c r="BY1870" s="250"/>
      <c r="BZ1870" s="250"/>
      <c r="CA1870" s="250"/>
      <c r="CB1870" s="250"/>
      <c r="CC1870" s="250"/>
      <c r="CD1870" s="250"/>
      <c r="CE1870" s="250"/>
      <c r="CF1870" s="47"/>
      <c r="CH1870" s="45"/>
      <c r="CI1870" s="250"/>
      <c r="CJ1870" s="250"/>
      <c r="CK1870" s="250"/>
      <c r="CL1870" s="250"/>
      <c r="CM1870" s="250"/>
      <c r="CN1870" s="250"/>
      <c r="CO1870" s="250"/>
      <c r="CP1870" s="250"/>
      <c r="CQ1870" s="250"/>
      <c r="CR1870" s="250"/>
      <c r="CS1870" s="250"/>
      <c r="CT1870" s="47"/>
    </row>
    <row r="1871" spans="1:113" ht="15" customHeight="1">
      <c r="AR1871" s="45"/>
      <c r="AS1871" s="250"/>
      <c r="AT1871" s="250"/>
      <c r="AU1871" s="250"/>
      <c r="AV1871" s="250"/>
      <c r="AW1871" s="250"/>
      <c r="AX1871" s="250"/>
      <c r="AY1871" s="250"/>
      <c r="AZ1871" s="33"/>
      <c r="BA1871" s="250"/>
      <c r="BB1871" s="250"/>
      <c r="BC1871" s="250"/>
      <c r="BD1871" s="47"/>
      <c r="BF1871" s="45"/>
      <c r="BG1871" s="250"/>
      <c r="BH1871" s="250"/>
      <c r="BJ1871" s="250"/>
      <c r="BK1871" s="250"/>
      <c r="BL1871" s="250"/>
      <c r="BM1871" s="250"/>
      <c r="BN1871" s="250"/>
      <c r="BO1871" s="250"/>
      <c r="BP1871" s="250"/>
      <c r="BQ1871" s="47"/>
      <c r="BS1871" s="1"/>
      <c r="BT1871" s="45"/>
      <c r="BU1871" s="250"/>
      <c r="BV1871" s="250"/>
      <c r="BW1871" s="250"/>
      <c r="BX1871" s="250"/>
      <c r="BY1871" s="250"/>
      <c r="BZ1871" s="250"/>
      <c r="CA1871" s="250"/>
      <c r="CB1871" s="250"/>
      <c r="CC1871" s="250"/>
      <c r="CD1871" s="250"/>
      <c r="CE1871" s="250"/>
      <c r="CF1871" s="47"/>
      <c r="CH1871" s="45"/>
      <c r="CI1871" s="250"/>
      <c r="CJ1871" s="250"/>
      <c r="CK1871" s="250"/>
      <c r="CL1871" s="250"/>
      <c r="CM1871" s="250"/>
      <c r="CN1871" s="250"/>
      <c r="CO1871" s="250"/>
      <c r="CP1871" s="250"/>
      <c r="CQ1871" s="250"/>
      <c r="CR1871" s="250"/>
      <c r="CS1871" s="250"/>
      <c r="CT1871" s="47"/>
    </row>
    <row r="1872" spans="1:113" ht="15" customHeight="1">
      <c r="AR1872" s="45"/>
      <c r="AS1872" s="250"/>
      <c r="AT1872" s="250"/>
      <c r="AU1872" s="250"/>
      <c r="AV1872" s="250"/>
      <c r="AW1872" s="250"/>
      <c r="AX1872" s="250"/>
      <c r="AY1872" s="250"/>
      <c r="AZ1872" s="33"/>
      <c r="BA1872" s="250"/>
      <c r="BB1872" s="250"/>
      <c r="BC1872" s="250"/>
      <c r="BD1872" s="47"/>
      <c r="BF1872" s="45"/>
      <c r="BG1872" s="250"/>
      <c r="BH1872" s="250"/>
      <c r="BJ1872" s="250"/>
      <c r="BK1872" s="250"/>
      <c r="BL1872" s="250"/>
      <c r="BM1872" s="250"/>
      <c r="BN1872" s="250"/>
      <c r="BO1872" s="250"/>
      <c r="BP1872" s="250"/>
      <c r="BQ1872" s="47"/>
      <c r="BS1872" s="1"/>
      <c r="BT1872" s="45"/>
      <c r="BU1872" s="250"/>
      <c r="BV1872" s="250"/>
      <c r="BW1872" s="250"/>
      <c r="BX1872" s="250"/>
      <c r="BY1872" s="250"/>
      <c r="BZ1872" s="250"/>
      <c r="CA1872" s="250"/>
      <c r="CB1872" s="250"/>
      <c r="CC1872" s="250"/>
      <c r="CD1872" s="250"/>
      <c r="CE1872" s="250"/>
      <c r="CF1872" s="47"/>
      <c r="CH1872" s="45"/>
      <c r="CI1872" s="250"/>
      <c r="CJ1872" s="250"/>
      <c r="CK1872" s="250"/>
      <c r="CL1872" s="250"/>
      <c r="CM1872" s="250"/>
      <c r="CN1872" s="250"/>
      <c r="CO1872" s="250"/>
      <c r="CP1872" s="250"/>
      <c r="CQ1872" s="250"/>
      <c r="CR1872" s="250"/>
      <c r="CS1872" s="250"/>
      <c r="CT1872" s="47"/>
    </row>
    <row r="1873" spans="1:113" ht="15" customHeight="1">
      <c r="AR1873" s="45"/>
      <c r="AS1873" s="250"/>
      <c r="AT1873" s="250"/>
      <c r="AU1873" s="250"/>
      <c r="AV1873" s="250"/>
      <c r="AW1873" s="250"/>
      <c r="AX1873" s="250"/>
      <c r="AY1873" s="250"/>
      <c r="AZ1873" s="33"/>
      <c r="BA1873" s="250"/>
      <c r="BB1873" s="250"/>
      <c r="BC1873" s="250"/>
      <c r="BD1873" s="47"/>
      <c r="BF1873" s="45"/>
      <c r="BG1873" s="250"/>
      <c r="BH1873" s="250"/>
      <c r="BJ1873" s="250"/>
      <c r="BK1873" s="250"/>
      <c r="BL1873" s="250"/>
      <c r="BM1873" s="250"/>
      <c r="BN1873" s="250"/>
      <c r="BO1873" s="250"/>
      <c r="BP1873" s="250"/>
      <c r="BQ1873" s="47"/>
      <c r="BS1873" s="1"/>
      <c r="BT1873" s="45"/>
      <c r="BU1873" s="250"/>
      <c r="BV1873" s="250"/>
      <c r="BW1873" s="250"/>
      <c r="BX1873" s="250"/>
      <c r="BY1873" s="250"/>
      <c r="BZ1873" s="250"/>
      <c r="CA1873" s="250"/>
      <c r="CB1873" s="250"/>
      <c r="CC1873" s="250"/>
      <c r="CD1873" s="250"/>
      <c r="CE1873" s="250"/>
      <c r="CF1873" s="47"/>
      <c r="CH1873" s="45"/>
      <c r="CI1873" s="250"/>
      <c r="CJ1873" s="250"/>
      <c r="CK1873" s="250"/>
      <c r="CL1873" s="250"/>
      <c r="CM1873" s="250"/>
      <c r="CN1873" s="250"/>
      <c r="CO1873" s="250"/>
      <c r="CP1873" s="250"/>
      <c r="CQ1873" s="250"/>
      <c r="CR1873" s="250"/>
      <c r="CS1873" s="250"/>
      <c r="CT1873" s="47"/>
    </row>
    <row r="1874" spans="1:113" ht="15" customHeight="1">
      <c r="AR1874" s="45"/>
      <c r="AS1874" s="250"/>
      <c r="AT1874" s="250"/>
      <c r="AU1874" s="250"/>
      <c r="AV1874" s="250"/>
      <c r="AW1874" s="250"/>
      <c r="AX1874" s="250"/>
      <c r="AY1874" s="250"/>
      <c r="AZ1874" s="33"/>
      <c r="BA1874" s="250"/>
      <c r="BB1874" s="250"/>
      <c r="BC1874" s="250"/>
      <c r="BD1874" s="47"/>
      <c r="BF1874" s="45"/>
      <c r="BG1874" s="250"/>
      <c r="BH1874" s="250"/>
      <c r="BJ1874" s="250"/>
      <c r="BK1874" s="250"/>
      <c r="BL1874" s="250"/>
      <c r="BM1874" s="250"/>
      <c r="BN1874" s="250"/>
      <c r="BO1874" s="250"/>
      <c r="BP1874" s="250"/>
      <c r="BQ1874" s="47"/>
      <c r="BS1874" s="1"/>
      <c r="BT1874" s="45"/>
      <c r="BU1874" s="250"/>
      <c r="BV1874" s="250"/>
      <c r="BW1874" s="250"/>
      <c r="BX1874" s="250"/>
      <c r="BY1874" s="250"/>
      <c r="BZ1874" s="250"/>
      <c r="CA1874" s="250"/>
      <c r="CB1874" s="250"/>
      <c r="CC1874" s="250"/>
      <c r="CD1874" s="250"/>
      <c r="CE1874" s="250"/>
      <c r="CF1874" s="47"/>
      <c r="CH1874" s="45"/>
      <c r="CI1874" s="250"/>
      <c r="CJ1874" s="250"/>
      <c r="CK1874" s="250"/>
      <c r="CL1874" s="250"/>
      <c r="CM1874" s="250"/>
      <c r="CN1874" s="250"/>
      <c r="CO1874" s="250"/>
      <c r="CP1874" s="250"/>
      <c r="CQ1874" s="250"/>
      <c r="CR1874" s="250"/>
      <c r="CS1874" s="250"/>
      <c r="CT1874" s="47"/>
    </row>
    <row r="1875" spans="1:113" ht="15" customHeight="1">
      <c r="AR1875" s="45"/>
      <c r="AS1875" s="250"/>
      <c r="AT1875" s="250"/>
      <c r="AU1875" s="250"/>
      <c r="AV1875" s="250"/>
      <c r="AW1875" s="250"/>
      <c r="AX1875" s="250"/>
      <c r="AY1875" s="250"/>
      <c r="AZ1875" s="33"/>
      <c r="BA1875" s="250"/>
      <c r="BB1875" s="250"/>
      <c r="BC1875" s="250"/>
      <c r="BD1875" s="47"/>
      <c r="BF1875" s="45"/>
      <c r="BG1875" s="250"/>
      <c r="BH1875" s="250"/>
      <c r="BJ1875" s="250"/>
      <c r="BK1875" s="250"/>
      <c r="BL1875" s="250"/>
      <c r="BM1875" s="250"/>
      <c r="BN1875" s="250"/>
      <c r="BO1875" s="250"/>
      <c r="BP1875" s="250"/>
      <c r="BQ1875" s="47"/>
      <c r="BS1875" s="1"/>
      <c r="BT1875" s="45"/>
      <c r="BU1875" s="250"/>
      <c r="BV1875" s="250"/>
      <c r="BW1875" s="250"/>
      <c r="BX1875" s="250"/>
      <c r="BY1875" s="250"/>
      <c r="BZ1875" s="250"/>
      <c r="CA1875" s="250"/>
      <c r="CB1875" s="250"/>
      <c r="CC1875" s="250"/>
      <c r="CD1875" s="250"/>
      <c r="CE1875" s="250"/>
      <c r="CF1875" s="47"/>
      <c r="CH1875" s="45"/>
      <c r="CI1875" s="250"/>
      <c r="CJ1875" s="250"/>
      <c r="CK1875" s="250"/>
      <c r="CL1875" s="250"/>
      <c r="CM1875" s="250"/>
      <c r="CN1875" s="250"/>
      <c r="CO1875" s="250"/>
      <c r="CP1875" s="250"/>
      <c r="CQ1875" s="250"/>
      <c r="CR1875" s="250"/>
      <c r="CS1875" s="250"/>
      <c r="CT1875" s="47"/>
    </row>
    <row r="1876" spans="1:113" ht="15" customHeight="1">
      <c r="A1876" s="250"/>
      <c r="B1876" s="250"/>
      <c r="C1876" s="250"/>
      <c r="D1876" s="250"/>
      <c r="G1876" s="314"/>
      <c r="H1876" s="312"/>
      <c r="I1876" s="312"/>
      <c r="J1876" s="311"/>
      <c r="K1876" s="312"/>
      <c r="L1876" s="312"/>
      <c r="M1876" s="250"/>
      <c r="N1876" s="250"/>
      <c r="O1876" s="250"/>
      <c r="P1876" s="250"/>
      <c r="Q1876" s="250"/>
      <c r="R1876" s="250"/>
      <c r="U1876" s="314"/>
      <c r="V1876" s="312"/>
      <c r="W1876" s="312"/>
      <c r="X1876" s="311"/>
      <c r="Y1876" s="312"/>
      <c r="Z1876" s="312"/>
      <c r="AA1876" s="250"/>
      <c r="AC1876" s="277"/>
      <c r="AD1876" s="250"/>
      <c r="AE1876" s="250"/>
      <c r="AF1876" s="250"/>
      <c r="AI1876" s="314"/>
      <c r="AJ1876" s="312"/>
      <c r="AK1876" s="312"/>
      <c r="AL1876" s="311"/>
      <c r="AM1876" s="312"/>
      <c r="AN1876" s="312"/>
      <c r="AO1876" s="250"/>
      <c r="AP1876" s="250"/>
      <c r="AQ1876" s="250"/>
      <c r="AR1876" s="313" t="s">
        <v>591</v>
      </c>
      <c r="AS1876" s="310"/>
      <c r="AT1876" s="310"/>
      <c r="AU1876" s="309" t="s">
        <v>596</v>
      </c>
      <c r="AV1876" s="310"/>
      <c r="AW1876" s="310"/>
      <c r="AX1876" s="260"/>
      <c r="AY1876" s="260"/>
      <c r="AZ1876" s="261"/>
      <c r="BA1876" s="260"/>
      <c r="BB1876" s="260"/>
      <c r="BC1876" s="260"/>
      <c r="BD1876" s="262"/>
      <c r="BE1876" s="250"/>
      <c r="BF1876" s="313" t="s">
        <v>591</v>
      </c>
      <c r="BG1876" s="310"/>
      <c r="BH1876" s="310"/>
      <c r="BI1876" s="200" t="s">
        <v>596</v>
      </c>
      <c r="BJ1876" s="263"/>
      <c r="BK1876" s="263"/>
      <c r="BL1876" s="260"/>
      <c r="BM1876" s="260"/>
      <c r="BN1876" s="260"/>
      <c r="BO1876" s="260"/>
      <c r="BP1876" s="260"/>
      <c r="BQ1876" s="262"/>
      <c r="BR1876" s="181"/>
      <c r="BS1876" s="250"/>
      <c r="BT1876" s="313" t="s">
        <v>591</v>
      </c>
      <c r="BU1876" s="310"/>
      <c r="BV1876" s="310"/>
      <c r="BW1876" s="309" t="s">
        <v>596</v>
      </c>
      <c r="BX1876" s="310"/>
      <c r="BY1876" s="310"/>
      <c r="BZ1876" s="260"/>
      <c r="CA1876" s="260"/>
      <c r="CB1876" s="260"/>
      <c r="CC1876" s="260"/>
      <c r="CD1876" s="260"/>
      <c r="CE1876" s="249"/>
      <c r="CG1876" s="80"/>
      <c r="CH1876" s="313" t="s">
        <v>591</v>
      </c>
      <c r="CI1876" s="310"/>
      <c r="CJ1876" s="310"/>
      <c r="CK1876" s="309" t="s">
        <v>596</v>
      </c>
      <c r="CL1876" s="310"/>
      <c r="CM1876" s="310"/>
      <c r="CN1876" s="81"/>
      <c r="CO1876" s="81"/>
      <c r="CP1876" s="81"/>
      <c r="CQ1876" s="81"/>
      <c r="CR1876" s="81"/>
      <c r="CS1876" s="249"/>
    </row>
    <row r="1877" spans="1:113" ht="15" customHeight="1">
      <c r="A1877" s="248"/>
      <c r="B1877" s="248"/>
      <c r="C1877" s="248"/>
      <c r="D1877" s="248"/>
      <c r="E1877" s="248"/>
      <c r="G1877" s="5"/>
      <c r="H1877" s="248"/>
      <c r="I1877" s="248"/>
      <c r="J1877" s="71"/>
      <c r="K1877" s="248"/>
      <c r="L1877" s="248"/>
      <c r="M1877" s="248"/>
      <c r="N1877" s="248"/>
      <c r="O1877" s="248"/>
      <c r="P1877" s="248"/>
      <c r="Q1877" s="248"/>
      <c r="R1877" s="248"/>
      <c r="S1877" s="248"/>
      <c r="U1877" s="5"/>
      <c r="V1877" s="248"/>
      <c r="W1877" s="248"/>
      <c r="X1877" s="71"/>
      <c r="Y1877" s="248"/>
      <c r="Z1877" s="248"/>
      <c r="AA1877" s="248"/>
      <c r="AC1877" s="274"/>
      <c r="AD1877" s="248"/>
      <c r="AE1877" s="248"/>
      <c r="AF1877" s="248"/>
      <c r="AG1877" s="248"/>
      <c r="AI1877" s="5"/>
      <c r="AJ1877" s="248"/>
      <c r="AK1877" s="248"/>
      <c r="AL1877" s="71"/>
      <c r="AM1877" s="248"/>
      <c r="AN1877" s="248"/>
      <c r="AO1877" s="248"/>
      <c r="AP1877" s="248"/>
      <c r="AQ1877" s="248"/>
      <c r="AR1877" s="2" t="s">
        <v>11</v>
      </c>
      <c r="AS1877" s="3" t="s">
        <v>12</v>
      </c>
      <c r="AT1877" s="3" t="s">
        <v>13</v>
      </c>
      <c r="AU1877" s="3" t="s">
        <v>14</v>
      </c>
      <c r="AV1877" s="3" t="s">
        <v>13</v>
      </c>
      <c r="AW1877" s="3" t="s">
        <v>15</v>
      </c>
      <c r="AX1877" s="3" t="s">
        <v>16</v>
      </c>
      <c r="AY1877" s="3" t="s">
        <v>17</v>
      </c>
      <c r="AZ1877" s="4"/>
      <c r="BA1877" s="3" t="s">
        <v>19</v>
      </c>
      <c r="BB1877" s="3" t="s">
        <v>25</v>
      </c>
      <c r="BC1877" s="3" t="s">
        <v>26</v>
      </c>
      <c r="BD1877" s="3" t="s">
        <v>21</v>
      </c>
      <c r="BE1877" s="248"/>
      <c r="BF1877" s="2" t="s">
        <v>11</v>
      </c>
      <c r="BG1877" s="3" t="s">
        <v>12</v>
      </c>
      <c r="BH1877" s="3" t="s">
        <v>13</v>
      </c>
      <c r="BI1877" s="199" t="s">
        <v>14</v>
      </c>
      <c r="BJ1877" s="3" t="s">
        <v>13</v>
      </c>
      <c r="BK1877" s="3" t="s">
        <v>15</v>
      </c>
      <c r="BL1877" s="3" t="s">
        <v>16</v>
      </c>
      <c r="BM1877" s="3" t="s">
        <v>17</v>
      </c>
      <c r="BN1877" s="3" t="s">
        <v>19</v>
      </c>
      <c r="BO1877" s="3" t="s">
        <v>25</v>
      </c>
      <c r="BP1877" s="3" t="s">
        <v>26</v>
      </c>
      <c r="BQ1877" s="3" t="s">
        <v>21</v>
      </c>
      <c r="BS1877" s="248"/>
      <c r="BT1877" s="2" t="s">
        <v>11</v>
      </c>
      <c r="BU1877" s="3" t="s">
        <v>12</v>
      </c>
      <c r="BV1877" s="3" t="s">
        <v>13</v>
      </c>
      <c r="BW1877" s="3" t="s">
        <v>14</v>
      </c>
      <c r="BX1877" s="3" t="s">
        <v>13</v>
      </c>
      <c r="BY1877" s="3" t="s">
        <v>15</v>
      </c>
      <c r="BZ1877" s="3" t="s">
        <v>16</v>
      </c>
      <c r="CA1877" s="3" t="s">
        <v>17</v>
      </c>
      <c r="CB1877" s="3"/>
      <c r="CC1877" s="3" t="s">
        <v>19</v>
      </c>
      <c r="CD1877" s="3" t="s">
        <v>25</v>
      </c>
      <c r="CE1877" s="3" t="s">
        <v>26</v>
      </c>
      <c r="CF1877" s="3" t="s">
        <v>21</v>
      </c>
      <c r="CH1877" s="2" t="s">
        <v>11</v>
      </c>
      <c r="CI1877" s="3" t="s">
        <v>12</v>
      </c>
      <c r="CJ1877" s="3" t="s">
        <v>13</v>
      </c>
      <c r="CK1877" s="3" t="s">
        <v>14</v>
      </c>
      <c r="CL1877" s="3" t="s">
        <v>13</v>
      </c>
      <c r="CM1877" s="3" t="s">
        <v>15</v>
      </c>
      <c r="CN1877" s="3" t="s">
        <v>16</v>
      </c>
      <c r="CO1877" s="3" t="s">
        <v>17</v>
      </c>
      <c r="CP1877" s="3"/>
      <c r="CQ1877" s="3" t="s">
        <v>19</v>
      </c>
      <c r="CR1877" s="3" t="s">
        <v>25</v>
      </c>
      <c r="CS1877" s="3" t="s">
        <v>26</v>
      </c>
      <c r="CT1877" s="3" t="s">
        <v>21</v>
      </c>
      <c r="CU1877" s="248"/>
      <c r="CV1877" s="248"/>
      <c r="CW1877" s="248"/>
      <c r="CX1877" s="248"/>
      <c r="CY1877" s="248"/>
      <c r="CZ1877" s="248"/>
      <c r="DI1877" s="248"/>
    </row>
    <row r="1878" spans="1:113" ht="15" customHeight="1">
      <c r="A1878" s="250"/>
      <c r="B1878" s="250"/>
      <c r="C1878" s="13"/>
      <c r="D1878" s="250"/>
      <c r="E1878" s="250"/>
      <c r="G1878" s="14"/>
      <c r="H1878" s="250"/>
      <c r="I1878" s="250"/>
      <c r="J1878" s="33"/>
      <c r="K1878" s="250"/>
      <c r="L1878" s="250"/>
      <c r="M1878" s="250"/>
      <c r="N1878" s="250"/>
      <c r="O1878" s="250"/>
      <c r="P1878" s="250"/>
      <c r="Q1878" s="13"/>
      <c r="R1878" s="250"/>
      <c r="S1878" s="250"/>
      <c r="U1878" s="14"/>
      <c r="V1878" s="250"/>
      <c r="W1878" s="250"/>
      <c r="X1878" s="33"/>
      <c r="Y1878" s="250"/>
      <c r="Z1878" s="250"/>
      <c r="AA1878" s="250"/>
      <c r="AC1878" s="277"/>
      <c r="AD1878" s="250"/>
      <c r="AE1878" s="13"/>
      <c r="AF1878" s="250"/>
      <c r="AG1878" s="250"/>
      <c r="AI1878" s="14"/>
      <c r="AJ1878" s="250"/>
      <c r="AK1878" s="250"/>
      <c r="AL1878" s="33"/>
      <c r="AM1878" s="250"/>
      <c r="AN1878" s="250"/>
      <c r="AO1878" s="250"/>
      <c r="AP1878" s="250"/>
      <c r="AQ1878" s="250"/>
      <c r="AR1878" s="89"/>
      <c r="AS1878" s="78"/>
      <c r="AT1878" s="78"/>
      <c r="AU1878" s="78"/>
      <c r="AV1878" s="78"/>
      <c r="AW1878" s="78"/>
      <c r="AX1878" s="78"/>
      <c r="AY1878" s="78"/>
      <c r="AZ1878" s="90"/>
      <c r="BA1878" s="78"/>
      <c r="BB1878" s="78"/>
      <c r="BC1878" s="92"/>
      <c r="BD1878" s="93"/>
      <c r="BE1878" s="250"/>
      <c r="BF1878" s="89"/>
      <c r="BG1878" s="78"/>
      <c r="BH1878" s="78"/>
      <c r="BI1878" s="188"/>
      <c r="BJ1878" s="78"/>
      <c r="BK1878" s="78"/>
      <c r="BL1878" s="78"/>
      <c r="BM1878" s="78"/>
      <c r="BN1878" s="78"/>
      <c r="BO1878" s="78"/>
      <c r="BP1878" s="92"/>
      <c r="BQ1878" s="93"/>
      <c r="BS1878" s="250"/>
      <c r="BT1878" s="89"/>
      <c r="BU1878" s="78"/>
      <c r="BV1878" s="78"/>
      <c r="BW1878" s="78"/>
      <c r="BX1878" s="78"/>
      <c r="BY1878" s="78"/>
      <c r="BZ1878" s="78"/>
      <c r="CA1878" s="78"/>
      <c r="CB1878" s="78"/>
      <c r="CC1878" s="78"/>
      <c r="CD1878" s="78"/>
      <c r="CE1878" s="92"/>
      <c r="CF1878" s="93"/>
      <c r="CH1878" s="89"/>
      <c r="CI1878" s="78"/>
      <c r="CJ1878" s="78"/>
      <c r="CK1878" s="78"/>
      <c r="CL1878" s="78"/>
      <c r="CM1878" s="78"/>
      <c r="CN1878" s="78"/>
      <c r="CO1878" s="78"/>
      <c r="CP1878" s="78"/>
      <c r="CQ1878" s="78"/>
      <c r="CR1878" s="78"/>
      <c r="CS1878" s="92"/>
      <c r="CT1878" s="93"/>
      <c r="CU1878" s="250"/>
      <c r="CV1878" s="250"/>
      <c r="CW1878" s="250"/>
      <c r="CX1878" s="250"/>
      <c r="CY1878" s="13"/>
      <c r="CZ1878" s="250"/>
      <c r="DI1878" s="250"/>
    </row>
    <row r="1879" spans="1:113" ht="15" customHeight="1">
      <c r="A1879" s="250"/>
      <c r="B1879" s="250"/>
      <c r="C1879" s="13"/>
      <c r="D1879" s="250"/>
      <c r="E1879" s="250"/>
      <c r="G1879" s="14"/>
      <c r="H1879" s="250"/>
      <c r="I1879" s="250"/>
      <c r="J1879" s="33"/>
      <c r="K1879" s="250"/>
      <c r="L1879" s="250"/>
      <c r="M1879" s="250"/>
      <c r="N1879" s="250"/>
      <c r="O1879" s="250"/>
      <c r="P1879" s="250"/>
      <c r="Q1879" s="13"/>
      <c r="R1879" s="250"/>
      <c r="S1879" s="250"/>
      <c r="U1879" s="14"/>
      <c r="V1879" s="250"/>
      <c r="W1879" s="250"/>
      <c r="X1879" s="33"/>
      <c r="Y1879" s="250"/>
      <c r="Z1879" s="250"/>
      <c r="AA1879" s="250"/>
      <c r="AC1879" s="277"/>
      <c r="AD1879" s="250"/>
      <c r="AE1879" s="13"/>
      <c r="AF1879" s="250"/>
      <c r="AG1879" s="250"/>
      <c r="AI1879" s="14"/>
      <c r="AJ1879" s="250"/>
      <c r="AK1879" s="250"/>
      <c r="AL1879" s="33"/>
      <c r="AM1879" s="250"/>
      <c r="AN1879" s="250"/>
      <c r="AO1879" s="250"/>
      <c r="AP1879" s="250"/>
      <c r="AQ1879" s="250"/>
      <c r="AR1879" s="15"/>
      <c r="AS1879" s="9"/>
      <c r="AT1879" s="9" t="str">
        <f t="shared" ref="AT1879:AT1929" si="3389">IF(AS1879="","",AS1879-AS1878)</f>
        <v/>
      </c>
      <c r="AU1879" s="9"/>
      <c r="AV1879" s="9" t="str">
        <f t="shared" ref="AV1879:AV1929" si="3390">IF(AU1879="","",AU1879-AU1878)</f>
        <v/>
      </c>
      <c r="AW1879" s="9"/>
      <c r="AX1879" s="9" t="str">
        <f t="shared" ref="AX1879:AX1929" si="3391">IF(AW1879="","",AW1878+AY1878-AW1879)</f>
        <v/>
      </c>
      <c r="AY1879" s="9"/>
      <c r="AZ1879" s="62"/>
      <c r="BA1879" s="9"/>
      <c r="BB1879" s="9" t="str">
        <f t="shared" ref="BB1879:BB1929" si="3392">IF(BA1879="","",AX1879*BA1879)</f>
        <v/>
      </c>
      <c r="BC1879" s="10" t="str">
        <f t="shared" ref="BC1879:BC1929" si="3393">IF(BB1879="","",BB1879/(AT1879*100))</f>
        <v/>
      </c>
      <c r="BD1879" s="7"/>
      <c r="BE1879" s="250"/>
      <c r="BF1879" s="15"/>
      <c r="BG1879" s="9"/>
      <c r="BH1879" s="9" t="str">
        <f t="shared" ref="BH1879:BH1929" si="3394">IF(BG1879="","",BG1879-BG1878)</f>
        <v/>
      </c>
      <c r="BI1879" s="73"/>
      <c r="BJ1879" s="9" t="str">
        <f t="shared" ref="BJ1879:BJ1929" si="3395">IF(BI1879="","",BI1879-BI1878)</f>
        <v/>
      </c>
      <c r="BK1879" s="9"/>
      <c r="BL1879" s="9" t="str">
        <f t="shared" ref="BL1879:BL1929" si="3396">IF(BK1879="","",BK1878+BM1878-BK1879)</f>
        <v/>
      </c>
      <c r="BM1879" s="9"/>
      <c r="BN1879" s="9"/>
      <c r="BO1879" s="9" t="str">
        <f t="shared" ref="BO1879:BO1929" si="3397">IF(BN1879="","",BL1879*BN1879)</f>
        <v/>
      </c>
      <c r="BP1879" s="10" t="str">
        <f t="shared" ref="BP1879:BP1929" si="3398">IF(BO1879="","",BO1879/(BH1879*100))</f>
        <v/>
      </c>
      <c r="BQ1879" s="7"/>
      <c r="BS1879" s="250"/>
      <c r="BT1879" s="15"/>
      <c r="BU1879" s="9"/>
      <c r="BV1879" s="9" t="str">
        <f t="shared" ref="BV1879:BV1929" si="3399">IF(BU1879="","",BU1879-BU1878)</f>
        <v/>
      </c>
      <c r="BW1879" s="9"/>
      <c r="BX1879" s="9" t="str">
        <f t="shared" ref="BX1879:BX1929" si="3400">IF(BW1879="","",BW1879-BW1878)</f>
        <v/>
      </c>
      <c r="BY1879" s="9"/>
      <c r="BZ1879" s="9" t="str">
        <f t="shared" ref="BZ1879:BZ1929" si="3401">IF(BY1879="","",BY1878+CA1878-BY1879)</f>
        <v/>
      </c>
      <c r="CA1879" s="9"/>
      <c r="CB1879" s="9"/>
      <c r="CC1879" s="9"/>
      <c r="CD1879" s="9" t="str">
        <f t="shared" ref="CD1879:CD1929" si="3402">IF(CC1879="","",BZ1879*CC1879)</f>
        <v/>
      </c>
      <c r="CE1879" s="10" t="str">
        <f t="shared" ref="CE1879:CE1929" si="3403">IF(CD1879="","",CD1879/(BV1879*100))</f>
        <v/>
      </c>
      <c r="CF1879" s="7"/>
      <c r="CH1879" s="15"/>
      <c r="CI1879" s="9"/>
      <c r="CJ1879" s="9" t="str">
        <f t="shared" ref="CJ1879:CJ1910" si="3404">IF(CI1879="","",CI1879-CI1878)</f>
        <v/>
      </c>
      <c r="CK1879" s="9"/>
      <c r="CL1879" s="9" t="str">
        <f t="shared" ref="CL1879:CL1910" si="3405">IF(CK1879="","",CK1879-CK1878)</f>
        <v/>
      </c>
      <c r="CM1879" s="9"/>
      <c r="CN1879" s="9" t="str">
        <f t="shared" ref="CN1879:CN1910" si="3406">IF(CM1879="","",CM1878+CO1878-CM1879)</f>
        <v/>
      </c>
      <c r="CO1879" s="9"/>
      <c r="CP1879" s="9"/>
      <c r="CQ1879" s="9"/>
      <c r="CR1879" s="9" t="str">
        <f t="shared" ref="CR1879:CR1910" si="3407">IF(CQ1879="","",CN1879*CQ1879)</f>
        <v/>
      </c>
      <c r="CS1879" s="10" t="str">
        <f t="shared" ref="CS1879:CS1910" si="3408">IF(CR1879="","",CR1879/(CJ1879*100))</f>
        <v/>
      </c>
      <c r="CT1879" s="7"/>
      <c r="CU1879" s="250"/>
      <c r="CV1879" s="250"/>
      <c r="CW1879" s="250"/>
      <c r="CX1879" s="250"/>
      <c r="CY1879" s="13"/>
      <c r="CZ1879" s="250"/>
      <c r="DI1879" s="250"/>
    </row>
    <row r="1880" spans="1:113" ht="15" customHeight="1">
      <c r="A1880" s="250"/>
      <c r="B1880" s="250"/>
      <c r="C1880" s="13"/>
      <c r="D1880" s="250"/>
      <c r="E1880" s="250"/>
      <c r="G1880" s="14"/>
      <c r="H1880" s="250"/>
      <c r="I1880" s="250"/>
      <c r="J1880" s="33"/>
      <c r="K1880" s="250"/>
      <c r="L1880" s="250"/>
      <c r="M1880" s="250"/>
      <c r="N1880" s="250"/>
      <c r="O1880" s="250"/>
      <c r="P1880" s="250"/>
      <c r="Q1880" s="13"/>
      <c r="R1880" s="250"/>
      <c r="S1880" s="250"/>
      <c r="U1880" s="14"/>
      <c r="V1880" s="250"/>
      <c r="W1880" s="250"/>
      <c r="X1880" s="33"/>
      <c r="Y1880" s="250"/>
      <c r="Z1880" s="250"/>
      <c r="AA1880" s="250"/>
      <c r="AC1880" s="277"/>
      <c r="AD1880" s="250"/>
      <c r="AE1880" s="13"/>
      <c r="AF1880" s="250"/>
      <c r="AG1880" s="250"/>
      <c r="AI1880" s="14"/>
      <c r="AJ1880" s="250"/>
      <c r="AK1880" s="250"/>
      <c r="AL1880" s="33"/>
      <c r="AM1880" s="250"/>
      <c r="AN1880" s="250"/>
      <c r="AO1880" s="250"/>
      <c r="AP1880" s="250"/>
      <c r="AQ1880" s="250"/>
      <c r="AR1880" s="15"/>
      <c r="AS1880" s="9"/>
      <c r="AT1880" s="9" t="str">
        <f t="shared" si="3389"/>
        <v/>
      </c>
      <c r="AU1880" s="9"/>
      <c r="AV1880" s="9" t="str">
        <f t="shared" si="3390"/>
        <v/>
      </c>
      <c r="AW1880" s="9"/>
      <c r="AX1880" s="9" t="str">
        <f t="shared" si="3391"/>
        <v/>
      </c>
      <c r="AY1880" s="9"/>
      <c r="AZ1880" s="62"/>
      <c r="BA1880" s="9"/>
      <c r="BB1880" s="9" t="str">
        <f t="shared" si="3392"/>
        <v/>
      </c>
      <c r="BC1880" s="10" t="str">
        <f t="shared" si="3393"/>
        <v/>
      </c>
      <c r="BD1880" s="7"/>
      <c r="BE1880" s="250"/>
      <c r="BF1880" s="15"/>
      <c r="BG1880" s="9"/>
      <c r="BH1880" s="9" t="str">
        <f t="shared" si="3394"/>
        <v/>
      </c>
      <c r="BI1880" s="73"/>
      <c r="BJ1880" s="9" t="str">
        <f t="shared" si="3395"/>
        <v/>
      </c>
      <c r="BK1880" s="9"/>
      <c r="BL1880" s="9" t="str">
        <f t="shared" si="3396"/>
        <v/>
      </c>
      <c r="BM1880" s="9"/>
      <c r="BN1880" s="9"/>
      <c r="BO1880" s="9" t="str">
        <f t="shared" si="3397"/>
        <v/>
      </c>
      <c r="BP1880" s="10" t="str">
        <f t="shared" si="3398"/>
        <v/>
      </c>
      <c r="BQ1880" s="7"/>
      <c r="BS1880" s="250"/>
      <c r="BT1880" s="15"/>
      <c r="BU1880" s="9"/>
      <c r="BV1880" s="9" t="str">
        <f t="shared" si="3399"/>
        <v/>
      </c>
      <c r="BW1880" s="9"/>
      <c r="BX1880" s="9" t="str">
        <f t="shared" si="3400"/>
        <v/>
      </c>
      <c r="BY1880" s="9"/>
      <c r="BZ1880" s="9" t="str">
        <f t="shared" si="3401"/>
        <v/>
      </c>
      <c r="CA1880" s="9"/>
      <c r="CB1880" s="9"/>
      <c r="CC1880" s="9"/>
      <c r="CD1880" s="9" t="str">
        <f t="shared" si="3402"/>
        <v/>
      </c>
      <c r="CE1880" s="10" t="str">
        <f t="shared" si="3403"/>
        <v/>
      </c>
      <c r="CF1880" s="7"/>
      <c r="CH1880" s="15"/>
      <c r="CI1880" s="9"/>
      <c r="CJ1880" s="9" t="str">
        <f t="shared" si="3404"/>
        <v/>
      </c>
      <c r="CK1880" s="9"/>
      <c r="CL1880" s="9" t="str">
        <f t="shared" si="3405"/>
        <v/>
      </c>
      <c r="CM1880" s="9"/>
      <c r="CN1880" s="9" t="str">
        <f t="shared" si="3406"/>
        <v/>
      </c>
      <c r="CO1880" s="9"/>
      <c r="CP1880" s="9"/>
      <c r="CQ1880" s="9"/>
      <c r="CR1880" s="9" t="str">
        <f t="shared" si="3407"/>
        <v/>
      </c>
      <c r="CS1880" s="10" t="str">
        <f t="shared" si="3408"/>
        <v/>
      </c>
      <c r="CT1880" s="7"/>
      <c r="CU1880" s="250"/>
      <c r="CV1880" s="250"/>
      <c r="CW1880" s="250"/>
      <c r="CX1880" s="250"/>
      <c r="CY1880" s="13"/>
      <c r="CZ1880" s="250"/>
      <c r="DI1880" s="250"/>
    </row>
    <row r="1881" spans="1:113" ht="15" customHeight="1">
      <c r="A1881" s="250"/>
      <c r="B1881" s="250"/>
      <c r="C1881" s="13"/>
      <c r="D1881" s="250"/>
      <c r="E1881" s="250"/>
      <c r="G1881" s="14"/>
      <c r="H1881" s="250"/>
      <c r="I1881" s="250"/>
      <c r="J1881" s="33"/>
      <c r="K1881" s="250"/>
      <c r="L1881" s="250"/>
      <c r="M1881" s="250"/>
      <c r="N1881" s="250"/>
      <c r="O1881" s="250"/>
      <c r="P1881" s="250"/>
      <c r="Q1881" s="13"/>
      <c r="R1881" s="250"/>
      <c r="S1881" s="250"/>
      <c r="U1881" s="14"/>
      <c r="V1881" s="250"/>
      <c r="W1881" s="250"/>
      <c r="X1881" s="33"/>
      <c r="Y1881" s="250"/>
      <c r="Z1881" s="250"/>
      <c r="AA1881" s="250"/>
      <c r="AC1881" s="277"/>
      <c r="AD1881" s="250"/>
      <c r="AE1881" s="13"/>
      <c r="AF1881" s="250"/>
      <c r="AG1881" s="250"/>
      <c r="AI1881" s="14"/>
      <c r="AJ1881" s="250"/>
      <c r="AK1881" s="250"/>
      <c r="AL1881" s="33"/>
      <c r="AM1881" s="250"/>
      <c r="AN1881" s="250"/>
      <c r="AO1881" s="250"/>
      <c r="AP1881" s="250"/>
      <c r="AQ1881" s="250"/>
      <c r="AR1881" s="15"/>
      <c r="AS1881" s="9"/>
      <c r="AT1881" s="9" t="str">
        <f t="shared" si="3389"/>
        <v/>
      </c>
      <c r="AU1881" s="9"/>
      <c r="AV1881" s="9" t="str">
        <f t="shared" si="3390"/>
        <v/>
      </c>
      <c r="AW1881" s="9"/>
      <c r="AX1881" s="9" t="str">
        <f t="shared" si="3391"/>
        <v/>
      </c>
      <c r="AY1881" s="9"/>
      <c r="AZ1881" s="62"/>
      <c r="BA1881" s="9"/>
      <c r="BB1881" s="9" t="str">
        <f t="shared" si="3392"/>
        <v/>
      </c>
      <c r="BC1881" s="10" t="str">
        <f t="shared" si="3393"/>
        <v/>
      </c>
      <c r="BD1881" s="7"/>
      <c r="BE1881" s="250"/>
      <c r="BF1881" s="15"/>
      <c r="BG1881" s="9"/>
      <c r="BH1881" s="9" t="str">
        <f t="shared" si="3394"/>
        <v/>
      </c>
      <c r="BI1881" s="73"/>
      <c r="BJ1881" s="9" t="str">
        <f t="shared" si="3395"/>
        <v/>
      </c>
      <c r="BK1881" s="9"/>
      <c r="BL1881" s="9" t="str">
        <f t="shared" si="3396"/>
        <v/>
      </c>
      <c r="BM1881" s="9"/>
      <c r="BN1881" s="9"/>
      <c r="BO1881" s="9" t="str">
        <f t="shared" si="3397"/>
        <v/>
      </c>
      <c r="BP1881" s="10" t="str">
        <f t="shared" si="3398"/>
        <v/>
      </c>
      <c r="BQ1881" s="7"/>
      <c r="BS1881" s="250"/>
      <c r="BT1881" s="15"/>
      <c r="BU1881" s="9"/>
      <c r="BV1881" s="9" t="str">
        <f t="shared" si="3399"/>
        <v/>
      </c>
      <c r="BW1881" s="9"/>
      <c r="BX1881" s="9" t="str">
        <f t="shared" si="3400"/>
        <v/>
      </c>
      <c r="BY1881" s="9"/>
      <c r="BZ1881" s="9" t="str">
        <f t="shared" si="3401"/>
        <v/>
      </c>
      <c r="CA1881" s="9"/>
      <c r="CB1881" s="9"/>
      <c r="CC1881" s="9"/>
      <c r="CD1881" s="9" t="str">
        <f t="shared" si="3402"/>
        <v/>
      </c>
      <c r="CE1881" s="10" t="str">
        <f t="shared" si="3403"/>
        <v/>
      </c>
      <c r="CF1881" s="7"/>
      <c r="CH1881" s="15"/>
      <c r="CI1881" s="9"/>
      <c r="CJ1881" s="9" t="str">
        <f t="shared" si="3404"/>
        <v/>
      </c>
      <c r="CK1881" s="9"/>
      <c r="CL1881" s="9" t="str">
        <f t="shared" si="3405"/>
        <v/>
      </c>
      <c r="CM1881" s="9"/>
      <c r="CN1881" s="9" t="str">
        <f t="shared" si="3406"/>
        <v/>
      </c>
      <c r="CO1881" s="9"/>
      <c r="CP1881" s="9"/>
      <c r="CQ1881" s="9"/>
      <c r="CR1881" s="9" t="str">
        <f t="shared" si="3407"/>
        <v/>
      </c>
      <c r="CS1881" s="10" t="str">
        <f t="shared" si="3408"/>
        <v/>
      </c>
      <c r="CT1881" s="7"/>
      <c r="CU1881" s="250"/>
      <c r="CV1881" s="250"/>
      <c r="CW1881" s="250"/>
      <c r="CX1881" s="250"/>
      <c r="CY1881" s="13"/>
      <c r="CZ1881" s="250"/>
      <c r="DI1881" s="250"/>
    </row>
    <row r="1882" spans="1:113" ht="15" customHeight="1">
      <c r="A1882" s="250"/>
      <c r="B1882" s="250"/>
      <c r="C1882" s="13"/>
      <c r="D1882" s="250"/>
      <c r="E1882" s="250"/>
      <c r="G1882" s="14"/>
      <c r="H1882" s="250"/>
      <c r="I1882" s="250"/>
      <c r="J1882" s="33"/>
      <c r="K1882" s="250"/>
      <c r="L1882" s="250"/>
      <c r="M1882" s="250"/>
      <c r="N1882" s="250"/>
      <c r="O1882" s="250"/>
      <c r="P1882" s="250"/>
      <c r="Q1882" s="13"/>
      <c r="R1882" s="250"/>
      <c r="S1882" s="250"/>
      <c r="U1882" s="14"/>
      <c r="V1882" s="250"/>
      <c r="W1882" s="250"/>
      <c r="X1882" s="33"/>
      <c r="Y1882" s="250"/>
      <c r="Z1882" s="250"/>
      <c r="AA1882" s="250"/>
      <c r="AC1882" s="277"/>
      <c r="AD1882" s="250"/>
      <c r="AE1882" s="13"/>
      <c r="AF1882" s="250"/>
      <c r="AG1882" s="250"/>
      <c r="AI1882" s="14"/>
      <c r="AJ1882" s="250"/>
      <c r="AK1882" s="250"/>
      <c r="AL1882" s="33"/>
      <c r="AM1882" s="250"/>
      <c r="AN1882" s="250"/>
      <c r="AO1882" s="250"/>
      <c r="AP1882" s="250"/>
      <c r="AQ1882" s="250"/>
      <c r="AR1882" s="15"/>
      <c r="AS1882" s="9"/>
      <c r="AT1882" s="9" t="str">
        <f t="shared" si="3389"/>
        <v/>
      </c>
      <c r="AU1882" s="9"/>
      <c r="AV1882" s="9" t="str">
        <f t="shared" si="3390"/>
        <v/>
      </c>
      <c r="AW1882" s="9"/>
      <c r="AX1882" s="9" t="str">
        <f t="shared" si="3391"/>
        <v/>
      </c>
      <c r="AY1882" s="9"/>
      <c r="AZ1882" s="62"/>
      <c r="BA1882" s="9"/>
      <c r="BB1882" s="9" t="str">
        <f t="shared" si="3392"/>
        <v/>
      </c>
      <c r="BC1882" s="10" t="str">
        <f t="shared" si="3393"/>
        <v/>
      </c>
      <c r="BD1882" s="7"/>
      <c r="BE1882" s="250"/>
      <c r="BF1882" s="15"/>
      <c r="BG1882" s="9"/>
      <c r="BH1882" s="9" t="str">
        <f t="shared" si="3394"/>
        <v/>
      </c>
      <c r="BI1882" s="73"/>
      <c r="BJ1882" s="9" t="str">
        <f t="shared" si="3395"/>
        <v/>
      </c>
      <c r="BK1882" s="9"/>
      <c r="BL1882" s="9" t="str">
        <f t="shared" si="3396"/>
        <v/>
      </c>
      <c r="BM1882" s="9"/>
      <c r="BN1882" s="9"/>
      <c r="BO1882" s="9" t="str">
        <f t="shared" si="3397"/>
        <v/>
      </c>
      <c r="BP1882" s="10" t="str">
        <f t="shared" si="3398"/>
        <v/>
      </c>
      <c r="BQ1882" s="7"/>
      <c r="BS1882" s="250"/>
      <c r="BT1882" s="15"/>
      <c r="BU1882" s="9"/>
      <c r="BV1882" s="9" t="str">
        <f t="shared" si="3399"/>
        <v/>
      </c>
      <c r="BW1882" s="9"/>
      <c r="BX1882" s="9" t="str">
        <f t="shared" si="3400"/>
        <v/>
      </c>
      <c r="BY1882" s="9"/>
      <c r="BZ1882" s="9" t="str">
        <f t="shared" si="3401"/>
        <v/>
      </c>
      <c r="CA1882" s="9"/>
      <c r="CB1882" s="9"/>
      <c r="CC1882" s="9"/>
      <c r="CD1882" s="9" t="str">
        <f t="shared" si="3402"/>
        <v/>
      </c>
      <c r="CE1882" s="10" t="str">
        <f t="shared" si="3403"/>
        <v/>
      </c>
      <c r="CF1882" s="7"/>
      <c r="CH1882" s="15"/>
      <c r="CI1882" s="9"/>
      <c r="CJ1882" s="9" t="str">
        <f t="shared" si="3404"/>
        <v/>
      </c>
      <c r="CK1882" s="9"/>
      <c r="CL1882" s="9" t="str">
        <f t="shared" si="3405"/>
        <v/>
      </c>
      <c r="CM1882" s="9"/>
      <c r="CN1882" s="9" t="str">
        <f t="shared" si="3406"/>
        <v/>
      </c>
      <c r="CO1882" s="9"/>
      <c r="CP1882" s="9"/>
      <c r="CQ1882" s="9"/>
      <c r="CR1882" s="9" t="str">
        <f t="shared" si="3407"/>
        <v/>
      </c>
      <c r="CS1882" s="10" t="str">
        <f t="shared" si="3408"/>
        <v/>
      </c>
      <c r="CT1882" s="7"/>
      <c r="CU1882" s="250"/>
      <c r="CV1882" s="250"/>
      <c r="CW1882" s="250"/>
      <c r="CX1882" s="250"/>
      <c r="CY1882" s="13"/>
      <c r="CZ1882" s="250"/>
      <c r="DI1882" s="250"/>
    </row>
    <row r="1883" spans="1:113" ht="15" customHeight="1">
      <c r="A1883" s="250"/>
      <c r="B1883" s="250"/>
      <c r="C1883" s="13"/>
      <c r="D1883" s="250"/>
      <c r="E1883" s="250"/>
      <c r="G1883" s="14"/>
      <c r="H1883" s="250"/>
      <c r="I1883" s="250"/>
      <c r="J1883" s="33"/>
      <c r="K1883" s="250"/>
      <c r="L1883" s="250"/>
      <c r="M1883" s="250"/>
      <c r="N1883" s="250"/>
      <c r="O1883" s="250"/>
      <c r="P1883" s="250"/>
      <c r="Q1883" s="13"/>
      <c r="R1883" s="250"/>
      <c r="S1883" s="250"/>
      <c r="U1883" s="14"/>
      <c r="V1883" s="250"/>
      <c r="W1883" s="250"/>
      <c r="X1883" s="33"/>
      <c r="Y1883" s="250"/>
      <c r="Z1883" s="250"/>
      <c r="AA1883" s="250"/>
      <c r="AC1883" s="277"/>
      <c r="AD1883" s="250"/>
      <c r="AE1883" s="13"/>
      <c r="AF1883" s="250"/>
      <c r="AG1883" s="250"/>
      <c r="AI1883" s="14"/>
      <c r="AJ1883" s="250"/>
      <c r="AK1883" s="250"/>
      <c r="AL1883" s="33"/>
      <c r="AM1883" s="250"/>
      <c r="AN1883" s="250"/>
      <c r="AO1883" s="250"/>
      <c r="AP1883" s="250"/>
      <c r="AQ1883" s="250"/>
      <c r="AR1883" s="15"/>
      <c r="AS1883" s="9"/>
      <c r="AT1883" s="9" t="str">
        <f t="shared" si="3389"/>
        <v/>
      </c>
      <c r="AU1883" s="9"/>
      <c r="AV1883" s="9" t="str">
        <f t="shared" si="3390"/>
        <v/>
      </c>
      <c r="AW1883" s="9"/>
      <c r="AX1883" s="9" t="str">
        <f t="shared" si="3391"/>
        <v/>
      </c>
      <c r="AY1883" s="9"/>
      <c r="AZ1883" s="62"/>
      <c r="BA1883" s="9"/>
      <c r="BB1883" s="9" t="str">
        <f t="shared" si="3392"/>
        <v/>
      </c>
      <c r="BC1883" s="10" t="str">
        <f t="shared" si="3393"/>
        <v/>
      </c>
      <c r="BD1883" s="7"/>
      <c r="BE1883" s="250"/>
      <c r="BF1883" s="15"/>
      <c r="BG1883" s="9"/>
      <c r="BH1883" s="9" t="str">
        <f t="shared" si="3394"/>
        <v/>
      </c>
      <c r="BI1883" s="73"/>
      <c r="BJ1883" s="9" t="str">
        <f t="shared" si="3395"/>
        <v/>
      </c>
      <c r="BK1883" s="9"/>
      <c r="BL1883" s="9" t="str">
        <f t="shared" si="3396"/>
        <v/>
      </c>
      <c r="BM1883" s="9"/>
      <c r="BN1883" s="9"/>
      <c r="BO1883" s="9" t="str">
        <f t="shared" si="3397"/>
        <v/>
      </c>
      <c r="BP1883" s="10" t="str">
        <f t="shared" si="3398"/>
        <v/>
      </c>
      <c r="BQ1883" s="7"/>
      <c r="BS1883" s="250"/>
      <c r="BT1883" s="15"/>
      <c r="BU1883" s="9"/>
      <c r="BV1883" s="9" t="str">
        <f t="shared" si="3399"/>
        <v/>
      </c>
      <c r="BW1883" s="9"/>
      <c r="BX1883" s="9" t="str">
        <f t="shared" si="3400"/>
        <v/>
      </c>
      <c r="BY1883" s="9"/>
      <c r="BZ1883" s="9" t="str">
        <f t="shared" si="3401"/>
        <v/>
      </c>
      <c r="CA1883" s="9"/>
      <c r="CB1883" s="9"/>
      <c r="CC1883" s="9"/>
      <c r="CD1883" s="9" t="str">
        <f t="shared" si="3402"/>
        <v/>
      </c>
      <c r="CE1883" s="10" t="str">
        <f t="shared" si="3403"/>
        <v/>
      </c>
      <c r="CF1883" s="7"/>
      <c r="CH1883" s="15"/>
      <c r="CI1883" s="9"/>
      <c r="CJ1883" s="9" t="str">
        <f t="shared" si="3404"/>
        <v/>
      </c>
      <c r="CK1883" s="9"/>
      <c r="CL1883" s="9" t="str">
        <f t="shared" si="3405"/>
        <v/>
      </c>
      <c r="CM1883" s="9"/>
      <c r="CN1883" s="9" t="str">
        <f t="shared" si="3406"/>
        <v/>
      </c>
      <c r="CO1883" s="9"/>
      <c r="CP1883" s="9"/>
      <c r="CQ1883" s="9"/>
      <c r="CR1883" s="9" t="str">
        <f t="shared" si="3407"/>
        <v/>
      </c>
      <c r="CS1883" s="10" t="str">
        <f t="shared" si="3408"/>
        <v/>
      </c>
      <c r="CT1883" s="7"/>
      <c r="CU1883" s="250"/>
      <c r="CV1883" s="250"/>
      <c r="CW1883" s="250"/>
      <c r="CX1883" s="250"/>
      <c r="CY1883" s="13"/>
      <c r="CZ1883" s="250"/>
      <c r="DI1883" s="250"/>
    </row>
    <row r="1884" spans="1:113" ht="15" customHeight="1">
      <c r="A1884" s="250"/>
      <c r="B1884" s="250"/>
      <c r="C1884" s="13"/>
      <c r="D1884" s="250"/>
      <c r="E1884" s="250"/>
      <c r="G1884" s="14"/>
      <c r="H1884" s="250"/>
      <c r="I1884" s="250"/>
      <c r="J1884" s="33"/>
      <c r="K1884" s="250"/>
      <c r="L1884" s="250"/>
      <c r="M1884" s="250"/>
      <c r="N1884" s="250"/>
      <c r="O1884" s="250"/>
      <c r="P1884" s="250"/>
      <c r="Q1884" s="13"/>
      <c r="R1884" s="250"/>
      <c r="S1884" s="250"/>
      <c r="U1884" s="14"/>
      <c r="V1884" s="250"/>
      <c r="W1884" s="250"/>
      <c r="X1884" s="33"/>
      <c r="Y1884" s="250"/>
      <c r="Z1884" s="250"/>
      <c r="AA1884" s="250"/>
      <c r="AC1884" s="277"/>
      <c r="AD1884" s="250"/>
      <c r="AE1884" s="13"/>
      <c r="AF1884" s="250"/>
      <c r="AG1884" s="250"/>
      <c r="AI1884" s="14"/>
      <c r="AJ1884" s="250"/>
      <c r="AK1884" s="250"/>
      <c r="AL1884" s="33"/>
      <c r="AM1884" s="250"/>
      <c r="AN1884" s="250"/>
      <c r="AO1884" s="250"/>
      <c r="AP1884" s="250"/>
      <c r="AQ1884" s="250"/>
      <c r="AR1884" s="15"/>
      <c r="AS1884" s="9"/>
      <c r="AT1884" s="9" t="str">
        <f t="shared" si="3389"/>
        <v/>
      </c>
      <c r="AU1884" s="9"/>
      <c r="AV1884" s="9" t="str">
        <f t="shared" si="3390"/>
        <v/>
      </c>
      <c r="AW1884" s="9"/>
      <c r="AX1884" s="9" t="str">
        <f t="shared" si="3391"/>
        <v/>
      </c>
      <c r="AY1884" s="9"/>
      <c r="AZ1884" s="62"/>
      <c r="BA1884" s="9"/>
      <c r="BB1884" s="9" t="str">
        <f t="shared" si="3392"/>
        <v/>
      </c>
      <c r="BC1884" s="10" t="str">
        <f t="shared" si="3393"/>
        <v/>
      </c>
      <c r="BD1884" s="7"/>
      <c r="BE1884" s="250"/>
      <c r="BF1884" s="15"/>
      <c r="BG1884" s="9"/>
      <c r="BH1884" s="9" t="str">
        <f t="shared" si="3394"/>
        <v/>
      </c>
      <c r="BI1884" s="73"/>
      <c r="BJ1884" s="9" t="str">
        <f t="shared" si="3395"/>
        <v/>
      </c>
      <c r="BK1884" s="9"/>
      <c r="BL1884" s="9" t="str">
        <f t="shared" si="3396"/>
        <v/>
      </c>
      <c r="BM1884" s="9"/>
      <c r="BN1884" s="9"/>
      <c r="BO1884" s="9" t="str">
        <f t="shared" si="3397"/>
        <v/>
      </c>
      <c r="BP1884" s="10" t="str">
        <f t="shared" si="3398"/>
        <v/>
      </c>
      <c r="BQ1884" s="7"/>
      <c r="BS1884" s="250"/>
      <c r="BT1884" s="15"/>
      <c r="BU1884" s="9"/>
      <c r="BV1884" s="9" t="str">
        <f t="shared" si="3399"/>
        <v/>
      </c>
      <c r="BW1884" s="9"/>
      <c r="BX1884" s="9" t="str">
        <f t="shared" si="3400"/>
        <v/>
      </c>
      <c r="BY1884" s="9"/>
      <c r="BZ1884" s="9" t="str">
        <f t="shared" si="3401"/>
        <v/>
      </c>
      <c r="CA1884" s="9"/>
      <c r="CB1884" s="9"/>
      <c r="CC1884" s="9"/>
      <c r="CD1884" s="9" t="str">
        <f t="shared" si="3402"/>
        <v/>
      </c>
      <c r="CE1884" s="10" t="str">
        <f t="shared" si="3403"/>
        <v/>
      </c>
      <c r="CF1884" s="7"/>
      <c r="CH1884" s="15"/>
      <c r="CI1884" s="9"/>
      <c r="CJ1884" s="9" t="str">
        <f t="shared" si="3404"/>
        <v/>
      </c>
      <c r="CK1884" s="9"/>
      <c r="CL1884" s="9" t="str">
        <f t="shared" si="3405"/>
        <v/>
      </c>
      <c r="CM1884" s="9"/>
      <c r="CN1884" s="9" t="str">
        <f t="shared" si="3406"/>
        <v/>
      </c>
      <c r="CO1884" s="9"/>
      <c r="CP1884" s="9"/>
      <c r="CQ1884" s="9"/>
      <c r="CR1884" s="9" t="str">
        <f t="shared" si="3407"/>
        <v/>
      </c>
      <c r="CS1884" s="10" t="str">
        <f t="shared" si="3408"/>
        <v/>
      </c>
      <c r="CT1884" s="7"/>
      <c r="CU1884" s="250"/>
      <c r="CV1884" s="250"/>
      <c r="CW1884" s="250"/>
      <c r="CX1884" s="250"/>
      <c r="CY1884" s="13"/>
      <c r="CZ1884" s="250"/>
      <c r="DI1884" s="250"/>
    </row>
    <row r="1885" spans="1:113" ht="15" customHeight="1">
      <c r="A1885" s="250"/>
      <c r="B1885" s="250"/>
      <c r="C1885" s="13"/>
      <c r="D1885" s="250"/>
      <c r="E1885" s="250"/>
      <c r="G1885" s="14"/>
      <c r="H1885" s="250"/>
      <c r="I1885" s="250"/>
      <c r="J1885" s="33"/>
      <c r="K1885" s="250"/>
      <c r="L1885" s="250"/>
      <c r="M1885" s="250"/>
      <c r="N1885" s="250"/>
      <c r="O1885" s="250"/>
      <c r="P1885" s="250"/>
      <c r="Q1885" s="13"/>
      <c r="R1885" s="250"/>
      <c r="S1885" s="250"/>
      <c r="U1885" s="14"/>
      <c r="V1885" s="250"/>
      <c r="W1885" s="250"/>
      <c r="X1885" s="33"/>
      <c r="Y1885" s="250"/>
      <c r="Z1885" s="250"/>
      <c r="AA1885" s="250"/>
      <c r="AC1885" s="277"/>
      <c r="AD1885" s="250"/>
      <c r="AE1885" s="13"/>
      <c r="AF1885" s="250"/>
      <c r="AG1885" s="250"/>
      <c r="AI1885" s="14"/>
      <c r="AJ1885" s="250"/>
      <c r="AK1885" s="250"/>
      <c r="AL1885" s="33"/>
      <c r="AM1885" s="250"/>
      <c r="AN1885" s="250"/>
      <c r="AO1885" s="250"/>
      <c r="AP1885" s="250"/>
      <c r="AQ1885" s="250"/>
      <c r="AR1885" s="15"/>
      <c r="AS1885" s="9"/>
      <c r="AT1885" s="9" t="str">
        <f t="shared" si="3389"/>
        <v/>
      </c>
      <c r="AU1885" s="9"/>
      <c r="AV1885" s="9" t="str">
        <f t="shared" si="3390"/>
        <v/>
      </c>
      <c r="AW1885" s="9"/>
      <c r="AX1885" s="9" t="str">
        <f t="shared" si="3391"/>
        <v/>
      </c>
      <c r="AY1885" s="9"/>
      <c r="AZ1885" s="62"/>
      <c r="BA1885" s="9"/>
      <c r="BB1885" s="9" t="str">
        <f t="shared" si="3392"/>
        <v/>
      </c>
      <c r="BC1885" s="10" t="str">
        <f t="shared" si="3393"/>
        <v/>
      </c>
      <c r="BE1885" s="250"/>
      <c r="BF1885" s="15"/>
      <c r="BG1885" s="9"/>
      <c r="BH1885" s="9" t="str">
        <f t="shared" si="3394"/>
        <v/>
      </c>
      <c r="BI1885" s="73"/>
      <c r="BJ1885" s="9" t="str">
        <f t="shared" si="3395"/>
        <v/>
      </c>
      <c r="BK1885" s="9"/>
      <c r="BL1885" s="9" t="str">
        <f t="shared" si="3396"/>
        <v/>
      </c>
      <c r="BM1885" s="9"/>
      <c r="BN1885" s="9"/>
      <c r="BO1885" s="9" t="str">
        <f t="shared" si="3397"/>
        <v/>
      </c>
      <c r="BP1885" s="10" t="str">
        <f t="shared" si="3398"/>
        <v/>
      </c>
      <c r="BQ1885" s="7"/>
      <c r="BS1885" s="250"/>
      <c r="BT1885" s="15"/>
      <c r="BU1885" s="9"/>
      <c r="BV1885" s="9" t="str">
        <f t="shared" si="3399"/>
        <v/>
      </c>
      <c r="BW1885" s="9"/>
      <c r="BX1885" s="9" t="str">
        <f t="shared" si="3400"/>
        <v/>
      </c>
      <c r="BY1885" s="9"/>
      <c r="BZ1885" s="9" t="str">
        <f t="shared" si="3401"/>
        <v/>
      </c>
      <c r="CA1885" s="9"/>
      <c r="CB1885" s="9"/>
      <c r="CC1885" s="9"/>
      <c r="CD1885" s="9" t="str">
        <f t="shared" si="3402"/>
        <v/>
      </c>
      <c r="CE1885" s="10" t="str">
        <f t="shared" si="3403"/>
        <v/>
      </c>
      <c r="CF1885" s="7"/>
      <c r="CH1885" s="15"/>
      <c r="CI1885" s="9"/>
      <c r="CJ1885" s="9" t="str">
        <f t="shared" si="3404"/>
        <v/>
      </c>
      <c r="CK1885" s="9"/>
      <c r="CL1885" s="9" t="str">
        <f t="shared" si="3405"/>
        <v/>
      </c>
      <c r="CM1885" s="9"/>
      <c r="CN1885" s="9" t="str">
        <f t="shared" si="3406"/>
        <v/>
      </c>
      <c r="CO1885" s="9"/>
      <c r="CP1885" s="9"/>
      <c r="CQ1885" s="9"/>
      <c r="CR1885" s="9" t="str">
        <f t="shared" si="3407"/>
        <v/>
      </c>
      <c r="CS1885" s="10" t="str">
        <f t="shared" si="3408"/>
        <v/>
      </c>
      <c r="CT1885" s="7"/>
    </row>
    <row r="1886" spans="1:113" ht="15" customHeight="1">
      <c r="A1886" s="250"/>
      <c r="B1886" s="250"/>
      <c r="C1886" s="13"/>
      <c r="D1886" s="250"/>
      <c r="E1886" s="250"/>
      <c r="G1886" s="14"/>
      <c r="H1886" s="250"/>
      <c r="I1886" s="250"/>
      <c r="J1886" s="33"/>
      <c r="K1886" s="250"/>
      <c r="L1886" s="250"/>
      <c r="M1886" s="250"/>
      <c r="N1886" s="250"/>
      <c r="O1886" s="250"/>
      <c r="P1886" s="250"/>
      <c r="Q1886" s="13"/>
      <c r="R1886" s="250"/>
      <c r="S1886" s="250"/>
      <c r="U1886" s="14"/>
      <c r="V1886" s="250"/>
      <c r="W1886" s="250"/>
      <c r="X1886" s="33"/>
      <c r="Y1886" s="250"/>
      <c r="Z1886" s="250"/>
      <c r="AA1886" s="250"/>
      <c r="AC1886" s="277"/>
      <c r="AD1886" s="250"/>
      <c r="AE1886" s="13"/>
      <c r="AF1886" s="250"/>
      <c r="AG1886" s="250"/>
      <c r="AI1886" s="14"/>
      <c r="AJ1886" s="250"/>
      <c r="AK1886" s="250"/>
      <c r="AL1886" s="33"/>
      <c r="AM1886" s="250"/>
      <c r="AN1886" s="250"/>
      <c r="AO1886" s="250"/>
      <c r="AP1886" s="250"/>
      <c r="AQ1886" s="250"/>
      <c r="AR1886" s="15"/>
      <c r="AS1886" s="9"/>
      <c r="AT1886" s="9" t="str">
        <f t="shared" si="3389"/>
        <v/>
      </c>
      <c r="AU1886" s="9"/>
      <c r="AV1886" s="9" t="str">
        <f t="shared" si="3390"/>
        <v/>
      </c>
      <c r="AW1886" s="9"/>
      <c r="AX1886" s="9" t="str">
        <f t="shared" si="3391"/>
        <v/>
      </c>
      <c r="AY1886" s="9"/>
      <c r="AZ1886" s="62"/>
      <c r="BA1886" s="9"/>
      <c r="BB1886" s="9" t="str">
        <f t="shared" si="3392"/>
        <v/>
      </c>
      <c r="BC1886" s="10" t="str">
        <f t="shared" si="3393"/>
        <v/>
      </c>
      <c r="BE1886" s="250"/>
      <c r="BF1886" s="15"/>
      <c r="BG1886" s="9"/>
      <c r="BH1886" s="9" t="str">
        <f t="shared" si="3394"/>
        <v/>
      </c>
      <c r="BI1886" s="73"/>
      <c r="BJ1886" s="9" t="str">
        <f t="shared" si="3395"/>
        <v/>
      </c>
      <c r="BK1886" s="9"/>
      <c r="BL1886" s="9" t="str">
        <f t="shared" si="3396"/>
        <v/>
      </c>
      <c r="BM1886" s="9"/>
      <c r="BN1886" s="9"/>
      <c r="BO1886" s="9" t="str">
        <f t="shared" si="3397"/>
        <v/>
      </c>
      <c r="BP1886" s="10" t="str">
        <f t="shared" si="3398"/>
        <v/>
      </c>
      <c r="BQ1886" s="7"/>
      <c r="BS1886" s="250"/>
      <c r="BT1886" s="15"/>
      <c r="BU1886" s="9"/>
      <c r="BV1886" s="9" t="str">
        <f t="shared" si="3399"/>
        <v/>
      </c>
      <c r="BW1886" s="9"/>
      <c r="BX1886" s="9" t="str">
        <f t="shared" si="3400"/>
        <v/>
      </c>
      <c r="BY1886" s="9"/>
      <c r="BZ1886" s="9" t="str">
        <f t="shared" si="3401"/>
        <v/>
      </c>
      <c r="CA1886" s="9"/>
      <c r="CB1886" s="9"/>
      <c r="CC1886" s="9"/>
      <c r="CD1886" s="9" t="str">
        <f t="shared" si="3402"/>
        <v/>
      </c>
      <c r="CE1886" s="10" t="str">
        <f t="shared" si="3403"/>
        <v/>
      </c>
      <c r="CF1886" s="7"/>
      <c r="CH1886" s="15"/>
      <c r="CI1886" s="9"/>
      <c r="CJ1886" s="9" t="str">
        <f t="shared" si="3404"/>
        <v/>
      </c>
      <c r="CK1886" s="9"/>
      <c r="CL1886" s="9" t="str">
        <f t="shared" si="3405"/>
        <v/>
      </c>
      <c r="CM1886" s="9"/>
      <c r="CN1886" s="9" t="str">
        <f t="shared" si="3406"/>
        <v/>
      </c>
      <c r="CO1886" s="9"/>
      <c r="CP1886" s="9"/>
      <c r="CQ1886" s="9"/>
      <c r="CR1886" s="9" t="str">
        <f t="shared" si="3407"/>
        <v/>
      </c>
      <c r="CS1886" s="10" t="str">
        <f t="shared" si="3408"/>
        <v/>
      </c>
      <c r="CT1886" s="7"/>
    </row>
    <row r="1887" spans="1:113" ht="15" customHeight="1">
      <c r="A1887" s="250"/>
      <c r="B1887" s="250"/>
      <c r="C1887" s="13"/>
      <c r="D1887" s="250"/>
      <c r="E1887" s="250"/>
      <c r="G1887" s="14"/>
      <c r="H1887" s="250"/>
      <c r="I1887" s="250"/>
      <c r="J1887" s="33"/>
      <c r="K1887" s="250"/>
      <c r="L1887" s="250"/>
      <c r="M1887" s="250"/>
      <c r="N1887" s="250"/>
      <c r="O1887" s="250"/>
      <c r="P1887" s="250"/>
      <c r="Q1887" s="13"/>
      <c r="R1887" s="250"/>
      <c r="S1887" s="250"/>
      <c r="U1887" s="14"/>
      <c r="V1887" s="250"/>
      <c r="W1887" s="250"/>
      <c r="X1887" s="33"/>
      <c r="Y1887" s="250"/>
      <c r="Z1887" s="250"/>
      <c r="AA1887" s="250"/>
      <c r="AC1887" s="277"/>
      <c r="AD1887" s="250"/>
      <c r="AE1887" s="13"/>
      <c r="AF1887" s="250"/>
      <c r="AG1887" s="250"/>
      <c r="AI1887" s="14"/>
      <c r="AJ1887" s="250"/>
      <c r="AK1887" s="250"/>
      <c r="AL1887" s="33"/>
      <c r="AM1887" s="250"/>
      <c r="AN1887" s="250"/>
      <c r="AO1887" s="250"/>
      <c r="AP1887" s="250"/>
      <c r="AQ1887" s="250"/>
      <c r="AR1887" s="15"/>
      <c r="AS1887" s="9"/>
      <c r="AT1887" s="9" t="str">
        <f t="shared" si="3389"/>
        <v/>
      </c>
      <c r="AU1887" s="9"/>
      <c r="AV1887" s="9" t="str">
        <f t="shared" si="3390"/>
        <v/>
      </c>
      <c r="AW1887" s="9"/>
      <c r="AX1887" s="9" t="str">
        <f t="shared" si="3391"/>
        <v/>
      </c>
      <c r="AY1887" s="9"/>
      <c r="AZ1887" s="62"/>
      <c r="BA1887" s="9"/>
      <c r="BB1887" s="9" t="str">
        <f t="shared" si="3392"/>
        <v/>
      </c>
      <c r="BC1887" s="10" t="str">
        <f t="shared" si="3393"/>
        <v/>
      </c>
      <c r="BE1887" s="250"/>
      <c r="BF1887" s="15"/>
      <c r="BG1887" s="9"/>
      <c r="BH1887" s="9" t="str">
        <f t="shared" si="3394"/>
        <v/>
      </c>
      <c r="BI1887" s="73"/>
      <c r="BJ1887" s="9" t="str">
        <f t="shared" si="3395"/>
        <v/>
      </c>
      <c r="BK1887" s="9"/>
      <c r="BL1887" s="9" t="str">
        <f t="shared" si="3396"/>
        <v/>
      </c>
      <c r="BM1887" s="9"/>
      <c r="BN1887" s="9"/>
      <c r="BO1887" s="9" t="str">
        <f t="shared" si="3397"/>
        <v/>
      </c>
      <c r="BP1887" s="10" t="str">
        <f t="shared" si="3398"/>
        <v/>
      </c>
      <c r="BQ1887" s="7"/>
      <c r="BS1887" s="250"/>
      <c r="BT1887" s="15"/>
      <c r="BU1887" s="9"/>
      <c r="BV1887" s="9" t="str">
        <f t="shared" si="3399"/>
        <v/>
      </c>
      <c r="BW1887" s="9"/>
      <c r="BX1887" s="9" t="str">
        <f t="shared" si="3400"/>
        <v/>
      </c>
      <c r="BY1887" s="9"/>
      <c r="BZ1887" s="9" t="str">
        <f t="shared" si="3401"/>
        <v/>
      </c>
      <c r="CA1887" s="9"/>
      <c r="CB1887" s="9"/>
      <c r="CC1887" s="9"/>
      <c r="CD1887" s="9" t="str">
        <f t="shared" si="3402"/>
        <v/>
      </c>
      <c r="CE1887" s="10" t="str">
        <f t="shared" si="3403"/>
        <v/>
      </c>
      <c r="CF1887" s="7"/>
      <c r="CH1887" s="15"/>
      <c r="CI1887" s="9"/>
      <c r="CJ1887" s="9" t="str">
        <f t="shared" si="3404"/>
        <v/>
      </c>
      <c r="CK1887" s="9"/>
      <c r="CL1887" s="9" t="str">
        <f t="shared" si="3405"/>
        <v/>
      </c>
      <c r="CM1887" s="9"/>
      <c r="CN1887" s="9" t="str">
        <f t="shared" si="3406"/>
        <v/>
      </c>
      <c r="CO1887" s="9"/>
      <c r="CP1887" s="9"/>
      <c r="CQ1887" s="9"/>
      <c r="CR1887" s="9" t="str">
        <f t="shared" si="3407"/>
        <v/>
      </c>
      <c r="CS1887" s="10" t="str">
        <f t="shared" si="3408"/>
        <v/>
      </c>
      <c r="CT1887" s="7"/>
    </row>
    <row r="1888" spans="1:113" ht="15" customHeight="1">
      <c r="A1888" s="250"/>
      <c r="B1888" s="250"/>
      <c r="C1888" s="13"/>
      <c r="D1888" s="250"/>
      <c r="E1888" s="250"/>
      <c r="G1888" s="14"/>
      <c r="H1888" s="250"/>
      <c r="I1888" s="250"/>
      <c r="J1888" s="33"/>
      <c r="K1888" s="250"/>
      <c r="L1888" s="250"/>
      <c r="M1888" s="250"/>
      <c r="N1888" s="250"/>
      <c r="O1888" s="250"/>
      <c r="P1888" s="250"/>
      <c r="Q1888" s="13"/>
      <c r="R1888" s="250"/>
      <c r="S1888" s="250"/>
      <c r="U1888" s="14"/>
      <c r="V1888" s="250"/>
      <c r="W1888" s="250"/>
      <c r="X1888" s="33"/>
      <c r="Y1888" s="250"/>
      <c r="Z1888" s="250"/>
      <c r="AA1888" s="250"/>
      <c r="AC1888" s="277"/>
      <c r="AD1888" s="250"/>
      <c r="AE1888" s="13"/>
      <c r="AF1888" s="250"/>
      <c r="AG1888" s="250"/>
      <c r="AI1888" s="14"/>
      <c r="AJ1888" s="250"/>
      <c r="AK1888" s="250"/>
      <c r="AL1888" s="33"/>
      <c r="AM1888" s="250"/>
      <c r="AN1888" s="250"/>
      <c r="AO1888" s="250"/>
      <c r="AP1888" s="250"/>
      <c r="AQ1888" s="250"/>
      <c r="AR1888" s="89"/>
      <c r="AS1888" s="9"/>
      <c r="AT1888" s="9" t="str">
        <f t="shared" si="3389"/>
        <v/>
      </c>
      <c r="AU1888" s="9"/>
      <c r="AV1888" s="9" t="str">
        <f t="shared" si="3390"/>
        <v/>
      </c>
      <c r="AW1888" s="9"/>
      <c r="AX1888" s="9" t="str">
        <f t="shared" si="3391"/>
        <v/>
      </c>
      <c r="AY1888" s="9"/>
      <c r="AZ1888" s="62"/>
      <c r="BA1888" s="9"/>
      <c r="BB1888" s="9" t="str">
        <f t="shared" si="3392"/>
        <v/>
      </c>
      <c r="BC1888" s="10" t="str">
        <f t="shared" si="3393"/>
        <v/>
      </c>
      <c r="BE1888" s="250"/>
      <c r="BF1888" s="89"/>
      <c r="BG1888" s="9"/>
      <c r="BH1888" s="9" t="str">
        <f t="shared" si="3394"/>
        <v/>
      </c>
      <c r="BI1888" s="73"/>
      <c r="BJ1888" s="9" t="str">
        <f t="shared" si="3395"/>
        <v/>
      </c>
      <c r="BK1888" s="9"/>
      <c r="BL1888" s="9" t="str">
        <f t="shared" si="3396"/>
        <v/>
      </c>
      <c r="BM1888" s="9"/>
      <c r="BN1888" s="9"/>
      <c r="BO1888" s="9" t="str">
        <f t="shared" si="3397"/>
        <v/>
      </c>
      <c r="BP1888" s="10" t="str">
        <f t="shared" si="3398"/>
        <v/>
      </c>
      <c r="BQ1888" s="7"/>
      <c r="BS1888" s="250"/>
      <c r="BT1888" s="89"/>
      <c r="BU1888" s="9"/>
      <c r="BV1888" s="9" t="str">
        <f t="shared" si="3399"/>
        <v/>
      </c>
      <c r="BW1888" s="9"/>
      <c r="BX1888" s="9" t="str">
        <f t="shared" si="3400"/>
        <v/>
      </c>
      <c r="BY1888" s="9"/>
      <c r="BZ1888" s="9" t="str">
        <f t="shared" si="3401"/>
        <v/>
      </c>
      <c r="CA1888" s="9"/>
      <c r="CB1888" s="9"/>
      <c r="CC1888" s="9"/>
      <c r="CD1888" s="9" t="str">
        <f t="shared" si="3402"/>
        <v/>
      </c>
      <c r="CE1888" s="10" t="str">
        <f t="shared" si="3403"/>
        <v/>
      </c>
      <c r="CF1888" s="7"/>
      <c r="CH1888" s="89"/>
      <c r="CI1888" s="9"/>
      <c r="CJ1888" s="9" t="str">
        <f t="shared" si="3404"/>
        <v/>
      </c>
      <c r="CK1888" s="9"/>
      <c r="CL1888" s="9" t="str">
        <f t="shared" si="3405"/>
        <v/>
      </c>
      <c r="CM1888" s="9"/>
      <c r="CN1888" s="9" t="str">
        <f t="shared" si="3406"/>
        <v/>
      </c>
      <c r="CO1888" s="9"/>
      <c r="CP1888" s="9"/>
      <c r="CQ1888" s="9"/>
      <c r="CR1888" s="9" t="str">
        <f t="shared" si="3407"/>
        <v/>
      </c>
      <c r="CS1888" s="10" t="str">
        <f t="shared" si="3408"/>
        <v/>
      </c>
      <c r="CT1888" s="7"/>
    </row>
    <row r="1889" spans="1:98" ht="15" customHeight="1">
      <c r="A1889" s="250"/>
      <c r="B1889" s="250"/>
      <c r="C1889" s="13"/>
      <c r="D1889" s="250"/>
      <c r="E1889" s="250"/>
      <c r="G1889" s="14"/>
      <c r="H1889" s="250"/>
      <c r="I1889" s="250"/>
      <c r="J1889" s="33"/>
      <c r="K1889" s="250"/>
      <c r="L1889" s="250"/>
      <c r="M1889" s="250"/>
      <c r="N1889" s="250"/>
      <c r="O1889" s="250"/>
      <c r="P1889" s="250"/>
      <c r="Q1889" s="13"/>
      <c r="R1889" s="250"/>
      <c r="S1889" s="250"/>
      <c r="U1889" s="14"/>
      <c r="V1889" s="250"/>
      <c r="W1889" s="250"/>
      <c r="X1889" s="33"/>
      <c r="Y1889" s="250"/>
      <c r="Z1889" s="250"/>
      <c r="AA1889" s="250"/>
      <c r="AC1889" s="277"/>
      <c r="AD1889" s="250"/>
      <c r="AE1889" s="13"/>
      <c r="AF1889" s="250"/>
      <c r="AG1889" s="250"/>
      <c r="AI1889" s="14"/>
      <c r="AJ1889" s="250"/>
      <c r="AK1889" s="250"/>
      <c r="AL1889" s="33"/>
      <c r="AM1889" s="250"/>
      <c r="AN1889" s="250"/>
      <c r="AO1889" s="250"/>
      <c r="AP1889" s="250"/>
      <c r="AQ1889" s="250"/>
      <c r="AR1889" s="15"/>
      <c r="AS1889" s="9"/>
      <c r="AT1889" s="9" t="str">
        <f t="shared" si="3389"/>
        <v/>
      </c>
      <c r="AU1889" s="9"/>
      <c r="AV1889" s="9" t="str">
        <f t="shared" si="3390"/>
        <v/>
      </c>
      <c r="AW1889" s="9"/>
      <c r="AX1889" s="9" t="str">
        <f t="shared" si="3391"/>
        <v/>
      </c>
      <c r="AY1889" s="9"/>
      <c r="AZ1889" s="62"/>
      <c r="BA1889" s="9"/>
      <c r="BB1889" s="9" t="str">
        <f t="shared" si="3392"/>
        <v/>
      </c>
      <c r="BC1889" s="10" t="str">
        <f t="shared" si="3393"/>
        <v/>
      </c>
      <c r="BE1889" s="250"/>
      <c r="BF1889" s="15"/>
      <c r="BG1889" s="9"/>
      <c r="BH1889" s="9" t="str">
        <f t="shared" si="3394"/>
        <v/>
      </c>
      <c r="BI1889" s="73"/>
      <c r="BJ1889" s="9" t="str">
        <f t="shared" si="3395"/>
        <v/>
      </c>
      <c r="BK1889" s="9"/>
      <c r="BL1889" s="9" t="str">
        <f t="shared" si="3396"/>
        <v/>
      </c>
      <c r="BM1889" s="9"/>
      <c r="BN1889" s="9"/>
      <c r="BO1889" s="9" t="str">
        <f t="shared" si="3397"/>
        <v/>
      </c>
      <c r="BP1889" s="10" t="str">
        <f t="shared" si="3398"/>
        <v/>
      </c>
      <c r="BQ1889" s="7"/>
      <c r="BS1889" s="250"/>
      <c r="BT1889" s="15"/>
      <c r="BU1889" s="9"/>
      <c r="BV1889" s="9" t="str">
        <f t="shared" si="3399"/>
        <v/>
      </c>
      <c r="BW1889" s="9"/>
      <c r="BX1889" s="9" t="str">
        <f t="shared" si="3400"/>
        <v/>
      </c>
      <c r="BY1889" s="9"/>
      <c r="BZ1889" s="9" t="str">
        <f t="shared" si="3401"/>
        <v/>
      </c>
      <c r="CA1889" s="9"/>
      <c r="CB1889" s="9"/>
      <c r="CC1889" s="9"/>
      <c r="CD1889" s="9" t="str">
        <f t="shared" si="3402"/>
        <v/>
      </c>
      <c r="CE1889" s="10" t="str">
        <f t="shared" si="3403"/>
        <v/>
      </c>
      <c r="CF1889" s="7"/>
      <c r="CH1889" s="15"/>
      <c r="CI1889" s="9"/>
      <c r="CJ1889" s="9" t="str">
        <f t="shared" si="3404"/>
        <v/>
      </c>
      <c r="CK1889" s="9"/>
      <c r="CL1889" s="9" t="str">
        <f t="shared" si="3405"/>
        <v/>
      </c>
      <c r="CM1889" s="9"/>
      <c r="CN1889" s="9" t="str">
        <f t="shared" si="3406"/>
        <v/>
      </c>
      <c r="CO1889" s="9"/>
      <c r="CP1889" s="9"/>
      <c r="CQ1889" s="9"/>
      <c r="CR1889" s="9" t="str">
        <f t="shared" si="3407"/>
        <v/>
      </c>
      <c r="CS1889" s="10" t="str">
        <f t="shared" si="3408"/>
        <v/>
      </c>
      <c r="CT1889" s="7"/>
    </row>
    <row r="1890" spans="1:98" ht="15" customHeight="1">
      <c r="A1890" s="250"/>
      <c r="B1890" s="250"/>
      <c r="C1890" s="13"/>
      <c r="D1890" s="250"/>
      <c r="E1890" s="32"/>
      <c r="G1890" s="14"/>
      <c r="H1890" s="250"/>
      <c r="I1890" s="250"/>
      <c r="J1890" s="33"/>
      <c r="K1890" s="250"/>
      <c r="L1890" s="250"/>
      <c r="M1890" s="250"/>
      <c r="N1890" s="250"/>
      <c r="O1890" s="250"/>
      <c r="P1890" s="250"/>
      <c r="Q1890" s="13"/>
      <c r="R1890" s="250"/>
      <c r="S1890" s="32"/>
      <c r="U1890" s="14"/>
      <c r="V1890" s="250"/>
      <c r="W1890" s="250"/>
      <c r="X1890" s="33"/>
      <c r="Y1890" s="250"/>
      <c r="Z1890" s="250"/>
      <c r="AA1890" s="250"/>
      <c r="AC1890" s="277"/>
      <c r="AD1890" s="250"/>
      <c r="AE1890" s="13"/>
      <c r="AF1890" s="250"/>
      <c r="AG1890" s="32"/>
      <c r="AI1890" s="14"/>
      <c r="AJ1890" s="250"/>
      <c r="AK1890" s="250"/>
      <c r="AL1890" s="33"/>
      <c r="AM1890" s="250"/>
      <c r="AN1890" s="250"/>
      <c r="AO1890" s="250"/>
      <c r="AP1890" s="250"/>
      <c r="AQ1890" s="250"/>
      <c r="AR1890" s="15"/>
      <c r="AS1890" s="9"/>
      <c r="AT1890" s="9" t="str">
        <f t="shared" si="3389"/>
        <v/>
      </c>
      <c r="AU1890" s="9"/>
      <c r="AV1890" s="9" t="str">
        <f t="shared" si="3390"/>
        <v/>
      </c>
      <c r="AW1890" s="9"/>
      <c r="AX1890" s="9" t="str">
        <f t="shared" si="3391"/>
        <v/>
      </c>
      <c r="AY1890" s="9"/>
      <c r="AZ1890" s="62"/>
      <c r="BA1890" s="9"/>
      <c r="BB1890" s="9" t="str">
        <f t="shared" si="3392"/>
        <v/>
      </c>
      <c r="BC1890" s="10" t="str">
        <f t="shared" si="3393"/>
        <v/>
      </c>
      <c r="BE1890" s="250"/>
      <c r="BF1890" s="15"/>
      <c r="BG1890" s="9"/>
      <c r="BH1890" s="9" t="str">
        <f t="shared" si="3394"/>
        <v/>
      </c>
      <c r="BI1890" s="73"/>
      <c r="BJ1890" s="9" t="str">
        <f t="shared" si="3395"/>
        <v/>
      </c>
      <c r="BK1890" s="9"/>
      <c r="BL1890" s="9" t="str">
        <f t="shared" si="3396"/>
        <v/>
      </c>
      <c r="BM1890" s="9"/>
      <c r="BN1890" s="9"/>
      <c r="BO1890" s="9" t="str">
        <f t="shared" si="3397"/>
        <v/>
      </c>
      <c r="BP1890" s="10" t="str">
        <f t="shared" si="3398"/>
        <v/>
      </c>
      <c r="BQ1890" s="7"/>
      <c r="BS1890" s="250"/>
      <c r="BT1890" s="15"/>
      <c r="BU1890" s="9"/>
      <c r="BV1890" s="9" t="str">
        <f t="shared" si="3399"/>
        <v/>
      </c>
      <c r="BW1890" s="9"/>
      <c r="BX1890" s="9" t="str">
        <f t="shared" si="3400"/>
        <v/>
      </c>
      <c r="BY1890" s="9"/>
      <c r="BZ1890" s="9" t="str">
        <f t="shared" si="3401"/>
        <v/>
      </c>
      <c r="CA1890" s="9"/>
      <c r="CB1890" s="9"/>
      <c r="CC1890" s="9"/>
      <c r="CD1890" s="9" t="str">
        <f t="shared" si="3402"/>
        <v/>
      </c>
      <c r="CE1890" s="10" t="str">
        <f t="shared" si="3403"/>
        <v/>
      </c>
      <c r="CF1890" s="7"/>
      <c r="CH1890" s="15"/>
      <c r="CI1890" s="9"/>
      <c r="CJ1890" s="9" t="str">
        <f t="shared" si="3404"/>
        <v/>
      </c>
      <c r="CK1890" s="9"/>
      <c r="CL1890" s="9" t="str">
        <f t="shared" si="3405"/>
        <v/>
      </c>
      <c r="CM1890" s="9"/>
      <c r="CN1890" s="9" t="str">
        <f t="shared" si="3406"/>
        <v/>
      </c>
      <c r="CO1890" s="9"/>
      <c r="CP1890" s="9"/>
      <c r="CQ1890" s="9"/>
      <c r="CR1890" s="9" t="str">
        <f t="shared" si="3407"/>
        <v/>
      </c>
      <c r="CS1890" s="10" t="str">
        <f t="shared" si="3408"/>
        <v/>
      </c>
      <c r="CT1890" s="7"/>
    </row>
    <row r="1891" spans="1:98" ht="15" customHeight="1">
      <c r="A1891" s="250"/>
      <c r="B1891" s="250"/>
      <c r="C1891" s="13"/>
      <c r="D1891" s="250"/>
      <c r="E1891" s="33"/>
      <c r="G1891" s="14"/>
      <c r="H1891" s="250"/>
      <c r="I1891" s="250"/>
      <c r="J1891" s="33"/>
      <c r="K1891" s="250"/>
      <c r="L1891" s="250"/>
      <c r="M1891" s="250"/>
      <c r="N1891" s="250"/>
      <c r="O1891" s="250"/>
      <c r="P1891" s="250"/>
      <c r="Q1891" s="13"/>
      <c r="R1891" s="250"/>
      <c r="S1891" s="33"/>
      <c r="U1891" s="14"/>
      <c r="V1891" s="250"/>
      <c r="W1891" s="250"/>
      <c r="X1891" s="33"/>
      <c r="Y1891" s="250"/>
      <c r="Z1891" s="250"/>
      <c r="AA1891" s="250"/>
      <c r="AC1891" s="277"/>
      <c r="AD1891" s="250"/>
      <c r="AE1891" s="13"/>
      <c r="AF1891" s="250"/>
      <c r="AG1891" s="33"/>
      <c r="AI1891" s="14"/>
      <c r="AJ1891" s="250"/>
      <c r="AK1891" s="250"/>
      <c r="AL1891" s="33"/>
      <c r="AM1891" s="250"/>
      <c r="AN1891" s="250"/>
      <c r="AO1891" s="250"/>
      <c r="AP1891" s="250"/>
      <c r="AQ1891" s="250"/>
      <c r="AR1891" s="15"/>
      <c r="AS1891" s="9"/>
      <c r="AT1891" s="9" t="str">
        <f t="shared" si="3389"/>
        <v/>
      </c>
      <c r="AU1891" s="9"/>
      <c r="AV1891" s="9" t="str">
        <f t="shared" si="3390"/>
        <v/>
      </c>
      <c r="AW1891" s="9"/>
      <c r="AX1891" s="9" t="str">
        <f t="shared" si="3391"/>
        <v/>
      </c>
      <c r="AY1891" s="9"/>
      <c r="AZ1891" s="62"/>
      <c r="BA1891" s="9"/>
      <c r="BB1891" s="9" t="str">
        <f t="shared" si="3392"/>
        <v/>
      </c>
      <c r="BC1891" s="10" t="str">
        <f t="shared" si="3393"/>
        <v/>
      </c>
      <c r="BE1891" s="250"/>
      <c r="BF1891" s="15"/>
      <c r="BG1891" s="9"/>
      <c r="BH1891" s="9" t="str">
        <f t="shared" si="3394"/>
        <v/>
      </c>
      <c r="BI1891" s="73"/>
      <c r="BJ1891" s="9" t="str">
        <f t="shared" si="3395"/>
        <v/>
      </c>
      <c r="BK1891" s="9"/>
      <c r="BL1891" s="9" t="str">
        <f t="shared" si="3396"/>
        <v/>
      </c>
      <c r="BM1891" s="9"/>
      <c r="BN1891" s="9"/>
      <c r="BO1891" s="9" t="str">
        <f t="shared" si="3397"/>
        <v/>
      </c>
      <c r="BP1891" s="10" t="str">
        <f t="shared" si="3398"/>
        <v/>
      </c>
      <c r="BQ1891" s="7"/>
      <c r="BS1891" s="250"/>
      <c r="BT1891" s="15"/>
      <c r="BU1891" s="9"/>
      <c r="BV1891" s="9" t="str">
        <f t="shared" si="3399"/>
        <v/>
      </c>
      <c r="BW1891" s="9"/>
      <c r="BX1891" s="9" t="str">
        <f t="shared" si="3400"/>
        <v/>
      </c>
      <c r="BY1891" s="9"/>
      <c r="BZ1891" s="9" t="str">
        <f t="shared" si="3401"/>
        <v/>
      </c>
      <c r="CA1891" s="9"/>
      <c r="CB1891" s="9"/>
      <c r="CC1891" s="9"/>
      <c r="CD1891" s="9" t="str">
        <f t="shared" si="3402"/>
        <v/>
      </c>
      <c r="CE1891" s="10" t="str">
        <f t="shared" si="3403"/>
        <v/>
      </c>
      <c r="CF1891" s="7"/>
      <c r="CH1891" s="15"/>
      <c r="CI1891" s="9"/>
      <c r="CJ1891" s="9" t="str">
        <f t="shared" si="3404"/>
        <v/>
      </c>
      <c r="CK1891" s="9"/>
      <c r="CL1891" s="9" t="str">
        <f t="shared" si="3405"/>
        <v/>
      </c>
      <c r="CM1891" s="9"/>
      <c r="CN1891" s="9" t="str">
        <f t="shared" si="3406"/>
        <v/>
      </c>
      <c r="CO1891" s="9"/>
      <c r="CP1891" s="9"/>
      <c r="CQ1891" s="9"/>
      <c r="CR1891" s="9" t="str">
        <f t="shared" si="3407"/>
        <v/>
      </c>
      <c r="CS1891" s="10" t="str">
        <f t="shared" si="3408"/>
        <v/>
      </c>
      <c r="CT1891" s="7"/>
    </row>
    <row r="1892" spans="1:98" ht="15" customHeight="1">
      <c r="A1892" s="250"/>
      <c r="B1892" s="250"/>
      <c r="C1892" s="13"/>
      <c r="D1892" s="250"/>
      <c r="E1892" s="250"/>
      <c r="G1892" s="14"/>
      <c r="H1892" s="250"/>
      <c r="I1892" s="250"/>
      <c r="J1892" s="33"/>
      <c r="K1892" s="250"/>
      <c r="L1892" s="250"/>
      <c r="M1892" s="250"/>
      <c r="N1892" s="250"/>
      <c r="O1892" s="250"/>
      <c r="P1892" s="250"/>
      <c r="Q1892" s="13"/>
      <c r="R1892" s="250"/>
      <c r="S1892" s="250"/>
      <c r="U1892" s="14"/>
      <c r="V1892" s="250"/>
      <c r="W1892" s="250"/>
      <c r="X1892" s="33"/>
      <c r="Y1892" s="250"/>
      <c r="Z1892" s="250"/>
      <c r="AA1892" s="250"/>
      <c r="AC1892" s="277"/>
      <c r="AD1892" s="250"/>
      <c r="AE1892" s="13"/>
      <c r="AF1892" s="250"/>
      <c r="AG1892" s="250"/>
      <c r="AI1892" s="14"/>
      <c r="AJ1892" s="250"/>
      <c r="AK1892" s="250"/>
      <c r="AL1892" s="33"/>
      <c r="AM1892" s="250"/>
      <c r="AN1892" s="250"/>
      <c r="AO1892" s="250"/>
      <c r="AP1892" s="250"/>
      <c r="AQ1892" s="250"/>
      <c r="AR1892" s="15"/>
      <c r="AS1892" s="9"/>
      <c r="AT1892" s="9" t="str">
        <f t="shared" si="3389"/>
        <v/>
      </c>
      <c r="AU1892" s="9"/>
      <c r="AV1892" s="9" t="str">
        <f t="shared" si="3390"/>
        <v/>
      </c>
      <c r="AW1892" s="9"/>
      <c r="AX1892" s="9" t="str">
        <f t="shared" si="3391"/>
        <v/>
      </c>
      <c r="AY1892" s="9"/>
      <c r="AZ1892" s="62"/>
      <c r="BA1892" s="9"/>
      <c r="BB1892" s="9" t="str">
        <f t="shared" si="3392"/>
        <v/>
      </c>
      <c r="BC1892" s="10" t="str">
        <f t="shared" si="3393"/>
        <v/>
      </c>
      <c r="BE1892" s="250"/>
      <c r="BF1892" s="15"/>
      <c r="BG1892" s="9"/>
      <c r="BH1892" s="9" t="str">
        <f t="shared" si="3394"/>
        <v/>
      </c>
      <c r="BI1892" s="73"/>
      <c r="BJ1892" s="9" t="str">
        <f t="shared" si="3395"/>
        <v/>
      </c>
      <c r="BK1892" s="9"/>
      <c r="BL1892" s="9" t="str">
        <f t="shared" si="3396"/>
        <v/>
      </c>
      <c r="BM1892" s="9"/>
      <c r="BN1892" s="9"/>
      <c r="BO1892" s="9" t="str">
        <f t="shared" si="3397"/>
        <v/>
      </c>
      <c r="BP1892" s="10" t="str">
        <f t="shared" si="3398"/>
        <v/>
      </c>
      <c r="BQ1892" s="7"/>
      <c r="BS1892" s="250"/>
      <c r="BT1892" s="15"/>
      <c r="BU1892" s="9"/>
      <c r="BV1892" s="9" t="str">
        <f t="shared" si="3399"/>
        <v/>
      </c>
      <c r="BW1892" s="9"/>
      <c r="BX1892" s="9" t="str">
        <f t="shared" si="3400"/>
        <v/>
      </c>
      <c r="BY1892" s="9"/>
      <c r="BZ1892" s="9" t="str">
        <f t="shared" si="3401"/>
        <v/>
      </c>
      <c r="CA1892" s="9"/>
      <c r="CB1892" s="9"/>
      <c r="CC1892" s="9"/>
      <c r="CD1892" s="9" t="str">
        <f t="shared" si="3402"/>
        <v/>
      </c>
      <c r="CE1892" s="10" t="str">
        <f t="shared" si="3403"/>
        <v/>
      </c>
      <c r="CF1892" s="7"/>
      <c r="CH1892" s="15"/>
      <c r="CI1892" s="9"/>
      <c r="CJ1892" s="9" t="str">
        <f t="shared" si="3404"/>
        <v/>
      </c>
      <c r="CK1892" s="9"/>
      <c r="CL1892" s="9" t="str">
        <f t="shared" si="3405"/>
        <v/>
      </c>
      <c r="CM1892" s="9"/>
      <c r="CN1892" s="9" t="str">
        <f t="shared" si="3406"/>
        <v/>
      </c>
      <c r="CO1892" s="9"/>
      <c r="CP1892" s="9"/>
      <c r="CQ1892" s="9"/>
      <c r="CR1892" s="9" t="str">
        <f t="shared" si="3407"/>
        <v/>
      </c>
      <c r="CS1892" s="10" t="str">
        <f t="shared" si="3408"/>
        <v/>
      </c>
      <c r="CT1892" s="7"/>
    </row>
    <row r="1893" spans="1:98" ht="15" customHeight="1">
      <c r="A1893" s="250"/>
      <c r="B1893" s="250"/>
      <c r="C1893" s="13"/>
      <c r="D1893" s="250"/>
      <c r="E1893" s="250"/>
      <c r="G1893" s="14"/>
      <c r="H1893" s="250"/>
      <c r="I1893" s="250"/>
      <c r="J1893" s="33"/>
      <c r="K1893" s="250"/>
      <c r="L1893" s="250"/>
      <c r="M1893" s="250"/>
      <c r="N1893" s="250"/>
      <c r="O1893" s="250"/>
      <c r="P1893" s="250"/>
      <c r="Q1893" s="13"/>
      <c r="R1893" s="250"/>
      <c r="S1893" s="250"/>
      <c r="U1893" s="14"/>
      <c r="V1893" s="250"/>
      <c r="W1893" s="250"/>
      <c r="X1893" s="33"/>
      <c r="Y1893" s="250"/>
      <c r="Z1893" s="250"/>
      <c r="AA1893" s="250"/>
      <c r="AC1893" s="277"/>
      <c r="AD1893" s="250"/>
      <c r="AE1893" s="13"/>
      <c r="AF1893" s="250"/>
      <c r="AG1893" s="250"/>
      <c r="AI1893" s="14"/>
      <c r="AJ1893" s="250"/>
      <c r="AK1893" s="250"/>
      <c r="AL1893" s="33"/>
      <c r="AM1893" s="250"/>
      <c r="AN1893" s="250"/>
      <c r="AO1893" s="250"/>
      <c r="AP1893" s="250"/>
      <c r="AQ1893" s="250"/>
      <c r="AR1893" s="15"/>
      <c r="AS1893" s="9"/>
      <c r="AT1893" s="9" t="str">
        <f t="shared" si="3389"/>
        <v/>
      </c>
      <c r="AU1893" s="9"/>
      <c r="AV1893" s="9" t="str">
        <f t="shared" si="3390"/>
        <v/>
      </c>
      <c r="AW1893" s="9"/>
      <c r="AX1893" s="9" t="str">
        <f t="shared" si="3391"/>
        <v/>
      </c>
      <c r="AY1893" s="9"/>
      <c r="AZ1893" s="62"/>
      <c r="BA1893" s="9"/>
      <c r="BB1893" s="9" t="str">
        <f t="shared" si="3392"/>
        <v/>
      </c>
      <c r="BC1893" s="10" t="str">
        <f t="shared" si="3393"/>
        <v/>
      </c>
      <c r="BE1893" s="250"/>
      <c r="BF1893" s="15"/>
      <c r="BG1893" s="9"/>
      <c r="BH1893" s="9" t="str">
        <f t="shared" si="3394"/>
        <v/>
      </c>
      <c r="BI1893" s="73"/>
      <c r="BJ1893" s="9" t="str">
        <f t="shared" si="3395"/>
        <v/>
      </c>
      <c r="BK1893" s="9"/>
      <c r="BL1893" s="9" t="str">
        <f t="shared" si="3396"/>
        <v/>
      </c>
      <c r="BM1893" s="9"/>
      <c r="BN1893" s="9"/>
      <c r="BO1893" s="9" t="str">
        <f t="shared" si="3397"/>
        <v/>
      </c>
      <c r="BP1893" s="10" t="str">
        <f t="shared" si="3398"/>
        <v/>
      </c>
      <c r="BQ1893" s="7"/>
      <c r="BS1893" s="250"/>
      <c r="BT1893" s="15"/>
      <c r="BU1893" s="9"/>
      <c r="BV1893" s="9" t="str">
        <f t="shared" si="3399"/>
        <v/>
      </c>
      <c r="BW1893" s="9"/>
      <c r="BX1893" s="9" t="str">
        <f t="shared" si="3400"/>
        <v/>
      </c>
      <c r="BY1893" s="9"/>
      <c r="BZ1893" s="9" t="str">
        <f t="shared" si="3401"/>
        <v/>
      </c>
      <c r="CA1893" s="9"/>
      <c r="CB1893" s="9"/>
      <c r="CC1893" s="9"/>
      <c r="CD1893" s="9" t="str">
        <f t="shared" si="3402"/>
        <v/>
      </c>
      <c r="CE1893" s="10" t="str">
        <f t="shared" si="3403"/>
        <v/>
      </c>
      <c r="CF1893" s="7"/>
      <c r="CH1893" s="15"/>
      <c r="CI1893" s="9"/>
      <c r="CJ1893" s="9" t="str">
        <f t="shared" si="3404"/>
        <v/>
      </c>
      <c r="CK1893" s="9"/>
      <c r="CL1893" s="9" t="str">
        <f t="shared" si="3405"/>
        <v/>
      </c>
      <c r="CM1893" s="9"/>
      <c r="CN1893" s="9" t="str">
        <f t="shared" si="3406"/>
        <v/>
      </c>
      <c r="CO1893" s="9"/>
      <c r="CP1893" s="9"/>
      <c r="CQ1893" s="9"/>
      <c r="CR1893" s="9" t="str">
        <f t="shared" si="3407"/>
        <v/>
      </c>
      <c r="CS1893" s="10" t="str">
        <f t="shared" si="3408"/>
        <v/>
      </c>
      <c r="CT1893" s="7"/>
    </row>
    <row r="1894" spans="1:98" ht="15" customHeight="1">
      <c r="A1894" s="250"/>
      <c r="B1894" s="250"/>
      <c r="C1894" s="13"/>
      <c r="D1894" s="250"/>
      <c r="E1894" s="250"/>
      <c r="G1894" s="14"/>
      <c r="H1894" s="250"/>
      <c r="I1894" s="250"/>
      <c r="J1894" s="33"/>
      <c r="K1894" s="250"/>
      <c r="L1894" s="250"/>
      <c r="M1894" s="250"/>
      <c r="N1894" s="250"/>
      <c r="O1894" s="250"/>
      <c r="P1894" s="250"/>
      <c r="Q1894" s="13"/>
      <c r="R1894" s="250"/>
      <c r="S1894" s="250"/>
      <c r="U1894" s="14"/>
      <c r="V1894" s="250"/>
      <c r="W1894" s="250"/>
      <c r="X1894" s="33"/>
      <c r="Y1894" s="250"/>
      <c r="Z1894" s="250"/>
      <c r="AA1894" s="250"/>
      <c r="AC1894" s="277"/>
      <c r="AD1894" s="250"/>
      <c r="AE1894" s="13"/>
      <c r="AF1894" s="250"/>
      <c r="AG1894" s="250"/>
      <c r="AI1894" s="14"/>
      <c r="AJ1894" s="250"/>
      <c r="AK1894" s="250"/>
      <c r="AL1894" s="33"/>
      <c r="AM1894" s="250"/>
      <c r="AN1894" s="250"/>
      <c r="AO1894" s="250"/>
      <c r="AP1894" s="250"/>
      <c r="AQ1894" s="250"/>
      <c r="AR1894" s="15"/>
      <c r="AS1894" s="9"/>
      <c r="AT1894" s="9" t="str">
        <f t="shared" si="3389"/>
        <v/>
      </c>
      <c r="AU1894" s="9"/>
      <c r="AV1894" s="9" t="str">
        <f t="shared" si="3390"/>
        <v/>
      </c>
      <c r="AW1894" s="9"/>
      <c r="AX1894" s="9" t="str">
        <f t="shared" si="3391"/>
        <v/>
      </c>
      <c r="AY1894" s="9"/>
      <c r="AZ1894" s="62"/>
      <c r="BA1894" s="9"/>
      <c r="BB1894" s="9" t="str">
        <f t="shared" si="3392"/>
        <v/>
      </c>
      <c r="BC1894" s="10" t="str">
        <f t="shared" si="3393"/>
        <v/>
      </c>
      <c r="BE1894" s="250"/>
      <c r="BF1894" s="15"/>
      <c r="BG1894" s="9"/>
      <c r="BH1894" s="9" t="str">
        <f t="shared" si="3394"/>
        <v/>
      </c>
      <c r="BI1894" s="73"/>
      <c r="BJ1894" s="9" t="str">
        <f t="shared" si="3395"/>
        <v/>
      </c>
      <c r="BK1894" s="9"/>
      <c r="BL1894" s="9" t="str">
        <f t="shared" si="3396"/>
        <v/>
      </c>
      <c r="BM1894" s="9"/>
      <c r="BN1894" s="9"/>
      <c r="BO1894" s="9" t="str">
        <f t="shared" si="3397"/>
        <v/>
      </c>
      <c r="BP1894" s="10" t="str">
        <f t="shared" si="3398"/>
        <v/>
      </c>
      <c r="BQ1894" s="7"/>
      <c r="BS1894" s="250"/>
      <c r="BT1894" s="15"/>
      <c r="BU1894" s="9"/>
      <c r="BV1894" s="9" t="str">
        <f t="shared" si="3399"/>
        <v/>
      </c>
      <c r="BW1894" s="9"/>
      <c r="BX1894" s="9" t="str">
        <f t="shared" si="3400"/>
        <v/>
      </c>
      <c r="BY1894" s="9"/>
      <c r="BZ1894" s="9" t="str">
        <f t="shared" si="3401"/>
        <v/>
      </c>
      <c r="CA1894" s="9"/>
      <c r="CB1894" s="9"/>
      <c r="CC1894" s="9"/>
      <c r="CD1894" s="9" t="str">
        <f t="shared" si="3402"/>
        <v/>
      </c>
      <c r="CE1894" s="10" t="str">
        <f t="shared" si="3403"/>
        <v/>
      </c>
      <c r="CF1894" s="7"/>
      <c r="CH1894" s="15"/>
      <c r="CI1894" s="9"/>
      <c r="CJ1894" s="9" t="str">
        <f t="shared" si="3404"/>
        <v/>
      </c>
      <c r="CK1894" s="9"/>
      <c r="CL1894" s="9" t="str">
        <f t="shared" si="3405"/>
        <v/>
      </c>
      <c r="CM1894" s="9"/>
      <c r="CN1894" s="9" t="str">
        <f t="shared" si="3406"/>
        <v/>
      </c>
      <c r="CO1894" s="9"/>
      <c r="CP1894" s="9"/>
      <c r="CQ1894" s="9"/>
      <c r="CR1894" s="9" t="str">
        <f t="shared" si="3407"/>
        <v/>
      </c>
      <c r="CS1894" s="10" t="str">
        <f t="shared" si="3408"/>
        <v/>
      </c>
      <c r="CT1894" s="7"/>
    </row>
    <row r="1895" spans="1:98" ht="15" customHeight="1">
      <c r="A1895" s="250"/>
      <c r="B1895" s="250"/>
      <c r="C1895" s="13"/>
      <c r="D1895" s="250"/>
      <c r="E1895" s="250"/>
      <c r="G1895" s="14"/>
      <c r="H1895" s="250"/>
      <c r="I1895" s="250"/>
      <c r="J1895" s="33"/>
      <c r="K1895" s="250"/>
      <c r="L1895" s="250"/>
      <c r="M1895" s="250"/>
      <c r="N1895" s="250"/>
      <c r="O1895" s="250"/>
      <c r="P1895" s="250"/>
      <c r="Q1895" s="13"/>
      <c r="R1895" s="250"/>
      <c r="S1895" s="250"/>
      <c r="U1895" s="14"/>
      <c r="V1895" s="250"/>
      <c r="W1895" s="250"/>
      <c r="X1895" s="33"/>
      <c r="Y1895" s="250"/>
      <c r="Z1895" s="250"/>
      <c r="AA1895" s="250"/>
      <c r="AC1895" s="277"/>
      <c r="AD1895" s="250"/>
      <c r="AE1895" s="13"/>
      <c r="AF1895" s="250"/>
      <c r="AG1895" s="250"/>
      <c r="AI1895" s="14"/>
      <c r="AJ1895" s="250"/>
      <c r="AK1895" s="250"/>
      <c r="AL1895" s="33"/>
      <c r="AM1895" s="250"/>
      <c r="AN1895" s="250"/>
      <c r="AO1895" s="250"/>
      <c r="AP1895" s="250"/>
      <c r="AQ1895" s="250"/>
      <c r="AR1895" s="15"/>
      <c r="AS1895" s="9"/>
      <c r="AT1895" s="9" t="str">
        <f t="shared" si="3389"/>
        <v/>
      </c>
      <c r="AU1895" s="9"/>
      <c r="AV1895" s="9" t="str">
        <f t="shared" si="3390"/>
        <v/>
      </c>
      <c r="AW1895" s="9"/>
      <c r="AX1895" s="9" t="str">
        <f t="shared" si="3391"/>
        <v/>
      </c>
      <c r="AY1895" s="9"/>
      <c r="AZ1895" s="62"/>
      <c r="BA1895" s="9"/>
      <c r="BB1895" s="9" t="str">
        <f t="shared" si="3392"/>
        <v/>
      </c>
      <c r="BC1895" s="10" t="str">
        <f t="shared" si="3393"/>
        <v/>
      </c>
      <c r="BE1895" s="250"/>
      <c r="BF1895" s="15"/>
      <c r="BG1895" s="9"/>
      <c r="BH1895" s="9" t="str">
        <f t="shared" si="3394"/>
        <v/>
      </c>
      <c r="BI1895" s="73"/>
      <c r="BJ1895" s="9" t="str">
        <f t="shared" si="3395"/>
        <v/>
      </c>
      <c r="BK1895" s="9"/>
      <c r="BL1895" s="9" t="str">
        <f t="shared" si="3396"/>
        <v/>
      </c>
      <c r="BM1895" s="9"/>
      <c r="BN1895" s="9"/>
      <c r="BO1895" s="9" t="str">
        <f t="shared" si="3397"/>
        <v/>
      </c>
      <c r="BP1895" s="10" t="str">
        <f t="shared" si="3398"/>
        <v/>
      </c>
      <c r="BQ1895" s="7"/>
      <c r="BS1895" s="250"/>
      <c r="BT1895" s="15"/>
      <c r="BU1895" s="9"/>
      <c r="BV1895" s="9" t="str">
        <f t="shared" si="3399"/>
        <v/>
      </c>
      <c r="BW1895" s="9"/>
      <c r="BX1895" s="9" t="str">
        <f t="shared" si="3400"/>
        <v/>
      </c>
      <c r="BY1895" s="9"/>
      <c r="BZ1895" s="9" t="str">
        <f t="shared" si="3401"/>
        <v/>
      </c>
      <c r="CA1895" s="9"/>
      <c r="CB1895" s="9"/>
      <c r="CC1895" s="9"/>
      <c r="CD1895" s="9" t="str">
        <f t="shared" si="3402"/>
        <v/>
      </c>
      <c r="CE1895" s="10" t="str">
        <f t="shared" si="3403"/>
        <v/>
      </c>
      <c r="CF1895" s="7"/>
      <c r="CH1895" s="15"/>
      <c r="CI1895" s="9"/>
      <c r="CJ1895" s="9" t="str">
        <f t="shared" si="3404"/>
        <v/>
      </c>
      <c r="CK1895" s="9"/>
      <c r="CL1895" s="9" t="str">
        <f t="shared" si="3405"/>
        <v/>
      </c>
      <c r="CM1895" s="9"/>
      <c r="CN1895" s="9" t="str">
        <f t="shared" si="3406"/>
        <v/>
      </c>
      <c r="CO1895" s="9"/>
      <c r="CP1895" s="9"/>
      <c r="CQ1895" s="9"/>
      <c r="CR1895" s="9" t="str">
        <f t="shared" si="3407"/>
        <v/>
      </c>
      <c r="CS1895" s="10" t="str">
        <f t="shared" si="3408"/>
        <v/>
      </c>
      <c r="CT1895" s="7"/>
    </row>
    <row r="1896" spans="1:98" ht="15" customHeight="1">
      <c r="A1896" s="250"/>
      <c r="B1896" s="250"/>
      <c r="C1896" s="13"/>
      <c r="D1896" s="250"/>
      <c r="E1896" s="250"/>
      <c r="G1896" s="14"/>
      <c r="H1896" s="250"/>
      <c r="I1896" s="250"/>
      <c r="J1896" s="33"/>
      <c r="K1896" s="250"/>
      <c r="L1896" s="250"/>
      <c r="M1896" s="250"/>
      <c r="N1896" s="250"/>
      <c r="O1896" s="250"/>
      <c r="P1896" s="250"/>
      <c r="Q1896" s="13"/>
      <c r="R1896" s="250"/>
      <c r="S1896" s="250"/>
      <c r="U1896" s="14"/>
      <c r="V1896" s="250"/>
      <c r="W1896" s="250"/>
      <c r="X1896" s="33"/>
      <c r="Y1896" s="250"/>
      <c r="Z1896" s="250"/>
      <c r="AA1896" s="250"/>
      <c r="AC1896" s="277"/>
      <c r="AD1896" s="250"/>
      <c r="AE1896" s="13"/>
      <c r="AF1896" s="250"/>
      <c r="AG1896" s="250"/>
      <c r="AI1896" s="14"/>
      <c r="AJ1896" s="250"/>
      <c r="AK1896" s="250"/>
      <c r="AL1896" s="33"/>
      <c r="AM1896" s="250"/>
      <c r="AN1896" s="250"/>
      <c r="AO1896" s="250"/>
      <c r="AP1896" s="250"/>
      <c r="AQ1896" s="250"/>
      <c r="AR1896" s="15"/>
      <c r="AS1896" s="9"/>
      <c r="AT1896" s="9" t="str">
        <f t="shared" si="3389"/>
        <v/>
      </c>
      <c r="AU1896" s="9"/>
      <c r="AV1896" s="9" t="str">
        <f t="shared" si="3390"/>
        <v/>
      </c>
      <c r="AW1896" s="9"/>
      <c r="AX1896" s="9" t="str">
        <f t="shared" si="3391"/>
        <v/>
      </c>
      <c r="AY1896" s="9"/>
      <c r="AZ1896" s="62"/>
      <c r="BA1896" s="9"/>
      <c r="BB1896" s="9" t="str">
        <f t="shared" si="3392"/>
        <v/>
      </c>
      <c r="BC1896" s="10" t="str">
        <f t="shared" si="3393"/>
        <v/>
      </c>
      <c r="BE1896" s="250"/>
      <c r="BF1896" s="15"/>
      <c r="BG1896" s="9"/>
      <c r="BH1896" s="9" t="str">
        <f t="shared" si="3394"/>
        <v/>
      </c>
      <c r="BI1896" s="73"/>
      <c r="BJ1896" s="9" t="str">
        <f t="shared" si="3395"/>
        <v/>
      </c>
      <c r="BK1896" s="9"/>
      <c r="BL1896" s="9" t="str">
        <f t="shared" si="3396"/>
        <v/>
      </c>
      <c r="BM1896" s="9"/>
      <c r="BN1896" s="9"/>
      <c r="BO1896" s="9" t="str">
        <f t="shared" si="3397"/>
        <v/>
      </c>
      <c r="BP1896" s="10" t="str">
        <f t="shared" si="3398"/>
        <v/>
      </c>
      <c r="BQ1896" s="7"/>
      <c r="BS1896" s="250"/>
      <c r="BT1896" s="15"/>
      <c r="BU1896" s="9"/>
      <c r="BV1896" s="9" t="str">
        <f t="shared" si="3399"/>
        <v/>
      </c>
      <c r="BW1896" s="9"/>
      <c r="BX1896" s="9" t="str">
        <f t="shared" si="3400"/>
        <v/>
      </c>
      <c r="BY1896" s="9"/>
      <c r="BZ1896" s="9" t="str">
        <f t="shared" si="3401"/>
        <v/>
      </c>
      <c r="CA1896" s="9"/>
      <c r="CB1896" s="9"/>
      <c r="CC1896" s="9"/>
      <c r="CD1896" s="9" t="str">
        <f t="shared" si="3402"/>
        <v/>
      </c>
      <c r="CE1896" s="10" t="str">
        <f t="shared" si="3403"/>
        <v/>
      </c>
      <c r="CF1896" s="7"/>
      <c r="CH1896" s="15"/>
      <c r="CI1896" s="9"/>
      <c r="CJ1896" s="9" t="str">
        <f t="shared" si="3404"/>
        <v/>
      </c>
      <c r="CK1896" s="9"/>
      <c r="CL1896" s="9" t="str">
        <f t="shared" si="3405"/>
        <v/>
      </c>
      <c r="CM1896" s="9"/>
      <c r="CN1896" s="9" t="str">
        <f t="shared" si="3406"/>
        <v/>
      </c>
      <c r="CO1896" s="9"/>
      <c r="CP1896" s="9"/>
      <c r="CQ1896" s="9"/>
      <c r="CR1896" s="9" t="str">
        <f t="shared" si="3407"/>
        <v/>
      </c>
      <c r="CS1896" s="10" t="str">
        <f t="shared" si="3408"/>
        <v/>
      </c>
      <c r="CT1896" s="7"/>
    </row>
    <row r="1897" spans="1:98" ht="15" customHeight="1">
      <c r="A1897" s="250"/>
      <c r="B1897" s="250"/>
      <c r="C1897" s="13"/>
      <c r="D1897" s="250"/>
      <c r="E1897" s="250"/>
      <c r="G1897" s="14"/>
      <c r="H1897" s="250"/>
      <c r="I1897" s="250"/>
      <c r="J1897" s="33"/>
      <c r="K1897" s="250"/>
      <c r="L1897" s="250"/>
      <c r="M1897" s="250"/>
      <c r="N1897" s="250"/>
      <c r="O1897" s="250"/>
      <c r="P1897" s="250"/>
      <c r="Q1897" s="13"/>
      <c r="R1897" s="250"/>
      <c r="S1897" s="250"/>
      <c r="U1897" s="14"/>
      <c r="V1897" s="250"/>
      <c r="W1897" s="250"/>
      <c r="X1897" s="33"/>
      <c r="Y1897" s="250"/>
      <c r="Z1897" s="250"/>
      <c r="AA1897" s="250"/>
      <c r="AC1897" s="277"/>
      <c r="AD1897" s="250"/>
      <c r="AE1897" s="13"/>
      <c r="AF1897" s="250"/>
      <c r="AG1897" s="250"/>
      <c r="AI1897" s="14"/>
      <c r="AJ1897" s="250"/>
      <c r="AK1897" s="250"/>
      <c r="AL1897" s="33"/>
      <c r="AM1897" s="250"/>
      <c r="AN1897" s="250"/>
      <c r="AO1897" s="250"/>
      <c r="AP1897" s="250"/>
      <c r="AQ1897" s="250"/>
      <c r="AR1897" s="15"/>
      <c r="AS1897" s="9"/>
      <c r="AT1897" s="9" t="str">
        <f t="shared" si="3389"/>
        <v/>
      </c>
      <c r="AU1897" s="9"/>
      <c r="AV1897" s="9" t="str">
        <f t="shared" si="3390"/>
        <v/>
      </c>
      <c r="AW1897" s="9"/>
      <c r="AX1897" s="9" t="str">
        <f t="shared" si="3391"/>
        <v/>
      </c>
      <c r="AY1897" s="9"/>
      <c r="AZ1897" s="62"/>
      <c r="BA1897" s="9"/>
      <c r="BB1897" s="9" t="str">
        <f t="shared" si="3392"/>
        <v/>
      </c>
      <c r="BC1897" s="10" t="str">
        <f t="shared" si="3393"/>
        <v/>
      </c>
      <c r="BE1897" s="250"/>
      <c r="BF1897" s="15"/>
      <c r="BG1897" s="9"/>
      <c r="BH1897" s="9" t="str">
        <f t="shared" si="3394"/>
        <v/>
      </c>
      <c r="BI1897" s="73"/>
      <c r="BJ1897" s="9" t="str">
        <f t="shared" si="3395"/>
        <v/>
      </c>
      <c r="BK1897" s="9"/>
      <c r="BL1897" s="9" t="str">
        <f t="shared" si="3396"/>
        <v/>
      </c>
      <c r="BM1897" s="9"/>
      <c r="BN1897" s="9"/>
      <c r="BO1897" s="9" t="str">
        <f t="shared" si="3397"/>
        <v/>
      </c>
      <c r="BP1897" s="10" t="str">
        <f t="shared" si="3398"/>
        <v/>
      </c>
      <c r="BQ1897" s="7"/>
      <c r="BS1897" s="250"/>
      <c r="BT1897" s="15"/>
      <c r="BU1897" s="9"/>
      <c r="BV1897" s="9" t="str">
        <f t="shared" si="3399"/>
        <v/>
      </c>
      <c r="BW1897" s="9"/>
      <c r="BX1897" s="9" t="str">
        <f t="shared" si="3400"/>
        <v/>
      </c>
      <c r="BY1897" s="9"/>
      <c r="BZ1897" s="9" t="str">
        <f t="shared" si="3401"/>
        <v/>
      </c>
      <c r="CA1897" s="9"/>
      <c r="CB1897" s="9"/>
      <c r="CC1897" s="9"/>
      <c r="CD1897" s="9" t="str">
        <f t="shared" si="3402"/>
        <v/>
      </c>
      <c r="CE1897" s="10" t="str">
        <f t="shared" si="3403"/>
        <v/>
      </c>
      <c r="CF1897" s="7"/>
      <c r="CH1897" s="15"/>
      <c r="CI1897" s="9"/>
      <c r="CJ1897" s="9" t="str">
        <f t="shared" si="3404"/>
        <v/>
      </c>
      <c r="CK1897" s="9"/>
      <c r="CL1897" s="9" t="str">
        <f t="shared" si="3405"/>
        <v/>
      </c>
      <c r="CM1897" s="9"/>
      <c r="CN1897" s="9" t="str">
        <f t="shared" si="3406"/>
        <v/>
      </c>
      <c r="CO1897" s="9"/>
      <c r="CP1897" s="9"/>
      <c r="CQ1897" s="9"/>
      <c r="CR1897" s="9" t="str">
        <f t="shared" si="3407"/>
        <v/>
      </c>
      <c r="CS1897" s="10" t="str">
        <f t="shared" si="3408"/>
        <v/>
      </c>
      <c r="CT1897" s="7"/>
    </row>
    <row r="1898" spans="1:98" ht="15" customHeight="1">
      <c r="A1898" s="250"/>
      <c r="B1898" s="250"/>
      <c r="C1898" s="13"/>
      <c r="D1898" s="250"/>
      <c r="E1898" s="250"/>
      <c r="G1898" s="14"/>
      <c r="H1898" s="250"/>
      <c r="I1898" s="250"/>
      <c r="J1898" s="33"/>
      <c r="K1898" s="250"/>
      <c r="L1898" s="250"/>
      <c r="M1898" s="250"/>
      <c r="N1898" s="250"/>
      <c r="O1898" s="250"/>
      <c r="P1898" s="250"/>
      <c r="Q1898" s="13"/>
      <c r="R1898" s="250"/>
      <c r="S1898" s="250"/>
      <c r="U1898" s="14"/>
      <c r="V1898" s="250"/>
      <c r="W1898" s="250"/>
      <c r="X1898" s="33"/>
      <c r="Y1898" s="250"/>
      <c r="Z1898" s="250"/>
      <c r="AA1898" s="250"/>
      <c r="AC1898" s="277"/>
      <c r="AD1898" s="250"/>
      <c r="AE1898" s="13"/>
      <c r="AF1898" s="250"/>
      <c r="AG1898" s="250"/>
      <c r="AI1898" s="14"/>
      <c r="AJ1898" s="250"/>
      <c r="AK1898" s="250"/>
      <c r="AL1898" s="33"/>
      <c r="AM1898" s="250"/>
      <c r="AN1898" s="250"/>
      <c r="AO1898" s="250"/>
      <c r="AP1898" s="250"/>
      <c r="AQ1898" s="250"/>
      <c r="AR1898" s="15"/>
      <c r="AS1898" s="9"/>
      <c r="AT1898" s="9" t="str">
        <f t="shared" si="3389"/>
        <v/>
      </c>
      <c r="AU1898" s="9"/>
      <c r="AV1898" s="9" t="str">
        <f t="shared" si="3390"/>
        <v/>
      </c>
      <c r="AW1898" s="9"/>
      <c r="AX1898" s="9" t="str">
        <f t="shared" si="3391"/>
        <v/>
      </c>
      <c r="AY1898" s="9"/>
      <c r="AZ1898" s="62"/>
      <c r="BA1898" s="9"/>
      <c r="BB1898" s="9" t="str">
        <f t="shared" si="3392"/>
        <v/>
      </c>
      <c r="BC1898" s="10" t="str">
        <f t="shared" si="3393"/>
        <v/>
      </c>
      <c r="BE1898" s="250"/>
      <c r="BF1898" s="15"/>
      <c r="BG1898" s="9"/>
      <c r="BH1898" s="9" t="str">
        <f t="shared" si="3394"/>
        <v/>
      </c>
      <c r="BI1898" s="73"/>
      <c r="BJ1898" s="9" t="str">
        <f t="shared" si="3395"/>
        <v/>
      </c>
      <c r="BK1898" s="9"/>
      <c r="BL1898" s="9" t="str">
        <f t="shared" si="3396"/>
        <v/>
      </c>
      <c r="BM1898" s="9"/>
      <c r="BN1898" s="9"/>
      <c r="BO1898" s="9" t="str">
        <f t="shared" si="3397"/>
        <v/>
      </c>
      <c r="BP1898" s="10" t="str">
        <f t="shared" si="3398"/>
        <v/>
      </c>
      <c r="BQ1898" s="7"/>
      <c r="BS1898" s="250"/>
      <c r="BT1898" s="15"/>
      <c r="BU1898" s="9"/>
      <c r="BV1898" s="9" t="str">
        <f t="shared" si="3399"/>
        <v/>
      </c>
      <c r="BW1898" s="9"/>
      <c r="BX1898" s="9" t="str">
        <f t="shared" si="3400"/>
        <v/>
      </c>
      <c r="BY1898" s="9"/>
      <c r="BZ1898" s="9" t="str">
        <f t="shared" si="3401"/>
        <v/>
      </c>
      <c r="CA1898" s="9"/>
      <c r="CB1898" s="9"/>
      <c r="CC1898" s="9"/>
      <c r="CD1898" s="9" t="str">
        <f t="shared" si="3402"/>
        <v/>
      </c>
      <c r="CE1898" s="10" t="str">
        <f t="shared" si="3403"/>
        <v/>
      </c>
      <c r="CF1898" s="7"/>
      <c r="CH1898" s="15"/>
      <c r="CI1898" s="9"/>
      <c r="CJ1898" s="9" t="str">
        <f t="shared" si="3404"/>
        <v/>
      </c>
      <c r="CK1898" s="9"/>
      <c r="CL1898" s="9" t="str">
        <f t="shared" si="3405"/>
        <v/>
      </c>
      <c r="CM1898" s="9"/>
      <c r="CN1898" s="9" t="str">
        <f t="shared" si="3406"/>
        <v/>
      </c>
      <c r="CO1898" s="9"/>
      <c r="CP1898" s="9"/>
      <c r="CQ1898" s="9"/>
      <c r="CR1898" s="9" t="str">
        <f t="shared" si="3407"/>
        <v/>
      </c>
      <c r="CS1898" s="10" t="str">
        <f t="shared" si="3408"/>
        <v/>
      </c>
      <c r="CT1898" s="7"/>
    </row>
    <row r="1899" spans="1:98" ht="15" customHeight="1">
      <c r="A1899" s="250"/>
      <c r="B1899" s="250"/>
      <c r="C1899" s="13"/>
      <c r="D1899" s="250"/>
      <c r="E1899" s="250"/>
      <c r="G1899" s="14"/>
      <c r="H1899" s="250"/>
      <c r="I1899" s="250"/>
      <c r="J1899" s="33"/>
      <c r="K1899" s="250"/>
      <c r="L1899" s="250"/>
      <c r="M1899" s="250"/>
      <c r="N1899" s="250"/>
      <c r="O1899" s="250"/>
      <c r="P1899" s="250"/>
      <c r="Q1899" s="13"/>
      <c r="R1899" s="250"/>
      <c r="S1899" s="250"/>
      <c r="U1899" s="14"/>
      <c r="V1899" s="250"/>
      <c r="W1899" s="250"/>
      <c r="X1899" s="33"/>
      <c r="Y1899" s="250"/>
      <c r="Z1899" s="250"/>
      <c r="AA1899" s="250"/>
      <c r="AC1899" s="277"/>
      <c r="AD1899" s="250"/>
      <c r="AE1899" s="13"/>
      <c r="AF1899" s="250"/>
      <c r="AG1899" s="250"/>
      <c r="AI1899" s="14"/>
      <c r="AJ1899" s="250"/>
      <c r="AK1899" s="250"/>
      <c r="AL1899" s="33"/>
      <c r="AM1899" s="250"/>
      <c r="AN1899" s="250"/>
      <c r="AO1899" s="250"/>
      <c r="AP1899" s="250"/>
      <c r="AQ1899" s="250"/>
      <c r="AR1899" s="15"/>
      <c r="AS1899" s="9"/>
      <c r="AT1899" s="9" t="str">
        <f t="shared" si="3389"/>
        <v/>
      </c>
      <c r="AU1899" s="9"/>
      <c r="AV1899" s="9" t="str">
        <f t="shared" si="3390"/>
        <v/>
      </c>
      <c r="AW1899" s="9"/>
      <c r="AX1899" s="9" t="str">
        <f t="shared" si="3391"/>
        <v/>
      </c>
      <c r="AY1899" s="9"/>
      <c r="AZ1899" s="62"/>
      <c r="BA1899" s="9"/>
      <c r="BB1899" s="9" t="str">
        <f t="shared" si="3392"/>
        <v/>
      </c>
      <c r="BC1899" s="10" t="str">
        <f t="shared" si="3393"/>
        <v/>
      </c>
      <c r="BE1899" s="250"/>
      <c r="BF1899" s="15"/>
      <c r="BG1899" s="9"/>
      <c r="BH1899" s="9" t="str">
        <f t="shared" si="3394"/>
        <v/>
      </c>
      <c r="BI1899" s="73"/>
      <c r="BJ1899" s="9" t="str">
        <f t="shared" si="3395"/>
        <v/>
      </c>
      <c r="BK1899" s="9"/>
      <c r="BL1899" s="9" t="str">
        <f t="shared" si="3396"/>
        <v/>
      </c>
      <c r="BM1899" s="9"/>
      <c r="BN1899" s="9"/>
      <c r="BO1899" s="9" t="str">
        <f t="shared" si="3397"/>
        <v/>
      </c>
      <c r="BP1899" s="10" t="str">
        <f t="shared" si="3398"/>
        <v/>
      </c>
      <c r="BQ1899" s="7"/>
      <c r="BS1899" s="250"/>
      <c r="BT1899" s="15"/>
      <c r="BU1899" s="9"/>
      <c r="BV1899" s="9" t="str">
        <f t="shared" si="3399"/>
        <v/>
      </c>
      <c r="BW1899" s="9"/>
      <c r="BX1899" s="9" t="str">
        <f t="shared" si="3400"/>
        <v/>
      </c>
      <c r="BY1899" s="9"/>
      <c r="BZ1899" s="9" t="str">
        <f t="shared" si="3401"/>
        <v/>
      </c>
      <c r="CA1899" s="9"/>
      <c r="CB1899" s="9"/>
      <c r="CC1899" s="9"/>
      <c r="CD1899" s="9" t="str">
        <f t="shared" si="3402"/>
        <v/>
      </c>
      <c r="CE1899" s="10" t="str">
        <f t="shared" si="3403"/>
        <v/>
      </c>
      <c r="CF1899" s="7"/>
      <c r="CH1899" s="15"/>
      <c r="CI1899" s="9"/>
      <c r="CJ1899" s="9" t="str">
        <f t="shared" si="3404"/>
        <v/>
      </c>
      <c r="CK1899" s="9"/>
      <c r="CL1899" s="9" t="str">
        <f t="shared" si="3405"/>
        <v/>
      </c>
      <c r="CM1899" s="9"/>
      <c r="CN1899" s="9" t="str">
        <f t="shared" si="3406"/>
        <v/>
      </c>
      <c r="CO1899" s="9"/>
      <c r="CP1899" s="9"/>
      <c r="CQ1899" s="9"/>
      <c r="CR1899" s="9" t="str">
        <f t="shared" si="3407"/>
        <v/>
      </c>
      <c r="CS1899" s="10" t="str">
        <f t="shared" si="3408"/>
        <v/>
      </c>
      <c r="CT1899" s="7"/>
    </row>
    <row r="1900" spans="1:98" ht="15" customHeight="1">
      <c r="A1900" s="250"/>
      <c r="B1900" s="250"/>
      <c r="C1900" s="13"/>
      <c r="D1900" s="250"/>
      <c r="E1900" s="250"/>
      <c r="G1900" s="14"/>
      <c r="H1900" s="250"/>
      <c r="I1900" s="250"/>
      <c r="J1900" s="33"/>
      <c r="K1900" s="250"/>
      <c r="L1900" s="250"/>
      <c r="M1900" s="250"/>
      <c r="N1900" s="250"/>
      <c r="O1900" s="250"/>
      <c r="P1900" s="250"/>
      <c r="Q1900" s="13"/>
      <c r="R1900" s="250"/>
      <c r="S1900" s="250"/>
      <c r="U1900" s="14"/>
      <c r="V1900" s="250"/>
      <c r="W1900" s="250"/>
      <c r="X1900" s="33"/>
      <c r="Y1900" s="250"/>
      <c r="Z1900" s="250"/>
      <c r="AA1900" s="250"/>
      <c r="AC1900" s="277"/>
      <c r="AD1900" s="250"/>
      <c r="AE1900" s="13"/>
      <c r="AF1900" s="250"/>
      <c r="AG1900" s="250"/>
      <c r="AI1900" s="14"/>
      <c r="AJ1900" s="250"/>
      <c r="AK1900" s="250"/>
      <c r="AL1900" s="33"/>
      <c r="AM1900" s="250"/>
      <c r="AN1900" s="250"/>
      <c r="AO1900" s="250"/>
      <c r="AP1900" s="250"/>
      <c r="AQ1900" s="250"/>
      <c r="AR1900" s="15"/>
      <c r="AS1900" s="9"/>
      <c r="AT1900" s="9" t="str">
        <f t="shared" si="3389"/>
        <v/>
      </c>
      <c r="AU1900" s="9"/>
      <c r="AV1900" s="9" t="str">
        <f t="shared" si="3390"/>
        <v/>
      </c>
      <c r="AW1900" s="9"/>
      <c r="AX1900" s="9" t="str">
        <f t="shared" si="3391"/>
        <v/>
      </c>
      <c r="AY1900" s="9"/>
      <c r="AZ1900" s="62"/>
      <c r="BA1900" s="9"/>
      <c r="BB1900" s="9" t="str">
        <f t="shared" si="3392"/>
        <v/>
      </c>
      <c r="BC1900" s="10" t="str">
        <f t="shared" si="3393"/>
        <v/>
      </c>
      <c r="BE1900" s="250"/>
      <c r="BF1900" s="15"/>
      <c r="BG1900" s="9"/>
      <c r="BH1900" s="9" t="str">
        <f t="shared" si="3394"/>
        <v/>
      </c>
      <c r="BI1900" s="73"/>
      <c r="BJ1900" s="9" t="str">
        <f t="shared" si="3395"/>
        <v/>
      </c>
      <c r="BK1900" s="9"/>
      <c r="BL1900" s="9" t="str">
        <f t="shared" si="3396"/>
        <v/>
      </c>
      <c r="BM1900" s="9"/>
      <c r="BN1900" s="9"/>
      <c r="BO1900" s="9" t="str">
        <f t="shared" si="3397"/>
        <v/>
      </c>
      <c r="BP1900" s="10" t="str">
        <f t="shared" si="3398"/>
        <v/>
      </c>
      <c r="BQ1900" s="7"/>
      <c r="BS1900" s="250"/>
      <c r="BT1900" s="15"/>
      <c r="BU1900" s="9"/>
      <c r="BV1900" s="9" t="str">
        <f t="shared" si="3399"/>
        <v/>
      </c>
      <c r="BW1900" s="9"/>
      <c r="BX1900" s="9" t="str">
        <f t="shared" si="3400"/>
        <v/>
      </c>
      <c r="BY1900" s="9"/>
      <c r="BZ1900" s="9" t="str">
        <f t="shared" si="3401"/>
        <v/>
      </c>
      <c r="CA1900" s="9"/>
      <c r="CB1900" s="9"/>
      <c r="CC1900" s="9"/>
      <c r="CD1900" s="9" t="str">
        <f t="shared" si="3402"/>
        <v/>
      </c>
      <c r="CE1900" s="10" t="str">
        <f t="shared" si="3403"/>
        <v/>
      </c>
      <c r="CF1900" s="7"/>
      <c r="CH1900" s="15"/>
      <c r="CI1900" s="9"/>
      <c r="CJ1900" s="9" t="str">
        <f t="shared" si="3404"/>
        <v/>
      </c>
      <c r="CK1900" s="9"/>
      <c r="CL1900" s="9" t="str">
        <f t="shared" si="3405"/>
        <v/>
      </c>
      <c r="CM1900" s="9"/>
      <c r="CN1900" s="9" t="str">
        <f t="shared" si="3406"/>
        <v/>
      </c>
      <c r="CO1900" s="9"/>
      <c r="CP1900" s="9"/>
      <c r="CQ1900" s="9"/>
      <c r="CR1900" s="9" t="str">
        <f t="shared" si="3407"/>
        <v/>
      </c>
      <c r="CS1900" s="10" t="str">
        <f t="shared" si="3408"/>
        <v/>
      </c>
      <c r="CT1900" s="7"/>
    </row>
    <row r="1901" spans="1:98" ht="15" customHeight="1">
      <c r="A1901" s="250"/>
      <c r="B1901" s="250"/>
      <c r="C1901" s="13"/>
      <c r="D1901" s="250"/>
      <c r="E1901" s="250"/>
      <c r="G1901" s="14"/>
      <c r="H1901" s="250"/>
      <c r="I1901" s="250"/>
      <c r="J1901" s="33"/>
      <c r="K1901" s="250"/>
      <c r="L1901" s="250"/>
      <c r="M1901" s="250"/>
      <c r="N1901" s="250"/>
      <c r="O1901" s="250"/>
      <c r="P1901" s="250"/>
      <c r="Q1901" s="13"/>
      <c r="R1901" s="250"/>
      <c r="S1901" s="250"/>
      <c r="U1901" s="14"/>
      <c r="V1901" s="250"/>
      <c r="W1901" s="250"/>
      <c r="X1901" s="33"/>
      <c r="Y1901" s="250"/>
      <c r="Z1901" s="250"/>
      <c r="AA1901" s="250"/>
      <c r="AC1901" s="277"/>
      <c r="AD1901" s="250"/>
      <c r="AE1901" s="13"/>
      <c r="AF1901" s="250"/>
      <c r="AG1901" s="250"/>
      <c r="AI1901" s="14"/>
      <c r="AJ1901" s="250"/>
      <c r="AK1901" s="250"/>
      <c r="AL1901" s="33"/>
      <c r="AM1901" s="250"/>
      <c r="AN1901" s="250"/>
      <c r="AO1901" s="250"/>
      <c r="AP1901" s="250"/>
      <c r="AQ1901" s="250"/>
      <c r="AR1901" s="15"/>
      <c r="AS1901" s="9"/>
      <c r="AT1901" s="9" t="str">
        <f t="shared" si="3389"/>
        <v/>
      </c>
      <c r="AU1901" s="9"/>
      <c r="AV1901" s="9" t="str">
        <f t="shared" si="3390"/>
        <v/>
      </c>
      <c r="AW1901" s="9"/>
      <c r="AX1901" s="9" t="str">
        <f t="shared" si="3391"/>
        <v/>
      </c>
      <c r="AY1901" s="9"/>
      <c r="AZ1901" s="62"/>
      <c r="BA1901" s="9"/>
      <c r="BB1901" s="9" t="str">
        <f t="shared" si="3392"/>
        <v/>
      </c>
      <c r="BC1901" s="10" t="str">
        <f t="shared" si="3393"/>
        <v/>
      </c>
      <c r="BE1901" s="250"/>
      <c r="BF1901" s="15"/>
      <c r="BG1901" s="9"/>
      <c r="BH1901" s="9" t="str">
        <f t="shared" si="3394"/>
        <v/>
      </c>
      <c r="BI1901" s="73"/>
      <c r="BJ1901" s="9" t="str">
        <f t="shared" si="3395"/>
        <v/>
      </c>
      <c r="BK1901" s="9"/>
      <c r="BL1901" s="9" t="str">
        <f t="shared" si="3396"/>
        <v/>
      </c>
      <c r="BM1901" s="9"/>
      <c r="BN1901" s="9"/>
      <c r="BO1901" s="9" t="str">
        <f t="shared" si="3397"/>
        <v/>
      </c>
      <c r="BP1901" s="10" t="str">
        <f t="shared" si="3398"/>
        <v/>
      </c>
      <c r="BQ1901" s="7"/>
      <c r="BS1901" s="250"/>
      <c r="BT1901" s="15"/>
      <c r="BU1901" s="9"/>
      <c r="BV1901" s="9" t="str">
        <f t="shared" si="3399"/>
        <v/>
      </c>
      <c r="BW1901" s="9"/>
      <c r="BX1901" s="9" t="str">
        <f t="shared" si="3400"/>
        <v/>
      </c>
      <c r="BY1901" s="9"/>
      <c r="BZ1901" s="9" t="str">
        <f t="shared" si="3401"/>
        <v/>
      </c>
      <c r="CA1901" s="9"/>
      <c r="CB1901" s="9"/>
      <c r="CC1901" s="9"/>
      <c r="CD1901" s="9" t="str">
        <f t="shared" si="3402"/>
        <v/>
      </c>
      <c r="CE1901" s="10" t="str">
        <f t="shared" si="3403"/>
        <v/>
      </c>
      <c r="CF1901" s="7"/>
      <c r="CH1901" s="15"/>
      <c r="CI1901" s="9"/>
      <c r="CJ1901" s="9" t="str">
        <f t="shared" si="3404"/>
        <v/>
      </c>
      <c r="CK1901" s="9"/>
      <c r="CL1901" s="9" t="str">
        <f t="shared" si="3405"/>
        <v/>
      </c>
      <c r="CM1901" s="9"/>
      <c r="CN1901" s="9" t="str">
        <f t="shared" si="3406"/>
        <v/>
      </c>
      <c r="CO1901" s="9"/>
      <c r="CP1901" s="9"/>
      <c r="CQ1901" s="9"/>
      <c r="CR1901" s="9" t="str">
        <f t="shared" si="3407"/>
        <v/>
      </c>
      <c r="CS1901" s="10" t="str">
        <f t="shared" si="3408"/>
        <v/>
      </c>
      <c r="CT1901" s="7"/>
    </row>
    <row r="1902" spans="1:98" ht="15" customHeight="1">
      <c r="A1902" s="250"/>
      <c r="B1902" s="250"/>
      <c r="C1902" s="13"/>
      <c r="D1902" s="250"/>
      <c r="E1902" s="250"/>
      <c r="G1902" s="14"/>
      <c r="H1902" s="250"/>
      <c r="I1902" s="250"/>
      <c r="J1902" s="33"/>
      <c r="K1902" s="250"/>
      <c r="L1902" s="250"/>
      <c r="M1902" s="250"/>
      <c r="N1902" s="250"/>
      <c r="O1902" s="250"/>
      <c r="P1902" s="250"/>
      <c r="Q1902" s="13"/>
      <c r="R1902" s="250"/>
      <c r="S1902" s="250"/>
      <c r="U1902" s="14"/>
      <c r="V1902" s="250"/>
      <c r="W1902" s="250"/>
      <c r="X1902" s="33"/>
      <c r="Y1902" s="250"/>
      <c r="Z1902" s="250"/>
      <c r="AA1902" s="250"/>
      <c r="AC1902" s="277"/>
      <c r="AD1902" s="250"/>
      <c r="AE1902" s="13"/>
      <c r="AF1902" s="250"/>
      <c r="AG1902" s="250"/>
      <c r="AI1902" s="14"/>
      <c r="AJ1902" s="250"/>
      <c r="AK1902" s="250"/>
      <c r="AL1902" s="33"/>
      <c r="AM1902" s="250"/>
      <c r="AN1902" s="250"/>
      <c r="AO1902" s="250"/>
      <c r="AP1902" s="250"/>
      <c r="AQ1902" s="250"/>
      <c r="AR1902" s="15"/>
      <c r="AS1902" s="9"/>
      <c r="AT1902" s="9" t="str">
        <f t="shared" si="3389"/>
        <v/>
      </c>
      <c r="AU1902" s="9"/>
      <c r="AV1902" s="9" t="str">
        <f t="shared" si="3390"/>
        <v/>
      </c>
      <c r="AW1902" s="9"/>
      <c r="AX1902" s="9" t="str">
        <f t="shared" si="3391"/>
        <v/>
      </c>
      <c r="AY1902" s="9"/>
      <c r="AZ1902" s="62"/>
      <c r="BA1902" s="9"/>
      <c r="BB1902" s="9" t="str">
        <f t="shared" si="3392"/>
        <v/>
      </c>
      <c r="BC1902" s="10" t="str">
        <f t="shared" si="3393"/>
        <v/>
      </c>
      <c r="BE1902" s="250"/>
      <c r="BF1902" s="15"/>
      <c r="BG1902" s="9"/>
      <c r="BH1902" s="9" t="str">
        <f t="shared" si="3394"/>
        <v/>
      </c>
      <c r="BI1902" s="73"/>
      <c r="BJ1902" s="9" t="str">
        <f t="shared" si="3395"/>
        <v/>
      </c>
      <c r="BK1902" s="9"/>
      <c r="BL1902" s="9" t="str">
        <f t="shared" si="3396"/>
        <v/>
      </c>
      <c r="BM1902" s="9"/>
      <c r="BN1902" s="9"/>
      <c r="BO1902" s="9" t="str">
        <f t="shared" si="3397"/>
        <v/>
      </c>
      <c r="BP1902" s="10" t="str">
        <f t="shared" si="3398"/>
        <v/>
      </c>
      <c r="BQ1902" s="7"/>
      <c r="BS1902" s="250"/>
      <c r="BT1902" s="15"/>
      <c r="BU1902" s="9"/>
      <c r="BV1902" s="9" t="str">
        <f t="shared" si="3399"/>
        <v/>
      </c>
      <c r="BW1902" s="9"/>
      <c r="BX1902" s="9" t="str">
        <f t="shared" si="3400"/>
        <v/>
      </c>
      <c r="BY1902" s="9"/>
      <c r="BZ1902" s="9" t="str">
        <f t="shared" si="3401"/>
        <v/>
      </c>
      <c r="CA1902" s="9"/>
      <c r="CB1902" s="9"/>
      <c r="CC1902" s="9"/>
      <c r="CD1902" s="9" t="str">
        <f t="shared" si="3402"/>
        <v/>
      </c>
      <c r="CE1902" s="10" t="str">
        <f t="shared" si="3403"/>
        <v/>
      </c>
      <c r="CF1902" s="7"/>
      <c r="CH1902" s="15"/>
      <c r="CI1902" s="9"/>
      <c r="CJ1902" s="9" t="str">
        <f t="shared" si="3404"/>
        <v/>
      </c>
      <c r="CK1902" s="9"/>
      <c r="CL1902" s="9" t="str">
        <f t="shared" si="3405"/>
        <v/>
      </c>
      <c r="CM1902" s="9"/>
      <c r="CN1902" s="9" t="str">
        <f t="shared" si="3406"/>
        <v/>
      </c>
      <c r="CO1902" s="9"/>
      <c r="CP1902" s="9"/>
      <c r="CQ1902" s="9"/>
      <c r="CR1902" s="9" t="str">
        <f t="shared" si="3407"/>
        <v/>
      </c>
      <c r="CS1902" s="10" t="str">
        <f t="shared" si="3408"/>
        <v/>
      </c>
      <c r="CT1902" s="7"/>
    </row>
    <row r="1903" spans="1:98" ht="15" customHeight="1">
      <c r="A1903" s="250"/>
      <c r="B1903" s="250"/>
      <c r="C1903" s="13"/>
      <c r="D1903" s="250"/>
      <c r="E1903" s="250"/>
      <c r="G1903" s="14"/>
      <c r="H1903" s="250"/>
      <c r="I1903" s="250"/>
      <c r="J1903" s="33"/>
      <c r="K1903" s="250"/>
      <c r="L1903" s="250"/>
      <c r="M1903" s="250"/>
      <c r="N1903" s="250"/>
      <c r="O1903" s="250"/>
      <c r="P1903" s="250"/>
      <c r="Q1903" s="13"/>
      <c r="R1903" s="250"/>
      <c r="S1903" s="250"/>
      <c r="U1903" s="14"/>
      <c r="V1903" s="250"/>
      <c r="W1903" s="250"/>
      <c r="X1903" s="33"/>
      <c r="Y1903" s="250"/>
      <c r="Z1903" s="250"/>
      <c r="AA1903" s="250"/>
      <c r="AC1903" s="277"/>
      <c r="AD1903" s="250"/>
      <c r="AE1903" s="13"/>
      <c r="AF1903" s="250"/>
      <c r="AG1903" s="250"/>
      <c r="AI1903" s="14"/>
      <c r="AJ1903" s="250"/>
      <c r="AK1903" s="250"/>
      <c r="AL1903" s="33"/>
      <c r="AM1903" s="250"/>
      <c r="AN1903" s="250"/>
      <c r="AO1903" s="250"/>
      <c r="AP1903" s="250"/>
      <c r="AQ1903" s="250"/>
      <c r="AR1903" s="15"/>
      <c r="AS1903" s="9"/>
      <c r="AT1903" s="9" t="str">
        <f t="shared" si="3389"/>
        <v/>
      </c>
      <c r="AU1903" s="9"/>
      <c r="AV1903" s="9" t="str">
        <f t="shared" si="3390"/>
        <v/>
      </c>
      <c r="AW1903" s="9"/>
      <c r="AX1903" s="9" t="str">
        <f t="shared" si="3391"/>
        <v/>
      </c>
      <c r="AY1903" s="9"/>
      <c r="AZ1903" s="62"/>
      <c r="BA1903" s="9"/>
      <c r="BB1903" s="9" t="str">
        <f t="shared" si="3392"/>
        <v/>
      </c>
      <c r="BC1903" s="10" t="str">
        <f t="shared" si="3393"/>
        <v/>
      </c>
      <c r="BE1903" s="250"/>
      <c r="BF1903" s="15"/>
      <c r="BG1903" s="9"/>
      <c r="BH1903" s="9" t="str">
        <f t="shared" si="3394"/>
        <v/>
      </c>
      <c r="BI1903" s="73"/>
      <c r="BJ1903" s="9" t="str">
        <f t="shared" si="3395"/>
        <v/>
      </c>
      <c r="BK1903" s="9"/>
      <c r="BL1903" s="9" t="str">
        <f t="shared" si="3396"/>
        <v/>
      </c>
      <c r="BM1903" s="9"/>
      <c r="BN1903" s="9"/>
      <c r="BO1903" s="9" t="str">
        <f t="shared" si="3397"/>
        <v/>
      </c>
      <c r="BP1903" s="10" t="str">
        <f t="shared" si="3398"/>
        <v/>
      </c>
      <c r="BQ1903" s="7"/>
      <c r="BS1903" s="250"/>
      <c r="BT1903" s="15"/>
      <c r="BU1903" s="9"/>
      <c r="BV1903" s="9" t="str">
        <f t="shared" si="3399"/>
        <v/>
      </c>
      <c r="BW1903" s="9"/>
      <c r="BX1903" s="9" t="str">
        <f t="shared" si="3400"/>
        <v/>
      </c>
      <c r="BY1903" s="9"/>
      <c r="BZ1903" s="9" t="str">
        <f t="shared" si="3401"/>
        <v/>
      </c>
      <c r="CA1903" s="9"/>
      <c r="CB1903" s="9"/>
      <c r="CC1903" s="9"/>
      <c r="CD1903" s="9" t="str">
        <f t="shared" si="3402"/>
        <v/>
      </c>
      <c r="CE1903" s="10" t="str">
        <f t="shared" si="3403"/>
        <v/>
      </c>
      <c r="CF1903" s="7"/>
      <c r="CH1903" s="15"/>
      <c r="CI1903" s="9"/>
      <c r="CJ1903" s="9" t="str">
        <f t="shared" si="3404"/>
        <v/>
      </c>
      <c r="CK1903" s="9"/>
      <c r="CL1903" s="9" t="str">
        <f t="shared" si="3405"/>
        <v/>
      </c>
      <c r="CM1903" s="9"/>
      <c r="CN1903" s="9" t="str">
        <f t="shared" si="3406"/>
        <v/>
      </c>
      <c r="CO1903" s="9"/>
      <c r="CP1903" s="9"/>
      <c r="CQ1903" s="9"/>
      <c r="CR1903" s="9" t="str">
        <f t="shared" si="3407"/>
        <v/>
      </c>
      <c r="CS1903" s="10" t="str">
        <f t="shared" si="3408"/>
        <v/>
      </c>
      <c r="CT1903" s="7"/>
    </row>
    <row r="1904" spans="1:98" ht="15" customHeight="1">
      <c r="A1904" s="250"/>
      <c r="B1904" s="250"/>
      <c r="C1904" s="13"/>
      <c r="D1904" s="250"/>
      <c r="E1904" s="250"/>
      <c r="G1904" s="14"/>
      <c r="H1904" s="250"/>
      <c r="I1904" s="250"/>
      <c r="J1904" s="33"/>
      <c r="K1904" s="250"/>
      <c r="L1904" s="250"/>
      <c r="M1904" s="250"/>
      <c r="N1904" s="250"/>
      <c r="O1904" s="250"/>
      <c r="P1904" s="250"/>
      <c r="Q1904" s="13"/>
      <c r="R1904" s="250"/>
      <c r="S1904" s="250"/>
      <c r="U1904" s="14"/>
      <c r="V1904" s="250"/>
      <c r="W1904" s="250"/>
      <c r="X1904" s="33"/>
      <c r="Y1904" s="250"/>
      <c r="Z1904" s="250"/>
      <c r="AA1904" s="250"/>
      <c r="AC1904" s="277"/>
      <c r="AD1904" s="250"/>
      <c r="AE1904" s="13"/>
      <c r="AF1904" s="250"/>
      <c r="AG1904" s="250"/>
      <c r="AI1904" s="14"/>
      <c r="AJ1904" s="250"/>
      <c r="AK1904" s="250"/>
      <c r="AL1904" s="33"/>
      <c r="AM1904" s="250"/>
      <c r="AN1904" s="250"/>
      <c r="AO1904" s="250"/>
      <c r="AP1904" s="250"/>
      <c r="AQ1904" s="250"/>
      <c r="AR1904" s="15"/>
      <c r="AS1904" s="9"/>
      <c r="AT1904" s="9" t="str">
        <f t="shared" si="3389"/>
        <v/>
      </c>
      <c r="AU1904" s="9"/>
      <c r="AV1904" s="9" t="str">
        <f t="shared" si="3390"/>
        <v/>
      </c>
      <c r="AW1904" s="9"/>
      <c r="AX1904" s="9" t="str">
        <f t="shared" si="3391"/>
        <v/>
      </c>
      <c r="AY1904" s="9"/>
      <c r="AZ1904" s="62"/>
      <c r="BA1904" s="9"/>
      <c r="BB1904" s="9" t="str">
        <f t="shared" si="3392"/>
        <v/>
      </c>
      <c r="BC1904" s="10" t="str">
        <f t="shared" si="3393"/>
        <v/>
      </c>
      <c r="BE1904" s="250"/>
      <c r="BF1904" s="15"/>
      <c r="BG1904" s="9"/>
      <c r="BH1904" s="9" t="str">
        <f t="shared" si="3394"/>
        <v/>
      </c>
      <c r="BI1904" s="73"/>
      <c r="BJ1904" s="9" t="str">
        <f t="shared" si="3395"/>
        <v/>
      </c>
      <c r="BK1904" s="9"/>
      <c r="BL1904" s="9" t="str">
        <f t="shared" si="3396"/>
        <v/>
      </c>
      <c r="BM1904" s="9"/>
      <c r="BN1904" s="9"/>
      <c r="BO1904" s="9" t="str">
        <f t="shared" si="3397"/>
        <v/>
      </c>
      <c r="BP1904" s="10" t="str">
        <f t="shared" si="3398"/>
        <v/>
      </c>
      <c r="BQ1904" s="7"/>
      <c r="BS1904" s="250"/>
      <c r="BT1904" s="15"/>
      <c r="BU1904" s="9"/>
      <c r="BV1904" s="9" t="str">
        <f t="shared" si="3399"/>
        <v/>
      </c>
      <c r="BW1904" s="9"/>
      <c r="BX1904" s="9" t="str">
        <f t="shared" si="3400"/>
        <v/>
      </c>
      <c r="BY1904" s="9"/>
      <c r="BZ1904" s="9" t="str">
        <f t="shared" si="3401"/>
        <v/>
      </c>
      <c r="CA1904" s="9"/>
      <c r="CB1904" s="9"/>
      <c r="CC1904" s="9"/>
      <c r="CD1904" s="9" t="str">
        <f t="shared" si="3402"/>
        <v/>
      </c>
      <c r="CE1904" s="10" t="str">
        <f t="shared" si="3403"/>
        <v/>
      </c>
      <c r="CF1904" s="7"/>
      <c r="CH1904" s="15"/>
      <c r="CI1904" s="9"/>
      <c r="CJ1904" s="9" t="str">
        <f t="shared" si="3404"/>
        <v/>
      </c>
      <c r="CK1904" s="9"/>
      <c r="CL1904" s="9" t="str">
        <f t="shared" si="3405"/>
        <v/>
      </c>
      <c r="CM1904" s="9"/>
      <c r="CN1904" s="9" t="str">
        <f t="shared" si="3406"/>
        <v/>
      </c>
      <c r="CO1904" s="9"/>
      <c r="CP1904" s="9"/>
      <c r="CQ1904" s="9"/>
      <c r="CR1904" s="9" t="str">
        <f t="shared" si="3407"/>
        <v/>
      </c>
      <c r="CS1904" s="10" t="str">
        <f t="shared" si="3408"/>
        <v/>
      </c>
      <c r="CT1904" s="7"/>
    </row>
    <row r="1905" spans="1:98" ht="15" customHeight="1">
      <c r="A1905" s="250"/>
      <c r="B1905" s="250"/>
      <c r="C1905" s="13"/>
      <c r="D1905" s="250"/>
      <c r="E1905" s="250"/>
      <c r="G1905" s="14"/>
      <c r="H1905" s="250"/>
      <c r="I1905" s="250"/>
      <c r="J1905" s="33"/>
      <c r="K1905" s="250"/>
      <c r="L1905" s="250"/>
      <c r="M1905" s="250"/>
      <c r="N1905" s="250"/>
      <c r="O1905" s="250"/>
      <c r="P1905" s="250"/>
      <c r="Q1905" s="13"/>
      <c r="R1905" s="250"/>
      <c r="S1905" s="250"/>
      <c r="U1905" s="14"/>
      <c r="V1905" s="250"/>
      <c r="W1905" s="250"/>
      <c r="X1905" s="33"/>
      <c r="Y1905" s="250"/>
      <c r="Z1905" s="250"/>
      <c r="AA1905" s="250"/>
      <c r="AC1905" s="277"/>
      <c r="AD1905" s="250"/>
      <c r="AE1905" s="13"/>
      <c r="AF1905" s="250"/>
      <c r="AG1905" s="250"/>
      <c r="AI1905" s="14"/>
      <c r="AJ1905" s="250"/>
      <c r="AK1905" s="250"/>
      <c r="AL1905" s="33"/>
      <c r="AM1905" s="250"/>
      <c r="AN1905" s="250"/>
      <c r="AO1905" s="250"/>
      <c r="AP1905" s="250"/>
      <c r="AQ1905" s="250"/>
      <c r="AR1905" s="15"/>
      <c r="AS1905" s="9"/>
      <c r="AT1905" s="9" t="str">
        <f t="shared" si="3389"/>
        <v/>
      </c>
      <c r="AU1905" s="9"/>
      <c r="AV1905" s="9" t="str">
        <f t="shared" si="3390"/>
        <v/>
      </c>
      <c r="AW1905" s="9"/>
      <c r="AX1905" s="9" t="str">
        <f t="shared" si="3391"/>
        <v/>
      </c>
      <c r="AY1905" s="9"/>
      <c r="AZ1905" s="62"/>
      <c r="BA1905" s="9"/>
      <c r="BB1905" s="9" t="str">
        <f t="shared" si="3392"/>
        <v/>
      </c>
      <c r="BC1905" s="10" t="str">
        <f t="shared" si="3393"/>
        <v/>
      </c>
      <c r="BE1905" s="250"/>
      <c r="BF1905" s="15"/>
      <c r="BG1905" s="9"/>
      <c r="BH1905" s="9" t="str">
        <f t="shared" si="3394"/>
        <v/>
      </c>
      <c r="BI1905" s="73"/>
      <c r="BJ1905" s="9" t="str">
        <f t="shared" si="3395"/>
        <v/>
      </c>
      <c r="BK1905" s="9"/>
      <c r="BL1905" s="9" t="str">
        <f t="shared" si="3396"/>
        <v/>
      </c>
      <c r="BM1905" s="9"/>
      <c r="BN1905" s="9"/>
      <c r="BO1905" s="9" t="str">
        <f t="shared" si="3397"/>
        <v/>
      </c>
      <c r="BP1905" s="10" t="str">
        <f t="shared" si="3398"/>
        <v/>
      </c>
      <c r="BQ1905" s="7"/>
      <c r="BS1905" s="250"/>
      <c r="BT1905" s="15"/>
      <c r="BU1905" s="9"/>
      <c r="BV1905" s="9" t="str">
        <f t="shared" si="3399"/>
        <v/>
      </c>
      <c r="BW1905" s="9"/>
      <c r="BX1905" s="9" t="str">
        <f t="shared" si="3400"/>
        <v/>
      </c>
      <c r="BY1905" s="9"/>
      <c r="BZ1905" s="9" t="str">
        <f t="shared" si="3401"/>
        <v/>
      </c>
      <c r="CA1905" s="9"/>
      <c r="CB1905" s="9"/>
      <c r="CC1905" s="9"/>
      <c r="CD1905" s="9" t="str">
        <f t="shared" si="3402"/>
        <v/>
      </c>
      <c r="CE1905" s="10" t="str">
        <f t="shared" si="3403"/>
        <v/>
      </c>
      <c r="CF1905" s="7"/>
      <c r="CH1905" s="15"/>
      <c r="CI1905" s="9"/>
      <c r="CJ1905" s="9" t="str">
        <f t="shared" si="3404"/>
        <v/>
      </c>
      <c r="CK1905" s="9"/>
      <c r="CL1905" s="9" t="str">
        <f t="shared" si="3405"/>
        <v/>
      </c>
      <c r="CM1905" s="9"/>
      <c r="CN1905" s="9" t="str">
        <f t="shared" si="3406"/>
        <v/>
      </c>
      <c r="CO1905" s="9"/>
      <c r="CP1905" s="9"/>
      <c r="CQ1905" s="9"/>
      <c r="CR1905" s="9" t="str">
        <f t="shared" si="3407"/>
        <v/>
      </c>
      <c r="CS1905" s="10" t="str">
        <f t="shared" si="3408"/>
        <v/>
      </c>
      <c r="CT1905" s="7"/>
    </row>
    <row r="1906" spans="1:98" ht="15" customHeight="1">
      <c r="A1906" s="250"/>
      <c r="B1906" s="250"/>
      <c r="C1906" s="13"/>
      <c r="D1906" s="250"/>
      <c r="E1906" s="250"/>
      <c r="G1906" s="14"/>
      <c r="H1906" s="250"/>
      <c r="I1906" s="250"/>
      <c r="J1906" s="33"/>
      <c r="K1906" s="250"/>
      <c r="L1906" s="250"/>
      <c r="M1906" s="250"/>
      <c r="N1906" s="250"/>
      <c r="O1906" s="250"/>
      <c r="P1906" s="250"/>
      <c r="Q1906" s="13"/>
      <c r="R1906" s="250"/>
      <c r="S1906" s="250"/>
      <c r="U1906" s="14"/>
      <c r="V1906" s="250"/>
      <c r="W1906" s="250"/>
      <c r="X1906" s="33"/>
      <c r="Y1906" s="250"/>
      <c r="Z1906" s="250"/>
      <c r="AA1906" s="250"/>
      <c r="AC1906" s="277"/>
      <c r="AD1906" s="250"/>
      <c r="AE1906" s="13"/>
      <c r="AF1906" s="250"/>
      <c r="AG1906" s="250"/>
      <c r="AI1906" s="14"/>
      <c r="AJ1906" s="250"/>
      <c r="AK1906" s="250"/>
      <c r="AL1906" s="33"/>
      <c r="AM1906" s="250"/>
      <c r="AN1906" s="250"/>
      <c r="AO1906" s="250"/>
      <c r="AP1906" s="250"/>
      <c r="AQ1906" s="250"/>
      <c r="AR1906" s="15"/>
      <c r="AS1906" s="9"/>
      <c r="AT1906" s="9" t="str">
        <f t="shared" si="3389"/>
        <v/>
      </c>
      <c r="AU1906" s="9"/>
      <c r="AV1906" s="9" t="str">
        <f t="shared" si="3390"/>
        <v/>
      </c>
      <c r="AW1906" s="9"/>
      <c r="AX1906" s="9" t="str">
        <f t="shared" si="3391"/>
        <v/>
      </c>
      <c r="AY1906" s="9"/>
      <c r="AZ1906" s="62"/>
      <c r="BA1906" s="9"/>
      <c r="BB1906" s="9" t="str">
        <f t="shared" si="3392"/>
        <v/>
      </c>
      <c r="BC1906" s="10" t="str">
        <f t="shared" si="3393"/>
        <v/>
      </c>
      <c r="BE1906" s="250"/>
      <c r="BF1906" s="15"/>
      <c r="BG1906" s="9"/>
      <c r="BH1906" s="9" t="str">
        <f t="shared" si="3394"/>
        <v/>
      </c>
      <c r="BI1906" s="73"/>
      <c r="BJ1906" s="9" t="str">
        <f t="shared" si="3395"/>
        <v/>
      </c>
      <c r="BK1906" s="9"/>
      <c r="BL1906" s="9" t="str">
        <f t="shared" si="3396"/>
        <v/>
      </c>
      <c r="BM1906" s="9"/>
      <c r="BN1906" s="9"/>
      <c r="BO1906" s="9" t="str">
        <f t="shared" si="3397"/>
        <v/>
      </c>
      <c r="BP1906" s="10" t="str">
        <f t="shared" si="3398"/>
        <v/>
      </c>
      <c r="BQ1906" s="7"/>
      <c r="BS1906" s="250"/>
      <c r="BT1906" s="15"/>
      <c r="BU1906" s="9"/>
      <c r="BV1906" s="9" t="str">
        <f t="shared" si="3399"/>
        <v/>
      </c>
      <c r="BW1906" s="9"/>
      <c r="BX1906" s="9" t="str">
        <f t="shared" si="3400"/>
        <v/>
      </c>
      <c r="BY1906" s="9"/>
      <c r="BZ1906" s="9" t="str">
        <f t="shared" si="3401"/>
        <v/>
      </c>
      <c r="CA1906" s="9"/>
      <c r="CB1906" s="9"/>
      <c r="CC1906" s="9"/>
      <c r="CD1906" s="9" t="str">
        <f t="shared" si="3402"/>
        <v/>
      </c>
      <c r="CE1906" s="10" t="str">
        <f t="shared" si="3403"/>
        <v/>
      </c>
      <c r="CF1906" s="7"/>
      <c r="CH1906" s="15"/>
      <c r="CI1906" s="9"/>
      <c r="CJ1906" s="9" t="str">
        <f t="shared" si="3404"/>
        <v/>
      </c>
      <c r="CK1906" s="9"/>
      <c r="CL1906" s="9" t="str">
        <f t="shared" si="3405"/>
        <v/>
      </c>
      <c r="CM1906" s="9"/>
      <c r="CN1906" s="9" t="str">
        <f t="shared" si="3406"/>
        <v/>
      </c>
      <c r="CO1906" s="9"/>
      <c r="CP1906" s="9"/>
      <c r="CQ1906" s="9"/>
      <c r="CR1906" s="9" t="str">
        <f t="shared" si="3407"/>
        <v/>
      </c>
      <c r="CS1906" s="10" t="str">
        <f t="shared" si="3408"/>
        <v/>
      </c>
      <c r="CT1906" s="7"/>
    </row>
    <row r="1907" spans="1:98" ht="15" customHeight="1">
      <c r="A1907" s="250"/>
      <c r="B1907" s="250"/>
      <c r="C1907" s="13"/>
      <c r="D1907" s="250"/>
      <c r="E1907" s="250"/>
      <c r="G1907" s="14"/>
      <c r="H1907" s="250"/>
      <c r="I1907" s="250"/>
      <c r="J1907" s="33"/>
      <c r="K1907" s="250"/>
      <c r="L1907" s="250"/>
      <c r="M1907" s="250"/>
      <c r="N1907" s="250"/>
      <c r="O1907" s="250"/>
      <c r="P1907" s="250"/>
      <c r="Q1907" s="13"/>
      <c r="R1907" s="250"/>
      <c r="S1907" s="250"/>
      <c r="U1907" s="14"/>
      <c r="V1907" s="250"/>
      <c r="W1907" s="250"/>
      <c r="X1907" s="33"/>
      <c r="Y1907" s="250"/>
      <c r="Z1907" s="250"/>
      <c r="AA1907" s="250"/>
      <c r="AC1907" s="277"/>
      <c r="AD1907" s="250"/>
      <c r="AE1907" s="13"/>
      <c r="AF1907" s="250"/>
      <c r="AG1907" s="250"/>
      <c r="AI1907" s="14"/>
      <c r="AJ1907" s="250"/>
      <c r="AK1907" s="250"/>
      <c r="AL1907" s="33"/>
      <c r="AM1907" s="250"/>
      <c r="AN1907" s="250"/>
      <c r="AO1907" s="250"/>
      <c r="AP1907" s="250"/>
      <c r="AQ1907" s="250"/>
      <c r="AR1907" s="15"/>
      <c r="AS1907" s="9"/>
      <c r="AT1907" s="9" t="str">
        <f t="shared" si="3389"/>
        <v/>
      </c>
      <c r="AU1907" s="9"/>
      <c r="AV1907" s="9" t="str">
        <f t="shared" si="3390"/>
        <v/>
      </c>
      <c r="AW1907" s="9"/>
      <c r="AX1907" s="9" t="str">
        <f t="shared" si="3391"/>
        <v/>
      </c>
      <c r="AY1907" s="9"/>
      <c r="AZ1907" s="62"/>
      <c r="BA1907" s="9"/>
      <c r="BB1907" s="9" t="str">
        <f t="shared" si="3392"/>
        <v/>
      </c>
      <c r="BC1907" s="10" t="str">
        <f t="shared" si="3393"/>
        <v/>
      </c>
      <c r="BE1907" s="250"/>
      <c r="BF1907" s="15"/>
      <c r="BG1907" s="9"/>
      <c r="BH1907" s="9" t="str">
        <f t="shared" si="3394"/>
        <v/>
      </c>
      <c r="BI1907" s="73"/>
      <c r="BJ1907" s="9" t="str">
        <f t="shared" si="3395"/>
        <v/>
      </c>
      <c r="BK1907" s="9"/>
      <c r="BL1907" s="9" t="str">
        <f t="shared" si="3396"/>
        <v/>
      </c>
      <c r="BM1907" s="9"/>
      <c r="BN1907" s="9"/>
      <c r="BO1907" s="9" t="str">
        <f t="shared" si="3397"/>
        <v/>
      </c>
      <c r="BP1907" s="10" t="str">
        <f t="shared" si="3398"/>
        <v/>
      </c>
      <c r="BQ1907" s="7"/>
      <c r="BS1907" s="250"/>
      <c r="BT1907" s="15"/>
      <c r="BU1907" s="9"/>
      <c r="BV1907" s="9" t="str">
        <f t="shared" si="3399"/>
        <v/>
      </c>
      <c r="BW1907" s="9"/>
      <c r="BX1907" s="9" t="str">
        <f t="shared" si="3400"/>
        <v/>
      </c>
      <c r="BY1907" s="9"/>
      <c r="BZ1907" s="9" t="str">
        <f t="shared" si="3401"/>
        <v/>
      </c>
      <c r="CA1907" s="9"/>
      <c r="CB1907" s="9"/>
      <c r="CC1907" s="9"/>
      <c r="CD1907" s="9" t="str">
        <f t="shared" si="3402"/>
        <v/>
      </c>
      <c r="CE1907" s="10" t="str">
        <f t="shared" si="3403"/>
        <v/>
      </c>
      <c r="CF1907" s="7"/>
      <c r="CH1907" s="15"/>
      <c r="CI1907" s="9"/>
      <c r="CJ1907" s="9" t="str">
        <f t="shared" si="3404"/>
        <v/>
      </c>
      <c r="CK1907" s="9"/>
      <c r="CL1907" s="9" t="str">
        <f t="shared" si="3405"/>
        <v/>
      </c>
      <c r="CM1907" s="9"/>
      <c r="CN1907" s="9" t="str">
        <f t="shared" si="3406"/>
        <v/>
      </c>
      <c r="CO1907" s="9"/>
      <c r="CP1907" s="9"/>
      <c r="CQ1907" s="9"/>
      <c r="CR1907" s="9" t="str">
        <f t="shared" si="3407"/>
        <v/>
      </c>
      <c r="CS1907" s="10" t="str">
        <f t="shared" si="3408"/>
        <v/>
      </c>
      <c r="CT1907" s="7"/>
    </row>
    <row r="1908" spans="1:98" ht="15" customHeight="1">
      <c r="A1908" s="250"/>
      <c r="B1908" s="250"/>
      <c r="C1908" s="13"/>
      <c r="D1908" s="250"/>
      <c r="E1908" s="250"/>
      <c r="G1908" s="14"/>
      <c r="H1908" s="250"/>
      <c r="I1908" s="250"/>
      <c r="J1908" s="33"/>
      <c r="K1908" s="250"/>
      <c r="L1908" s="250"/>
      <c r="M1908" s="250"/>
      <c r="N1908" s="250"/>
      <c r="O1908" s="250"/>
      <c r="P1908" s="250"/>
      <c r="Q1908" s="13"/>
      <c r="R1908" s="250"/>
      <c r="S1908" s="250"/>
      <c r="U1908" s="14"/>
      <c r="V1908" s="250"/>
      <c r="W1908" s="250"/>
      <c r="X1908" s="33"/>
      <c r="Y1908" s="250"/>
      <c r="Z1908" s="250"/>
      <c r="AA1908" s="250"/>
      <c r="AC1908" s="277"/>
      <c r="AD1908" s="250"/>
      <c r="AE1908" s="13"/>
      <c r="AF1908" s="250"/>
      <c r="AG1908" s="250"/>
      <c r="AI1908" s="14"/>
      <c r="AJ1908" s="250"/>
      <c r="AK1908" s="250"/>
      <c r="AL1908" s="33"/>
      <c r="AM1908" s="250"/>
      <c r="AN1908" s="250"/>
      <c r="AO1908" s="250"/>
      <c r="AP1908" s="250"/>
      <c r="AQ1908" s="250"/>
      <c r="AR1908" s="15"/>
      <c r="AS1908" s="9"/>
      <c r="AT1908" s="9" t="str">
        <f t="shared" si="3389"/>
        <v/>
      </c>
      <c r="AU1908" s="9"/>
      <c r="AV1908" s="9" t="str">
        <f t="shared" si="3390"/>
        <v/>
      </c>
      <c r="AW1908" s="9"/>
      <c r="AX1908" s="9" t="str">
        <f t="shared" si="3391"/>
        <v/>
      </c>
      <c r="AY1908" s="9"/>
      <c r="AZ1908" s="62"/>
      <c r="BA1908" s="9"/>
      <c r="BB1908" s="9" t="str">
        <f t="shared" si="3392"/>
        <v/>
      </c>
      <c r="BC1908" s="10" t="str">
        <f t="shared" si="3393"/>
        <v/>
      </c>
      <c r="BE1908" s="250"/>
      <c r="BF1908" s="15"/>
      <c r="BG1908" s="9"/>
      <c r="BH1908" s="9" t="str">
        <f t="shared" si="3394"/>
        <v/>
      </c>
      <c r="BI1908" s="73"/>
      <c r="BJ1908" s="9" t="str">
        <f t="shared" si="3395"/>
        <v/>
      </c>
      <c r="BK1908" s="9"/>
      <c r="BL1908" s="9" t="str">
        <f t="shared" si="3396"/>
        <v/>
      </c>
      <c r="BM1908" s="9"/>
      <c r="BN1908" s="9"/>
      <c r="BO1908" s="9" t="str">
        <f t="shared" si="3397"/>
        <v/>
      </c>
      <c r="BP1908" s="10" t="str">
        <f t="shared" si="3398"/>
        <v/>
      </c>
      <c r="BQ1908" s="7"/>
      <c r="BS1908" s="250"/>
      <c r="BT1908" s="15"/>
      <c r="BU1908" s="9"/>
      <c r="BV1908" s="9" t="str">
        <f t="shared" si="3399"/>
        <v/>
      </c>
      <c r="BW1908" s="9"/>
      <c r="BX1908" s="9" t="str">
        <f t="shared" si="3400"/>
        <v/>
      </c>
      <c r="BY1908" s="9"/>
      <c r="BZ1908" s="9" t="str">
        <f t="shared" si="3401"/>
        <v/>
      </c>
      <c r="CA1908" s="9"/>
      <c r="CB1908" s="9"/>
      <c r="CC1908" s="9"/>
      <c r="CD1908" s="9" t="str">
        <f t="shared" si="3402"/>
        <v/>
      </c>
      <c r="CE1908" s="10" t="str">
        <f t="shared" si="3403"/>
        <v/>
      </c>
      <c r="CF1908" s="7"/>
      <c r="CH1908" s="15"/>
      <c r="CI1908" s="9"/>
      <c r="CJ1908" s="9" t="str">
        <f t="shared" si="3404"/>
        <v/>
      </c>
      <c r="CK1908" s="9"/>
      <c r="CL1908" s="9" t="str">
        <f t="shared" si="3405"/>
        <v/>
      </c>
      <c r="CM1908" s="9"/>
      <c r="CN1908" s="9" t="str">
        <f t="shared" si="3406"/>
        <v/>
      </c>
      <c r="CO1908" s="9"/>
      <c r="CP1908" s="9"/>
      <c r="CQ1908" s="9"/>
      <c r="CR1908" s="9" t="str">
        <f t="shared" si="3407"/>
        <v/>
      </c>
      <c r="CS1908" s="10" t="str">
        <f t="shared" si="3408"/>
        <v/>
      </c>
      <c r="CT1908" s="7"/>
    </row>
    <row r="1909" spans="1:98" ht="15" customHeight="1">
      <c r="A1909" s="250"/>
      <c r="B1909" s="250"/>
      <c r="C1909" s="13"/>
      <c r="D1909" s="250"/>
      <c r="E1909" s="250"/>
      <c r="G1909" s="14"/>
      <c r="H1909" s="250"/>
      <c r="I1909" s="250"/>
      <c r="J1909" s="33"/>
      <c r="K1909" s="250"/>
      <c r="L1909" s="250"/>
      <c r="M1909" s="250"/>
      <c r="N1909" s="250"/>
      <c r="O1909" s="250"/>
      <c r="P1909" s="250"/>
      <c r="Q1909" s="13"/>
      <c r="R1909" s="250"/>
      <c r="S1909" s="250"/>
      <c r="U1909" s="14"/>
      <c r="V1909" s="250"/>
      <c r="W1909" s="250"/>
      <c r="X1909" s="33"/>
      <c r="Y1909" s="250"/>
      <c r="Z1909" s="250"/>
      <c r="AA1909" s="250"/>
      <c r="AC1909" s="277"/>
      <c r="AD1909" s="250"/>
      <c r="AE1909" s="13"/>
      <c r="AF1909" s="250"/>
      <c r="AG1909" s="250"/>
      <c r="AI1909" s="14"/>
      <c r="AJ1909" s="250"/>
      <c r="AK1909" s="250"/>
      <c r="AL1909" s="33"/>
      <c r="AM1909" s="250"/>
      <c r="AN1909" s="250"/>
      <c r="AO1909" s="250"/>
      <c r="AP1909" s="250"/>
      <c r="AQ1909" s="250"/>
      <c r="AR1909" s="15"/>
      <c r="AS1909" s="9"/>
      <c r="AT1909" s="9" t="str">
        <f t="shared" si="3389"/>
        <v/>
      </c>
      <c r="AU1909" s="9"/>
      <c r="AV1909" s="9" t="str">
        <f t="shared" si="3390"/>
        <v/>
      </c>
      <c r="AW1909" s="9"/>
      <c r="AX1909" s="9" t="str">
        <f t="shared" si="3391"/>
        <v/>
      </c>
      <c r="AY1909" s="9"/>
      <c r="AZ1909" s="62"/>
      <c r="BA1909" s="9"/>
      <c r="BB1909" s="9" t="str">
        <f t="shared" si="3392"/>
        <v/>
      </c>
      <c r="BC1909" s="10" t="str">
        <f t="shared" si="3393"/>
        <v/>
      </c>
      <c r="BE1909" s="250"/>
      <c r="BF1909" s="15"/>
      <c r="BG1909" s="9"/>
      <c r="BH1909" s="9" t="str">
        <f t="shared" si="3394"/>
        <v/>
      </c>
      <c r="BI1909" s="73"/>
      <c r="BJ1909" s="9" t="str">
        <f t="shared" si="3395"/>
        <v/>
      </c>
      <c r="BK1909" s="9"/>
      <c r="BL1909" s="9" t="str">
        <f t="shared" si="3396"/>
        <v/>
      </c>
      <c r="BM1909" s="9"/>
      <c r="BN1909" s="9"/>
      <c r="BO1909" s="9" t="str">
        <f t="shared" si="3397"/>
        <v/>
      </c>
      <c r="BP1909" s="10" t="str">
        <f t="shared" si="3398"/>
        <v/>
      </c>
      <c r="BQ1909" s="7"/>
      <c r="BS1909" s="250"/>
      <c r="BT1909" s="15"/>
      <c r="BU1909" s="9"/>
      <c r="BV1909" s="9" t="str">
        <f t="shared" si="3399"/>
        <v/>
      </c>
      <c r="BW1909" s="9"/>
      <c r="BX1909" s="9" t="str">
        <f t="shared" si="3400"/>
        <v/>
      </c>
      <c r="BY1909" s="9"/>
      <c r="BZ1909" s="9" t="str">
        <f t="shared" si="3401"/>
        <v/>
      </c>
      <c r="CA1909" s="9"/>
      <c r="CB1909" s="9"/>
      <c r="CC1909" s="9"/>
      <c r="CD1909" s="9" t="str">
        <f t="shared" si="3402"/>
        <v/>
      </c>
      <c r="CE1909" s="10" t="str">
        <f t="shared" si="3403"/>
        <v/>
      </c>
      <c r="CF1909" s="7"/>
      <c r="CH1909" s="15"/>
      <c r="CI1909" s="9"/>
      <c r="CJ1909" s="9" t="str">
        <f t="shared" si="3404"/>
        <v/>
      </c>
      <c r="CK1909" s="9"/>
      <c r="CL1909" s="9" t="str">
        <f t="shared" si="3405"/>
        <v/>
      </c>
      <c r="CM1909" s="9"/>
      <c r="CN1909" s="9" t="str">
        <f t="shared" si="3406"/>
        <v/>
      </c>
      <c r="CO1909" s="9"/>
      <c r="CP1909" s="9"/>
      <c r="CQ1909" s="9"/>
      <c r="CR1909" s="9" t="str">
        <f t="shared" si="3407"/>
        <v/>
      </c>
      <c r="CS1909" s="10" t="str">
        <f t="shared" si="3408"/>
        <v/>
      </c>
      <c r="CT1909" s="7"/>
    </row>
    <row r="1910" spans="1:98" ht="15" customHeight="1">
      <c r="A1910" s="250"/>
      <c r="B1910" s="250"/>
      <c r="C1910" s="13"/>
      <c r="D1910" s="250"/>
      <c r="E1910" s="250"/>
      <c r="G1910" s="14"/>
      <c r="H1910" s="250"/>
      <c r="I1910" s="250"/>
      <c r="J1910" s="33"/>
      <c r="K1910" s="250"/>
      <c r="L1910" s="250"/>
      <c r="M1910" s="250"/>
      <c r="N1910" s="250"/>
      <c r="O1910" s="250"/>
      <c r="P1910" s="250"/>
      <c r="Q1910" s="13"/>
      <c r="R1910" s="250"/>
      <c r="S1910" s="250"/>
      <c r="U1910" s="14"/>
      <c r="V1910" s="250"/>
      <c r="W1910" s="250"/>
      <c r="X1910" s="33"/>
      <c r="Y1910" s="250"/>
      <c r="Z1910" s="250"/>
      <c r="AA1910" s="250"/>
      <c r="AC1910" s="277"/>
      <c r="AD1910" s="250"/>
      <c r="AE1910" s="13"/>
      <c r="AF1910" s="250"/>
      <c r="AG1910" s="250"/>
      <c r="AI1910" s="14"/>
      <c r="AJ1910" s="250"/>
      <c r="AK1910" s="250"/>
      <c r="AL1910" s="33"/>
      <c r="AM1910" s="250"/>
      <c r="AN1910" s="250"/>
      <c r="AO1910" s="250"/>
      <c r="AP1910" s="250"/>
      <c r="AQ1910" s="250"/>
      <c r="AR1910" s="15"/>
      <c r="AS1910" s="9"/>
      <c r="AT1910" s="9" t="str">
        <f t="shared" si="3389"/>
        <v/>
      </c>
      <c r="AU1910" s="9"/>
      <c r="AV1910" s="9" t="str">
        <f t="shared" si="3390"/>
        <v/>
      </c>
      <c r="AW1910" s="9"/>
      <c r="AX1910" s="9" t="str">
        <f t="shared" si="3391"/>
        <v/>
      </c>
      <c r="AY1910" s="9"/>
      <c r="AZ1910" s="62"/>
      <c r="BA1910" s="9"/>
      <c r="BB1910" s="9" t="str">
        <f t="shared" si="3392"/>
        <v/>
      </c>
      <c r="BC1910" s="10" t="str">
        <f t="shared" si="3393"/>
        <v/>
      </c>
      <c r="BE1910" s="250"/>
      <c r="BF1910" s="15"/>
      <c r="BG1910" s="9"/>
      <c r="BH1910" s="9" t="str">
        <f t="shared" si="3394"/>
        <v/>
      </c>
      <c r="BI1910" s="73"/>
      <c r="BJ1910" s="9" t="str">
        <f t="shared" si="3395"/>
        <v/>
      </c>
      <c r="BK1910" s="9"/>
      <c r="BL1910" s="9" t="str">
        <f t="shared" si="3396"/>
        <v/>
      </c>
      <c r="BM1910" s="9"/>
      <c r="BN1910" s="9"/>
      <c r="BO1910" s="9" t="str">
        <f t="shared" si="3397"/>
        <v/>
      </c>
      <c r="BP1910" s="10" t="str">
        <f t="shared" si="3398"/>
        <v/>
      </c>
      <c r="BQ1910" s="7"/>
      <c r="BS1910" s="250"/>
      <c r="BT1910" s="15"/>
      <c r="BU1910" s="9"/>
      <c r="BV1910" s="9" t="str">
        <f t="shared" si="3399"/>
        <v/>
      </c>
      <c r="BW1910" s="9"/>
      <c r="BX1910" s="9" t="str">
        <f t="shared" si="3400"/>
        <v/>
      </c>
      <c r="BY1910" s="9"/>
      <c r="BZ1910" s="9" t="str">
        <f t="shared" si="3401"/>
        <v/>
      </c>
      <c r="CA1910" s="9"/>
      <c r="CB1910" s="9"/>
      <c r="CC1910" s="9"/>
      <c r="CD1910" s="9" t="str">
        <f t="shared" si="3402"/>
        <v/>
      </c>
      <c r="CE1910" s="10" t="str">
        <f t="shared" si="3403"/>
        <v/>
      </c>
      <c r="CF1910" s="7"/>
      <c r="CH1910" s="15"/>
      <c r="CI1910" s="9"/>
      <c r="CJ1910" s="9" t="str">
        <f t="shared" si="3404"/>
        <v/>
      </c>
      <c r="CK1910" s="9"/>
      <c r="CL1910" s="9" t="str">
        <f t="shared" si="3405"/>
        <v/>
      </c>
      <c r="CM1910" s="9"/>
      <c r="CN1910" s="9" t="str">
        <f t="shared" si="3406"/>
        <v/>
      </c>
      <c r="CO1910" s="9"/>
      <c r="CP1910" s="9"/>
      <c r="CQ1910" s="9"/>
      <c r="CR1910" s="9" t="str">
        <f t="shared" si="3407"/>
        <v/>
      </c>
      <c r="CS1910" s="10" t="str">
        <f t="shared" si="3408"/>
        <v/>
      </c>
      <c r="CT1910" s="7"/>
    </row>
    <row r="1911" spans="1:98" ht="15" customHeight="1">
      <c r="A1911" s="250"/>
      <c r="B1911" s="250"/>
      <c r="C1911" s="13"/>
      <c r="D1911" s="250"/>
      <c r="E1911" s="250"/>
      <c r="G1911" s="14"/>
      <c r="H1911" s="250"/>
      <c r="I1911" s="250"/>
      <c r="J1911" s="33"/>
      <c r="K1911" s="250"/>
      <c r="L1911" s="250"/>
      <c r="M1911" s="250"/>
      <c r="N1911" s="250"/>
      <c r="O1911" s="250"/>
      <c r="P1911" s="250"/>
      <c r="Q1911" s="13"/>
      <c r="R1911" s="250"/>
      <c r="S1911" s="250"/>
      <c r="U1911" s="14"/>
      <c r="V1911" s="250"/>
      <c r="W1911" s="250"/>
      <c r="X1911" s="33"/>
      <c r="Y1911" s="250"/>
      <c r="Z1911" s="250"/>
      <c r="AA1911" s="250"/>
      <c r="AC1911" s="277"/>
      <c r="AD1911" s="250"/>
      <c r="AE1911" s="13"/>
      <c r="AF1911" s="250"/>
      <c r="AG1911" s="250"/>
      <c r="AI1911" s="14"/>
      <c r="AJ1911" s="250"/>
      <c r="AK1911" s="250"/>
      <c r="AL1911" s="33"/>
      <c r="AM1911" s="250"/>
      <c r="AN1911" s="250"/>
      <c r="AO1911" s="250"/>
      <c r="AP1911" s="250"/>
      <c r="AQ1911" s="250"/>
      <c r="AR1911" s="15"/>
      <c r="AS1911" s="9"/>
      <c r="AT1911" s="9" t="str">
        <f t="shared" si="3389"/>
        <v/>
      </c>
      <c r="AU1911" s="9"/>
      <c r="AV1911" s="9" t="str">
        <f t="shared" si="3390"/>
        <v/>
      </c>
      <c r="AW1911" s="9"/>
      <c r="AX1911" s="9" t="str">
        <f t="shared" si="3391"/>
        <v/>
      </c>
      <c r="AY1911" s="9"/>
      <c r="AZ1911" s="62"/>
      <c r="BA1911" s="9"/>
      <c r="BB1911" s="9" t="str">
        <f t="shared" si="3392"/>
        <v/>
      </c>
      <c r="BC1911" s="10" t="str">
        <f t="shared" si="3393"/>
        <v/>
      </c>
      <c r="BE1911" s="250"/>
      <c r="BF1911" s="15"/>
      <c r="BG1911" s="9"/>
      <c r="BH1911" s="9" t="str">
        <f t="shared" si="3394"/>
        <v/>
      </c>
      <c r="BI1911" s="73"/>
      <c r="BJ1911" s="9" t="str">
        <f t="shared" si="3395"/>
        <v/>
      </c>
      <c r="BK1911" s="9"/>
      <c r="BL1911" s="9" t="str">
        <f t="shared" si="3396"/>
        <v/>
      </c>
      <c r="BM1911" s="9"/>
      <c r="BN1911" s="9"/>
      <c r="BO1911" s="9" t="str">
        <f t="shared" si="3397"/>
        <v/>
      </c>
      <c r="BP1911" s="10" t="str">
        <f t="shared" si="3398"/>
        <v/>
      </c>
      <c r="BQ1911" s="7"/>
      <c r="BS1911" s="250"/>
      <c r="BT1911" s="15"/>
      <c r="BU1911" s="9"/>
      <c r="BV1911" s="9" t="str">
        <f t="shared" si="3399"/>
        <v/>
      </c>
      <c r="BW1911" s="9"/>
      <c r="BX1911" s="9" t="str">
        <f t="shared" si="3400"/>
        <v/>
      </c>
      <c r="BY1911" s="9"/>
      <c r="BZ1911" s="9" t="str">
        <f t="shared" si="3401"/>
        <v/>
      </c>
      <c r="CA1911" s="9"/>
      <c r="CB1911" s="9"/>
      <c r="CC1911" s="9"/>
      <c r="CD1911" s="9" t="str">
        <f t="shared" si="3402"/>
        <v/>
      </c>
      <c r="CE1911" s="10" t="str">
        <f t="shared" si="3403"/>
        <v/>
      </c>
      <c r="CF1911" s="7"/>
      <c r="CH1911" s="15"/>
      <c r="CI1911" s="9"/>
      <c r="CJ1911" s="9" t="str">
        <f t="shared" ref="CJ1911:CJ1929" si="3409">IF(CI1911="","",CI1911-CI1910)</f>
        <v/>
      </c>
      <c r="CK1911" s="9"/>
      <c r="CL1911" s="9" t="str">
        <f t="shared" ref="CL1911:CL1929" si="3410">IF(CK1911="","",CK1911-CK1910)</f>
        <v/>
      </c>
      <c r="CM1911" s="9"/>
      <c r="CN1911" s="9" t="str">
        <f t="shared" ref="CN1911:CN1929" si="3411">IF(CM1911="","",CM1910+CO1910-CM1911)</f>
        <v/>
      </c>
      <c r="CO1911" s="9"/>
      <c r="CP1911" s="9"/>
      <c r="CQ1911" s="9"/>
      <c r="CR1911" s="9" t="str">
        <f t="shared" ref="CR1911:CR1929" si="3412">IF(CQ1911="","",CN1911*CQ1911)</f>
        <v/>
      </c>
      <c r="CS1911" s="10" t="str">
        <f t="shared" ref="CS1911:CS1929" si="3413">IF(CR1911="","",CR1911/(CJ1911*100))</f>
        <v/>
      </c>
      <c r="CT1911" s="7"/>
    </row>
    <row r="1912" spans="1:98" ht="15" customHeight="1">
      <c r="A1912" s="250"/>
      <c r="B1912" s="250"/>
      <c r="C1912" s="13"/>
      <c r="D1912" s="250"/>
      <c r="E1912" s="250"/>
      <c r="G1912" s="14"/>
      <c r="H1912" s="250"/>
      <c r="I1912" s="250"/>
      <c r="J1912" s="33"/>
      <c r="K1912" s="250"/>
      <c r="L1912" s="250"/>
      <c r="M1912" s="250"/>
      <c r="N1912" s="250"/>
      <c r="O1912" s="250"/>
      <c r="P1912" s="250"/>
      <c r="Q1912" s="13"/>
      <c r="R1912" s="250"/>
      <c r="S1912" s="250"/>
      <c r="U1912" s="14"/>
      <c r="V1912" s="250"/>
      <c r="W1912" s="250"/>
      <c r="X1912" s="33"/>
      <c r="Y1912" s="250"/>
      <c r="Z1912" s="250"/>
      <c r="AA1912" s="250"/>
      <c r="AC1912" s="277"/>
      <c r="AD1912" s="250"/>
      <c r="AE1912" s="13"/>
      <c r="AF1912" s="250"/>
      <c r="AG1912" s="250"/>
      <c r="AI1912" s="14"/>
      <c r="AJ1912" s="250"/>
      <c r="AK1912" s="250"/>
      <c r="AL1912" s="33"/>
      <c r="AM1912" s="250"/>
      <c r="AN1912" s="250"/>
      <c r="AO1912" s="250"/>
      <c r="AP1912" s="250"/>
      <c r="AQ1912" s="250"/>
      <c r="AR1912" s="15"/>
      <c r="AS1912" s="9"/>
      <c r="AT1912" s="9" t="str">
        <f t="shared" si="3389"/>
        <v/>
      </c>
      <c r="AU1912" s="9"/>
      <c r="AV1912" s="9" t="str">
        <f t="shared" si="3390"/>
        <v/>
      </c>
      <c r="AW1912" s="9"/>
      <c r="AX1912" s="9" t="str">
        <f t="shared" si="3391"/>
        <v/>
      </c>
      <c r="AY1912" s="9"/>
      <c r="AZ1912" s="62"/>
      <c r="BA1912" s="9"/>
      <c r="BB1912" s="9" t="str">
        <f t="shared" si="3392"/>
        <v/>
      </c>
      <c r="BC1912" s="10" t="str">
        <f t="shared" si="3393"/>
        <v/>
      </c>
      <c r="BE1912" s="250"/>
      <c r="BF1912" s="15"/>
      <c r="BG1912" s="9"/>
      <c r="BH1912" s="9" t="str">
        <f t="shared" si="3394"/>
        <v/>
      </c>
      <c r="BI1912" s="73"/>
      <c r="BJ1912" s="9" t="str">
        <f t="shared" si="3395"/>
        <v/>
      </c>
      <c r="BK1912" s="9"/>
      <c r="BL1912" s="9" t="str">
        <f t="shared" si="3396"/>
        <v/>
      </c>
      <c r="BM1912" s="9"/>
      <c r="BN1912" s="9"/>
      <c r="BO1912" s="9" t="str">
        <f t="shared" si="3397"/>
        <v/>
      </c>
      <c r="BP1912" s="10" t="str">
        <f t="shared" si="3398"/>
        <v/>
      </c>
      <c r="BQ1912" s="7"/>
      <c r="BS1912" s="250"/>
      <c r="BT1912" s="15"/>
      <c r="BU1912" s="9"/>
      <c r="BV1912" s="9" t="str">
        <f t="shared" si="3399"/>
        <v/>
      </c>
      <c r="BW1912" s="9"/>
      <c r="BX1912" s="9" t="str">
        <f t="shared" si="3400"/>
        <v/>
      </c>
      <c r="BY1912" s="9"/>
      <c r="BZ1912" s="9" t="str">
        <f t="shared" si="3401"/>
        <v/>
      </c>
      <c r="CA1912" s="9"/>
      <c r="CB1912" s="9"/>
      <c r="CC1912" s="9"/>
      <c r="CD1912" s="9" t="str">
        <f t="shared" si="3402"/>
        <v/>
      </c>
      <c r="CE1912" s="10" t="str">
        <f t="shared" si="3403"/>
        <v/>
      </c>
      <c r="CF1912" s="7"/>
      <c r="CH1912" s="15"/>
      <c r="CI1912" s="9"/>
      <c r="CJ1912" s="9" t="str">
        <f t="shared" si="3409"/>
        <v/>
      </c>
      <c r="CK1912" s="9"/>
      <c r="CL1912" s="9" t="str">
        <f t="shared" si="3410"/>
        <v/>
      </c>
      <c r="CM1912" s="9"/>
      <c r="CN1912" s="9" t="str">
        <f t="shared" si="3411"/>
        <v/>
      </c>
      <c r="CO1912" s="9"/>
      <c r="CP1912" s="9"/>
      <c r="CQ1912" s="9"/>
      <c r="CR1912" s="9" t="str">
        <f t="shared" si="3412"/>
        <v/>
      </c>
      <c r="CS1912" s="10" t="str">
        <f t="shared" si="3413"/>
        <v/>
      </c>
      <c r="CT1912" s="7"/>
    </row>
    <row r="1913" spans="1:98" ht="15" customHeight="1">
      <c r="A1913" s="250"/>
      <c r="B1913" s="250"/>
      <c r="C1913" s="13"/>
      <c r="D1913" s="250"/>
      <c r="E1913" s="250"/>
      <c r="G1913" s="14"/>
      <c r="H1913" s="250"/>
      <c r="I1913" s="250"/>
      <c r="J1913" s="33"/>
      <c r="K1913" s="250"/>
      <c r="L1913" s="250"/>
      <c r="M1913" s="250"/>
      <c r="N1913" s="250"/>
      <c r="O1913" s="250"/>
      <c r="P1913" s="250"/>
      <c r="Q1913" s="13"/>
      <c r="R1913" s="250"/>
      <c r="S1913" s="250"/>
      <c r="U1913" s="14"/>
      <c r="V1913" s="250"/>
      <c r="W1913" s="250"/>
      <c r="X1913" s="33"/>
      <c r="Y1913" s="250"/>
      <c r="Z1913" s="250"/>
      <c r="AA1913" s="250"/>
      <c r="AC1913" s="277"/>
      <c r="AD1913" s="250"/>
      <c r="AE1913" s="13"/>
      <c r="AF1913" s="250"/>
      <c r="AG1913" s="250"/>
      <c r="AI1913" s="14"/>
      <c r="AJ1913" s="250"/>
      <c r="AK1913" s="250"/>
      <c r="AL1913" s="33"/>
      <c r="AM1913" s="250"/>
      <c r="AN1913" s="250"/>
      <c r="AO1913" s="250"/>
      <c r="AP1913" s="250"/>
      <c r="AQ1913" s="250"/>
      <c r="AR1913" s="15"/>
      <c r="AS1913" s="9"/>
      <c r="AT1913" s="9" t="str">
        <f t="shared" si="3389"/>
        <v/>
      </c>
      <c r="AU1913" s="9"/>
      <c r="AV1913" s="9" t="str">
        <f t="shared" si="3390"/>
        <v/>
      </c>
      <c r="AW1913" s="9"/>
      <c r="AX1913" s="9" t="str">
        <f t="shared" si="3391"/>
        <v/>
      </c>
      <c r="AY1913" s="9"/>
      <c r="AZ1913" s="62"/>
      <c r="BA1913" s="9"/>
      <c r="BB1913" s="9" t="str">
        <f t="shared" si="3392"/>
        <v/>
      </c>
      <c r="BC1913" s="10" t="str">
        <f t="shared" si="3393"/>
        <v/>
      </c>
      <c r="BE1913" s="250"/>
      <c r="BF1913" s="15"/>
      <c r="BG1913" s="9"/>
      <c r="BH1913" s="9" t="str">
        <f t="shared" si="3394"/>
        <v/>
      </c>
      <c r="BI1913" s="73"/>
      <c r="BJ1913" s="9" t="str">
        <f t="shared" si="3395"/>
        <v/>
      </c>
      <c r="BK1913" s="9"/>
      <c r="BL1913" s="9" t="str">
        <f t="shared" si="3396"/>
        <v/>
      </c>
      <c r="BM1913" s="9"/>
      <c r="BN1913" s="9"/>
      <c r="BO1913" s="9" t="str">
        <f t="shared" si="3397"/>
        <v/>
      </c>
      <c r="BP1913" s="10" t="str">
        <f t="shared" si="3398"/>
        <v/>
      </c>
      <c r="BQ1913" s="7"/>
      <c r="BS1913" s="250"/>
      <c r="BT1913" s="15"/>
      <c r="BU1913" s="9"/>
      <c r="BV1913" s="9" t="str">
        <f t="shared" si="3399"/>
        <v/>
      </c>
      <c r="BW1913" s="9"/>
      <c r="BX1913" s="9" t="str">
        <f t="shared" si="3400"/>
        <v/>
      </c>
      <c r="BY1913" s="9"/>
      <c r="BZ1913" s="9" t="str">
        <f t="shared" si="3401"/>
        <v/>
      </c>
      <c r="CA1913" s="9"/>
      <c r="CB1913" s="9"/>
      <c r="CC1913" s="9"/>
      <c r="CD1913" s="9" t="str">
        <f t="shared" si="3402"/>
        <v/>
      </c>
      <c r="CE1913" s="10" t="str">
        <f t="shared" si="3403"/>
        <v/>
      </c>
      <c r="CF1913" s="7"/>
      <c r="CH1913" s="15"/>
      <c r="CI1913" s="9"/>
      <c r="CJ1913" s="9" t="str">
        <f t="shared" si="3409"/>
        <v/>
      </c>
      <c r="CK1913" s="9"/>
      <c r="CL1913" s="9" t="str">
        <f t="shared" si="3410"/>
        <v/>
      </c>
      <c r="CM1913" s="9"/>
      <c r="CN1913" s="9" t="str">
        <f t="shared" si="3411"/>
        <v/>
      </c>
      <c r="CO1913" s="9"/>
      <c r="CP1913" s="9"/>
      <c r="CQ1913" s="9"/>
      <c r="CR1913" s="9" t="str">
        <f t="shared" si="3412"/>
        <v/>
      </c>
      <c r="CS1913" s="10" t="str">
        <f t="shared" si="3413"/>
        <v/>
      </c>
      <c r="CT1913" s="7"/>
    </row>
    <row r="1914" spans="1:98" ht="15" customHeight="1">
      <c r="A1914" s="250"/>
      <c r="B1914" s="250"/>
      <c r="C1914" s="13"/>
      <c r="D1914" s="250"/>
      <c r="E1914" s="250"/>
      <c r="G1914" s="14"/>
      <c r="H1914" s="250"/>
      <c r="I1914" s="250"/>
      <c r="J1914" s="33"/>
      <c r="K1914" s="250"/>
      <c r="L1914" s="250"/>
      <c r="M1914" s="250"/>
      <c r="N1914" s="250"/>
      <c r="O1914" s="250"/>
      <c r="P1914" s="250"/>
      <c r="Q1914" s="13"/>
      <c r="R1914" s="250"/>
      <c r="S1914" s="250"/>
      <c r="U1914" s="14"/>
      <c r="V1914" s="250"/>
      <c r="W1914" s="250"/>
      <c r="X1914" s="33"/>
      <c r="Y1914" s="250"/>
      <c r="Z1914" s="250"/>
      <c r="AA1914" s="250"/>
      <c r="AC1914" s="277"/>
      <c r="AD1914" s="250"/>
      <c r="AE1914" s="13"/>
      <c r="AF1914" s="250"/>
      <c r="AG1914" s="250"/>
      <c r="AI1914" s="14"/>
      <c r="AJ1914" s="250"/>
      <c r="AK1914" s="250"/>
      <c r="AL1914" s="33"/>
      <c r="AM1914" s="250"/>
      <c r="AN1914" s="250"/>
      <c r="AO1914" s="250"/>
      <c r="AP1914" s="250"/>
      <c r="AQ1914" s="250"/>
      <c r="AR1914" s="15"/>
      <c r="AS1914" s="9"/>
      <c r="AT1914" s="9" t="str">
        <f t="shared" si="3389"/>
        <v/>
      </c>
      <c r="AU1914" s="9"/>
      <c r="AV1914" s="9" t="str">
        <f t="shared" si="3390"/>
        <v/>
      </c>
      <c r="AW1914" s="9"/>
      <c r="AX1914" s="9" t="str">
        <f t="shared" si="3391"/>
        <v/>
      </c>
      <c r="AY1914" s="9"/>
      <c r="AZ1914" s="62"/>
      <c r="BA1914" s="9"/>
      <c r="BB1914" s="9" t="str">
        <f t="shared" si="3392"/>
        <v/>
      </c>
      <c r="BC1914" s="10" t="str">
        <f t="shared" si="3393"/>
        <v/>
      </c>
      <c r="BE1914" s="250"/>
      <c r="BF1914" s="15"/>
      <c r="BG1914" s="9"/>
      <c r="BH1914" s="9" t="str">
        <f t="shared" si="3394"/>
        <v/>
      </c>
      <c r="BI1914" s="73"/>
      <c r="BJ1914" s="9" t="str">
        <f t="shared" si="3395"/>
        <v/>
      </c>
      <c r="BK1914" s="9"/>
      <c r="BL1914" s="9" t="str">
        <f t="shared" si="3396"/>
        <v/>
      </c>
      <c r="BM1914" s="9"/>
      <c r="BN1914" s="9"/>
      <c r="BO1914" s="9" t="str">
        <f t="shared" si="3397"/>
        <v/>
      </c>
      <c r="BP1914" s="10" t="str">
        <f t="shared" si="3398"/>
        <v/>
      </c>
      <c r="BQ1914" s="7"/>
      <c r="BS1914" s="250"/>
      <c r="BT1914" s="15"/>
      <c r="BU1914" s="9"/>
      <c r="BV1914" s="9" t="str">
        <f t="shared" si="3399"/>
        <v/>
      </c>
      <c r="BW1914" s="9"/>
      <c r="BX1914" s="9" t="str">
        <f t="shared" si="3400"/>
        <v/>
      </c>
      <c r="BY1914" s="9"/>
      <c r="BZ1914" s="9" t="str">
        <f t="shared" si="3401"/>
        <v/>
      </c>
      <c r="CA1914" s="9"/>
      <c r="CB1914" s="9"/>
      <c r="CC1914" s="9"/>
      <c r="CD1914" s="9" t="str">
        <f t="shared" si="3402"/>
        <v/>
      </c>
      <c r="CE1914" s="10" t="str">
        <f t="shared" si="3403"/>
        <v/>
      </c>
      <c r="CF1914" s="7"/>
      <c r="CH1914" s="15"/>
      <c r="CI1914" s="9"/>
      <c r="CJ1914" s="9" t="str">
        <f t="shared" si="3409"/>
        <v/>
      </c>
      <c r="CK1914" s="9"/>
      <c r="CL1914" s="9" t="str">
        <f t="shared" si="3410"/>
        <v/>
      </c>
      <c r="CM1914" s="9"/>
      <c r="CN1914" s="9" t="str">
        <f t="shared" si="3411"/>
        <v/>
      </c>
      <c r="CO1914" s="9"/>
      <c r="CP1914" s="9"/>
      <c r="CQ1914" s="9"/>
      <c r="CR1914" s="9" t="str">
        <f t="shared" si="3412"/>
        <v/>
      </c>
      <c r="CS1914" s="10" t="str">
        <f t="shared" si="3413"/>
        <v/>
      </c>
      <c r="CT1914" s="7"/>
    </row>
    <row r="1915" spans="1:98" ht="15" customHeight="1">
      <c r="A1915" s="250"/>
      <c r="B1915" s="250"/>
      <c r="C1915" s="13"/>
      <c r="D1915" s="250"/>
      <c r="E1915" s="250"/>
      <c r="G1915" s="14"/>
      <c r="H1915" s="250"/>
      <c r="I1915" s="250"/>
      <c r="J1915" s="33"/>
      <c r="K1915" s="250"/>
      <c r="L1915" s="250"/>
      <c r="M1915" s="250"/>
      <c r="N1915" s="250"/>
      <c r="O1915" s="250"/>
      <c r="P1915" s="250"/>
      <c r="Q1915" s="13"/>
      <c r="R1915" s="250"/>
      <c r="S1915" s="250"/>
      <c r="U1915" s="14"/>
      <c r="V1915" s="250"/>
      <c r="W1915" s="250"/>
      <c r="X1915" s="33"/>
      <c r="Y1915" s="250"/>
      <c r="Z1915" s="250"/>
      <c r="AA1915" s="250"/>
      <c r="AC1915" s="277"/>
      <c r="AD1915" s="250"/>
      <c r="AE1915" s="13"/>
      <c r="AF1915" s="250"/>
      <c r="AG1915" s="250"/>
      <c r="AI1915" s="14"/>
      <c r="AJ1915" s="250"/>
      <c r="AK1915" s="250"/>
      <c r="AL1915" s="33"/>
      <c r="AM1915" s="250"/>
      <c r="AN1915" s="250"/>
      <c r="AO1915" s="250"/>
      <c r="AP1915" s="250"/>
      <c r="AQ1915" s="250"/>
      <c r="AR1915" s="15"/>
      <c r="AS1915" s="9"/>
      <c r="AT1915" s="9" t="str">
        <f t="shared" si="3389"/>
        <v/>
      </c>
      <c r="AU1915" s="9"/>
      <c r="AV1915" s="9" t="str">
        <f t="shared" si="3390"/>
        <v/>
      </c>
      <c r="AW1915" s="9"/>
      <c r="AX1915" s="9" t="str">
        <f t="shared" si="3391"/>
        <v/>
      </c>
      <c r="AY1915" s="9"/>
      <c r="AZ1915" s="62"/>
      <c r="BA1915" s="9"/>
      <c r="BB1915" s="9" t="str">
        <f t="shared" si="3392"/>
        <v/>
      </c>
      <c r="BC1915" s="10" t="str">
        <f t="shared" si="3393"/>
        <v/>
      </c>
      <c r="BE1915" s="250"/>
      <c r="BF1915" s="15"/>
      <c r="BG1915" s="9"/>
      <c r="BH1915" s="9" t="str">
        <f t="shared" si="3394"/>
        <v/>
      </c>
      <c r="BI1915" s="73"/>
      <c r="BJ1915" s="9" t="str">
        <f t="shared" si="3395"/>
        <v/>
      </c>
      <c r="BK1915" s="9"/>
      <c r="BL1915" s="9" t="str">
        <f t="shared" si="3396"/>
        <v/>
      </c>
      <c r="BM1915" s="9"/>
      <c r="BN1915" s="9"/>
      <c r="BO1915" s="9" t="str">
        <f t="shared" si="3397"/>
        <v/>
      </c>
      <c r="BP1915" s="10" t="str">
        <f t="shared" si="3398"/>
        <v/>
      </c>
      <c r="BQ1915" s="7"/>
      <c r="BS1915" s="250"/>
      <c r="BT1915" s="15"/>
      <c r="BU1915" s="9"/>
      <c r="BV1915" s="9" t="str">
        <f t="shared" si="3399"/>
        <v/>
      </c>
      <c r="BW1915" s="9"/>
      <c r="BX1915" s="9" t="str">
        <f t="shared" si="3400"/>
        <v/>
      </c>
      <c r="BY1915" s="9"/>
      <c r="BZ1915" s="9" t="str">
        <f t="shared" si="3401"/>
        <v/>
      </c>
      <c r="CA1915" s="9"/>
      <c r="CB1915" s="9"/>
      <c r="CC1915" s="9"/>
      <c r="CD1915" s="9" t="str">
        <f t="shared" si="3402"/>
        <v/>
      </c>
      <c r="CE1915" s="10" t="str">
        <f t="shared" si="3403"/>
        <v/>
      </c>
      <c r="CF1915" s="7"/>
      <c r="CH1915" s="15"/>
      <c r="CI1915" s="9"/>
      <c r="CJ1915" s="9" t="str">
        <f t="shared" si="3409"/>
        <v/>
      </c>
      <c r="CK1915" s="9"/>
      <c r="CL1915" s="9" t="str">
        <f t="shared" si="3410"/>
        <v/>
      </c>
      <c r="CM1915" s="9"/>
      <c r="CN1915" s="9" t="str">
        <f t="shared" si="3411"/>
        <v/>
      </c>
      <c r="CO1915" s="9"/>
      <c r="CP1915" s="9"/>
      <c r="CQ1915" s="9"/>
      <c r="CR1915" s="9" t="str">
        <f t="shared" si="3412"/>
        <v/>
      </c>
      <c r="CS1915" s="10" t="str">
        <f t="shared" si="3413"/>
        <v/>
      </c>
      <c r="CT1915" s="7"/>
    </row>
    <row r="1916" spans="1:98" ht="15" customHeight="1">
      <c r="A1916" s="250"/>
      <c r="B1916" s="250"/>
      <c r="C1916" s="13"/>
      <c r="D1916" s="250"/>
      <c r="E1916" s="250"/>
      <c r="G1916" s="14"/>
      <c r="H1916" s="250"/>
      <c r="I1916" s="250"/>
      <c r="J1916" s="33"/>
      <c r="K1916" s="250"/>
      <c r="L1916" s="250"/>
      <c r="M1916" s="250"/>
      <c r="N1916" s="250"/>
      <c r="O1916" s="250"/>
      <c r="P1916" s="250"/>
      <c r="Q1916" s="13"/>
      <c r="R1916" s="250"/>
      <c r="S1916" s="250"/>
      <c r="U1916" s="14"/>
      <c r="V1916" s="250"/>
      <c r="W1916" s="250"/>
      <c r="X1916" s="33"/>
      <c r="Y1916" s="250"/>
      <c r="Z1916" s="250"/>
      <c r="AA1916" s="250"/>
      <c r="AC1916" s="277"/>
      <c r="AD1916" s="250"/>
      <c r="AE1916" s="13"/>
      <c r="AF1916" s="250"/>
      <c r="AG1916" s="250"/>
      <c r="AI1916" s="14"/>
      <c r="AJ1916" s="250"/>
      <c r="AK1916" s="250"/>
      <c r="AL1916" s="33"/>
      <c r="AM1916" s="250"/>
      <c r="AN1916" s="250"/>
      <c r="AO1916" s="250"/>
      <c r="AP1916" s="250"/>
      <c r="AQ1916" s="250"/>
      <c r="AR1916" s="15"/>
      <c r="AS1916" s="9"/>
      <c r="AT1916" s="9" t="str">
        <f t="shared" si="3389"/>
        <v/>
      </c>
      <c r="AU1916" s="9"/>
      <c r="AV1916" s="9" t="str">
        <f t="shared" si="3390"/>
        <v/>
      </c>
      <c r="AW1916" s="9"/>
      <c r="AX1916" s="9" t="str">
        <f t="shared" si="3391"/>
        <v/>
      </c>
      <c r="AY1916" s="9"/>
      <c r="AZ1916" s="62"/>
      <c r="BA1916" s="9"/>
      <c r="BB1916" s="9" t="str">
        <f t="shared" si="3392"/>
        <v/>
      </c>
      <c r="BC1916" s="10" t="str">
        <f t="shared" si="3393"/>
        <v/>
      </c>
      <c r="BE1916" s="250"/>
      <c r="BF1916" s="15"/>
      <c r="BG1916" s="9"/>
      <c r="BH1916" s="9" t="str">
        <f t="shared" si="3394"/>
        <v/>
      </c>
      <c r="BI1916" s="73"/>
      <c r="BJ1916" s="9" t="str">
        <f t="shared" si="3395"/>
        <v/>
      </c>
      <c r="BK1916" s="9"/>
      <c r="BL1916" s="9" t="str">
        <f t="shared" si="3396"/>
        <v/>
      </c>
      <c r="BM1916" s="9"/>
      <c r="BN1916" s="9"/>
      <c r="BO1916" s="9" t="str">
        <f t="shared" si="3397"/>
        <v/>
      </c>
      <c r="BP1916" s="10" t="str">
        <f t="shared" si="3398"/>
        <v/>
      </c>
      <c r="BQ1916" s="7"/>
      <c r="BS1916" s="250"/>
      <c r="BT1916" s="15"/>
      <c r="BU1916" s="9"/>
      <c r="BV1916" s="9" t="str">
        <f t="shared" si="3399"/>
        <v/>
      </c>
      <c r="BW1916" s="9"/>
      <c r="BX1916" s="9" t="str">
        <f t="shared" si="3400"/>
        <v/>
      </c>
      <c r="BY1916" s="9"/>
      <c r="BZ1916" s="9" t="str">
        <f t="shared" si="3401"/>
        <v/>
      </c>
      <c r="CA1916" s="9"/>
      <c r="CB1916" s="9"/>
      <c r="CC1916" s="9"/>
      <c r="CD1916" s="9" t="str">
        <f t="shared" si="3402"/>
        <v/>
      </c>
      <c r="CE1916" s="10" t="str">
        <f t="shared" si="3403"/>
        <v/>
      </c>
      <c r="CF1916" s="7"/>
      <c r="CH1916" s="15"/>
      <c r="CI1916" s="9"/>
      <c r="CJ1916" s="9" t="str">
        <f t="shared" si="3409"/>
        <v/>
      </c>
      <c r="CK1916" s="9"/>
      <c r="CL1916" s="9" t="str">
        <f t="shared" si="3410"/>
        <v/>
      </c>
      <c r="CM1916" s="9"/>
      <c r="CN1916" s="9" t="str">
        <f t="shared" si="3411"/>
        <v/>
      </c>
      <c r="CO1916" s="9"/>
      <c r="CP1916" s="9"/>
      <c r="CQ1916" s="9"/>
      <c r="CR1916" s="9" t="str">
        <f t="shared" si="3412"/>
        <v/>
      </c>
      <c r="CS1916" s="10" t="str">
        <f t="shared" si="3413"/>
        <v/>
      </c>
      <c r="CT1916" s="7"/>
    </row>
    <row r="1917" spans="1:98" ht="15" customHeight="1">
      <c r="A1917" s="250"/>
      <c r="B1917" s="250"/>
      <c r="C1917" s="13"/>
      <c r="D1917" s="250"/>
      <c r="E1917" s="250"/>
      <c r="G1917" s="14"/>
      <c r="H1917" s="250"/>
      <c r="I1917" s="250"/>
      <c r="J1917" s="33"/>
      <c r="K1917" s="250"/>
      <c r="L1917" s="250"/>
      <c r="M1917" s="250"/>
      <c r="N1917" s="250"/>
      <c r="O1917" s="250"/>
      <c r="P1917" s="250"/>
      <c r="Q1917" s="13"/>
      <c r="R1917" s="250"/>
      <c r="S1917" s="250"/>
      <c r="U1917" s="14"/>
      <c r="V1917" s="250"/>
      <c r="W1917" s="250"/>
      <c r="X1917" s="33"/>
      <c r="Y1917" s="250"/>
      <c r="Z1917" s="250"/>
      <c r="AA1917" s="250"/>
      <c r="AC1917" s="277"/>
      <c r="AD1917" s="250"/>
      <c r="AE1917" s="13"/>
      <c r="AF1917" s="250"/>
      <c r="AG1917" s="250"/>
      <c r="AI1917" s="14"/>
      <c r="AJ1917" s="250"/>
      <c r="AK1917" s="250"/>
      <c r="AL1917" s="33"/>
      <c r="AM1917" s="250"/>
      <c r="AN1917" s="250"/>
      <c r="AO1917" s="250"/>
      <c r="AP1917" s="250"/>
      <c r="AQ1917" s="250"/>
      <c r="AR1917" s="15"/>
      <c r="AS1917" s="9"/>
      <c r="AT1917" s="9" t="str">
        <f t="shared" si="3389"/>
        <v/>
      </c>
      <c r="AU1917" s="9"/>
      <c r="AV1917" s="9" t="str">
        <f t="shared" si="3390"/>
        <v/>
      </c>
      <c r="AW1917" s="9"/>
      <c r="AX1917" s="9" t="str">
        <f t="shared" si="3391"/>
        <v/>
      </c>
      <c r="AY1917" s="9"/>
      <c r="AZ1917" s="62"/>
      <c r="BA1917" s="9"/>
      <c r="BB1917" s="9" t="str">
        <f t="shared" si="3392"/>
        <v/>
      </c>
      <c r="BC1917" s="10" t="str">
        <f t="shared" si="3393"/>
        <v/>
      </c>
      <c r="BE1917" s="250"/>
      <c r="BF1917" s="15"/>
      <c r="BG1917" s="9"/>
      <c r="BH1917" s="9" t="str">
        <f t="shared" si="3394"/>
        <v/>
      </c>
      <c r="BI1917" s="73"/>
      <c r="BJ1917" s="9" t="str">
        <f t="shared" si="3395"/>
        <v/>
      </c>
      <c r="BK1917" s="9"/>
      <c r="BL1917" s="9" t="str">
        <f t="shared" si="3396"/>
        <v/>
      </c>
      <c r="BM1917" s="9"/>
      <c r="BN1917" s="9"/>
      <c r="BO1917" s="9" t="str">
        <f t="shared" si="3397"/>
        <v/>
      </c>
      <c r="BP1917" s="10" t="str">
        <f t="shared" si="3398"/>
        <v/>
      </c>
      <c r="BQ1917" s="7"/>
      <c r="BS1917" s="250"/>
      <c r="BT1917" s="15"/>
      <c r="BU1917" s="9"/>
      <c r="BV1917" s="9" t="str">
        <f t="shared" si="3399"/>
        <v/>
      </c>
      <c r="BW1917" s="9"/>
      <c r="BX1917" s="9" t="str">
        <f t="shared" si="3400"/>
        <v/>
      </c>
      <c r="BY1917" s="9"/>
      <c r="BZ1917" s="9" t="str">
        <f t="shared" si="3401"/>
        <v/>
      </c>
      <c r="CA1917" s="9"/>
      <c r="CB1917" s="9"/>
      <c r="CC1917" s="9"/>
      <c r="CD1917" s="9" t="str">
        <f t="shared" si="3402"/>
        <v/>
      </c>
      <c r="CE1917" s="10" t="str">
        <f t="shared" si="3403"/>
        <v/>
      </c>
      <c r="CF1917" s="7"/>
      <c r="CH1917" s="15"/>
      <c r="CI1917" s="9"/>
      <c r="CJ1917" s="9" t="str">
        <f t="shared" si="3409"/>
        <v/>
      </c>
      <c r="CK1917" s="9"/>
      <c r="CL1917" s="9" t="str">
        <f t="shared" si="3410"/>
        <v/>
      </c>
      <c r="CM1917" s="9"/>
      <c r="CN1917" s="9" t="str">
        <f t="shared" si="3411"/>
        <v/>
      </c>
      <c r="CO1917" s="9"/>
      <c r="CP1917" s="9"/>
      <c r="CQ1917" s="9"/>
      <c r="CR1917" s="9" t="str">
        <f t="shared" si="3412"/>
        <v/>
      </c>
      <c r="CS1917" s="10" t="str">
        <f t="shared" si="3413"/>
        <v/>
      </c>
      <c r="CT1917" s="7"/>
    </row>
    <row r="1918" spans="1:98" ht="15" customHeight="1">
      <c r="A1918" s="250"/>
      <c r="B1918" s="250"/>
      <c r="C1918" s="13"/>
      <c r="D1918" s="250"/>
      <c r="E1918" s="250"/>
      <c r="G1918" s="14"/>
      <c r="H1918" s="250"/>
      <c r="I1918" s="250"/>
      <c r="J1918" s="33"/>
      <c r="K1918" s="250"/>
      <c r="L1918" s="250"/>
      <c r="M1918" s="250"/>
      <c r="N1918" s="250"/>
      <c r="O1918" s="250"/>
      <c r="P1918" s="250"/>
      <c r="Q1918" s="13"/>
      <c r="R1918" s="250"/>
      <c r="S1918" s="250"/>
      <c r="U1918" s="14"/>
      <c r="V1918" s="250"/>
      <c r="W1918" s="250"/>
      <c r="X1918" s="33"/>
      <c r="Y1918" s="250"/>
      <c r="Z1918" s="250"/>
      <c r="AA1918" s="250"/>
      <c r="AC1918" s="277"/>
      <c r="AD1918" s="250"/>
      <c r="AE1918" s="13"/>
      <c r="AF1918" s="250"/>
      <c r="AG1918" s="250"/>
      <c r="AI1918" s="14"/>
      <c r="AJ1918" s="250"/>
      <c r="AK1918" s="250"/>
      <c r="AL1918" s="33"/>
      <c r="AM1918" s="250"/>
      <c r="AN1918" s="250"/>
      <c r="AO1918" s="250"/>
      <c r="AP1918" s="250"/>
      <c r="AQ1918" s="250"/>
      <c r="AR1918" s="15"/>
      <c r="AS1918" s="9"/>
      <c r="AT1918" s="9" t="str">
        <f t="shared" si="3389"/>
        <v/>
      </c>
      <c r="AU1918" s="9"/>
      <c r="AV1918" s="9" t="str">
        <f t="shared" si="3390"/>
        <v/>
      </c>
      <c r="AW1918" s="9"/>
      <c r="AX1918" s="9" t="str">
        <f t="shared" si="3391"/>
        <v/>
      </c>
      <c r="AY1918" s="9"/>
      <c r="AZ1918" s="62"/>
      <c r="BA1918" s="9"/>
      <c r="BB1918" s="9" t="str">
        <f t="shared" si="3392"/>
        <v/>
      </c>
      <c r="BC1918" s="10" t="str">
        <f t="shared" si="3393"/>
        <v/>
      </c>
      <c r="BE1918" s="250"/>
      <c r="BF1918" s="15"/>
      <c r="BG1918" s="9"/>
      <c r="BH1918" s="9" t="str">
        <f t="shared" si="3394"/>
        <v/>
      </c>
      <c r="BI1918" s="73"/>
      <c r="BJ1918" s="9" t="str">
        <f t="shared" si="3395"/>
        <v/>
      </c>
      <c r="BK1918" s="9"/>
      <c r="BL1918" s="9" t="str">
        <f t="shared" si="3396"/>
        <v/>
      </c>
      <c r="BM1918" s="9"/>
      <c r="BN1918" s="9"/>
      <c r="BO1918" s="9" t="str">
        <f t="shared" si="3397"/>
        <v/>
      </c>
      <c r="BP1918" s="10" t="str">
        <f t="shared" si="3398"/>
        <v/>
      </c>
      <c r="BQ1918" s="7"/>
      <c r="BS1918" s="250"/>
      <c r="BT1918" s="15"/>
      <c r="BU1918" s="9"/>
      <c r="BV1918" s="9" t="str">
        <f t="shared" si="3399"/>
        <v/>
      </c>
      <c r="BW1918" s="9"/>
      <c r="BX1918" s="9" t="str">
        <f t="shared" si="3400"/>
        <v/>
      </c>
      <c r="BY1918" s="9"/>
      <c r="BZ1918" s="9" t="str">
        <f t="shared" si="3401"/>
        <v/>
      </c>
      <c r="CA1918" s="9"/>
      <c r="CB1918" s="9"/>
      <c r="CC1918" s="9"/>
      <c r="CD1918" s="9" t="str">
        <f t="shared" si="3402"/>
        <v/>
      </c>
      <c r="CE1918" s="10" t="str">
        <f t="shared" si="3403"/>
        <v/>
      </c>
      <c r="CF1918" s="7"/>
      <c r="CH1918" s="15"/>
      <c r="CI1918" s="9"/>
      <c r="CJ1918" s="9" t="str">
        <f t="shared" si="3409"/>
        <v/>
      </c>
      <c r="CK1918" s="9"/>
      <c r="CL1918" s="9" t="str">
        <f t="shared" si="3410"/>
        <v/>
      </c>
      <c r="CM1918" s="9"/>
      <c r="CN1918" s="9" t="str">
        <f t="shared" si="3411"/>
        <v/>
      </c>
      <c r="CO1918" s="9"/>
      <c r="CP1918" s="9"/>
      <c r="CQ1918" s="9"/>
      <c r="CR1918" s="9" t="str">
        <f t="shared" si="3412"/>
        <v/>
      </c>
      <c r="CS1918" s="10" t="str">
        <f t="shared" si="3413"/>
        <v/>
      </c>
      <c r="CT1918" s="7"/>
    </row>
    <row r="1919" spans="1:98" ht="15" customHeight="1">
      <c r="A1919" s="250"/>
      <c r="B1919" s="250"/>
      <c r="C1919" s="13"/>
      <c r="D1919" s="250"/>
      <c r="E1919" s="250"/>
      <c r="G1919" s="14"/>
      <c r="H1919" s="250"/>
      <c r="I1919" s="250"/>
      <c r="J1919" s="33"/>
      <c r="K1919" s="250"/>
      <c r="L1919" s="250"/>
      <c r="M1919" s="250"/>
      <c r="N1919" s="250"/>
      <c r="O1919" s="250"/>
      <c r="P1919" s="250"/>
      <c r="Q1919" s="13"/>
      <c r="R1919" s="250"/>
      <c r="S1919" s="250"/>
      <c r="U1919" s="14"/>
      <c r="V1919" s="250"/>
      <c r="W1919" s="250"/>
      <c r="X1919" s="33"/>
      <c r="Y1919" s="250"/>
      <c r="Z1919" s="250"/>
      <c r="AA1919" s="250"/>
      <c r="AC1919" s="277"/>
      <c r="AD1919" s="250"/>
      <c r="AE1919" s="13"/>
      <c r="AF1919" s="250"/>
      <c r="AG1919" s="250"/>
      <c r="AI1919" s="14"/>
      <c r="AJ1919" s="250"/>
      <c r="AK1919" s="250"/>
      <c r="AL1919" s="33"/>
      <c r="AM1919" s="250"/>
      <c r="AN1919" s="250"/>
      <c r="AO1919" s="250"/>
      <c r="AP1919" s="250"/>
      <c r="AQ1919" s="250"/>
      <c r="AR1919" s="15"/>
      <c r="AS1919" s="9"/>
      <c r="AT1919" s="9" t="str">
        <f t="shared" si="3389"/>
        <v/>
      </c>
      <c r="AU1919" s="9"/>
      <c r="AV1919" s="9" t="str">
        <f t="shared" si="3390"/>
        <v/>
      </c>
      <c r="AW1919" s="9"/>
      <c r="AX1919" s="9" t="str">
        <f t="shared" si="3391"/>
        <v/>
      </c>
      <c r="AY1919" s="9"/>
      <c r="AZ1919" s="62"/>
      <c r="BA1919" s="9"/>
      <c r="BB1919" s="9" t="str">
        <f t="shared" si="3392"/>
        <v/>
      </c>
      <c r="BC1919" s="10" t="str">
        <f t="shared" si="3393"/>
        <v/>
      </c>
      <c r="BE1919" s="250"/>
      <c r="BF1919" s="15"/>
      <c r="BG1919" s="9"/>
      <c r="BH1919" s="9" t="str">
        <f t="shared" si="3394"/>
        <v/>
      </c>
      <c r="BI1919" s="73"/>
      <c r="BJ1919" s="9" t="str">
        <f t="shared" si="3395"/>
        <v/>
      </c>
      <c r="BK1919" s="9"/>
      <c r="BL1919" s="9" t="str">
        <f t="shared" si="3396"/>
        <v/>
      </c>
      <c r="BM1919" s="9"/>
      <c r="BN1919" s="9"/>
      <c r="BO1919" s="9" t="str">
        <f t="shared" si="3397"/>
        <v/>
      </c>
      <c r="BP1919" s="10" t="str">
        <f t="shared" si="3398"/>
        <v/>
      </c>
      <c r="BQ1919" s="7"/>
      <c r="BS1919" s="250"/>
      <c r="BT1919" s="15"/>
      <c r="BU1919" s="9"/>
      <c r="BV1919" s="9" t="str">
        <f t="shared" si="3399"/>
        <v/>
      </c>
      <c r="BW1919" s="9"/>
      <c r="BX1919" s="9" t="str">
        <f t="shared" si="3400"/>
        <v/>
      </c>
      <c r="BY1919" s="9"/>
      <c r="BZ1919" s="9" t="str">
        <f t="shared" si="3401"/>
        <v/>
      </c>
      <c r="CA1919" s="9"/>
      <c r="CB1919" s="9"/>
      <c r="CC1919" s="9"/>
      <c r="CD1919" s="9" t="str">
        <f t="shared" si="3402"/>
        <v/>
      </c>
      <c r="CE1919" s="10" t="str">
        <f t="shared" si="3403"/>
        <v/>
      </c>
      <c r="CF1919" s="7"/>
      <c r="CH1919" s="15"/>
      <c r="CI1919" s="9"/>
      <c r="CJ1919" s="9" t="str">
        <f t="shared" si="3409"/>
        <v/>
      </c>
      <c r="CK1919" s="9"/>
      <c r="CL1919" s="9" t="str">
        <f t="shared" si="3410"/>
        <v/>
      </c>
      <c r="CM1919" s="9"/>
      <c r="CN1919" s="9" t="str">
        <f t="shared" si="3411"/>
        <v/>
      </c>
      <c r="CO1919" s="9"/>
      <c r="CP1919" s="9"/>
      <c r="CQ1919" s="9"/>
      <c r="CR1919" s="9" t="str">
        <f t="shared" si="3412"/>
        <v/>
      </c>
      <c r="CS1919" s="10" t="str">
        <f t="shared" si="3413"/>
        <v/>
      </c>
      <c r="CT1919" s="7"/>
    </row>
    <row r="1920" spans="1:98" ht="15" customHeight="1">
      <c r="A1920" s="250"/>
      <c r="B1920" s="250"/>
      <c r="C1920" s="13"/>
      <c r="D1920" s="250"/>
      <c r="E1920" s="250"/>
      <c r="G1920" s="14"/>
      <c r="H1920" s="250"/>
      <c r="I1920" s="250"/>
      <c r="J1920" s="33"/>
      <c r="K1920" s="250"/>
      <c r="L1920" s="250"/>
      <c r="M1920" s="250"/>
      <c r="N1920" s="250"/>
      <c r="O1920" s="250"/>
      <c r="P1920" s="250"/>
      <c r="Q1920" s="13"/>
      <c r="R1920" s="250"/>
      <c r="S1920" s="250"/>
      <c r="U1920" s="14"/>
      <c r="V1920" s="250"/>
      <c r="W1920" s="250"/>
      <c r="X1920" s="33"/>
      <c r="Y1920" s="250"/>
      <c r="Z1920" s="250"/>
      <c r="AA1920" s="250"/>
      <c r="AC1920" s="277"/>
      <c r="AD1920" s="250"/>
      <c r="AE1920" s="13"/>
      <c r="AF1920" s="250"/>
      <c r="AG1920" s="250"/>
      <c r="AI1920" s="14"/>
      <c r="AJ1920" s="250"/>
      <c r="AK1920" s="250"/>
      <c r="AL1920" s="33"/>
      <c r="AM1920" s="250"/>
      <c r="AN1920" s="250"/>
      <c r="AO1920" s="250"/>
      <c r="AP1920" s="250"/>
      <c r="AQ1920" s="250"/>
      <c r="AR1920" s="15"/>
      <c r="AS1920" s="9"/>
      <c r="AT1920" s="9" t="str">
        <f t="shared" si="3389"/>
        <v/>
      </c>
      <c r="AU1920" s="9"/>
      <c r="AV1920" s="9" t="str">
        <f t="shared" si="3390"/>
        <v/>
      </c>
      <c r="AW1920" s="9"/>
      <c r="AX1920" s="9" t="str">
        <f t="shared" si="3391"/>
        <v/>
      </c>
      <c r="AY1920" s="9"/>
      <c r="AZ1920" s="62"/>
      <c r="BA1920" s="9"/>
      <c r="BB1920" s="9" t="str">
        <f t="shared" si="3392"/>
        <v/>
      </c>
      <c r="BC1920" s="10" t="str">
        <f t="shared" si="3393"/>
        <v/>
      </c>
      <c r="BE1920" s="250"/>
      <c r="BF1920" s="15"/>
      <c r="BG1920" s="9"/>
      <c r="BH1920" s="9" t="str">
        <f t="shared" si="3394"/>
        <v/>
      </c>
      <c r="BI1920" s="73"/>
      <c r="BJ1920" s="9" t="str">
        <f t="shared" si="3395"/>
        <v/>
      </c>
      <c r="BK1920" s="9"/>
      <c r="BL1920" s="9" t="str">
        <f t="shared" si="3396"/>
        <v/>
      </c>
      <c r="BM1920" s="9"/>
      <c r="BN1920" s="9"/>
      <c r="BO1920" s="9" t="str">
        <f t="shared" si="3397"/>
        <v/>
      </c>
      <c r="BP1920" s="10" t="str">
        <f t="shared" si="3398"/>
        <v/>
      </c>
      <c r="BQ1920" s="7"/>
      <c r="BS1920" s="250"/>
      <c r="BT1920" s="15"/>
      <c r="BU1920" s="9"/>
      <c r="BV1920" s="9" t="str">
        <f t="shared" si="3399"/>
        <v/>
      </c>
      <c r="BW1920" s="9"/>
      <c r="BX1920" s="9" t="str">
        <f t="shared" si="3400"/>
        <v/>
      </c>
      <c r="BY1920" s="9"/>
      <c r="BZ1920" s="9" t="str">
        <f t="shared" si="3401"/>
        <v/>
      </c>
      <c r="CA1920" s="9"/>
      <c r="CB1920" s="9"/>
      <c r="CC1920" s="9"/>
      <c r="CD1920" s="9" t="str">
        <f t="shared" si="3402"/>
        <v/>
      </c>
      <c r="CE1920" s="10" t="str">
        <f t="shared" si="3403"/>
        <v/>
      </c>
      <c r="CF1920" s="7"/>
      <c r="CH1920" s="15"/>
      <c r="CI1920" s="9"/>
      <c r="CJ1920" s="9" t="str">
        <f t="shared" si="3409"/>
        <v/>
      </c>
      <c r="CK1920" s="9"/>
      <c r="CL1920" s="9" t="str">
        <f t="shared" si="3410"/>
        <v/>
      </c>
      <c r="CM1920" s="9"/>
      <c r="CN1920" s="9" t="str">
        <f t="shared" si="3411"/>
        <v/>
      </c>
      <c r="CO1920" s="9"/>
      <c r="CP1920" s="9"/>
      <c r="CQ1920" s="9"/>
      <c r="CR1920" s="9" t="str">
        <f t="shared" si="3412"/>
        <v/>
      </c>
      <c r="CS1920" s="10" t="str">
        <f t="shared" si="3413"/>
        <v/>
      </c>
      <c r="CT1920" s="7"/>
    </row>
    <row r="1921" spans="1:113" ht="15" customHeight="1">
      <c r="A1921" s="250"/>
      <c r="B1921" s="250"/>
      <c r="C1921" s="13"/>
      <c r="D1921" s="250"/>
      <c r="E1921" s="250"/>
      <c r="G1921" s="14"/>
      <c r="H1921" s="250"/>
      <c r="I1921" s="250"/>
      <c r="J1921" s="33"/>
      <c r="K1921" s="250"/>
      <c r="L1921" s="250"/>
      <c r="M1921" s="250"/>
      <c r="N1921" s="250"/>
      <c r="O1921" s="250"/>
      <c r="P1921" s="250"/>
      <c r="Q1921" s="13"/>
      <c r="R1921" s="250"/>
      <c r="S1921" s="250"/>
      <c r="U1921" s="14"/>
      <c r="V1921" s="250"/>
      <c r="W1921" s="250"/>
      <c r="X1921" s="33"/>
      <c r="Y1921" s="250"/>
      <c r="Z1921" s="250"/>
      <c r="AA1921" s="250"/>
      <c r="AC1921" s="277"/>
      <c r="AD1921" s="250"/>
      <c r="AE1921" s="13"/>
      <c r="AF1921" s="250"/>
      <c r="AG1921" s="250"/>
      <c r="AI1921" s="14"/>
      <c r="AJ1921" s="250"/>
      <c r="AK1921" s="250"/>
      <c r="AL1921" s="33"/>
      <c r="AM1921" s="250"/>
      <c r="AN1921" s="250"/>
      <c r="AO1921" s="250"/>
      <c r="AP1921" s="250"/>
      <c r="AQ1921" s="250"/>
      <c r="AR1921" s="15"/>
      <c r="AS1921" s="9"/>
      <c r="AT1921" s="9" t="str">
        <f t="shared" si="3389"/>
        <v/>
      </c>
      <c r="AU1921" s="9"/>
      <c r="AV1921" s="9" t="str">
        <f t="shared" si="3390"/>
        <v/>
      </c>
      <c r="AW1921" s="9"/>
      <c r="AX1921" s="9" t="str">
        <f t="shared" si="3391"/>
        <v/>
      </c>
      <c r="AY1921" s="9"/>
      <c r="AZ1921" s="62"/>
      <c r="BA1921" s="9"/>
      <c r="BB1921" s="9" t="str">
        <f t="shared" si="3392"/>
        <v/>
      </c>
      <c r="BC1921" s="10" t="str">
        <f t="shared" si="3393"/>
        <v/>
      </c>
      <c r="BE1921" s="250"/>
      <c r="BF1921" s="15"/>
      <c r="BG1921" s="9"/>
      <c r="BH1921" s="9" t="str">
        <f t="shared" si="3394"/>
        <v/>
      </c>
      <c r="BI1921" s="73"/>
      <c r="BJ1921" s="9" t="str">
        <f t="shared" si="3395"/>
        <v/>
      </c>
      <c r="BK1921" s="9"/>
      <c r="BL1921" s="9" t="str">
        <f t="shared" si="3396"/>
        <v/>
      </c>
      <c r="BM1921" s="9"/>
      <c r="BN1921" s="9"/>
      <c r="BO1921" s="9" t="str">
        <f t="shared" si="3397"/>
        <v/>
      </c>
      <c r="BP1921" s="10" t="str">
        <f t="shared" si="3398"/>
        <v/>
      </c>
      <c r="BQ1921" s="7"/>
      <c r="BS1921" s="250"/>
      <c r="BT1921" s="15"/>
      <c r="BU1921" s="9"/>
      <c r="BV1921" s="9" t="str">
        <f t="shared" si="3399"/>
        <v/>
      </c>
      <c r="BW1921" s="9"/>
      <c r="BX1921" s="9" t="str">
        <f t="shared" si="3400"/>
        <v/>
      </c>
      <c r="BY1921" s="9"/>
      <c r="BZ1921" s="9" t="str">
        <f t="shared" si="3401"/>
        <v/>
      </c>
      <c r="CA1921" s="9"/>
      <c r="CB1921" s="9"/>
      <c r="CC1921" s="9"/>
      <c r="CD1921" s="9" t="str">
        <f t="shared" si="3402"/>
        <v/>
      </c>
      <c r="CE1921" s="10" t="str">
        <f t="shared" si="3403"/>
        <v/>
      </c>
      <c r="CF1921" s="7"/>
      <c r="CH1921" s="15"/>
      <c r="CI1921" s="9"/>
      <c r="CJ1921" s="9" t="str">
        <f t="shared" si="3409"/>
        <v/>
      </c>
      <c r="CK1921" s="9"/>
      <c r="CL1921" s="9" t="str">
        <f t="shared" si="3410"/>
        <v/>
      </c>
      <c r="CM1921" s="9"/>
      <c r="CN1921" s="9" t="str">
        <f t="shared" si="3411"/>
        <v/>
      </c>
      <c r="CO1921" s="9"/>
      <c r="CP1921" s="9"/>
      <c r="CQ1921" s="9"/>
      <c r="CR1921" s="9" t="str">
        <f t="shared" si="3412"/>
        <v/>
      </c>
      <c r="CS1921" s="10" t="str">
        <f t="shared" si="3413"/>
        <v/>
      </c>
      <c r="CT1921" s="7"/>
    </row>
    <row r="1922" spans="1:113" ht="15" customHeight="1">
      <c r="A1922" s="250"/>
      <c r="B1922" s="250"/>
      <c r="C1922" s="13"/>
      <c r="D1922" s="250"/>
      <c r="E1922" s="250"/>
      <c r="G1922" s="14"/>
      <c r="H1922" s="250"/>
      <c r="I1922" s="250"/>
      <c r="J1922" s="33"/>
      <c r="K1922" s="250"/>
      <c r="L1922" s="250"/>
      <c r="M1922" s="250"/>
      <c r="N1922" s="250"/>
      <c r="O1922" s="250"/>
      <c r="P1922" s="250"/>
      <c r="Q1922" s="13"/>
      <c r="R1922" s="250"/>
      <c r="S1922" s="250"/>
      <c r="U1922" s="14"/>
      <c r="V1922" s="250"/>
      <c r="W1922" s="250"/>
      <c r="X1922" s="33"/>
      <c r="Y1922" s="250"/>
      <c r="Z1922" s="250"/>
      <c r="AA1922" s="250"/>
      <c r="AC1922" s="277"/>
      <c r="AD1922" s="250"/>
      <c r="AE1922" s="13"/>
      <c r="AF1922" s="250"/>
      <c r="AG1922" s="250"/>
      <c r="AI1922" s="14"/>
      <c r="AJ1922" s="250"/>
      <c r="AK1922" s="250"/>
      <c r="AL1922" s="33"/>
      <c r="AM1922" s="250"/>
      <c r="AN1922" s="250"/>
      <c r="AO1922" s="250"/>
      <c r="AP1922" s="250"/>
      <c r="AQ1922" s="250"/>
      <c r="AR1922" s="15"/>
      <c r="AS1922" s="9"/>
      <c r="AT1922" s="9" t="str">
        <f t="shared" si="3389"/>
        <v/>
      </c>
      <c r="AU1922" s="9"/>
      <c r="AV1922" s="9" t="str">
        <f t="shared" si="3390"/>
        <v/>
      </c>
      <c r="AW1922" s="9"/>
      <c r="AX1922" s="9" t="str">
        <f t="shared" si="3391"/>
        <v/>
      </c>
      <c r="AY1922" s="9"/>
      <c r="AZ1922" s="62"/>
      <c r="BA1922" s="9"/>
      <c r="BB1922" s="9" t="str">
        <f t="shared" si="3392"/>
        <v/>
      </c>
      <c r="BC1922" s="10" t="str">
        <f t="shared" si="3393"/>
        <v/>
      </c>
      <c r="BE1922" s="250"/>
      <c r="BF1922" s="15"/>
      <c r="BG1922" s="9"/>
      <c r="BH1922" s="9" t="str">
        <f t="shared" si="3394"/>
        <v/>
      </c>
      <c r="BI1922" s="73"/>
      <c r="BJ1922" s="9" t="str">
        <f t="shared" si="3395"/>
        <v/>
      </c>
      <c r="BK1922" s="9"/>
      <c r="BL1922" s="9" t="str">
        <f t="shared" si="3396"/>
        <v/>
      </c>
      <c r="BM1922" s="9"/>
      <c r="BN1922" s="9"/>
      <c r="BO1922" s="9" t="str">
        <f t="shared" si="3397"/>
        <v/>
      </c>
      <c r="BP1922" s="10" t="str">
        <f t="shared" si="3398"/>
        <v/>
      </c>
      <c r="BQ1922" s="7"/>
      <c r="BS1922" s="250"/>
      <c r="BT1922" s="15"/>
      <c r="BU1922" s="9"/>
      <c r="BV1922" s="9" t="str">
        <f t="shared" si="3399"/>
        <v/>
      </c>
      <c r="BW1922" s="9"/>
      <c r="BX1922" s="9" t="str">
        <f t="shared" si="3400"/>
        <v/>
      </c>
      <c r="BY1922" s="9"/>
      <c r="BZ1922" s="9" t="str">
        <f t="shared" si="3401"/>
        <v/>
      </c>
      <c r="CA1922" s="9"/>
      <c r="CB1922" s="9"/>
      <c r="CC1922" s="9"/>
      <c r="CD1922" s="9" t="str">
        <f t="shared" si="3402"/>
        <v/>
      </c>
      <c r="CE1922" s="10" t="str">
        <f t="shared" si="3403"/>
        <v/>
      </c>
      <c r="CF1922" s="7"/>
      <c r="CH1922" s="15"/>
      <c r="CI1922" s="9"/>
      <c r="CJ1922" s="9" t="str">
        <f t="shared" si="3409"/>
        <v/>
      </c>
      <c r="CK1922" s="9"/>
      <c r="CL1922" s="9" t="str">
        <f t="shared" si="3410"/>
        <v/>
      </c>
      <c r="CM1922" s="9"/>
      <c r="CN1922" s="9" t="str">
        <f t="shared" si="3411"/>
        <v/>
      </c>
      <c r="CO1922" s="9"/>
      <c r="CP1922" s="9"/>
      <c r="CQ1922" s="9"/>
      <c r="CR1922" s="9" t="str">
        <f t="shared" si="3412"/>
        <v/>
      </c>
      <c r="CS1922" s="10" t="str">
        <f t="shared" si="3413"/>
        <v/>
      </c>
      <c r="CT1922" s="7"/>
    </row>
    <row r="1923" spans="1:113" ht="15" customHeight="1">
      <c r="A1923" s="250"/>
      <c r="B1923" s="250"/>
      <c r="C1923" s="13"/>
      <c r="D1923" s="250"/>
      <c r="E1923" s="250"/>
      <c r="G1923" s="14"/>
      <c r="H1923" s="250"/>
      <c r="I1923" s="250"/>
      <c r="J1923" s="33"/>
      <c r="K1923" s="250"/>
      <c r="L1923" s="250"/>
      <c r="M1923" s="250"/>
      <c r="N1923" s="250"/>
      <c r="O1923" s="250"/>
      <c r="P1923" s="250"/>
      <c r="Q1923" s="13"/>
      <c r="R1923" s="250"/>
      <c r="S1923" s="250"/>
      <c r="U1923" s="14"/>
      <c r="V1923" s="250"/>
      <c r="W1923" s="250"/>
      <c r="X1923" s="33"/>
      <c r="Y1923" s="250"/>
      <c r="Z1923" s="250"/>
      <c r="AA1923" s="250"/>
      <c r="AC1923" s="277"/>
      <c r="AD1923" s="250"/>
      <c r="AE1923" s="13"/>
      <c r="AF1923" s="250"/>
      <c r="AG1923" s="250"/>
      <c r="AI1923" s="14"/>
      <c r="AJ1923" s="250"/>
      <c r="AK1923" s="250"/>
      <c r="AL1923" s="33"/>
      <c r="AM1923" s="250"/>
      <c r="AN1923" s="250"/>
      <c r="AO1923" s="250"/>
      <c r="AP1923" s="250"/>
      <c r="AQ1923" s="250"/>
      <c r="AR1923" s="15"/>
      <c r="AS1923" s="9"/>
      <c r="AT1923" s="9" t="str">
        <f t="shared" si="3389"/>
        <v/>
      </c>
      <c r="AU1923" s="9"/>
      <c r="AV1923" s="9" t="str">
        <f t="shared" si="3390"/>
        <v/>
      </c>
      <c r="AW1923" s="9"/>
      <c r="AX1923" s="9" t="str">
        <f t="shared" si="3391"/>
        <v/>
      </c>
      <c r="AY1923" s="9"/>
      <c r="AZ1923" s="62"/>
      <c r="BA1923" s="9"/>
      <c r="BB1923" s="9" t="str">
        <f t="shared" si="3392"/>
        <v/>
      </c>
      <c r="BC1923" s="10" t="str">
        <f t="shared" si="3393"/>
        <v/>
      </c>
      <c r="BE1923" s="250"/>
      <c r="BF1923" s="15"/>
      <c r="BG1923" s="9"/>
      <c r="BH1923" s="9" t="str">
        <f t="shared" si="3394"/>
        <v/>
      </c>
      <c r="BI1923" s="73"/>
      <c r="BJ1923" s="9" t="str">
        <f t="shared" si="3395"/>
        <v/>
      </c>
      <c r="BK1923" s="9"/>
      <c r="BL1923" s="9" t="str">
        <f t="shared" si="3396"/>
        <v/>
      </c>
      <c r="BM1923" s="9"/>
      <c r="BN1923" s="9"/>
      <c r="BO1923" s="9" t="str">
        <f t="shared" si="3397"/>
        <v/>
      </c>
      <c r="BP1923" s="10" t="str">
        <f t="shared" si="3398"/>
        <v/>
      </c>
      <c r="BQ1923" s="7"/>
      <c r="BS1923" s="250"/>
      <c r="BT1923" s="15"/>
      <c r="BU1923" s="9"/>
      <c r="BV1923" s="9" t="str">
        <f t="shared" si="3399"/>
        <v/>
      </c>
      <c r="BW1923" s="9"/>
      <c r="BX1923" s="9" t="str">
        <f t="shared" si="3400"/>
        <v/>
      </c>
      <c r="BY1923" s="9"/>
      <c r="BZ1923" s="9" t="str">
        <f t="shared" si="3401"/>
        <v/>
      </c>
      <c r="CA1923" s="9"/>
      <c r="CB1923" s="9"/>
      <c r="CC1923" s="9"/>
      <c r="CD1923" s="9" t="str">
        <f t="shared" si="3402"/>
        <v/>
      </c>
      <c r="CE1923" s="10" t="str">
        <f t="shared" si="3403"/>
        <v/>
      </c>
      <c r="CF1923" s="7"/>
      <c r="CH1923" s="15"/>
      <c r="CI1923" s="9"/>
      <c r="CJ1923" s="9" t="str">
        <f t="shared" si="3409"/>
        <v/>
      </c>
      <c r="CK1923" s="9"/>
      <c r="CL1923" s="9" t="str">
        <f t="shared" si="3410"/>
        <v/>
      </c>
      <c r="CM1923" s="9"/>
      <c r="CN1923" s="9" t="str">
        <f t="shared" si="3411"/>
        <v/>
      </c>
      <c r="CO1923" s="9"/>
      <c r="CP1923" s="9"/>
      <c r="CQ1923" s="9"/>
      <c r="CR1923" s="9" t="str">
        <f t="shared" si="3412"/>
        <v/>
      </c>
      <c r="CS1923" s="10" t="str">
        <f t="shared" si="3413"/>
        <v/>
      </c>
      <c r="CT1923" s="7"/>
    </row>
    <row r="1924" spans="1:113" ht="15" customHeight="1">
      <c r="A1924" s="250"/>
      <c r="B1924" s="250"/>
      <c r="C1924" s="13"/>
      <c r="D1924" s="250"/>
      <c r="E1924" s="250"/>
      <c r="G1924" s="14"/>
      <c r="H1924" s="250"/>
      <c r="I1924" s="250"/>
      <c r="J1924" s="33"/>
      <c r="K1924" s="250"/>
      <c r="L1924" s="250"/>
      <c r="M1924" s="250"/>
      <c r="N1924" s="250"/>
      <c r="O1924" s="250"/>
      <c r="P1924" s="250"/>
      <c r="Q1924" s="13"/>
      <c r="R1924" s="250"/>
      <c r="S1924" s="250"/>
      <c r="U1924" s="14"/>
      <c r="V1924" s="250"/>
      <c r="W1924" s="250"/>
      <c r="X1924" s="33"/>
      <c r="Y1924" s="250"/>
      <c r="Z1924" s="250"/>
      <c r="AA1924" s="250"/>
      <c r="AC1924" s="277"/>
      <c r="AD1924" s="250"/>
      <c r="AE1924" s="13"/>
      <c r="AF1924" s="250"/>
      <c r="AG1924" s="250"/>
      <c r="AI1924" s="14"/>
      <c r="AJ1924" s="250"/>
      <c r="AK1924" s="250"/>
      <c r="AL1924" s="33"/>
      <c r="AM1924" s="250"/>
      <c r="AN1924" s="250"/>
      <c r="AO1924" s="250"/>
      <c r="AP1924" s="250"/>
      <c r="AQ1924" s="250"/>
      <c r="AR1924" s="15"/>
      <c r="AS1924" s="9"/>
      <c r="AT1924" s="9" t="str">
        <f t="shared" si="3389"/>
        <v/>
      </c>
      <c r="AU1924" s="9"/>
      <c r="AV1924" s="9" t="str">
        <f t="shared" si="3390"/>
        <v/>
      </c>
      <c r="AW1924" s="9"/>
      <c r="AX1924" s="9" t="str">
        <f t="shared" si="3391"/>
        <v/>
      </c>
      <c r="AY1924" s="9"/>
      <c r="AZ1924" s="62"/>
      <c r="BA1924" s="9"/>
      <c r="BB1924" s="9" t="str">
        <f t="shared" si="3392"/>
        <v/>
      </c>
      <c r="BC1924" s="10" t="str">
        <f t="shared" si="3393"/>
        <v/>
      </c>
      <c r="BE1924" s="250"/>
      <c r="BF1924" s="15"/>
      <c r="BG1924" s="9"/>
      <c r="BH1924" s="9" t="str">
        <f t="shared" si="3394"/>
        <v/>
      </c>
      <c r="BI1924" s="73"/>
      <c r="BJ1924" s="9" t="str">
        <f t="shared" si="3395"/>
        <v/>
      </c>
      <c r="BK1924" s="9"/>
      <c r="BL1924" s="9" t="str">
        <f t="shared" si="3396"/>
        <v/>
      </c>
      <c r="BM1924" s="9"/>
      <c r="BN1924" s="9"/>
      <c r="BO1924" s="9" t="str">
        <f t="shared" si="3397"/>
        <v/>
      </c>
      <c r="BP1924" s="10" t="str">
        <f t="shared" si="3398"/>
        <v/>
      </c>
      <c r="BQ1924" s="7"/>
      <c r="BS1924" s="250"/>
      <c r="BT1924" s="15"/>
      <c r="BU1924" s="9"/>
      <c r="BV1924" s="9" t="str">
        <f t="shared" si="3399"/>
        <v/>
      </c>
      <c r="BW1924" s="9"/>
      <c r="BX1924" s="9" t="str">
        <f t="shared" si="3400"/>
        <v/>
      </c>
      <c r="BY1924" s="9"/>
      <c r="BZ1924" s="9" t="str">
        <f t="shared" si="3401"/>
        <v/>
      </c>
      <c r="CA1924" s="9"/>
      <c r="CB1924" s="9"/>
      <c r="CC1924" s="9"/>
      <c r="CD1924" s="9" t="str">
        <f t="shared" si="3402"/>
        <v/>
      </c>
      <c r="CE1924" s="10" t="str">
        <f t="shared" si="3403"/>
        <v/>
      </c>
      <c r="CF1924" s="7"/>
      <c r="CH1924" s="15"/>
      <c r="CI1924" s="9"/>
      <c r="CJ1924" s="9" t="str">
        <f t="shared" si="3409"/>
        <v/>
      </c>
      <c r="CK1924" s="9"/>
      <c r="CL1924" s="9" t="str">
        <f t="shared" si="3410"/>
        <v/>
      </c>
      <c r="CM1924" s="9"/>
      <c r="CN1924" s="9" t="str">
        <f t="shared" si="3411"/>
        <v/>
      </c>
      <c r="CO1924" s="9"/>
      <c r="CP1924" s="9"/>
      <c r="CQ1924" s="9"/>
      <c r="CR1924" s="9" t="str">
        <f t="shared" si="3412"/>
        <v/>
      </c>
      <c r="CS1924" s="10" t="str">
        <f t="shared" si="3413"/>
        <v/>
      </c>
      <c r="CT1924" s="7"/>
    </row>
    <row r="1925" spans="1:113" ht="15" customHeight="1">
      <c r="A1925" s="250"/>
      <c r="B1925" s="250"/>
      <c r="C1925" s="13"/>
      <c r="D1925" s="250"/>
      <c r="E1925" s="250"/>
      <c r="G1925" s="14"/>
      <c r="H1925" s="250"/>
      <c r="I1925" s="250"/>
      <c r="J1925" s="33"/>
      <c r="K1925" s="250"/>
      <c r="L1925" s="250"/>
      <c r="M1925" s="250"/>
      <c r="N1925" s="250"/>
      <c r="O1925" s="250"/>
      <c r="P1925" s="250"/>
      <c r="Q1925" s="13"/>
      <c r="R1925" s="250"/>
      <c r="S1925" s="250"/>
      <c r="U1925" s="14"/>
      <c r="V1925" s="250"/>
      <c r="W1925" s="250"/>
      <c r="X1925" s="33"/>
      <c r="Y1925" s="250"/>
      <c r="Z1925" s="250"/>
      <c r="AA1925" s="250"/>
      <c r="AC1925" s="277"/>
      <c r="AD1925" s="250"/>
      <c r="AE1925" s="13"/>
      <c r="AF1925" s="250"/>
      <c r="AG1925" s="250"/>
      <c r="AI1925" s="14"/>
      <c r="AJ1925" s="250"/>
      <c r="AK1925" s="250"/>
      <c r="AL1925" s="33"/>
      <c r="AM1925" s="250"/>
      <c r="AN1925" s="250"/>
      <c r="AO1925" s="250"/>
      <c r="AP1925" s="250"/>
      <c r="AQ1925" s="250"/>
      <c r="AR1925" s="15"/>
      <c r="AS1925" s="9"/>
      <c r="AT1925" s="9" t="str">
        <f t="shared" si="3389"/>
        <v/>
      </c>
      <c r="AU1925" s="9"/>
      <c r="AV1925" s="9" t="str">
        <f t="shared" si="3390"/>
        <v/>
      </c>
      <c r="AW1925" s="9"/>
      <c r="AX1925" s="9" t="str">
        <f t="shared" si="3391"/>
        <v/>
      </c>
      <c r="AY1925" s="9"/>
      <c r="AZ1925" s="62"/>
      <c r="BA1925" s="9"/>
      <c r="BB1925" s="9" t="str">
        <f t="shared" si="3392"/>
        <v/>
      </c>
      <c r="BC1925" s="10" t="str">
        <f t="shared" si="3393"/>
        <v/>
      </c>
      <c r="BE1925" s="250"/>
      <c r="BF1925" s="15"/>
      <c r="BG1925" s="9"/>
      <c r="BH1925" s="9" t="str">
        <f t="shared" si="3394"/>
        <v/>
      </c>
      <c r="BI1925" s="73"/>
      <c r="BJ1925" s="9" t="str">
        <f t="shared" si="3395"/>
        <v/>
      </c>
      <c r="BK1925" s="9"/>
      <c r="BL1925" s="9" t="str">
        <f t="shared" si="3396"/>
        <v/>
      </c>
      <c r="BM1925" s="9"/>
      <c r="BN1925" s="9"/>
      <c r="BO1925" s="9" t="str">
        <f t="shared" si="3397"/>
        <v/>
      </c>
      <c r="BP1925" s="10" t="str">
        <f t="shared" si="3398"/>
        <v/>
      </c>
      <c r="BQ1925" s="7"/>
      <c r="BS1925" s="250"/>
      <c r="BT1925" s="15"/>
      <c r="BU1925" s="9"/>
      <c r="BV1925" s="9" t="str">
        <f t="shared" si="3399"/>
        <v/>
      </c>
      <c r="BW1925" s="9"/>
      <c r="BX1925" s="9" t="str">
        <f t="shared" si="3400"/>
        <v/>
      </c>
      <c r="BY1925" s="9"/>
      <c r="BZ1925" s="9" t="str">
        <f t="shared" si="3401"/>
        <v/>
      </c>
      <c r="CA1925" s="9"/>
      <c r="CB1925" s="9"/>
      <c r="CC1925" s="9"/>
      <c r="CD1925" s="9" t="str">
        <f t="shared" si="3402"/>
        <v/>
      </c>
      <c r="CE1925" s="10" t="str">
        <f t="shared" si="3403"/>
        <v/>
      </c>
      <c r="CF1925" s="7"/>
      <c r="CH1925" s="15"/>
      <c r="CI1925" s="9"/>
      <c r="CJ1925" s="9" t="str">
        <f t="shared" si="3409"/>
        <v/>
      </c>
      <c r="CK1925" s="9"/>
      <c r="CL1925" s="9" t="str">
        <f t="shared" si="3410"/>
        <v/>
      </c>
      <c r="CM1925" s="9"/>
      <c r="CN1925" s="9" t="str">
        <f t="shared" si="3411"/>
        <v/>
      </c>
      <c r="CO1925" s="9"/>
      <c r="CP1925" s="9"/>
      <c r="CQ1925" s="9"/>
      <c r="CR1925" s="9" t="str">
        <f t="shared" si="3412"/>
        <v/>
      </c>
      <c r="CS1925" s="10" t="str">
        <f t="shared" si="3413"/>
        <v/>
      </c>
      <c r="CT1925" s="7"/>
    </row>
    <row r="1926" spans="1:113" ht="15" customHeight="1">
      <c r="A1926" s="250"/>
      <c r="B1926" s="250"/>
      <c r="C1926" s="13"/>
      <c r="D1926" s="250"/>
      <c r="E1926" s="250"/>
      <c r="G1926" s="14"/>
      <c r="H1926" s="250"/>
      <c r="I1926" s="250"/>
      <c r="J1926" s="33"/>
      <c r="K1926" s="250"/>
      <c r="L1926" s="250"/>
      <c r="M1926" s="250"/>
      <c r="N1926" s="250"/>
      <c r="O1926" s="250"/>
      <c r="P1926" s="250"/>
      <c r="Q1926" s="13"/>
      <c r="R1926" s="250"/>
      <c r="S1926" s="250"/>
      <c r="U1926" s="14"/>
      <c r="V1926" s="250"/>
      <c r="W1926" s="250"/>
      <c r="X1926" s="33"/>
      <c r="Y1926" s="250"/>
      <c r="Z1926" s="250"/>
      <c r="AA1926" s="250"/>
      <c r="AC1926" s="277"/>
      <c r="AD1926" s="250"/>
      <c r="AE1926" s="13"/>
      <c r="AF1926" s="250"/>
      <c r="AG1926" s="250"/>
      <c r="AI1926" s="14"/>
      <c r="AJ1926" s="250"/>
      <c r="AK1926" s="250"/>
      <c r="AL1926" s="33"/>
      <c r="AM1926" s="250"/>
      <c r="AN1926" s="250"/>
      <c r="AO1926" s="250"/>
      <c r="AP1926" s="250"/>
      <c r="AQ1926" s="250"/>
      <c r="AR1926" s="15"/>
      <c r="AS1926" s="9"/>
      <c r="AT1926" s="9" t="str">
        <f t="shared" si="3389"/>
        <v/>
      </c>
      <c r="AU1926" s="9"/>
      <c r="AV1926" s="9" t="str">
        <f t="shared" si="3390"/>
        <v/>
      </c>
      <c r="AW1926" s="9"/>
      <c r="AX1926" s="9" t="str">
        <f t="shared" si="3391"/>
        <v/>
      </c>
      <c r="AY1926" s="9"/>
      <c r="AZ1926" s="62"/>
      <c r="BA1926" s="9"/>
      <c r="BB1926" s="9" t="str">
        <f t="shared" si="3392"/>
        <v/>
      </c>
      <c r="BC1926" s="10" t="str">
        <f t="shared" si="3393"/>
        <v/>
      </c>
      <c r="BE1926" s="250"/>
      <c r="BF1926" s="15"/>
      <c r="BG1926" s="9"/>
      <c r="BH1926" s="9" t="str">
        <f t="shared" si="3394"/>
        <v/>
      </c>
      <c r="BI1926" s="73"/>
      <c r="BJ1926" s="9" t="str">
        <f t="shared" si="3395"/>
        <v/>
      </c>
      <c r="BK1926" s="9"/>
      <c r="BL1926" s="9" t="str">
        <f t="shared" si="3396"/>
        <v/>
      </c>
      <c r="BM1926" s="9"/>
      <c r="BN1926" s="9"/>
      <c r="BO1926" s="9" t="str">
        <f t="shared" si="3397"/>
        <v/>
      </c>
      <c r="BP1926" s="10" t="str">
        <f t="shared" si="3398"/>
        <v/>
      </c>
      <c r="BQ1926" s="7"/>
      <c r="BS1926" s="250"/>
      <c r="BT1926" s="15"/>
      <c r="BU1926" s="9"/>
      <c r="BV1926" s="9" t="str">
        <f t="shared" si="3399"/>
        <v/>
      </c>
      <c r="BW1926" s="9"/>
      <c r="BX1926" s="9" t="str">
        <f t="shared" si="3400"/>
        <v/>
      </c>
      <c r="BY1926" s="9"/>
      <c r="BZ1926" s="9" t="str">
        <f t="shared" si="3401"/>
        <v/>
      </c>
      <c r="CA1926" s="9"/>
      <c r="CB1926" s="9"/>
      <c r="CC1926" s="9"/>
      <c r="CD1926" s="9" t="str">
        <f t="shared" si="3402"/>
        <v/>
      </c>
      <c r="CE1926" s="10" t="str">
        <f t="shared" si="3403"/>
        <v/>
      </c>
      <c r="CF1926" s="7"/>
      <c r="CH1926" s="15"/>
      <c r="CI1926" s="9"/>
      <c r="CJ1926" s="9" t="str">
        <f t="shared" si="3409"/>
        <v/>
      </c>
      <c r="CK1926" s="9"/>
      <c r="CL1926" s="9" t="str">
        <f t="shared" si="3410"/>
        <v/>
      </c>
      <c r="CM1926" s="9"/>
      <c r="CN1926" s="9" t="str">
        <f t="shared" si="3411"/>
        <v/>
      </c>
      <c r="CO1926" s="9"/>
      <c r="CP1926" s="9"/>
      <c r="CQ1926" s="9"/>
      <c r="CR1926" s="9" t="str">
        <f t="shared" si="3412"/>
        <v/>
      </c>
      <c r="CS1926" s="10" t="str">
        <f t="shared" si="3413"/>
        <v/>
      </c>
      <c r="CT1926" s="7"/>
    </row>
    <row r="1927" spans="1:113" ht="15" customHeight="1">
      <c r="A1927" s="250"/>
      <c r="B1927" s="250"/>
      <c r="C1927" s="13"/>
      <c r="D1927" s="250"/>
      <c r="E1927" s="250"/>
      <c r="G1927" s="14"/>
      <c r="H1927" s="250"/>
      <c r="I1927" s="250"/>
      <c r="J1927" s="33"/>
      <c r="K1927" s="250"/>
      <c r="L1927" s="250"/>
      <c r="M1927" s="250"/>
      <c r="N1927" s="250"/>
      <c r="O1927" s="250"/>
      <c r="P1927" s="250"/>
      <c r="Q1927" s="13"/>
      <c r="R1927" s="250"/>
      <c r="S1927" s="250"/>
      <c r="U1927" s="14"/>
      <c r="V1927" s="250"/>
      <c r="W1927" s="250"/>
      <c r="X1927" s="33"/>
      <c r="Y1927" s="250"/>
      <c r="Z1927" s="250"/>
      <c r="AA1927" s="250"/>
      <c r="AC1927" s="277"/>
      <c r="AD1927" s="250"/>
      <c r="AE1927" s="13"/>
      <c r="AF1927" s="250"/>
      <c r="AG1927" s="250"/>
      <c r="AI1927" s="14"/>
      <c r="AJ1927" s="250"/>
      <c r="AK1927" s="250"/>
      <c r="AL1927" s="33"/>
      <c r="AM1927" s="250"/>
      <c r="AN1927" s="250"/>
      <c r="AO1927" s="250"/>
      <c r="AP1927" s="250"/>
      <c r="AQ1927" s="250"/>
      <c r="AR1927" s="15"/>
      <c r="AS1927" s="9"/>
      <c r="AT1927" s="9" t="str">
        <f t="shared" si="3389"/>
        <v/>
      </c>
      <c r="AU1927" s="9"/>
      <c r="AV1927" s="9" t="str">
        <f t="shared" si="3390"/>
        <v/>
      </c>
      <c r="AW1927" s="9"/>
      <c r="AX1927" s="9" t="str">
        <f t="shared" si="3391"/>
        <v/>
      </c>
      <c r="AY1927" s="9"/>
      <c r="AZ1927" s="62"/>
      <c r="BA1927" s="9"/>
      <c r="BB1927" s="9" t="str">
        <f t="shared" si="3392"/>
        <v/>
      </c>
      <c r="BC1927" s="10" t="str">
        <f t="shared" si="3393"/>
        <v/>
      </c>
      <c r="BE1927" s="250"/>
      <c r="BF1927" s="15"/>
      <c r="BG1927" s="9"/>
      <c r="BH1927" s="9" t="str">
        <f t="shared" si="3394"/>
        <v/>
      </c>
      <c r="BI1927" s="73"/>
      <c r="BJ1927" s="9" t="str">
        <f t="shared" si="3395"/>
        <v/>
      </c>
      <c r="BK1927" s="9"/>
      <c r="BL1927" s="9" t="str">
        <f t="shared" si="3396"/>
        <v/>
      </c>
      <c r="BM1927" s="9"/>
      <c r="BN1927" s="9"/>
      <c r="BO1927" s="9" t="str">
        <f t="shared" si="3397"/>
        <v/>
      </c>
      <c r="BP1927" s="10" t="str">
        <f t="shared" si="3398"/>
        <v/>
      </c>
      <c r="BQ1927" s="7"/>
      <c r="BS1927" s="250"/>
      <c r="BT1927" s="15"/>
      <c r="BU1927" s="9"/>
      <c r="BV1927" s="9" t="str">
        <f t="shared" si="3399"/>
        <v/>
      </c>
      <c r="BW1927" s="9"/>
      <c r="BX1927" s="9" t="str">
        <f t="shared" si="3400"/>
        <v/>
      </c>
      <c r="BY1927" s="9"/>
      <c r="BZ1927" s="9" t="str">
        <f t="shared" si="3401"/>
        <v/>
      </c>
      <c r="CA1927" s="9"/>
      <c r="CB1927" s="9"/>
      <c r="CC1927" s="9"/>
      <c r="CD1927" s="9" t="str">
        <f t="shared" si="3402"/>
        <v/>
      </c>
      <c r="CE1927" s="10" t="str">
        <f t="shared" si="3403"/>
        <v/>
      </c>
      <c r="CF1927" s="7"/>
      <c r="CH1927" s="15"/>
      <c r="CI1927" s="9"/>
      <c r="CJ1927" s="9" t="str">
        <f t="shared" si="3409"/>
        <v/>
      </c>
      <c r="CK1927" s="9"/>
      <c r="CL1927" s="9" t="str">
        <f t="shared" si="3410"/>
        <v/>
      </c>
      <c r="CM1927" s="9"/>
      <c r="CN1927" s="9" t="str">
        <f t="shared" si="3411"/>
        <v/>
      </c>
      <c r="CO1927" s="9"/>
      <c r="CP1927" s="9"/>
      <c r="CQ1927" s="9"/>
      <c r="CR1927" s="9" t="str">
        <f t="shared" si="3412"/>
        <v/>
      </c>
      <c r="CS1927" s="10" t="str">
        <f t="shared" si="3413"/>
        <v/>
      </c>
      <c r="CT1927" s="7"/>
    </row>
    <row r="1928" spans="1:113" ht="15" customHeight="1">
      <c r="A1928" s="250"/>
      <c r="B1928" s="250"/>
      <c r="C1928" s="13"/>
      <c r="D1928" s="250"/>
      <c r="E1928" s="250"/>
      <c r="G1928" s="14"/>
      <c r="H1928" s="250"/>
      <c r="I1928" s="250"/>
      <c r="J1928" s="33"/>
      <c r="K1928" s="250"/>
      <c r="L1928" s="250"/>
      <c r="M1928" s="250"/>
      <c r="N1928" s="250"/>
      <c r="O1928" s="250"/>
      <c r="P1928" s="250"/>
      <c r="Q1928" s="13"/>
      <c r="R1928" s="250"/>
      <c r="S1928" s="250"/>
      <c r="U1928" s="14"/>
      <c r="V1928" s="250"/>
      <c r="W1928" s="250"/>
      <c r="X1928" s="33"/>
      <c r="Y1928" s="250"/>
      <c r="Z1928" s="250"/>
      <c r="AA1928" s="250"/>
      <c r="AC1928" s="277"/>
      <c r="AD1928" s="250"/>
      <c r="AE1928" s="13"/>
      <c r="AF1928" s="250"/>
      <c r="AG1928" s="250"/>
      <c r="AI1928" s="14"/>
      <c r="AJ1928" s="250"/>
      <c r="AK1928" s="250"/>
      <c r="AL1928" s="33"/>
      <c r="AM1928" s="250"/>
      <c r="AN1928" s="250"/>
      <c r="AO1928" s="250"/>
      <c r="AP1928" s="250"/>
      <c r="AQ1928" s="250"/>
      <c r="AR1928" s="15"/>
      <c r="AS1928" s="9"/>
      <c r="AT1928" s="9" t="str">
        <f t="shared" si="3389"/>
        <v/>
      </c>
      <c r="AU1928" s="9"/>
      <c r="AV1928" s="9" t="str">
        <f t="shared" si="3390"/>
        <v/>
      </c>
      <c r="AW1928" s="9"/>
      <c r="AX1928" s="9" t="str">
        <f t="shared" si="3391"/>
        <v/>
      </c>
      <c r="AY1928" s="9"/>
      <c r="AZ1928" s="62"/>
      <c r="BA1928" s="9"/>
      <c r="BB1928" s="9" t="str">
        <f t="shared" si="3392"/>
        <v/>
      </c>
      <c r="BC1928" s="10" t="str">
        <f t="shared" si="3393"/>
        <v/>
      </c>
      <c r="BE1928" s="250"/>
      <c r="BF1928" s="15"/>
      <c r="BG1928" s="9"/>
      <c r="BH1928" s="9" t="str">
        <f t="shared" si="3394"/>
        <v/>
      </c>
      <c r="BI1928" s="73"/>
      <c r="BJ1928" s="9" t="str">
        <f t="shared" si="3395"/>
        <v/>
      </c>
      <c r="BK1928" s="9"/>
      <c r="BL1928" s="9" t="str">
        <f t="shared" si="3396"/>
        <v/>
      </c>
      <c r="BM1928" s="9"/>
      <c r="BN1928" s="9"/>
      <c r="BO1928" s="9" t="str">
        <f t="shared" si="3397"/>
        <v/>
      </c>
      <c r="BP1928" s="10" t="str">
        <f t="shared" si="3398"/>
        <v/>
      </c>
      <c r="BQ1928" s="7"/>
      <c r="BS1928" s="250"/>
      <c r="BT1928" s="15"/>
      <c r="BU1928" s="9"/>
      <c r="BV1928" s="9" t="str">
        <f t="shared" si="3399"/>
        <v/>
      </c>
      <c r="BW1928" s="9"/>
      <c r="BX1928" s="9" t="str">
        <f t="shared" si="3400"/>
        <v/>
      </c>
      <c r="BY1928" s="9"/>
      <c r="BZ1928" s="9" t="str">
        <f t="shared" si="3401"/>
        <v/>
      </c>
      <c r="CA1928" s="9"/>
      <c r="CB1928" s="9"/>
      <c r="CC1928" s="9"/>
      <c r="CD1928" s="9" t="str">
        <f t="shared" si="3402"/>
        <v/>
      </c>
      <c r="CE1928" s="10" t="str">
        <f t="shared" si="3403"/>
        <v/>
      </c>
      <c r="CF1928" s="7"/>
      <c r="CH1928" s="15"/>
      <c r="CI1928" s="9"/>
      <c r="CJ1928" s="9" t="str">
        <f t="shared" si="3409"/>
        <v/>
      </c>
      <c r="CK1928" s="9"/>
      <c r="CL1928" s="9" t="str">
        <f t="shared" si="3410"/>
        <v/>
      </c>
      <c r="CM1928" s="9"/>
      <c r="CN1928" s="9" t="str">
        <f t="shared" si="3411"/>
        <v/>
      </c>
      <c r="CO1928" s="9"/>
      <c r="CP1928" s="9"/>
      <c r="CQ1928" s="9"/>
      <c r="CR1928" s="9" t="str">
        <f t="shared" si="3412"/>
        <v/>
      </c>
      <c r="CS1928" s="10" t="str">
        <f t="shared" si="3413"/>
        <v/>
      </c>
      <c r="CT1928" s="7"/>
    </row>
    <row r="1929" spans="1:113" ht="17.25" customHeight="1">
      <c r="A1929" s="250"/>
      <c r="B1929" s="250"/>
      <c r="C1929" s="13"/>
      <c r="D1929" s="250"/>
      <c r="E1929" s="250"/>
      <c r="G1929" s="14"/>
      <c r="H1929" s="250"/>
      <c r="I1929" s="250"/>
      <c r="J1929" s="33"/>
      <c r="K1929" s="250"/>
      <c r="L1929" s="250"/>
      <c r="M1929" s="250"/>
      <c r="N1929" s="250"/>
      <c r="O1929" s="250"/>
      <c r="P1929" s="250"/>
      <c r="Q1929" s="13"/>
      <c r="R1929" s="250"/>
      <c r="S1929" s="250"/>
      <c r="U1929" s="14"/>
      <c r="V1929" s="250"/>
      <c r="W1929" s="250"/>
      <c r="X1929" s="33"/>
      <c r="Y1929" s="250"/>
      <c r="Z1929" s="250"/>
      <c r="AA1929" s="250"/>
      <c r="AC1929" s="277"/>
      <c r="AD1929" s="250"/>
      <c r="AE1929" s="13"/>
      <c r="AF1929" s="250"/>
      <c r="AG1929" s="250"/>
      <c r="AI1929" s="14"/>
      <c r="AJ1929" s="250"/>
      <c r="AK1929" s="250"/>
      <c r="AL1929" s="33"/>
      <c r="AM1929" s="250"/>
      <c r="AN1929" s="250"/>
      <c r="AO1929" s="250"/>
      <c r="AP1929" s="250"/>
      <c r="AQ1929" s="250"/>
      <c r="AR1929" s="15"/>
      <c r="AS1929" s="9"/>
      <c r="AT1929" s="9" t="str">
        <f t="shared" si="3389"/>
        <v/>
      </c>
      <c r="AU1929" s="9"/>
      <c r="AV1929" s="9" t="str">
        <f t="shared" si="3390"/>
        <v/>
      </c>
      <c r="AW1929" s="9"/>
      <c r="AX1929" s="9" t="str">
        <f t="shared" si="3391"/>
        <v/>
      </c>
      <c r="AY1929" s="9"/>
      <c r="AZ1929" s="62"/>
      <c r="BA1929" s="9"/>
      <c r="BB1929" s="9" t="str">
        <f t="shared" si="3392"/>
        <v/>
      </c>
      <c r="BC1929" s="10" t="str">
        <f t="shared" si="3393"/>
        <v/>
      </c>
      <c r="BE1929" s="250"/>
      <c r="BF1929" s="15"/>
      <c r="BG1929" s="9"/>
      <c r="BH1929" s="9" t="str">
        <f t="shared" si="3394"/>
        <v/>
      </c>
      <c r="BI1929" s="73"/>
      <c r="BJ1929" s="9" t="str">
        <f t="shared" si="3395"/>
        <v/>
      </c>
      <c r="BK1929" s="9"/>
      <c r="BL1929" s="9" t="str">
        <f t="shared" si="3396"/>
        <v/>
      </c>
      <c r="BM1929" s="9"/>
      <c r="BN1929" s="9"/>
      <c r="BO1929" s="9" t="str">
        <f t="shared" si="3397"/>
        <v/>
      </c>
      <c r="BP1929" s="10" t="str">
        <f t="shared" si="3398"/>
        <v/>
      </c>
      <c r="BQ1929" s="7"/>
      <c r="BS1929" s="250"/>
      <c r="BT1929" s="15"/>
      <c r="BU1929" s="9"/>
      <c r="BV1929" s="9" t="str">
        <f t="shared" si="3399"/>
        <v/>
      </c>
      <c r="BW1929" s="9"/>
      <c r="BX1929" s="9" t="str">
        <f t="shared" si="3400"/>
        <v/>
      </c>
      <c r="BY1929" s="9"/>
      <c r="BZ1929" s="9" t="str">
        <f t="shared" si="3401"/>
        <v/>
      </c>
      <c r="CA1929" s="9"/>
      <c r="CB1929" s="9"/>
      <c r="CC1929" s="9"/>
      <c r="CD1929" s="9" t="str">
        <f t="shared" si="3402"/>
        <v/>
      </c>
      <c r="CE1929" s="10" t="str">
        <f t="shared" si="3403"/>
        <v/>
      </c>
      <c r="CF1929" s="7"/>
      <c r="CH1929" s="15"/>
      <c r="CI1929" s="9"/>
      <c r="CJ1929" s="9" t="str">
        <f t="shared" si="3409"/>
        <v/>
      </c>
      <c r="CK1929" s="9"/>
      <c r="CL1929" s="9" t="str">
        <f t="shared" si="3410"/>
        <v/>
      </c>
      <c r="CM1929" s="9"/>
      <c r="CN1929" s="9" t="str">
        <f t="shared" si="3411"/>
        <v/>
      </c>
      <c r="CO1929" s="9"/>
      <c r="CP1929" s="9"/>
      <c r="CQ1929" s="9"/>
      <c r="CR1929" s="9" t="str">
        <f t="shared" si="3412"/>
        <v/>
      </c>
      <c r="CS1929" s="10" t="str">
        <f t="shared" si="3413"/>
        <v/>
      </c>
      <c r="CT1929" s="7"/>
    </row>
    <row r="1930" spans="1:113" ht="15.75" customHeight="1">
      <c r="BS1930" s="1"/>
    </row>
    <row r="1931" spans="1:113" ht="15" customHeight="1">
      <c r="A1931" s="250"/>
      <c r="B1931" s="250"/>
      <c r="C1931" s="250"/>
      <c r="D1931" s="250"/>
      <c r="E1931" s="250"/>
      <c r="G1931" s="14"/>
      <c r="H1931" s="250"/>
      <c r="I1931" s="250"/>
      <c r="J1931" s="33"/>
      <c r="K1931" s="250"/>
      <c r="L1931" s="248"/>
      <c r="M1931" s="250"/>
      <c r="N1931" s="250"/>
      <c r="O1931" s="250"/>
      <c r="P1931" s="250"/>
      <c r="Q1931" s="250"/>
      <c r="R1931" s="250"/>
      <c r="S1931" s="250"/>
      <c r="U1931" s="14"/>
      <c r="V1931" s="250"/>
      <c r="W1931" s="250"/>
      <c r="X1931" s="33"/>
      <c r="Y1931" s="250"/>
      <c r="Z1931" s="248"/>
      <c r="AA1931" s="250"/>
      <c r="AC1931" s="277"/>
      <c r="AD1931" s="250"/>
      <c r="AE1931" s="250"/>
      <c r="AF1931" s="250"/>
      <c r="AG1931" s="250"/>
      <c r="AI1931" s="14"/>
      <c r="AJ1931" s="250"/>
      <c r="AK1931" s="250"/>
      <c r="AL1931" s="33"/>
      <c r="AM1931" s="250"/>
      <c r="AN1931" s="248"/>
      <c r="AO1931" s="250"/>
      <c r="AP1931" s="250"/>
      <c r="AQ1931" s="250"/>
      <c r="AR1931" s="15"/>
      <c r="AS1931" s="9" t="s">
        <v>66</v>
      </c>
      <c r="AT1931" s="9">
        <f>SUM(AT1878:AT1929)*100</f>
        <v>0</v>
      </c>
      <c r="AU1931" s="9"/>
      <c r="AV1931" s="9">
        <f>SUM(AV1878:AV1901)</f>
        <v>0</v>
      </c>
      <c r="AW1931" s="3" t="s">
        <v>67</v>
      </c>
      <c r="AX1931" s="9">
        <f>SUM(AX1878:AX1929)</f>
        <v>0</v>
      </c>
      <c r="AY1931" s="9"/>
      <c r="AZ1931" s="62"/>
      <c r="BA1931" s="9"/>
      <c r="BB1931" s="9"/>
      <c r="BC1931" s="9"/>
      <c r="BD1931" s="7"/>
      <c r="BE1931" s="250"/>
      <c r="BF1931" s="15"/>
      <c r="BG1931" s="9" t="s">
        <v>66</v>
      </c>
      <c r="BH1931" s="9">
        <f>SUM(BH1878:BH1929)*100</f>
        <v>0</v>
      </c>
      <c r="BI1931" s="73"/>
      <c r="BJ1931" s="9">
        <f>SUM(BJ1878:BJ1901)</f>
        <v>0</v>
      </c>
      <c r="BK1931" s="3" t="s">
        <v>67</v>
      </c>
      <c r="BL1931" s="9">
        <f>SUM(BL1878:BL1929)</f>
        <v>0</v>
      </c>
      <c r="BM1931" s="9"/>
      <c r="BN1931" s="9"/>
      <c r="BO1931" s="9"/>
      <c r="BP1931" s="9"/>
      <c r="BQ1931" s="7"/>
      <c r="BS1931" s="250"/>
      <c r="BT1931" s="15"/>
      <c r="BU1931" s="9" t="s">
        <v>66</v>
      </c>
      <c r="BV1931" s="9">
        <f>SUM(BV1878:BV1929)*100</f>
        <v>0</v>
      </c>
      <c r="BW1931" s="9"/>
      <c r="BX1931" s="9">
        <f>SUM(BX1878:BX1901)</f>
        <v>0</v>
      </c>
      <c r="BY1931" s="3" t="s">
        <v>67</v>
      </c>
      <c r="BZ1931" s="9">
        <f>SUM(BZ1878:BZ1929)</f>
        <v>0</v>
      </c>
      <c r="CA1931" s="9"/>
      <c r="CB1931" s="9"/>
      <c r="CC1931" s="9"/>
      <c r="CD1931" s="9"/>
      <c r="CE1931" s="9"/>
      <c r="CF1931" s="7"/>
      <c r="CH1931" s="15"/>
      <c r="CI1931" s="9" t="s">
        <v>66</v>
      </c>
      <c r="CJ1931" s="9">
        <f>SUM(CJ1878:CJ1929)*100</f>
        <v>0</v>
      </c>
      <c r="CK1931" s="9"/>
      <c r="CL1931" s="9">
        <f>SUM(CL1878:CL1901)</f>
        <v>0</v>
      </c>
      <c r="CM1931" s="3" t="s">
        <v>67</v>
      </c>
      <c r="CN1931" s="9">
        <f>SUM(CN1878:CN1929)</f>
        <v>0</v>
      </c>
      <c r="CO1931" s="9"/>
      <c r="CP1931" s="9"/>
      <c r="CQ1931" s="9"/>
      <c r="CR1931" s="9"/>
      <c r="CS1931" s="9"/>
      <c r="CT1931" s="7"/>
      <c r="CU1931" s="250"/>
      <c r="CV1931" s="311"/>
      <c r="CW1931" s="312"/>
      <c r="CX1931" s="250"/>
      <c r="CY1931" s="250"/>
      <c r="CZ1931" s="250"/>
      <c r="DI1931" s="250"/>
    </row>
    <row r="1932" spans="1:113" ht="15" customHeight="1">
      <c r="A1932" s="250"/>
      <c r="B1932" s="250"/>
      <c r="C1932" s="250"/>
      <c r="D1932" s="250"/>
      <c r="E1932" s="250"/>
      <c r="G1932" s="11"/>
      <c r="H1932" s="250"/>
      <c r="I1932" s="250"/>
      <c r="J1932" s="33"/>
      <c r="K1932" s="250"/>
      <c r="L1932" s="248"/>
      <c r="M1932" s="250"/>
      <c r="N1932" s="250"/>
      <c r="O1932" s="250"/>
      <c r="P1932" s="250"/>
      <c r="Q1932" s="250"/>
      <c r="R1932" s="250"/>
      <c r="S1932" s="250"/>
      <c r="U1932" s="11"/>
      <c r="V1932" s="250"/>
      <c r="W1932" s="250"/>
      <c r="X1932" s="33"/>
      <c r="Y1932" s="250"/>
      <c r="Z1932" s="248"/>
      <c r="AA1932" s="250"/>
      <c r="AC1932" s="277"/>
      <c r="AD1932" s="250"/>
      <c r="AE1932" s="250"/>
      <c r="AF1932" s="250"/>
      <c r="AG1932" s="250"/>
      <c r="AI1932" s="11"/>
      <c r="AJ1932" s="250"/>
      <c r="AK1932" s="250"/>
      <c r="AL1932" s="33"/>
      <c r="AM1932" s="250"/>
      <c r="AN1932" s="248"/>
      <c r="AO1932" s="250"/>
      <c r="AP1932" s="250"/>
      <c r="AQ1932" s="250"/>
      <c r="AR1932" s="15"/>
      <c r="AS1932" s="9" t="s">
        <v>69</v>
      </c>
      <c r="AT1932" s="9" t="e">
        <f>AT1931/#REF!</f>
        <v>#REF!</v>
      </c>
      <c r="AU1932" s="9" t="e">
        <f>AT1932*30</f>
        <v>#REF!</v>
      </c>
      <c r="AV1932" s="9"/>
      <c r="AW1932" s="3"/>
      <c r="AX1932" s="9"/>
      <c r="AY1932" s="9"/>
      <c r="AZ1932" s="62"/>
      <c r="BA1932" s="9"/>
      <c r="BB1932" s="9"/>
      <c r="BC1932" s="9"/>
      <c r="BD1932" s="7"/>
      <c r="BE1932" s="250"/>
      <c r="BF1932" s="15"/>
      <c r="BG1932" s="9" t="s">
        <v>69</v>
      </c>
      <c r="BH1932" s="9" t="e">
        <f>BH1931/#REF!</f>
        <v>#REF!</v>
      </c>
      <c r="BI1932" s="73" t="e">
        <f>BH1932*30</f>
        <v>#REF!</v>
      </c>
      <c r="BJ1932" s="9"/>
      <c r="BK1932" s="3"/>
      <c r="BL1932" s="9"/>
      <c r="BM1932" s="9"/>
      <c r="BN1932" s="9"/>
      <c r="BO1932" s="9"/>
      <c r="BP1932" s="9"/>
      <c r="BQ1932" s="7"/>
      <c r="BS1932" s="250"/>
      <c r="BT1932" s="15"/>
      <c r="BU1932" s="9" t="s">
        <v>69</v>
      </c>
      <c r="BV1932" s="9" t="e">
        <f>BV1931/#REF!</f>
        <v>#REF!</v>
      </c>
      <c r="BW1932" s="9" t="e">
        <f>BV1932*30</f>
        <v>#REF!</v>
      </c>
      <c r="BX1932" s="9"/>
      <c r="BY1932" s="3"/>
      <c r="BZ1932" s="9"/>
      <c r="CA1932" s="9"/>
      <c r="CB1932" s="9"/>
      <c r="CC1932" s="9"/>
      <c r="CD1932" s="9"/>
      <c r="CE1932" s="9"/>
      <c r="CF1932" s="7"/>
      <c r="CH1932" s="15"/>
      <c r="CI1932" s="9" t="s">
        <v>69</v>
      </c>
      <c r="CJ1932" s="9" t="e">
        <f>CJ1931/#REF!</f>
        <v>#REF!</v>
      </c>
      <c r="CK1932" s="9" t="e">
        <f>CJ1932*30</f>
        <v>#REF!</v>
      </c>
      <c r="CL1932" s="9"/>
      <c r="CM1932" s="3"/>
      <c r="CN1932" s="9"/>
      <c r="CO1932" s="9"/>
      <c r="CP1932" s="9"/>
      <c r="CQ1932" s="9"/>
      <c r="CR1932" s="9"/>
      <c r="CS1932" s="9"/>
      <c r="CT1932" s="7"/>
      <c r="CU1932" s="250"/>
      <c r="CV1932" s="311"/>
      <c r="CW1932" s="312"/>
      <c r="CX1932" s="250"/>
      <c r="CY1932" s="46"/>
      <c r="CZ1932" s="250"/>
      <c r="DI1932" s="250"/>
    </row>
    <row r="1933" spans="1:113" ht="15" customHeight="1">
      <c r="A1933" s="250"/>
      <c r="B1933" s="250"/>
      <c r="C1933" s="250"/>
      <c r="D1933" s="250"/>
      <c r="E1933" s="250"/>
      <c r="G1933" s="11"/>
      <c r="H1933" s="250"/>
      <c r="I1933" s="250"/>
      <c r="J1933" s="33"/>
      <c r="K1933" s="250"/>
      <c r="L1933" s="248"/>
      <c r="M1933" s="250"/>
      <c r="N1933" s="250"/>
      <c r="O1933" s="250"/>
      <c r="P1933" s="250"/>
      <c r="Q1933" s="250"/>
      <c r="R1933" s="250"/>
      <c r="S1933" s="250"/>
      <c r="U1933" s="11"/>
      <c r="V1933" s="250"/>
      <c r="W1933" s="250"/>
      <c r="X1933" s="33"/>
      <c r="Y1933" s="250"/>
      <c r="Z1933" s="248"/>
      <c r="AA1933" s="250"/>
      <c r="AC1933" s="277"/>
      <c r="AD1933" s="250"/>
      <c r="AE1933" s="250"/>
      <c r="AF1933" s="250"/>
      <c r="AG1933" s="250"/>
      <c r="AI1933" s="11"/>
      <c r="AJ1933" s="250"/>
      <c r="AK1933" s="250"/>
      <c r="AL1933" s="33"/>
      <c r="AM1933" s="250"/>
      <c r="AN1933" s="248"/>
      <c r="AO1933" s="250"/>
      <c r="AP1933" s="250"/>
      <c r="AQ1933" s="250"/>
      <c r="AR1933" s="15"/>
      <c r="AS1933" s="9" t="s">
        <v>72</v>
      </c>
      <c r="AT1933" s="9">
        <f>AT1931*0.7</f>
        <v>0</v>
      </c>
      <c r="AU1933" s="9"/>
      <c r="AV1933" s="9"/>
      <c r="AW1933" s="3"/>
      <c r="AX1933" s="9"/>
      <c r="AY1933" s="9"/>
      <c r="AZ1933" s="62"/>
      <c r="BA1933" s="9"/>
      <c r="BB1933" s="9"/>
      <c r="BC1933" s="9"/>
      <c r="BD1933" s="7"/>
      <c r="BE1933" s="250"/>
      <c r="BF1933" s="15"/>
      <c r="BG1933" s="9" t="s">
        <v>72</v>
      </c>
      <c r="BH1933" s="9">
        <f>BH1931*0.7</f>
        <v>0</v>
      </c>
      <c r="BI1933" s="73"/>
      <c r="BJ1933" s="9"/>
      <c r="BK1933" s="3"/>
      <c r="BL1933" s="9"/>
      <c r="BM1933" s="9"/>
      <c r="BN1933" s="9"/>
      <c r="BO1933" s="9"/>
      <c r="BP1933" s="9"/>
      <c r="BQ1933" s="7"/>
      <c r="BS1933" s="250"/>
      <c r="BT1933" s="15"/>
      <c r="BU1933" s="9" t="s">
        <v>72</v>
      </c>
      <c r="BV1933" s="9">
        <f>BV1931*0.7</f>
        <v>0</v>
      </c>
      <c r="BW1933" s="9"/>
      <c r="BX1933" s="9"/>
      <c r="BY1933" s="3"/>
      <c r="BZ1933" s="9"/>
      <c r="CA1933" s="9"/>
      <c r="CB1933" s="9"/>
      <c r="CC1933" s="9"/>
      <c r="CD1933" s="9"/>
      <c r="CE1933" s="9"/>
      <c r="CF1933" s="7"/>
      <c r="CH1933" s="15"/>
      <c r="CI1933" s="9" t="s">
        <v>72</v>
      </c>
      <c r="CJ1933" s="9">
        <f>CJ1931*0.7</f>
        <v>0</v>
      </c>
      <c r="CK1933" s="9"/>
      <c r="CL1933" s="9"/>
      <c r="CM1933" s="3"/>
      <c r="CN1933" s="9"/>
      <c r="CO1933" s="9"/>
      <c r="CP1933" s="9"/>
      <c r="CQ1933" s="9"/>
      <c r="CR1933" s="9"/>
      <c r="CS1933" s="9"/>
      <c r="CT1933" s="7"/>
      <c r="CU1933" s="250"/>
      <c r="CV1933" s="311"/>
      <c r="CW1933" s="312"/>
      <c r="CX1933" s="250"/>
      <c r="CY1933" s="46"/>
      <c r="CZ1933" s="250"/>
      <c r="DI1933" s="250"/>
    </row>
    <row r="1934" spans="1:113" ht="15" customHeight="1">
      <c r="A1934" s="13"/>
      <c r="B1934" s="13"/>
      <c r="C1934" s="13"/>
      <c r="D1934" s="250"/>
      <c r="E1934" s="250"/>
      <c r="G1934" s="14"/>
      <c r="H1934" s="250"/>
      <c r="I1934" s="250"/>
      <c r="J1934" s="33"/>
      <c r="K1934" s="250"/>
      <c r="L1934" s="248"/>
      <c r="M1934" s="250"/>
      <c r="N1934" s="13"/>
      <c r="O1934" s="13"/>
      <c r="P1934" s="13"/>
      <c r="Q1934" s="13"/>
      <c r="R1934" s="250"/>
      <c r="S1934" s="250"/>
      <c r="U1934" s="14"/>
      <c r="V1934" s="250"/>
      <c r="W1934" s="250"/>
      <c r="X1934" s="33"/>
      <c r="Y1934" s="250"/>
      <c r="Z1934" s="248"/>
      <c r="AA1934" s="250"/>
      <c r="AC1934" s="287"/>
      <c r="AD1934" s="13"/>
      <c r="AE1934" s="13"/>
      <c r="AF1934" s="250"/>
      <c r="AG1934" s="250"/>
      <c r="AI1934" s="14"/>
      <c r="AJ1934" s="250"/>
      <c r="AK1934" s="250"/>
      <c r="AL1934" s="33"/>
      <c r="AM1934" s="250"/>
      <c r="AN1934" s="248"/>
      <c r="AO1934" s="250"/>
      <c r="AP1934" s="13"/>
      <c r="AQ1934" s="13"/>
      <c r="AR1934" s="15"/>
      <c r="AS1934" s="9" t="s">
        <v>74</v>
      </c>
      <c r="AT1934" s="9">
        <f>AT2003</f>
        <v>0</v>
      </c>
      <c r="AU1934" s="9"/>
      <c r="AV1934" s="9"/>
      <c r="AW1934" s="3" t="s">
        <v>71</v>
      </c>
      <c r="AX1934" s="9">
        <f>SUM(BB1878:BB1929)</f>
        <v>0</v>
      </c>
      <c r="AY1934" s="10" t="e">
        <f>AX1934/AT1931</f>
        <v>#DIV/0!</v>
      </c>
      <c r="AZ1934" s="115"/>
      <c r="BA1934" s="10"/>
      <c r="BB1934" s="10"/>
      <c r="BC1934" s="10"/>
      <c r="BD1934" s="7"/>
      <c r="BE1934" s="13"/>
      <c r="BF1934" s="15"/>
      <c r="BG1934" s="9" t="s">
        <v>74</v>
      </c>
      <c r="BH1934" s="9">
        <f>BH2003</f>
        <v>0</v>
      </c>
      <c r="BI1934" s="73"/>
      <c r="BJ1934" s="9"/>
      <c r="BK1934" s="3" t="s">
        <v>71</v>
      </c>
      <c r="BL1934" s="9">
        <f>SUM(BO1878:BO1929)</f>
        <v>0</v>
      </c>
      <c r="BM1934" s="10" t="e">
        <f>BL1934/BH1931</f>
        <v>#DIV/0!</v>
      </c>
      <c r="BN1934" s="10"/>
      <c r="BO1934" s="10"/>
      <c r="BP1934" s="10"/>
      <c r="BQ1934" s="7"/>
      <c r="BS1934" s="13"/>
      <c r="BT1934" s="15"/>
      <c r="BU1934" s="9" t="s">
        <v>74</v>
      </c>
      <c r="BV1934" s="9">
        <f>BV2003</f>
        <v>0</v>
      </c>
      <c r="BW1934" s="9"/>
      <c r="BX1934" s="9"/>
      <c r="BY1934" s="3" t="s">
        <v>71</v>
      </c>
      <c r="BZ1934" s="9">
        <f>SUM(CD1878:CD1929)</f>
        <v>0</v>
      </c>
      <c r="CA1934" s="10" t="e">
        <f>BZ1934/BV1931</f>
        <v>#DIV/0!</v>
      </c>
      <c r="CB1934" s="10"/>
      <c r="CC1934" s="10"/>
      <c r="CD1934" s="10"/>
      <c r="CE1934" s="10"/>
      <c r="CF1934" s="7"/>
      <c r="CH1934" s="15"/>
      <c r="CI1934" s="9" t="s">
        <v>74</v>
      </c>
      <c r="CJ1934" s="9">
        <f>CJ2003</f>
        <v>0</v>
      </c>
      <c r="CK1934" s="9"/>
      <c r="CL1934" s="9"/>
      <c r="CM1934" s="3" t="s">
        <v>71</v>
      </c>
      <c r="CN1934" s="9">
        <f>SUM(CR1878:CR1929)</f>
        <v>0</v>
      </c>
      <c r="CO1934" s="10" t="e">
        <f>CN1934/CJ1931</f>
        <v>#DIV/0!</v>
      </c>
      <c r="CP1934" s="10"/>
      <c r="CQ1934" s="10"/>
      <c r="CR1934" s="10"/>
      <c r="CS1934" s="10"/>
      <c r="CT1934" s="7"/>
      <c r="CU1934" s="250"/>
      <c r="CV1934" s="250"/>
      <c r="CW1934" s="250"/>
      <c r="CX1934" s="250"/>
      <c r="CY1934" s="13"/>
      <c r="CZ1934" s="250"/>
      <c r="DI1934" s="250"/>
    </row>
    <row r="1935" spans="1:113" ht="15" customHeight="1">
      <c r="A1935" s="13"/>
      <c r="B1935" s="13"/>
      <c r="C1935" s="13"/>
      <c r="D1935" s="250"/>
      <c r="E1935" s="250"/>
      <c r="G1935" s="14"/>
      <c r="H1935" s="250"/>
      <c r="I1935" s="250"/>
      <c r="J1935" s="33"/>
      <c r="K1935" s="250"/>
      <c r="L1935" s="248"/>
      <c r="M1935" s="250"/>
      <c r="N1935" s="13"/>
      <c r="O1935" s="13"/>
      <c r="P1935" s="13"/>
      <c r="Q1935" s="13"/>
      <c r="R1935" s="250"/>
      <c r="S1935" s="250"/>
      <c r="U1935" s="14"/>
      <c r="V1935" s="250"/>
      <c r="W1935" s="250"/>
      <c r="X1935" s="33"/>
      <c r="Y1935" s="250"/>
      <c r="Z1935" s="248"/>
      <c r="AA1935" s="250"/>
      <c r="AC1935" s="287"/>
      <c r="AD1935" s="13"/>
      <c r="AE1935" s="13"/>
      <c r="AF1935" s="250"/>
      <c r="AG1935" s="250"/>
      <c r="AI1935" s="14"/>
      <c r="AJ1935" s="250"/>
      <c r="AK1935" s="250"/>
      <c r="AL1935" s="33"/>
      <c r="AM1935" s="250"/>
      <c r="AN1935" s="248"/>
      <c r="AO1935" s="250"/>
      <c r="AP1935" s="13"/>
      <c r="AQ1935" s="13"/>
      <c r="AR1935" s="15"/>
      <c r="AS1935" s="9"/>
      <c r="AT1935" s="9"/>
      <c r="AU1935" s="9"/>
      <c r="AV1935" s="9"/>
      <c r="AW1935" s="3"/>
      <c r="AX1935" s="9"/>
      <c r="AY1935" s="10"/>
      <c r="AZ1935" s="115"/>
      <c r="BA1935" s="10"/>
      <c r="BB1935" s="10"/>
      <c r="BC1935" s="10"/>
      <c r="BD1935" s="7"/>
      <c r="BE1935" s="13"/>
      <c r="BF1935" s="15"/>
      <c r="BG1935" s="9"/>
      <c r="BH1935" s="9"/>
      <c r="BI1935" s="73"/>
      <c r="BJ1935" s="9"/>
      <c r="BK1935" s="3"/>
      <c r="BL1935" s="9"/>
      <c r="BM1935" s="10"/>
      <c r="BN1935" s="10"/>
      <c r="BO1935" s="10"/>
      <c r="BP1935" s="10"/>
      <c r="BQ1935" s="7"/>
      <c r="BS1935" s="13"/>
      <c r="BT1935" s="15"/>
      <c r="BU1935" s="9"/>
      <c r="BV1935" s="9"/>
      <c r="BW1935" s="9"/>
      <c r="BX1935" s="9"/>
      <c r="BY1935" s="3"/>
      <c r="BZ1935" s="9"/>
      <c r="CA1935" s="10"/>
      <c r="CB1935" s="10"/>
      <c r="CC1935" s="10"/>
      <c r="CD1935" s="10"/>
      <c r="CE1935" s="10"/>
      <c r="CF1935" s="7"/>
      <c r="CH1935" s="15"/>
      <c r="CI1935" s="9"/>
      <c r="CJ1935" s="9"/>
      <c r="CK1935" s="9"/>
      <c r="CL1935" s="9"/>
      <c r="CM1935" s="3"/>
      <c r="CN1935" s="9"/>
      <c r="CO1935" s="10"/>
      <c r="CP1935" s="10"/>
      <c r="CQ1935" s="10"/>
      <c r="CR1935" s="10"/>
      <c r="CS1935" s="10"/>
      <c r="CT1935" s="7"/>
      <c r="CU1935" s="250"/>
      <c r="CV1935" s="250"/>
      <c r="CW1935" s="250"/>
      <c r="CX1935" s="250"/>
      <c r="CY1935" s="13"/>
      <c r="CZ1935" s="250"/>
      <c r="DI1935" s="250"/>
    </row>
    <row r="1936" spans="1:113" ht="15" customHeight="1">
      <c r="A1936" s="13"/>
      <c r="B1936" s="13"/>
      <c r="C1936" s="13"/>
      <c r="D1936" s="250"/>
      <c r="E1936" s="250"/>
      <c r="G1936" s="14"/>
      <c r="H1936" s="250"/>
      <c r="I1936" s="250"/>
      <c r="J1936" s="33"/>
      <c r="K1936" s="250"/>
      <c r="L1936" s="248"/>
      <c r="M1936" s="250"/>
      <c r="N1936" s="13"/>
      <c r="O1936" s="13"/>
      <c r="P1936" s="13"/>
      <c r="Q1936" s="13"/>
      <c r="R1936" s="250"/>
      <c r="S1936" s="250"/>
      <c r="U1936" s="14"/>
      <c r="V1936" s="250"/>
      <c r="W1936" s="250"/>
      <c r="X1936" s="33"/>
      <c r="Y1936" s="250"/>
      <c r="Z1936" s="248"/>
      <c r="AA1936" s="250"/>
      <c r="AC1936" s="287"/>
      <c r="AD1936" s="13"/>
      <c r="AE1936" s="13"/>
      <c r="AF1936" s="250"/>
      <c r="AG1936" s="250"/>
      <c r="AI1936" s="14"/>
      <c r="AJ1936" s="250"/>
      <c r="AK1936" s="250"/>
      <c r="AL1936" s="33"/>
      <c r="AM1936" s="250"/>
      <c r="AN1936" s="248"/>
      <c r="AO1936" s="250"/>
      <c r="AP1936" s="13"/>
      <c r="AQ1936" s="13"/>
      <c r="AR1936" s="15"/>
      <c r="AS1936" s="9"/>
      <c r="AT1936" s="9"/>
      <c r="AU1936" s="9"/>
      <c r="AV1936" s="9"/>
      <c r="AW1936" s="3" t="s">
        <v>73</v>
      </c>
      <c r="AX1936" s="9">
        <f>AT1933-AX1934</f>
        <v>0</v>
      </c>
      <c r="AY1936" s="10" t="e">
        <f>AX1936/AT1931</f>
        <v>#DIV/0!</v>
      </c>
      <c r="AZ1936" s="115"/>
      <c r="BA1936" s="10"/>
      <c r="BB1936" s="10"/>
      <c r="BC1936" s="10"/>
      <c r="BD1936" s="7"/>
      <c r="BE1936" s="13"/>
      <c r="BF1936" s="15"/>
      <c r="BG1936" s="9"/>
      <c r="BH1936" s="9"/>
      <c r="BI1936" s="73"/>
      <c r="BJ1936" s="9"/>
      <c r="BK1936" s="3" t="s">
        <v>73</v>
      </c>
      <c r="BL1936" s="9">
        <f>BH1933-BL1934</f>
        <v>0</v>
      </c>
      <c r="BM1936" s="10" t="e">
        <f>BL1936/BH1931</f>
        <v>#DIV/0!</v>
      </c>
      <c r="BN1936" s="10"/>
      <c r="BO1936" s="10"/>
      <c r="BP1936" s="10"/>
      <c r="BQ1936" s="7"/>
      <c r="BS1936" s="13"/>
      <c r="BT1936" s="15"/>
      <c r="BU1936" s="9"/>
      <c r="BV1936" s="9"/>
      <c r="BW1936" s="9"/>
      <c r="BX1936" s="9"/>
      <c r="BY1936" s="3" t="s">
        <v>73</v>
      </c>
      <c r="BZ1936" s="9">
        <f>BV1933-BZ1934</f>
        <v>0</v>
      </c>
      <c r="CA1936" s="10" t="e">
        <f>BZ1936/BV1931</f>
        <v>#DIV/0!</v>
      </c>
      <c r="CB1936" s="10"/>
      <c r="CC1936" s="10"/>
      <c r="CD1936" s="10"/>
      <c r="CE1936" s="10"/>
      <c r="CF1936" s="7"/>
      <c r="CH1936" s="15"/>
      <c r="CI1936" s="9"/>
      <c r="CJ1936" s="9"/>
      <c r="CK1936" s="9"/>
      <c r="CL1936" s="9"/>
      <c r="CM1936" s="3" t="s">
        <v>73</v>
      </c>
      <c r="CN1936" s="9">
        <f>CJ1933-CN1934</f>
        <v>0</v>
      </c>
      <c r="CO1936" s="10" t="e">
        <f>CN1936/CJ1931</f>
        <v>#DIV/0!</v>
      </c>
      <c r="CP1936" s="10"/>
      <c r="CQ1936" s="10"/>
      <c r="CR1936" s="10"/>
      <c r="CS1936" s="10"/>
      <c r="CT1936" s="7"/>
      <c r="CU1936" s="250"/>
      <c r="CV1936" s="248"/>
      <c r="CX1936" s="13"/>
      <c r="CY1936" s="13"/>
      <c r="CZ1936" s="250"/>
      <c r="DI1936" s="250"/>
    </row>
    <row r="1937" spans="1:113" ht="15" customHeight="1">
      <c r="A1937" s="250"/>
      <c r="B1937" s="250"/>
      <c r="C1937" s="250"/>
      <c r="D1937" s="250"/>
      <c r="E1937" s="250"/>
      <c r="G1937" s="14"/>
      <c r="H1937" s="250"/>
      <c r="I1937" s="250"/>
      <c r="J1937" s="33"/>
      <c r="K1937" s="250"/>
      <c r="L1937" s="248"/>
      <c r="M1937" s="250"/>
      <c r="N1937" s="250"/>
      <c r="O1937" s="250"/>
      <c r="P1937" s="250"/>
      <c r="Q1937" s="250"/>
      <c r="R1937" s="250"/>
      <c r="S1937" s="250"/>
      <c r="U1937" s="14"/>
      <c r="V1937" s="250"/>
      <c r="W1937" s="250"/>
      <c r="X1937" s="33"/>
      <c r="Y1937" s="250"/>
      <c r="Z1937" s="248"/>
      <c r="AA1937" s="250"/>
      <c r="AC1937" s="277"/>
      <c r="AD1937" s="250"/>
      <c r="AE1937" s="250"/>
      <c r="AF1937" s="250"/>
      <c r="AG1937" s="250"/>
      <c r="AI1937" s="14"/>
      <c r="AJ1937" s="250"/>
      <c r="AK1937" s="250"/>
      <c r="AL1937" s="33"/>
      <c r="AM1937" s="250"/>
      <c r="AN1937" s="248"/>
      <c r="AO1937" s="250"/>
      <c r="AP1937" s="250"/>
      <c r="AQ1937" s="250"/>
      <c r="AR1937" s="15"/>
      <c r="AS1937" s="9"/>
      <c r="AT1937" s="9"/>
      <c r="AU1937" s="9"/>
      <c r="AV1937" s="9"/>
      <c r="AW1937" s="3"/>
      <c r="AX1937" s="9"/>
      <c r="AY1937" s="9"/>
      <c r="AZ1937" s="62"/>
      <c r="BA1937" s="9"/>
      <c r="BB1937" s="9"/>
      <c r="BC1937" s="9"/>
      <c r="BD1937" s="7"/>
      <c r="BE1937" s="250"/>
      <c r="BF1937" s="15"/>
      <c r="BG1937" s="9"/>
      <c r="BH1937" s="9"/>
      <c r="BI1937" s="73"/>
      <c r="BJ1937" s="9"/>
      <c r="BK1937" s="3"/>
      <c r="BL1937" s="9"/>
      <c r="BM1937" s="9"/>
      <c r="BN1937" s="9"/>
      <c r="BO1937" s="9"/>
      <c r="BP1937" s="9"/>
      <c r="BQ1937" s="7"/>
      <c r="BS1937" s="250"/>
      <c r="BT1937" s="15"/>
      <c r="BU1937" s="9"/>
      <c r="BV1937" s="9"/>
      <c r="BW1937" s="9"/>
      <c r="BX1937" s="9"/>
      <c r="BY1937" s="3"/>
      <c r="BZ1937" s="9"/>
      <c r="CA1937" s="9"/>
      <c r="CB1937" s="9"/>
      <c r="CC1937" s="9"/>
      <c r="CD1937" s="9"/>
      <c r="CE1937" s="9"/>
      <c r="CF1937" s="7"/>
      <c r="CH1937" s="15"/>
      <c r="CI1937" s="9"/>
      <c r="CJ1937" s="9"/>
      <c r="CK1937" s="9"/>
      <c r="CL1937" s="9"/>
      <c r="CM1937" s="3"/>
      <c r="CN1937" s="9"/>
      <c r="CO1937" s="9"/>
      <c r="CP1937" s="9"/>
      <c r="CQ1937" s="9"/>
      <c r="CR1937" s="9"/>
      <c r="CS1937" s="9"/>
      <c r="CT1937" s="7"/>
      <c r="CU1937" s="250"/>
      <c r="CV1937" s="250"/>
      <c r="CW1937" s="250"/>
      <c r="CX1937" s="55"/>
      <c r="CY1937" s="46"/>
      <c r="CZ1937" s="250"/>
      <c r="DI1937" s="250"/>
    </row>
    <row r="1938" spans="1:113" ht="15" customHeight="1">
      <c r="A1938" s="250"/>
      <c r="B1938" s="250"/>
      <c r="C1938" s="250"/>
      <c r="D1938" s="250"/>
      <c r="E1938" s="250"/>
      <c r="G1938" s="14"/>
      <c r="H1938" s="250"/>
      <c r="I1938" s="250"/>
      <c r="J1938" s="33"/>
      <c r="K1938" s="250"/>
      <c r="L1938" s="248"/>
      <c r="M1938" s="250"/>
      <c r="N1938" s="250"/>
      <c r="O1938" s="250"/>
      <c r="P1938" s="250"/>
      <c r="Q1938" s="250"/>
      <c r="R1938" s="250"/>
      <c r="S1938" s="250"/>
      <c r="U1938" s="14"/>
      <c r="V1938" s="250"/>
      <c r="W1938" s="250"/>
      <c r="X1938" s="33"/>
      <c r="Y1938" s="250"/>
      <c r="Z1938" s="248"/>
      <c r="AA1938" s="250"/>
      <c r="AC1938" s="277"/>
      <c r="AD1938" s="250"/>
      <c r="AE1938" s="250"/>
      <c r="AF1938" s="250"/>
      <c r="AG1938" s="250"/>
      <c r="AI1938" s="14"/>
      <c r="AJ1938" s="250"/>
      <c r="AK1938" s="250"/>
      <c r="AL1938" s="33"/>
      <c r="AM1938" s="250"/>
      <c r="AN1938" s="248"/>
      <c r="AO1938" s="250"/>
      <c r="AP1938" s="250"/>
      <c r="AQ1938" s="250"/>
      <c r="AR1938" s="15"/>
      <c r="AS1938" s="9"/>
      <c r="AT1938" s="9"/>
      <c r="AU1938" s="9"/>
      <c r="AV1938" s="9"/>
      <c r="AW1938" s="3"/>
      <c r="AX1938" s="9"/>
      <c r="AY1938" s="9"/>
      <c r="AZ1938" s="62"/>
      <c r="BA1938" s="9"/>
      <c r="BB1938" s="9"/>
      <c r="BC1938" s="9"/>
      <c r="BD1938" s="7"/>
      <c r="BE1938" s="250"/>
      <c r="BF1938" s="15"/>
      <c r="BG1938" s="9"/>
      <c r="BH1938" s="9"/>
      <c r="BI1938" s="73"/>
      <c r="BJ1938" s="9"/>
      <c r="BK1938" s="3"/>
      <c r="BL1938" s="9"/>
      <c r="BM1938" s="9"/>
      <c r="BN1938" s="9"/>
      <c r="BO1938" s="9"/>
      <c r="BP1938" s="9"/>
      <c r="BQ1938" s="7"/>
      <c r="BS1938" s="250"/>
      <c r="BT1938" s="15"/>
      <c r="BU1938" s="9"/>
      <c r="BV1938" s="9"/>
      <c r="BW1938" s="9"/>
      <c r="BX1938" s="9"/>
      <c r="BY1938" s="3"/>
      <c r="BZ1938" s="9"/>
      <c r="CA1938" s="9"/>
      <c r="CB1938" s="9"/>
      <c r="CC1938" s="9"/>
      <c r="CD1938" s="9"/>
      <c r="CE1938" s="9"/>
      <c r="CF1938" s="7"/>
      <c r="CH1938" s="15"/>
      <c r="CI1938" s="9"/>
      <c r="CJ1938" s="9"/>
      <c r="CK1938" s="9"/>
      <c r="CL1938" s="9"/>
      <c r="CM1938" s="3"/>
      <c r="CN1938" s="9"/>
      <c r="CO1938" s="9"/>
      <c r="CP1938" s="9"/>
      <c r="CQ1938" s="9"/>
      <c r="CR1938" s="9"/>
      <c r="CS1938" s="9"/>
      <c r="CT1938" s="7"/>
      <c r="CU1938" s="250"/>
      <c r="CV1938" s="250"/>
      <c r="CW1938" s="250"/>
      <c r="CX1938" s="55"/>
      <c r="CY1938" s="46"/>
      <c r="CZ1938" s="250"/>
      <c r="DI1938" s="250"/>
    </row>
    <row r="1939" spans="1:113" ht="15" customHeight="1">
      <c r="A1939" s="250"/>
      <c r="B1939" s="250"/>
      <c r="C1939" s="250"/>
      <c r="D1939" s="250"/>
      <c r="E1939" s="250"/>
      <c r="G1939" s="14"/>
      <c r="H1939" s="250"/>
      <c r="I1939" s="250"/>
      <c r="J1939" s="33"/>
      <c r="K1939" s="250"/>
      <c r="L1939" s="248"/>
      <c r="M1939" s="250"/>
      <c r="N1939" s="250"/>
      <c r="O1939" s="250"/>
      <c r="P1939" s="250"/>
      <c r="Q1939" s="250"/>
      <c r="R1939" s="250"/>
      <c r="S1939" s="250"/>
      <c r="U1939" s="14"/>
      <c r="V1939" s="250"/>
      <c r="W1939" s="250"/>
      <c r="X1939" s="33"/>
      <c r="Y1939" s="250"/>
      <c r="Z1939" s="248"/>
      <c r="AA1939" s="250"/>
      <c r="AC1939" s="277"/>
      <c r="AD1939" s="250"/>
      <c r="AE1939" s="250"/>
      <c r="AF1939" s="250"/>
      <c r="AG1939" s="250"/>
      <c r="AI1939" s="14"/>
      <c r="AJ1939" s="250"/>
      <c r="AK1939" s="250"/>
      <c r="AL1939" s="33"/>
      <c r="AM1939" s="250"/>
      <c r="AN1939" s="248"/>
      <c r="AO1939" s="250"/>
      <c r="AP1939" s="250"/>
      <c r="AQ1939" s="250"/>
      <c r="AR1939" s="15"/>
      <c r="AS1939" s="9"/>
      <c r="AT1939" s="9"/>
      <c r="AU1939" s="9"/>
      <c r="AV1939" s="9"/>
      <c r="AW1939" s="3"/>
      <c r="AX1939" s="9"/>
      <c r="AY1939" s="9"/>
      <c r="AZ1939" s="62"/>
      <c r="BA1939" s="9"/>
      <c r="BB1939" s="9"/>
      <c r="BC1939" s="9"/>
      <c r="BD1939" s="7"/>
      <c r="BE1939" s="250"/>
      <c r="BF1939" s="15"/>
      <c r="BG1939" s="9"/>
      <c r="BH1939" s="9"/>
      <c r="BI1939" s="73"/>
      <c r="BJ1939" s="9"/>
      <c r="BK1939" s="3"/>
      <c r="BL1939" s="9"/>
      <c r="BM1939" s="9"/>
      <c r="BN1939" s="9"/>
      <c r="BO1939" s="9"/>
      <c r="BP1939" s="9"/>
      <c r="BQ1939" s="7"/>
      <c r="BS1939" s="250"/>
      <c r="BT1939" s="15"/>
      <c r="BU1939" s="9"/>
      <c r="BV1939" s="9"/>
      <c r="BW1939" s="9"/>
      <c r="BX1939" s="9"/>
      <c r="BY1939" s="3"/>
      <c r="BZ1939" s="9"/>
      <c r="CA1939" s="9"/>
      <c r="CB1939" s="9"/>
      <c r="CC1939" s="9"/>
      <c r="CD1939" s="9"/>
      <c r="CE1939" s="9"/>
      <c r="CF1939" s="7"/>
      <c r="CH1939" s="15"/>
      <c r="CI1939" s="9"/>
      <c r="CJ1939" s="9"/>
      <c r="CK1939" s="9"/>
      <c r="CL1939" s="9"/>
      <c r="CM1939" s="3"/>
      <c r="CN1939" s="9"/>
      <c r="CO1939" s="9"/>
      <c r="CP1939" s="9"/>
      <c r="CQ1939" s="9"/>
      <c r="CR1939" s="9"/>
      <c r="CS1939" s="9"/>
      <c r="CT1939" s="7"/>
      <c r="CU1939" s="250"/>
      <c r="CV1939" s="250"/>
      <c r="CW1939" s="250"/>
      <c r="CX1939" s="55"/>
      <c r="CY1939" s="46"/>
      <c r="CZ1939" s="250"/>
      <c r="DI1939" s="250"/>
    </row>
    <row r="1940" spans="1:113" ht="15" customHeight="1">
      <c r="A1940" s="250"/>
      <c r="B1940" s="250"/>
      <c r="C1940" s="250"/>
      <c r="D1940" s="250"/>
      <c r="E1940" s="250"/>
      <c r="G1940" s="14"/>
      <c r="H1940" s="250"/>
      <c r="I1940" s="250"/>
      <c r="J1940" s="33"/>
      <c r="K1940" s="250"/>
      <c r="L1940" s="248"/>
      <c r="M1940" s="250"/>
      <c r="N1940" s="250"/>
      <c r="O1940" s="250"/>
      <c r="P1940" s="250"/>
      <c r="Q1940" s="250"/>
      <c r="R1940" s="250"/>
      <c r="S1940" s="250"/>
      <c r="U1940" s="14"/>
      <c r="V1940" s="250"/>
      <c r="W1940" s="250"/>
      <c r="X1940" s="33"/>
      <c r="Y1940" s="250"/>
      <c r="Z1940" s="248"/>
      <c r="AA1940" s="250"/>
      <c r="AC1940" s="277"/>
      <c r="AD1940" s="250"/>
      <c r="AE1940" s="250"/>
      <c r="AF1940" s="250"/>
      <c r="AG1940" s="250"/>
      <c r="AI1940" s="14"/>
      <c r="AJ1940" s="250"/>
      <c r="AK1940" s="250"/>
      <c r="AL1940" s="33"/>
      <c r="AM1940" s="250"/>
      <c r="AN1940" s="248"/>
      <c r="AO1940" s="250"/>
      <c r="AP1940" s="250"/>
      <c r="AQ1940" s="250"/>
      <c r="AR1940" s="15"/>
      <c r="AS1940" s="9"/>
      <c r="AT1940" s="9"/>
      <c r="AU1940" s="9"/>
      <c r="AV1940" s="9"/>
      <c r="AW1940" s="3"/>
      <c r="AX1940" s="9"/>
      <c r="AY1940" s="9"/>
      <c r="AZ1940" s="62"/>
      <c r="BA1940" s="9"/>
      <c r="BB1940" s="9"/>
      <c r="BC1940" s="9"/>
      <c r="BD1940" s="7"/>
      <c r="BE1940" s="250"/>
      <c r="BF1940" s="15"/>
      <c r="BG1940" s="9"/>
      <c r="BH1940" s="9"/>
      <c r="BI1940" s="73"/>
      <c r="BJ1940" s="9"/>
      <c r="BK1940" s="3"/>
      <c r="BL1940" s="9"/>
      <c r="BM1940" s="9"/>
      <c r="BN1940" s="9"/>
      <c r="BO1940" s="9"/>
      <c r="BP1940" s="9"/>
      <c r="BQ1940" s="7"/>
      <c r="BS1940" s="250"/>
      <c r="BT1940" s="15"/>
      <c r="BU1940" s="9"/>
      <c r="BV1940" s="9"/>
      <c r="BW1940" s="9"/>
      <c r="BX1940" s="9"/>
      <c r="BY1940" s="3"/>
      <c r="BZ1940" s="9"/>
      <c r="CA1940" s="9"/>
      <c r="CB1940" s="9"/>
      <c r="CC1940" s="9"/>
      <c r="CD1940" s="9"/>
      <c r="CE1940" s="9"/>
      <c r="CF1940" s="7"/>
      <c r="CH1940" s="15"/>
      <c r="CI1940" s="9"/>
      <c r="CJ1940" s="9"/>
      <c r="CK1940" s="9"/>
      <c r="CL1940" s="9"/>
      <c r="CM1940" s="3"/>
      <c r="CN1940" s="9"/>
      <c r="CO1940" s="9"/>
      <c r="CP1940" s="9"/>
      <c r="CQ1940" s="9"/>
      <c r="CR1940" s="9"/>
      <c r="CS1940" s="9"/>
      <c r="CT1940" s="7"/>
      <c r="CU1940" s="250"/>
      <c r="CV1940" s="250"/>
      <c r="CW1940" s="250"/>
      <c r="CX1940" s="55"/>
      <c r="CY1940" s="46"/>
      <c r="CZ1940" s="250"/>
      <c r="DI1940" s="250"/>
    </row>
    <row r="1941" spans="1:113" ht="15" customHeight="1">
      <c r="A1941" s="250"/>
      <c r="B1941" s="250"/>
      <c r="C1941" s="250"/>
      <c r="D1941" s="250"/>
      <c r="E1941" s="250"/>
      <c r="G1941" s="14"/>
      <c r="H1941" s="250"/>
      <c r="I1941" s="250"/>
      <c r="J1941" s="33"/>
      <c r="K1941" s="250"/>
      <c r="L1941" s="250"/>
      <c r="M1941" s="250"/>
      <c r="N1941" s="250"/>
      <c r="O1941" s="250"/>
      <c r="P1941" s="250"/>
      <c r="Q1941" s="250"/>
      <c r="R1941" s="250"/>
      <c r="S1941" s="250"/>
      <c r="U1941" s="14"/>
      <c r="V1941" s="250"/>
      <c r="W1941" s="250"/>
      <c r="X1941" s="33"/>
      <c r="Y1941" s="250"/>
      <c r="Z1941" s="250"/>
      <c r="AA1941" s="250"/>
      <c r="AC1941" s="277"/>
      <c r="AD1941" s="250"/>
      <c r="AE1941" s="250"/>
      <c r="AF1941" s="250"/>
      <c r="AG1941" s="250"/>
      <c r="AI1941" s="14"/>
      <c r="AJ1941" s="250"/>
      <c r="AK1941" s="250"/>
      <c r="AL1941" s="33"/>
      <c r="AM1941" s="250"/>
      <c r="AN1941" s="250"/>
      <c r="AO1941" s="250"/>
      <c r="AP1941" s="250"/>
      <c r="AQ1941" s="250"/>
      <c r="AR1941" s="15"/>
      <c r="AS1941" s="9"/>
      <c r="AT1941" s="9"/>
      <c r="AU1941" s="9"/>
      <c r="AV1941" s="9"/>
      <c r="AW1941" s="9"/>
      <c r="AX1941" s="9"/>
      <c r="AY1941" s="9"/>
      <c r="AZ1941" s="62"/>
      <c r="BA1941" s="9"/>
      <c r="BB1941" s="9"/>
      <c r="BC1941" s="9"/>
      <c r="BD1941" s="7"/>
      <c r="BE1941" s="250"/>
      <c r="BF1941" s="15"/>
      <c r="BG1941" s="9"/>
      <c r="BH1941" s="9"/>
      <c r="BI1941" s="73"/>
      <c r="BJ1941" s="9"/>
      <c r="BK1941" s="9"/>
      <c r="BL1941" s="9"/>
      <c r="BM1941" s="9"/>
      <c r="BN1941" s="9"/>
      <c r="BO1941" s="9"/>
      <c r="BP1941" s="9"/>
      <c r="BQ1941" s="7"/>
      <c r="BS1941" s="250"/>
      <c r="BT1941" s="15"/>
      <c r="BU1941" s="9"/>
      <c r="BV1941" s="9"/>
      <c r="BW1941" s="9"/>
      <c r="BX1941" s="9"/>
      <c r="BY1941" s="9"/>
      <c r="BZ1941" s="9"/>
      <c r="CA1941" s="9"/>
      <c r="CB1941" s="9"/>
      <c r="CC1941" s="9"/>
      <c r="CD1941" s="9"/>
      <c r="CE1941" s="9"/>
      <c r="CF1941" s="7"/>
      <c r="CH1941" s="15"/>
      <c r="CI1941" s="9"/>
      <c r="CJ1941" s="9"/>
      <c r="CK1941" s="9"/>
      <c r="CL1941" s="9"/>
      <c r="CM1941" s="9"/>
      <c r="CN1941" s="9"/>
      <c r="CO1941" s="9"/>
      <c r="CP1941" s="9"/>
      <c r="CQ1941" s="9"/>
      <c r="CR1941" s="9"/>
      <c r="CS1941" s="9"/>
      <c r="CT1941" s="7"/>
      <c r="CU1941" s="250"/>
      <c r="CV1941" s="318"/>
      <c r="CW1941" s="312"/>
      <c r="CX1941" s="250"/>
      <c r="CY1941" s="46"/>
      <c r="CZ1941" s="250"/>
      <c r="DI1941" s="250"/>
    </row>
    <row r="1942" spans="1:113" ht="15.75" customHeight="1">
      <c r="BS1942" s="1"/>
    </row>
    <row r="1943" spans="1:113" ht="15.75" customHeight="1">
      <c r="BS1943" s="1"/>
    </row>
    <row r="1944" spans="1:113" ht="15.75" customHeight="1">
      <c r="BS1944" s="1"/>
    </row>
    <row r="1945" spans="1:113" ht="15.75" customHeight="1">
      <c r="BS1945" s="1"/>
    </row>
    <row r="1946" spans="1:113" ht="15.75" customHeight="1">
      <c r="BS1946" s="1"/>
    </row>
    <row r="1947" spans="1:113" ht="15.75" customHeight="1">
      <c r="BS1947" s="1"/>
    </row>
    <row r="1948" spans="1:113" ht="15" customHeight="1">
      <c r="A1948" s="250"/>
      <c r="B1948" s="250"/>
      <c r="C1948" s="250"/>
      <c r="D1948" s="250"/>
      <c r="G1948" s="314"/>
      <c r="H1948" s="312"/>
      <c r="I1948" s="312"/>
      <c r="J1948" s="311"/>
      <c r="K1948" s="312"/>
      <c r="L1948" s="312"/>
      <c r="M1948" s="250"/>
      <c r="N1948" s="250"/>
      <c r="O1948" s="250"/>
      <c r="P1948" s="250"/>
      <c r="Q1948" s="250"/>
      <c r="R1948" s="250"/>
      <c r="U1948" s="314"/>
      <c r="V1948" s="312"/>
      <c r="W1948" s="312"/>
      <c r="X1948" s="311"/>
      <c r="Y1948" s="312"/>
      <c r="Z1948" s="312"/>
      <c r="AA1948" s="250"/>
      <c r="AC1948" s="277"/>
      <c r="AD1948" s="250"/>
      <c r="AE1948" s="250"/>
      <c r="AF1948" s="250"/>
      <c r="AI1948" s="314"/>
      <c r="AJ1948" s="312"/>
      <c r="AK1948" s="312"/>
      <c r="AL1948" s="311"/>
      <c r="AM1948" s="312"/>
      <c r="AN1948" s="312"/>
      <c r="AO1948" s="250"/>
      <c r="AP1948" s="250"/>
      <c r="AQ1948" s="250"/>
      <c r="AR1948" s="313" t="s">
        <v>591</v>
      </c>
      <c r="AS1948" s="310"/>
      <c r="AT1948" s="310"/>
      <c r="AU1948" s="309" t="s">
        <v>596</v>
      </c>
      <c r="AV1948" s="310"/>
      <c r="AW1948" s="310"/>
      <c r="AX1948" s="260"/>
      <c r="AY1948" s="260"/>
      <c r="AZ1948" s="261"/>
      <c r="BA1948" s="260"/>
      <c r="BB1948" s="260"/>
      <c r="BC1948" s="260"/>
      <c r="BD1948" s="262"/>
      <c r="BE1948" s="250"/>
      <c r="BF1948" s="313" t="s">
        <v>591</v>
      </c>
      <c r="BG1948" s="310"/>
      <c r="BH1948" s="310"/>
      <c r="BI1948" s="200" t="s">
        <v>596</v>
      </c>
      <c r="BJ1948" s="263"/>
      <c r="BK1948" s="263"/>
      <c r="BL1948" s="260"/>
      <c r="BM1948" s="260"/>
      <c r="BN1948" s="260"/>
      <c r="BO1948" s="260"/>
      <c r="BP1948" s="260"/>
      <c r="BQ1948" s="262"/>
      <c r="BR1948" s="181"/>
      <c r="BS1948" s="250"/>
      <c r="BT1948" s="313" t="s">
        <v>591</v>
      </c>
      <c r="BU1948" s="310"/>
      <c r="BV1948" s="310"/>
      <c r="BW1948" s="309" t="s">
        <v>596</v>
      </c>
      <c r="BX1948" s="310"/>
      <c r="BY1948" s="310"/>
      <c r="BZ1948" s="260"/>
      <c r="CA1948" s="260"/>
      <c r="CB1948" s="260"/>
      <c r="CC1948" s="260"/>
      <c r="CD1948" s="260"/>
      <c r="CE1948" s="249"/>
      <c r="CG1948" s="80"/>
      <c r="CH1948" s="313" t="s">
        <v>591</v>
      </c>
      <c r="CI1948" s="310"/>
      <c r="CJ1948" s="310"/>
      <c r="CK1948" s="309" t="s">
        <v>596</v>
      </c>
      <c r="CL1948" s="310"/>
      <c r="CM1948" s="310"/>
      <c r="CN1948" s="81"/>
      <c r="CO1948" s="81"/>
      <c r="CP1948" s="81"/>
      <c r="CQ1948" s="81"/>
      <c r="CR1948" s="81"/>
      <c r="CS1948" s="249"/>
    </row>
    <row r="1949" spans="1:113" ht="15" customHeight="1">
      <c r="A1949" s="248"/>
      <c r="B1949" s="248"/>
      <c r="C1949" s="248"/>
      <c r="D1949" s="248"/>
      <c r="E1949" s="248"/>
      <c r="G1949" s="5"/>
      <c r="H1949" s="248"/>
      <c r="I1949" s="248"/>
      <c r="J1949" s="71"/>
      <c r="K1949" s="248"/>
      <c r="L1949" s="248"/>
      <c r="M1949" s="248"/>
      <c r="N1949" s="248"/>
      <c r="O1949" s="248"/>
      <c r="P1949" s="248"/>
      <c r="Q1949" s="248"/>
      <c r="R1949" s="248"/>
      <c r="S1949" s="248"/>
      <c r="U1949" s="5"/>
      <c r="V1949" s="248"/>
      <c r="W1949" s="248"/>
      <c r="X1949" s="71"/>
      <c r="Y1949" s="248"/>
      <c r="Z1949" s="248"/>
      <c r="AA1949" s="248"/>
      <c r="AC1949" s="274"/>
      <c r="AD1949" s="248"/>
      <c r="AE1949" s="248"/>
      <c r="AF1949" s="248"/>
      <c r="AG1949" s="248"/>
      <c r="AI1949" s="5"/>
      <c r="AJ1949" s="248"/>
      <c r="AK1949" s="248"/>
      <c r="AL1949" s="71"/>
      <c r="AM1949" s="248"/>
      <c r="AN1949" s="248"/>
      <c r="AO1949" s="248"/>
      <c r="AP1949" s="248"/>
      <c r="AQ1949" s="248"/>
      <c r="AR1949" s="2" t="s">
        <v>11</v>
      </c>
      <c r="AS1949" s="3" t="s">
        <v>12</v>
      </c>
      <c r="AT1949" s="3" t="s">
        <v>13</v>
      </c>
      <c r="AU1949" s="3" t="s">
        <v>14</v>
      </c>
      <c r="AV1949" s="3" t="s">
        <v>13</v>
      </c>
      <c r="AW1949" s="3" t="s">
        <v>15</v>
      </c>
      <c r="AX1949" s="3" t="s">
        <v>16</v>
      </c>
      <c r="AY1949" s="3" t="s">
        <v>17</v>
      </c>
      <c r="AZ1949" s="4"/>
      <c r="BA1949" s="3" t="s">
        <v>19</v>
      </c>
      <c r="BB1949" s="3" t="s">
        <v>25</v>
      </c>
      <c r="BC1949" s="3" t="s">
        <v>26</v>
      </c>
      <c r="BD1949" s="56" t="s">
        <v>21</v>
      </c>
      <c r="BE1949" s="248"/>
      <c r="BF1949" s="2" t="s">
        <v>11</v>
      </c>
      <c r="BG1949" s="3" t="s">
        <v>12</v>
      </c>
      <c r="BH1949" s="3" t="s">
        <v>13</v>
      </c>
      <c r="BI1949" s="199" t="s">
        <v>14</v>
      </c>
      <c r="BJ1949" s="3" t="s">
        <v>13</v>
      </c>
      <c r="BK1949" s="3" t="s">
        <v>15</v>
      </c>
      <c r="BL1949" s="3" t="s">
        <v>16</v>
      </c>
      <c r="BM1949" s="3" t="s">
        <v>17</v>
      </c>
      <c r="BN1949" s="3" t="s">
        <v>19</v>
      </c>
      <c r="BO1949" s="3" t="s">
        <v>25</v>
      </c>
      <c r="BP1949" s="3" t="s">
        <v>26</v>
      </c>
      <c r="BQ1949" s="56" t="s">
        <v>21</v>
      </c>
      <c r="BS1949" s="248"/>
      <c r="BT1949" s="2" t="s">
        <v>11</v>
      </c>
      <c r="BU1949" s="3" t="s">
        <v>12</v>
      </c>
      <c r="BV1949" s="3" t="s">
        <v>13</v>
      </c>
      <c r="BW1949" s="3" t="s">
        <v>14</v>
      </c>
      <c r="BX1949" s="3" t="s">
        <v>13</v>
      </c>
      <c r="BY1949" s="3" t="s">
        <v>15</v>
      </c>
      <c r="BZ1949" s="3" t="s">
        <v>16</v>
      </c>
      <c r="CA1949" s="3" t="s">
        <v>17</v>
      </c>
      <c r="CB1949" s="3"/>
      <c r="CC1949" s="3" t="s">
        <v>19</v>
      </c>
      <c r="CD1949" s="3" t="s">
        <v>25</v>
      </c>
      <c r="CE1949" s="3" t="s">
        <v>26</v>
      </c>
      <c r="CF1949" s="56" t="s">
        <v>21</v>
      </c>
      <c r="CH1949" s="2" t="s">
        <v>11</v>
      </c>
      <c r="CI1949" s="3" t="s">
        <v>12</v>
      </c>
      <c r="CJ1949" s="3" t="s">
        <v>13</v>
      </c>
      <c r="CK1949" s="3" t="s">
        <v>14</v>
      </c>
      <c r="CL1949" s="3" t="s">
        <v>13</v>
      </c>
      <c r="CM1949" s="3" t="s">
        <v>15</v>
      </c>
      <c r="CN1949" s="3" t="s">
        <v>16</v>
      </c>
      <c r="CO1949" s="3" t="s">
        <v>17</v>
      </c>
      <c r="CP1949" s="3"/>
      <c r="CQ1949" s="3" t="s">
        <v>19</v>
      </c>
      <c r="CR1949" s="3" t="s">
        <v>25</v>
      </c>
      <c r="CS1949" s="3" t="s">
        <v>26</v>
      </c>
      <c r="CT1949" s="56" t="s">
        <v>21</v>
      </c>
      <c r="CU1949" s="248"/>
      <c r="CV1949" s="248"/>
      <c r="CW1949" s="248"/>
      <c r="CX1949" s="248"/>
      <c r="CY1949" s="248"/>
      <c r="CZ1949" s="248"/>
      <c r="DI1949" s="248"/>
    </row>
    <row r="1950" spans="1:113" ht="15" customHeight="1">
      <c r="A1950" s="250"/>
      <c r="B1950" s="250"/>
      <c r="C1950" s="13"/>
      <c r="D1950" s="250"/>
      <c r="E1950" s="250"/>
      <c r="G1950" s="14"/>
      <c r="H1950" s="250"/>
      <c r="I1950" s="250"/>
      <c r="J1950" s="33"/>
      <c r="K1950" s="250"/>
      <c r="L1950" s="250"/>
      <c r="M1950" s="250"/>
      <c r="N1950" s="250"/>
      <c r="O1950" s="250"/>
      <c r="P1950" s="250"/>
      <c r="Q1950" s="13"/>
      <c r="R1950" s="250"/>
      <c r="S1950" s="250"/>
      <c r="U1950" s="14"/>
      <c r="V1950" s="250"/>
      <c r="W1950" s="250"/>
      <c r="X1950" s="33"/>
      <c r="Y1950" s="250"/>
      <c r="Z1950" s="250"/>
      <c r="AA1950" s="250"/>
      <c r="AC1950" s="277"/>
      <c r="AD1950" s="250"/>
      <c r="AE1950" s="13"/>
      <c r="AF1950" s="250"/>
      <c r="AG1950" s="250"/>
      <c r="AI1950" s="14"/>
      <c r="AJ1950" s="250"/>
      <c r="AK1950" s="250"/>
      <c r="AL1950" s="33"/>
      <c r="AM1950" s="250"/>
      <c r="AN1950" s="250"/>
      <c r="AO1950" s="250"/>
      <c r="AP1950" s="250"/>
      <c r="AQ1950" s="250"/>
      <c r="AR1950" s="89"/>
      <c r="AS1950" s="78"/>
      <c r="AT1950" s="78"/>
      <c r="AU1950" s="78"/>
      <c r="AV1950" s="78"/>
      <c r="AW1950" s="78"/>
      <c r="AX1950" s="78"/>
      <c r="AY1950" s="78"/>
      <c r="AZ1950" s="90"/>
      <c r="BA1950" s="78"/>
      <c r="BB1950" s="78"/>
      <c r="BC1950" s="92"/>
      <c r="BD1950" s="93"/>
      <c r="BE1950" s="250"/>
      <c r="BF1950" s="89"/>
      <c r="BG1950" s="78"/>
      <c r="BH1950" s="78"/>
      <c r="BI1950" s="188"/>
      <c r="BJ1950" s="78"/>
      <c r="BK1950" s="78"/>
      <c r="BL1950" s="78"/>
      <c r="BM1950" s="78"/>
      <c r="BN1950" s="78"/>
      <c r="BO1950" s="78"/>
      <c r="BP1950" s="92"/>
      <c r="BQ1950" s="93"/>
      <c r="BS1950" s="250"/>
      <c r="BT1950" s="89"/>
      <c r="BU1950" s="78"/>
      <c r="BV1950" s="78"/>
      <c r="BW1950" s="78"/>
      <c r="BX1950" s="78"/>
      <c r="BY1950" s="78"/>
      <c r="BZ1950" s="78"/>
      <c r="CA1950" s="78"/>
      <c r="CB1950" s="78"/>
      <c r="CC1950" s="78"/>
      <c r="CD1950" s="78"/>
      <c r="CE1950" s="92"/>
      <c r="CF1950" s="93"/>
      <c r="CH1950" s="89"/>
      <c r="CI1950" s="78"/>
      <c r="CJ1950" s="78"/>
      <c r="CK1950" s="78"/>
      <c r="CL1950" s="78"/>
      <c r="CM1950" s="78"/>
      <c r="CN1950" s="78"/>
      <c r="CO1950" s="78"/>
      <c r="CP1950" s="78"/>
      <c r="CQ1950" s="78"/>
      <c r="CR1950" s="78"/>
      <c r="CS1950" s="92"/>
      <c r="CT1950" s="93"/>
      <c r="CU1950" s="250"/>
      <c r="CV1950" s="250"/>
      <c r="CW1950" s="250"/>
      <c r="CX1950" s="250"/>
      <c r="CY1950" s="13"/>
      <c r="CZ1950" s="250"/>
      <c r="DI1950" s="250"/>
    </row>
    <row r="1951" spans="1:113" ht="15" customHeight="1">
      <c r="A1951" s="250"/>
      <c r="B1951" s="250"/>
      <c r="C1951" s="13"/>
      <c r="D1951" s="250"/>
      <c r="E1951" s="250"/>
      <c r="G1951" s="14"/>
      <c r="H1951" s="250"/>
      <c r="I1951" s="250"/>
      <c r="J1951" s="33"/>
      <c r="K1951" s="250"/>
      <c r="L1951" s="250"/>
      <c r="M1951" s="250"/>
      <c r="N1951" s="250"/>
      <c r="O1951" s="250"/>
      <c r="P1951" s="250"/>
      <c r="Q1951" s="13"/>
      <c r="R1951" s="250"/>
      <c r="S1951" s="250"/>
      <c r="U1951" s="14"/>
      <c r="V1951" s="250"/>
      <c r="W1951" s="250"/>
      <c r="X1951" s="33"/>
      <c r="Y1951" s="250"/>
      <c r="Z1951" s="250"/>
      <c r="AA1951" s="250"/>
      <c r="AC1951" s="277"/>
      <c r="AD1951" s="250"/>
      <c r="AE1951" s="13"/>
      <c r="AF1951" s="250"/>
      <c r="AG1951" s="250"/>
      <c r="AI1951" s="14"/>
      <c r="AJ1951" s="250"/>
      <c r="AK1951" s="250"/>
      <c r="AL1951" s="33"/>
      <c r="AM1951" s="250"/>
      <c r="AN1951" s="250"/>
      <c r="AO1951" s="250"/>
      <c r="AP1951" s="250"/>
      <c r="AQ1951" s="250"/>
      <c r="AR1951" s="15"/>
      <c r="AS1951" s="9"/>
      <c r="AT1951" s="9" t="str">
        <f t="shared" ref="AT1951:AT2001" si="3414">IF(AS1951="","",AS1951-AS1950)</f>
        <v/>
      </c>
      <c r="AU1951" s="9"/>
      <c r="AV1951" s="9" t="str">
        <f t="shared" ref="AV1951:AV2002" si="3415">IF(AU1951="","",AU1951-AU1950)</f>
        <v/>
      </c>
      <c r="AW1951" s="9"/>
      <c r="AX1951" s="9" t="str">
        <f t="shared" ref="AX1951:AX2002" si="3416">IF(AW1951="","",AW1950+AY1950-AW1951)</f>
        <v/>
      </c>
      <c r="AY1951" s="9"/>
      <c r="AZ1951" s="62"/>
      <c r="BA1951" s="9"/>
      <c r="BB1951" s="9" t="str">
        <f t="shared" ref="BB1951:BB2002" si="3417">IF(BA1951="","",AX1951*BA1951)</f>
        <v/>
      </c>
      <c r="BC1951" s="10" t="str">
        <f t="shared" ref="BC1951:BC2002" si="3418">IF(BB1951="","",BB1951/(AT1951*100))</f>
        <v/>
      </c>
      <c r="BD1951" s="7"/>
      <c r="BE1951" s="250"/>
      <c r="BF1951" s="15"/>
      <c r="BG1951" s="9"/>
      <c r="BH1951" s="9" t="str">
        <f t="shared" ref="BH1951:BH2001" si="3419">IF(BG1951="","",BG1951-BG1950)</f>
        <v/>
      </c>
      <c r="BI1951" s="73"/>
      <c r="BJ1951" s="9" t="str">
        <f t="shared" ref="BJ1951:BJ2002" si="3420">IF(BI1951="","",BI1951-BI1950)</f>
        <v/>
      </c>
      <c r="BK1951" s="9"/>
      <c r="BL1951" s="9" t="str">
        <f t="shared" ref="BL1951:BL2002" si="3421">IF(BK1951="","",BK1950+BM1950-BK1951)</f>
        <v/>
      </c>
      <c r="BM1951" s="9"/>
      <c r="BN1951" s="9"/>
      <c r="BO1951" s="9" t="str">
        <f t="shared" ref="BO1951:BO2002" si="3422">IF(BN1951="","",BL1951*BN1951)</f>
        <v/>
      </c>
      <c r="BP1951" s="10" t="str">
        <f t="shared" ref="BP1951:BP2002" si="3423">IF(BO1951="","",BO1951/(BH1951*100))</f>
        <v/>
      </c>
      <c r="BQ1951" s="7"/>
      <c r="BS1951" s="250"/>
      <c r="BT1951" s="15"/>
      <c r="BU1951" s="9"/>
      <c r="BV1951" s="9" t="str">
        <f t="shared" ref="BV1951:BV2001" si="3424">IF(BU1951="","",BU1951-BU1950)</f>
        <v/>
      </c>
      <c r="BW1951" s="9"/>
      <c r="BX1951" s="9" t="str">
        <f t="shared" ref="BX1951:BX2002" si="3425">IF(BW1951="","",BW1951-BW1950)</f>
        <v/>
      </c>
      <c r="BY1951" s="9"/>
      <c r="BZ1951" s="9" t="str">
        <f t="shared" ref="BZ1951:BZ2002" si="3426">IF(BY1951="","",BY1950+CA1950-BY1951)</f>
        <v/>
      </c>
      <c r="CA1951" s="9"/>
      <c r="CB1951" s="9"/>
      <c r="CC1951" s="9"/>
      <c r="CD1951" s="9" t="str">
        <f t="shared" ref="CD1951:CD2002" si="3427">IF(CC1951="","",BZ1951*CC1951)</f>
        <v/>
      </c>
      <c r="CE1951" s="10" t="str">
        <f t="shared" ref="CE1951:CE2002" si="3428">IF(CD1951="","",CD1951/(BV1951*100))</f>
        <v/>
      </c>
      <c r="CF1951" s="7"/>
      <c r="CH1951" s="15"/>
      <c r="CI1951" s="9"/>
      <c r="CJ1951" s="9" t="str">
        <f t="shared" ref="CJ1951:CJ1982" si="3429">IF(CI1951="","",CI1951-CI1950)</f>
        <v/>
      </c>
      <c r="CK1951" s="9"/>
      <c r="CL1951" s="9" t="str">
        <f t="shared" ref="CL1951:CL1982" si="3430">IF(CK1951="","",CK1951-CK1950)</f>
        <v/>
      </c>
      <c r="CM1951" s="9"/>
      <c r="CN1951" s="9" t="str">
        <f t="shared" ref="CN1951:CN1982" si="3431">IF(CM1951="","",CM1950+CO1950-CM1951)</f>
        <v/>
      </c>
      <c r="CO1951" s="9"/>
      <c r="CP1951" s="9"/>
      <c r="CQ1951" s="9"/>
      <c r="CR1951" s="9" t="str">
        <f t="shared" ref="CR1951:CR1982" si="3432">IF(CQ1951="","",CN1951*CQ1951)</f>
        <v/>
      </c>
      <c r="CS1951" s="10" t="str">
        <f t="shared" ref="CS1951:CS1982" si="3433">IF(CR1951="","",CR1951/(CJ1951*100))</f>
        <v/>
      </c>
      <c r="CT1951" s="7"/>
      <c r="CU1951" s="250"/>
      <c r="CV1951" s="250"/>
      <c r="CW1951" s="250"/>
      <c r="CX1951" s="250"/>
      <c r="CY1951" s="13"/>
      <c r="CZ1951" s="250"/>
      <c r="DI1951" s="250"/>
    </row>
    <row r="1952" spans="1:113" ht="15" customHeight="1">
      <c r="A1952" s="250"/>
      <c r="B1952" s="250"/>
      <c r="C1952" s="13"/>
      <c r="D1952" s="250"/>
      <c r="E1952" s="250"/>
      <c r="G1952" s="14"/>
      <c r="H1952" s="250"/>
      <c r="I1952" s="250"/>
      <c r="J1952" s="33"/>
      <c r="K1952" s="250"/>
      <c r="L1952" s="250"/>
      <c r="M1952" s="250"/>
      <c r="N1952" s="250"/>
      <c r="O1952" s="250"/>
      <c r="P1952" s="250"/>
      <c r="Q1952" s="13"/>
      <c r="R1952" s="250"/>
      <c r="S1952" s="250"/>
      <c r="U1952" s="14"/>
      <c r="V1952" s="250"/>
      <c r="W1952" s="250"/>
      <c r="X1952" s="33"/>
      <c r="Y1952" s="250"/>
      <c r="Z1952" s="250"/>
      <c r="AA1952" s="250"/>
      <c r="AC1952" s="277"/>
      <c r="AD1952" s="250"/>
      <c r="AE1952" s="13"/>
      <c r="AF1952" s="250"/>
      <c r="AG1952" s="250"/>
      <c r="AI1952" s="14"/>
      <c r="AJ1952" s="250"/>
      <c r="AK1952" s="250"/>
      <c r="AL1952" s="33"/>
      <c r="AM1952" s="250"/>
      <c r="AN1952" s="250"/>
      <c r="AO1952" s="250"/>
      <c r="AP1952" s="250"/>
      <c r="AQ1952" s="250"/>
      <c r="AR1952" s="15"/>
      <c r="AS1952" s="9"/>
      <c r="AT1952" s="9" t="str">
        <f t="shared" si="3414"/>
        <v/>
      </c>
      <c r="AU1952" s="9"/>
      <c r="AV1952" s="9" t="str">
        <f t="shared" si="3415"/>
        <v/>
      </c>
      <c r="AW1952" s="9"/>
      <c r="AX1952" s="9" t="str">
        <f t="shared" si="3416"/>
        <v/>
      </c>
      <c r="AY1952" s="9"/>
      <c r="AZ1952" s="62"/>
      <c r="BA1952" s="9"/>
      <c r="BB1952" s="9" t="str">
        <f t="shared" si="3417"/>
        <v/>
      </c>
      <c r="BC1952" s="10" t="str">
        <f t="shared" si="3418"/>
        <v/>
      </c>
      <c r="BD1952" s="7"/>
      <c r="BE1952" s="250"/>
      <c r="BF1952" s="15"/>
      <c r="BG1952" s="9"/>
      <c r="BH1952" s="9" t="str">
        <f t="shared" si="3419"/>
        <v/>
      </c>
      <c r="BI1952" s="73"/>
      <c r="BJ1952" s="9" t="str">
        <f t="shared" si="3420"/>
        <v/>
      </c>
      <c r="BK1952" s="9"/>
      <c r="BL1952" s="9" t="str">
        <f t="shared" si="3421"/>
        <v/>
      </c>
      <c r="BM1952" s="9"/>
      <c r="BN1952" s="9"/>
      <c r="BO1952" s="9" t="str">
        <f t="shared" si="3422"/>
        <v/>
      </c>
      <c r="BP1952" s="10" t="str">
        <f t="shared" si="3423"/>
        <v/>
      </c>
      <c r="BQ1952" s="7"/>
      <c r="BS1952" s="250"/>
      <c r="BT1952" s="15"/>
      <c r="BU1952" s="9"/>
      <c r="BV1952" s="9" t="str">
        <f t="shared" si="3424"/>
        <v/>
      </c>
      <c r="BW1952" s="9"/>
      <c r="BX1952" s="9" t="str">
        <f t="shared" si="3425"/>
        <v/>
      </c>
      <c r="BY1952" s="9"/>
      <c r="BZ1952" s="9" t="str">
        <f t="shared" si="3426"/>
        <v/>
      </c>
      <c r="CA1952" s="9"/>
      <c r="CB1952" s="9"/>
      <c r="CC1952" s="9"/>
      <c r="CD1952" s="9" t="str">
        <f t="shared" si="3427"/>
        <v/>
      </c>
      <c r="CE1952" s="10" t="str">
        <f t="shared" si="3428"/>
        <v/>
      </c>
      <c r="CF1952" s="7"/>
      <c r="CH1952" s="15"/>
      <c r="CI1952" s="9"/>
      <c r="CJ1952" s="9" t="str">
        <f t="shared" si="3429"/>
        <v/>
      </c>
      <c r="CK1952" s="9"/>
      <c r="CL1952" s="9" t="str">
        <f t="shared" si="3430"/>
        <v/>
      </c>
      <c r="CM1952" s="9"/>
      <c r="CN1952" s="9" t="str">
        <f t="shared" si="3431"/>
        <v/>
      </c>
      <c r="CO1952" s="9"/>
      <c r="CP1952" s="9"/>
      <c r="CQ1952" s="9"/>
      <c r="CR1952" s="9" t="str">
        <f t="shared" si="3432"/>
        <v/>
      </c>
      <c r="CS1952" s="10" t="str">
        <f t="shared" si="3433"/>
        <v/>
      </c>
      <c r="CT1952" s="7"/>
      <c r="CU1952" s="250"/>
      <c r="CV1952" s="250"/>
      <c r="CW1952" s="250"/>
      <c r="CX1952" s="250"/>
      <c r="CY1952" s="13"/>
      <c r="CZ1952" s="250"/>
      <c r="DI1952" s="250"/>
    </row>
    <row r="1953" spans="1:113" ht="15" customHeight="1">
      <c r="A1953" s="250"/>
      <c r="B1953" s="250"/>
      <c r="C1953" s="13"/>
      <c r="D1953" s="250"/>
      <c r="E1953" s="250"/>
      <c r="G1953" s="14"/>
      <c r="H1953" s="250"/>
      <c r="I1953" s="250"/>
      <c r="J1953" s="33"/>
      <c r="K1953" s="250"/>
      <c r="L1953" s="250"/>
      <c r="M1953" s="250"/>
      <c r="N1953" s="250"/>
      <c r="O1953" s="250"/>
      <c r="P1953" s="250"/>
      <c r="Q1953" s="13"/>
      <c r="R1953" s="250"/>
      <c r="S1953" s="250"/>
      <c r="U1953" s="14"/>
      <c r="V1953" s="250"/>
      <c r="W1953" s="250"/>
      <c r="X1953" s="33"/>
      <c r="Y1953" s="250"/>
      <c r="Z1953" s="250"/>
      <c r="AA1953" s="250"/>
      <c r="AC1953" s="277"/>
      <c r="AD1953" s="250"/>
      <c r="AE1953" s="13"/>
      <c r="AF1953" s="250"/>
      <c r="AG1953" s="250"/>
      <c r="AI1953" s="14"/>
      <c r="AJ1953" s="250"/>
      <c r="AK1953" s="250"/>
      <c r="AL1953" s="33"/>
      <c r="AM1953" s="250"/>
      <c r="AN1953" s="250"/>
      <c r="AO1953" s="250"/>
      <c r="AP1953" s="250"/>
      <c r="AQ1953" s="250"/>
      <c r="AR1953" s="15"/>
      <c r="AS1953" s="9"/>
      <c r="AT1953" s="9" t="str">
        <f t="shared" si="3414"/>
        <v/>
      </c>
      <c r="AU1953" s="9"/>
      <c r="AV1953" s="9" t="str">
        <f t="shared" si="3415"/>
        <v/>
      </c>
      <c r="AW1953" s="9"/>
      <c r="AX1953" s="9" t="str">
        <f t="shared" si="3416"/>
        <v/>
      </c>
      <c r="AY1953" s="9"/>
      <c r="AZ1953" s="62"/>
      <c r="BA1953" s="9"/>
      <c r="BB1953" s="9" t="str">
        <f t="shared" si="3417"/>
        <v/>
      </c>
      <c r="BC1953" s="10" t="str">
        <f t="shared" si="3418"/>
        <v/>
      </c>
      <c r="BD1953" s="7"/>
      <c r="BE1953" s="250"/>
      <c r="BF1953" s="15"/>
      <c r="BG1953" s="9"/>
      <c r="BH1953" s="9" t="str">
        <f t="shared" si="3419"/>
        <v/>
      </c>
      <c r="BI1953" s="73"/>
      <c r="BJ1953" s="9" t="str">
        <f t="shared" si="3420"/>
        <v/>
      </c>
      <c r="BK1953" s="9"/>
      <c r="BL1953" s="9" t="str">
        <f t="shared" si="3421"/>
        <v/>
      </c>
      <c r="BM1953" s="9"/>
      <c r="BN1953" s="9"/>
      <c r="BO1953" s="9" t="str">
        <f t="shared" si="3422"/>
        <v/>
      </c>
      <c r="BP1953" s="10" t="str">
        <f t="shared" si="3423"/>
        <v/>
      </c>
      <c r="BQ1953" s="7"/>
      <c r="BS1953" s="250"/>
      <c r="BT1953" s="15"/>
      <c r="BU1953" s="9"/>
      <c r="BV1953" s="9" t="str">
        <f t="shared" si="3424"/>
        <v/>
      </c>
      <c r="BW1953" s="9"/>
      <c r="BX1953" s="9" t="str">
        <f t="shared" si="3425"/>
        <v/>
      </c>
      <c r="BY1953" s="9"/>
      <c r="BZ1953" s="9" t="str">
        <f t="shared" si="3426"/>
        <v/>
      </c>
      <c r="CA1953" s="9"/>
      <c r="CB1953" s="9"/>
      <c r="CC1953" s="9"/>
      <c r="CD1953" s="9" t="str">
        <f t="shared" si="3427"/>
        <v/>
      </c>
      <c r="CE1953" s="10" t="str">
        <f t="shared" si="3428"/>
        <v/>
      </c>
      <c r="CF1953" s="7"/>
      <c r="CH1953" s="15"/>
      <c r="CI1953" s="9"/>
      <c r="CJ1953" s="9" t="str">
        <f t="shared" si="3429"/>
        <v/>
      </c>
      <c r="CK1953" s="9"/>
      <c r="CL1953" s="9" t="str">
        <f t="shared" si="3430"/>
        <v/>
      </c>
      <c r="CM1953" s="9"/>
      <c r="CN1953" s="9" t="str">
        <f t="shared" si="3431"/>
        <v/>
      </c>
      <c r="CO1953" s="9"/>
      <c r="CP1953" s="9"/>
      <c r="CQ1953" s="9"/>
      <c r="CR1953" s="9" t="str">
        <f t="shared" si="3432"/>
        <v/>
      </c>
      <c r="CS1953" s="10" t="str">
        <f t="shared" si="3433"/>
        <v/>
      </c>
      <c r="CT1953" s="7"/>
      <c r="CU1953" s="250"/>
      <c r="CV1953" s="250"/>
      <c r="CW1953" s="250"/>
      <c r="CX1953" s="250"/>
      <c r="CY1953" s="13"/>
      <c r="CZ1953" s="250"/>
      <c r="DI1953" s="250"/>
    </row>
    <row r="1954" spans="1:113" ht="15" customHeight="1">
      <c r="A1954" s="250"/>
      <c r="B1954" s="250"/>
      <c r="C1954" s="13"/>
      <c r="D1954" s="250"/>
      <c r="E1954" s="250"/>
      <c r="G1954" s="14"/>
      <c r="H1954" s="250"/>
      <c r="I1954" s="250"/>
      <c r="J1954" s="33"/>
      <c r="K1954" s="250"/>
      <c r="L1954" s="250"/>
      <c r="M1954" s="250"/>
      <c r="N1954" s="250"/>
      <c r="O1954" s="250"/>
      <c r="P1954" s="250"/>
      <c r="Q1954" s="13"/>
      <c r="R1954" s="250"/>
      <c r="S1954" s="250"/>
      <c r="U1954" s="14"/>
      <c r="V1954" s="250"/>
      <c r="W1954" s="250"/>
      <c r="X1954" s="33"/>
      <c r="Y1954" s="250"/>
      <c r="Z1954" s="250"/>
      <c r="AA1954" s="250"/>
      <c r="AC1954" s="277"/>
      <c r="AD1954" s="250"/>
      <c r="AE1954" s="13"/>
      <c r="AF1954" s="250"/>
      <c r="AG1954" s="250"/>
      <c r="AI1954" s="14"/>
      <c r="AJ1954" s="250"/>
      <c r="AK1954" s="250"/>
      <c r="AL1954" s="33"/>
      <c r="AM1954" s="250"/>
      <c r="AN1954" s="250"/>
      <c r="AO1954" s="250"/>
      <c r="AP1954" s="250"/>
      <c r="AQ1954" s="250"/>
      <c r="AR1954" s="15"/>
      <c r="AS1954" s="9"/>
      <c r="AT1954" s="9" t="str">
        <f t="shared" si="3414"/>
        <v/>
      </c>
      <c r="AU1954" s="9"/>
      <c r="AV1954" s="9" t="str">
        <f t="shared" si="3415"/>
        <v/>
      </c>
      <c r="AW1954" s="9"/>
      <c r="AX1954" s="9" t="str">
        <f t="shared" si="3416"/>
        <v/>
      </c>
      <c r="AY1954" s="9"/>
      <c r="AZ1954" s="62"/>
      <c r="BA1954" s="9"/>
      <c r="BB1954" s="9" t="str">
        <f t="shared" si="3417"/>
        <v/>
      </c>
      <c r="BC1954" s="10" t="str">
        <f t="shared" si="3418"/>
        <v/>
      </c>
      <c r="BD1954" s="7"/>
      <c r="BE1954" s="250"/>
      <c r="BF1954" s="15"/>
      <c r="BG1954" s="9"/>
      <c r="BH1954" s="9" t="str">
        <f t="shared" si="3419"/>
        <v/>
      </c>
      <c r="BI1954" s="73"/>
      <c r="BJ1954" s="9" t="str">
        <f t="shared" si="3420"/>
        <v/>
      </c>
      <c r="BK1954" s="9"/>
      <c r="BL1954" s="9" t="str">
        <f t="shared" si="3421"/>
        <v/>
      </c>
      <c r="BM1954" s="9"/>
      <c r="BN1954" s="9"/>
      <c r="BO1954" s="9" t="str">
        <f t="shared" si="3422"/>
        <v/>
      </c>
      <c r="BP1954" s="10" t="str">
        <f t="shared" si="3423"/>
        <v/>
      </c>
      <c r="BQ1954" s="7"/>
      <c r="BS1954" s="250"/>
      <c r="BT1954" s="15"/>
      <c r="BU1954" s="9"/>
      <c r="BV1954" s="9" t="str">
        <f t="shared" si="3424"/>
        <v/>
      </c>
      <c r="BW1954" s="9"/>
      <c r="BX1954" s="9" t="str">
        <f t="shared" si="3425"/>
        <v/>
      </c>
      <c r="BY1954" s="9"/>
      <c r="BZ1954" s="9" t="str">
        <f t="shared" si="3426"/>
        <v/>
      </c>
      <c r="CA1954" s="9"/>
      <c r="CB1954" s="9"/>
      <c r="CC1954" s="9"/>
      <c r="CD1954" s="9" t="str">
        <f t="shared" si="3427"/>
        <v/>
      </c>
      <c r="CE1954" s="10" t="str">
        <f t="shared" si="3428"/>
        <v/>
      </c>
      <c r="CF1954" s="7"/>
      <c r="CH1954" s="15"/>
      <c r="CI1954" s="9"/>
      <c r="CJ1954" s="9" t="str">
        <f t="shared" si="3429"/>
        <v/>
      </c>
      <c r="CK1954" s="9"/>
      <c r="CL1954" s="9" t="str">
        <f t="shared" si="3430"/>
        <v/>
      </c>
      <c r="CM1954" s="9"/>
      <c r="CN1954" s="9" t="str">
        <f t="shared" si="3431"/>
        <v/>
      </c>
      <c r="CO1954" s="9"/>
      <c r="CP1954" s="9"/>
      <c r="CQ1954" s="9"/>
      <c r="CR1954" s="9" t="str">
        <f t="shared" si="3432"/>
        <v/>
      </c>
      <c r="CS1954" s="10" t="str">
        <f t="shared" si="3433"/>
        <v/>
      </c>
      <c r="CT1954" s="7"/>
      <c r="CU1954" s="250"/>
      <c r="CV1954" s="250"/>
      <c r="CW1954" s="250"/>
      <c r="CX1954" s="250"/>
      <c r="CY1954" s="13"/>
      <c r="CZ1954" s="250"/>
      <c r="DI1954" s="250"/>
    </row>
    <row r="1955" spans="1:113" ht="15" customHeight="1">
      <c r="A1955" s="250"/>
      <c r="B1955" s="250"/>
      <c r="C1955" s="13"/>
      <c r="D1955" s="250"/>
      <c r="E1955" s="250"/>
      <c r="G1955" s="14"/>
      <c r="H1955" s="250"/>
      <c r="I1955" s="250"/>
      <c r="J1955" s="33"/>
      <c r="K1955" s="250"/>
      <c r="L1955" s="250"/>
      <c r="M1955" s="250"/>
      <c r="N1955" s="250"/>
      <c r="O1955" s="250"/>
      <c r="P1955" s="250"/>
      <c r="Q1955" s="13"/>
      <c r="R1955" s="250"/>
      <c r="S1955" s="250"/>
      <c r="U1955" s="14"/>
      <c r="V1955" s="250"/>
      <c r="W1955" s="250"/>
      <c r="X1955" s="33"/>
      <c r="Y1955" s="250"/>
      <c r="Z1955" s="250"/>
      <c r="AA1955" s="250"/>
      <c r="AC1955" s="277"/>
      <c r="AD1955" s="250"/>
      <c r="AE1955" s="13"/>
      <c r="AF1955" s="250"/>
      <c r="AG1955" s="250"/>
      <c r="AI1955" s="14"/>
      <c r="AJ1955" s="250"/>
      <c r="AK1955" s="250"/>
      <c r="AL1955" s="33"/>
      <c r="AM1955" s="250"/>
      <c r="AN1955" s="250"/>
      <c r="AO1955" s="250"/>
      <c r="AP1955" s="250"/>
      <c r="AQ1955" s="250"/>
      <c r="AR1955" s="15"/>
      <c r="AS1955" s="9"/>
      <c r="AT1955" s="9" t="str">
        <f t="shared" si="3414"/>
        <v/>
      </c>
      <c r="AU1955" s="9"/>
      <c r="AV1955" s="9" t="str">
        <f t="shared" si="3415"/>
        <v/>
      </c>
      <c r="AW1955" s="9"/>
      <c r="AX1955" s="9" t="str">
        <f t="shared" si="3416"/>
        <v/>
      </c>
      <c r="AY1955" s="9"/>
      <c r="AZ1955" s="62"/>
      <c r="BA1955" s="9"/>
      <c r="BB1955" s="9" t="str">
        <f t="shared" si="3417"/>
        <v/>
      </c>
      <c r="BC1955" s="10" t="str">
        <f t="shared" si="3418"/>
        <v/>
      </c>
      <c r="BD1955" s="7"/>
      <c r="BE1955" s="250"/>
      <c r="BF1955" s="15"/>
      <c r="BG1955" s="9"/>
      <c r="BH1955" s="9" t="str">
        <f t="shared" si="3419"/>
        <v/>
      </c>
      <c r="BI1955" s="73"/>
      <c r="BJ1955" s="9" t="str">
        <f t="shared" si="3420"/>
        <v/>
      </c>
      <c r="BK1955" s="9"/>
      <c r="BL1955" s="9" t="str">
        <f t="shared" si="3421"/>
        <v/>
      </c>
      <c r="BM1955" s="9"/>
      <c r="BN1955" s="9"/>
      <c r="BO1955" s="9" t="str">
        <f t="shared" si="3422"/>
        <v/>
      </c>
      <c r="BP1955" s="10" t="str">
        <f t="shared" si="3423"/>
        <v/>
      </c>
      <c r="BQ1955" s="7"/>
      <c r="BS1955" s="250"/>
      <c r="BT1955" s="15"/>
      <c r="BU1955" s="9"/>
      <c r="BV1955" s="9" t="str">
        <f t="shared" si="3424"/>
        <v/>
      </c>
      <c r="BW1955" s="9"/>
      <c r="BX1955" s="9" t="str">
        <f t="shared" si="3425"/>
        <v/>
      </c>
      <c r="BY1955" s="9"/>
      <c r="BZ1955" s="9" t="str">
        <f t="shared" si="3426"/>
        <v/>
      </c>
      <c r="CA1955" s="9"/>
      <c r="CB1955" s="9"/>
      <c r="CC1955" s="9"/>
      <c r="CD1955" s="9" t="str">
        <f t="shared" si="3427"/>
        <v/>
      </c>
      <c r="CE1955" s="10" t="str">
        <f t="shared" si="3428"/>
        <v/>
      </c>
      <c r="CF1955" s="7"/>
      <c r="CH1955" s="15"/>
      <c r="CI1955" s="9"/>
      <c r="CJ1955" s="9" t="str">
        <f t="shared" si="3429"/>
        <v/>
      </c>
      <c r="CK1955" s="9"/>
      <c r="CL1955" s="9" t="str">
        <f t="shared" si="3430"/>
        <v/>
      </c>
      <c r="CM1955" s="9"/>
      <c r="CN1955" s="9" t="str">
        <f t="shared" si="3431"/>
        <v/>
      </c>
      <c r="CO1955" s="9"/>
      <c r="CP1955" s="9"/>
      <c r="CQ1955" s="9"/>
      <c r="CR1955" s="9" t="str">
        <f t="shared" si="3432"/>
        <v/>
      </c>
      <c r="CS1955" s="10" t="str">
        <f t="shared" si="3433"/>
        <v/>
      </c>
      <c r="CT1955" s="7"/>
      <c r="CU1955" s="250"/>
      <c r="CV1955" s="250"/>
      <c r="CW1955" s="250"/>
      <c r="CX1955" s="250"/>
      <c r="CY1955" s="13"/>
      <c r="CZ1955" s="250"/>
      <c r="DI1955" s="250"/>
    </row>
    <row r="1956" spans="1:113" ht="15" customHeight="1">
      <c r="A1956" s="250"/>
      <c r="B1956" s="250"/>
      <c r="C1956" s="13"/>
      <c r="D1956" s="250"/>
      <c r="E1956" s="250"/>
      <c r="G1956" s="14"/>
      <c r="H1956" s="250"/>
      <c r="I1956" s="250"/>
      <c r="J1956" s="33"/>
      <c r="K1956" s="250"/>
      <c r="L1956" s="250"/>
      <c r="M1956" s="250"/>
      <c r="N1956" s="250"/>
      <c r="O1956" s="250"/>
      <c r="P1956" s="250"/>
      <c r="Q1956" s="13"/>
      <c r="R1956" s="250"/>
      <c r="S1956" s="250"/>
      <c r="U1956" s="14"/>
      <c r="V1956" s="250"/>
      <c r="W1956" s="250"/>
      <c r="X1956" s="33"/>
      <c r="Y1956" s="250"/>
      <c r="Z1956" s="250"/>
      <c r="AA1956" s="250"/>
      <c r="AC1956" s="277"/>
      <c r="AD1956" s="250"/>
      <c r="AE1956" s="13"/>
      <c r="AF1956" s="250"/>
      <c r="AG1956" s="250"/>
      <c r="AI1956" s="14"/>
      <c r="AJ1956" s="250"/>
      <c r="AK1956" s="250"/>
      <c r="AL1956" s="33"/>
      <c r="AM1956" s="250"/>
      <c r="AN1956" s="250"/>
      <c r="AO1956" s="250"/>
      <c r="AP1956" s="250"/>
      <c r="AQ1956" s="250"/>
      <c r="AR1956" s="15"/>
      <c r="AS1956" s="9"/>
      <c r="AT1956" s="9" t="str">
        <f t="shared" si="3414"/>
        <v/>
      </c>
      <c r="AU1956" s="9"/>
      <c r="AV1956" s="9" t="str">
        <f t="shared" si="3415"/>
        <v/>
      </c>
      <c r="AW1956" s="9"/>
      <c r="AX1956" s="9" t="str">
        <f t="shared" si="3416"/>
        <v/>
      </c>
      <c r="AY1956" s="9"/>
      <c r="AZ1956" s="62"/>
      <c r="BA1956" s="9"/>
      <c r="BB1956" s="9" t="str">
        <f t="shared" si="3417"/>
        <v/>
      </c>
      <c r="BC1956" s="10" t="str">
        <f t="shared" si="3418"/>
        <v/>
      </c>
      <c r="BD1956" s="7"/>
      <c r="BE1956" s="250"/>
      <c r="BF1956" s="15"/>
      <c r="BG1956" s="9"/>
      <c r="BH1956" s="9" t="str">
        <f t="shared" si="3419"/>
        <v/>
      </c>
      <c r="BI1956" s="73"/>
      <c r="BJ1956" s="9" t="str">
        <f t="shared" si="3420"/>
        <v/>
      </c>
      <c r="BK1956" s="9"/>
      <c r="BL1956" s="9" t="str">
        <f t="shared" si="3421"/>
        <v/>
      </c>
      <c r="BM1956" s="9"/>
      <c r="BN1956" s="9"/>
      <c r="BO1956" s="9" t="str">
        <f t="shared" si="3422"/>
        <v/>
      </c>
      <c r="BP1956" s="10" t="str">
        <f t="shared" si="3423"/>
        <v/>
      </c>
      <c r="BQ1956" s="7"/>
      <c r="BS1956" s="250"/>
      <c r="BT1956" s="15"/>
      <c r="BU1956" s="9"/>
      <c r="BV1956" s="9" t="str">
        <f t="shared" si="3424"/>
        <v/>
      </c>
      <c r="BW1956" s="9"/>
      <c r="BX1956" s="9" t="str">
        <f t="shared" si="3425"/>
        <v/>
      </c>
      <c r="BY1956" s="9"/>
      <c r="BZ1956" s="9" t="str">
        <f t="shared" si="3426"/>
        <v/>
      </c>
      <c r="CA1956" s="9"/>
      <c r="CB1956" s="9"/>
      <c r="CC1956" s="9"/>
      <c r="CD1956" s="9" t="str">
        <f t="shared" si="3427"/>
        <v/>
      </c>
      <c r="CE1956" s="10" t="str">
        <f t="shared" si="3428"/>
        <v/>
      </c>
      <c r="CF1956" s="7"/>
      <c r="CH1956" s="15"/>
      <c r="CI1956" s="9"/>
      <c r="CJ1956" s="9" t="str">
        <f t="shared" si="3429"/>
        <v/>
      </c>
      <c r="CK1956" s="9"/>
      <c r="CL1956" s="9" t="str">
        <f t="shared" si="3430"/>
        <v/>
      </c>
      <c r="CM1956" s="9"/>
      <c r="CN1956" s="9" t="str">
        <f t="shared" si="3431"/>
        <v/>
      </c>
      <c r="CO1956" s="9"/>
      <c r="CP1956" s="9"/>
      <c r="CQ1956" s="9"/>
      <c r="CR1956" s="9" t="str">
        <f t="shared" si="3432"/>
        <v/>
      </c>
      <c r="CS1956" s="10" t="str">
        <f t="shared" si="3433"/>
        <v/>
      </c>
      <c r="CT1956" s="7"/>
      <c r="CU1956" s="250"/>
      <c r="CV1956" s="250"/>
      <c r="CW1956" s="250"/>
      <c r="CX1956" s="250"/>
      <c r="CY1956" s="13"/>
      <c r="CZ1956" s="250"/>
      <c r="DI1956" s="250"/>
    </row>
    <row r="1957" spans="1:113" ht="15" customHeight="1">
      <c r="A1957" s="250"/>
      <c r="B1957" s="250"/>
      <c r="C1957" s="13"/>
      <c r="D1957" s="250"/>
      <c r="E1957" s="250"/>
      <c r="G1957" s="14"/>
      <c r="H1957" s="250"/>
      <c r="I1957" s="250"/>
      <c r="J1957" s="33"/>
      <c r="K1957" s="250"/>
      <c r="L1957" s="250"/>
      <c r="M1957" s="250"/>
      <c r="N1957" s="250"/>
      <c r="O1957" s="250"/>
      <c r="P1957" s="250"/>
      <c r="Q1957" s="13"/>
      <c r="R1957" s="250"/>
      <c r="S1957" s="250"/>
      <c r="U1957" s="14"/>
      <c r="V1957" s="250"/>
      <c r="W1957" s="250"/>
      <c r="X1957" s="33"/>
      <c r="Y1957" s="250"/>
      <c r="Z1957" s="250"/>
      <c r="AA1957" s="250"/>
      <c r="AC1957" s="277"/>
      <c r="AD1957" s="250"/>
      <c r="AE1957" s="13"/>
      <c r="AF1957" s="250"/>
      <c r="AG1957" s="250"/>
      <c r="AI1957" s="14"/>
      <c r="AJ1957" s="250"/>
      <c r="AK1957" s="250"/>
      <c r="AL1957" s="33"/>
      <c r="AM1957" s="250"/>
      <c r="AN1957" s="250"/>
      <c r="AO1957" s="250"/>
      <c r="AP1957" s="250"/>
      <c r="AQ1957" s="250"/>
      <c r="AR1957" s="15"/>
      <c r="AS1957" s="9"/>
      <c r="AT1957" s="9" t="str">
        <f t="shared" si="3414"/>
        <v/>
      </c>
      <c r="AU1957" s="9"/>
      <c r="AV1957" s="9" t="str">
        <f t="shared" si="3415"/>
        <v/>
      </c>
      <c r="AW1957" s="9"/>
      <c r="AX1957" s="9" t="str">
        <f t="shared" si="3416"/>
        <v/>
      </c>
      <c r="AY1957" s="9"/>
      <c r="AZ1957" s="62"/>
      <c r="BA1957" s="9"/>
      <c r="BB1957" s="9" t="str">
        <f t="shared" si="3417"/>
        <v/>
      </c>
      <c r="BC1957" s="10" t="str">
        <f t="shared" si="3418"/>
        <v/>
      </c>
      <c r="BD1957" s="7"/>
      <c r="BE1957" s="250"/>
      <c r="BF1957" s="15"/>
      <c r="BG1957" s="9"/>
      <c r="BH1957" s="9" t="str">
        <f t="shared" si="3419"/>
        <v/>
      </c>
      <c r="BI1957" s="73"/>
      <c r="BJ1957" s="9" t="str">
        <f t="shared" si="3420"/>
        <v/>
      </c>
      <c r="BK1957" s="9"/>
      <c r="BL1957" s="9" t="str">
        <f t="shared" si="3421"/>
        <v/>
      </c>
      <c r="BM1957" s="9"/>
      <c r="BN1957" s="9"/>
      <c r="BO1957" s="9" t="str">
        <f t="shared" si="3422"/>
        <v/>
      </c>
      <c r="BP1957" s="10" t="str">
        <f t="shared" si="3423"/>
        <v/>
      </c>
      <c r="BQ1957" s="7"/>
      <c r="BS1957" s="250"/>
      <c r="BT1957" s="15"/>
      <c r="BU1957" s="9"/>
      <c r="BV1957" s="9" t="str">
        <f t="shared" si="3424"/>
        <v/>
      </c>
      <c r="BW1957" s="9"/>
      <c r="BX1957" s="9" t="str">
        <f t="shared" si="3425"/>
        <v/>
      </c>
      <c r="BY1957" s="9"/>
      <c r="BZ1957" s="9" t="str">
        <f t="shared" si="3426"/>
        <v/>
      </c>
      <c r="CA1957" s="9"/>
      <c r="CB1957" s="9"/>
      <c r="CC1957" s="9"/>
      <c r="CD1957" s="9" t="str">
        <f t="shared" si="3427"/>
        <v/>
      </c>
      <c r="CE1957" s="10" t="str">
        <f t="shared" si="3428"/>
        <v/>
      </c>
      <c r="CF1957" s="7"/>
      <c r="CH1957" s="15"/>
      <c r="CI1957" s="9"/>
      <c r="CJ1957" s="9" t="str">
        <f t="shared" si="3429"/>
        <v/>
      </c>
      <c r="CK1957" s="9"/>
      <c r="CL1957" s="9" t="str">
        <f t="shared" si="3430"/>
        <v/>
      </c>
      <c r="CM1957" s="9"/>
      <c r="CN1957" s="9" t="str">
        <f t="shared" si="3431"/>
        <v/>
      </c>
      <c r="CO1957" s="9"/>
      <c r="CP1957" s="9"/>
      <c r="CQ1957" s="9"/>
      <c r="CR1957" s="9" t="str">
        <f t="shared" si="3432"/>
        <v/>
      </c>
      <c r="CS1957" s="10" t="str">
        <f t="shared" si="3433"/>
        <v/>
      </c>
      <c r="CT1957" s="7"/>
      <c r="CU1957" s="250"/>
      <c r="CV1957" s="250"/>
      <c r="CW1957" s="250"/>
      <c r="CX1957" s="250"/>
      <c r="CY1957" s="13"/>
      <c r="CZ1957" s="250"/>
      <c r="DI1957" s="250"/>
    </row>
    <row r="1958" spans="1:113" ht="15" customHeight="1">
      <c r="A1958" s="250"/>
      <c r="B1958" s="250"/>
      <c r="C1958" s="13"/>
      <c r="D1958" s="250"/>
      <c r="E1958" s="250"/>
      <c r="G1958" s="14"/>
      <c r="H1958" s="250"/>
      <c r="I1958" s="250"/>
      <c r="J1958" s="33"/>
      <c r="K1958" s="250"/>
      <c r="L1958" s="250"/>
      <c r="M1958" s="250"/>
      <c r="N1958" s="250"/>
      <c r="O1958" s="250"/>
      <c r="P1958" s="250"/>
      <c r="Q1958" s="13"/>
      <c r="R1958" s="250"/>
      <c r="S1958" s="250"/>
      <c r="U1958" s="14"/>
      <c r="V1958" s="250"/>
      <c r="W1958" s="250"/>
      <c r="X1958" s="33"/>
      <c r="Y1958" s="250"/>
      <c r="Z1958" s="250"/>
      <c r="AA1958" s="250"/>
      <c r="AC1958" s="277"/>
      <c r="AD1958" s="250"/>
      <c r="AE1958" s="13"/>
      <c r="AF1958" s="250"/>
      <c r="AG1958" s="250"/>
      <c r="AI1958" s="14"/>
      <c r="AJ1958" s="250"/>
      <c r="AK1958" s="250"/>
      <c r="AL1958" s="33"/>
      <c r="AM1958" s="250"/>
      <c r="AN1958" s="250"/>
      <c r="AO1958" s="250"/>
      <c r="AP1958" s="250"/>
      <c r="AQ1958" s="250"/>
      <c r="AR1958" s="15"/>
      <c r="AS1958" s="9"/>
      <c r="AT1958" s="9" t="str">
        <f t="shared" si="3414"/>
        <v/>
      </c>
      <c r="AU1958" s="9"/>
      <c r="AV1958" s="9" t="str">
        <f t="shared" si="3415"/>
        <v/>
      </c>
      <c r="AW1958" s="9"/>
      <c r="AX1958" s="9" t="str">
        <f t="shared" si="3416"/>
        <v/>
      </c>
      <c r="AY1958" s="9"/>
      <c r="AZ1958" s="62"/>
      <c r="BA1958" s="9"/>
      <c r="BB1958" s="9" t="str">
        <f t="shared" si="3417"/>
        <v/>
      </c>
      <c r="BC1958" s="10" t="str">
        <f t="shared" si="3418"/>
        <v/>
      </c>
      <c r="BD1958" s="7"/>
      <c r="BE1958" s="250"/>
      <c r="BF1958" s="15"/>
      <c r="BG1958" s="9"/>
      <c r="BH1958" s="9" t="str">
        <f t="shared" si="3419"/>
        <v/>
      </c>
      <c r="BI1958" s="73"/>
      <c r="BJ1958" s="9" t="str">
        <f t="shared" si="3420"/>
        <v/>
      </c>
      <c r="BK1958" s="9"/>
      <c r="BL1958" s="9" t="str">
        <f t="shared" si="3421"/>
        <v/>
      </c>
      <c r="BM1958" s="9"/>
      <c r="BN1958" s="9"/>
      <c r="BO1958" s="9" t="str">
        <f t="shared" si="3422"/>
        <v/>
      </c>
      <c r="BP1958" s="10" t="str">
        <f t="shared" si="3423"/>
        <v/>
      </c>
      <c r="BQ1958" s="7"/>
      <c r="BS1958" s="250"/>
      <c r="BT1958" s="15"/>
      <c r="BU1958" s="9"/>
      <c r="BV1958" s="9" t="str">
        <f t="shared" si="3424"/>
        <v/>
      </c>
      <c r="BW1958" s="9"/>
      <c r="BX1958" s="9" t="str">
        <f t="shared" si="3425"/>
        <v/>
      </c>
      <c r="BY1958" s="9"/>
      <c r="BZ1958" s="9" t="str">
        <f t="shared" si="3426"/>
        <v/>
      </c>
      <c r="CA1958" s="9"/>
      <c r="CB1958" s="9"/>
      <c r="CC1958" s="9"/>
      <c r="CD1958" s="9" t="str">
        <f t="shared" si="3427"/>
        <v/>
      </c>
      <c r="CE1958" s="10" t="str">
        <f t="shared" si="3428"/>
        <v/>
      </c>
      <c r="CF1958" s="7"/>
      <c r="CH1958" s="15"/>
      <c r="CI1958" s="9"/>
      <c r="CJ1958" s="9" t="str">
        <f t="shared" si="3429"/>
        <v/>
      </c>
      <c r="CK1958" s="9"/>
      <c r="CL1958" s="9" t="str">
        <f t="shared" si="3430"/>
        <v/>
      </c>
      <c r="CM1958" s="9"/>
      <c r="CN1958" s="9" t="str">
        <f t="shared" si="3431"/>
        <v/>
      </c>
      <c r="CO1958" s="9"/>
      <c r="CP1958" s="9"/>
      <c r="CQ1958" s="9"/>
      <c r="CR1958" s="9" t="str">
        <f t="shared" si="3432"/>
        <v/>
      </c>
      <c r="CS1958" s="10" t="str">
        <f t="shared" si="3433"/>
        <v/>
      </c>
      <c r="CT1958" s="7"/>
      <c r="CU1958" s="250"/>
      <c r="CV1958" s="250"/>
      <c r="CW1958" s="250"/>
      <c r="CX1958" s="250"/>
      <c r="CY1958" s="13"/>
      <c r="CZ1958" s="250"/>
      <c r="DI1958" s="250"/>
    </row>
    <row r="1959" spans="1:113" ht="15" customHeight="1">
      <c r="A1959" s="250"/>
      <c r="B1959" s="250"/>
      <c r="C1959" s="13"/>
      <c r="D1959" s="250"/>
      <c r="E1959" s="250"/>
      <c r="G1959" s="14"/>
      <c r="H1959" s="250"/>
      <c r="I1959" s="250"/>
      <c r="J1959" s="33"/>
      <c r="K1959" s="250"/>
      <c r="L1959" s="250"/>
      <c r="M1959" s="250"/>
      <c r="N1959" s="250"/>
      <c r="O1959" s="250"/>
      <c r="P1959" s="250"/>
      <c r="Q1959" s="13"/>
      <c r="R1959" s="250"/>
      <c r="S1959" s="250"/>
      <c r="U1959" s="14"/>
      <c r="V1959" s="250"/>
      <c r="W1959" s="250"/>
      <c r="X1959" s="33"/>
      <c r="Y1959" s="250"/>
      <c r="Z1959" s="250"/>
      <c r="AA1959" s="250"/>
      <c r="AC1959" s="277"/>
      <c r="AD1959" s="250"/>
      <c r="AE1959" s="13"/>
      <c r="AF1959" s="250"/>
      <c r="AG1959" s="250"/>
      <c r="AI1959" s="14"/>
      <c r="AJ1959" s="250"/>
      <c r="AK1959" s="250"/>
      <c r="AL1959" s="33"/>
      <c r="AM1959" s="250"/>
      <c r="AN1959" s="250"/>
      <c r="AO1959" s="250"/>
      <c r="AP1959" s="250"/>
      <c r="AQ1959" s="250"/>
      <c r="AR1959" s="15"/>
      <c r="AS1959" s="9"/>
      <c r="AT1959" s="9" t="str">
        <f t="shared" si="3414"/>
        <v/>
      </c>
      <c r="AU1959" s="9"/>
      <c r="AV1959" s="9" t="str">
        <f t="shared" si="3415"/>
        <v/>
      </c>
      <c r="AW1959" s="9"/>
      <c r="AX1959" s="9" t="str">
        <f t="shared" si="3416"/>
        <v/>
      </c>
      <c r="AY1959" s="9"/>
      <c r="AZ1959" s="62"/>
      <c r="BA1959" s="9"/>
      <c r="BB1959" s="9" t="str">
        <f t="shared" si="3417"/>
        <v/>
      </c>
      <c r="BC1959" s="10" t="str">
        <f t="shared" si="3418"/>
        <v/>
      </c>
      <c r="BD1959" s="7"/>
      <c r="BE1959" s="250"/>
      <c r="BF1959" s="15"/>
      <c r="BG1959" s="9"/>
      <c r="BH1959" s="9" t="str">
        <f t="shared" si="3419"/>
        <v/>
      </c>
      <c r="BI1959" s="73"/>
      <c r="BJ1959" s="9" t="str">
        <f t="shared" si="3420"/>
        <v/>
      </c>
      <c r="BK1959" s="9"/>
      <c r="BL1959" s="9" t="str">
        <f t="shared" si="3421"/>
        <v/>
      </c>
      <c r="BM1959" s="9"/>
      <c r="BN1959" s="9"/>
      <c r="BO1959" s="9" t="str">
        <f t="shared" si="3422"/>
        <v/>
      </c>
      <c r="BP1959" s="10" t="str">
        <f t="shared" si="3423"/>
        <v/>
      </c>
      <c r="BQ1959" s="7"/>
      <c r="BS1959" s="250"/>
      <c r="BT1959" s="15"/>
      <c r="BU1959" s="9"/>
      <c r="BV1959" s="9" t="str">
        <f t="shared" si="3424"/>
        <v/>
      </c>
      <c r="BW1959" s="9"/>
      <c r="BX1959" s="9" t="str">
        <f t="shared" si="3425"/>
        <v/>
      </c>
      <c r="BY1959" s="9"/>
      <c r="BZ1959" s="9" t="str">
        <f t="shared" si="3426"/>
        <v/>
      </c>
      <c r="CA1959" s="9"/>
      <c r="CB1959" s="9"/>
      <c r="CC1959" s="9"/>
      <c r="CD1959" s="9" t="str">
        <f t="shared" si="3427"/>
        <v/>
      </c>
      <c r="CE1959" s="10" t="str">
        <f t="shared" si="3428"/>
        <v/>
      </c>
      <c r="CF1959" s="7"/>
      <c r="CH1959" s="15"/>
      <c r="CI1959" s="9"/>
      <c r="CJ1959" s="9" t="str">
        <f t="shared" si="3429"/>
        <v/>
      </c>
      <c r="CK1959" s="9"/>
      <c r="CL1959" s="9" t="str">
        <f t="shared" si="3430"/>
        <v/>
      </c>
      <c r="CM1959" s="9"/>
      <c r="CN1959" s="9" t="str">
        <f t="shared" si="3431"/>
        <v/>
      </c>
      <c r="CO1959" s="9"/>
      <c r="CP1959" s="9"/>
      <c r="CQ1959" s="9"/>
      <c r="CR1959" s="9" t="str">
        <f t="shared" si="3432"/>
        <v/>
      </c>
      <c r="CS1959" s="10" t="str">
        <f t="shared" si="3433"/>
        <v/>
      </c>
      <c r="CT1959" s="7"/>
      <c r="CU1959" s="250"/>
      <c r="CV1959" s="250"/>
      <c r="CW1959" s="250"/>
      <c r="CX1959" s="250"/>
      <c r="CY1959" s="13"/>
      <c r="CZ1959" s="250"/>
      <c r="DI1959" s="250"/>
    </row>
    <row r="1960" spans="1:113" ht="15" customHeight="1">
      <c r="A1960" s="250"/>
      <c r="B1960" s="250"/>
      <c r="C1960" s="13"/>
      <c r="D1960" s="250"/>
      <c r="E1960" s="250"/>
      <c r="G1960" s="14"/>
      <c r="H1960" s="250"/>
      <c r="I1960" s="250"/>
      <c r="J1960" s="33"/>
      <c r="K1960" s="250"/>
      <c r="L1960" s="250"/>
      <c r="M1960" s="250"/>
      <c r="N1960" s="250"/>
      <c r="O1960" s="250"/>
      <c r="P1960" s="250"/>
      <c r="Q1960" s="13"/>
      <c r="R1960" s="250"/>
      <c r="S1960" s="250"/>
      <c r="U1960" s="14"/>
      <c r="V1960" s="250"/>
      <c r="W1960" s="250"/>
      <c r="X1960" s="33"/>
      <c r="Y1960" s="250"/>
      <c r="Z1960" s="250"/>
      <c r="AA1960" s="250"/>
      <c r="AC1960" s="277"/>
      <c r="AD1960" s="250"/>
      <c r="AE1960" s="13"/>
      <c r="AF1960" s="250"/>
      <c r="AG1960" s="250"/>
      <c r="AI1960" s="14"/>
      <c r="AJ1960" s="250"/>
      <c r="AK1960" s="250"/>
      <c r="AL1960" s="33"/>
      <c r="AM1960" s="250"/>
      <c r="AN1960" s="250"/>
      <c r="AO1960" s="250"/>
      <c r="AP1960" s="250"/>
      <c r="AQ1960" s="250"/>
      <c r="AR1960" s="89"/>
      <c r="AS1960" s="9"/>
      <c r="AT1960" s="9" t="str">
        <f t="shared" si="3414"/>
        <v/>
      </c>
      <c r="AU1960" s="9"/>
      <c r="AV1960" s="9" t="str">
        <f t="shared" si="3415"/>
        <v/>
      </c>
      <c r="AW1960" s="9"/>
      <c r="AX1960" s="9" t="str">
        <f t="shared" si="3416"/>
        <v/>
      </c>
      <c r="AY1960" s="9"/>
      <c r="AZ1960" s="62"/>
      <c r="BA1960" s="9"/>
      <c r="BB1960" s="9" t="str">
        <f t="shared" si="3417"/>
        <v/>
      </c>
      <c r="BC1960" s="10" t="str">
        <f t="shared" si="3418"/>
        <v/>
      </c>
      <c r="BD1960" s="7"/>
      <c r="BE1960" s="250"/>
      <c r="BF1960" s="89"/>
      <c r="BG1960" s="9"/>
      <c r="BH1960" s="9" t="str">
        <f t="shared" si="3419"/>
        <v/>
      </c>
      <c r="BI1960" s="73"/>
      <c r="BJ1960" s="9" t="str">
        <f t="shared" si="3420"/>
        <v/>
      </c>
      <c r="BK1960" s="9"/>
      <c r="BL1960" s="9" t="str">
        <f t="shared" si="3421"/>
        <v/>
      </c>
      <c r="BM1960" s="9"/>
      <c r="BN1960" s="9"/>
      <c r="BO1960" s="9" t="str">
        <f t="shared" si="3422"/>
        <v/>
      </c>
      <c r="BP1960" s="10" t="str">
        <f t="shared" si="3423"/>
        <v/>
      </c>
      <c r="BQ1960" s="7"/>
      <c r="BS1960" s="250"/>
      <c r="BT1960" s="89"/>
      <c r="BU1960" s="9"/>
      <c r="BV1960" s="9" t="str">
        <f t="shared" si="3424"/>
        <v/>
      </c>
      <c r="BW1960" s="9"/>
      <c r="BX1960" s="9" t="str">
        <f t="shared" si="3425"/>
        <v/>
      </c>
      <c r="BY1960" s="9"/>
      <c r="BZ1960" s="9" t="str">
        <f t="shared" si="3426"/>
        <v/>
      </c>
      <c r="CA1960" s="9"/>
      <c r="CB1960" s="9"/>
      <c r="CC1960" s="9"/>
      <c r="CD1960" s="9" t="str">
        <f t="shared" si="3427"/>
        <v/>
      </c>
      <c r="CE1960" s="10" t="str">
        <f t="shared" si="3428"/>
        <v/>
      </c>
      <c r="CF1960" s="7"/>
      <c r="CH1960" s="89"/>
      <c r="CI1960" s="9"/>
      <c r="CJ1960" s="9" t="str">
        <f t="shared" si="3429"/>
        <v/>
      </c>
      <c r="CK1960" s="9"/>
      <c r="CL1960" s="9" t="str">
        <f t="shared" si="3430"/>
        <v/>
      </c>
      <c r="CM1960" s="9"/>
      <c r="CN1960" s="9" t="str">
        <f t="shared" si="3431"/>
        <v/>
      </c>
      <c r="CO1960" s="9"/>
      <c r="CP1960" s="9"/>
      <c r="CQ1960" s="9"/>
      <c r="CR1960" s="9" t="str">
        <f t="shared" si="3432"/>
        <v/>
      </c>
      <c r="CS1960" s="10" t="str">
        <f t="shared" si="3433"/>
        <v/>
      </c>
      <c r="CT1960" s="7"/>
      <c r="CU1960" s="250"/>
      <c r="CV1960" s="250"/>
      <c r="CW1960" s="250"/>
      <c r="CX1960" s="250"/>
      <c r="CY1960" s="13"/>
      <c r="CZ1960" s="250"/>
      <c r="DI1960" s="250"/>
    </row>
    <row r="1961" spans="1:113" ht="15" customHeight="1">
      <c r="A1961" s="250"/>
      <c r="B1961" s="250"/>
      <c r="C1961" s="13"/>
      <c r="D1961" s="250"/>
      <c r="E1961" s="250"/>
      <c r="G1961" s="14"/>
      <c r="H1961" s="250"/>
      <c r="I1961" s="250"/>
      <c r="J1961" s="33"/>
      <c r="K1961" s="250"/>
      <c r="L1961" s="250"/>
      <c r="M1961" s="250"/>
      <c r="N1961" s="250"/>
      <c r="O1961" s="250"/>
      <c r="P1961" s="250"/>
      <c r="Q1961" s="13"/>
      <c r="R1961" s="250"/>
      <c r="S1961" s="250"/>
      <c r="U1961" s="14"/>
      <c r="V1961" s="250"/>
      <c r="W1961" s="250"/>
      <c r="X1961" s="33"/>
      <c r="Y1961" s="250"/>
      <c r="Z1961" s="250"/>
      <c r="AA1961" s="250"/>
      <c r="AC1961" s="277"/>
      <c r="AD1961" s="250"/>
      <c r="AE1961" s="13"/>
      <c r="AF1961" s="250"/>
      <c r="AG1961" s="250"/>
      <c r="AI1961" s="14"/>
      <c r="AJ1961" s="250"/>
      <c r="AK1961" s="250"/>
      <c r="AL1961" s="33"/>
      <c r="AM1961" s="250"/>
      <c r="AN1961" s="250"/>
      <c r="AO1961" s="250"/>
      <c r="AP1961" s="250"/>
      <c r="AQ1961" s="250"/>
      <c r="AR1961" s="15"/>
      <c r="AS1961" s="9"/>
      <c r="AT1961" s="9" t="str">
        <f t="shared" si="3414"/>
        <v/>
      </c>
      <c r="AU1961" s="9"/>
      <c r="AV1961" s="9" t="str">
        <f t="shared" si="3415"/>
        <v/>
      </c>
      <c r="AW1961" s="9"/>
      <c r="AX1961" s="9" t="str">
        <f t="shared" si="3416"/>
        <v/>
      </c>
      <c r="AY1961" s="9"/>
      <c r="AZ1961" s="62"/>
      <c r="BA1961" s="9"/>
      <c r="BB1961" s="9" t="str">
        <f t="shared" si="3417"/>
        <v/>
      </c>
      <c r="BC1961" s="10" t="str">
        <f t="shared" si="3418"/>
        <v/>
      </c>
      <c r="BD1961" s="7"/>
      <c r="BE1961" s="250"/>
      <c r="BF1961" s="15"/>
      <c r="BG1961" s="9"/>
      <c r="BH1961" s="9" t="str">
        <f t="shared" si="3419"/>
        <v/>
      </c>
      <c r="BI1961" s="73"/>
      <c r="BJ1961" s="9" t="str">
        <f t="shared" si="3420"/>
        <v/>
      </c>
      <c r="BK1961" s="9"/>
      <c r="BL1961" s="9" t="str">
        <f t="shared" si="3421"/>
        <v/>
      </c>
      <c r="BM1961" s="9"/>
      <c r="BN1961" s="9"/>
      <c r="BO1961" s="9" t="str">
        <f t="shared" si="3422"/>
        <v/>
      </c>
      <c r="BP1961" s="10" t="str">
        <f t="shared" si="3423"/>
        <v/>
      </c>
      <c r="BQ1961" s="7"/>
      <c r="BS1961" s="250"/>
      <c r="BT1961" s="15"/>
      <c r="BU1961" s="9"/>
      <c r="BV1961" s="9" t="str">
        <f t="shared" si="3424"/>
        <v/>
      </c>
      <c r="BW1961" s="9"/>
      <c r="BX1961" s="9" t="str">
        <f t="shared" si="3425"/>
        <v/>
      </c>
      <c r="BY1961" s="9"/>
      <c r="BZ1961" s="9" t="str">
        <f t="shared" si="3426"/>
        <v/>
      </c>
      <c r="CA1961" s="9"/>
      <c r="CB1961" s="9"/>
      <c r="CC1961" s="9"/>
      <c r="CD1961" s="9" t="str">
        <f t="shared" si="3427"/>
        <v/>
      </c>
      <c r="CE1961" s="10" t="str">
        <f t="shared" si="3428"/>
        <v/>
      </c>
      <c r="CF1961" s="7"/>
      <c r="CH1961" s="15"/>
      <c r="CI1961" s="9"/>
      <c r="CJ1961" s="9" t="str">
        <f t="shared" si="3429"/>
        <v/>
      </c>
      <c r="CK1961" s="9"/>
      <c r="CL1961" s="9" t="str">
        <f t="shared" si="3430"/>
        <v/>
      </c>
      <c r="CM1961" s="9"/>
      <c r="CN1961" s="9" t="str">
        <f t="shared" si="3431"/>
        <v/>
      </c>
      <c r="CO1961" s="9"/>
      <c r="CP1961" s="9"/>
      <c r="CQ1961" s="9"/>
      <c r="CR1961" s="9" t="str">
        <f t="shared" si="3432"/>
        <v/>
      </c>
      <c r="CS1961" s="10" t="str">
        <f t="shared" si="3433"/>
        <v/>
      </c>
      <c r="CT1961" s="7"/>
      <c r="CU1961" s="250"/>
      <c r="CV1961" s="250"/>
      <c r="CW1961" s="250"/>
      <c r="CX1961" s="250"/>
      <c r="CY1961" s="13"/>
      <c r="CZ1961" s="250"/>
      <c r="DI1961" s="250"/>
    </row>
    <row r="1962" spans="1:113" ht="15" customHeight="1">
      <c r="A1962" s="250"/>
      <c r="B1962" s="250"/>
      <c r="C1962" s="13"/>
      <c r="D1962" s="250"/>
      <c r="E1962" s="32"/>
      <c r="G1962" s="14"/>
      <c r="H1962" s="250"/>
      <c r="I1962" s="250"/>
      <c r="J1962" s="33"/>
      <c r="K1962" s="250"/>
      <c r="L1962" s="250"/>
      <c r="M1962" s="250"/>
      <c r="N1962" s="250"/>
      <c r="O1962" s="250"/>
      <c r="P1962" s="250"/>
      <c r="Q1962" s="13"/>
      <c r="R1962" s="250"/>
      <c r="S1962" s="32"/>
      <c r="U1962" s="14"/>
      <c r="V1962" s="250"/>
      <c r="W1962" s="250"/>
      <c r="X1962" s="33"/>
      <c r="Y1962" s="250"/>
      <c r="Z1962" s="250"/>
      <c r="AA1962" s="250"/>
      <c r="AC1962" s="277"/>
      <c r="AD1962" s="250"/>
      <c r="AE1962" s="13"/>
      <c r="AF1962" s="250"/>
      <c r="AG1962" s="32"/>
      <c r="AI1962" s="14"/>
      <c r="AJ1962" s="250"/>
      <c r="AK1962" s="250"/>
      <c r="AL1962" s="33"/>
      <c r="AM1962" s="250"/>
      <c r="AN1962" s="250"/>
      <c r="AO1962" s="250"/>
      <c r="AP1962" s="250"/>
      <c r="AQ1962" s="250"/>
      <c r="AR1962" s="15"/>
      <c r="AS1962" s="9"/>
      <c r="AT1962" s="9" t="str">
        <f t="shared" si="3414"/>
        <v/>
      </c>
      <c r="AU1962" s="9"/>
      <c r="AV1962" s="9" t="str">
        <f t="shared" si="3415"/>
        <v/>
      </c>
      <c r="AW1962" s="9"/>
      <c r="AX1962" s="9" t="str">
        <f t="shared" si="3416"/>
        <v/>
      </c>
      <c r="AY1962" s="9"/>
      <c r="AZ1962" s="62"/>
      <c r="BA1962" s="9"/>
      <c r="BB1962" s="9" t="str">
        <f t="shared" si="3417"/>
        <v/>
      </c>
      <c r="BC1962" s="10" t="str">
        <f t="shared" si="3418"/>
        <v/>
      </c>
      <c r="BE1962" s="250"/>
      <c r="BF1962" s="15"/>
      <c r="BG1962" s="9"/>
      <c r="BH1962" s="9" t="str">
        <f t="shared" si="3419"/>
        <v/>
      </c>
      <c r="BI1962" s="73"/>
      <c r="BJ1962" s="9" t="str">
        <f t="shared" si="3420"/>
        <v/>
      </c>
      <c r="BK1962" s="9"/>
      <c r="BL1962" s="9" t="str">
        <f t="shared" si="3421"/>
        <v/>
      </c>
      <c r="BM1962" s="9"/>
      <c r="BN1962" s="9"/>
      <c r="BO1962" s="9" t="str">
        <f t="shared" si="3422"/>
        <v/>
      </c>
      <c r="BP1962" s="10" t="str">
        <f t="shared" si="3423"/>
        <v/>
      </c>
      <c r="BQ1962" s="7"/>
      <c r="BS1962" s="250"/>
      <c r="BT1962" s="15"/>
      <c r="BU1962" s="9"/>
      <c r="BV1962" s="9" t="str">
        <f t="shared" si="3424"/>
        <v/>
      </c>
      <c r="BW1962" s="9"/>
      <c r="BX1962" s="9" t="str">
        <f t="shared" si="3425"/>
        <v/>
      </c>
      <c r="BY1962" s="9"/>
      <c r="BZ1962" s="9" t="str">
        <f t="shared" si="3426"/>
        <v/>
      </c>
      <c r="CA1962" s="9"/>
      <c r="CB1962" s="9"/>
      <c r="CC1962" s="9"/>
      <c r="CD1962" s="9" t="str">
        <f t="shared" si="3427"/>
        <v/>
      </c>
      <c r="CE1962" s="10" t="str">
        <f t="shared" si="3428"/>
        <v/>
      </c>
      <c r="CF1962" s="7"/>
      <c r="CH1962" s="15"/>
      <c r="CI1962" s="9"/>
      <c r="CJ1962" s="9" t="str">
        <f t="shared" si="3429"/>
        <v/>
      </c>
      <c r="CK1962" s="9"/>
      <c r="CL1962" s="9" t="str">
        <f t="shared" si="3430"/>
        <v/>
      </c>
      <c r="CM1962" s="9"/>
      <c r="CN1962" s="9" t="str">
        <f t="shared" si="3431"/>
        <v/>
      </c>
      <c r="CO1962" s="9"/>
      <c r="CP1962" s="9"/>
      <c r="CQ1962" s="9"/>
      <c r="CR1962" s="9" t="str">
        <f t="shared" si="3432"/>
        <v/>
      </c>
      <c r="CS1962" s="10" t="str">
        <f t="shared" si="3433"/>
        <v/>
      </c>
      <c r="CT1962" s="7"/>
    </row>
    <row r="1963" spans="1:113" ht="15" customHeight="1">
      <c r="A1963" s="250"/>
      <c r="B1963" s="250"/>
      <c r="C1963" s="13"/>
      <c r="D1963" s="250"/>
      <c r="E1963" s="33"/>
      <c r="G1963" s="14"/>
      <c r="H1963" s="250"/>
      <c r="I1963" s="250"/>
      <c r="J1963" s="33"/>
      <c r="K1963" s="250"/>
      <c r="L1963" s="250"/>
      <c r="M1963" s="250"/>
      <c r="N1963" s="250"/>
      <c r="O1963" s="250"/>
      <c r="P1963" s="250"/>
      <c r="Q1963" s="13"/>
      <c r="R1963" s="250"/>
      <c r="S1963" s="33"/>
      <c r="U1963" s="14"/>
      <c r="V1963" s="250"/>
      <c r="W1963" s="250"/>
      <c r="X1963" s="33"/>
      <c r="Y1963" s="250"/>
      <c r="Z1963" s="250"/>
      <c r="AA1963" s="250"/>
      <c r="AC1963" s="277"/>
      <c r="AD1963" s="250"/>
      <c r="AE1963" s="13"/>
      <c r="AF1963" s="250"/>
      <c r="AG1963" s="33"/>
      <c r="AI1963" s="14"/>
      <c r="AJ1963" s="250"/>
      <c r="AK1963" s="250"/>
      <c r="AL1963" s="33"/>
      <c r="AM1963" s="250"/>
      <c r="AN1963" s="250"/>
      <c r="AO1963" s="250"/>
      <c r="AP1963" s="250"/>
      <c r="AQ1963" s="250"/>
      <c r="AR1963" s="15"/>
      <c r="AS1963" s="9"/>
      <c r="AT1963" s="9" t="str">
        <f t="shared" si="3414"/>
        <v/>
      </c>
      <c r="AU1963" s="9"/>
      <c r="AV1963" s="9" t="str">
        <f t="shared" si="3415"/>
        <v/>
      </c>
      <c r="AW1963" s="9"/>
      <c r="AX1963" s="9" t="str">
        <f t="shared" si="3416"/>
        <v/>
      </c>
      <c r="AY1963" s="9"/>
      <c r="AZ1963" s="62"/>
      <c r="BA1963" s="9"/>
      <c r="BB1963" s="9" t="str">
        <f t="shared" si="3417"/>
        <v/>
      </c>
      <c r="BC1963" s="10" t="str">
        <f t="shared" si="3418"/>
        <v/>
      </c>
      <c r="BE1963" s="250"/>
      <c r="BF1963" s="15"/>
      <c r="BG1963" s="9"/>
      <c r="BH1963" s="9" t="str">
        <f t="shared" si="3419"/>
        <v/>
      </c>
      <c r="BI1963" s="73"/>
      <c r="BJ1963" s="9" t="str">
        <f t="shared" si="3420"/>
        <v/>
      </c>
      <c r="BK1963" s="9"/>
      <c r="BL1963" s="9" t="str">
        <f t="shared" si="3421"/>
        <v/>
      </c>
      <c r="BM1963" s="9"/>
      <c r="BN1963" s="9"/>
      <c r="BO1963" s="9" t="str">
        <f t="shared" si="3422"/>
        <v/>
      </c>
      <c r="BP1963" s="10" t="str">
        <f t="shared" si="3423"/>
        <v/>
      </c>
      <c r="BQ1963" s="7"/>
      <c r="BS1963" s="250"/>
      <c r="BT1963" s="15"/>
      <c r="BU1963" s="9"/>
      <c r="BV1963" s="9" t="str">
        <f t="shared" si="3424"/>
        <v/>
      </c>
      <c r="BW1963" s="9"/>
      <c r="BX1963" s="9" t="str">
        <f t="shared" si="3425"/>
        <v/>
      </c>
      <c r="BY1963" s="9"/>
      <c r="BZ1963" s="9" t="str">
        <f t="shared" si="3426"/>
        <v/>
      </c>
      <c r="CA1963" s="9"/>
      <c r="CB1963" s="9"/>
      <c r="CC1963" s="9"/>
      <c r="CD1963" s="9" t="str">
        <f t="shared" si="3427"/>
        <v/>
      </c>
      <c r="CE1963" s="10" t="str">
        <f t="shared" si="3428"/>
        <v/>
      </c>
      <c r="CF1963" s="7"/>
      <c r="CH1963" s="15"/>
      <c r="CI1963" s="9"/>
      <c r="CJ1963" s="9" t="str">
        <f t="shared" si="3429"/>
        <v/>
      </c>
      <c r="CK1963" s="9"/>
      <c r="CL1963" s="9" t="str">
        <f t="shared" si="3430"/>
        <v/>
      </c>
      <c r="CM1963" s="9"/>
      <c r="CN1963" s="9" t="str">
        <f t="shared" si="3431"/>
        <v/>
      </c>
      <c r="CO1963" s="9"/>
      <c r="CP1963" s="9"/>
      <c r="CQ1963" s="9"/>
      <c r="CR1963" s="9" t="str">
        <f t="shared" si="3432"/>
        <v/>
      </c>
      <c r="CS1963" s="10" t="str">
        <f t="shared" si="3433"/>
        <v/>
      </c>
      <c r="CT1963" s="7"/>
    </row>
    <row r="1964" spans="1:113" ht="15" customHeight="1">
      <c r="A1964" s="250"/>
      <c r="B1964" s="250"/>
      <c r="C1964" s="13"/>
      <c r="D1964" s="250"/>
      <c r="E1964" s="250"/>
      <c r="G1964" s="14"/>
      <c r="H1964" s="250"/>
      <c r="I1964" s="250"/>
      <c r="J1964" s="33"/>
      <c r="K1964" s="250"/>
      <c r="L1964" s="250"/>
      <c r="M1964" s="250"/>
      <c r="N1964" s="250"/>
      <c r="O1964" s="250"/>
      <c r="P1964" s="250"/>
      <c r="Q1964" s="13"/>
      <c r="R1964" s="250"/>
      <c r="S1964" s="250"/>
      <c r="U1964" s="14"/>
      <c r="V1964" s="250"/>
      <c r="W1964" s="250"/>
      <c r="X1964" s="33"/>
      <c r="Y1964" s="250"/>
      <c r="Z1964" s="250"/>
      <c r="AA1964" s="250"/>
      <c r="AC1964" s="277"/>
      <c r="AD1964" s="250"/>
      <c r="AE1964" s="13"/>
      <c r="AF1964" s="250"/>
      <c r="AG1964" s="250"/>
      <c r="AI1964" s="14"/>
      <c r="AJ1964" s="250"/>
      <c r="AK1964" s="250"/>
      <c r="AL1964" s="33"/>
      <c r="AM1964" s="250"/>
      <c r="AN1964" s="250"/>
      <c r="AO1964" s="250"/>
      <c r="AP1964" s="250"/>
      <c r="AQ1964" s="250"/>
      <c r="AR1964" s="15"/>
      <c r="AS1964" s="9"/>
      <c r="AT1964" s="9" t="str">
        <f t="shared" si="3414"/>
        <v/>
      </c>
      <c r="AU1964" s="9"/>
      <c r="AV1964" s="9" t="str">
        <f t="shared" si="3415"/>
        <v/>
      </c>
      <c r="AW1964" s="9"/>
      <c r="AX1964" s="9" t="str">
        <f t="shared" si="3416"/>
        <v/>
      </c>
      <c r="AY1964" s="9"/>
      <c r="AZ1964" s="62"/>
      <c r="BA1964" s="9"/>
      <c r="BB1964" s="9" t="str">
        <f t="shared" si="3417"/>
        <v/>
      </c>
      <c r="BC1964" s="10" t="str">
        <f t="shared" si="3418"/>
        <v/>
      </c>
      <c r="BE1964" s="250"/>
      <c r="BF1964" s="15"/>
      <c r="BG1964" s="9"/>
      <c r="BH1964" s="9" t="str">
        <f t="shared" si="3419"/>
        <v/>
      </c>
      <c r="BI1964" s="73"/>
      <c r="BJ1964" s="9" t="str">
        <f t="shared" si="3420"/>
        <v/>
      </c>
      <c r="BK1964" s="9"/>
      <c r="BL1964" s="9" t="str">
        <f t="shared" si="3421"/>
        <v/>
      </c>
      <c r="BM1964" s="9"/>
      <c r="BN1964" s="9"/>
      <c r="BO1964" s="9" t="str">
        <f t="shared" si="3422"/>
        <v/>
      </c>
      <c r="BP1964" s="10" t="str">
        <f t="shared" si="3423"/>
        <v/>
      </c>
      <c r="BQ1964" s="7"/>
      <c r="BS1964" s="250"/>
      <c r="BT1964" s="15"/>
      <c r="BU1964" s="9"/>
      <c r="BV1964" s="9" t="str">
        <f t="shared" si="3424"/>
        <v/>
      </c>
      <c r="BW1964" s="9"/>
      <c r="BX1964" s="9" t="str">
        <f t="shared" si="3425"/>
        <v/>
      </c>
      <c r="BY1964" s="9"/>
      <c r="BZ1964" s="9" t="str">
        <f t="shared" si="3426"/>
        <v/>
      </c>
      <c r="CA1964" s="9"/>
      <c r="CB1964" s="9"/>
      <c r="CC1964" s="9"/>
      <c r="CD1964" s="9" t="str">
        <f t="shared" si="3427"/>
        <v/>
      </c>
      <c r="CE1964" s="10" t="str">
        <f t="shared" si="3428"/>
        <v/>
      </c>
      <c r="CF1964" s="7"/>
      <c r="CH1964" s="15"/>
      <c r="CI1964" s="9"/>
      <c r="CJ1964" s="9" t="str">
        <f t="shared" si="3429"/>
        <v/>
      </c>
      <c r="CK1964" s="9"/>
      <c r="CL1964" s="9" t="str">
        <f t="shared" si="3430"/>
        <v/>
      </c>
      <c r="CM1964" s="9"/>
      <c r="CN1964" s="9" t="str">
        <f t="shared" si="3431"/>
        <v/>
      </c>
      <c r="CO1964" s="9"/>
      <c r="CP1964" s="9"/>
      <c r="CQ1964" s="9"/>
      <c r="CR1964" s="9" t="str">
        <f t="shared" si="3432"/>
        <v/>
      </c>
      <c r="CS1964" s="10" t="str">
        <f t="shared" si="3433"/>
        <v/>
      </c>
      <c r="CT1964" s="7"/>
    </row>
    <row r="1965" spans="1:113" ht="15" customHeight="1">
      <c r="A1965" s="250"/>
      <c r="B1965" s="250"/>
      <c r="C1965" s="13"/>
      <c r="D1965" s="250"/>
      <c r="E1965" s="250"/>
      <c r="G1965" s="14"/>
      <c r="H1965" s="250"/>
      <c r="I1965" s="250"/>
      <c r="J1965" s="33"/>
      <c r="K1965" s="250"/>
      <c r="L1965" s="250"/>
      <c r="M1965" s="250"/>
      <c r="N1965" s="250"/>
      <c r="O1965" s="250"/>
      <c r="P1965" s="250"/>
      <c r="Q1965" s="13"/>
      <c r="R1965" s="250"/>
      <c r="S1965" s="250"/>
      <c r="U1965" s="14"/>
      <c r="V1965" s="250"/>
      <c r="W1965" s="250"/>
      <c r="X1965" s="33"/>
      <c r="Y1965" s="250"/>
      <c r="Z1965" s="250"/>
      <c r="AA1965" s="250"/>
      <c r="AC1965" s="277"/>
      <c r="AD1965" s="250"/>
      <c r="AE1965" s="13"/>
      <c r="AF1965" s="250"/>
      <c r="AG1965" s="250"/>
      <c r="AI1965" s="14"/>
      <c r="AJ1965" s="250"/>
      <c r="AK1965" s="250"/>
      <c r="AL1965" s="33"/>
      <c r="AM1965" s="250"/>
      <c r="AN1965" s="250"/>
      <c r="AO1965" s="250"/>
      <c r="AP1965" s="250"/>
      <c r="AQ1965" s="250"/>
      <c r="AR1965" s="15"/>
      <c r="AS1965" s="9"/>
      <c r="AT1965" s="9" t="str">
        <f t="shared" si="3414"/>
        <v/>
      </c>
      <c r="AU1965" s="9"/>
      <c r="AV1965" s="9" t="str">
        <f t="shared" si="3415"/>
        <v/>
      </c>
      <c r="AW1965" s="9"/>
      <c r="AX1965" s="9" t="str">
        <f t="shared" si="3416"/>
        <v/>
      </c>
      <c r="AY1965" s="9"/>
      <c r="AZ1965" s="62"/>
      <c r="BA1965" s="9"/>
      <c r="BB1965" s="9" t="str">
        <f t="shared" si="3417"/>
        <v/>
      </c>
      <c r="BC1965" s="10" t="str">
        <f t="shared" si="3418"/>
        <v/>
      </c>
      <c r="BE1965" s="250"/>
      <c r="BF1965" s="15"/>
      <c r="BG1965" s="9"/>
      <c r="BH1965" s="9" t="str">
        <f t="shared" si="3419"/>
        <v/>
      </c>
      <c r="BI1965" s="73"/>
      <c r="BJ1965" s="9" t="str">
        <f t="shared" si="3420"/>
        <v/>
      </c>
      <c r="BK1965" s="9"/>
      <c r="BL1965" s="9" t="str">
        <f t="shared" si="3421"/>
        <v/>
      </c>
      <c r="BM1965" s="9"/>
      <c r="BN1965" s="9"/>
      <c r="BO1965" s="9" t="str">
        <f t="shared" si="3422"/>
        <v/>
      </c>
      <c r="BP1965" s="10" t="str">
        <f t="shared" si="3423"/>
        <v/>
      </c>
      <c r="BQ1965" s="7"/>
      <c r="BS1965" s="250"/>
      <c r="BT1965" s="15"/>
      <c r="BU1965" s="9"/>
      <c r="BV1965" s="9" t="str">
        <f t="shared" si="3424"/>
        <v/>
      </c>
      <c r="BW1965" s="9"/>
      <c r="BX1965" s="9" t="str">
        <f t="shared" si="3425"/>
        <v/>
      </c>
      <c r="BY1965" s="9"/>
      <c r="BZ1965" s="9" t="str">
        <f t="shared" si="3426"/>
        <v/>
      </c>
      <c r="CA1965" s="9"/>
      <c r="CB1965" s="9"/>
      <c r="CC1965" s="9"/>
      <c r="CD1965" s="9" t="str">
        <f t="shared" si="3427"/>
        <v/>
      </c>
      <c r="CE1965" s="10" t="str">
        <f t="shared" si="3428"/>
        <v/>
      </c>
      <c r="CF1965" s="7"/>
      <c r="CH1965" s="15"/>
      <c r="CI1965" s="9"/>
      <c r="CJ1965" s="9" t="str">
        <f t="shared" si="3429"/>
        <v/>
      </c>
      <c r="CK1965" s="9"/>
      <c r="CL1965" s="9" t="str">
        <f t="shared" si="3430"/>
        <v/>
      </c>
      <c r="CM1965" s="9"/>
      <c r="CN1965" s="9" t="str">
        <f t="shared" si="3431"/>
        <v/>
      </c>
      <c r="CO1965" s="9"/>
      <c r="CP1965" s="9"/>
      <c r="CQ1965" s="9"/>
      <c r="CR1965" s="9" t="str">
        <f t="shared" si="3432"/>
        <v/>
      </c>
      <c r="CS1965" s="10" t="str">
        <f t="shared" si="3433"/>
        <v/>
      </c>
      <c r="CT1965" s="7"/>
    </row>
    <row r="1966" spans="1:113" ht="15" customHeight="1">
      <c r="A1966" s="250"/>
      <c r="B1966" s="250"/>
      <c r="C1966" s="13"/>
      <c r="D1966" s="250"/>
      <c r="E1966" s="250"/>
      <c r="G1966" s="14"/>
      <c r="H1966" s="250"/>
      <c r="I1966" s="250"/>
      <c r="J1966" s="33"/>
      <c r="K1966" s="250"/>
      <c r="L1966" s="250"/>
      <c r="M1966" s="250"/>
      <c r="N1966" s="250"/>
      <c r="O1966" s="250"/>
      <c r="P1966" s="250"/>
      <c r="Q1966" s="13"/>
      <c r="R1966" s="250"/>
      <c r="S1966" s="250"/>
      <c r="U1966" s="14"/>
      <c r="V1966" s="250"/>
      <c r="W1966" s="250"/>
      <c r="X1966" s="33"/>
      <c r="Y1966" s="250"/>
      <c r="Z1966" s="250"/>
      <c r="AA1966" s="250"/>
      <c r="AC1966" s="277"/>
      <c r="AD1966" s="250"/>
      <c r="AE1966" s="13"/>
      <c r="AF1966" s="250"/>
      <c r="AG1966" s="250"/>
      <c r="AI1966" s="14"/>
      <c r="AJ1966" s="250"/>
      <c r="AK1966" s="250"/>
      <c r="AL1966" s="33"/>
      <c r="AM1966" s="250"/>
      <c r="AN1966" s="250"/>
      <c r="AO1966" s="250"/>
      <c r="AP1966" s="250"/>
      <c r="AQ1966" s="250"/>
      <c r="AR1966" s="15"/>
      <c r="AS1966" s="9"/>
      <c r="AT1966" s="9" t="str">
        <f t="shared" si="3414"/>
        <v/>
      </c>
      <c r="AU1966" s="9"/>
      <c r="AV1966" s="9" t="str">
        <f t="shared" si="3415"/>
        <v/>
      </c>
      <c r="AW1966" s="9"/>
      <c r="AX1966" s="9" t="str">
        <f t="shared" si="3416"/>
        <v/>
      </c>
      <c r="AY1966" s="9"/>
      <c r="AZ1966" s="62"/>
      <c r="BA1966" s="9"/>
      <c r="BB1966" s="9" t="str">
        <f t="shared" si="3417"/>
        <v/>
      </c>
      <c r="BC1966" s="10" t="str">
        <f t="shared" si="3418"/>
        <v/>
      </c>
      <c r="BE1966" s="250"/>
      <c r="BF1966" s="15"/>
      <c r="BG1966" s="9"/>
      <c r="BH1966" s="9" t="str">
        <f t="shared" si="3419"/>
        <v/>
      </c>
      <c r="BI1966" s="73"/>
      <c r="BJ1966" s="9" t="str">
        <f t="shared" si="3420"/>
        <v/>
      </c>
      <c r="BK1966" s="9"/>
      <c r="BL1966" s="9" t="str">
        <f t="shared" si="3421"/>
        <v/>
      </c>
      <c r="BM1966" s="9"/>
      <c r="BN1966" s="9"/>
      <c r="BO1966" s="9" t="str">
        <f t="shared" si="3422"/>
        <v/>
      </c>
      <c r="BP1966" s="10" t="str">
        <f t="shared" si="3423"/>
        <v/>
      </c>
      <c r="BQ1966" s="7"/>
      <c r="BS1966" s="250"/>
      <c r="BT1966" s="15"/>
      <c r="BU1966" s="9"/>
      <c r="BV1966" s="9" t="str">
        <f t="shared" si="3424"/>
        <v/>
      </c>
      <c r="BW1966" s="9"/>
      <c r="BX1966" s="9" t="str">
        <f t="shared" si="3425"/>
        <v/>
      </c>
      <c r="BY1966" s="9"/>
      <c r="BZ1966" s="9" t="str">
        <f t="shared" si="3426"/>
        <v/>
      </c>
      <c r="CA1966" s="9"/>
      <c r="CB1966" s="9"/>
      <c r="CC1966" s="9"/>
      <c r="CD1966" s="9" t="str">
        <f t="shared" si="3427"/>
        <v/>
      </c>
      <c r="CE1966" s="10" t="str">
        <f t="shared" si="3428"/>
        <v/>
      </c>
      <c r="CF1966" s="7"/>
      <c r="CH1966" s="15"/>
      <c r="CI1966" s="9"/>
      <c r="CJ1966" s="9" t="str">
        <f t="shared" si="3429"/>
        <v/>
      </c>
      <c r="CK1966" s="9"/>
      <c r="CL1966" s="9" t="str">
        <f t="shared" si="3430"/>
        <v/>
      </c>
      <c r="CM1966" s="9"/>
      <c r="CN1966" s="9" t="str">
        <f t="shared" si="3431"/>
        <v/>
      </c>
      <c r="CO1966" s="9"/>
      <c r="CP1966" s="9"/>
      <c r="CQ1966" s="9"/>
      <c r="CR1966" s="9" t="str">
        <f t="shared" si="3432"/>
        <v/>
      </c>
      <c r="CS1966" s="10" t="str">
        <f t="shared" si="3433"/>
        <v/>
      </c>
      <c r="CT1966" s="7"/>
    </row>
    <row r="1967" spans="1:113" ht="15" customHeight="1">
      <c r="A1967" s="250"/>
      <c r="B1967" s="250"/>
      <c r="C1967" s="13"/>
      <c r="D1967" s="250"/>
      <c r="E1967" s="250"/>
      <c r="G1967" s="14"/>
      <c r="H1967" s="250"/>
      <c r="I1967" s="250"/>
      <c r="J1967" s="33"/>
      <c r="K1967" s="250"/>
      <c r="L1967" s="250"/>
      <c r="M1967" s="250"/>
      <c r="N1967" s="250"/>
      <c r="O1967" s="250"/>
      <c r="P1967" s="250"/>
      <c r="Q1967" s="13"/>
      <c r="R1967" s="250"/>
      <c r="S1967" s="250"/>
      <c r="U1967" s="14"/>
      <c r="V1967" s="250"/>
      <c r="W1967" s="250"/>
      <c r="X1967" s="33"/>
      <c r="Y1967" s="250"/>
      <c r="Z1967" s="250"/>
      <c r="AA1967" s="250"/>
      <c r="AC1967" s="277"/>
      <c r="AD1967" s="250"/>
      <c r="AE1967" s="13"/>
      <c r="AF1967" s="250"/>
      <c r="AG1967" s="250"/>
      <c r="AI1967" s="14"/>
      <c r="AJ1967" s="250"/>
      <c r="AK1967" s="250"/>
      <c r="AL1967" s="33"/>
      <c r="AM1967" s="250"/>
      <c r="AN1967" s="250"/>
      <c r="AO1967" s="250"/>
      <c r="AP1967" s="250"/>
      <c r="AQ1967" s="250"/>
      <c r="AR1967" s="15"/>
      <c r="AS1967" s="9"/>
      <c r="AT1967" s="9" t="str">
        <f t="shared" si="3414"/>
        <v/>
      </c>
      <c r="AU1967" s="9"/>
      <c r="AV1967" s="9" t="str">
        <f t="shared" si="3415"/>
        <v/>
      </c>
      <c r="AW1967" s="9"/>
      <c r="AX1967" s="9" t="str">
        <f t="shared" si="3416"/>
        <v/>
      </c>
      <c r="AY1967" s="9"/>
      <c r="AZ1967" s="62"/>
      <c r="BA1967" s="9"/>
      <c r="BB1967" s="9" t="str">
        <f t="shared" si="3417"/>
        <v/>
      </c>
      <c r="BC1967" s="10" t="str">
        <f t="shared" si="3418"/>
        <v/>
      </c>
      <c r="BE1967" s="250"/>
      <c r="BF1967" s="15"/>
      <c r="BG1967" s="9"/>
      <c r="BH1967" s="9" t="str">
        <f t="shared" si="3419"/>
        <v/>
      </c>
      <c r="BI1967" s="73"/>
      <c r="BJ1967" s="9" t="str">
        <f t="shared" si="3420"/>
        <v/>
      </c>
      <c r="BK1967" s="9"/>
      <c r="BL1967" s="9" t="str">
        <f t="shared" si="3421"/>
        <v/>
      </c>
      <c r="BM1967" s="9"/>
      <c r="BN1967" s="9"/>
      <c r="BO1967" s="9" t="str">
        <f t="shared" si="3422"/>
        <v/>
      </c>
      <c r="BP1967" s="10" t="str">
        <f t="shared" si="3423"/>
        <v/>
      </c>
      <c r="BQ1967" s="7"/>
      <c r="BS1967" s="250"/>
      <c r="BT1967" s="15"/>
      <c r="BU1967" s="9"/>
      <c r="BV1967" s="9" t="str">
        <f t="shared" si="3424"/>
        <v/>
      </c>
      <c r="BW1967" s="9"/>
      <c r="BX1967" s="9" t="str">
        <f t="shared" si="3425"/>
        <v/>
      </c>
      <c r="BY1967" s="9"/>
      <c r="BZ1967" s="9" t="str">
        <f t="shared" si="3426"/>
        <v/>
      </c>
      <c r="CA1967" s="9"/>
      <c r="CB1967" s="9"/>
      <c r="CC1967" s="9"/>
      <c r="CD1967" s="9" t="str">
        <f t="shared" si="3427"/>
        <v/>
      </c>
      <c r="CE1967" s="10" t="str">
        <f t="shared" si="3428"/>
        <v/>
      </c>
      <c r="CF1967" s="7"/>
      <c r="CH1967" s="15"/>
      <c r="CI1967" s="9"/>
      <c r="CJ1967" s="9" t="str">
        <f t="shared" si="3429"/>
        <v/>
      </c>
      <c r="CK1967" s="9"/>
      <c r="CL1967" s="9" t="str">
        <f t="shared" si="3430"/>
        <v/>
      </c>
      <c r="CM1967" s="9"/>
      <c r="CN1967" s="9" t="str">
        <f t="shared" si="3431"/>
        <v/>
      </c>
      <c r="CO1967" s="9"/>
      <c r="CP1967" s="9"/>
      <c r="CQ1967" s="9"/>
      <c r="CR1967" s="9" t="str">
        <f t="shared" si="3432"/>
        <v/>
      </c>
      <c r="CS1967" s="10" t="str">
        <f t="shared" si="3433"/>
        <v/>
      </c>
      <c r="CT1967" s="7"/>
    </row>
    <row r="1968" spans="1:113" ht="15" customHeight="1">
      <c r="A1968" s="250"/>
      <c r="B1968" s="250"/>
      <c r="C1968" s="13"/>
      <c r="D1968" s="250"/>
      <c r="E1968" s="250"/>
      <c r="G1968" s="14"/>
      <c r="H1968" s="250"/>
      <c r="I1968" s="250"/>
      <c r="J1968" s="33"/>
      <c r="K1968" s="250"/>
      <c r="L1968" s="250"/>
      <c r="M1968" s="250"/>
      <c r="N1968" s="250"/>
      <c r="O1968" s="250"/>
      <c r="P1968" s="250"/>
      <c r="Q1968" s="13"/>
      <c r="R1968" s="250"/>
      <c r="S1968" s="250"/>
      <c r="U1968" s="14"/>
      <c r="V1968" s="250"/>
      <c r="W1968" s="250"/>
      <c r="X1968" s="33"/>
      <c r="Y1968" s="250"/>
      <c r="Z1968" s="250"/>
      <c r="AA1968" s="250"/>
      <c r="AC1968" s="277"/>
      <c r="AD1968" s="250"/>
      <c r="AE1968" s="13"/>
      <c r="AF1968" s="250"/>
      <c r="AG1968" s="250"/>
      <c r="AI1968" s="14"/>
      <c r="AJ1968" s="250"/>
      <c r="AK1968" s="250"/>
      <c r="AL1968" s="33"/>
      <c r="AM1968" s="250"/>
      <c r="AN1968" s="250"/>
      <c r="AO1968" s="250"/>
      <c r="AP1968" s="250"/>
      <c r="AQ1968" s="250"/>
      <c r="AR1968" s="15"/>
      <c r="AS1968" s="9"/>
      <c r="AT1968" s="9" t="str">
        <f t="shared" si="3414"/>
        <v/>
      </c>
      <c r="AU1968" s="9"/>
      <c r="AV1968" s="9" t="str">
        <f t="shared" si="3415"/>
        <v/>
      </c>
      <c r="AW1968" s="9"/>
      <c r="AX1968" s="9" t="str">
        <f t="shared" si="3416"/>
        <v/>
      </c>
      <c r="AY1968" s="9"/>
      <c r="AZ1968" s="62"/>
      <c r="BA1968" s="9"/>
      <c r="BB1968" s="9" t="str">
        <f t="shared" si="3417"/>
        <v/>
      </c>
      <c r="BC1968" s="10" t="str">
        <f t="shared" si="3418"/>
        <v/>
      </c>
      <c r="BE1968" s="250"/>
      <c r="BF1968" s="15"/>
      <c r="BG1968" s="9"/>
      <c r="BH1968" s="9" t="str">
        <f t="shared" si="3419"/>
        <v/>
      </c>
      <c r="BI1968" s="73"/>
      <c r="BJ1968" s="9" t="str">
        <f t="shared" si="3420"/>
        <v/>
      </c>
      <c r="BK1968" s="9"/>
      <c r="BL1968" s="9" t="str">
        <f t="shared" si="3421"/>
        <v/>
      </c>
      <c r="BM1968" s="9"/>
      <c r="BN1968" s="9"/>
      <c r="BO1968" s="9" t="str">
        <f t="shared" si="3422"/>
        <v/>
      </c>
      <c r="BP1968" s="10" t="str">
        <f t="shared" si="3423"/>
        <v/>
      </c>
      <c r="BQ1968" s="7"/>
      <c r="BS1968" s="250"/>
      <c r="BT1968" s="15"/>
      <c r="BU1968" s="9"/>
      <c r="BV1968" s="9" t="str">
        <f t="shared" si="3424"/>
        <v/>
      </c>
      <c r="BW1968" s="9"/>
      <c r="BX1968" s="9" t="str">
        <f t="shared" si="3425"/>
        <v/>
      </c>
      <c r="BY1968" s="9"/>
      <c r="BZ1968" s="9" t="str">
        <f t="shared" si="3426"/>
        <v/>
      </c>
      <c r="CA1968" s="9"/>
      <c r="CB1968" s="9"/>
      <c r="CC1968" s="9"/>
      <c r="CD1968" s="9" t="str">
        <f t="shared" si="3427"/>
        <v/>
      </c>
      <c r="CE1968" s="10" t="str">
        <f t="shared" si="3428"/>
        <v/>
      </c>
      <c r="CF1968" s="7"/>
      <c r="CH1968" s="15"/>
      <c r="CI1968" s="9"/>
      <c r="CJ1968" s="9" t="str">
        <f t="shared" si="3429"/>
        <v/>
      </c>
      <c r="CK1968" s="9"/>
      <c r="CL1968" s="9" t="str">
        <f t="shared" si="3430"/>
        <v/>
      </c>
      <c r="CM1968" s="9"/>
      <c r="CN1968" s="9" t="str">
        <f t="shared" si="3431"/>
        <v/>
      </c>
      <c r="CO1968" s="9"/>
      <c r="CP1968" s="9"/>
      <c r="CQ1968" s="9"/>
      <c r="CR1968" s="9" t="str">
        <f t="shared" si="3432"/>
        <v/>
      </c>
      <c r="CS1968" s="10" t="str">
        <f t="shared" si="3433"/>
        <v/>
      </c>
      <c r="CT1968" s="7"/>
    </row>
    <row r="1969" spans="1:98" ht="15" customHeight="1">
      <c r="A1969" s="250"/>
      <c r="B1969" s="250"/>
      <c r="C1969" s="13"/>
      <c r="D1969" s="250"/>
      <c r="E1969" s="250"/>
      <c r="G1969" s="14"/>
      <c r="H1969" s="250"/>
      <c r="I1969" s="250"/>
      <c r="J1969" s="33"/>
      <c r="K1969" s="250"/>
      <c r="L1969" s="250"/>
      <c r="M1969" s="250"/>
      <c r="N1969" s="250"/>
      <c r="O1969" s="250"/>
      <c r="P1969" s="250"/>
      <c r="Q1969" s="13"/>
      <c r="R1969" s="250"/>
      <c r="S1969" s="250"/>
      <c r="U1969" s="14"/>
      <c r="V1969" s="250"/>
      <c r="W1969" s="250"/>
      <c r="X1969" s="33"/>
      <c r="Y1969" s="250"/>
      <c r="Z1969" s="250"/>
      <c r="AA1969" s="250"/>
      <c r="AC1969" s="277"/>
      <c r="AD1969" s="250"/>
      <c r="AE1969" s="13"/>
      <c r="AF1969" s="250"/>
      <c r="AG1969" s="250"/>
      <c r="AI1969" s="14"/>
      <c r="AJ1969" s="250"/>
      <c r="AK1969" s="250"/>
      <c r="AL1969" s="33"/>
      <c r="AM1969" s="250"/>
      <c r="AN1969" s="250"/>
      <c r="AO1969" s="250"/>
      <c r="AP1969" s="250"/>
      <c r="AQ1969" s="250"/>
      <c r="AR1969" s="15"/>
      <c r="AS1969" s="9"/>
      <c r="AT1969" s="9" t="str">
        <f t="shared" si="3414"/>
        <v/>
      </c>
      <c r="AU1969" s="9"/>
      <c r="AV1969" s="9" t="str">
        <f t="shared" si="3415"/>
        <v/>
      </c>
      <c r="AW1969" s="9"/>
      <c r="AX1969" s="9" t="str">
        <f t="shared" si="3416"/>
        <v/>
      </c>
      <c r="AY1969" s="9"/>
      <c r="AZ1969" s="62"/>
      <c r="BA1969" s="9"/>
      <c r="BB1969" s="9" t="str">
        <f t="shared" si="3417"/>
        <v/>
      </c>
      <c r="BC1969" s="10" t="str">
        <f t="shared" si="3418"/>
        <v/>
      </c>
      <c r="BE1969" s="250"/>
      <c r="BF1969" s="15"/>
      <c r="BG1969" s="9"/>
      <c r="BH1969" s="9" t="str">
        <f t="shared" si="3419"/>
        <v/>
      </c>
      <c r="BI1969" s="73"/>
      <c r="BJ1969" s="9" t="str">
        <f t="shared" si="3420"/>
        <v/>
      </c>
      <c r="BK1969" s="9"/>
      <c r="BL1969" s="9" t="str">
        <f t="shared" si="3421"/>
        <v/>
      </c>
      <c r="BM1969" s="9"/>
      <c r="BN1969" s="9"/>
      <c r="BO1969" s="9" t="str">
        <f t="shared" si="3422"/>
        <v/>
      </c>
      <c r="BP1969" s="10" t="str">
        <f t="shared" si="3423"/>
        <v/>
      </c>
      <c r="BQ1969" s="7"/>
      <c r="BS1969" s="250"/>
      <c r="BT1969" s="15"/>
      <c r="BU1969" s="9"/>
      <c r="BV1969" s="9" t="str">
        <f t="shared" si="3424"/>
        <v/>
      </c>
      <c r="BW1969" s="9"/>
      <c r="BX1969" s="9" t="str">
        <f t="shared" si="3425"/>
        <v/>
      </c>
      <c r="BY1969" s="9"/>
      <c r="BZ1969" s="9" t="str">
        <f t="shared" si="3426"/>
        <v/>
      </c>
      <c r="CA1969" s="9"/>
      <c r="CB1969" s="9"/>
      <c r="CC1969" s="9"/>
      <c r="CD1969" s="9" t="str">
        <f t="shared" si="3427"/>
        <v/>
      </c>
      <c r="CE1969" s="10" t="str">
        <f t="shared" si="3428"/>
        <v/>
      </c>
      <c r="CF1969" s="7"/>
      <c r="CH1969" s="15"/>
      <c r="CI1969" s="9"/>
      <c r="CJ1969" s="9" t="str">
        <f t="shared" si="3429"/>
        <v/>
      </c>
      <c r="CK1969" s="9"/>
      <c r="CL1969" s="9" t="str">
        <f t="shared" si="3430"/>
        <v/>
      </c>
      <c r="CM1969" s="9"/>
      <c r="CN1969" s="9" t="str">
        <f t="shared" si="3431"/>
        <v/>
      </c>
      <c r="CO1969" s="9"/>
      <c r="CP1969" s="9"/>
      <c r="CQ1969" s="9"/>
      <c r="CR1969" s="9" t="str">
        <f t="shared" si="3432"/>
        <v/>
      </c>
      <c r="CS1969" s="10" t="str">
        <f t="shared" si="3433"/>
        <v/>
      </c>
      <c r="CT1969" s="7"/>
    </row>
    <row r="1970" spans="1:98" ht="15" customHeight="1">
      <c r="A1970" s="250"/>
      <c r="B1970" s="250"/>
      <c r="C1970" s="13"/>
      <c r="D1970" s="250"/>
      <c r="E1970" s="250"/>
      <c r="G1970" s="14"/>
      <c r="H1970" s="250"/>
      <c r="I1970" s="250"/>
      <c r="J1970" s="33"/>
      <c r="K1970" s="250"/>
      <c r="L1970" s="250"/>
      <c r="M1970" s="250"/>
      <c r="N1970" s="250"/>
      <c r="O1970" s="250"/>
      <c r="P1970" s="250"/>
      <c r="Q1970" s="13"/>
      <c r="R1970" s="250"/>
      <c r="S1970" s="250"/>
      <c r="U1970" s="14"/>
      <c r="V1970" s="250"/>
      <c r="W1970" s="250"/>
      <c r="X1970" s="33"/>
      <c r="Y1970" s="250"/>
      <c r="Z1970" s="250"/>
      <c r="AA1970" s="250"/>
      <c r="AC1970" s="277"/>
      <c r="AD1970" s="250"/>
      <c r="AE1970" s="13"/>
      <c r="AF1970" s="250"/>
      <c r="AG1970" s="250"/>
      <c r="AI1970" s="14"/>
      <c r="AJ1970" s="250"/>
      <c r="AK1970" s="250"/>
      <c r="AL1970" s="33"/>
      <c r="AM1970" s="250"/>
      <c r="AN1970" s="250"/>
      <c r="AO1970" s="250"/>
      <c r="AP1970" s="250"/>
      <c r="AQ1970" s="250"/>
      <c r="AR1970" s="15"/>
      <c r="AS1970" s="9"/>
      <c r="AT1970" s="9" t="str">
        <f t="shared" si="3414"/>
        <v/>
      </c>
      <c r="AU1970" s="9"/>
      <c r="AV1970" s="9" t="str">
        <f t="shared" si="3415"/>
        <v/>
      </c>
      <c r="AW1970" s="9"/>
      <c r="AX1970" s="9" t="str">
        <f t="shared" si="3416"/>
        <v/>
      </c>
      <c r="AY1970" s="9"/>
      <c r="AZ1970" s="62"/>
      <c r="BA1970" s="9"/>
      <c r="BB1970" s="9" t="str">
        <f t="shared" si="3417"/>
        <v/>
      </c>
      <c r="BC1970" s="10" t="str">
        <f t="shared" si="3418"/>
        <v/>
      </c>
      <c r="BE1970" s="250"/>
      <c r="BF1970" s="15"/>
      <c r="BG1970" s="9"/>
      <c r="BH1970" s="9" t="str">
        <f t="shared" si="3419"/>
        <v/>
      </c>
      <c r="BI1970" s="73"/>
      <c r="BJ1970" s="9" t="str">
        <f t="shared" si="3420"/>
        <v/>
      </c>
      <c r="BK1970" s="9"/>
      <c r="BL1970" s="9" t="str">
        <f t="shared" si="3421"/>
        <v/>
      </c>
      <c r="BM1970" s="9"/>
      <c r="BN1970" s="9"/>
      <c r="BO1970" s="9" t="str">
        <f t="shared" si="3422"/>
        <v/>
      </c>
      <c r="BP1970" s="10" t="str">
        <f t="shared" si="3423"/>
        <v/>
      </c>
      <c r="BQ1970" s="7"/>
      <c r="BS1970" s="250"/>
      <c r="BT1970" s="15"/>
      <c r="BU1970" s="9"/>
      <c r="BV1970" s="9" t="str">
        <f t="shared" si="3424"/>
        <v/>
      </c>
      <c r="BW1970" s="9"/>
      <c r="BX1970" s="9" t="str">
        <f t="shared" si="3425"/>
        <v/>
      </c>
      <c r="BY1970" s="9"/>
      <c r="BZ1970" s="9" t="str">
        <f t="shared" si="3426"/>
        <v/>
      </c>
      <c r="CA1970" s="9"/>
      <c r="CB1970" s="9"/>
      <c r="CC1970" s="9"/>
      <c r="CD1970" s="9" t="str">
        <f t="shared" si="3427"/>
        <v/>
      </c>
      <c r="CE1970" s="10" t="str">
        <f t="shared" si="3428"/>
        <v/>
      </c>
      <c r="CF1970" s="7"/>
      <c r="CH1970" s="15"/>
      <c r="CI1970" s="9"/>
      <c r="CJ1970" s="9" t="str">
        <f t="shared" si="3429"/>
        <v/>
      </c>
      <c r="CK1970" s="9"/>
      <c r="CL1970" s="9" t="str">
        <f t="shared" si="3430"/>
        <v/>
      </c>
      <c r="CM1970" s="9"/>
      <c r="CN1970" s="9" t="str">
        <f t="shared" si="3431"/>
        <v/>
      </c>
      <c r="CO1970" s="9"/>
      <c r="CP1970" s="9"/>
      <c r="CQ1970" s="9"/>
      <c r="CR1970" s="9" t="str">
        <f t="shared" si="3432"/>
        <v/>
      </c>
      <c r="CS1970" s="10" t="str">
        <f t="shared" si="3433"/>
        <v/>
      </c>
      <c r="CT1970" s="7"/>
    </row>
    <row r="1971" spans="1:98" ht="15" customHeight="1">
      <c r="A1971" s="250"/>
      <c r="B1971" s="250"/>
      <c r="C1971" s="13"/>
      <c r="D1971" s="250"/>
      <c r="E1971" s="250"/>
      <c r="G1971" s="14"/>
      <c r="H1971" s="250"/>
      <c r="I1971" s="250"/>
      <c r="J1971" s="33"/>
      <c r="K1971" s="250"/>
      <c r="L1971" s="250"/>
      <c r="M1971" s="250"/>
      <c r="N1971" s="250"/>
      <c r="O1971" s="250"/>
      <c r="P1971" s="250"/>
      <c r="Q1971" s="13"/>
      <c r="R1971" s="250"/>
      <c r="S1971" s="250"/>
      <c r="U1971" s="14"/>
      <c r="V1971" s="250"/>
      <c r="W1971" s="250"/>
      <c r="X1971" s="33"/>
      <c r="Y1971" s="250"/>
      <c r="Z1971" s="250"/>
      <c r="AA1971" s="250"/>
      <c r="AC1971" s="277"/>
      <c r="AD1971" s="250"/>
      <c r="AE1971" s="13"/>
      <c r="AF1971" s="250"/>
      <c r="AG1971" s="250"/>
      <c r="AI1971" s="14"/>
      <c r="AJ1971" s="250"/>
      <c r="AK1971" s="250"/>
      <c r="AL1971" s="33"/>
      <c r="AM1971" s="250"/>
      <c r="AN1971" s="250"/>
      <c r="AO1971" s="250"/>
      <c r="AP1971" s="250"/>
      <c r="AQ1971" s="250"/>
      <c r="AR1971" s="15"/>
      <c r="AS1971" s="9"/>
      <c r="AT1971" s="9" t="str">
        <f t="shared" si="3414"/>
        <v/>
      </c>
      <c r="AU1971" s="9"/>
      <c r="AV1971" s="9" t="str">
        <f t="shared" si="3415"/>
        <v/>
      </c>
      <c r="AW1971" s="9"/>
      <c r="AX1971" s="9" t="str">
        <f t="shared" si="3416"/>
        <v/>
      </c>
      <c r="AY1971" s="9"/>
      <c r="AZ1971" s="62"/>
      <c r="BA1971" s="9"/>
      <c r="BB1971" s="9" t="str">
        <f t="shared" si="3417"/>
        <v/>
      </c>
      <c r="BC1971" s="10" t="str">
        <f t="shared" si="3418"/>
        <v/>
      </c>
      <c r="BE1971" s="250"/>
      <c r="BF1971" s="15"/>
      <c r="BG1971" s="9"/>
      <c r="BH1971" s="9" t="str">
        <f t="shared" si="3419"/>
        <v/>
      </c>
      <c r="BI1971" s="73"/>
      <c r="BJ1971" s="9" t="str">
        <f t="shared" si="3420"/>
        <v/>
      </c>
      <c r="BK1971" s="9"/>
      <c r="BL1971" s="9" t="str">
        <f t="shared" si="3421"/>
        <v/>
      </c>
      <c r="BM1971" s="9"/>
      <c r="BN1971" s="9"/>
      <c r="BO1971" s="9" t="str">
        <f t="shared" si="3422"/>
        <v/>
      </c>
      <c r="BP1971" s="10" t="str">
        <f t="shared" si="3423"/>
        <v/>
      </c>
      <c r="BQ1971" s="7"/>
      <c r="BS1971" s="250"/>
      <c r="BT1971" s="15"/>
      <c r="BU1971" s="9"/>
      <c r="BV1971" s="9" t="str">
        <f t="shared" si="3424"/>
        <v/>
      </c>
      <c r="BW1971" s="9"/>
      <c r="BX1971" s="9" t="str">
        <f t="shared" si="3425"/>
        <v/>
      </c>
      <c r="BY1971" s="9"/>
      <c r="BZ1971" s="9" t="str">
        <f t="shared" si="3426"/>
        <v/>
      </c>
      <c r="CA1971" s="9"/>
      <c r="CB1971" s="9"/>
      <c r="CC1971" s="9"/>
      <c r="CD1971" s="9" t="str">
        <f t="shared" si="3427"/>
        <v/>
      </c>
      <c r="CE1971" s="10" t="str">
        <f t="shared" si="3428"/>
        <v/>
      </c>
      <c r="CF1971" s="7"/>
      <c r="CH1971" s="15"/>
      <c r="CI1971" s="9"/>
      <c r="CJ1971" s="9" t="str">
        <f t="shared" si="3429"/>
        <v/>
      </c>
      <c r="CK1971" s="9"/>
      <c r="CL1971" s="9" t="str">
        <f t="shared" si="3430"/>
        <v/>
      </c>
      <c r="CM1971" s="9"/>
      <c r="CN1971" s="9" t="str">
        <f t="shared" si="3431"/>
        <v/>
      </c>
      <c r="CO1971" s="9"/>
      <c r="CP1971" s="9"/>
      <c r="CQ1971" s="9"/>
      <c r="CR1971" s="9" t="str">
        <f t="shared" si="3432"/>
        <v/>
      </c>
      <c r="CS1971" s="10" t="str">
        <f t="shared" si="3433"/>
        <v/>
      </c>
      <c r="CT1971" s="7"/>
    </row>
    <row r="1972" spans="1:98" ht="15" customHeight="1">
      <c r="A1972" s="250"/>
      <c r="B1972" s="250"/>
      <c r="C1972" s="13"/>
      <c r="D1972" s="250"/>
      <c r="E1972" s="250"/>
      <c r="G1972" s="14"/>
      <c r="H1972" s="250"/>
      <c r="I1972" s="250"/>
      <c r="J1972" s="33"/>
      <c r="K1972" s="250"/>
      <c r="L1972" s="250"/>
      <c r="M1972" s="250"/>
      <c r="N1972" s="250"/>
      <c r="O1972" s="250"/>
      <c r="P1972" s="250"/>
      <c r="Q1972" s="13"/>
      <c r="R1972" s="250"/>
      <c r="S1972" s="250"/>
      <c r="U1972" s="14"/>
      <c r="V1972" s="250"/>
      <c r="W1972" s="250"/>
      <c r="X1972" s="33"/>
      <c r="Y1972" s="250"/>
      <c r="Z1972" s="250"/>
      <c r="AA1972" s="250"/>
      <c r="AC1972" s="277"/>
      <c r="AD1972" s="250"/>
      <c r="AE1972" s="13"/>
      <c r="AF1972" s="250"/>
      <c r="AG1972" s="250"/>
      <c r="AI1972" s="14"/>
      <c r="AJ1972" s="250"/>
      <c r="AK1972" s="250"/>
      <c r="AL1972" s="33"/>
      <c r="AM1972" s="250"/>
      <c r="AN1972" s="250"/>
      <c r="AO1972" s="250"/>
      <c r="AP1972" s="250"/>
      <c r="AQ1972" s="250"/>
      <c r="AR1972" s="15"/>
      <c r="AS1972" s="9"/>
      <c r="AT1972" s="9" t="str">
        <f t="shared" si="3414"/>
        <v/>
      </c>
      <c r="AU1972" s="9"/>
      <c r="AV1972" s="9" t="str">
        <f t="shared" si="3415"/>
        <v/>
      </c>
      <c r="AW1972" s="9"/>
      <c r="AX1972" s="9" t="str">
        <f t="shared" si="3416"/>
        <v/>
      </c>
      <c r="AY1972" s="9"/>
      <c r="AZ1972" s="62"/>
      <c r="BA1972" s="9"/>
      <c r="BB1972" s="9" t="str">
        <f t="shared" si="3417"/>
        <v/>
      </c>
      <c r="BC1972" s="10" t="str">
        <f t="shared" si="3418"/>
        <v/>
      </c>
      <c r="BE1972" s="250"/>
      <c r="BF1972" s="15"/>
      <c r="BG1972" s="9"/>
      <c r="BH1972" s="9" t="str">
        <f t="shared" si="3419"/>
        <v/>
      </c>
      <c r="BI1972" s="73"/>
      <c r="BJ1972" s="9" t="str">
        <f t="shared" si="3420"/>
        <v/>
      </c>
      <c r="BK1972" s="9"/>
      <c r="BL1972" s="9" t="str">
        <f t="shared" si="3421"/>
        <v/>
      </c>
      <c r="BM1972" s="9"/>
      <c r="BN1972" s="9"/>
      <c r="BO1972" s="9" t="str">
        <f t="shared" si="3422"/>
        <v/>
      </c>
      <c r="BP1972" s="10" t="str">
        <f t="shared" si="3423"/>
        <v/>
      </c>
      <c r="BQ1972" s="7"/>
      <c r="BS1972" s="250"/>
      <c r="BT1972" s="15"/>
      <c r="BU1972" s="9"/>
      <c r="BV1972" s="9" t="str">
        <f t="shared" si="3424"/>
        <v/>
      </c>
      <c r="BW1972" s="9"/>
      <c r="BX1972" s="9" t="str">
        <f t="shared" si="3425"/>
        <v/>
      </c>
      <c r="BY1972" s="9"/>
      <c r="BZ1972" s="9" t="str">
        <f t="shared" si="3426"/>
        <v/>
      </c>
      <c r="CA1972" s="9"/>
      <c r="CB1972" s="9"/>
      <c r="CC1972" s="9"/>
      <c r="CD1972" s="9" t="str">
        <f t="shared" si="3427"/>
        <v/>
      </c>
      <c r="CE1972" s="10" t="str">
        <f t="shared" si="3428"/>
        <v/>
      </c>
      <c r="CF1972" s="7"/>
      <c r="CH1972" s="15"/>
      <c r="CI1972" s="9"/>
      <c r="CJ1972" s="9" t="str">
        <f t="shared" si="3429"/>
        <v/>
      </c>
      <c r="CK1972" s="9"/>
      <c r="CL1972" s="9" t="str">
        <f t="shared" si="3430"/>
        <v/>
      </c>
      <c r="CM1972" s="9"/>
      <c r="CN1972" s="9" t="str">
        <f t="shared" si="3431"/>
        <v/>
      </c>
      <c r="CO1972" s="9"/>
      <c r="CP1972" s="9"/>
      <c r="CQ1972" s="9"/>
      <c r="CR1972" s="9" t="str">
        <f t="shared" si="3432"/>
        <v/>
      </c>
      <c r="CS1972" s="10" t="str">
        <f t="shared" si="3433"/>
        <v/>
      </c>
      <c r="CT1972" s="7"/>
    </row>
    <row r="1973" spans="1:98" ht="15" customHeight="1">
      <c r="A1973" s="250"/>
      <c r="B1973" s="250"/>
      <c r="C1973" s="13"/>
      <c r="D1973" s="250"/>
      <c r="E1973" s="250"/>
      <c r="G1973" s="14"/>
      <c r="H1973" s="250"/>
      <c r="I1973" s="250"/>
      <c r="J1973" s="33"/>
      <c r="K1973" s="250"/>
      <c r="L1973" s="250"/>
      <c r="M1973" s="250"/>
      <c r="N1973" s="250"/>
      <c r="O1973" s="250"/>
      <c r="P1973" s="250"/>
      <c r="Q1973" s="13"/>
      <c r="R1973" s="250"/>
      <c r="S1973" s="250"/>
      <c r="U1973" s="14"/>
      <c r="V1973" s="250"/>
      <c r="W1973" s="250"/>
      <c r="X1973" s="33"/>
      <c r="Y1973" s="250"/>
      <c r="Z1973" s="250"/>
      <c r="AA1973" s="250"/>
      <c r="AC1973" s="277"/>
      <c r="AD1973" s="250"/>
      <c r="AE1973" s="13"/>
      <c r="AF1973" s="250"/>
      <c r="AG1973" s="250"/>
      <c r="AI1973" s="14"/>
      <c r="AJ1973" s="250"/>
      <c r="AK1973" s="250"/>
      <c r="AL1973" s="33"/>
      <c r="AM1973" s="250"/>
      <c r="AN1973" s="250"/>
      <c r="AO1973" s="250"/>
      <c r="AP1973" s="250"/>
      <c r="AQ1973" s="250"/>
      <c r="AR1973" s="15"/>
      <c r="AS1973" s="9"/>
      <c r="AT1973" s="9" t="str">
        <f t="shared" si="3414"/>
        <v/>
      </c>
      <c r="AU1973" s="9"/>
      <c r="AV1973" s="9" t="str">
        <f t="shared" si="3415"/>
        <v/>
      </c>
      <c r="AW1973" s="9"/>
      <c r="AX1973" s="9" t="str">
        <f t="shared" si="3416"/>
        <v/>
      </c>
      <c r="AY1973" s="9"/>
      <c r="AZ1973" s="62"/>
      <c r="BA1973" s="9"/>
      <c r="BB1973" s="9" t="str">
        <f t="shared" si="3417"/>
        <v/>
      </c>
      <c r="BC1973" s="10" t="str">
        <f t="shared" si="3418"/>
        <v/>
      </c>
      <c r="BE1973" s="250"/>
      <c r="BF1973" s="15"/>
      <c r="BG1973" s="9"/>
      <c r="BH1973" s="9" t="str">
        <f t="shared" si="3419"/>
        <v/>
      </c>
      <c r="BI1973" s="73"/>
      <c r="BJ1973" s="9" t="str">
        <f t="shared" si="3420"/>
        <v/>
      </c>
      <c r="BK1973" s="9"/>
      <c r="BL1973" s="9" t="str">
        <f t="shared" si="3421"/>
        <v/>
      </c>
      <c r="BM1973" s="9"/>
      <c r="BN1973" s="9"/>
      <c r="BO1973" s="9" t="str">
        <f t="shared" si="3422"/>
        <v/>
      </c>
      <c r="BP1973" s="10" t="str">
        <f t="shared" si="3423"/>
        <v/>
      </c>
      <c r="BQ1973" s="7"/>
      <c r="BS1973" s="250"/>
      <c r="BT1973" s="15"/>
      <c r="BU1973" s="9"/>
      <c r="BV1973" s="9" t="str">
        <f t="shared" si="3424"/>
        <v/>
      </c>
      <c r="BW1973" s="9"/>
      <c r="BX1973" s="9" t="str">
        <f t="shared" si="3425"/>
        <v/>
      </c>
      <c r="BY1973" s="9"/>
      <c r="BZ1973" s="9" t="str">
        <f t="shared" si="3426"/>
        <v/>
      </c>
      <c r="CA1973" s="9"/>
      <c r="CB1973" s="9"/>
      <c r="CC1973" s="9"/>
      <c r="CD1973" s="9" t="str">
        <f t="shared" si="3427"/>
        <v/>
      </c>
      <c r="CE1973" s="10" t="str">
        <f t="shared" si="3428"/>
        <v/>
      </c>
      <c r="CF1973" s="7"/>
      <c r="CH1973" s="15"/>
      <c r="CI1973" s="9"/>
      <c r="CJ1973" s="9" t="str">
        <f t="shared" si="3429"/>
        <v/>
      </c>
      <c r="CK1973" s="9"/>
      <c r="CL1973" s="9" t="str">
        <f t="shared" si="3430"/>
        <v/>
      </c>
      <c r="CM1973" s="9"/>
      <c r="CN1973" s="9" t="str">
        <f t="shared" si="3431"/>
        <v/>
      </c>
      <c r="CO1973" s="9"/>
      <c r="CP1973" s="9"/>
      <c r="CQ1973" s="9"/>
      <c r="CR1973" s="9" t="str">
        <f t="shared" si="3432"/>
        <v/>
      </c>
      <c r="CS1973" s="10" t="str">
        <f t="shared" si="3433"/>
        <v/>
      </c>
      <c r="CT1973" s="7"/>
    </row>
    <row r="1974" spans="1:98" ht="15" customHeight="1">
      <c r="A1974" s="250"/>
      <c r="B1974" s="250"/>
      <c r="C1974" s="13"/>
      <c r="D1974" s="250"/>
      <c r="E1974" s="250"/>
      <c r="G1974" s="14"/>
      <c r="H1974" s="250"/>
      <c r="I1974" s="250"/>
      <c r="J1974" s="33"/>
      <c r="K1974" s="250"/>
      <c r="L1974" s="250"/>
      <c r="M1974" s="250"/>
      <c r="N1974" s="250"/>
      <c r="O1974" s="250"/>
      <c r="P1974" s="250"/>
      <c r="Q1974" s="13"/>
      <c r="R1974" s="250"/>
      <c r="S1974" s="250"/>
      <c r="U1974" s="14"/>
      <c r="V1974" s="250"/>
      <c r="W1974" s="250"/>
      <c r="X1974" s="33"/>
      <c r="Y1974" s="250"/>
      <c r="Z1974" s="250"/>
      <c r="AA1974" s="250"/>
      <c r="AC1974" s="277"/>
      <c r="AD1974" s="250"/>
      <c r="AE1974" s="13"/>
      <c r="AF1974" s="250"/>
      <c r="AG1974" s="250"/>
      <c r="AI1974" s="14"/>
      <c r="AJ1974" s="250"/>
      <c r="AK1974" s="250"/>
      <c r="AL1974" s="33"/>
      <c r="AM1974" s="250"/>
      <c r="AN1974" s="250"/>
      <c r="AO1974" s="250"/>
      <c r="AP1974" s="250"/>
      <c r="AQ1974" s="250"/>
      <c r="AR1974" s="15"/>
      <c r="AS1974" s="9"/>
      <c r="AT1974" s="9" t="str">
        <f t="shared" si="3414"/>
        <v/>
      </c>
      <c r="AU1974" s="9"/>
      <c r="AV1974" s="9" t="str">
        <f t="shared" si="3415"/>
        <v/>
      </c>
      <c r="AW1974" s="9"/>
      <c r="AX1974" s="9" t="str">
        <f t="shared" si="3416"/>
        <v/>
      </c>
      <c r="AY1974" s="9"/>
      <c r="AZ1974" s="62"/>
      <c r="BA1974" s="9"/>
      <c r="BB1974" s="9" t="str">
        <f t="shared" si="3417"/>
        <v/>
      </c>
      <c r="BC1974" s="10" t="str">
        <f t="shared" si="3418"/>
        <v/>
      </c>
      <c r="BE1974" s="250"/>
      <c r="BF1974" s="15"/>
      <c r="BG1974" s="9"/>
      <c r="BH1974" s="9" t="str">
        <f t="shared" si="3419"/>
        <v/>
      </c>
      <c r="BI1974" s="73"/>
      <c r="BJ1974" s="9" t="str">
        <f t="shared" si="3420"/>
        <v/>
      </c>
      <c r="BK1974" s="9"/>
      <c r="BL1974" s="9" t="str">
        <f t="shared" si="3421"/>
        <v/>
      </c>
      <c r="BM1974" s="9"/>
      <c r="BN1974" s="9"/>
      <c r="BO1974" s="9" t="str">
        <f t="shared" si="3422"/>
        <v/>
      </c>
      <c r="BP1974" s="10" t="str">
        <f t="shared" si="3423"/>
        <v/>
      </c>
      <c r="BQ1974" s="7"/>
      <c r="BS1974" s="250"/>
      <c r="BT1974" s="15"/>
      <c r="BU1974" s="9"/>
      <c r="BV1974" s="9" t="str">
        <f t="shared" si="3424"/>
        <v/>
      </c>
      <c r="BW1974" s="9"/>
      <c r="BX1974" s="9" t="str">
        <f t="shared" si="3425"/>
        <v/>
      </c>
      <c r="BY1974" s="9"/>
      <c r="BZ1974" s="9" t="str">
        <f t="shared" si="3426"/>
        <v/>
      </c>
      <c r="CA1974" s="9"/>
      <c r="CB1974" s="9"/>
      <c r="CC1974" s="9"/>
      <c r="CD1974" s="9" t="str">
        <f t="shared" si="3427"/>
        <v/>
      </c>
      <c r="CE1974" s="10" t="str">
        <f t="shared" si="3428"/>
        <v/>
      </c>
      <c r="CF1974" s="7"/>
      <c r="CH1974" s="15"/>
      <c r="CI1974" s="9"/>
      <c r="CJ1974" s="9" t="str">
        <f t="shared" si="3429"/>
        <v/>
      </c>
      <c r="CK1974" s="9"/>
      <c r="CL1974" s="9" t="str">
        <f t="shared" si="3430"/>
        <v/>
      </c>
      <c r="CM1974" s="9"/>
      <c r="CN1974" s="9" t="str">
        <f t="shared" si="3431"/>
        <v/>
      </c>
      <c r="CO1974" s="9"/>
      <c r="CP1974" s="9"/>
      <c r="CQ1974" s="9"/>
      <c r="CR1974" s="9" t="str">
        <f t="shared" si="3432"/>
        <v/>
      </c>
      <c r="CS1974" s="10" t="str">
        <f t="shared" si="3433"/>
        <v/>
      </c>
      <c r="CT1974" s="7"/>
    </row>
    <row r="1975" spans="1:98" ht="15" customHeight="1">
      <c r="A1975" s="250"/>
      <c r="B1975" s="250"/>
      <c r="C1975" s="13"/>
      <c r="D1975" s="250"/>
      <c r="E1975" s="250"/>
      <c r="G1975" s="14"/>
      <c r="H1975" s="250"/>
      <c r="I1975" s="250"/>
      <c r="J1975" s="33"/>
      <c r="K1975" s="250"/>
      <c r="L1975" s="250"/>
      <c r="M1975" s="250"/>
      <c r="N1975" s="250"/>
      <c r="O1975" s="250"/>
      <c r="P1975" s="250"/>
      <c r="Q1975" s="13"/>
      <c r="R1975" s="250"/>
      <c r="S1975" s="250"/>
      <c r="U1975" s="14"/>
      <c r="V1975" s="250"/>
      <c r="W1975" s="250"/>
      <c r="X1975" s="33"/>
      <c r="Y1975" s="250"/>
      <c r="Z1975" s="250"/>
      <c r="AA1975" s="250"/>
      <c r="AC1975" s="277"/>
      <c r="AD1975" s="250"/>
      <c r="AE1975" s="13"/>
      <c r="AF1975" s="250"/>
      <c r="AG1975" s="250"/>
      <c r="AI1975" s="14"/>
      <c r="AJ1975" s="250"/>
      <c r="AK1975" s="250"/>
      <c r="AL1975" s="33"/>
      <c r="AM1975" s="250"/>
      <c r="AN1975" s="250"/>
      <c r="AO1975" s="250"/>
      <c r="AP1975" s="250"/>
      <c r="AQ1975" s="250"/>
      <c r="AR1975" s="15"/>
      <c r="AS1975" s="9"/>
      <c r="AT1975" s="9" t="str">
        <f t="shared" si="3414"/>
        <v/>
      </c>
      <c r="AU1975" s="9"/>
      <c r="AV1975" s="9" t="str">
        <f t="shared" si="3415"/>
        <v/>
      </c>
      <c r="AW1975" s="9"/>
      <c r="AX1975" s="9" t="str">
        <f t="shared" si="3416"/>
        <v/>
      </c>
      <c r="AY1975" s="9"/>
      <c r="AZ1975" s="62"/>
      <c r="BA1975" s="9"/>
      <c r="BB1975" s="9" t="str">
        <f t="shared" si="3417"/>
        <v/>
      </c>
      <c r="BC1975" s="10" t="str">
        <f t="shared" si="3418"/>
        <v/>
      </c>
      <c r="BE1975" s="250"/>
      <c r="BF1975" s="15"/>
      <c r="BG1975" s="9"/>
      <c r="BH1975" s="9" t="str">
        <f t="shared" si="3419"/>
        <v/>
      </c>
      <c r="BI1975" s="73"/>
      <c r="BJ1975" s="9" t="str">
        <f t="shared" si="3420"/>
        <v/>
      </c>
      <c r="BK1975" s="9"/>
      <c r="BL1975" s="9" t="str">
        <f t="shared" si="3421"/>
        <v/>
      </c>
      <c r="BM1975" s="9"/>
      <c r="BN1975" s="9"/>
      <c r="BO1975" s="9" t="str">
        <f t="shared" si="3422"/>
        <v/>
      </c>
      <c r="BP1975" s="10" t="str">
        <f t="shared" si="3423"/>
        <v/>
      </c>
      <c r="BQ1975" s="7"/>
      <c r="BS1975" s="250"/>
      <c r="BT1975" s="15"/>
      <c r="BU1975" s="9"/>
      <c r="BV1975" s="9" t="str">
        <f t="shared" si="3424"/>
        <v/>
      </c>
      <c r="BW1975" s="9"/>
      <c r="BX1975" s="9" t="str">
        <f t="shared" si="3425"/>
        <v/>
      </c>
      <c r="BY1975" s="9"/>
      <c r="BZ1975" s="9" t="str">
        <f t="shared" si="3426"/>
        <v/>
      </c>
      <c r="CA1975" s="9"/>
      <c r="CB1975" s="9"/>
      <c r="CC1975" s="9"/>
      <c r="CD1975" s="9" t="str">
        <f t="shared" si="3427"/>
        <v/>
      </c>
      <c r="CE1975" s="10" t="str">
        <f t="shared" si="3428"/>
        <v/>
      </c>
      <c r="CF1975" s="7"/>
      <c r="CH1975" s="15"/>
      <c r="CI1975" s="9"/>
      <c r="CJ1975" s="9" t="str">
        <f t="shared" si="3429"/>
        <v/>
      </c>
      <c r="CK1975" s="9"/>
      <c r="CL1975" s="9" t="str">
        <f t="shared" si="3430"/>
        <v/>
      </c>
      <c r="CM1975" s="9"/>
      <c r="CN1975" s="9" t="str">
        <f t="shared" si="3431"/>
        <v/>
      </c>
      <c r="CO1975" s="9"/>
      <c r="CP1975" s="9"/>
      <c r="CQ1975" s="9"/>
      <c r="CR1975" s="9" t="str">
        <f t="shared" si="3432"/>
        <v/>
      </c>
      <c r="CS1975" s="10" t="str">
        <f t="shared" si="3433"/>
        <v/>
      </c>
      <c r="CT1975" s="7"/>
    </row>
    <row r="1976" spans="1:98" ht="15" customHeight="1">
      <c r="A1976" s="250"/>
      <c r="B1976" s="250"/>
      <c r="C1976" s="13"/>
      <c r="D1976" s="250"/>
      <c r="E1976" s="250"/>
      <c r="G1976" s="14"/>
      <c r="H1976" s="250"/>
      <c r="I1976" s="250"/>
      <c r="J1976" s="33"/>
      <c r="K1976" s="250"/>
      <c r="L1976" s="250"/>
      <c r="M1976" s="250"/>
      <c r="N1976" s="250"/>
      <c r="O1976" s="250"/>
      <c r="P1976" s="250"/>
      <c r="Q1976" s="13"/>
      <c r="R1976" s="250"/>
      <c r="S1976" s="250"/>
      <c r="U1976" s="14"/>
      <c r="V1976" s="250"/>
      <c r="W1976" s="250"/>
      <c r="X1976" s="33"/>
      <c r="Y1976" s="250"/>
      <c r="Z1976" s="250"/>
      <c r="AA1976" s="250"/>
      <c r="AC1976" s="277"/>
      <c r="AD1976" s="250"/>
      <c r="AE1976" s="13"/>
      <c r="AF1976" s="250"/>
      <c r="AG1976" s="250"/>
      <c r="AI1976" s="14"/>
      <c r="AJ1976" s="250"/>
      <c r="AK1976" s="250"/>
      <c r="AL1976" s="33"/>
      <c r="AM1976" s="250"/>
      <c r="AN1976" s="250"/>
      <c r="AO1976" s="250"/>
      <c r="AP1976" s="250"/>
      <c r="AQ1976" s="250"/>
      <c r="AR1976" s="15"/>
      <c r="AS1976" s="9"/>
      <c r="AT1976" s="9" t="str">
        <f t="shared" si="3414"/>
        <v/>
      </c>
      <c r="AU1976" s="9"/>
      <c r="AV1976" s="9" t="str">
        <f t="shared" si="3415"/>
        <v/>
      </c>
      <c r="AW1976" s="9"/>
      <c r="AX1976" s="9" t="str">
        <f t="shared" si="3416"/>
        <v/>
      </c>
      <c r="AY1976" s="9"/>
      <c r="AZ1976" s="62"/>
      <c r="BA1976" s="9"/>
      <c r="BB1976" s="9" t="str">
        <f t="shared" si="3417"/>
        <v/>
      </c>
      <c r="BC1976" s="10" t="str">
        <f t="shared" si="3418"/>
        <v/>
      </c>
      <c r="BE1976" s="250"/>
      <c r="BF1976" s="15"/>
      <c r="BG1976" s="9"/>
      <c r="BH1976" s="9" t="str">
        <f t="shared" si="3419"/>
        <v/>
      </c>
      <c r="BI1976" s="73"/>
      <c r="BJ1976" s="9" t="str">
        <f t="shared" si="3420"/>
        <v/>
      </c>
      <c r="BK1976" s="9"/>
      <c r="BL1976" s="9" t="str">
        <f t="shared" si="3421"/>
        <v/>
      </c>
      <c r="BM1976" s="9"/>
      <c r="BN1976" s="9"/>
      <c r="BO1976" s="9" t="str">
        <f t="shared" si="3422"/>
        <v/>
      </c>
      <c r="BP1976" s="10" t="str">
        <f t="shared" si="3423"/>
        <v/>
      </c>
      <c r="BQ1976" s="7"/>
      <c r="BS1976" s="250"/>
      <c r="BT1976" s="15"/>
      <c r="BU1976" s="9"/>
      <c r="BV1976" s="9" t="str">
        <f t="shared" si="3424"/>
        <v/>
      </c>
      <c r="BW1976" s="9"/>
      <c r="BX1976" s="9" t="str">
        <f t="shared" si="3425"/>
        <v/>
      </c>
      <c r="BY1976" s="9"/>
      <c r="BZ1976" s="9" t="str">
        <f t="shared" si="3426"/>
        <v/>
      </c>
      <c r="CA1976" s="9"/>
      <c r="CB1976" s="9"/>
      <c r="CC1976" s="9"/>
      <c r="CD1976" s="9" t="str">
        <f t="shared" si="3427"/>
        <v/>
      </c>
      <c r="CE1976" s="10" t="str">
        <f t="shared" si="3428"/>
        <v/>
      </c>
      <c r="CF1976" s="7"/>
      <c r="CH1976" s="15"/>
      <c r="CI1976" s="9"/>
      <c r="CJ1976" s="9" t="str">
        <f t="shared" si="3429"/>
        <v/>
      </c>
      <c r="CK1976" s="9"/>
      <c r="CL1976" s="9" t="str">
        <f t="shared" si="3430"/>
        <v/>
      </c>
      <c r="CM1976" s="9"/>
      <c r="CN1976" s="9" t="str">
        <f t="shared" si="3431"/>
        <v/>
      </c>
      <c r="CO1976" s="9"/>
      <c r="CP1976" s="9"/>
      <c r="CQ1976" s="9"/>
      <c r="CR1976" s="9" t="str">
        <f t="shared" si="3432"/>
        <v/>
      </c>
      <c r="CS1976" s="10" t="str">
        <f t="shared" si="3433"/>
        <v/>
      </c>
      <c r="CT1976" s="7"/>
    </row>
    <row r="1977" spans="1:98" ht="15" customHeight="1">
      <c r="A1977" s="250"/>
      <c r="B1977" s="250"/>
      <c r="C1977" s="13"/>
      <c r="D1977" s="250"/>
      <c r="E1977" s="250"/>
      <c r="G1977" s="14"/>
      <c r="H1977" s="250"/>
      <c r="I1977" s="250"/>
      <c r="J1977" s="33"/>
      <c r="K1977" s="250"/>
      <c r="L1977" s="250"/>
      <c r="M1977" s="250"/>
      <c r="N1977" s="250"/>
      <c r="O1977" s="250"/>
      <c r="P1977" s="250"/>
      <c r="Q1977" s="13"/>
      <c r="R1977" s="250"/>
      <c r="S1977" s="250"/>
      <c r="U1977" s="14"/>
      <c r="V1977" s="250"/>
      <c r="W1977" s="250"/>
      <c r="X1977" s="33"/>
      <c r="Y1977" s="250"/>
      <c r="Z1977" s="250"/>
      <c r="AA1977" s="250"/>
      <c r="AC1977" s="277"/>
      <c r="AD1977" s="250"/>
      <c r="AE1977" s="13"/>
      <c r="AF1977" s="250"/>
      <c r="AG1977" s="250"/>
      <c r="AI1977" s="14"/>
      <c r="AJ1977" s="250"/>
      <c r="AK1977" s="250"/>
      <c r="AL1977" s="33"/>
      <c r="AM1977" s="250"/>
      <c r="AN1977" s="250"/>
      <c r="AO1977" s="250"/>
      <c r="AP1977" s="250"/>
      <c r="AQ1977" s="250"/>
      <c r="AR1977" s="15"/>
      <c r="AS1977" s="9"/>
      <c r="AT1977" s="9" t="str">
        <f t="shared" si="3414"/>
        <v/>
      </c>
      <c r="AU1977" s="9"/>
      <c r="AV1977" s="9" t="str">
        <f t="shared" si="3415"/>
        <v/>
      </c>
      <c r="AW1977" s="9"/>
      <c r="AX1977" s="9" t="str">
        <f t="shared" si="3416"/>
        <v/>
      </c>
      <c r="AY1977" s="9"/>
      <c r="AZ1977" s="62"/>
      <c r="BA1977" s="9"/>
      <c r="BB1977" s="9" t="str">
        <f t="shared" si="3417"/>
        <v/>
      </c>
      <c r="BC1977" s="10" t="str">
        <f t="shared" si="3418"/>
        <v/>
      </c>
      <c r="BE1977" s="250"/>
      <c r="BF1977" s="15"/>
      <c r="BG1977" s="9"/>
      <c r="BH1977" s="9" t="str">
        <f t="shared" si="3419"/>
        <v/>
      </c>
      <c r="BI1977" s="73"/>
      <c r="BJ1977" s="9" t="str">
        <f t="shared" si="3420"/>
        <v/>
      </c>
      <c r="BK1977" s="9"/>
      <c r="BL1977" s="9" t="str">
        <f t="shared" si="3421"/>
        <v/>
      </c>
      <c r="BM1977" s="9"/>
      <c r="BN1977" s="9"/>
      <c r="BO1977" s="9" t="str">
        <f t="shared" si="3422"/>
        <v/>
      </c>
      <c r="BP1977" s="10" t="str">
        <f t="shared" si="3423"/>
        <v/>
      </c>
      <c r="BQ1977" s="7"/>
      <c r="BS1977" s="250"/>
      <c r="BT1977" s="15"/>
      <c r="BU1977" s="9"/>
      <c r="BV1977" s="9" t="str">
        <f t="shared" si="3424"/>
        <v/>
      </c>
      <c r="BW1977" s="9"/>
      <c r="BX1977" s="9" t="str">
        <f t="shared" si="3425"/>
        <v/>
      </c>
      <c r="BY1977" s="9"/>
      <c r="BZ1977" s="9" t="str">
        <f t="shared" si="3426"/>
        <v/>
      </c>
      <c r="CA1977" s="9"/>
      <c r="CB1977" s="9"/>
      <c r="CC1977" s="9"/>
      <c r="CD1977" s="9" t="str">
        <f t="shared" si="3427"/>
        <v/>
      </c>
      <c r="CE1977" s="10" t="str">
        <f t="shared" si="3428"/>
        <v/>
      </c>
      <c r="CF1977" s="7"/>
      <c r="CH1977" s="15"/>
      <c r="CI1977" s="9"/>
      <c r="CJ1977" s="9" t="str">
        <f t="shared" si="3429"/>
        <v/>
      </c>
      <c r="CK1977" s="9"/>
      <c r="CL1977" s="9" t="str">
        <f t="shared" si="3430"/>
        <v/>
      </c>
      <c r="CM1977" s="9"/>
      <c r="CN1977" s="9" t="str">
        <f t="shared" si="3431"/>
        <v/>
      </c>
      <c r="CO1977" s="9"/>
      <c r="CP1977" s="9"/>
      <c r="CQ1977" s="9"/>
      <c r="CR1977" s="9" t="str">
        <f t="shared" si="3432"/>
        <v/>
      </c>
      <c r="CS1977" s="10" t="str">
        <f t="shared" si="3433"/>
        <v/>
      </c>
      <c r="CT1977" s="7"/>
    </row>
    <row r="1978" spans="1:98" ht="15" customHeight="1">
      <c r="A1978" s="250"/>
      <c r="B1978" s="250"/>
      <c r="C1978" s="13"/>
      <c r="D1978" s="250"/>
      <c r="E1978" s="250"/>
      <c r="G1978" s="14"/>
      <c r="H1978" s="250"/>
      <c r="I1978" s="250"/>
      <c r="J1978" s="33"/>
      <c r="K1978" s="250"/>
      <c r="L1978" s="250"/>
      <c r="M1978" s="250"/>
      <c r="N1978" s="250"/>
      <c r="O1978" s="250"/>
      <c r="P1978" s="250"/>
      <c r="Q1978" s="13"/>
      <c r="R1978" s="250"/>
      <c r="S1978" s="250"/>
      <c r="U1978" s="14"/>
      <c r="V1978" s="250"/>
      <c r="W1978" s="250"/>
      <c r="X1978" s="33"/>
      <c r="Y1978" s="250"/>
      <c r="Z1978" s="250"/>
      <c r="AA1978" s="250"/>
      <c r="AC1978" s="277"/>
      <c r="AD1978" s="250"/>
      <c r="AE1978" s="13"/>
      <c r="AF1978" s="250"/>
      <c r="AG1978" s="250"/>
      <c r="AI1978" s="14"/>
      <c r="AJ1978" s="250"/>
      <c r="AK1978" s="250"/>
      <c r="AL1978" s="33"/>
      <c r="AM1978" s="250"/>
      <c r="AN1978" s="250"/>
      <c r="AO1978" s="250"/>
      <c r="AP1978" s="250"/>
      <c r="AQ1978" s="250"/>
      <c r="AR1978" s="15"/>
      <c r="AS1978" s="9"/>
      <c r="AT1978" s="9" t="str">
        <f t="shared" si="3414"/>
        <v/>
      </c>
      <c r="AU1978" s="9"/>
      <c r="AV1978" s="9" t="str">
        <f t="shared" si="3415"/>
        <v/>
      </c>
      <c r="AW1978" s="9"/>
      <c r="AX1978" s="9" t="str">
        <f t="shared" si="3416"/>
        <v/>
      </c>
      <c r="AY1978" s="9"/>
      <c r="AZ1978" s="62"/>
      <c r="BA1978" s="9"/>
      <c r="BB1978" s="9" t="str">
        <f t="shared" si="3417"/>
        <v/>
      </c>
      <c r="BC1978" s="10" t="str">
        <f t="shared" si="3418"/>
        <v/>
      </c>
      <c r="BE1978" s="250"/>
      <c r="BF1978" s="15"/>
      <c r="BG1978" s="9"/>
      <c r="BH1978" s="9" t="str">
        <f t="shared" si="3419"/>
        <v/>
      </c>
      <c r="BI1978" s="73"/>
      <c r="BJ1978" s="9" t="str">
        <f t="shared" si="3420"/>
        <v/>
      </c>
      <c r="BK1978" s="9"/>
      <c r="BL1978" s="9" t="str">
        <f t="shared" si="3421"/>
        <v/>
      </c>
      <c r="BM1978" s="9"/>
      <c r="BN1978" s="9"/>
      <c r="BO1978" s="9" t="str">
        <f t="shared" si="3422"/>
        <v/>
      </c>
      <c r="BP1978" s="10" t="str">
        <f t="shared" si="3423"/>
        <v/>
      </c>
      <c r="BQ1978" s="7"/>
      <c r="BS1978" s="250"/>
      <c r="BT1978" s="15"/>
      <c r="BU1978" s="9"/>
      <c r="BV1978" s="9" t="str">
        <f t="shared" si="3424"/>
        <v/>
      </c>
      <c r="BW1978" s="9"/>
      <c r="BX1978" s="9" t="str">
        <f t="shared" si="3425"/>
        <v/>
      </c>
      <c r="BY1978" s="9"/>
      <c r="BZ1978" s="9" t="str">
        <f t="shared" si="3426"/>
        <v/>
      </c>
      <c r="CA1978" s="9"/>
      <c r="CB1978" s="9"/>
      <c r="CC1978" s="9"/>
      <c r="CD1978" s="9" t="str">
        <f t="shared" si="3427"/>
        <v/>
      </c>
      <c r="CE1978" s="10" t="str">
        <f t="shared" si="3428"/>
        <v/>
      </c>
      <c r="CF1978" s="7"/>
      <c r="CH1978" s="15"/>
      <c r="CI1978" s="9"/>
      <c r="CJ1978" s="9" t="str">
        <f t="shared" si="3429"/>
        <v/>
      </c>
      <c r="CK1978" s="9"/>
      <c r="CL1978" s="9" t="str">
        <f t="shared" si="3430"/>
        <v/>
      </c>
      <c r="CM1978" s="9"/>
      <c r="CN1978" s="9" t="str">
        <f t="shared" si="3431"/>
        <v/>
      </c>
      <c r="CO1978" s="9"/>
      <c r="CP1978" s="9"/>
      <c r="CQ1978" s="9"/>
      <c r="CR1978" s="9" t="str">
        <f t="shared" si="3432"/>
        <v/>
      </c>
      <c r="CS1978" s="10" t="str">
        <f t="shared" si="3433"/>
        <v/>
      </c>
      <c r="CT1978" s="7"/>
    </row>
    <row r="1979" spans="1:98" ht="15" customHeight="1">
      <c r="A1979" s="250"/>
      <c r="B1979" s="250"/>
      <c r="C1979" s="13"/>
      <c r="D1979" s="250"/>
      <c r="E1979" s="250"/>
      <c r="G1979" s="14"/>
      <c r="H1979" s="250"/>
      <c r="I1979" s="250"/>
      <c r="J1979" s="33"/>
      <c r="K1979" s="250"/>
      <c r="L1979" s="250"/>
      <c r="M1979" s="250"/>
      <c r="N1979" s="250"/>
      <c r="O1979" s="250"/>
      <c r="P1979" s="250"/>
      <c r="Q1979" s="13"/>
      <c r="R1979" s="250"/>
      <c r="S1979" s="250"/>
      <c r="U1979" s="14"/>
      <c r="V1979" s="250"/>
      <c r="W1979" s="250"/>
      <c r="X1979" s="33"/>
      <c r="Y1979" s="250"/>
      <c r="Z1979" s="250"/>
      <c r="AA1979" s="250"/>
      <c r="AC1979" s="277"/>
      <c r="AD1979" s="250"/>
      <c r="AE1979" s="13"/>
      <c r="AF1979" s="250"/>
      <c r="AG1979" s="250"/>
      <c r="AI1979" s="14"/>
      <c r="AJ1979" s="250"/>
      <c r="AK1979" s="250"/>
      <c r="AL1979" s="33"/>
      <c r="AM1979" s="250"/>
      <c r="AN1979" s="250"/>
      <c r="AO1979" s="250"/>
      <c r="AP1979" s="250"/>
      <c r="AQ1979" s="250"/>
      <c r="AR1979" s="15"/>
      <c r="AS1979" s="9"/>
      <c r="AT1979" s="9" t="str">
        <f t="shared" si="3414"/>
        <v/>
      </c>
      <c r="AU1979" s="9"/>
      <c r="AV1979" s="9" t="str">
        <f t="shared" si="3415"/>
        <v/>
      </c>
      <c r="AW1979" s="9"/>
      <c r="AX1979" s="9" t="str">
        <f t="shared" si="3416"/>
        <v/>
      </c>
      <c r="AY1979" s="9"/>
      <c r="AZ1979" s="62"/>
      <c r="BA1979" s="9"/>
      <c r="BB1979" s="9" t="str">
        <f t="shared" si="3417"/>
        <v/>
      </c>
      <c r="BC1979" s="10" t="str">
        <f t="shared" si="3418"/>
        <v/>
      </c>
      <c r="BE1979" s="250"/>
      <c r="BF1979" s="15"/>
      <c r="BG1979" s="9"/>
      <c r="BH1979" s="9" t="str">
        <f t="shared" si="3419"/>
        <v/>
      </c>
      <c r="BI1979" s="73"/>
      <c r="BJ1979" s="9" t="str">
        <f t="shared" si="3420"/>
        <v/>
      </c>
      <c r="BK1979" s="9"/>
      <c r="BL1979" s="9" t="str">
        <f t="shared" si="3421"/>
        <v/>
      </c>
      <c r="BM1979" s="9"/>
      <c r="BN1979" s="9"/>
      <c r="BO1979" s="9" t="str">
        <f t="shared" si="3422"/>
        <v/>
      </c>
      <c r="BP1979" s="10" t="str">
        <f t="shared" si="3423"/>
        <v/>
      </c>
      <c r="BQ1979" s="7"/>
      <c r="BS1979" s="250"/>
      <c r="BT1979" s="15"/>
      <c r="BU1979" s="9"/>
      <c r="BV1979" s="9" t="str">
        <f t="shared" si="3424"/>
        <v/>
      </c>
      <c r="BW1979" s="9"/>
      <c r="BX1979" s="9" t="str">
        <f t="shared" si="3425"/>
        <v/>
      </c>
      <c r="BY1979" s="9"/>
      <c r="BZ1979" s="9" t="str">
        <f t="shared" si="3426"/>
        <v/>
      </c>
      <c r="CA1979" s="9"/>
      <c r="CB1979" s="9"/>
      <c r="CC1979" s="9"/>
      <c r="CD1979" s="9" t="str">
        <f t="shared" si="3427"/>
        <v/>
      </c>
      <c r="CE1979" s="10" t="str">
        <f t="shared" si="3428"/>
        <v/>
      </c>
      <c r="CF1979" s="7"/>
      <c r="CH1979" s="15"/>
      <c r="CI1979" s="9"/>
      <c r="CJ1979" s="9" t="str">
        <f t="shared" si="3429"/>
        <v/>
      </c>
      <c r="CK1979" s="9"/>
      <c r="CL1979" s="9" t="str">
        <f t="shared" si="3430"/>
        <v/>
      </c>
      <c r="CM1979" s="9"/>
      <c r="CN1979" s="9" t="str">
        <f t="shared" si="3431"/>
        <v/>
      </c>
      <c r="CO1979" s="9"/>
      <c r="CP1979" s="9"/>
      <c r="CQ1979" s="9"/>
      <c r="CR1979" s="9" t="str">
        <f t="shared" si="3432"/>
        <v/>
      </c>
      <c r="CS1979" s="10" t="str">
        <f t="shared" si="3433"/>
        <v/>
      </c>
      <c r="CT1979" s="7"/>
    </row>
    <row r="1980" spans="1:98" ht="15" customHeight="1">
      <c r="A1980" s="250"/>
      <c r="B1980" s="250"/>
      <c r="C1980" s="13"/>
      <c r="D1980" s="250"/>
      <c r="E1980" s="250"/>
      <c r="G1980" s="14"/>
      <c r="H1980" s="250"/>
      <c r="I1980" s="250"/>
      <c r="J1980" s="33"/>
      <c r="K1980" s="250"/>
      <c r="L1980" s="250"/>
      <c r="M1980" s="250"/>
      <c r="N1980" s="250"/>
      <c r="O1980" s="250"/>
      <c r="P1980" s="250"/>
      <c r="Q1980" s="13"/>
      <c r="R1980" s="250"/>
      <c r="S1980" s="250"/>
      <c r="U1980" s="14"/>
      <c r="V1980" s="250"/>
      <c r="W1980" s="250"/>
      <c r="X1980" s="33"/>
      <c r="Y1980" s="250"/>
      <c r="Z1980" s="250"/>
      <c r="AA1980" s="250"/>
      <c r="AC1980" s="277"/>
      <c r="AD1980" s="250"/>
      <c r="AE1980" s="13"/>
      <c r="AF1980" s="250"/>
      <c r="AG1980" s="250"/>
      <c r="AI1980" s="14"/>
      <c r="AJ1980" s="250"/>
      <c r="AK1980" s="250"/>
      <c r="AL1980" s="33"/>
      <c r="AM1980" s="250"/>
      <c r="AN1980" s="250"/>
      <c r="AO1980" s="250"/>
      <c r="AP1980" s="250"/>
      <c r="AQ1980" s="250"/>
      <c r="AR1980" s="15"/>
      <c r="AS1980" s="9"/>
      <c r="AT1980" s="9" t="str">
        <f t="shared" si="3414"/>
        <v/>
      </c>
      <c r="AU1980" s="9"/>
      <c r="AV1980" s="9" t="str">
        <f t="shared" si="3415"/>
        <v/>
      </c>
      <c r="AW1980" s="9"/>
      <c r="AX1980" s="9" t="str">
        <f t="shared" si="3416"/>
        <v/>
      </c>
      <c r="AY1980" s="9"/>
      <c r="AZ1980" s="62"/>
      <c r="BA1980" s="9"/>
      <c r="BB1980" s="9" t="str">
        <f t="shared" si="3417"/>
        <v/>
      </c>
      <c r="BC1980" s="10" t="str">
        <f t="shared" si="3418"/>
        <v/>
      </c>
      <c r="BE1980" s="250"/>
      <c r="BF1980" s="15"/>
      <c r="BG1980" s="9"/>
      <c r="BH1980" s="9" t="str">
        <f t="shared" si="3419"/>
        <v/>
      </c>
      <c r="BI1980" s="73"/>
      <c r="BJ1980" s="9" t="str">
        <f t="shared" si="3420"/>
        <v/>
      </c>
      <c r="BK1980" s="9"/>
      <c r="BL1980" s="9" t="str">
        <f t="shared" si="3421"/>
        <v/>
      </c>
      <c r="BM1980" s="9"/>
      <c r="BN1980" s="9"/>
      <c r="BO1980" s="9" t="str">
        <f t="shared" si="3422"/>
        <v/>
      </c>
      <c r="BP1980" s="10" t="str">
        <f t="shared" si="3423"/>
        <v/>
      </c>
      <c r="BQ1980" s="7"/>
      <c r="BS1980" s="250"/>
      <c r="BT1980" s="15"/>
      <c r="BU1980" s="9"/>
      <c r="BV1980" s="9" t="str">
        <f t="shared" si="3424"/>
        <v/>
      </c>
      <c r="BW1980" s="9"/>
      <c r="BX1980" s="9" t="str">
        <f t="shared" si="3425"/>
        <v/>
      </c>
      <c r="BY1980" s="9"/>
      <c r="BZ1980" s="9" t="str">
        <f t="shared" si="3426"/>
        <v/>
      </c>
      <c r="CA1980" s="9"/>
      <c r="CB1980" s="9"/>
      <c r="CC1980" s="9"/>
      <c r="CD1980" s="9" t="str">
        <f t="shared" si="3427"/>
        <v/>
      </c>
      <c r="CE1980" s="10" t="str">
        <f t="shared" si="3428"/>
        <v/>
      </c>
      <c r="CF1980" s="7"/>
      <c r="CH1980" s="15"/>
      <c r="CI1980" s="9"/>
      <c r="CJ1980" s="9" t="str">
        <f t="shared" si="3429"/>
        <v/>
      </c>
      <c r="CK1980" s="9"/>
      <c r="CL1980" s="9" t="str">
        <f t="shared" si="3430"/>
        <v/>
      </c>
      <c r="CM1980" s="9"/>
      <c r="CN1980" s="9" t="str">
        <f t="shared" si="3431"/>
        <v/>
      </c>
      <c r="CO1980" s="9"/>
      <c r="CP1980" s="9"/>
      <c r="CQ1980" s="9"/>
      <c r="CR1980" s="9" t="str">
        <f t="shared" si="3432"/>
        <v/>
      </c>
      <c r="CS1980" s="10" t="str">
        <f t="shared" si="3433"/>
        <v/>
      </c>
      <c r="CT1980" s="7"/>
    </row>
    <row r="1981" spans="1:98" ht="15" customHeight="1">
      <c r="A1981" s="250"/>
      <c r="B1981" s="250"/>
      <c r="C1981" s="13"/>
      <c r="D1981" s="250"/>
      <c r="E1981" s="250"/>
      <c r="G1981" s="14"/>
      <c r="H1981" s="250"/>
      <c r="I1981" s="250"/>
      <c r="J1981" s="33"/>
      <c r="K1981" s="250"/>
      <c r="L1981" s="250"/>
      <c r="M1981" s="250"/>
      <c r="N1981" s="250"/>
      <c r="O1981" s="250"/>
      <c r="P1981" s="250"/>
      <c r="Q1981" s="13"/>
      <c r="R1981" s="250"/>
      <c r="S1981" s="250"/>
      <c r="U1981" s="14"/>
      <c r="V1981" s="250"/>
      <c r="W1981" s="250"/>
      <c r="X1981" s="33"/>
      <c r="Y1981" s="250"/>
      <c r="Z1981" s="250"/>
      <c r="AA1981" s="250"/>
      <c r="AC1981" s="277"/>
      <c r="AD1981" s="250"/>
      <c r="AE1981" s="13"/>
      <c r="AF1981" s="250"/>
      <c r="AG1981" s="250"/>
      <c r="AI1981" s="14"/>
      <c r="AJ1981" s="250"/>
      <c r="AK1981" s="250"/>
      <c r="AL1981" s="33"/>
      <c r="AM1981" s="250"/>
      <c r="AN1981" s="250"/>
      <c r="AO1981" s="250"/>
      <c r="AP1981" s="250"/>
      <c r="AQ1981" s="250"/>
      <c r="AR1981" s="15"/>
      <c r="AS1981" s="9"/>
      <c r="AT1981" s="9" t="str">
        <f t="shared" si="3414"/>
        <v/>
      </c>
      <c r="AU1981" s="9"/>
      <c r="AV1981" s="9" t="str">
        <f t="shared" si="3415"/>
        <v/>
      </c>
      <c r="AW1981" s="9"/>
      <c r="AX1981" s="9" t="str">
        <f t="shared" si="3416"/>
        <v/>
      </c>
      <c r="AY1981" s="9"/>
      <c r="AZ1981" s="62"/>
      <c r="BA1981" s="9"/>
      <c r="BB1981" s="9" t="str">
        <f t="shared" si="3417"/>
        <v/>
      </c>
      <c r="BC1981" s="10" t="str">
        <f t="shared" si="3418"/>
        <v/>
      </c>
      <c r="BE1981" s="250"/>
      <c r="BF1981" s="15"/>
      <c r="BG1981" s="9"/>
      <c r="BH1981" s="9" t="str">
        <f t="shared" si="3419"/>
        <v/>
      </c>
      <c r="BI1981" s="73"/>
      <c r="BJ1981" s="9" t="str">
        <f t="shared" si="3420"/>
        <v/>
      </c>
      <c r="BK1981" s="9"/>
      <c r="BL1981" s="9" t="str">
        <f t="shared" si="3421"/>
        <v/>
      </c>
      <c r="BM1981" s="9"/>
      <c r="BN1981" s="9"/>
      <c r="BO1981" s="9" t="str">
        <f t="shared" si="3422"/>
        <v/>
      </c>
      <c r="BP1981" s="10" t="str">
        <f t="shared" si="3423"/>
        <v/>
      </c>
      <c r="BQ1981" s="7"/>
      <c r="BS1981" s="250"/>
      <c r="BT1981" s="15"/>
      <c r="BU1981" s="9"/>
      <c r="BV1981" s="9" t="str">
        <f t="shared" si="3424"/>
        <v/>
      </c>
      <c r="BW1981" s="9"/>
      <c r="BX1981" s="9" t="str">
        <f t="shared" si="3425"/>
        <v/>
      </c>
      <c r="BY1981" s="9"/>
      <c r="BZ1981" s="9" t="str">
        <f t="shared" si="3426"/>
        <v/>
      </c>
      <c r="CA1981" s="9"/>
      <c r="CB1981" s="9"/>
      <c r="CC1981" s="9"/>
      <c r="CD1981" s="9" t="str">
        <f t="shared" si="3427"/>
        <v/>
      </c>
      <c r="CE1981" s="10" t="str">
        <f t="shared" si="3428"/>
        <v/>
      </c>
      <c r="CF1981" s="7"/>
      <c r="CH1981" s="15"/>
      <c r="CI1981" s="9"/>
      <c r="CJ1981" s="9" t="str">
        <f t="shared" si="3429"/>
        <v/>
      </c>
      <c r="CK1981" s="9"/>
      <c r="CL1981" s="9" t="str">
        <f t="shared" si="3430"/>
        <v/>
      </c>
      <c r="CM1981" s="9"/>
      <c r="CN1981" s="9" t="str">
        <f t="shared" si="3431"/>
        <v/>
      </c>
      <c r="CO1981" s="9"/>
      <c r="CP1981" s="9"/>
      <c r="CQ1981" s="9"/>
      <c r="CR1981" s="9" t="str">
        <f t="shared" si="3432"/>
        <v/>
      </c>
      <c r="CS1981" s="10" t="str">
        <f t="shared" si="3433"/>
        <v/>
      </c>
      <c r="CT1981" s="7"/>
    </row>
    <row r="1982" spans="1:98" ht="15" customHeight="1">
      <c r="A1982" s="250"/>
      <c r="B1982" s="250"/>
      <c r="C1982" s="13"/>
      <c r="D1982" s="250"/>
      <c r="E1982" s="250"/>
      <c r="G1982" s="14"/>
      <c r="H1982" s="250"/>
      <c r="I1982" s="250"/>
      <c r="J1982" s="33"/>
      <c r="K1982" s="250"/>
      <c r="L1982" s="250"/>
      <c r="M1982" s="250"/>
      <c r="N1982" s="250"/>
      <c r="O1982" s="250"/>
      <c r="P1982" s="250"/>
      <c r="Q1982" s="13"/>
      <c r="R1982" s="250"/>
      <c r="S1982" s="250"/>
      <c r="U1982" s="14"/>
      <c r="V1982" s="250"/>
      <c r="W1982" s="250"/>
      <c r="X1982" s="33"/>
      <c r="Y1982" s="250"/>
      <c r="Z1982" s="250"/>
      <c r="AA1982" s="250"/>
      <c r="AC1982" s="277"/>
      <c r="AD1982" s="250"/>
      <c r="AE1982" s="13"/>
      <c r="AF1982" s="250"/>
      <c r="AG1982" s="250"/>
      <c r="AI1982" s="14"/>
      <c r="AJ1982" s="250"/>
      <c r="AK1982" s="250"/>
      <c r="AL1982" s="33"/>
      <c r="AM1982" s="250"/>
      <c r="AN1982" s="250"/>
      <c r="AO1982" s="250"/>
      <c r="AP1982" s="250"/>
      <c r="AQ1982" s="250"/>
      <c r="AR1982" s="15"/>
      <c r="AS1982" s="9"/>
      <c r="AT1982" s="9" t="str">
        <f t="shared" si="3414"/>
        <v/>
      </c>
      <c r="AU1982" s="9"/>
      <c r="AV1982" s="9" t="str">
        <f t="shared" si="3415"/>
        <v/>
      </c>
      <c r="AW1982" s="9"/>
      <c r="AX1982" s="9" t="str">
        <f t="shared" si="3416"/>
        <v/>
      </c>
      <c r="AY1982" s="9"/>
      <c r="AZ1982" s="62"/>
      <c r="BA1982" s="9"/>
      <c r="BB1982" s="9" t="str">
        <f t="shared" si="3417"/>
        <v/>
      </c>
      <c r="BC1982" s="10" t="str">
        <f t="shared" si="3418"/>
        <v/>
      </c>
      <c r="BE1982" s="250"/>
      <c r="BF1982" s="15"/>
      <c r="BG1982" s="9"/>
      <c r="BH1982" s="9" t="str">
        <f t="shared" si="3419"/>
        <v/>
      </c>
      <c r="BI1982" s="73"/>
      <c r="BJ1982" s="9" t="str">
        <f t="shared" si="3420"/>
        <v/>
      </c>
      <c r="BK1982" s="9"/>
      <c r="BL1982" s="9" t="str">
        <f t="shared" si="3421"/>
        <v/>
      </c>
      <c r="BM1982" s="9"/>
      <c r="BN1982" s="9"/>
      <c r="BO1982" s="9" t="str">
        <f t="shared" si="3422"/>
        <v/>
      </c>
      <c r="BP1982" s="10" t="str">
        <f t="shared" si="3423"/>
        <v/>
      </c>
      <c r="BQ1982" s="7"/>
      <c r="BS1982" s="250"/>
      <c r="BT1982" s="15"/>
      <c r="BU1982" s="9"/>
      <c r="BV1982" s="9" t="str">
        <f t="shared" si="3424"/>
        <v/>
      </c>
      <c r="BW1982" s="9"/>
      <c r="BX1982" s="9" t="str">
        <f t="shared" si="3425"/>
        <v/>
      </c>
      <c r="BY1982" s="9"/>
      <c r="BZ1982" s="9" t="str">
        <f t="shared" si="3426"/>
        <v/>
      </c>
      <c r="CA1982" s="9"/>
      <c r="CB1982" s="9"/>
      <c r="CC1982" s="9"/>
      <c r="CD1982" s="9" t="str">
        <f t="shared" si="3427"/>
        <v/>
      </c>
      <c r="CE1982" s="10" t="str">
        <f t="shared" si="3428"/>
        <v/>
      </c>
      <c r="CF1982" s="7"/>
      <c r="CH1982" s="15"/>
      <c r="CI1982" s="9"/>
      <c r="CJ1982" s="9" t="str">
        <f t="shared" si="3429"/>
        <v/>
      </c>
      <c r="CK1982" s="9"/>
      <c r="CL1982" s="9" t="str">
        <f t="shared" si="3430"/>
        <v/>
      </c>
      <c r="CM1982" s="9"/>
      <c r="CN1982" s="9" t="str">
        <f t="shared" si="3431"/>
        <v/>
      </c>
      <c r="CO1982" s="9"/>
      <c r="CP1982" s="9"/>
      <c r="CQ1982" s="9"/>
      <c r="CR1982" s="9" t="str">
        <f t="shared" si="3432"/>
        <v/>
      </c>
      <c r="CS1982" s="10" t="str">
        <f t="shared" si="3433"/>
        <v/>
      </c>
      <c r="CT1982" s="7"/>
    </row>
    <row r="1983" spans="1:98" ht="15" customHeight="1">
      <c r="A1983" s="250"/>
      <c r="B1983" s="250"/>
      <c r="C1983" s="13"/>
      <c r="D1983" s="250"/>
      <c r="E1983" s="250"/>
      <c r="G1983" s="14"/>
      <c r="H1983" s="250"/>
      <c r="I1983" s="250"/>
      <c r="J1983" s="33"/>
      <c r="K1983" s="250"/>
      <c r="L1983" s="250"/>
      <c r="M1983" s="250"/>
      <c r="N1983" s="250"/>
      <c r="O1983" s="250"/>
      <c r="P1983" s="250"/>
      <c r="Q1983" s="13"/>
      <c r="R1983" s="250"/>
      <c r="S1983" s="250"/>
      <c r="U1983" s="14"/>
      <c r="V1983" s="250"/>
      <c r="W1983" s="250"/>
      <c r="X1983" s="33"/>
      <c r="Y1983" s="250"/>
      <c r="Z1983" s="250"/>
      <c r="AA1983" s="250"/>
      <c r="AC1983" s="277"/>
      <c r="AD1983" s="250"/>
      <c r="AE1983" s="13"/>
      <c r="AF1983" s="250"/>
      <c r="AG1983" s="250"/>
      <c r="AI1983" s="14"/>
      <c r="AJ1983" s="250"/>
      <c r="AK1983" s="250"/>
      <c r="AL1983" s="33"/>
      <c r="AM1983" s="250"/>
      <c r="AN1983" s="250"/>
      <c r="AO1983" s="250"/>
      <c r="AP1983" s="250"/>
      <c r="AQ1983" s="250"/>
      <c r="AR1983" s="15"/>
      <c r="AS1983" s="9"/>
      <c r="AT1983" s="9" t="str">
        <f t="shared" si="3414"/>
        <v/>
      </c>
      <c r="AU1983" s="9"/>
      <c r="AV1983" s="9" t="str">
        <f t="shared" si="3415"/>
        <v/>
      </c>
      <c r="AW1983" s="9"/>
      <c r="AX1983" s="9" t="str">
        <f t="shared" si="3416"/>
        <v/>
      </c>
      <c r="AY1983" s="9"/>
      <c r="AZ1983" s="62"/>
      <c r="BA1983" s="9"/>
      <c r="BB1983" s="9" t="str">
        <f t="shared" si="3417"/>
        <v/>
      </c>
      <c r="BC1983" s="10" t="str">
        <f t="shared" si="3418"/>
        <v/>
      </c>
      <c r="BE1983" s="250"/>
      <c r="BF1983" s="15"/>
      <c r="BG1983" s="9"/>
      <c r="BH1983" s="9" t="str">
        <f t="shared" si="3419"/>
        <v/>
      </c>
      <c r="BI1983" s="73"/>
      <c r="BJ1983" s="9" t="str">
        <f t="shared" si="3420"/>
        <v/>
      </c>
      <c r="BK1983" s="9"/>
      <c r="BL1983" s="9" t="str">
        <f t="shared" si="3421"/>
        <v/>
      </c>
      <c r="BM1983" s="9"/>
      <c r="BN1983" s="9"/>
      <c r="BO1983" s="9" t="str">
        <f t="shared" si="3422"/>
        <v/>
      </c>
      <c r="BP1983" s="10" t="str">
        <f t="shared" si="3423"/>
        <v/>
      </c>
      <c r="BQ1983" s="7"/>
      <c r="BS1983" s="250"/>
      <c r="BT1983" s="15"/>
      <c r="BU1983" s="9"/>
      <c r="BV1983" s="9" t="str">
        <f t="shared" si="3424"/>
        <v/>
      </c>
      <c r="BW1983" s="9"/>
      <c r="BX1983" s="9" t="str">
        <f t="shared" si="3425"/>
        <v/>
      </c>
      <c r="BY1983" s="9"/>
      <c r="BZ1983" s="9" t="str">
        <f t="shared" si="3426"/>
        <v/>
      </c>
      <c r="CA1983" s="9"/>
      <c r="CB1983" s="9"/>
      <c r="CC1983" s="9"/>
      <c r="CD1983" s="9" t="str">
        <f t="shared" si="3427"/>
        <v/>
      </c>
      <c r="CE1983" s="10" t="str">
        <f t="shared" si="3428"/>
        <v/>
      </c>
      <c r="CF1983" s="7"/>
      <c r="CH1983" s="15"/>
      <c r="CI1983" s="9"/>
      <c r="CJ1983" s="9" t="str">
        <f t="shared" ref="CJ1983:CJ2001" si="3434">IF(CI1983="","",CI1983-CI1982)</f>
        <v/>
      </c>
      <c r="CK1983" s="9"/>
      <c r="CL1983" s="9" t="str">
        <f t="shared" ref="CL1983:CL2002" si="3435">IF(CK1983="","",CK1983-CK1982)</f>
        <v/>
      </c>
      <c r="CM1983" s="9"/>
      <c r="CN1983" s="9" t="str">
        <f t="shared" ref="CN1983:CN2002" si="3436">IF(CM1983="","",CM1982+CO1982-CM1983)</f>
        <v/>
      </c>
      <c r="CO1983" s="9"/>
      <c r="CP1983" s="9"/>
      <c r="CQ1983" s="9"/>
      <c r="CR1983" s="9" t="str">
        <f t="shared" ref="CR1983:CR2002" si="3437">IF(CQ1983="","",CN1983*CQ1983)</f>
        <v/>
      </c>
      <c r="CS1983" s="10" t="str">
        <f t="shared" ref="CS1983:CS2002" si="3438">IF(CR1983="","",CR1983/(CJ1983*100))</f>
        <v/>
      </c>
      <c r="CT1983" s="7"/>
    </row>
    <row r="1984" spans="1:98" ht="15" customHeight="1">
      <c r="A1984" s="250"/>
      <c r="B1984" s="250"/>
      <c r="C1984" s="13"/>
      <c r="D1984" s="250"/>
      <c r="E1984" s="250"/>
      <c r="G1984" s="14"/>
      <c r="H1984" s="250"/>
      <c r="I1984" s="250"/>
      <c r="J1984" s="33"/>
      <c r="K1984" s="250"/>
      <c r="L1984" s="250"/>
      <c r="M1984" s="250"/>
      <c r="N1984" s="250"/>
      <c r="O1984" s="250"/>
      <c r="P1984" s="250"/>
      <c r="Q1984" s="13"/>
      <c r="R1984" s="250"/>
      <c r="S1984" s="250"/>
      <c r="U1984" s="14"/>
      <c r="V1984" s="250"/>
      <c r="W1984" s="250"/>
      <c r="X1984" s="33"/>
      <c r="Y1984" s="250"/>
      <c r="Z1984" s="250"/>
      <c r="AA1984" s="250"/>
      <c r="AC1984" s="277"/>
      <c r="AD1984" s="250"/>
      <c r="AE1984" s="13"/>
      <c r="AF1984" s="250"/>
      <c r="AG1984" s="250"/>
      <c r="AI1984" s="14"/>
      <c r="AJ1984" s="250"/>
      <c r="AK1984" s="250"/>
      <c r="AL1984" s="33"/>
      <c r="AM1984" s="250"/>
      <c r="AN1984" s="250"/>
      <c r="AO1984" s="250"/>
      <c r="AP1984" s="250"/>
      <c r="AQ1984" s="250"/>
      <c r="AR1984" s="15"/>
      <c r="AS1984" s="9"/>
      <c r="AT1984" s="9" t="str">
        <f t="shared" si="3414"/>
        <v/>
      </c>
      <c r="AU1984" s="9"/>
      <c r="AV1984" s="9" t="str">
        <f t="shared" si="3415"/>
        <v/>
      </c>
      <c r="AW1984" s="9"/>
      <c r="AX1984" s="9" t="str">
        <f t="shared" si="3416"/>
        <v/>
      </c>
      <c r="AY1984" s="9"/>
      <c r="AZ1984" s="62"/>
      <c r="BA1984" s="9"/>
      <c r="BB1984" s="9" t="str">
        <f t="shared" si="3417"/>
        <v/>
      </c>
      <c r="BC1984" s="10" t="str">
        <f t="shared" si="3418"/>
        <v/>
      </c>
      <c r="BE1984" s="250"/>
      <c r="BF1984" s="15"/>
      <c r="BG1984" s="9"/>
      <c r="BH1984" s="9" t="str">
        <f t="shared" si="3419"/>
        <v/>
      </c>
      <c r="BI1984" s="73"/>
      <c r="BJ1984" s="9" t="str">
        <f t="shared" si="3420"/>
        <v/>
      </c>
      <c r="BK1984" s="9"/>
      <c r="BL1984" s="9" t="str">
        <f t="shared" si="3421"/>
        <v/>
      </c>
      <c r="BM1984" s="9"/>
      <c r="BN1984" s="9"/>
      <c r="BO1984" s="9" t="str">
        <f t="shared" si="3422"/>
        <v/>
      </c>
      <c r="BP1984" s="10" t="str">
        <f t="shared" si="3423"/>
        <v/>
      </c>
      <c r="BQ1984" s="7"/>
      <c r="BS1984" s="250"/>
      <c r="BT1984" s="15"/>
      <c r="BU1984" s="9"/>
      <c r="BV1984" s="9" t="str">
        <f t="shared" si="3424"/>
        <v/>
      </c>
      <c r="BW1984" s="9"/>
      <c r="BX1984" s="9" t="str">
        <f t="shared" si="3425"/>
        <v/>
      </c>
      <c r="BY1984" s="9"/>
      <c r="BZ1984" s="9" t="str">
        <f t="shared" si="3426"/>
        <v/>
      </c>
      <c r="CA1984" s="9"/>
      <c r="CB1984" s="9"/>
      <c r="CC1984" s="9"/>
      <c r="CD1984" s="9" t="str">
        <f t="shared" si="3427"/>
        <v/>
      </c>
      <c r="CE1984" s="10" t="str">
        <f t="shared" si="3428"/>
        <v/>
      </c>
      <c r="CF1984" s="7"/>
      <c r="CH1984" s="15"/>
      <c r="CI1984" s="9"/>
      <c r="CJ1984" s="9" t="str">
        <f t="shared" si="3434"/>
        <v/>
      </c>
      <c r="CK1984" s="9"/>
      <c r="CL1984" s="9" t="str">
        <f t="shared" si="3435"/>
        <v/>
      </c>
      <c r="CM1984" s="9"/>
      <c r="CN1984" s="9" t="str">
        <f t="shared" si="3436"/>
        <v/>
      </c>
      <c r="CO1984" s="9"/>
      <c r="CP1984" s="9"/>
      <c r="CQ1984" s="9"/>
      <c r="CR1984" s="9" t="str">
        <f t="shared" si="3437"/>
        <v/>
      </c>
      <c r="CS1984" s="10" t="str">
        <f t="shared" si="3438"/>
        <v/>
      </c>
      <c r="CT1984" s="7"/>
    </row>
    <row r="1985" spans="1:113" ht="15" customHeight="1">
      <c r="A1985" s="250"/>
      <c r="B1985" s="250"/>
      <c r="C1985" s="13"/>
      <c r="D1985" s="250"/>
      <c r="E1985" s="250"/>
      <c r="G1985" s="14"/>
      <c r="H1985" s="250"/>
      <c r="I1985" s="250"/>
      <c r="J1985" s="33"/>
      <c r="K1985" s="250"/>
      <c r="L1985" s="250"/>
      <c r="M1985" s="250"/>
      <c r="N1985" s="250"/>
      <c r="O1985" s="250"/>
      <c r="P1985" s="250"/>
      <c r="Q1985" s="13"/>
      <c r="R1985" s="250"/>
      <c r="S1985" s="250"/>
      <c r="U1985" s="14"/>
      <c r="V1985" s="250"/>
      <c r="W1985" s="250"/>
      <c r="X1985" s="33"/>
      <c r="Y1985" s="250"/>
      <c r="Z1985" s="250"/>
      <c r="AA1985" s="250"/>
      <c r="AC1985" s="277"/>
      <c r="AD1985" s="250"/>
      <c r="AE1985" s="13"/>
      <c r="AF1985" s="250"/>
      <c r="AG1985" s="250"/>
      <c r="AI1985" s="14"/>
      <c r="AJ1985" s="250"/>
      <c r="AK1985" s="250"/>
      <c r="AL1985" s="33"/>
      <c r="AM1985" s="250"/>
      <c r="AN1985" s="250"/>
      <c r="AO1985" s="250"/>
      <c r="AP1985" s="250"/>
      <c r="AQ1985" s="250"/>
      <c r="AR1985" s="15"/>
      <c r="AS1985" s="9"/>
      <c r="AT1985" s="9" t="str">
        <f t="shared" si="3414"/>
        <v/>
      </c>
      <c r="AU1985" s="9"/>
      <c r="AV1985" s="9" t="str">
        <f t="shared" si="3415"/>
        <v/>
      </c>
      <c r="AW1985" s="9"/>
      <c r="AX1985" s="9" t="str">
        <f t="shared" si="3416"/>
        <v/>
      </c>
      <c r="AY1985" s="9"/>
      <c r="AZ1985" s="62"/>
      <c r="BA1985" s="9"/>
      <c r="BB1985" s="9" t="str">
        <f t="shared" si="3417"/>
        <v/>
      </c>
      <c r="BC1985" s="10" t="str">
        <f t="shared" si="3418"/>
        <v/>
      </c>
      <c r="BE1985" s="250"/>
      <c r="BF1985" s="15"/>
      <c r="BG1985" s="9"/>
      <c r="BH1985" s="9" t="str">
        <f t="shared" si="3419"/>
        <v/>
      </c>
      <c r="BI1985" s="73"/>
      <c r="BJ1985" s="9" t="str">
        <f t="shared" si="3420"/>
        <v/>
      </c>
      <c r="BK1985" s="9"/>
      <c r="BL1985" s="9" t="str">
        <f t="shared" si="3421"/>
        <v/>
      </c>
      <c r="BM1985" s="9"/>
      <c r="BN1985" s="9"/>
      <c r="BO1985" s="9" t="str">
        <f t="shared" si="3422"/>
        <v/>
      </c>
      <c r="BP1985" s="10" t="str">
        <f t="shared" si="3423"/>
        <v/>
      </c>
      <c r="BQ1985" s="7"/>
      <c r="BS1985" s="250"/>
      <c r="BT1985" s="15"/>
      <c r="BU1985" s="9"/>
      <c r="BV1985" s="9" t="str">
        <f t="shared" si="3424"/>
        <v/>
      </c>
      <c r="BW1985" s="9"/>
      <c r="BX1985" s="9" t="str">
        <f t="shared" si="3425"/>
        <v/>
      </c>
      <c r="BY1985" s="9"/>
      <c r="BZ1985" s="9" t="str">
        <f t="shared" si="3426"/>
        <v/>
      </c>
      <c r="CA1985" s="9"/>
      <c r="CB1985" s="9"/>
      <c r="CC1985" s="9"/>
      <c r="CD1985" s="9" t="str">
        <f t="shared" si="3427"/>
        <v/>
      </c>
      <c r="CE1985" s="10" t="str">
        <f t="shared" si="3428"/>
        <v/>
      </c>
      <c r="CF1985" s="7"/>
      <c r="CH1985" s="15"/>
      <c r="CI1985" s="9"/>
      <c r="CJ1985" s="9" t="str">
        <f t="shared" si="3434"/>
        <v/>
      </c>
      <c r="CK1985" s="9"/>
      <c r="CL1985" s="9" t="str">
        <f t="shared" si="3435"/>
        <v/>
      </c>
      <c r="CM1985" s="9"/>
      <c r="CN1985" s="9" t="str">
        <f t="shared" si="3436"/>
        <v/>
      </c>
      <c r="CO1985" s="9"/>
      <c r="CP1985" s="9"/>
      <c r="CQ1985" s="9"/>
      <c r="CR1985" s="9" t="str">
        <f t="shared" si="3437"/>
        <v/>
      </c>
      <c r="CS1985" s="10" t="str">
        <f t="shared" si="3438"/>
        <v/>
      </c>
      <c r="CT1985" s="7"/>
    </row>
    <row r="1986" spans="1:113" ht="15" customHeight="1">
      <c r="A1986" s="250"/>
      <c r="B1986" s="250"/>
      <c r="C1986" s="13"/>
      <c r="D1986" s="250"/>
      <c r="E1986" s="250"/>
      <c r="G1986" s="14"/>
      <c r="H1986" s="250"/>
      <c r="I1986" s="250"/>
      <c r="J1986" s="33"/>
      <c r="K1986" s="250"/>
      <c r="L1986" s="250"/>
      <c r="M1986" s="250"/>
      <c r="N1986" s="250"/>
      <c r="O1986" s="250"/>
      <c r="P1986" s="250"/>
      <c r="Q1986" s="13"/>
      <c r="R1986" s="250"/>
      <c r="S1986" s="250"/>
      <c r="U1986" s="14"/>
      <c r="V1986" s="250"/>
      <c r="W1986" s="250"/>
      <c r="X1986" s="33"/>
      <c r="Y1986" s="250"/>
      <c r="Z1986" s="250"/>
      <c r="AA1986" s="250"/>
      <c r="AC1986" s="277"/>
      <c r="AD1986" s="250"/>
      <c r="AE1986" s="13"/>
      <c r="AF1986" s="250"/>
      <c r="AG1986" s="250"/>
      <c r="AI1986" s="14"/>
      <c r="AJ1986" s="250"/>
      <c r="AK1986" s="250"/>
      <c r="AL1986" s="33"/>
      <c r="AM1986" s="250"/>
      <c r="AN1986" s="250"/>
      <c r="AO1986" s="250"/>
      <c r="AP1986" s="250"/>
      <c r="AQ1986" s="250"/>
      <c r="AR1986" s="15"/>
      <c r="AS1986" s="9"/>
      <c r="AT1986" s="9" t="str">
        <f t="shared" si="3414"/>
        <v/>
      </c>
      <c r="AU1986" s="9"/>
      <c r="AV1986" s="9" t="str">
        <f t="shared" si="3415"/>
        <v/>
      </c>
      <c r="AW1986" s="9"/>
      <c r="AX1986" s="9" t="str">
        <f t="shared" si="3416"/>
        <v/>
      </c>
      <c r="AY1986" s="9"/>
      <c r="AZ1986" s="62"/>
      <c r="BA1986" s="9"/>
      <c r="BB1986" s="9" t="str">
        <f t="shared" si="3417"/>
        <v/>
      </c>
      <c r="BC1986" s="10" t="str">
        <f t="shared" si="3418"/>
        <v/>
      </c>
      <c r="BE1986" s="250"/>
      <c r="BF1986" s="15"/>
      <c r="BG1986" s="9"/>
      <c r="BH1986" s="9" t="str">
        <f t="shared" si="3419"/>
        <v/>
      </c>
      <c r="BI1986" s="73"/>
      <c r="BJ1986" s="9" t="str">
        <f t="shared" si="3420"/>
        <v/>
      </c>
      <c r="BK1986" s="9"/>
      <c r="BL1986" s="9" t="str">
        <f t="shared" si="3421"/>
        <v/>
      </c>
      <c r="BM1986" s="9"/>
      <c r="BN1986" s="9"/>
      <c r="BO1986" s="9" t="str">
        <f t="shared" si="3422"/>
        <v/>
      </c>
      <c r="BP1986" s="10" t="str">
        <f t="shared" si="3423"/>
        <v/>
      </c>
      <c r="BQ1986" s="7"/>
      <c r="BS1986" s="250"/>
      <c r="BT1986" s="15"/>
      <c r="BU1986" s="9"/>
      <c r="BV1986" s="9" t="str">
        <f t="shared" si="3424"/>
        <v/>
      </c>
      <c r="BW1986" s="9"/>
      <c r="BX1986" s="9" t="str">
        <f t="shared" si="3425"/>
        <v/>
      </c>
      <c r="BY1986" s="9"/>
      <c r="BZ1986" s="9" t="str">
        <f t="shared" si="3426"/>
        <v/>
      </c>
      <c r="CA1986" s="9"/>
      <c r="CB1986" s="9"/>
      <c r="CC1986" s="9"/>
      <c r="CD1986" s="9" t="str">
        <f t="shared" si="3427"/>
        <v/>
      </c>
      <c r="CE1986" s="10" t="str">
        <f t="shared" si="3428"/>
        <v/>
      </c>
      <c r="CF1986" s="7"/>
      <c r="CH1986" s="15"/>
      <c r="CI1986" s="9"/>
      <c r="CJ1986" s="9" t="str">
        <f t="shared" si="3434"/>
        <v/>
      </c>
      <c r="CK1986" s="9"/>
      <c r="CL1986" s="9" t="str">
        <f t="shared" si="3435"/>
        <v/>
      </c>
      <c r="CM1986" s="9"/>
      <c r="CN1986" s="9" t="str">
        <f t="shared" si="3436"/>
        <v/>
      </c>
      <c r="CO1986" s="9"/>
      <c r="CP1986" s="9"/>
      <c r="CQ1986" s="9"/>
      <c r="CR1986" s="9" t="str">
        <f t="shared" si="3437"/>
        <v/>
      </c>
      <c r="CS1986" s="10" t="str">
        <f t="shared" si="3438"/>
        <v/>
      </c>
      <c r="CT1986" s="7"/>
    </row>
    <row r="1987" spans="1:113" ht="15" customHeight="1">
      <c r="A1987" s="250"/>
      <c r="B1987" s="250"/>
      <c r="C1987" s="13"/>
      <c r="D1987" s="250"/>
      <c r="E1987" s="250"/>
      <c r="G1987" s="14"/>
      <c r="H1987" s="250"/>
      <c r="I1987" s="250"/>
      <c r="J1987" s="33"/>
      <c r="K1987" s="250"/>
      <c r="L1987" s="250"/>
      <c r="M1987" s="250"/>
      <c r="N1987" s="250"/>
      <c r="O1987" s="250"/>
      <c r="P1987" s="250"/>
      <c r="Q1987" s="13"/>
      <c r="R1987" s="250"/>
      <c r="S1987" s="250"/>
      <c r="U1987" s="14"/>
      <c r="V1987" s="250"/>
      <c r="W1987" s="250"/>
      <c r="X1987" s="33"/>
      <c r="Y1987" s="250"/>
      <c r="Z1987" s="250"/>
      <c r="AA1987" s="250"/>
      <c r="AC1987" s="277"/>
      <c r="AD1987" s="250"/>
      <c r="AE1987" s="13"/>
      <c r="AF1987" s="250"/>
      <c r="AG1987" s="250"/>
      <c r="AI1987" s="14"/>
      <c r="AJ1987" s="250"/>
      <c r="AK1987" s="250"/>
      <c r="AL1987" s="33"/>
      <c r="AM1987" s="250"/>
      <c r="AN1987" s="250"/>
      <c r="AO1987" s="250"/>
      <c r="AP1987" s="250"/>
      <c r="AQ1987" s="250"/>
      <c r="AR1987" s="15"/>
      <c r="AS1987" s="9"/>
      <c r="AT1987" s="9" t="str">
        <f t="shared" si="3414"/>
        <v/>
      </c>
      <c r="AU1987" s="9"/>
      <c r="AV1987" s="9" t="str">
        <f t="shared" si="3415"/>
        <v/>
      </c>
      <c r="AW1987" s="9"/>
      <c r="AX1987" s="9" t="str">
        <f t="shared" si="3416"/>
        <v/>
      </c>
      <c r="AY1987" s="9"/>
      <c r="AZ1987" s="62"/>
      <c r="BA1987" s="9"/>
      <c r="BB1987" s="9" t="str">
        <f t="shared" si="3417"/>
        <v/>
      </c>
      <c r="BC1987" s="10" t="str">
        <f t="shared" si="3418"/>
        <v/>
      </c>
      <c r="BE1987" s="250"/>
      <c r="BF1987" s="15"/>
      <c r="BG1987" s="9"/>
      <c r="BH1987" s="9" t="str">
        <f t="shared" si="3419"/>
        <v/>
      </c>
      <c r="BI1987" s="73"/>
      <c r="BJ1987" s="9" t="str">
        <f t="shared" si="3420"/>
        <v/>
      </c>
      <c r="BK1987" s="9"/>
      <c r="BL1987" s="9" t="str">
        <f t="shared" si="3421"/>
        <v/>
      </c>
      <c r="BM1987" s="9"/>
      <c r="BN1987" s="9"/>
      <c r="BO1987" s="9" t="str">
        <f t="shared" si="3422"/>
        <v/>
      </c>
      <c r="BP1987" s="10" t="str">
        <f t="shared" si="3423"/>
        <v/>
      </c>
      <c r="BQ1987" s="7"/>
      <c r="BS1987" s="250"/>
      <c r="BT1987" s="15"/>
      <c r="BU1987" s="9"/>
      <c r="BV1987" s="9" t="str">
        <f t="shared" si="3424"/>
        <v/>
      </c>
      <c r="BW1987" s="9"/>
      <c r="BX1987" s="9" t="str">
        <f t="shared" si="3425"/>
        <v/>
      </c>
      <c r="BY1987" s="9"/>
      <c r="BZ1987" s="9" t="str">
        <f t="shared" si="3426"/>
        <v/>
      </c>
      <c r="CA1987" s="9"/>
      <c r="CB1987" s="9"/>
      <c r="CC1987" s="9"/>
      <c r="CD1987" s="9" t="str">
        <f t="shared" si="3427"/>
        <v/>
      </c>
      <c r="CE1987" s="10" t="str">
        <f t="shared" si="3428"/>
        <v/>
      </c>
      <c r="CF1987" s="7"/>
      <c r="CH1987" s="15"/>
      <c r="CI1987" s="9"/>
      <c r="CJ1987" s="9" t="str">
        <f t="shared" si="3434"/>
        <v/>
      </c>
      <c r="CK1987" s="9"/>
      <c r="CL1987" s="9" t="str">
        <f t="shared" si="3435"/>
        <v/>
      </c>
      <c r="CM1987" s="9"/>
      <c r="CN1987" s="9" t="str">
        <f t="shared" si="3436"/>
        <v/>
      </c>
      <c r="CO1987" s="9"/>
      <c r="CP1987" s="9"/>
      <c r="CQ1987" s="9"/>
      <c r="CR1987" s="9" t="str">
        <f t="shared" si="3437"/>
        <v/>
      </c>
      <c r="CS1987" s="10" t="str">
        <f t="shared" si="3438"/>
        <v/>
      </c>
      <c r="CT1987" s="7"/>
    </row>
    <row r="1988" spans="1:113" ht="15" customHeight="1">
      <c r="A1988" s="250"/>
      <c r="B1988" s="250"/>
      <c r="C1988" s="13"/>
      <c r="D1988" s="250"/>
      <c r="E1988" s="250"/>
      <c r="G1988" s="14"/>
      <c r="H1988" s="250"/>
      <c r="I1988" s="250"/>
      <c r="J1988" s="33"/>
      <c r="K1988" s="250"/>
      <c r="L1988" s="250"/>
      <c r="M1988" s="250"/>
      <c r="N1988" s="250"/>
      <c r="O1988" s="250"/>
      <c r="P1988" s="250"/>
      <c r="Q1988" s="13"/>
      <c r="R1988" s="250"/>
      <c r="S1988" s="250"/>
      <c r="U1988" s="14"/>
      <c r="V1988" s="250"/>
      <c r="W1988" s="250"/>
      <c r="X1988" s="33"/>
      <c r="Y1988" s="250"/>
      <c r="Z1988" s="250"/>
      <c r="AA1988" s="250"/>
      <c r="AC1988" s="277"/>
      <c r="AD1988" s="250"/>
      <c r="AE1988" s="13"/>
      <c r="AF1988" s="250"/>
      <c r="AG1988" s="250"/>
      <c r="AI1988" s="14"/>
      <c r="AJ1988" s="250"/>
      <c r="AK1988" s="250"/>
      <c r="AL1988" s="33"/>
      <c r="AM1988" s="250"/>
      <c r="AN1988" s="250"/>
      <c r="AO1988" s="250"/>
      <c r="AP1988" s="250"/>
      <c r="AQ1988" s="250"/>
      <c r="AR1988" s="15"/>
      <c r="AS1988" s="9"/>
      <c r="AT1988" s="9" t="str">
        <f t="shared" si="3414"/>
        <v/>
      </c>
      <c r="AU1988" s="9"/>
      <c r="AV1988" s="9" t="str">
        <f t="shared" si="3415"/>
        <v/>
      </c>
      <c r="AW1988" s="9"/>
      <c r="AX1988" s="9" t="str">
        <f t="shared" si="3416"/>
        <v/>
      </c>
      <c r="AY1988" s="9"/>
      <c r="AZ1988" s="62"/>
      <c r="BA1988" s="9"/>
      <c r="BB1988" s="9" t="str">
        <f t="shared" si="3417"/>
        <v/>
      </c>
      <c r="BC1988" s="10" t="str">
        <f t="shared" si="3418"/>
        <v/>
      </c>
      <c r="BE1988" s="250"/>
      <c r="BF1988" s="15"/>
      <c r="BG1988" s="9"/>
      <c r="BH1988" s="9" t="str">
        <f t="shared" si="3419"/>
        <v/>
      </c>
      <c r="BI1988" s="73"/>
      <c r="BJ1988" s="9" t="str">
        <f t="shared" si="3420"/>
        <v/>
      </c>
      <c r="BK1988" s="9"/>
      <c r="BL1988" s="9" t="str">
        <f t="shared" si="3421"/>
        <v/>
      </c>
      <c r="BM1988" s="9"/>
      <c r="BN1988" s="9"/>
      <c r="BO1988" s="9" t="str">
        <f t="shared" si="3422"/>
        <v/>
      </c>
      <c r="BP1988" s="10" t="str">
        <f t="shared" si="3423"/>
        <v/>
      </c>
      <c r="BQ1988" s="7"/>
      <c r="BS1988" s="250"/>
      <c r="BT1988" s="15"/>
      <c r="BU1988" s="9"/>
      <c r="BV1988" s="9" t="str">
        <f t="shared" si="3424"/>
        <v/>
      </c>
      <c r="BW1988" s="9"/>
      <c r="BX1988" s="9" t="str">
        <f t="shared" si="3425"/>
        <v/>
      </c>
      <c r="BY1988" s="9"/>
      <c r="BZ1988" s="9" t="str">
        <f t="shared" si="3426"/>
        <v/>
      </c>
      <c r="CA1988" s="9"/>
      <c r="CB1988" s="9"/>
      <c r="CC1988" s="9"/>
      <c r="CD1988" s="9" t="str">
        <f t="shared" si="3427"/>
        <v/>
      </c>
      <c r="CE1988" s="10" t="str">
        <f t="shared" si="3428"/>
        <v/>
      </c>
      <c r="CF1988" s="7"/>
      <c r="CH1988" s="15"/>
      <c r="CI1988" s="9"/>
      <c r="CJ1988" s="9" t="str">
        <f t="shared" si="3434"/>
        <v/>
      </c>
      <c r="CK1988" s="9"/>
      <c r="CL1988" s="9" t="str">
        <f t="shared" si="3435"/>
        <v/>
      </c>
      <c r="CM1988" s="9"/>
      <c r="CN1988" s="9" t="str">
        <f t="shared" si="3436"/>
        <v/>
      </c>
      <c r="CO1988" s="9"/>
      <c r="CP1988" s="9"/>
      <c r="CQ1988" s="9"/>
      <c r="CR1988" s="9" t="str">
        <f t="shared" si="3437"/>
        <v/>
      </c>
      <c r="CS1988" s="10" t="str">
        <f t="shared" si="3438"/>
        <v/>
      </c>
      <c r="CT1988" s="7"/>
    </row>
    <row r="1989" spans="1:113" ht="15" customHeight="1">
      <c r="A1989" s="250"/>
      <c r="B1989" s="250"/>
      <c r="C1989" s="13"/>
      <c r="D1989" s="250"/>
      <c r="E1989" s="250"/>
      <c r="G1989" s="14"/>
      <c r="H1989" s="250"/>
      <c r="I1989" s="250"/>
      <c r="J1989" s="33"/>
      <c r="K1989" s="250"/>
      <c r="L1989" s="250"/>
      <c r="M1989" s="250"/>
      <c r="N1989" s="250"/>
      <c r="O1989" s="250"/>
      <c r="P1989" s="250"/>
      <c r="Q1989" s="13"/>
      <c r="R1989" s="250"/>
      <c r="S1989" s="250"/>
      <c r="U1989" s="14"/>
      <c r="V1989" s="250"/>
      <c r="W1989" s="250"/>
      <c r="X1989" s="33"/>
      <c r="Y1989" s="250"/>
      <c r="Z1989" s="250"/>
      <c r="AA1989" s="250"/>
      <c r="AC1989" s="277"/>
      <c r="AD1989" s="250"/>
      <c r="AE1989" s="13"/>
      <c r="AF1989" s="250"/>
      <c r="AG1989" s="250"/>
      <c r="AI1989" s="14"/>
      <c r="AJ1989" s="250"/>
      <c r="AK1989" s="250"/>
      <c r="AL1989" s="33"/>
      <c r="AM1989" s="250"/>
      <c r="AN1989" s="250"/>
      <c r="AO1989" s="250"/>
      <c r="AP1989" s="250"/>
      <c r="AQ1989" s="250"/>
      <c r="AR1989" s="15"/>
      <c r="AS1989" s="9"/>
      <c r="AT1989" s="9" t="str">
        <f t="shared" si="3414"/>
        <v/>
      </c>
      <c r="AU1989" s="9"/>
      <c r="AV1989" s="9" t="str">
        <f t="shared" si="3415"/>
        <v/>
      </c>
      <c r="AW1989" s="9"/>
      <c r="AX1989" s="9" t="str">
        <f t="shared" si="3416"/>
        <v/>
      </c>
      <c r="AY1989" s="9"/>
      <c r="AZ1989" s="62"/>
      <c r="BA1989" s="9"/>
      <c r="BB1989" s="9" t="str">
        <f t="shared" si="3417"/>
        <v/>
      </c>
      <c r="BC1989" s="10" t="str">
        <f t="shared" si="3418"/>
        <v/>
      </c>
      <c r="BE1989" s="250"/>
      <c r="BF1989" s="15"/>
      <c r="BG1989" s="9"/>
      <c r="BH1989" s="9" t="str">
        <f t="shared" si="3419"/>
        <v/>
      </c>
      <c r="BI1989" s="73"/>
      <c r="BJ1989" s="9" t="str">
        <f t="shared" si="3420"/>
        <v/>
      </c>
      <c r="BK1989" s="9"/>
      <c r="BL1989" s="9" t="str">
        <f t="shared" si="3421"/>
        <v/>
      </c>
      <c r="BM1989" s="9"/>
      <c r="BN1989" s="9"/>
      <c r="BO1989" s="9" t="str">
        <f t="shared" si="3422"/>
        <v/>
      </c>
      <c r="BP1989" s="10" t="str">
        <f t="shared" si="3423"/>
        <v/>
      </c>
      <c r="BQ1989" s="7"/>
      <c r="BS1989" s="250"/>
      <c r="BT1989" s="15"/>
      <c r="BU1989" s="9"/>
      <c r="BV1989" s="9" t="str">
        <f t="shared" si="3424"/>
        <v/>
      </c>
      <c r="BW1989" s="9"/>
      <c r="BX1989" s="9" t="str">
        <f t="shared" si="3425"/>
        <v/>
      </c>
      <c r="BY1989" s="9"/>
      <c r="BZ1989" s="9" t="str">
        <f t="shared" si="3426"/>
        <v/>
      </c>
      <c r="CA1989" s="9"/>
      <c r="CB1989" s="9"/>
      <c r="CC1989" s="9"/>
      <c r="CD1989" s="9" t="str">
        <f t="shared" si="3427"/>
        <v/>
      </c>
      <c r="CE1989" s="10" t="str">
        <f t="shared" si="3428"/>
        <v/>
      </c>
      <c r="CF1989" s="7"/>
      <c r="CH1989" s="15"/>
      <c r="CI1989" s="9"/>
      <c r="CJ1989" s="9" t="str">
        <f t="shared" si="3434"/>
        <v/>
      </c>
      <c r="CK1989" s="9"/>
      <c r="CL1989" s="9" t="str">
        <f t="shared" si="3435"/>
        <v/>
      </c>
      <c r="CM1989" s="9"/>
      <c r="CN1989" s="9" t="str">
        <f t="shared" si="3436"/>
        <v/>
      </c>
      <c r="CO1989" s="9"/>
      <c r="CP1989" s="9"/>
      <c r="CQ1989" s="9"/>
      <c r="CR1989" s="9" t="str">
        <f t="shared" si="3437"/>
        <v/>
      </c>
      <c r="CS1989" s="10" t="str">
        <f t="shared" si="3438"/>
        <v/>
      </c>
      <c r="CT1989" s="7"/>
    </row>
    <row r="1990" spans="1:113" ht="15" customHeight="1">
      <c r="A1990" s="250"/>
      <c r="B1990" s="250"/>
      <c r="C1990" s="13"/>
      <c r="D1990" s="250"/>
      <c r="E1990" s="250"/>
      <c r="G1990" s="14"/>
      <c r="H1990" s="250"/>
      <c r="I1990" s="250"/>
      <c r="J1990" s="33"/>
      <c r="K1990" s="250"/>
      <c r="L1990" s="250"/>
      <c r="M1990" s="250"/>
      <c r="N1990" s="250"/>
      <c r="O1990" s="250"/>
      <c r="P1990" s="250"/>
      <c r="Q1990" s="13"/>
      <c r="R1990" s="250"/>
      <c r="S1990" s="250"/>
      <c r="U1990" s="14"/>
      <c r="V1990" s="250"/>
      <c r="W1990" s="250"/>
      <c r="X1990" s="33"/>
      <c r="Y1990" s="250"/>
      <c r="Z1990" s="250"/>
      <c r="AA1990" s="250"/>
      <c r="AC1990" s="277"/>
      <c r="AD1990" s="250"/>
      <c r="AE1990" s="13"/>
      <c r="AF1990" s="250"/>
      <c r="AG1990" s="250"/>
      <c r="AI1990" s="14"/>
      <c r="AJ1990" s="250"/>
      <c r="AK1990" s="250"/>
      <c r="AL1990" s="33"/>
      <c r="AM1990" s="250"/>
      <c r="AN1990" s="250"/>
      <c r="AO1990" s="250"/>
      <c r="AP1990" s="250"/>
      <c r="AQ1990" s="250"/>
      <c r="AR1990" s="15"/>
      <c r="AS1990" s="9"/>
      <c r="AT1990" s="9" t="str">
        <f t="shared" si="3414"/>
        <v/>
      </c>
      <c r="AU1990" s="9"/>
      <c r="AV1990" s="9" t="str">
        <f t="shared" si="3415"/>
        <v/>
      </c>
      <c r="AW1990" s="9"/>
      <c r="AX1990" s="9" t="str">
        <f t="shared" si="3416"/>
        <v/>
      </c>
      <c r="AY1990" s="9"/>
      <c r="AZ1990" s="62"/>
      <c r="BA1990" s="9"/>
      <c r="BB1990" s="9" t="str">
        <f t="shared" si="3417"/>
        <v/>
      </c>
      <c r="BC1990" s="10" t="str">
        <f t="shared" si="3418"/>
        <v/>
      </c>
      <c r="BE1990" s="250"/>
      <c r="BF1990" s="15"/>
      <c r="BG1990" s="9"/>
      <c r="BH1990" s="9" t="str">
        <f t="shared" si="3419"/>
        <v/>
      </c>
      <c r="BI1990" s="73"/>
      <c r="BJ1990" s="9" t="str">
        <f t="shared" si="3420"/>
        <v/>
      </c>
      <c r="BK1990" s="9"/>
      <c r="BL1990" s="9" t="str">
        <f t="shared" si="3421"/>
        <v/>
      </c>
      <c r="BM1990" s="9"/>
      <c r="BN1990" s="9"/>
      <c r="BO1990" s="9" t="str">
        <f t="shared" si="3422"/>
        <v/>
      </c>
      <c r="BP1990" s="10" t="str">
        <f t="shared" si="3423"/>
        <v/>
      </c>
      <c r="BQ1990" s="7"/>
      <c r="BS1990" s="250"/>
      <c r="BT1990" s="15"/>
      <c r="BU1990" s="9"/>
      <c r="BV1990" s="9" t="str">
        <f t="shared" si="3424"/>
        <v/>
      </c>
      <c r="BW1990" s="9"/>
      <c r="BX1990" s="9" t="str">
        <f t="shared" si="3425"/>
        <v/>
      </c>
      <c r="BY1990" s="9"/>
      <c r="BZ1990" s="9" t="str">
        <f t="shared" si="3426"/>
        <v/>
      </c>
      <c r="CA1990" s="9"/>
      <c r="CB1990" s="9"/>
      <c r="CC1990" s="9"/>
      <c r="CD1990" s="9" t="str">
        <f t="shared" si="3427"/>
        <v/>
      </c>
      <c r="CE1990" s="10" t="str">
        <f t="shared" si="3428"/>
        <v/>
      </c>
      <c r="CF1990" s="7"/>
      <c r="CH1990" s="15"/>
      <c r="CI1990" s="9"/>
      <c r="CJ1990" s="9" t="str">
        <f t="shared" si="3434"/>
        <v/>
      </c>
      <c r="CK1990" s="9"/>
      <c r="CL1990" s="9" t="str">
        <f t="shared" si="3435"/>
        <v/>
      </c>
      <c r="CM1990" s="9"/>
      <c r="CN1990" s="9" t="str">
        <f t="shared" si="3436"/>
        <v/>
      </c>
      <c r="CO1990" s="9"/>
      <c r="CP1990" s="9"/>
      <c r="CQ1990" s="9"/>
      <c r="CR1990" s="9" t="str">
        <f t="shared" si="3437"/>
        <v/>
      </c>
      <c r="CS1990" s="10" t="str">
        <f t="shared" si="3438"/>
        <v/>
      </c>
      <c r="CT1990" s="7"/>
    </row>
    <row r="1991" spans="1:113" ht="15" customHeight="1">
      <c r="A1991" s="250"/>
      <c r="B1991" s="250"/>
      <c r="C1991" s="13"/>
      <c r="D1991" s="250"/>
      <c r="E1991" s="250"/>
      <c r="G1991" s="14"/>
      <c r="H1991" s="250"/>
      <c r="I1991" s="250"/>
      <c r="J1991" s="33"/>
      <c r="K1991" s="250"/>
      <c r="L1991" s="250"/>
      <c r="M1991" s="250"/>
      <c r="N1991" s="250"/>
      <c r="O1991" s="250"/>
      <c r="P1991" s="250"/>
      <c r="Q1991" s="13"/>
      <c r="R1991" s="250"/>
      <c r="S1991" s="250"/>
      <c r="U1991" s="14"/>
      <c r="V1991" s="250"/>
      <c r="W1991" s="250"/>
      <c r="X1991" s="33"/>
      <c r="Y1991" s="250"/>
      <c r="Z1991" s="250"/>
      <c r="AA1991" s="250"/>
      <c r="AC1991" s="277"/>
      <c r="AD1991" s="250"/>
      <c r="AE1991" s="13"/>
      <c r="AF1991" s="250"/>
      <c r="AG1991" s="250"/>
      <c r="AI1991" s="14"/>
      <c r="AJ1991" s="250"/>
      <c r="AK1991" s="250"/>
      <c r="AL1991" s="33"/>
      <c r="AM1991" s="250"/>
      <c r="AN1991" s="250"/>
      <c r="AO1991" s="250"/>
      <c r="AP1991" s="250"/>
      <c r="AQ1991" s="250"/>
      <c r="AR1991" s="15"/>
      <c r="AS1991" s="9"/>
      <c r="AT1991" s="9" t="str">
        <f t="shared" si="3414"/>
        <v/>
      </c>
      <c r="AU1991" s="9"/>
      <c r="AV1991" s="9" t="str">
        <f t="shared" si="3415"/>
        <v/>
      </c>
      <c r="AW1991" s="9"/>
      <c r="AX1991" s="9" t="str">
        <f t="shared" si="3416"/>
        <v/>
      </c>
      <c r="AY1991" s="9"/>
      <c r="AZ1991" s="62"/>
      <c r="BA1991" s="9"/>
      <c r="BB1991" s="9" t="str">
        <f t="shared" si="3417"/>
        <v/>
      </c>
      <c r="BC1991" s="10" t="str">
        <f t="shared" si="3418"/>
        <v/>
      </c>
      <c r="BE1991" s="250"/>
      <c r="BF1991" s="15"/>
      <c r="BG1991" s="9"/>
      <c r="BH1991" s="9" t="str">
        <f t="shared" si="3419"/>
        <v/>
      </c>
      <c r="BI1991" s="73"/>
      <c r="BJ1991" s="9" t="str">
        <f t="shared" si="3420"/>
        <v/>
      </c>
      <c r="BK1991" s="9"/>
      <c r="BL1991" s="9" t="str">
        <f t="shared" si="3421"/>
        <v/>
      </c>
      <c r="BM1991" s="9"/>
      <c r="BN1991" s="9"/>
      <c r="BO1991" s="9" t="str">
        <f t="shared" si="3422"/>
        <v/>
      </c>
      <c r="BP1991" s="10" t="str">
        <f t="shared" si="3423"/>
        <v/>
      </c>
      <c r="BQ1991" s="7"/>
      <c r="BS1991" s="250"/>
      <c r="BT1991" s="15"/>
      <c r="BU1991" s="9"/>
      <c r="BV1991" s="9" t="str">
        <f t="shared" si="3424"/>
        <v/>
      </c>
      <c r="BW1991" s="9"/>
      <c r="BX1991" s="9" t="str">
        <f t="shared" si="3425"/>
        <v/>
      </c>
      <c r="BY1991" s="9"/>
      <c r="BZ1991" s="9" t="str">
        <f t="shared" si="3426"/>
        <v/>
      </c>
      <c r="CA1991" s="9"/>
      <c r="CB1991" s="9"/>
      <c r="CC1991" s="9"/>
      <c r="CD1991" s="9" t="str">
        <f t="shared" si="3427"/>
        <v/>
      </c>
      <c r="CE1991" s="10" t="str">
        <f t="shared" si="3428"/>
        <v/>
      </c>
      <c r="CF1991" s="7"/>
      <c r="CH1991" s="15"/>
      <c r="CI1991" s="9"/>
      <c r="CJ1991" s="9" t="str">
        <f t="shared" si="3434"/>
        <v/>
      </c>
      <c r="CK1991" s="9"/>
      <c r="CL1991" s="9" t="str">
        <f t="shared" si="3435"/>
        <v/>
      </c>
      <c r="CM1991" s="9"/>
      <c r="CN1991" s="9" t="str">
        <f t="shared" si="3436"/>
        <v/>
      </c>
      <c r="CO1991" s="9"/>
      <c r="CP1991" s="9"/>
      <c r="CQ1991" s="9"/>
      <c r="CR1991" s="9" t="str">
        <f t="shared" si="3437"/>
        <v/>
      </c>
      <c r="CS1991" s="10" t="str">
        <f t="shared" si="3438"/>
        <v/>
      </c>
      <c r="CT1991" s="7"/>
    </row>
    <row r="1992" spans="1:113" ht="15" customHeight="1">
      <c r="A1992" s="250"/>
      <c r="B1992" s="250"/>
      <c r="C1992" s="13"/>
      <c r="D1992" s="250"/>
      <c r="E1992" s="250"/>
      <c r="G1992" s="14"/>
      <c r="H1992" s="250"/>
      <c r="I1992" s="250"/>
      <c r="J1992" s="33"/>
      <c r="K1992" s="250"/>
      <c r="L1992" s="250"/>
      <c r="M1992" s="250"/>
      <c r="N1992" s="250"/>
      <c r="O1992" s="250"/>
      <c r="P1992" s="250"/>
      <c r="Q1992" s="13"/>
      <c r="R1992" s="250"/>
      <c r="S1992" s="250"/>
      <c r="U1992" s="14"/>
      <c r="V1992" s="250"/>
      <c r="W1992" s="250"/>
      <c r="X1992" s="33"/>
      <c r="Y1992" s="250"/>
      <c r="Z1992" s="250"/>
      <c r="AA1992" s="250"/>
      <c r="AC1992" s="277"/>
      <c r="AD1992" s="250"/>
      <c r="AE1992" s="13"/>
      <c r="AF1992" s="250"/>
      <c r="AG1992" s="250"/>
      <c r="AI1992" s="14"/>
      <c r="AJ1992" s="250"/>
      <c r="AK1992" s="250"/>
      <c r="AL1992" s="33"/>
      <c r="AM1992" s="250"/>
      <c r="AN1992" s="250"/>
      <c r="AO1992" s="250"/>
      <c r="AP1992" s="250"/>
      <c r="AQ1992" s="250"/>
      <c r="AR1992" s="15"/>
      <c r="AS1992" s="9"/>
      <c r="AT1992" s="9" t="str">
        <f t="shared" si="3414"/>
        <v/>
      </c>
      <c r="AU1992" s="9"/>
      <c r="AV1992" s="9" t="str">
        <f t="shared" si="3415"/>
        <v/>
      </c>
      <c r="AW1992" s="9"/>
      <c r="AX1992" s="9" t="str">
        <f t="shared" si="3416"/>
        <v/>
      </c>
      <c r="AY1992" s="9"/>
      <c r="AZ1992" s="62"/>
      <c r="BA1992" s="9"/>
      <c r="BB1992" s="9" t="str">
        <f t="shared" si="3417"/>
        <v/>
      </c>
      <c r="BC1992" s="10" t="str">
        <f t="shared" si="3418"/>
        <v/>
      </c>
      <c r="BE1992" s="250"/>
      <c r="BF1992" s="15"/>
      <c r="BG1992" s="9"/>
      <c r="BH1992" s="9" t="str">
        <f t="shared" si="3419"/>
        <v/>
      </c>
      <c r="BI1992" s="73"/>
      <c r="BJ1992" s="9" t="str">
        <f t="shared" si="3420"/>
        <v/>
      </c>
      <c r="BK1992" s="9"/>
      <c r="BL1992" s="9" t="str">
        <f t="shared" si="3421"/>
        <v/>
      </c>
      <c r="BM1992" s="9"/>
      <c r="BN1992" s="9"/>
      <c r="BO1992" s="9" t="str">
        <f t="shared" si="3422"/>
        <v/>
      </c>
      <c r="BP1992" s="10" t="str">
        <f t="shared" si="3423"/>
        <v/>
      </c>
      <c r="BQ1992" s="7"/>
      <c r="BS1992" s="250"/>
      <c r="BT1992" s="15"/>
      <c r="BU1992" s="9"/>
      <c r="BV1992" s="9" t="str">
        <f t="shared" si="3424"/>
        <v/>
      </c>
      <c r="BW1992" s="9"/>
      <c r="BX1992" s="9" t="str">
        <f t="shared" si="3425"/>
        <v/>
      </c>
      <c r="BY1992" s="9"/>
      <c r="BZ1992" s="9" t="str">
        <f t="shared" si="3426"/>
        <v/>
      </c>
      <c r="CA1992" s="9"/>
      <c r="CB1992" s="9"/>
      <c r="CC1992" s="9"/>
      <c r="CD1992" s="9" t="str">
        <f t="shared" si="3427"/>
        <v/>
      </c>
      <c r="CE1992" s="10" t="str">
        <f t="shared" si="3428"/>
        <v/>
      </c>
      <c r="CF1992" s="7"/>
      <c r="CH1992" s="15"/>
      <c r="CI1992" s="9"/>
      <c r="CJ1992" s="9" t="str">
        <f t="shared" si="3434"/>
        <v/>
      </c>
      <c r="CK1992" s="9"/>
      <c r="CL1992" s="9" t="str">
        <f t="shared" si="3435"/>
        <v/>
      </c>
      <c r="CM1992" s="9"/>
      <c r="CN1992" s="9" t="str">
        <f t="shared" si="3436"/>
        <v/>
      </c>
      <c r="CO1992" s="9"/>
      <c r="CP1992" s="9"/>
      <c r="CQ1992" s="9"/>
      <c r="CR1992" s="9" t="str">
        <f t="shared" si="3437"/>
        <v/>
      </c>
      <c r="CS1992" s="10" t="str">
        <f t="shared" si="3438"/>
        <v/>
      </c>
      <c r="CT1992" s="7"/>
    </row>
    <row r="1993" spans="1:113" ht="15" customHeight="1">
      <c r="A1993" s="250"/>
      <c r="B1993" s="250"/>
      <c r="C1993" s="13"/>
      <c r="D1993" s="250"/>
      <c r="E1993" s="250"/>
      <c r="G1993" s="14"/>
      <c r="H1993" s="250"/>
      <c r="I1993" s="250"/>
      <c r="J1993" s="33"/>
      <c r="K1993" s="250"/>
      <c r="L1993" s="250"/>
      <c r="M1993" s="250"/>
      <c r="N1993" s="250"/>
      <c r="O1993" s="250"/>
      <c r="P1993" s="250"/>
      <c r="Q1993" s="13"/>
      <c r="R1993" s="250"/>
      <c r="S1993" s="250"/>
      <c r="U1993" s="14"/>
      <c r="V1993" s="250"/>
      <c r="W1993" s="250"/>
      <c r="X1993" s="33"/>
      <c r="Y1993" s="250"/>
      <c r="Z1993" s="250"/>
      <c r="AA1993" s="250"/>
      <c r="AC1993" s="277"/>
      <c r="AD1993" s="250"/>
      <c r="AE1993" s="13"/>
      <c r="AF1993" s="250"/>
      <c r="AG1993" s="250"/>
      <c r="AI1993" s="14"/>
      <c r="AJ1993" s="250"/>
      <c r="AK1993" s="250"/>
      <c r="AL1993" s="33"/>
      <c r="AM1993" s="250"/>
      <c r="AN1993" s="250"/>
      <c r="AO1993" s="250"/>
      <c r="AP1993" s="250"/>
      <c r="AQ1993" s="250"/>
      <c r="AR1993" s="15"/>
      <c r="AS1993" s="9"/>
      <c r="AT1993" s="9" t="str">
        <f t="shared" si="3414"/>
        <v/>
      </c>
      <c r="AU1993" s="9"/>
      <c r="AV1993" s="9" t="str">
        <f t="shared" si="3415"/>
        <v/>
      </c>
      <c r="AW1993" s="9"/>
      <c r="AX1993" s="9" t="str">
        <f t="shared" si="3416"/>
        <v/>
      </c>
      <c r="AY1993" s="9"/>
      <c r="AZ1993" s="62"/>
      <c r="BA1993" s="9"/>
      <c r="BB1993" s="9" t="str">
        <f t="shared" si="3417"/>
        <v/>
      </c>
      <c r="BC1993" s="10" t="str">
        <f t="shared" si="3418"/>
        <v/>
      </c>
      <c r="BE1993" s="250"/>
      <c r="BF1993" s="15"/>
      <c r="BG1993" s="9"/>
      <c r="BH1993" s="9" t="str">
        <f t="shared" si="3419"/>
        <v/>
      </c>
      <c r="BI1993" s="73"/>
      <c r="BJ1993" s="9" t="str">
        <f t="shared" si="3420"/>
        <v/>
      </c>
      <c r="BK1993" s="9"/>
      <c r="BL1993" s="9" t="str">
        <f t="shared" si="3421"/>
        <v/>
      </c>
      <c r="BM1993" s="9"/>
      <c r="BN1993" s="9"/>
      <c r="BO1993" s="9" t="str">
        <f t="shared" si="3422"/>
        <v/>
      </c>
      <c r="BP1993" s="10" t="str">
        <f t="shared" si="3423"/>
        <v/>
      </c>
      <c r="BQ1993" s="7"/>
      <c r="BS1993" s="250"/>
      <c r="BT1993" s="15"/>
      <c r="BU1993" s="9"/>
      <c r="BV1993" s="9" t="str">
        <f t="shared" si="3424"/>
        <v/>
      </c>
      <c r="BW1993" s="9"/>
      <c r="BX1993" s="9" t="str">
        <f t="shared" si="3425"/>
        <v/>
      </c>
      <c r="BY1993" s="9"/>
      <c r="BZ1993" s="9" t="str">
        <f t="shared" si="3426"/>
        <v/>
      </c>
      <c r="CA1993" s="9"/>
      <c r="CB1993" s="9"/>
      <c r="CC1993" s="9"/>
      <c r="CD1993" s="9" t="str">
        <f t="shared" si="3427"/>
        <v/>
      </c>
      <c r="CE1993" s="10" t="str">
        <f t="shared" si="3428"/>
        <v/>
      </c>
      <c r="CF1993" s="7"/>
      <c r="CH1993" s="15"/>
      <c r="CI1993" s="9"/>
      <c r="CJ1993" s="9" t="str">
        <f t="shared" si="3434"/>
        <v/>
      </c>
      <c r="CK1993" s="9"/>
      <c r="CL1993" s="9" t="str">
        <f t="shared" si="3435"/>
        <v/>
      </c>
      <c r="CM1993" s="9"/>
      <c r="CN1993" s="9" t="str">
        <f t="shared" si="3436"/>
        <v/>
      </c>
      <c r="CO1993" s="9"/>
      <c r="CP1993" s="9"/>
      <c r="CQ1993" s="9"/>
      <c r="CR1993" s="9" t="str">
        <f t="shared" si="3437"/>
        <v/>
      </c>
      <c r="CS1993" s="10" t="str">
        <f t="shared" si="3438"/>
        <v/>
      </c>
      <c r="CT1993" s="7"/>
    </row>
    <row r="1994" spans="1:113" ht="15" customHeight="1">
      <c r="A1994" s="250"/>
      <c r="B1994" s="250"/>
      <c r="C1994" s="13"/>
      <c r="D1994" s="250"/>
      <c r="E1994" s="250"/>
      <c r="G1994" s="14"/>
      <c r="H1994" s="250"/>
      <c r="I1994" s="250"/>
      <c r="J1994" s="33"/>
      <c r="K1994" s="250"/>
      <c r="L1994" s="250"/>
      <c r="M1994" s="250"/>
      <c r="N1994" s="250"/>
      <c r="O1994" s="250"/>
      <c r="P1994" s="250"/>
      <c r="Q1994" s="13"/>
      <c r="R1994" s="250"/>
      <c r="S1994" s="250"/>
      <c r="U1994" s="14"/>
      <c r="V1994" s="250"/>
      <c r="W1994" s="250"/>
      <c r="X1994" s="33"/>
      <c r="Y1994" s="250"/>
      <c r="Z1994" s="250"/>
      <c r="AA1994" s="250"/>
      <c r="AC1994" s="277"/>
      <c r="AD1994" s="250"/>
      <c r="AE1994" s="13"/>
      <c r="AF1994" s="250"/>
      <c r="AG1994" s="250"/>
      <c r="AI1994" s="14"/>
      <c r="AJ1994" s="250"/>
      <c r="AK1994" s="250"/>
      <c r="AL1994" s="33"/>
      <c r="AM1994" s="250"/>
      <c r="AN1994" s="250"/>
      <c r="AO1994" s="250"/>
      <c r="AP1994" s="250"/>
      <c r="AQ1994" s="250"/>
      <c r="AR1994" s="15"/>
      <c r="AS1994" s="9"/>
      <c r="AT1994" s="9" t="str">
        <f t="shared" si="3414"/>
        <v/>
      </c>
      <c r="AU1994" s="9"/>
      <c r="AV1994" s="9" t="str">
        <f t="shared" si="3415"/>
        <v/>
      </c>
      <c r="AW1994" s="9"/>
      <c r="AX1994" s="9" t="str">
        <f t="shared" si="3416"/>
        <v/>
      </c>
      <c r="AY1994" s="9"/>
      <c r="AZ1994" s="62"/>
      <c r="BA1994" s="9"/>
      <c r="BB1994" s="9" t="str">
        <f t="shared" si="3417"/>
        <v/>
      </c>
      <c r="BC1994" s="10" t="str">
        <f t="shared" si="3418"/>
        <v/>
      </c>
      <c r="BD1994" s="7"/>
      <c r="BE1994" s="250"/>
      <c r="BF1994" s="15"/>
      <c r="BG1994" s="9"/>
      <c r="BH1994" s="9" t="str">
        <f t="shared" si="3419"/>
        <v/>
      </c>
      <c r="BI1994" s="73"/>
      <c r="BJ1994" s="9" t="str">
        <f t="shared" si="3420"/>
        <v/>
      </c>
      <c r="BK1994" s="9"/>
      <c r="BL1994" s="9" t="str">
        <f t="shared" si="3421"/>
        <v/>
      </c>
      <c r="BM1994" s="9"/>
      <c r="BN1994" s="9"/>
      <c r="BO1994" s="9" t="str">
        <f t="shared" si="3422"/>
        <v/>
      </c>
      <c r="BP1994" s="10" t="str">
        <f t="shared" si="3423"/>
        <v/>
      </c>
      <c r="BQ1994" s="7"/>
      <c r="BS1994" s="250"/>
      <c r="BT1994" s="15"/>
      <c r="BU1994" s="9"/>
      <c r="BV1994" s="9" t="str">
        <f t="shared" si="3424"/>
        <v/>
      </c>
      <c r="BW1994" s="9"/>
      <c r="BX1994" s="9" t="str">
        <f t="shared" si="3425"/>
        <v/>
      </c>
      <c r="BY1994" s="9"/>
      <c r="BZ1994" s="9" t="str">
        <f t="shared" si="3426"/>
        <v/>
      </c>
      <c r="CA1994" s="9"/>
      <c r="CB1994" s="9"/>
      <c r="CC1994" s="9"/>
      <c r="CD1994" s="9" t="str">
        <f t="shared" si="3427"/>
        <v/>
      </c>
      <c r="CE1994" s="10" t="str">
        <f t="shared" si="3428"/>
        <v/>
      </c>
      <c r="CF1994" s="7"/>
      <c r="CH1994" s="15"/>
      <c r="CI1994" s="9"/>
      <c r="CJ1994" s="9" t="str">
        <f t="shared" si="3434"/>
        <v/>
      </c>
      <c r="CK1994" s="9"/>
      <c r="CL1994" s="9" t="str">
        <f t="shared" si="3435"/>
        <v/>
      </c>
      <c r="CM1994" s="9"/>
      <c r="CN1994" s="9" t="str">
        <f t="shared" si="3436"/>
        <v/>
      </c>
      <c r="CO1994" s="9"/>
      <c r="CP1994" s="9"/>
      <c r="CQ1994" s="9"/>
      <c r="CR1994" s="9" t="str">
        <f t="shared" si="3437"/>
        <v/>
      </c>
      <c r="CS1994" s="10" t="str">
        <f t="shared" si="3438"/>
        <v/>
      </c>
      <c r="CT1994" s="7"/>
      <c r="CU1994" s="250"/>
      <c r="CV1994" s="250"/>
      <c r="CW1994" s="250"/>
      <c r="CX1994" s="250"/>
      <c r="CY1994" s="13"/>
      <c r="CZ1994" s="250"/>
      <c r="DI1994" s="250"/>
    </row>
    <row r="1995" spans="1:113" ht="15" customHeight="1">
      <c r="A1995" s="250"/>
      <c r="B1995" s="250"/>
      <c r="C1995" s="13"/>
      <c r="D1995" s="250"/>
      <c r="E1995" s="250"/>
      <c r="G1995" s="14"/>
      <c r="H1995" s="250"/>
      <c r="I1995" s="250"/>
      <c r="J1995" s="33"/>
      <c r="K1995" s="250"/>
      <c r="L1995" s="250"/>
      <c r="M1995" s="250"/>
      <c r="N1995" s="250"/>
      <c r="O1995" s="250"/>
      <c r="P1995" s="250"/>
      <c r="Q1995" s="13"/>
      <c r="R1995" s="250"/>
      <c r="S1995" s="250"/>
      <c r="U1995" s="14"/>
      <c r="V1995" s="250"/>
      <c r="W1995" s="250"/>
      <c r="X1995" s="33"/>
      <c r="Y1995" s="250"/>
      <c r="Z1995" s="250"/>
      <c r="AA1995" s="250"/>
      <c r="AC1995" s="277"/>
      <c r="AD1995" s="250"/>
      <c r="AE1995" s="13"/>
      <c r="AF1995" s="250"/>
      <c r="AG1995" s="250"/>
      <c r="AI1995" s="14"/>
      <c r="AJ1995" s="250"/>
      <c r="AK1995" s="250"/>
      <c r="AL1995" s="33"/>
      <c r="AM1995" s="250"/>
      <c r="AN1995" s="250"/>
      <c r="AO1995" s="250"/>
      <c r="AP1995" s="250"/>
      <c r="AQ1995" s="250"/>
      <c r="AR1995" s="15"/>
      <c r="AS1995" s="9"/>
      <c r="AT1995" s="9" t="str">
        <f t="shared" si="3414"/>
        <v/>
      </c>
      <c r="AU1995" s="9"/>
      <c r="AV1995" s="9" t="str">
        <f t="shared" si="3415"/>
        <v/>
      </c>
      <c r="AW1995" s="9"/>
      <c r="AX1995" s="9" t="str">
        <f t="shared" si="3416"/>
        <v/>
      </c>
      <c r="AY1995" s="9"/>
      <c r="AZ1995" s="62"/>
      <c r="BA1995" s="9"/>
      <c r="BB1995" s="9" t="str">
        <f t="shared" si="3417"/>
        <v/>
      </c>
      <c r="BC1995" s="10" t="str">
        <f t="shared" si="3418"/>
        <v/>
      </c>
      <c r="BD1995" s="7"/>
      <c r="BE1995" s="250"/>
      <c r="BF1995" s="15"/>
      <c r="BG1995" s="9"/>
      <c r="BH1995" s="9" t="str">
        <f t="shared" si="3419"/>
        <v/>
      </c>
      <c r="BI1995" s="73"/>
      <c r="BJ1995" s="9" t="str">
        <f t="shared" si="3420"/>
        <v/>
      </c>
      <c r="BK1995" s="9"/>
      <c r="BL1995" s="9" t="str">
        <f t="shared" si="3421"/>
        <v/>
      </c>
      <c r="BM1995" s="9"/>
      <c r="BN1995" s="9"/>
      <c r="BO1995" s="9" t="str">
        <f t="shared" si="3422"/>
        <v/>
      </c>
      <c r="BP1995" s="10" t="str">
        <f t="shared" si="3423"/>
        <v/>
      </c>
      <c r="BQ1995" s="7"/>
      <c r="BS1995" s="250"/>
      <c r="BT1995" s="15"/>
      <c r="BU1995" s="9"/>
      <c r="BV1995" s="9" t="str">
        <f t="shared" si="3424"/>
        <v/>
      </c>
      <c r="BW1995" s="9"/>
      <c r="BX1995" s="9" t="str">
        <f t="shared" si="3425"/>
        <v/>
      </c>
      <c r="BY1995" s="9"/>
      <c r="BZ1995" s="9" t="str">
        <f t="shared" si="3426"/>
        <v/>
      </c>
      <c r="CA1995" s="9"/>
      <c r="CB1995" s="9"/>
      <c r="CC1995" s="9"/>
      <c r="CD1995" s="9" t="str">
        <f t="shared" si="3427"/>
        <v/>
      </c>
      <c r="CE1995" s="10" t="str">
        <f t="shared" si="3428"/>
        <v/>
      </c>
      <c r="CF1995" s="7"/>
      <c r="CH1995" s="15"/>
      <c r="CI1995" s="9"/>
      <c r="CJ1995" s="9" t="str">
        <f t="shared" si="3434"/>
        <v/>
      </c>
      <c r="CK1995" s="9"/>
      <c r="CL1995" s="9" t="str">
        <f t="shared" si="3435"/>
        <v/>
      </c>
      <c r="CM1995" s="9"/>
      <c r="CN1995" s="9" t="str">
        <f t="shared" si="3436"/>
        <v/>
      </c>
      <c r="CO1995" s="9"/>
      <c r="CP1995" s="9"/>
      <c r="CQ1995" s="9"/>
      <c r="CR1995" s="9" t="str">
        <f t="shared" si="3437"/>
        <v/>
      </c>
      <c r="CS1995" s="10" t="str">
        <f t="shared" si="3438"/>
        <v/>
      </c>
      <c r="CT1995" s="7"/>
      <c r="CU1995" s="250"/>
      <c r="CV1995" s="250"/>
      <c r="CW1995" s="250"/>
      <c r="CX1995" s="250"/>
      <c r="CY1995" s="13"/>
      <c r="CZ1995" s="250"/>
      <c r="DI1995" s="250"/>
    </row>
    <row r="1996" spans="1:113" ht="15" customHeight="1">
      <c r="A1996" s="250"/>
      <c r="B1996" s="250"/>
      <c r="C1996" s="13"/>
      <c r="D1996" s="250"/>
      <c r="E1996" s="250"/>
      <c r="G1996" s="14"/>
      <c r="H1996" s="250"/>
      <c r="I1996" s="250"/>
      <c r="J1996" s="33"/>
      <c r="K1996" s="250"/>
      <c r="L1996" s="250"/>
      <c r="M1996" s="250"/>
      <c r="N1996" s="250"/>
      <c r="O1996" s="250"/>
      <c r="P1996" s="250"/>
      <c r="Q1996" s="13"/>
      <c r="R1996" s="250"/>
      <c r="S1996" s="250"/>
      <c r="U1996" s="14"/>
      <c r="V1996" s="250"/>
      <c r="W1996" s="250"/>
      <c r="X1996" s="33"/>
      <c r="Y1996" s="250"/>
      <c r="Z1996" s="250"/>
      <c r="AA1996" s="250"/>
      <c r="AC1996" s="277"/>
      <c r="AD1996" s="250"/>
      <c r="AE1996" s="13"/>
      <c r="AF1996" s="250"/>
      <c r="AG1996" s="250"/>
      <c r="AI1996" s="14"/>
      <c r="AJ1996" s="250"/>
      <c r="AK1996" s="250"/>
      <c r="AL1996" s="33"/>
      <c r="AM1996" s="250"/>
      <c r="AN1996" s="250"/>
      <c r="AO1996" s="250"/>
      <c r="AP1996" s="250"/>
      <c r="AQ1996" s="250"/>
      <c r="AR1996" s="15"/>
      <c r="AS1996" s="9"/>
      <c r="AT1996" s="9" t="str">
        <f t="shared" si="3414"/>
        <v/>
      </c>
      <c r="AU1996" s="9"/>
      <c r="AV1996" s="9" t="str">
        <f t="shared" si="3415"/>
        <v/>
      </c>
      <c r="AW1996" s="9"/>
      <c r="AX1996" s="9" t="str">
        <f t="shared" si="3416"/>
        <v/>
      </c>
      <c r="AY1996" s="9"/>
      <c r="AZ1996" s="62"/>
      <c r="BA1996" s="9"/>
      <c r="BB1996" s="9" t="str">
        <f t="shared" si="3417"/>
        <v/>
      </c>
      <c r="BC1996" s="10" t="str">
        <f t="shared" si="3418"/>
        <v/>
      </c>
      <c r="BD1996" s="7"/>
      <c r="BE1996" s="250"/>
      <c r="BF1996" s="15"/>
      <c r="BG1996" s="9"/>
      <c r="BH1996" s="9" t="str">
        <f t="shared" si="3419"/>
        <v/>
      </c>
      <c r="BI1996" s="73"/>
      <c r="BJ1996" s="9" t="str">
        <f t="shared" si="3420"/>
        <v/>
      </c>
      <c r="BK1996" s="9"/>
      <c r="BL1996" s="9" t="str">
        <f t="shared" si="3421"/>
        <v/>
      </c>
      <c r="BM1996" s="9"/>
      <c r="BN1996" s="9"/>
      <c r="BO1996" s="9" t="str">
        <f t="shared" si="3422"/>
        <v/>
      </c>
      <c r="BP1996" s="10" t="str">
        <f t="shared" si="3423"/>
        <v/>
      </c>
      <c r="BQ1996" s="7"/>
      <c r="BS1996" s="250"/>
      <c r="BT1996" s="15"/>
      <c r="BU1996" s="9"/>
      <c r="BV1996" s="9" t="str">
        <f t="shared" si="3424"/>
        <v/>
      </c>
      <c r="BW1996" s="9"/>
      <c r="BX1996" s="9" t="str">
        <f t="shared" si="3425"/>
        <v/>
      </c>
      <c r="BY1996" s="9"/>
      <c r="BZ1996" s="9" t="str">
        <f t="shared" si="3426"/>
        <v/>
      </c>
      <c r="CA1996" s="9"/>
      <c r="CB1996" s="9"/>
      <c r="CC1996" s="9"/>
      <c r="CD1996" s="9" t="str">
        <f t="shared" si="3427"/>
        <v/>
      </c>
      <c r="CE1996" s="10" t="str">
        <f t="shared" si="3428"/>
        <v/>
      </c>
      <c r="CF1996" s="7"/>
      <c r="CH1996" s="15"/>
      <c r="CI1996" s="9"/>
      <c r="CJ1996" s="9" t="str">
        <f t="shared" si="3434"/>
        <v/>
      </c>
      <c r="CK1996" s="9"/>
      <c r="CL1996" s="9" t="str">
        <f t="shared" si="3435"/>
        <v/>
      </c>
      <c r="CM1996" s="9"/>
      <c r="CN1996" s="9" t="str">
        <f t="shared" si="3436"/>
        <v/>
      </c>
      <c r="CO1996" s="9"/>
      <c r="CP1996" s="9"/>
      <c r="CQ1996" s="9"/>
      <c r="CR1996" s="9" t="str">
        <f t="shared" si="3437"/>
        <v/>
      </c>
      <c r="CS1996" s="10" t="str">
        <f t="shared" si="3438"/>
        <v/>
      </c>
      <c r="CT1996" s="7"/>
      <c r="CU1996" s="250"/>
      <c r="CV1996" s="250"/>
      <c r="CW1996" s="250"/>
      <c r="CX1996" s="250"/>
      <c r="CY1996" s="13"/>
      <c r="CZ1996" s="250"/>
      <c r="DI1996" s="250"/>
    </row>
    <row r="1997" spans="1:113" ht="15" customHeight="1">
      <c r="A1997" s="250"/>
      <c r="B1997" s="250"/>
      <c r="C1997" s="13"/>
      <c r="D1997" s="250"/>
      <c r="E1997" s="250"/>
      <c r="G1997" s="14"/>
      <c r="H1997" s="250"/>
      <c r="I1997" s="250"/>
      <c r="J1997" s="33"/>
      <c r="K1997" s="250"/>
      <c r="L1997" s="250"/>
      <c r="M1997" s="250"/>
      <c r="N1997" s="250"/>
      <c r="O1997" s="250"/>
      <c r="P1997" s="250"/>
      <c r="Q1997" s="13"/>
      <c r="R1997" s="250"/>
      <c r="S1997" s="250"/>
      <c r="U1997" s="14"/>
      <c r="V1997" s="250"/>
      <c r="W1997" s="250"/>
      <c r="X1997" s="33"/>
      <c r="Y1997" s="250"/>
      <c r="Z1997" s="250"/>
      <c r="AA1997" s="250"/>
      <c r="AC1997" s="277"/>
      <c r="AD1997" s="250"/>
      <c r="AE1997" s="13"/>
      <c r="AF1997" s="250"/>
      <c r="AG1997" s="250"/>
      <c r="AI1997" s="14"/>
      <c r="AJ1997" s="250"/>
      <c r="AK1997" s="250"/>
      <c r="AL1997" s="33"/>
      <c r="AM1997" s="250"/>
      <c r="AN1997" s="250"/>
      <c r="AO1997" s="250"/>
      <c r="AP1997" s="250"/>
      <c r="AQ1997" s="250"/>
      <c r="AR1997" s="15"/>
      <c r="AS1997" s="9"/>
      <c r="AT1997" s="9" t="str">
        <f t="shared" si="3414"/>
        <v/>
      </c>
      <c r="AU1997" s="9"/>
      <c r="AV1997" s="9" t="str">
        <f t="shared" si="3415"/>
        <v/>
      </c>
      <c r="AW1997" s="9"/>
      <c r="AX1997" s="9" t="str">
        <f t="shared" si="3416"/>
        <v/>
      </c>
      <c r="AY1997" s="9"/>
      <c r="AZ1997" s="62"/>
      <c r="BA1997" s="9"/>
      <c r="BB1997" s="9" t="str">
        <f t="shared" si="3417"/>
        <v/>
      </c>
      <c r="BC1997" s="10" t="str">
        <f t="shared" si="3418"/>
        <v/>
      </c>
      <c r="BD1997" s="7"/>
      <c r="BE1997" s="250"/>
      <c r="BF1997" s="15"/>
      <c r="BG1997" s="9"/>
      <c r="BH1997" s="9" t="str">
        <f t="shared" si="3419"/>
        <v/>
      </c>
      <c r="BI1997" s="73"/>
      <c r="BJ1997" s="9" t="str">
        <f t="shared" si="3420"/>
        <v/>
      </c>
      <c r="BK1997" s="9"/>
      <c r="BL1997" s="9" t="str">
        <f t="shared" si="3421"/>
        <v/>
      </c>
      <c r="BM1997" s="9"/>
      <c r="BN1997" s="9"/>
      <c r="BO1997" s="9" t="str">
        <f t="shared" si="3422"/>
        <v/>
      </c>
      <c r="BP1997" s="10" t="str">
        <f t="shared" si="3423"/>
        <v/>
      </c>
      <c r="BQ1997" s="7"/>
      <c r="BS1997" s="250"/>
      <c r="BT1997" s="15"/>
      <c r="BU1997" s="9"/>
      <c r="BV1997" s="9" t="str">
        <f t="shared" si="3424"/>
        <v/>
      </c>
      <c r="BW1997" s="9"/>
      <c r="BX1997" s="9" t="str">
        <f t="shared" si="3425"/>
        <v/>
      </c>
      <c r="BY1997" s="9"/>
      <c r="BZ1997" s="9" t="str">
        <f t="shared" si="3426"/>
        <v/>
      </c>
      <c r="CA1997" s="9"/>
      <c r="CB1997" s="9"/>
      <c r="CC1997" s="9"/>
      <c r="CD1997" s="9" t="str">
        <f t="shared" si="3427"/>
        <v/>
      </c>
      <c r="CE1997" s="10" t="str">
        <f t="shared" si="3428"/>
        <v/>
      </c>
      <c r="CF1997" s="7"/>
      <c r="CH1997" s="15"/>
      <c r="CI1997" s="9"/>
      <c r="CJ1997" s="9" t="str">
        <f t="shared" si="3434"/>
        <v/>
      </c>
      <c r="CK1997" s="9"/>
      <c r="CL1997" s="9" t="str">
        <f t="shared" si="3435"/>
        <v/>
      </c>
      <c r="CM1997" s="9"/>
      <c r="CN1997" s="9" t="str">
        <f t="shared" si="3436"/>
        <v/>
      </c>
      <c r="CO1997" s="9"/>
      <c r="CP1997" s="9"/>
      <c r="CQ1997" s="9"/>
      <c r="CR1997" s="9" t="str">
        <f t="shared" si="3437"/>
        <v/>
      </c>
      <c r="CS1997" s="10" t="str">
        <f t="shared" si="3438"/>
        <v/>
      </c>
      <c r="CT1997" s="7"/>
      <c r="CU1997" s="250"/>
      <c r="CV1997" s="250"/>
      <c r="CW1997" s="250"/>
      <c r="CX1997" s="250"/>
      <c r="CY1997" s="13"/>
      <c r="CZ1997" s="250"/>
      <c r="DI1997" s="250"/>
    </row>
    <row r="1998" spans="1:113" ht="15" customHeight="1">
      <c r="A1998" s="250"/>
      <c r="B1998" s="250"/>
      <c r="C1998" s="13"/>
      <c r="D1998" s="250"/>
      <c r="E1998" s="250"/>
      <c r="G1998" s="14"/>
      <c r="H1998" s="250"/>
      <c r="I1998" s="250"/>
      <c r="J1998" s="33"/>
      <c r="K1998" s="250"/>
      <c r="L1998" s="250"/>
      <c r="M1998" s="250"/>
      <c r="N1998" s="250"/>
      <c r="O1998" s="250"/>
      <c r="P1998" s="250"/>
      <c r="Q1998" s="13"/>
      <c r="R1998" s="250"/>
      <c r="S1998" s="250"/>
      <c r="U1998" s="14"/>
      <c r="V1998" s="250"/>
      <c r="W1998" s="250"/>
      <c r="X1998" s="33"/>
      <c r="Y1998" s="250"/>
      <c r="Z1998" s="250"/>
      <c r="AA1998" s="250"/>
      <c r="AC1998" s="277"/>
      <c r="AD1998" s="250"/>
      <c r="AE1998" s="13"/>
      <c r="AF1998" s="250"/>
      <c r="AG1998" s="250"/>
      <c r="AI1998" s="14"/>
      <c r="AJ1998" s="250"/>
      <c r="AK1998" s="250"/>
      <c r="AL1998" s="33"/>
      <c r="AM1998" s="250"/>
      <c r="AN1998" s="250"/>
      <c r="AO1998" s="250"/>
      <c r="AP1998" s="250"/>
      <c r="AQ1998" s="250"/>
      <c r="AR1998" s="15"/>
      <c r="AS1998" s="9"/>
      <c r="AT1998" s="9" t="str">
        <f t="shared" si="3414"/>
        <v/>
      </c>
      <c r="AU1998" s="9"/>
      <c r="AV1998" s="9" t="str">
        <f t="shared" si="3415"/>
        <v/>
      </c>
      <c r="AW1998" s="9"/>
      <c r="AX1998" s="9" t="str">
        <f t="shared" si="3416"/>
        <v/>
      </c>
      <c r="AY1998" s="9"/>
      <c r="AZ1998" s="62"/>
      <c r="BA1998" s="9"/>
      <c r="BB1998" s="9" t="str">
        <f t="shared" si="3417"/>
        <v/>
      </c>
      <c r="BC1998" s="10" t="str">
        <f t="shared" si="3418"/>
        <v/>
      </c>
      <c r="BD1998" s="7"/>
      <c r="BE1998" s="250"/>
      <c r="BF1998" s="15"/>
      <c r="BG1998" s="9"/>
      <c r="BH1998" s="9" t="str">
        <f t="shared" si="3419"/>
        <v/>
      </c>
      <c r="BI1998" s="73"/>
      <c r="BJ1998" s="9" t="str">
        <f t="shared" si="3420"/>
        <v/>
      </c>
      <c r="BK1998" s="9"/>
      <c r="BL1998" s="9" t="str">
        <f t="shared" si="3421"/>
        <v/>
      </c>
      <c r="BM1998" s="9"/>
      <c r="BN1998" s="9"/>
      <c r="BO1998" s="9" t="str">
        <f t="shared" si="3422"/>
        <v/>
      </c>
      <c r="BP1998" s="10" t="str">
        <f t="shared" si="3423"/>
        <v/>
      </c>
      <c r="BQ1998" s="7"/>
      <c r="BS1998" s="250"/>
      <c r="BT1998" s="15"/>
      <c r="BU1998" s="9"/>
      <c r="BV1998" s="9" t="str">
        <f t="shared" si="3424"/>
        <v/>
      </c>
      <c r="BW1998" s="9"/>
      <c r="BX1998" s="9" t="str">
        <f t="shared" si="3425"/>
        <v/>
      </c>
      <c r="BY1998" s="9"/>
      <c r="BZ1998" s="9" t="str">
        <f t="shared" si="3426"/>
        <v/>
      </c>
      <c r="CA1998" s="9"/>
      <c r="CB1998" s="9"/>
      <c r="CC1998" s="9"/>
      <c r="CD1998" s="9" t="str">
        <f t="shared" si="3427"/>
        <v/>
      </c>
      <c r="CE1998" s="10" t="str">
        <f t="shared" si="3428"/>
        <v/>
      </c>
      <c r="CF1998" s="7"/>
      <c r="CH1998" s="15"/>
      <c r="CI1998" s="9"/>
      <c r="CJ1998" s="9" t="str">
        <f t="shared" si="3434"/>
        <v/>
      </c>
      <c r="CK1998" s="9"/>
      <c r="CL1998" s="9" t="str">
        <f t="shared" si="3435"/>
        <v/>
      </c>
      <c r="CM1998" s="9"/>
      <c r="CN1998" s="9" t="str">
        <f t="shared" si="3436"/>
        <v/>
      </c>
      <c r="CO1998" s="9"/>
      <c r="CP1998" s="9"/>
      <c r="CQ1998" s="9"/>
      <c r="CR1998" s="9" t="str">
        <f t="shared" si="3437"/>
        <v/>
      </c>
      <c r="CS1998" s="10" t="str">
        <f t="shared" si="3438"/>
        <v/>
      </c>
      <c r="CT1998" s="7"/>
      <c r="CU1998" s="250"/>
      <c r="CV1998" s="250"/>
      <c r="CW1998" s="250"/>
      <c r="CX1998" s="250"/>
      <c r="CY1998" s="13"/>
      <c r="CZ1998" s="250"/>
      <c r="DI1998" s="250"/>
    </row>
    <row r="1999" spans="1:113" ht="15" customHeight="1">
      <c r="A1999" s="250"/>
      <c r="B1999" s="250"/>
      <c r="C1999" s="13"/>
      <c r="D1999" s="250"/>
      <c r="E1999" s="250"/>
      <c r="G1999" s="14"/>
      <c r="H1999" s="250"/>
      <c r="I1999" s="250"/>
      <c r="J1999" s="33"/>
      <c r="K1999" s="250"/>
      <c r="L1999" s="250"/>
      <c r="M1999" s="250"/>
      <c r="N1999" s="250"/>
      <c r="O1999" s="250"/>
      <c r="P1999" s="250"/>
      <c r="Q1999" s="13"/>
      <c r="R1999" s="250"/>
      <c r="S1999" s="250"/>
      <c r="U1999" s="14"/>
      <c r="V1999" s="250"/>
      <c r="W1999" s="250"/>
      <c r="X1999" s="33"/>
      <c r="Y1999" s="250"/>
      <c r="Z1999" s="250"/>
      <c r="AA1999" s="250"/>
      <c r="AC1999" s="277"/>
      <c r="AD1999" s="250"/>
      <c r="AE1999" s="13"/>
      <c r="AF1999" s="250"/>
      <c r="AG1999" s="250"/>
      <c r="AI1999" s="14"/>
      <c r="AJ1999" s="250"/>
      <c r="AK1999" s="250"/>
      <c r="AL1999" s="33"/>
      <c r="AM1999" s="250"/>
      <c r="AN1999" s="250"/>
      <c r="AO1999" s="250"/>
      <c r="AP1999" s="250"/>
      <c r="AQ1999" s="250"/>
      <c r="AR1999" s="15"/>
      <c r="AS1999" s="9"/>
      <c r="AT1999" s="9" t="str">
        <f t="shared" si="3414"/>
        <v/>
      </c>
      <c r="AU1999" s="9"/>
      <c r="AV1999" s="9" t="str">
        <f t="shared" si="3415"/>
        <v/>
      </c>
      <c r="AW1999" s="9"/>
      <c r="AX1999" s="9" t="str">
        <f t="shared" si="3416"/>
        <v/>
      </c>
      <c r="AY1999" s="9"/>
      <c r="AZ1999" s="62"/>
      <c r="BA1999" s="9"/>
      <c r="BB1999" s="9" t="str">
        <f t="shared" si="3417"/>
        <v/>
      </c>
      <c r="BC1999" s="10" t="str">
        <f t="shared" si="3418"/>
        <v/>
      </c>
      <c r="BD1999" s="7"/>
      <c r="BE1999" s="250"/>
      <c r="BF1999" s="15"/>
      <c r="BG1999" s="9"/>
      <c r="BH1999" s="9" t="str">
        <f t="shared" si="3419"/>
        <v/>
      </c>
      <c r="BI1999" s="73"/>
      <c r="BJ1999" s="9" t="str">
        <f t="shared" si="3420"/>
        <v/>
      </c>
      <c r="BK1999" s="9"/>
      <c r="BL1999" s="9" t="str">
        <f t="shared" si="3421"/>
        <v/>
      </c>
      <c r="BM1999" s="9"/>
      <c r="BN1999" s="9"/>
      <c r="BO1999" s="9" t="str">
        <f t="shared" si="3422"/>
        <v/>
      </c>
      <c r="BP1999" s="10" t="str">
        <f t="shared" si="3423"/>
        <v/>
      </c>
      <c r="BQ1999" s="7"/>
      <c r="BS1999" s="250"/>
      <c r="BT1999" s="15"/>
      <c r="BU1999" s="9"/>
      <c r="BV1999" s="9" t="str">
        <f t="shared" si="3424"/>
        <v/>
      </c>
      <c r="BW1999" s="9"/>
      <c r="BX1999" s="9" t="str">
        <f t="shared" si="3425"/>
        <v/>
      </c>
      <c r="BY1999" s="9"/>
      <c r="BZ1999" s="9" t="str">
        <f t="shared" si="3426"/>
        <v/>
      </c>
      <c r="CA1999" s="9"/>
      <c r="CB1999" s="9"/>
      <c r="CC1999" s="9"/>
      <c r="CD1999" s="9" t="str">
        <f t="shared" si="3427"/>
        <v/>
      </c>
      <c r="CE1999" s="10" t="str">
        <f t="shared" si="3428"/>
        <v/>
      </c>
      <c r="CF1999" s="7"/>
      <c r="CH1999" s="15"/>
      <c r="CI1999" s="9"/>
      <c r="CJ1999" s="9" t="str">
        <f t="shared" si="3434"/>
        <v/>
      </c>
      <c r="CK1999" s="9"/>
      <c r="CL1999" s="9" t="str">
        <f t="shared" si="3435"/>
        <v/>
      </c>
      <c r="CM1999" s="9"/>
      <c r="CN1999" s="9" t="str">
        <f t="shared" si="3436"/>
        <v/>
      </c>
      <c r="CO1999" s="9"/>
      <c r="CP1999" s="9"/>
      <c r="CQ1999" s="9"/>
      <c r="CR1999" s="9" t="str">
        <f t="shared" si="3437"/>
        <v/>
      </c>
      <c r="CS1999" s="10" t="str">
        <f t="shared" si="3438"/>
        <v/>
      </c>
      <c r="CT1999" s="7"/>
      <c r="CU1999" s="250"/>
      <c r="CV1999" s="250"/>
      <c r="CW1999" s="250"/>
      <c r="CX1999" s="250"/>
      <c r="CY1999" s="13"/>
      <c r="CZ1999" s="250"/>
      <c r="DI1999" s="250"/>
    </row>
    <row r="2000" spans="1:113" ht="15" customHeight="1">
      <c r="A2000" s="250"/>
      <c r="B2000" s="250"/>
      <c r="C2000" s="13"/>
      <c r="D2000" s="250"/>
      <c r="E2000" s="250"/>
      <c r="G2000" s="14"/>
      <c r="H2000" s="250"/>
      <c r="I2000" s="250"/>
      <c r="J2000" s="33"/>
      <c r="K2000" s="250"/>
      <c r="L2000" s="250"/>
      <c r="M2000" s="250"/>
      <c r="N2000" s="250"/>
      <c r="O2000" s="250"/>
      <c r="P2000" s="250"/>
      <c r="Q2000" s="13"/>
      <c r="R2000" s="250"/>
      <c r="S2000" s="250"/>
      <c r="U2000" s="14"/>
      <c r="V2000" s="250"/>
      <c r="W2000" s="250"/>
      <c r="X2000" s="33"/>
      <c r="Y2000" s="250"/>
      <c r="Z2000" s="250"/>
      <c r="AA2000" s="250"/>
      <c r="AC2000" s="277"/>
      <c r="AD2000" s="250"/>
      <c r="AE2000" s="13"/>
      <c r="AF2000" s="250"/>
      <c r="AG2000" s="250"/>
      <c r="AI2000" s="14"/>
      <c r="AJ2000" s="250"/>
      <c r="AK2000" s="250"/>
      <c r="AL2000" s="33"/>
      <c r="AM2000" s="250"/>
      <c r="AN2000" s="250"/>
      <c r="AO2000" s="250"/>
      <c r="AP2000" s="250"/>
      <c r="AQ2000" s="250"/>
      <c r="AR2000" s="15"/>
      <c r="AS2000" s="9"/>
      <c r="AT2000" s="9" t="str">
        <f t="shared" si="3414"/>
        <v/>
      </c>
      <c r="AU2000" s="9"/>
      <c r="AV2000" s="9" t="str">
        <f t="shared" si="3415"/>
        <v/>
      </c>
      <c r="AW2000" s="9"/>
      <c r="AX2000" s="9" t="str">
        <f t="shared" si="3416"/>
        <v/>
      </c>
      <c r="AY2000" s="9"/>
      <c r="AZ2000" s="62"/>
      <c r="BA2000" s="9"/>
      <c r="BB2000" s="9" t="str">
        <f t="shared" si="3417"/>
        <v/>
      </c>
      <c r="BC2000" s="10" t="str">
        <f t="shared" si="3418"/>
        <v/>
      </c>
      <c r="BD2000" s="7"/>
      <c r="BE2000" s="250"/>
      <c r="BF2000" s="15"/>
      <c r="BG2000" s="9"/>
      <c r="BH2000" s="9" t="str">
        <f t="shared" si="3419"/>
        <v/>
      </c>
      <c r="BI2000" s="73"/>
      <c r="BJ2000" s="9" t="str">
        <f t="shared" si="3420"/>
        <v/>
      </c>
      <c r="BK2000" s="9"/>
      <c r="BL2000" s="9" t="str">
        <f t="shared" si="3421"/>
        <v/>
      </c>
      <c r="BM2000" s="9"/>
      <c r="BN2000" s="9"/>
      <c r="BO2000" s="9" t="str">
        <f t="shared" si="3422"/>
        <v/>
      </c>
      <c r="BP2000" s="10" t="str">
        <f t="shared" si="3423"/>
        <v/>
      </c>
      <c r="BQ2000" s="7"/>
      <c r="BS2000" s="250"/>
      <c r="BT2000" s="15"/>
      <c r="BU2000" s="9"/>
      <c r="BV2000" s="9" t="str">
        <f t="shared" si="3424"/>
        <v/>
      </c>
      <c r="BW2000" s="9"/>
      <c r="BX2000" s="9" t="str">
        <f t="shared" si="3425"/>
        <v/>
      </c>
      <c r="BY2000" s="9"/>
      <c r="BZ2000" s="9" t="str">
        <f t="shared" si="3426"/>
        <v/>
      </c>
      <c r="CA2000" s="9"/>
      <c r="CB2000" s="9"/>
      <c r="CC2000" s="9"/>
      <c r="CD2000" s="9" t="str">
        <f t="shared" si="3427"/>
        <v/>
      </c>
      <c r="CE2000" s="10" t="str">
        <f t="shared" si="3428"/>
        <v/>
      </c>
      <c r="CF2000" s="7"/>
      <c r="CH2000" s="15"/>
      <c r="CI2000" s="9"/>
      <c r="CJ2000" s="9" t="str">
        <f t="shared" si="3434"/>
        <v/>
      </c>
      <c r="CK2000" s="9"/>
      <c r="CL2000" s="9" t="str">
        <f t="shared" si="3435"/>
        <v/>
      </c>
      <c r="CM2000" s="9"/>
      <c r="CN2000" s="9" t="str">
        <f t="shared" si="3436"/>
        <v/>
      </c>
      <c r="CO2000" s="9"/>
      <c r="CP2000" s="9"/>
      <c r="CQ2000" s="9"/>
      <c r="CR2000" s="9" t="str">
        <f t="shared" si="3437"/>
        <v/>
      </c>
      <c r="CS2000" s="10" t="str">
        <f t="shared" si="3438"/>
        <v/>
      </c>
      <c r="CT2000" s="7"/>
      <c r="CU2000" s="250"/>
      <c r="CV2000" s="250"/>
      <c r="CW2000" s="250"/>
      <c r="CX2000" s="250"/>
      <c r="CY2000" s="13"/>
      <c r="CZ2000" s="250"/>
      <c r="DI2000" s="250"/>
    </row>
    <row r="2001" spans="1:113" ht="15" customHeight="1">
      <c r="A2001" s="250"/>
      <c r="B2001" s="250"/>
      <c r="C2001" s="13"/>
      <c r="D2001" s="250"/>
      <c r="E2001" s="250"/>
      <c r="G2001" s="14"/>
      <c r="H2001" s="250"/>
      <c r="I2001" s="250"/>
      <c r="J2001" s="33"/>
      <c r="K2001" s="250"/>
      <c r="L2001" s="250"/>
      <c r="M2001" s="250"/>
      <c r="N2001" s="250"/>
      <c r="O2001" s="250"/>
      <c r="P2001" s="250"/>
      <c r="Q2001" s="13"/>
      <c r="R2001" s="250"/>
      <c r="S2001" s="250"/>
      <c r="U2001" s="14"/>
      <c r="V2001" s="250"/>
      <c r="W2001" s="250"/>
      <c r="X2001" s="33"/>
      <c r="Y2001" s="250"/>
      <c r="Z2001" s="250"/>
      <c r="AA2001" s="250"/>
      <c r="AC2001" s="277"/>
      <c r="AD2001" s="250"/>
      <c r="AE2001" s="13"/>
      <c r="AF2001" s="250"/>
      <c r="AG2001" s="250"/>
      <c r="AI2001" s="14"/>
      <c r="AJ2001" s="250"/>
      <c r="AK2001" s="250"/>
      <c r="AL2001" s="33"/>
      <c r="AM2001" s="250"/>
      <c r="AN2001" s="250"/>
      <c r="AO2001" s="250"/>
      <c r="AP2001" s="250"/>
      <c r="AQ2001" s="250"/>
      <c r="AR2001" s="15"/>
      <c r="AS2001" s="9"/>
      <c r="AT2001" s="9" t="str">
        <f t="shared" si="3414"/>
        <v/>
      </c>
      <c r="AU2001" s="9"/>
      <c r="AV2001" s="9" t="str">
        <f t="shared" si="3415"/>
        <v/>
      </c>
      <c r="AW2001" s="9"/>
      <c r="AX2001" s="9" t="str">
        <f t="shared" si="3416"/>
        <v/>
      </c>
      <c r="AY2001" s="9"/>
      <c r="AZ2001" s="62"/>
      <c r="BA2001" s="9"/>
      <c r="BB2001" s="9" t="str">
        <f t="shared" si="3417"/>
        <v/>
      </c>
      <c r="BC2001" s="10" t="str">
        <f t="shared" si="3418"/>
        <v/>
      </c>
      <c r="BD2001" s="7"/>
      <c r="BE2001" s="250"/>
      <c r="BF2001" s="15"/>
      <c r="BG2001" s="9"/>
      <c r="BH2001" s="9" t="str">
        <f t="shared" si="3419"/>
        <v/>
      </c>
      <c r="BI2001" s="73"/>
      <c r="BJ2001" s="9" t="str">
        <f t="shared" si="3420"/>
        <v/>
      </c>
      <c r="BK2001" s="9"/>
      <c r="BL2001" s="9" t="str">
        <f t="shared" si="3421"/>
        <v/>
      </c>
      <c r="BM2001" s="9"/>
      <c r="BN2001" s="9"/>
      <c r="BO2001" s="9" t="str">
        <f t="shared" si="3422"/>
        <v/>
      </c>
      <c r="BP2001" s="10" t="str">
        <f t="shared" si="3423"/>
        <v/>
      </c>
      <c r="BQ2001" s="7"/>
      <c r="BS2001" s="250"/>
      <c r="BT2001" s="15"/>
      <c r="BU2001" s="9"/>
      <c r="BV2001" s="9" t="str">
        <f t="shared" si="3424"/>
        <v/>
      </c>
      <c r="BW2001" s="9"/>
      <c r="BX2001" s="9" t="str">
        <f t="shared" si="3425"/>
        <v/>
      </c>
      <c r="BY2001" s="9"/>
      <c r="BZ2001" s="9" t="str">
        <f t="shared" si="3426"/>
        <v/>
      </c>
      <c r="CA2001" s="9"/>
      <c r="CB2001" s="9"/>
      <c r="CC2001" s="9"/>
      <c r="CD2001" s="9" t="str">
        <f t="shared" si="3427"/>
        <v/>
      </c>
      <c r="CE2001" s="10" t="str">
        <f t="shared" si="3428"/>
        <v/>
      </c>
      <c r="CF2001" s="7"/>
      <c r="CH2001" s="15"/>
      <c r="CI2001" s="9"/>
      <c r="CJ2001" s="9" t="str">
        <f t="shared" si="3434"/>
        <v/>
      </c>
      <c r="CK2001" s="9"/>
      <c r="CL2001" s="9" t="str">
        <f t="shared" si="3435"/>
        <v/>
      </c>
      <c r="CM2001" s="9"/>
      <c r="CN2001" s="9" t="str">
        <f t="shared" si="3436"/>
        <v/>
      </c>
      <c r="CO2001" s="9"/>
      <c r="CP2001" s="9"/>
      <c r="CQ2001" s="9"/>
      <c r="CR2001" s="9" t="str">
        <f t="shared" si="3437"/>
        <v/>
      </c>
      <c r="CS2001" s="10" t="str">
        <f t="shared" si="3438"/>
        <v/>
      </c>
      <c r="CT2001" s="7"/>
      <c r="CU2001" s="250"/>
      <c r="CV2001" s="250"/>
      <c r="CW2001" s="250"/>
      <c r="CX2001" s="250"/>
      <c r="CY2001" s="13"/>
      <c r="CZ2001" s="250"/>
      <c r="DI2001" s="250"/>
    </row>
    <row r="2002" spans="1:113" ht="15" customHeight="1">
      <c r="A2002" s="250"/>
      <c r="B2002" s="250"/>
      <c r="C2002" s="13"/>
      <c r="D2002" s="250"/>
      <c r="E2002" s="250"/>
      <c r="G2002" s="14"/>
      <c r="H2002" s="250"/>
      <c r="I2002" s="250"/>
      <c r="J2002" s="33"/>
      <c r="K2002" s="250"/>
      <c r="L2002" s="250"/>
      <c r="M2002" s="250"/>
      <c r="N2002" s="250"/>
      <c r="O2002" s="250"/>
      <c r="P2002" s="250"/>
      <c r="Q2002" s="13"/>
      <c r="R2002" s="250"/>
      <c r="S2002" s="250"/>
      <c r="U2002" s="14"/>
      <c r="V2002" s="250"/>
      <c r="W2002" s="250"/>
      <c r="X2002" s="33"/>
      <c r="Y2002" s="250"/>
      <c r="Z2002" s="250"/>
      <c r="AA2002" s="250"/>
      <c r="AC2002" s="277"/>
      <c r="AD2002" s="250"/>
      <c r="AE2002" s="13"/>
      <c r="AF2002" s="250"/>
      <c r="AG2002" s="250"/>
      <c r="AI2002" s="14"/>
      <c r="AJ2002" s="250"/>
      <c r="AK2002" s="250"/>
      <c r="AL2002" s="33"/>
      <c r="AM2002" s="250"/>
      <c r="AN2002" s="250"/>
      <c r="AO2002" s="250"/>
      <c r="AP2002" s="250"/>
      <c r="AQ2002" s="250"/>
      <c r="AR2002" s="15"/>
      <c r="AS2002" s="9"/>
      <c r="AT2002" s="9"/>
      <c r="AU2002" s="9"/>
      <c r="AV2002" s="9" t="str">
        <f t="shared" si="3415"/>
        <v/>
      </c>
      <c r="AW2002" s="9"/>
      <c r="AX2002" s="9" t="str">
        <f t="shared" si="3416"/>
        <v/>
      </c>
      <c r="AY2002" s="9"/>
      <c r="AZ2002" s="62"/>
      <c r="BA2002" s="9"/>
      <c r="BB2002" s="9" t="str">
        <f t="shared" si="3417"/>
        <v/>
      </c>
      <c r="BC2002" s="10" t="str">
        <f t="shared" si="3418"/>
        <v/>
      </c>
      <c r="BD2002" s="7"/>
      <c r="BE2002" s="250"/>
      <c r="BF2002" s="15"/>
      <c r="BG2002" s="9"/>
      <c r="BH2002" s="9"/>
      <c r="BI2002" s="73"/>
      <c r="BJ2002" s="9" t="str">
        <f t="shared" si="3420"/>
        <v/>
      </c>
      <c r="BK2002" s="9"/>
      <c r="BL2002" s="9" t="str">
        <f t="shared" si="3421"/>
        <v/>
      </c>
      <c r="BM2002" s="9"/>
      <c r="BN2002" s="9"/>
      <c r="BO2002" s="9" t="str">
        <f t="shared" si="3422"/>
        <v/>
      </c>
      <c r="BP2002" s="10" t="str">
        <f t="shared" si="3423"/>
        <v/>
      </c>
      <c r="BQ2002" s="7"/>
      <c r="BS2002" s="250"/>
      <c r="BT2002" s="15"/>
      <c r="BU2002" s="9"/>
      <c r="BV2002" s="9"/>
      <c r="BW2002" s="9"/>
      <c r="BX2002" s="9" t="str">
        <f t="shared" si="3425"/>
        <v/>
      </c>
      <c r="BY2002" s="9"/>
      <c r="BZ2002" s="9" t="str">
        <f t="shared" si="3426"/>
        <v/>
      </c>
      <c r="CA2002" s="9"/>
      <c r="CB2002" s="9"/>
      <c r="CC2002" s="9"/>
      <c r="CD2002" s="9" t="str">
        <f t="shared" si="3427"/>
        <v/>
      </c>
      <c r="CE2002" s="10" t="str">
        <f t="shared" si="3428"/>
        <v/>
      </c>
      <c r="CF2002" s="7"/>
      <c r="CH2002" s="15"/>
      <c r="CI2002" s="9"/>
      <c r="CJ2002" s="9"/>
      <c r="CK2002" s="9"/>
      <c r="CL2002" s="9" t="str">
        <f t="shared" si="3435"/>
        <v/>
      </c>
      <c r="CM2002" s="9"/>
      <c r="CN2002" s="9" t="str">
        <f t="shared" si="3436"/>
        <v/>
      </c>
      <c r="CO2002" s="9"/>
      <c r="CP2002" s="9"/>
      <c r="CQ2002" s="9"/>
      <c r="CR2002" s="9" t="str">
        <f t="shared" si="3437"/>
        <v/>
      </c>
      <c r="CS2002" s="10" t="str">
        <f t="shared" si="3438"/>
        <v/>
      </c>
      <c r="CT2002" s="7"/>
      <c r="CU2002" s="250"/>
      <c r="CV2002" s="250"/>
      <c r="CW2002" s="250"/>
      <c r="CX2002" s="250"/>
      <c r="CY2002" s="250"/>
      <c r="CZ2002" s="250"/>
      <c r="DI2002" s="250"/>
    </row>
    <row r="2003" spans="1:113" ht="15" customHeight="1">
      <c r="A2003" s="250"/>
      <c r="B2003" s="250"/>
      <c r="C2003" s="13"/>
      <c r="D2003" s="250"/>
      <c r="E2003" s="250"/>
      <c r="G2003" s="14"/>
      <c r="H2003" s="250"/>
      <c r="I2003" s="250"/>
      <c r="J2003" s="33"/>
      <c r="K2003" s="250"/>
      <c r="L2003" s="250"/>
      <c r="M2003" s="250"/>
      <c r="N2003" s="250"/>
      <c r="O2003" s="250"/>
      <c r="P2003" s="250"/>
      <c r="Q2003" s="13"/>
      <c r="R2003" s="250"/>
      <c r="S2003" s="250"/>
      <c r="U2003" s="14"/>
      <c r="V2003" s="250"/>
      <c r="W2003" s="250"/>
      <c r="X2003" s="33"/>
      <c r="Y2003" s="250"/>
      <c r="Z2003" s="250"/>
      <c r="AA2003" s="250"/>
      <c r="AC2003" s="277"/>
      <c r="AD2003" s="250"/>
      <c r="AE2003" s="13"/>
      <c r="AF2003" s="250"/>
      <c r="AG2003" s="250"/>
      <c r="AI2003" s="14"/>
      <c r="AJ2003" s="250"/>
      <c r="AK2003" s="250"/>
      <c r="AL2003" s="33"/>
      <c r="AM2003" s="250"/>
      <c r="AN2003" s="250"/>
      <c r="AO2003" s="250"/>
      <c r="AP2003" s="250"/>
      <c r="AQ2003" s="250"/>
      <c r="AR2003" s="15"/>
      <c r="AS2003" s="9"/>
      <c r="AT2003" s="9"/>
      <c r="AU2003" s="9"/>
      <c r="AV2003" s="9"/>
      <c r="AW2003" s="9"/>
      <c r="AX2003" s="9"/>
      <c r="AY2003" s="9"/>
      <c r="AZ2003" s="62"/>
      <c r="BA2003" s="9"/>
      <c r="BB2003" s="9"/>
      <c r="BC2003" s="10"/>
      <c r="BD2003" s="7"/>
      <c r="BE2003" s="250"/>
      <c r="BF2003" s="15"/>
      <c r="BG2003" s="9"/>
      <c r="BH2003" s="9"/>
      <c r="BI2003" s="73"/>
      <c r="BJ2003" s="9"/>
      <c r="BK2003" s="9"/>
      <c r="BL2003" s="9"/>
      <c r="BM2003" s="9"/>
      <c r="BN2003" s="9"/>
      <c r="BO2003" s="9"/>
      <c r="BP2003" s="10"/>
      <c r="BQ2003" s="7"/>
      <c r="BS2003" s="250"/>
      <c r="BT2003" s="15"/>
      <c r="BU2003" s="9"/>
      <c r="BV2003" s="9"/>
      <c r="BW2003" s="9"/>
      <c r="BX2003" s="9"/>
      <c r="BY2003" s="9"/>
      <c r="BZ2003" s="9"/>
      <c r="CA2003" s="9"/>
      <c r="CB2003" s="9"/>
      <c r="CC2003" s="9"/>
      <c r="CD2003" s="9"/>
      <c r="CE2003" s="10"/>
      <c r="CF2003" s="7"/>
      <c r="CH2003" s="15"/>
      <c r="CI2003" s="9"/>
      <c r="CJ2003" s="9"/>
      <c r="CK2003" s="9"/>
      <c r="CL2003" s="9"/>
      <c r="CM2003" s="9"/>
      <c r="CN2003" s="9"/>
      <c r="CO2003" s="9"/>
      <c r="CP2003" s="9"/>
      <c r="CQ2003" s="9"/>
      <c r="CR2003" s="9"/>
      <c r="CS2003" s="10"/>
      <c r="CT2003" s="7"/>
      <c r="CU2003" s="250"/>
      <c r="CV2003" s="250"/>
      <c r="CW2003" s="250"/>
      <c r="CX2003" s="250"/>
      <c r="CY2003" s="250"/>
      <c r="CZ2003" s="250"/>
      <c r="DI2003" s="250"/>
    </row>
    <row r="2004" spans="1:113" ht="15" customHeight="1">
      <c r="A2004" s="250"/>
      <c r="B2004" s="250"/>
      <c r="C2004" s="13"/>
      <c r="D2004" s="250"/>
      <c r="E2004" s="250"/>
      <c r="G2004" s="14"/>
      <c r="H2004" s="250"/>
      <c r="I2004" s="250"/>
      <c r="J2004" s="33"/>
      <c r="K2004" s="250"/>
      <c r="L2004" s="250"/>
      <c r="M2004" s="250"/>
      <c r="N2004" s="250"/>
      <c r="O2004" s="250"/>
      <c r="P2004" s="250"/>
      <c r="Q2004" s="13"/>
      <c r="R2004" s="250"/>
      <c r="S2004" s="250"/>
      <c r="U2004" s="14"/>
      <c r="V2004" s="250"/>
      <c r="W2004" s="250"/>
      <c r="X2004" s="33"/>
      <c r="Y2004" s="250"/>
      <c r="Z2004" s="250"/>
      <c r="AA2004" s="250"/>
      <c r="AC2004" s="277"/>
      <c r="AD2004" s="250"/>
      <c r="AE2004" s="13"/>
      <c r="AF2004" s="250"/>
      <c r="AG2004" s="250"/>
      <c r="AI2004" s="14"/>
      <c r="AJ2004" s="250"/>
      <c r="AK2004" s="250"/>
      <c r="AL2004" s="33"/>
      <c r="AM2004" s="250"/>
      <c r="AN2004" s="250"/>
      <c r="AO2004" s="250"/>
      <c r="AP2004" s="250"/>
      <c r="AQ2004" s="250"/>
      <c r="AR2004" s="15"/>
      <c r="AS2004" s="9"/>
      <c r="AT2004" s="9"/>
      <c r="AU2004" s="9"/>
      <c r="AV2004" s="9"/>
      <c r="AW2004" s="9"/>
      <c r="AX2004" s="9"/>
      <c r="AY2004" s="9"/>
      <c r="AZ2004" s="62"/>
      <c r="BA2004" s="9"/>
      <c r="BB2004" s="9"/>
      <c r="BC2004" s="10"/>
      <c r="BD2004" s="7"/>
      <c r="BE2004" s="250"/>
      <c r="BF2004" s="15"/>
      <c r="BG2004" s="9"/>
      <c r="BH2004" s="9"/>
      <c r="BI2004" s="73"/>
      <c r="BJ2004" s="9"/>
      <c r="BK2004" s="9"/>
      <c r="BL2004" s="9"/>
      <c r="BM2004" s="9"/>
      <c r="BN2004" s="9"/>
      <c r="BO2004" s="9"/>
      <c r="BP2004" s="10"/>
      <c r="BQ2004" s="7"/>
      <c r="BS2004" s="250"/>
      <c r="BT2004" s="15"/>
      <c r="BU2004" s="9"/>
      <c r="BV2004" s="9"/>
      <c r="BW2004" s="9"/>
      <c r="BX2004" s="9"/>
      <c r="BY2004" s="9"/>
      <c r="BZ2004" s="9"/>
      <c r="CA2004" s="9"/>
      <c r="CB2004" s="9"/>
      <c r="CC2004" s="9"/>
      <c r="CD2004" s="9"/>
      <c r="CE2004" s="10"/>
      <c r="CF2004" s="7"/>
      <c r="CH2004" s="15"/>
      <c r="CI2004" s="9"/>
      <c r="CJ2004" s="9"/>
      <c r="CK2004" s="9"/>
      <c r="CL2004" s="9"/>
      <c r="CM2004" s="9"/>
      <c r="CN2004" s="9"/>
      <c r="CO2004" s="9"/>
      <c r="CP2004" s="9"/>
      <c r="CQ2004" s="9"/>
      <c r="CR2004" s="9"/>
      <c r="CS2004" s="10"/>
      <c r="CT2004" s="7"/>
      <c r="CU2004" s="250"/>
      <c r="CV2004" s="250"/>
      <c r="CW2004" s="250"/>
      <c r="CX2004" s="250"/>
      <c r="CY2004" s="250"/>
      <c r="CZ2004" s="250"/>
      <c r="DI2004" s="250"/>
    </row>
    <row r="2005" spans="1:113" ht="15" customHeight="1">
      <c r="A2005" s="250"/>
      <c r="B2005" s="250"/>
      <c r="C2005" s="13"/>
      <c r="D2005" s="250"/>
      <c r="E2005" s="250"/>
      <c r="G2005" s="14"/>
      <c r="H2005" s="250"/>
      <c r="I2005" s="250"/>
      <c r="J2005" s="33"/>
      <c r="K2005" s="250"/>
      <c r="L2005" s="250"/>
      <c r="M2005" s="250"/>
      <c r="N2005" s="250"/>
      <c r="O2005" s="250"/>
      <c r="P2005" s="250"/>
      <c r="Q2005" s="13"/>
      <c r="R2005" s="250"/>
      <c r="S2005" s="250"/>
      <c r="U2005" s="14"/>
      <c r="V2005" s="250"/>
      <c r="W2005" s="250"/>
      <c r="X2005" s="33"/>
      <c r="Y2005" s="250"/>
      <c r="Z2005" s="250"/>
      <c r="AA2005" s="250"/>
      <c r="AC2005" s="277"/>
      <c r="AD2005" s="250"/>
      <c r="AE2005" s="13"/>
      <c r="AF2005" s="250"/>
      <c r="AG2005" s="250"/>
      <c r="AI2005" s="14"/>
      <c r="AJ2005" s="250"/>
      <c r="AK2005" s="250"/>
      <c r="AL2005" s="33"/>
      <c r="AM2005" s="250"/>
      <c r="AN2005" s="250"/>
      <c r="AO2005" s="250"/>
      <c r="AP2005" s="250"/>
      <c r="AQ2005" s="250"/>
      <c r="AR2005" s="15"/>
      <c r="AS2005" s="9"/>
      <c r="AT2005" s="9"/>
      <c r="AU2005" s="9"/>
      <c r="AV2005" s="9"/>
      <c r="AW2005" s="9"/>
      <c r="AX2005" s="9"/>
      <c r="AY2005" s="9"/>
      <c r="AZ2005" s="62"/>
      <c r="BA2005" s="9"/>
      <c r="BB2005" s="9"/>
      <c r="BC2005" s="10"/>
      <c r="BD2005" s="7"/>
      <c r="BE2005" s="250"/>
      <c r="BF2005" s="15"/>
      <c r="BG2005" s="9"/>
      <c r="BH2005" s="9"/>
      <c r="BI2005" s="73"/>
      <c r="BJ2005" s="9"/>
      <c r="BK2005" s="9"/>
      <c r="BL2005" s="9"/>
      <c r="BM2005" s="9"/>
      <c r="BN2005" s="9"/>
      <c r="BO2005" s="9"/>
      <c r="BP2005" s="10"/>
      <c r="BQ2005" s="7"/>
      <c r="BS2005" s="250"/>
      <c r="BT2005" s="15"/>
      <c r="BU2005" s="9"/>
      <c r="BV2005" s="9"/>
      <c r="BW2005" s="9"/>
      <c r="BX2005" s="9"/>
      <c r="BY2005" s="9"/>
      <c r="BZ2005" s="9"/>
      <c r="CA2005" s="9"/>
      <c r="CB2005" s="9"/>
      <c r="CC2005" s="9"/>
      <c r="CD2005" s="9"/>
      <c r="CE2005" s="10"/>
      <c r="CF2005" s="7"/>
      <c r="CH2005" s="15"/>
      <c r="CI2005" s="9"/>
      <c r="CJ2005" s="9"/>
      <c r="CK2005" s="9"/>
      <c r="CL2005" s="9"/>
      <c r="CM2005" s="9"/>
      <c r="CN2005" s="9"/>
      <c r="CO2005" s="9"/>
      <c r="CP2005" s="9"/>
      <c r="CQ2005" s="9"/>
      <c r="CR2005" s="9"/>
      <c r="CS2005" s="10"/>
      <c r="CT2005" s="7"/>
      <c r="CU2005" s="250"/>
      <c r="CV2005" s="250"/>
      <c r="CW2005" s="250"/>
      <c r="CX2005" s="250"/>
      <c r="CY2005" s="250"/>
      <c r="CZ2005" s="250"/>
      <c r="DI2005" s="250"/>
    </row>
    <row r="2006" spans="1:113" ht="15" customHeight="1">
      <c r="A2006" s="250"/>
      <c r="B2006" s="250"/>
      <c r="C2006" s="250"/>
      <c r="D2006" s="250"/>
      <c r="E2006" s="250"/>
      <c r="G2006" s="14"/>
      <c r="H2006" s="250"/>
      <c r="I2006" s="250"/>
      <c r="J2006" s="33"/>
      <c r="K2006" s="250"/>
      <c r="L2006" s="248"/>
      <c r="M2006" s="250"/>
      <c r="N2006" s="250"/>
      <c r="O2006" s="250"/>
      <c r="P2006" s="250"/>
      <c r="Q2006" s="250"/>
      <c r="R2006" s="250"/>
      <c r="S2006" s="250"/>
      <c r="U2006" s="14"/>
      <c r="V2006" s="250"/>
      <c r="W2006" s="250"/>
      <c r="X2006" s="33"/>
      <c r="Y2006" s="250"/>
      <c r="Z2006" s="248"/>
      <c r="AA2006" s="250"/>
      <c r="AC2006" s="277"/>
      <c r="AD2006" s="250"/>
      <c r="AE2006" s="250"/>
      <c r="AF2006" s="250"/>
      <c r="AG2006" s="250"/>
      <c r="AI2006" s="14"/>
      <c r="AJ2006" s="250"/>
      <c r="AK2006" s="250"/>
      <c r="AL2006" s="33"/>
      <c r="AM2006" s="250"/>
      <c r="AN2006" s="248"/>
      <c r="AO2006" s="250"/>
      <c r="AP2006" s="250"/>
      <c r="AQ2006" s="250"/>
      <c r="AR2006" s="15"/>
      <c r="AS2006" s="9" t="s">
        <v>66</v>
      </c>
      <c r="AT2006" s="9">
        <f>SUM(AT1950:AT2002)*100</f>
        <v>0</v>
      </c>
      <c r="AU2006" s="9"/>
      <c r="AV2006" s="9">
        <f>SUM(AV1950:AV1973)</f>
        <v>0</v>
      </c>
      <c r="AW2006" s="3" t="s">
        <v>67</v>
      </c>
      <c r="AX2006" s="9">
        <f>SUM(AX1950:AX2002)</f>
        <v>0</v>
      </c>
      <c r="AY2006" s="9"/>
      <c r="AZ2006" s="62"/>
      <c r="BA2006" s="9"/>
      <c r="BB2006" s="9"/>
      <c r="BC2006" s="9"/>
      <c r="BD2006" s="7"/>
      <c r="BE2006" s="250"/>
      <c r="BF2006" s="15"/>
      <c r="BG2006" s="9" t="s">
        <v>66</v>
      </c>
      <c r="BH2006" s="9">
        <f>SUM(BH1950:BH2002)*100</f>
        <v>0</v>
      </c>
      <c r="BI2006" s="73"/>
      <c r="BJ2006" s="9">
        <f>SUM(BJ1950:BJ1973)</f>
        <v>0</v>
      </c>
      <c r="BK2006" s="3" t="s">
        <v>67</v>
      </c>
      <c r="BL2006" s="9">
        <f>SUM(BL1950:BL2002)</f>
        <v>0</v>
      </c>
      <c r="BM2006" s="9"/>
      <c r="BN2006" s="9"/>
      <c r="BO2006" s="9"/>
      <c r="BP2006" s="9"/>
      <c r="BQ2006" s="7"/>
      <c r="BS2006" s="250"/>
      <c r="BT2006" s="15"/>
      <c r="BU2006" s="9" t="s">
        <v>66</v>
      </c>
      <c r="BV2006" s="9">
        <f>SUM(BV1950:BV2002)*100</f>
        <v>0</v>
      </c>
      <c r="BW2006" s="9"/>
      <c r="BX2006" s="9">
        <f>SUM(BX1950:BX1973)</f>
        <v>0</v>
      </c>
      <c r="BY2006" s="3" t="s">
        <v>67</v>
      </c>
      <c r="BZ2006" s="9">
        <f>SUM(BZ1950:BZ2002)</f>
        <v>0</v>
      </c>
      <c r="CA2006" s="9"/>
      <c r="CB2006" s="9"/>
      <c r="CC2006" s="9"/>
      <c r="CD2006" s="9"/>
      <c r="CE2006" s="9"/>
      <c r="CF2006" s="7"/>
      <c r="CH2006" s="15"/>
      <c r="CI2006" s="9" t="s">
        <v>66</v>
      </c>
      <c r="CJ2006" s="9">
        <f>SUM(CJ1950:CJ2002)*100</f>
        <v>0</v>
      </c>
      <c r="CK2006" s="9"/>
      <c r="CL2006" s="9">
        <f>SUM(CL1950:CL1973)</f>
        <v>0</v>
      </c>
      <c r="CM2006" s="3" t="s">
        <v>67</v>
      </c>
      <c r="CN2006" s="9">
        <f>SUM(CN1950:CN2002)</f>
        <v>0</v>
      </c>
      <c r="CO2006" s="9"/>
      <c r="CP2006" s="9"/>
      <c r="CQ2006" s="9"/>
      <c r="CR2006" s="9"/>
      <c r="CS2006" s="9"/>
      <c r="CT2006" s="7"/>
      <c r="CU2006" s="250"/>
      <c r="CV2006" s="311"/>
      <c r="CW2006" s="312"/>
      <c r="CX2006" s="250"/>
      <c r="CY2006" s="250"/>
      <c r="CZ2006" s="250"/>
      <c r="DI2006" s="250"/>
    </row>
    <row r="2007" spans="1:113" ht="15" customHeight="1">
      <c r="A2007" s="250"/>
      <c r="B2007" s="250"/>
      <c r="C2007" s="250"/>
      <c r="D2007" s="250"/>
      <c r="E2007" s="250"/>
      <c r="G2007" s="11"/>
      <c r="H2007" s="250"/>
      <c r="I2007" s="250"/>
      <c r="J2007" s="33"/>
      <c r="K2007" s="250"/>
      <c r="L2007" s="248"/>
      <c r="M2007" s="250"/>
      <c r="N2007" s="250"/>
      <c r="O2007" s="250"/>
      <c r="P2007" s="250"/>
      <c r="Q2007" s="250"/>
      <c r="R2007" s="250"/>
      <c r="S2007" s="250"/>
      <c r="U2007" s="11"/>
      <c r="V2007" s="250"/>
      <c r="W2007" s="250"/>
      <c r="X2007" s="33"/>
      <c r="Y2007" s="250"/>
      <c r="Z2007" s="248"/>
      <c r="AA2007" s="250"/>
      <c r="AC2007" s="277"/>
      <c r="AD2007" s="250"/>
      <c r="AE2007" s="250"/>
      <c r="AF2007" s="250"/>
      <c r="AG2007" s="250"/>
      <c r="AI2007" s="11"/>
      <c r="AJ2007" s="250"/>
      <c r="AK2007" s="250"/>
      <c r="AL2007" s="33"/>
      <c r="AM2007" s="250"/>
      <c r="AN2007" s="248"/>
      <c r="AO2007" s="250"/>
      <c r="AP2007" s="250"/>
      <c r="AQ2007" s="250"/>
      <c r="AR2007" s="15"/>
      <c r="AS2007" s="9" t="s">
        <v>69</v>
      </c>
      <c r="AT2007" s="9" t="e">
        <f>AT2006/#REF!</f>
        <v>#REF!</v>
      </c>
      <c r="AU2007" s="9" t="e">
        <f>AT2007*30</f>
        <v>#REF!</v>
      </c>
      <c r="AV2007" s="9"/>
      <c r="AW2007" s="3"/>
      <c r="AX2007" s="9"/>
      <c r="AY2007" s="9"/>
      <c r="AZ2007" s="62"/>
      <c r="BA2007" s="9"/>
      <c r="BB2007" s="9"/>
      <c r="BC2007" s="9"/>
      <c r="BD2007" s="7"/>
      <c r="BE2007" s="250"/>
      <c r="BF2007" s="15"/>
      <c r="BG2007" s="9" t="s">
        <v>69</v>
      </c>
      <c r="BH2007" s="9" t="e">
        <f>BH2006/#REF!</f>
        <v>#REF!</v>
      </c>
      <c r="BI2007" s="73" t="e">
        <f>BH2007*30</f>
        <v>#REF!</v>
      </c>
      <c r="BJ2007" s="9"/>
      <c r="BK2007" s="3"/>
      <c r="BL2007" s="9"/>
      <c r="BM2007" s="9"/>
      <c r="BN2007" s="9"/>
      <c r="BO2007" s="9"/>
      <c r="BP2007" s="9"/>
      <c r="BQ2007" s="7"/>
      <c r="BS2007" s="250"/>
      <c r="BT2007" s="15"/>
      <c r="BU2007" s="9" t="s">
        <v>69</v>
      </c>
      <c r="BV2007" s="9" t="e">
        <f>BV2006/#REF!</f>
        <v>#REF!</v>
      </c>
      <c r="BW2007" s="9" t="e">
        <f>BV2007*30</f>
        <v>#REF!</v>
      </c>
      <c r="BX2007" s="9"/>
      <c r="BY2007" s="3"/>
      <c r="BZ2007" s="9"/>
      <c r="CA2007" s="9"/>
      <c r="CB2007" s="9"/>
      <c r="CC2007" s="9"/>
      <c r="CD2007" s="9"/>
      <c r="CE2007" s="9"/>
      <c r="CF2007" s="7"/>
      <c r="CH2007" s="15"/>
      <c r="CI2007" s="9" t="s">
        <v>69</v>
      </c>
      <c r="CJ2007" s="9" t="e">
        <f>CJ2006/#REF!</f>
        <v>#REF!</v>
      </c>
      <c r="CK2007" s="9" t="e">
        <f>CJ2007*30</f>
        <v>#REF!</v>
      </c>
      <c r="CL2007" s="9"/>
      <c r="CM2007" s="3"/>
      <c r="CN2007" s="9"/>
      <c r="CO2007" s="9"/>
      <c r="CP2007" s="9"/>
      <c r="CQ2007" s="9"/>
      <c r="CR2007" s="9"/>
      <c r="CS2007" s="9"/>
      <c r="CT2007" s="7"/>
      <c r="CU2007" s="250"/>
      <c r="CV2007" s="311"/>
      <c r="CW2007" s="312"/>
      <c r="CX2007" s="250"/>
      <c r="CY2007" s="46"/>
      <c r="CZ2007" s="250"/>
      <c r="DI2007" s="250"/>
    </row>
    <row r="2008" spans="1:113" ht="15" customHeight="1">
      <c r="A2008" s="250"/>
      <c r="B2008" s="250"/>
      <c r="C2008" s="250"/>
      <c r="D2008" s="250"/>
      <c r="E2008" s="250"/>
      <c r="G2008" s="11"/>
      <c r="H2008" s="250"/>
      <c r="I2008" s="250"/>
      <c r="J2008" s="33"/>
      <c r="K2008" s="250"/>
      <c r="L2008" s="248"/>
      <c r="M2008" s="250"/>
      <c r="N2008" s="250"/>
      <c r="O2008" s="250"/>
      <c r="P2008" s="250"/>
      <c r="Q2008" s="250"/>
      <c r="R2008" s="250"/>
      <c r="S2008" s="250"/>
      <c r="U2008" s="11"/>
      <c r="V2008" s="250"/>
      <c r="W2008" s="250"/>
      <c r="X2008" s="33"/>
      <c r="Y2008" s="250"/>
      <c r="Z2008" s="248"/>
      <c r="AA2008" s="250"/>
      <c r="AC2008" s="277"/>
      <c r="AD2008" s="250"/>
      <c r="AE2008" s="250"/>
      <c r="AF2008" s="250"/>
      <c r="AG2008" s="250"/>
      <c r="AI2008" s="11"/>
      <c r="AJ2008" s="250"/>
      <c r="AK2008" s="250"/>
      <c r="AL2008" s="33"/>
      <c r="AM2008" s="250"/>
      <c r="AN2008" s="248"/>
      <c r="AO2008" s="250"/>
      <c r="AP2008" s="250"/>
      <c r="AQ2008" s="250"/>
      <c r="AR2008" s="15"/>
      <c r="AS2008" s="9" t="s">
        <v>72</v>
      </c>
      <c r="AT2008" s="9">
        <f>AT2006*0.7</f>
        <v>0</v>
      </c>
      <c r="AU2008" s="9"/>
      <c r="AV2008" s="9"/>
      <c r="AW2008" s="3"/>
      <c r="AX2008" s="9"/>
      <c r="AY2008" s="9"/>
      <c r="AZ2008" s="62"/>
      <c r="BA2008" s="9"/>
      <c r="BB2008" s="9"/>
      <c r="BC2008" s="9"/>
      <c r="BD2008" s="7"/>
      <c r="BE2008" s="250"/>
      <c r="BF2008" s="15"/>
      <c r="BG2008" s="9" t="s">
        <v>72</v>
      </c>
      <c r="BH2008" s="9">
        <f>BH2006*0.7</f>
        <v>0</v>
      </c>
      <c r="BI2008" s="73"/>
      <c r="BJ2008" s="9"/>
      <c r="BK2008" s="3"/>
      <c r="BL2008" s="9"/>
      <c r="BM2008" s="9"/>
      <c r="BN2008" s="9"/>
      <c r="BO2008" s="9"/>
      <c r="BP2008" s="9"/>
      <c r="BQ2008" s="7"/>
      <c r="BS2008" s="250"/>
      <c r="BT2008" s="15"/>
      <c r="BU2008" s="9" t="s">
        <v>72</v>
      </c>
      <c r="BV2008" s="9">
        <f>BV2006*0.7</f>
        <v>0</v>
      </c>
      <c r="BW2008" s="9"/>
      <c r="BX2008" s="9"/>
      <c r="BY2008" s="3"/>
      <c r="BZ2008" s="9"/>
      <c r="CA2008" s="9"/>
      <c r="CB2008" s="9"/>
      <c r="CC2008" s="9"/>
      <c r="CD2008" s="9"/>
      <c r="CE2008" s="9"/>
      <c r="CF2008" s="7"/>
      <c r="CH2008" s="15"/>
      <c r="CI2008" s="9" t="s">
        <v>72</v>
      </c>
      <c r="CJ2008" s="9">
        <f>CJ2006*0.7</f>
        <v>0</v>
      </c>
      <c r="CK2008" s="9"/>
      <c r="CL2008" s="9"/>
      <c r="CM2008" s="3"/>
      <c r="CN2008" s="9"/>
      <c r="CO2008" s="9"/>
      <c r="CP2008" s="9"/>
      <c r="CQ2008" s="9"/>
      <c r="CR2008" s="9"/>
      <c r="CS2008" s="9"/>
      <c r="CT2008" s="7"/>
      <c r="CU2008" s="250"/>
      <c r="CV2008" s="311"/>
      <c r="CW2008" s="312"/>
      <c r="CX2008" s="250"/>
      <c r="CY2008" s="46"/>
      <c r="CZ2008" s="250"/>
      <c r="DI2008" s="250"/>
    </row>
    <row r="2009" spans="1:113" ht="15" customHeight="1">
      <c r="A2009" s="13"/>
      <c r="B2009" s="13"/>
      <c r="C2009" s="13"/>
      <c r="D2009" s="250"/>
      <c r="E2009" s="250"/>
      <c r="G2009" s="14"/>
      <c r="H2009" s="250"/>
      <c r="I2009" s="250"/>
      <c r="J2009" s="33"/>
      <c r="K2009" s="250"/>
      <c r="L2009" s="248"/>
      <c r="M2009" s="250"/>
      <c r="N2009" s="13"/>
      <c r="O2009" s="13"/>
      <c r="P2009" s="13"/>
      <c r="Q2009" s="13"/>
      <c r="R2009" s="250"/>
      <c r="S2009" s="250"/>
      <c r="U2009" s="14"/>
      <c r="V2009" s="250"/>
      <c r="W2009" s="250"/>
      <c r="X2009" s="33"/>
      <c r="Y2009" s="250"/>
      <c r="Z2009" s="248"/>
      <c r="AA2009" s="250"/>
      <c r="AC2009" s="287"/>
      <c r="AD2009" s="13"/>
      <c r="AE2009" s="13"/>
      <c r="AF2009" s="250"/>
      <c r="AG2009" s="250"/>
      <c r="AI2009" s="14"/>
      <c r="AJ2009" s="250"/>
      <c r="AK2009" s="250"/>
      <c r="AL2009" s="33"/>
      <c r="AM2009" s="250"/>
      <c r="AN2009" s="248"/>
      <c r="AO2009" s="250"/>
      <c r="AP2009" s="13"/>
      <c r="AQ2009" s="13"/>
      <c r="AR2009" s="15"/>
      <c r="AS2009" s="9" t="s">
        <v>74</v>
      </c>
      <c r="AT2009" s="9">
        <f>AT2078</f>
        <v>0</v>
      </c>
      <c r="AU2009" s="9"/>
      <c r="AV2009" s="9"/>
      <c r="AW2009" s="3" t="s">
        <v>71</v>
      </c>
      <c r="AX2009" s="9">
        <f>SUM(BB1950:BB2002)</f>
        <v>0</v>
      </c>
      <c r="AY2009" s="10" t="e">
        <f>AX2009/AT2006</f>
        <v>#DIV/0!</v>
      </c>
      <c r="AZ2009" s="115"/>
      <c r="BA2009" s="10"/>
      <c r="BB2009" s="10"/>
      <c r="BC2009" s="10"/>
      <c r="BD2009" s="7"/>
      <c r="BE2009" s="13"/>
      <c r="BF2009" s="15"/>
      <c r="BG2009" s="9" t="s">
        <v>74</v>
      </c>
      <c r="BH2009" s="9">
        <f>BH2078</f>
        <v>0</v>
      </c>
      <c r="BI2009" s="73"/>
      <c r="BJ2009" s="9"/>
      <c r="BK2009" s="3" t="s">
        <v>71</v>
      </c>
      <c r="BL2009" s="9">
        <f>SUM(BO1950:BO2002)</f>
        <v>0</v>
      </c>
      <c r="BM2009" s="10" t="e">
        <f>BL2009/BH2006</f>
        <v>#DIV/0!</v>
      </c>
      <c r="BN2009" s="10"/>
      <c r="BO2009" s="10"/>
      <c r="BP2009" s="10"/>
      <c r="BQ2009" s="7"/>
      <c r="BS2009" s="13"/>
      <c r="BT2009" s="15"/>
      <c r="BU2009" s="9" t="s">
        <v>74</v>
      </c>
      <c r="BV2009" s="9">
        <f>BV2078</f>
        <v>0</v>
      </c>
      <c r="BW2009" s="9"/>
      <c r="BX2009" s="9"/>
      <c r="BY2009" s="3" t="s">
        <v>71</v>
      </c>
      <c r="BZ2009" s="9">
        <f>SUM(CD1950:CD2002)</f>
        <v>0</v>
      </c>
      <c r="CA2009" s="10" t="e">
        <f>BZ2009/BV2006</f>
        <v>#DIV/0!</v>
      </c>
      <c r="CB2009" s="10"/>
      <c r="CC2009" s="10"/>
      <c r="CD2009" s="10"/>
      <c r="CE2009" s="10"/>
      <c r="CF2009" s="7"/>
      <c r="CH2009" s="15"/>
      <c r="CI2009" s="9" t="s">
        <v>74</v>
      </c>
      <c r="CJ2009" s="9">
        <f>CJ2078</f>
        <v>0</v>
      </c>
      <c r="CK2009" s="9"/>
      <c r="CL2009" s="9"/>
      <c r="CM2009" s="3" t="s">
        <v>71</v>
      </c>
      <c r="CN2009" s="9">
        <f>SUM(CR1950:CR2002)</f>
        <v>0</v>
      </c>
      <c r="CO2009" s="10" t="e">
        <f>CN2009/CJ2006</f>
        <v>#DIV/0!</v>
      </c>
      <c r="CP2009" s="10"/>
      <c r="CQ2009" s="10"/>
      <c r="CR2009" s="10"/>
      <c r="CS2009" s="10"/>
      <c r="CT2009" s="7"/>
      <c r="CU2009" s="250"/>
      <c r="CV2009" s="250"/>
      <c r="CW2009" s="250"/>
      <c r="CX2009" s="250"/>
      <c r="CY2009" s="13"/>
      <c r="CZ2009" s="250"/>
      <c r="DI2009" s="250"/>
    </row>
    <row r="2010" spans="1:113" ht="15.75" customHeight="1">
      <c r="BS2010" s="1"/>
    </row>
    <row r="2011" spans="1:113" ht="15" customHeight="1">
      <c r="A2011" s="13"/>
      <c r="B2011" s="13"/>
      <c r="C2011" s="13"/>
      <c r="D2011" s="250"/>
      <c r="E2011" s="250"/>
      <c r="G2011" s="14"/>
      <c r="H2011" s="250"/>
      <c r="I2011" s="250"/>
      <c r="J2011" s="33"/>
      <c r="K2011" s="250"/>
      <c r="L2011" s="248"/>
      <c r="M2011" s="250"/>
      <c r="N2011" s="13"/>
      <c r="O2011" s="13"/>
      <c r="P2011" s="13"/>
      <c r="Q2011" s="13"/>
      <c r="R2011" s="250"/>
      <c r="S2011" s="250"/>
      <c r="U2011" s="14"/>
      <c r="V2011" s="250"/>
      <c r="W2011" s="250"/>
      <c r="X2011" s="33"/>
      <c r="Y2011" s="250"/>
      <c r="Z2011" s="248"/>
      <c r="AA2011" s="250"/>
      <c r="AC2011" s="287"/>
      <c r="AD2011" s="13"/>
      <c r="AE2011" s="13"/>
      <c r="AF2011" s="250"/>
      <c r="AG2011" s="250"/>
      <c r="AI2011" s="14"/>
      <c r="AJ2011" s="250"/>
      <c r="AK2011" s="250"/>
      <c r="AL2011" s="33"/>
      <c r="AM2011" s="250"/>
      <c r="AN2011" s="248"/>
      <c r="AO2011" s="250"/>
      <c r="AP2011" s="13"/>
      <c r="AQ2011" s="13"/>
      <c r="AR2011" s="15"/>
      <c r="AS2011" s="9"/>
      <c r="AT2011" s="9"/>
      <c r="AU2011" s="9"/>
      <c r="AV2011" s="9"/>
      <c r="AW2011" s="3" t="s">
        <v>73</v>
      </c>
      <c r="AX2011" s="9">
        <f>AT2008-AX2009</f>
        <v>0</v>
      </c>
      <c r="AY2011" s="10" t="e">
        <f>AX2011/AT2006</f>
        <v>#DIV/0!</v>
      </c>
      <c r="AZ2011" s="115"/>
      <c r="BA2011" s="10"/>
      <c r="BB2011" s="10"/>
      <c r="BC2011" s="10"/>
      <c r="BD2011" s="7"/>
      <c r="BE2011" s="13"/>
      <c r="BF2011" s="15"/>
      <c r="BG2011" s="9"/>
      <c r="BH2011" s="9"/>
      <c r="BI2011" s="73"/>
      <c r="BJ2011" s="9"/>
      <c r="BK2011" s="3" t="s">
        <v>73</v>
      </c>
      <c r="BL2011" s="9">
        <f>BH2008-BL2009</f>
        <v>0</v>
      </c>
      <c r="BM2011" s="10" t="e">
        <f>BL2011/BH2006</f>
        <v>#DIV/0!</v>
      </c>
      <c r="BN2011" s="10"/>
      <c r="BO2011" s="10"/>
      <c r="BP2011" s="10"/>
      <c r="BQ2011" s="7"/>
      <c r="BS2011" s="13"/>
      <c r="BT2011" s="15"/>
      <c r="BU2011" s="9"/>
      <c r="BV2011" s="9"/>
      <c r="BW2011" s="9"/>
      <c r="BX2011" s="9"/>
      <c r="BY2011" s="3" t="s">
        <v>73</v>
      </c>
      <c r="BZ2011" s="9">
        <f>BV2008-BZ2009</f>
        <v>0</v>
      </c>
      <c r="CA2011" s="10" t="e">
        <f>BZ2011/BV2006</f>
        <v>#DIV/0!</v>
      </c>
      <c r="CB2011" s="10"/>
      <c r="CC2011" s="10"/>
      <c r="CD2011" s="10"/>
      <c r="CE2011" s="10"/>
      <c r="CF2011" s="7"/>
      <c r="CH2011" s="15"/>
      <c r="CI2011" s="9"/>
      <c r="CJ2011" s="9"/>
      <c r="CK2011" s="9"/>
      <c r="CL2011" s="9"/>
      <c r="CM2011" s="3" t="s">
        <v>73</v>
      </c>
      <c r="CN2011" s="9">
        <f>CJ2008-CN2009</f>
        <v>0</v>
      </c>
      <c r="CO2011" s="10" t="e">
        <f>CN2011/CJ2006</f>
        <v>#DIV/0!</v>
      </c>
      <c r="CP2011" s="10"/>
      <c r="CQ2011" s="10"/>
      <c r="CR2011" s="10"/>
      <c r="CS2011" s="10"/>
      <c r="CT2011" s="7"/>
      <c r="CU2011" s="250"/>
      <c r="CV2011" s="248"/>
      <c r="CX2011" s="13"/>
      <c r="CY2011" s="13"/>
      <c r="CZ2011" s="250"/>
      <c r="DI2011" s="250"/>
    </row>
    <row r="2012" spans="1:113" ht="15" customHeight="1">
      <c r="A2012" s="250"/>
      <c r="B2012" s="250"/>
      <c r="C2012" s="250"/>
      <c r="D2012" s="250"/>
      <c r="E2012" s="250"/>
      <c r="G2012" s="14"/>
      <c r="H2012" s="250"/>
      <c r="I2012" s="250"/>
      <c r="J2012" s="33"/>
      <c r="K2012" s="250"/>
      <c r="L2012" s="248"/>
      <c r="M2012" s="250"/>
      <c r="N2012" s="250"/>
      <c r="O2012" s="250"/>
      <c r="P2012" s="250"/>
      <c r="Q2012" s="250"/>
      <c r="R2012" s="250"/>
      <c r="S2012" s="250"/>
      <c r="U2012" s="14"/>
      <c r="V2012" s="250"/>
      <c r="W2012" s="250"/>
      <c r="X2012" s="33"/>
      <c r="Y2012" s="250"/>
      <c r="Z2012" s="248"/>
      <c r="AA2012" s="250"/>
      <c r="AC2012" s="277"/>
      <c r="AD2012" s="250"/>
      <c r="AE2012" s="250"/>
      <c r="AF2012" s="250"/>
      <c r="AG2012" s="250"/>
      <c r="AI2012" s="14"/>
      <c r="AJ2012" s="250"/>
      <c r="AK2012" s="250"/>
      <c r="AL2012" s="33"/>
      <c r="AM2012" s="250"/>
      <c r="AN2012" s="248"/>
      <c r="AO2012" s="250"/>
      <c r="AP2012" s="250"/>
      <c r="AQ2012" s="250"/>
      <c r="AR2012" s="15"/>
      <c r="AS2012" s="9"/>
      <c r="AT2012" s="9"/>
      <c r="AU2012" s="9"/>
      <c r="AV2012" s="9"/>
      <c r="AW2012" s="3"/>
      <c r="AX2012" s="9"/>
      <c r="AY2012" s="9"/>
      <c r="AZ2012" s="62"/>
      <c r="BA2012" s="9"/>
      <c r="BB2012" s="9"/>
      <c r="BC2012" s="9"/>
      <c r="BD2012" s="7"/>
      <c r="BE2012" s="250"/>
      <c r="BF2012" s="15"/>
      <c r="BG2012" s="9"/>
      <c r="BH2012" s="9"/>
      <c r="BI2012" s="73"/>
      <c r="BJ2012" s="9"/>
      <c r="BK2012" s="3"/>
      <c r="BL2012" s="9"/>
      <c r="BM2012" s="9"/>
      <c r="BN2012" s="9"/>
      <c r="BO2012" s="9"/>
      <c r="BP2012" s="9"/>
      <c r="BQ2012" s="7"/>
      <c r="BS2012" s="250"/>
      <c r="BT2012" s="15"/>
      <c r="BU2012" s="9"/>
      <c r="BV2012" s="9"/>
      <c r="BW2012" s="9"/>
      <c r="BX2012" s="9"/>
      <c r="BY2012" s="3"/>
      <c r="BZ2012" s="9"/>
      <c r="CA2012" s="9"/>
      <c r="CB2012" s="9"/>
      <c r="CC2012" s="9"/>
      <c r="CD2012" s="9"/>
      <c r="CE2012" s="9"/>
      <c r="CF2012" s="7"/>
      <c r="CH2012" s="15"/>
      <c r="CI2012" s="9"/>
      <c r="CJ2012" s="9"/>
      <c r="CK2012" s="9"/>
      <c r="CL2012" s="9"/>
      <c r="CM2012" s="3"/>
      <c r="CN2012" s="9"/>
      <c r="CO2012" s="9"/>
      <c r="CP2012" s="9"/>
      <c r="CQ2012" s="9"/>
      <c r="CR2012" s="9"/>
      <c r="CS2012" s="9"/>
      <c r="CT2012" s="7"/>
      <c r="CU2012" s="250"/>
      <c r="CV2012" s="250"/>
      <c r="CW2012" s="250"/>
      <c r="CX2012" s="55"/>
      <c r="CY2012" s="46"/>
      <c r="CZ2012" s="250"/>
      <c r="DI2012" s="250"/>
    </row>
    <row r="2013" spans="1:113" ht="15" customHeight="1">
      <c r="A2013" s="250"/>
      <c r="B2013" s="250"/>
      <c r="C2013" s="250"/>
      <c r="D2013" s="250"/>
      <c r="E2013" s="250"/>
      <c r="G2013" s="14"/>
      <c r="H2013" s="250"/>
      <c r="I2013" s="250"/>
      <c r="J2013" s="33"/>
      <c r="K2013" s="250"/>
      <c r="L2013" s="248"/>
      <c r="M2013" s="250"/>
      <c r="N2013" s="250"/>
      <c r="O2013" s="250"/>
      <c r="P2013" s="250"/>
      <c r="Q2013" s="250"/>
      <c r="R2013" s="250"/>
      <c r="S2013" s="250"/>
      <c r="U2013" s="14"/>
      <c r="V2013" s="250"/>
      <c r="W2013" s="250"/>
      <c r="X2013" s="33"/>
      <c r="Y2013" s="250"/>
      <c r="Z2013" s="248"/>
      <c r="AA2013" s="250"/>
      <c r="AC2013" s="277"/>
      <c r="AD2013" s="250"/>
      <c r="AE2013" s="250"/>
      <c r="AF2013" s="250"/>
      <c r="AG2013" s="250"/>
      <c r="AI2013" s="14"/>
      <c r="AJ2013" s="250"/>
      <c r="AK2013" s="250"/>
      <c r="AL2013" s="33"/>
      <c r="AM2013" s="250"/>
      <c r="AN2013" s="248"/>
      <c r="AO2013" s="250"/>
      <c r="AP2013" s="250"/>
      <c r="AQ2013" s="250"/>
      <c r="AR2013" s="15"/>
      <c r="AS2013" s="9"/>
      <c r="AT2013" s="9"/>
      <c r="AU2013" s="9"/>
      <c r="AV2013" s="9"/>
      <c r="AW2013" s="3"/>
      <c r="AX2013" s="9"/>
      <c r="AY2013" s="9"/>
      <c r="AZ2013" s="62"/>
      <c r="BA2013" s="9"/>
      <c r="BB2013" s="9"/>
      <c r="BC2013" s="9"/>
      <c r="BD2013" s="7"/>
      <c r="BE2013" s="250"/>
      <c r="BF2013" s="15"/>
      <c r="BG2013" s="9"/>
      <c r="BH2013" s="9"/>
      <c r="BI2013" s="73"/>
      <c r="BJ2013" s="9"/>
      <c r="BK2013" s="3"/>
      <c r="BL2013" s="9"/>
      <c r="BM2013" s="9"/>
      <c r="BN2013" s="9"/>
      <c r="BO2013" s="9"/>
      <c r="BP2013" s="9"/>
      <c r="BQ2013" s="7"/>
      <c r="BS2013" s="250"/>
      <c r="BT2013" s="15"/>
      <c r="BU2013" s="9"/>
      <c r="BV2013" s="9"/>
      <c r="BW2013" s="9"/>
      <c r="BX2013" s="9"/>
      <c r="BY2013" s="3"/>
      <c r="BZ2013" s="9"/>
      <c r="CA2013" s="9"/>
      <c r="CB2013" s="9"/>
      <c r="CC2013" s="9"/>
      <c r="CD2013" s="9"/>
      <c r="CE2013" s="9"/>
      <c r="CF2013" s="7"/>
      <c r="CH2013" s="15"/>
      <c r="CI2013" s="9"/>
      <c r="CJ2013" s="9"/>
      <c r="CK2013" s="9"/>
      <c r="CL2013" s="9"/>
      <c r="CM2013" s="3"/>
      <c r="CN2013" s="9"/>
      <c r="CO2013" s="9"/>
      <c r="CP2013" s="9"/>
      <c r="CQ2013" s="9"/>
      <c r="CR2013" s="9"/>
      <c r="CS2013" s="9"/>
      <c r="CT2013" s="7"/>
      <c r="CU2013" s="250"/>
      <c r="CV2013" s="250"/>
      <c r="CW2013" s="250"/>
      <c r="CX2013" s="55"/>
      <c r="CY2013" s="46"/>
      <c r="CZ2013" s="250"/>
      <c r="DI2013" s="250"/>
    </row>
    <row r="2014" spans="1:113" ht="15" customHeight="1">
      <c r="A2014" s="250"/>
      <c r="B2014" s="250"/>
      <c r="C2014" s="250"/>
      <c r="D2014" s="250"/>
      <c r="E2014" s="250"/>
      <c r="G2014" s="14"/>
      <c r="H2014" s="250"/>
      <c r="I2014" s="250"/>
      <c r="J2014" s="33"/>
      <c r="K2014" s="250"/>
      <c r="L2014" s="248"/>
      <c r="M2014" s="250"/>
      <c r="N2014" s="250"/>
      <c r="O2014" s="250"/>
      <c r="P2014" s="250"/>
      <c r="Q2014" s="250"/>
      <c r="R2014" s="250"/>
      <c r="S2014" s="250"/>
      <c r="U2014" s="14"/>
      <c r="V2014" s="250"/>
      <c r="W2014" s="250"/>
      <c r="X2014" s="33"/>
      <c r="Y2014" s="250"/>
      <c r="Z2014" s="248"/>
      <c r="AA2014" s="250"/>
      <c r="AC2014" s="277"/>
      <c r="AD2014" s="250"/>
      <c r="AE2014" s="250"/>
      <c r="AF2014" s="250"/>
      <c r="AG2014" s="250"/>
      <c r="AI2014" s="14"/>
      <c r="AJ2014" s="250"/>
      <c r="AK2014" s="250"/>
      <c r="AL2014" s="33"/>
      <c r="AM2014" s="250"/>
      <c r="AN2014" s="248"/>
      <c r="AO2014" s="250"/>
      <c r="AP2014" s="250"/>
      <c r="AQ2014" s="250"/>
      <c r="AR2014" s="15"/>
      <c r="AS2014" s="9"/>
      <c r="AT2014" s="9"/>
      <c r="AU2014" s="9"/>
      <c r="AV2014" s="9"/>
      <c r="AW2014" s="3"/>
      <c r="AX2014" s="9"/>
      <c r="AY2014" s="9"/>
      <c r="AZ2014" s="62"/>
      <c r="BA2014" s="9"/>
      <c r="BB2014" s="9"/>
      <c r="BC2014" s="9"/>
      <c r="BD2014" s="7"/>
      <c r="BE2014" s="250"/>
      <c r="BF2014" s="15"/>
      <c r="BG2014" s="9"/>
      <c r="BH2014" s="9"/>
      <c r="BI2014" s="73"/>
      <c r="BJ2014" s="9"/>
      <c r="BK2014" s="3"/>
      <c r="BL2014" s="9"/>
      <c r="BM2014" s="9"/>
      <c r="BN2014" s="9"/>
      <c r="BO2014" s="9"/>
      <c r="BP2014" s="9"/>
      <c r="BQ2014" s="7"/>
      <c r="BS2014" s="250"/>
      <c r="BT2014" s="15"/>
      <c r="BU2014" s="9"/>
      <c r="BV2014" s="9"/>
      <c r="BW2014" s="9"/>
      <c r="BX2014" s="9"/>
      <c r="BY2014" s="3"/>
      <c r="BZ2014" s="9"/>
      <c r="CA2014" s="9"/>
      <c r="CB2014" s="9"/>
      <c r="CC2014" s="9"/>
      <c r="CD2014" s="9"/>
      <c r="CE2014" s="9"/>
      <c r="CF2014" s="7"/>
      <c r="CH2014" s="15"/>
      <c r="CI2014" s="9"/>
      <c r="CJ2014" s="9"/>
      <c r="CK2014" s="9"/>
      <c r="CL2014" s="9"/>
      <c r="CM2014" s="3"/>
      <c r="CN2014" s="9"/>
      <c r="CO2014" s="9"/>
      <c r="CP2014" s="9"/>
      <c r="CQ2014" s="9"/>
      <c r="CR2014" s="9"/>
      <c r="CS2014" s="9"/>
      <c r="CT2014" s="7"/>
      <c r="CU2014" s="250"/>
      <c r="CV2014" s="250"/>
      <c r="CW2014" s="250"/>
      <c r="CX2014" s="55"/>
      <c r="CY2014" s="46"/>
      <c r="CZ2014" s="250"/>
      <c r="DI2014" s="250"/>
    </row>
    <row r="2015" spans="1:113" ht="15" customHeight="1">
      <c r="A2015" s="250"/>
      <c r="B2015" s="250"/>
      <c r="C2015" s="250"/>
      <c r="D2015" s="250"/>
      <c r="E2015" s="250"/>
      <c r="G2015" s="14"/>
      <c r="H2015" s="250"/>
      <c r="I2015" s="250"/>
      <c r="J2015" s="33"/>
      <c r="K2015" s="250"/>
      <c r="L2015" s="248"/>
      <c r="M2015" s="250"/>
      <c r="N2015" s="250"/>
      <c r="O2015" s="250"/>
      <c r="P2015" s="250"/>
      <c r="Q2015" s="250"/>
      <c r="R2015" s="250"/>
      <c r="S2015" s="250"/>
      <c r="U2015" s="14"/>
      <c r="V2015" s="250"/>
      <c r="W2015" s="250"/>
      <c r="X2015" s="33"/>
      <c r="Y2015" s="250"/>
      <c r="Z2015" s="248"/>
      <c r="AA2015" s="250"/>
      <c r="AC2015" s="277"/>
      <c r="AD2015" s="250"/>
      <c r="AE2015" s="250"/>
      <c r="AF2015" s="250"/>
      <c r="AG2015" s="250"/>
      <c r="AI2015" s="14"/>
      <c r="AJ2015" s="250"/>
      <c r="AK2015" s="250"/>
      <c r="AL2015" s="33"/>
      <c r="AM2015" s="250"/>
      <c r="AN2015" s="248"/>
      <c r="AO2015" s="250"/>
      <c r="AP2015" s="250"/>
      <c r="AQ2015" s="250"/>
      <c r="AR2015" s="15"/>
      <c r="AS2015" s="9"/>
      <c r="AT2015" s="9"/>
      <c r="AU2015" s="9"/>
      <c r="AV2015" s="9"/>
      <c r="AW2015" s="3"/>
      <c r="AX2015" s="9"/>
      <c r="AY2015" s="9"/>
      <c r="AZ2015" s="62"/>
      <c r="BA2015" s="9"/>
      <c r="BB2015" s="9"/>
      <c r="BC2015" s="9"/>
      <c r="BD2015" s="7"/>
      <c r="BE2015" s="250"/>
      <c r="BF2015" s="15"/>
      <c r="BG2015" s="9"/>
      <c r="BH2015" s="9"/>
      <c r="BI2015" s="73"/>
      <c r="BJ2015" s="9"/>
      <c r="BK2015" s="3"/>
      <c r="BL2015" s="9"/>
      <c r="BM2015" s="9"/>
      <c r="BN2015" s="9"/>
      <c r="BO2015" s="9"/>
      <c r="BP2015" s="9"/>
      <c r="BQ2015" s="7"/>
      <c r="BS2015" s="250"/>
      <c r="BT2015" s="15"/>
      <c r="BU2015" s="9"/>
      <c r="BV2015" s="9"/>
      <c r="BW2015" s="9"/>
      <c r="BX2015" s="9"/>
      <c r="BY2015" s="3"/>
      <c r="BZ2015" s="9"/>
      <c r="CA2015" s="9"/>
      <c r="CB2015" s="9"/>
      <c r="CC2015" s="9"/>
      <c r="CD2015" s="9"/>
      <c r="CE2015" s="9"/>
      <c r="CF2015" s="7"/>
      <c r="CH2015" s="15"/>
      <c r="CI2015" s="9"/>
      <c r="CJ2015" s="9"/>
      <c r="CK2015" s="9"/>
      <c r="CL2015" s="9"/>
      <c r="CM2015" s="3"/>
      <c r="CN2015" s="9"/>
      <c r="CO2015" s="9"/>
      <c r="CP2015" s="9"/>
      <c r="CQ2015" s="9"/>
      <c r="CR2015" s="9"/>
      <c r="CS2015" s="9"/>
      <c r="CT2015" s="7"/>
      <c r="CU2015" s="250"/>
      <c r="CV2015" s="250"/>
      <c r="CW2015" s="250"/>
      <c r="CX2015" s="55"/>
      <c r="CY2015" s="46"/>
      <c r="CZ2015" s="250"/>
      <c r="DI2015" s="250"/>
    </row>
    <row r="2016" spans="1:113" ht="15" customHeight="1">
      <c r="A2016" s="250"/>
      <c r="B2016" s="250"/>
      <c r="C2016" s="250"/>
      <c r="D2016" s="250"/>
      <c r="E2016" s="250"/>
      <c r="G2016" s="14"/>
      <c r="H2016" s="250"/>
      <c r="I2016" s="250"/>
      <c r="J2016" s="33"/>
      <c r="K2016" s="250"/>
      <c r="L2016" s="250"/>
      <c r="M2016" s="250"/>
      <c r="N2016" s="250"/>
      <c r="O2016" s="250"/>
      <c r="P2016" s="250"/>
      <c r="Q2016" s="250"/>
      <c r="R2016" s="250"/>
      <c r="S2016" s="250"/>
      <c r="U2016" s="14"/>
      <c r="V2016" s="250"/>
      <c r="W2016" s="250"/>
      <c r="X2016" s="33"/>
      <c r="Y2016" s="250"/>
      <c r="Z2016" s="250"/>
      <c r="AA2016" s="250"/>
      <c r="AC2016" s="277"/>
      <c r="AD2016" s="250"/>
      <c r="AE2016" s="250"/>
      <c r="AF2016" s="250"/>
      <c r="AG2016" s="250"/>
      <c r="AI2016" s="14"/>
      <c r="AJ2016" s="250"/>
      <c r="AK2016" s="250"/>
      <c r="AL2016" s="33"/>
      <c r="AM2016" s="250"/>
      <c r="AN2016" s="250"/>
      <c r="AO2016" s="250"/>
      <c r="AP2016" s="250"/>
      <c r="AQ2016" s="250"/>
      <c r="AR2016" s="15"/>
      <c r="AS2016" s="9"/>
      <c r="AT2016" s="9"/>
      <c r="AU2016" s="9"/>
      <c r="AV2016" s="9"/>
      <c r="AW2016" s="9"/>
      <c r="AX2016" s="9"/>
      <c r="AY2016" s="9"/>
      <c r="AZ2016" s="62"/>
      <c r="BA2016" s="9"/>
      <c r="BB2016" s="9"/>
      <c r="BC2016" s="9"/>
      <c r="BD2016" s="7"/>
      <c r="BE2016" s="250"/>
      <c r="BF2016" s="15"/>
      <c r="BG2016" s="9"/>
      <c r="BH2016" s="9"/>
      <c r="BI2016" s="73"/>
      <c r="BJ2016" s="9"/>
      <c r="BK2016" s="9"/>
      <c r="BL2016" s="9"/>
      <c r="BM2016" s="9"/>
      <c r="BN2016" s="9"/>
      <c r="BO2016" s="9"/>
      <c r="BP2016" s="9"/>
      <c r="BQ2016" s="7"/>
      <c r="BS2016" s="250"/>
      <c r="BT2016" s="15"/>
      <c r="BU2016" s="9"/>
      <c r="BV2016" s="9"/>
      <c r="BW2016" s="9"/>
      <c r="BX2016" s="9"/>
      <c r="BY2016" s="9"/>
      <c r="BZ2016" s="9"/>
      <c r="CA2016" s="9"/>
      <c r="CB2016" s="9"/>
      <c r="CC2016" s="9"/>
      <c r="CD2016" s="9"/>
      <c r="CE2016" s="9"/>
      <c r="CF2016" s="7"/>
      <c r="CH2016" s="15"/>
      <c r="CI2016" s="9"/>
      <c r="CJ2016" s="9"/>
      <c r="CK2016" s="9"/>
      <c r="CL2016" s="9"/>
      <c r="CM2016" s="9"/>
      <c r="CN2016" s="9"/>
      <c r="CO2016" s="9"/>
      <c r="CP2016" s="9"/>
      <c r="CQ2016" s="9"/>
      <c r="CR2016" s="9"/>
      <c r="CS2016" s="9"/>
      <c r="CT2016" s="7"/>
      <c r="CU2016" s="250"/>
      <c r="CV2016" s="318"/>
      <c r="CW2016" s="312"/>
      <c r="CX2016" s="250"/>
      <c r="CY2016" s="46"/>
      <c r="CZ2016" s="250"/>
      <c r="DI2016" s="250"/>
    </row>
    <row r="2017" spans="1:113" ht="15" customHeight="1">
      <c r="AR2017" s="45"/>
      <c r="AS2017" s="250"/>
      <c r="AT2017" s="250"/>
      <c r="AU2017" s="250"/>
      <c r="AV2017" s="250"/>
      <c r="AW2017" s="250"/>
      <c r="AX2017" s="250"/>
      <c r="AY2017" s="250"/>
      <c r="AZ2017" s="33"/>
      <c r="BA2017" s="250"/>
      <c r="BB2017" s="250"/>
      <c r="BC2017" s="250"/>
      <c r="BD2017" s="47"/>
      <c r="BF2017" s="45"/>
      <c r="BG2017" s="250"/>
      <c r="BH2017" s="250"/>
      <c r="BJ2017" s="250"/>
      <c r="BK2017" s="250"/>
      <c r="BL2017" s="250"/>
      <c r="BM2017" s="250"/>
      <c r="BN2017" s="250"/>
      <c r="BO2017" s="250"/>
      <c r="BP2017" s="250"/>
      <c r="BQ2017" s="47"/>
      <c r="BS2017" s="1"/>
      <c r="BT2017" s="45"/>
      <c r="BU2017" s="250"/>
      <c r="BV2017" s="250"/>
      <c r="BW2017" s="250"/>
      <c r="BX2017" s="250"/>
      <c r="BY2017" s="250"/>
      <c r="BZ2017" s="250"/>
      <c r="CA2017" s="250"/>
      <c r="CB2017" s="250"/>
      <c r="CC2017" s="250"/>
      <c r="CD2017" s="250"/>
      <c r="CE2017" s="250"/>
      <c r="CF2017" s="47"/>
      <c r="CH2017" s="45"/>
      <c r="CI2017" s="250"/>
      <c r="CJ2017" s="250"/>
      <c r="CK2017" s="250"/>
      <c r="CL2017" s="250"/>
      <c r="CM2017" s="250"/>
      <c r="CN2017" s="250"/>
      <c r="CO2017" s="250"/>
      <c r="CP2017" s="250"/>
      <c r="CQ2017" s="250"/>
      <c r="CR2017" s="250"/>
      <c r="CS2017" s="250"/>
      <c r="CT2017" s="47"/>
    </row>
    <row r="2018" spans="1:113" ht="15" customHeight="1">
      <c r="AR2018" s="45"/>
      <c r="AS2018" s="250"/>
      <c r="AT2018" s="250"/>
      <c r="AU2018" s="250"/>
      <c r="AV2018" s="250"/>
      <c r="AW2018" s="250"/>
      <c r="AX2018" s="250"/>
      <c r="AY2018" s="250"/>
      <c r="AZ2018" s="33"/>
      <c r="BA2018" s="250"/>
      <c r="BB2018" s="250"/>
      <c r="BC2018" s="250"/>
      <c r="BD2018" s="47"/>
      <c r="BF2018" s="45"/>
      <c r="BG2018" s="250"/>
      <c r="BH2018" s="250"/>
      <c r="BJ2018" s="250"/>
      <c r="BK2018" s="250"/>
      <c r="BL2018" s="250"/>
      <c r="BM2018" s="250"/>
      <c r="BN2018" s="250"/>
      <c r="BO2018" s="250"/>
      <c r="BP2018" s="250"/>
      <c r="BQ2018" s="47"/>
      <c r="BS2018" s="1"/>
      <c r="BT2018" s="45"/>
      <c r="BU2018" s="250"/>
      <c r="BV2018" s="250"/>
      <c r="BW2018" s="250"/>
      <c r="BX2018" s="250"/>
      <c r="BY2018" s="250"/>
      <c r="BZ2018" s="250"/>
      <c r="CA2018" s="250"/>
      <c r="CB2018" s="250"/>
      <c r="CC2018" s="250"/>
      <c r="CD2018" s="250"/>
      <c r="CE2018" s="250"/>
      <c r="CF2018" s="47"/>
      <c r="CH2018" s="45"/>
      <c r="CI2018" s="250"/>
      <c r="CJ2018" s="250"/>
      <c r="CK2018" s="250"/>
      <c r="CL2018" s="250"/>
      <c r="CM2018" s="250"/>
      <c r="CN2018" s="250"/>
      <c r="CO2018" s="250"/>
      <c r="CP2018" s="250"/>
      <c r="CQ2018" s="250"/>
      <c r="CR2018" s="250"/>
      <c r="CS2018" s="250"/>
      <c r="CT2018" s="47"/>
    </row>
    <row r="2019" spans="1:113" ht="15" customHeight="1">
      <c r="AR2019" s="45"/>
      <c r="AS2019" s="250"/>
      <c r="AT2019" s="250"/>
      <c r="AU2019" s="250"/>
      <c r="AV2019" s="250"/>
      <c r="AW2019" s="250"/>
      <c r="AX2019" s="250"/>
      <c r="AY2019" s="250"/>
      <c r="AZ2019" s="33"/>
      <c r="BA2019" s="250"/>
      <c r="BB2019" s="250"/>
      <c r="BC2019" s="250"/>
      <c r="BD2019" s="47"/>
      <c r="BF2019" s="45"/>
      <c r="BG2019" s="250"/>
      <c r="BH2019" s="250"/>
      <c r="BJ2019" s="250"/>
      <c r="BK2019" s="250"/>
      <c r="BL2019" s="250"/>
      <c r="BM2019" s="250"/>
      <c r="BN2019" s="250"/>
      <c r="BO2019" s="250"/>
      <c r="BP2019" s="250"/>
      <c r="BQ2019" s="47"/>
      <c r="BS2019" s="1"/>
      <c r="BT2019" s="45"/>
      <c r="BU2019" s="250"/>
      <c r="BV2019" s="250"/>
      <c r="BW2019" s="250"/>
      <c r="BX2019" s="250"/>
      <c r="BY2019" s="250"/>
      <c r="BZ2019" s="250"/>
      <c r="CA2019" s="250"/>
      <c r="CB2019" s="250"/>
      <c r="CC2019" s="250"/>
      <c r="CD2019" s="250"/>
      <c r="CE2019" s="250"/>
      <c r="CF2019" s="47"/>
      <c r="CH2019" s="45"/>
      <c r="CI2019" s="250"/>
      <c r="CJ2019" s="250"/>
      <c r="CK2019" s="250"/>
      <c r="CL2019" s="250"/>
      <c r="CM2019" s="250"/>
      <c r="CN2019" s="250"/>
      <c r="CO2019" s="250"/>
      <c r="CP2019" s="250"/>
      <c r="CQ2019" s="250"/>
      <c r="CR2019" s="250"/>
      <c r="CS2019" s="250"/>
      <c r="CT2019" s="47"/>
    </row>
    <row r="2020" spans="1:113" ht="15" customHeight="1">
      <c r="AR2020" s="45"/>
      <c r="AS2020" s="250"/>
      <c r="AT2020" s="250"/>
      <c r="AU2020" s="250"/>
      <c r="AV2020" s="250"/>
      <c r="AW2020" s="250"/>
      <c r="AX2020" s="250"/>
      <c r="AY2020" s="250"/>
      <c r="AZ2020" s="33"/>
      <c r="BA2020" s="250"/>
      <c r="BB2020" s="250"/>
      <c r="BC2020" s="250"/>
      <c r="BD2020" s="47"/>
      <c r="BF2020" s="45"/>
      <c r="BG2020" s="250"/>
      <c r="BH2020" s="250"/>
      <c r="BJ2020" s="250"/>
      <c r="BK2020" s="250"/>
      <c r="BL2020" s="250"/>
      <c r="BM2020" s="250"/>
      <c r="BN2020" s="250"/>
      <c r="BO2020" s="250"/>
      <c r="BP2020" s="250"/>
      <c r="BQ2020" s="47"/>
      <c r="BS2020" s="1"/>
      <c r="BT2020" s="45"/>
      <c r="BU2020" s="250"/>
      <c r="BV2020" s="250"/>
      <c r="BW2020" s="250"/>
      <c r="BX2020" s="250"/>
      <c r="BY2020" s="250"/>
      <c r="BZ2020" s="250"/>
      <c r="CA2020" s="250"/>
      <c r="CB2020" s="250"/>
      <c r="CC2020" s="250"/>
      <c r="CD2020" s="250"/>
      <c r="CE2020" s="250"/>
      <c r="CF2020" s="47"/>
      <c r="CH2020" s="45"/>
      <c r="CI2020" s="250"/>
      <c r="CJ2020" s="250"/>
      <c r="CK2020" s="250"/>
      <c r="CL2020" s="250"/>
      <c r="CM2020" s="250"/>
      <c r="CN2020" s="250"/>
      <c r="CO2020" s="250"/>
      <c r="CP2020" s="250"/>
      <c r="CQ2020" s="250"/>
      <c r="CR2020" s="250"/>
      <c r="CS2020" s="250"/>
      <c r="CT2020" s="47"/>
    </row>
    <row r="2021" spans="1:113" ht="15" customHeight="1">
      <c r="AR2021" s="45"/>
      <c r="AS2021" s="250"/>
      <c r="AT2021" s="250"/>
      <c r="AU2021" s="250"/>
      <c r="AV2021" s="250"/>
      <c r="AW2021" s="250"/>
      <c r="AX2021" s="250"/>
      <c r="AY2021" s="250"/>
      <c r="AZ2021" s="33"/>
      <c r="BA2021" s="250"/>
      <c r="BB2021" s="250"/>
      <c r="BC2021" s="250"/>
      <c r="BD2021" s="47"/>
      <c r="BF2021" s="45"/>
      <c r="BG2021" s="250"/>
      <c r="BH2021" s="250"/>
      <c r="BJ2021" s="250"/>
      <c r="BK2021" s="250"/>
      <c r="BL2021" s="250"/>
      <c r="BM2021" s="250"/>
      <c r="BN2021" s="250"/>
      <c r="BO2021" s="250"/>
      <c r="BP2021" s="250"/>
      <c r="BQ2021" s="47"/>
      <c r="BS2021" s="1"/>
      <c r="BT2021" s="45"/>
      <c r="BU2021" s="250"/>
      <c r="BV2021" s="250"/>
      <c r="BW2021" s="250"/>
      <c r="BX2021" s="250"/>
      <c r="BY2021" s="250"/>
      <c r="BZ2021" s="250"/>
      <c r="CA2021" s="250"/>
      <c r="CB2021" s="250"/>
      <c r="CC2021" s="250"/>
      <c r="CD2021" s="250"/>
      <c r="CE2021" s="250"/>
      <c r="CF2021" s="47"/>
      <c r="CH2021" s="45"/>
      <c r="CI2021" s="250"/>
      <c r="CJ2021" s="250"/>
      <c r="CK2021" s="250"/>
      <c r="CL2021" s="250"/>
      <c r="CM2021" s="250"/>
      <c r="CN2021" s="250"/>
      <c r="CO2021" s="250"/>
      <c r="CP2021" s="250"/>
      <c r="CQ2021" s="250"/>
      <c r="CR2021" s="250"/>
      <c r="CS2021" s="250"/>
      <c r="CT2021" s="47"/>
    </row>
    <row r="2022" spans="1:113" ht="15" customHeight="1">
      <c r="AR2022" s="45"/>
      <c r="AS2022" s="250"/>
      <c r="AT2022" s="250"/>
      <c r="AU2022" s="250"/>
      <c r="AV2022" s="250"/>
      <c r="AW2022" s="250"/>
      <c r="AX2022" s="250"/>
      <c r="AY2022" s="250"/>
      <c r="AZ2022" s="33"/>
      <c r="BA2022" s="250"/>
      <c r="BB2022" s="250"/>
      <c r="BC2022" s="250"/>
      <c r="BD2022" s="47"/>
      <c r="BF2022" s="45"/>
      <c r="BG2022" s="250"/>
      <c r="BH2022" s="250"/>
      <c r="BJ2022" s="250"/>
      <c r="BK2022" s="250"/>
      <c r="BL2022" s="250"/>
      <c r="BM2022" s="250"/>
      <c r="BN2022" s="250"/>
      <c r="BO2022" s="250"/>
      <c r="BP2022" s="250"/>
      <c r="BQ2022" s="47"/>
      <c r="BS2022" s="1"/>
      <c r="BT2022" s="45"/>
      <c r="BU2022" s="250"/>
      <c r="BV2022" s="250"/>
      <c r="BW2022" s="250"/>
      <c r="BX2022" s="250"/>
      <c r="BY2022" s="250"/>
      <c r="BZ2022" s="250"/>
      <c r="CA2022" s="250"/>
      <c r="CB2022" s="250"/>
      <c r="CC2022" s="250"/>
      <c r="CD2022" s="250"/>
      <c r="CE2022" s="250"/>
      <c r="CF2022" s="47"/>
      <c r="CH2022" s="45"/>
      <c r="CI2022" s="250"/>
      <c r="CJ2022" s="250"/>
      <c r="CK2022" s="250"/>
      <c r="CL2022" s="250"/>
      <c r="CM2022" s="250"/>
      <c r="CN2022" s="250"/>
      <c r="CO2022" s="250"/>
      <c r="CP2022" s="250"/>
      <c r="CQ2022" s="250"/>
      <c r="CR2022" s="250"/>
      <c r="CS2022" s="250"/>
      <c r="CT2022" s="47"/>
    </row>
    <row r="2023" spans="1:113" ht="15" customHeight="1">
      <c r="A2023" s="250"/>
      <c r="B2023" s="250"/>
      <c r="C2023" s="250"/>
      <c r="D2023" s="250"/>
      <c r="G2023" s="314"/>
      <c r="H2023" s="312"/>
      <c r="I2023" s="312"/>
      <c r="J2023" s="311"/>
      <c r="K2023" s="312"/>
      <c r="L2023" s="312"/>
      <c r="M2023" s="250"/>
      <c r="N2023" s="250"/>
      <c r="O2023" s="250"/>
      <c r="P2023" s="250"/>
      <c r="Q2023" s="250"/>
      <c r="R2023" s="250"/>
      <c r="U2023" s="314"/>
      <c r="V2023" s="312"/>
      <c r="W2023" s="312"/>
      <c r="X2023" s="311"/>
      <c r="Y2023" s="312"/>
      <c r="Z2023" s="312"/>
      <c r="AA2023" s="250"/>
      <c r="AC2023" s="277"/>
      <c r="AD2023" s="250"/>
      <c r="AE2023" s="250"/>
      <c r="AF2023" s="250"/>
      <c r="AI2023" s="314"/>
      <c r="AJ2023" s="312"/>
      <c r="AK2023" s="312"/>
      <c r="AL2023" s="311"/>
      <c r="AM2023" s="312"/>
      <c r="AN2023" s="312"/>
      <c r="AO2023" s="250"/>
      <c r="AP2023" s="250"/>
      <c r="AQ2023" s="250"/>
      <c r="AR2023" s="313" t="s">
        <v>591</v>
      </c>
      <c r="AS2023" s="310"/>
      <c r="AT2023" s="310"/>
      <c r="AU2023" s="309" t="s">
        <v>596</v>
      </c>
      <c r="AV2023" s="310"/>
      <c r="AW2023" s="310"/>
      <c r="AX2023" s="260"/>
      <c r="AY2023" s="260"/>
      <c r="AZ2023" s="261"/>
      <c r="BA2023" s="260"/>
      <c r="BB2023" s="260"/>
      <c r="BC2023" s="260"/>
      <c r="BD2023" s="262"/>
      <c r="BE2023" s="250"/>
      <c r="BF2023" s="313" t="s">
        <v>591</v>
      </c>
      <c r="BG2023" s="310"/>
      <c r="BH2023" s="310"/>
      <c r="BI2023" s="200" t="s">
        <v>596</v>
      </c>
      <c r="BJ2023" s="263"/>
      <c r="BK2023" s="263"/>
      <c r="BL2023" s="260"/>
      <c r="BM2023" s="260"/>
      <c r="BN2023" s="260"/>
      <c r="BO2023" s="260"/>
      <c r="BP2023" s="260"/>
      <c r="BQ2023" s="262"/>
      <c r="BR2023" s="181"/>
      <c r="BS2023" s="250"/>
      <c r="BT2023" s="313" t="s">
        <v>591</v>
      </c>
      <c r="BU2023" s="310"/>
      <c r="BV2023" s="310"/>
      <c r="BW2023" s="309" t="s">
        <v>596</v>
      </c>
      <c r="BX2023" s="310"/>
      <c r="BY2023" s="310"/>
      <c r="BZ2023" s="260"/>
      <c r="CA2023" s="260"/>
      <c r="CB2023" s="260"/>
      <c r="CC2023" s="260"/>
      <c r="CD2023" s="260"/>
      <c r="CE2023" s="249"/>
      <c r="CG2023" s="80"/>
      <c r="CH2023" s="313" t="s">
        <v>591</v>
      </c>
      <c r="CI2023" s="310"/>
      <c r="CJ2023" s="310"/>
      <c r="CK2023" s="309" t="s">
        <v>596</v>
      </c>
      <c r="CL2023" s="310"/>
      <c r="CM2023" s="310"/>
      <c r="CN2023" s="81"/>
      <c r="CO2023" s="81"/>
      <c r="CP2023" s="81"/>
      <c r="CQ2023" s="81"/>
      <c r="CR2023" s="81"/>
      <c r="CS2023" s="249"/>
    </row>
    <row r="2024" spans="1:113" ht="15" customHeight="1">
      <c r="A2024" s="248"/>
      <c r="B2024" s="248"/>
      <c r="C2024" s="248"/>
      <c r="D2024" s="248"/>
      <c r="E2024" s="248"/>
      <c r="G2024" s="5"/>
      <c r="H2024" s="248"/>
      <c r="I2024" s="248"/>
      <c r="J2024" s="71"/>
      <c r="K2024" s="248"/>
      <c r="L2024" s="248"/>
      <c r="M2024" s="248"/>
      <c r="N2024" s="248"/>
      <c r="O2024" s="248"/>
      <c r="P2024" s="248"/>
      <c r="Q2024" s="248"/>
      <c r="R2024" s="248"/>
      <c r="S2024" s="248"/>
      <c r="U2024" s="5"/>
      <c r="V2024" s="248"/>
      <c r="W2024" s="248"/>
      <c r="X2024" s="71"/>
      <c r="Y2024" s="248"/>
      <c r="Z2024" s="248"/>
      <c r="AA2024" s="248"/>
      <c r="AC2024" s="274"/>
      <c r="AD2024" s="248"/>
      <c r="AE2024" s="248"/>
      <c r="AF2024" s="248"/>
      <c r="AG2024" s="248"/>
      <c r="AI2024" s="5"/>
      <c r="AJ2024" s="248"/>
      <c r="AK2024" s="248"/>
      <c r="AL2024" s="71"/>
      <c r="AM2024" s="248"/>
      <c r="AN2024" s="248"/>
      <c r="AO2024" s="248"/>
      <c r="AP2024" s="248"/>
      <c r="AQ2024" s="248"/>
      <c r="AR2024" s="2" t="s">
        <v>11</v>
      </c>
      <c r="AS2024" s="3" t="s">
        <v>12</v>
      </c>
      <c r="AT2024" s="3" t="s">
        <v>13</v>
      </c>
      <c r="AU2024" s="3" t="s">
        <v>14</v>
      </c>
      <c r="AV2024" s="3" t="s">
        <v>13</v>
      </c>
      <c r="AW2024" s="3" t="s">
        <v>15</v>
      </c>
      <c r="AX2024" s="3" t="s">
        <v>16</v>
      </c>
      <c r="AY2024" s="3" t="s">
        <v>17</v>
      </c>
      <c r="AZ2024" s="4"/>
      <c r="BA2024" s="3" t="s">
        <v>19</v>
      </c>
      <c r="BB2024" s="3" t="s">
        <v>25</v>
      </c>
      <c r="BC2024" s="3" t="s">
        <v>26</v>
      </c>
      <c r="BD2024" s="56" t="s">
        <v>21</v>
      </c>
      <c r="BE2024" s="248"/>
      <c r="BF2024" s="2" t="s">
        <v>11</v>
      </c>
      <c r="BG2024" s="3" t="s">
        <v>12</v>
      </c>
      <c r="BH2024" s="3" t="s">
        <v>13</v>
      </c>
      <c r="BI2024" s="199" t="s">
        <v>14</v>
      </c>
      <c r="BJ2024" s="3" t="s">
        <v>13</v>
      </c>
      <c r="BK2024" s="3" t="s">
        <v>15</v>
      </c>
      <c r="BL2024" s="3" t="s">
        <v>16</v>
      </c>
      <c r="BM2024" s="3" t="s">
        <v>17</v>
      </c>
      <c r="BN2024" s="3" t="s">
        <v>19</v>
      </c>
      <c r="BO2024" s="3" t="s">
        <v>25</v>
      </c>
      <c r="BP2024" s="3" t="s">
        <v>26</v>
      </c>
      <c r="BQ2024" s="56" t="s">
        <v>21</v>
      </c>
      <c r="BS2024" s="248"/>
      <c r="BT2024" s="2" t="s">
        <v>11</v>
      </c>
      <c r="BU2024" s="3" t="s">
        <v>12</v>
      </c>
      <c r="BV2024" s="3" t="s">
        <v>13</v>
      </c>
      <c r="BW2024" s="3" t="s">
        <v>14</v>
      </c>
      <c r="BX2024" s="3" t="s">
        <v>13</v>
      </c>
      <c r="BY2024" s="3" t="s">
        <v>15</v>
      </c>
      <c r="BZ2024" s="3" t="s">
        <v>16</v>
      </c>
      <c r="CA2024" s="3" t="s">
        <v>17</v>
      </c>
      <c r="CB2024" s="3"/>
      <c r="CC2024" s="3" t="s">
        <v>19</v>
      </c>
      <c r="CD2024" s="3" t="s">
        <v>25</v>
      </c>
      <c r="CE2024" s="3" t="s">
        <v>26</v>
      </c>
      <c r="CF2024" s="56" t="s">
        <v>21</v>
      </c>
      <c r="CH2024" s="2" t="s">
        <v>11</v>
      </c>
      <c r="CI2024" s="3" t="s">
        <v>12</v>
      </c>
      <c r="CJ2024" s="3" t="s">
        <v>13</v>
      </c>
      <c r="CK2024" s="3" t="s">
        <v>14</v>
      </c>
      <c r="CL2024" s="3" t="s">
        <v>13</v>
      </c>
      <c r="CM2024" s="3" t="s">
        <v>15</v>
      </c>
      <c r="CN2024" s="3" t="s">
        <v>16</v>
      </c>
      <c r="CO2024" s="3" t="s">
        <v>17</v>
      </c>
      <c r="CP2024" s="3"/>
      <c r="CQ2024" s="3" t="s">
        <v>19</v>
      </c>
      <c r="CR2024" s="3" t="s">
        <v>25</v>
      </c>
      <c r="CS2024" s="3" t="s">
        <v>26</v>
      </c>
      <c r="CT2024" s="56" t="s">
        <v>21</v>
      </c>
      <c r="CU2024" s="248"/>
      <c r="CV2024" s="248"/>
      <c r="CW2024" s="248"/>
      <c r="CX2024" s="248"/>
      <c r="CY2024" s="248"/>
      <c r="CZ2024" s="248"/>
      <c r="DI2024" s="248"/>
    </row>
    <row r="2025" spans="1:113" ht="15" customHeight="1">
      <c r="A2025" s="250"/>
      <c r="B2025" s="250"/>
      <c r="C2025" s="13"/>
      <c r="D2025" s="250"/>
      <c r="E2025" s="250"/>
      <c r="G2025" s="14"/>
      <c r="H2025" s="250"/>
      <c r="I2025" s="250"/>
      <c r="J2025" s="33"/>
      <c r="K2025" s="250"/>
      <c r="L2025" s="250"/>
      <c r="M2025" s="250"/>
      <c r="N2025" s="250"/>
      <c r="O2025" s="250"/>
      <c r="P2025" s="250"/>
      <c r="Q2025" s="13"/>
      <c r="R2025" s="250"/>
      <c r="S2025" s="250"/>
      <c r="U2025" s="14"/>
      <c r="V2025" s="250"/>
      <c r="W2025" s="250"/>
      <c r="X2025" s="33"/>
      <c r="Y2025" s="250"/>
      <c r="Z2025" s="250"/>
      <c r="AA2025" s="250"/>
      <c r="AC2025" s="277"/>
      <c r="AD2025" s="250"/>
      <c r="AE2025" s="13"/>
      <c r="AF2025" s="250"/>
      <c r="AG2025" s="250"/>
      <c r="AI2025" s="14"/>
      <c r="AJ2025" s="250"/>
      <c r="AK2025" s="250"/>
      <c r="AL2025" s="33"/>
      <c r="AM2025" s="250"/>
      <c r="AN2025" s="250"/>
      <c r="AO2025" s="250"/>
      <c r="AP2025" s="250"/>
      <c r="AQ2025" s="250"/>
      <c r="AR2025" s="89"/>
      <c r="AS2025" s="78"/>
      <c r="AT2025" s="78"/>
      <c r="AU2025" s="78"/>
      <c r="AV2025" s="78"/>
      <c r="AW2025" s="78"/>
      <c r="AX2025" s="78"/>
      <c r="AY2025" s="78"/>
      <c r="AZ2025" s="90"/>
      <c r="BA2025" s="78"/>
      <c r="BB2025" s="78"/>
      <c r="BC2025" s="92"/>
      <c r="BD2025" s="93"/>
      <c r="BE2025" s="250"/>
      <c r="BF2025" s="89"/>
      <c r="BG2025" s="78"/>
      <c r="BH2025" s="78"/>
      <c r="BI2025" s="188"/>
      <c r="BJ2025" s="78"/>
      <c r="BK2025" s="78"/>
      <c r="BL2025" s="78"/>
      <c r="BM2025" s="78"/>
      <c r="BN2025" s="78"/>
      <c r="BO2025" s="78"/>
      <c r="BP2025" s="92"/>
      <c r="BQ2025" s="93"/>
      <c r="BS2025" s="250"/>
      <c r="BT2025" s="89"/>
      <c r="BU2025" s="78"/>
      <c r="BV2025" s="78"/>
      <c r="BW2025" s="78"/>
      <c r="BX2025" s="78"/>
      <c r="BY2025" s="78"/>
      <c r="BZ2025" s="78"/>
      <c r="CA2025" s="78"/>
      <c r="CB2025" s="78"/>
      <c r="CC2025" s="78"/>
      <c r="CD2025" s="78"/>
      <c r="CE2025" s="92"/>
      <c r="CF2025" s="93"/>
      <c r="CH2025" s="89"/>
      <c r="CI2025" s="78"/>
      <c r="CJ2025" s="78"/>
      <c r="CK2025" s="78"/>
      <c r="CL2025" s="78"/>
      <c r="CM2025" s="78"/>
      <c r="CN2025" s="78"/>
      <c r="CO2025" s="78"/>
      <c r="CP2025" s="78"/>
      <c r="CQ2025" s="78"/>
      <c r="CR2025" s="78"/>
      <c r="CS2025" s="92"/>
      <c r="CT2025" s="93"/>
      <c r="CU2025" s="250"/>
      <c r="CV2025" s="250"/>
      <c r="CW2025" s="250"/>
      <c r="CX2025" s="250"/>
      <c r="CY2025" s="13"/>
      <c r="CZ2025" s="250"/>
      <c r="DI2025" s="250"/>
    </row>
    <row r="2026" spans="1:113" ht="15" customHeight="1">
      <c r="A2026" s="250"/>
      <c r="B2026" s="250"/>
      <c r="C2026" s="13"/>
      <c r="D2026" s="250"/>
      <c r="E2026" s="250"/>
      <c r="G2026" s="14"/>
      <c r="H2026" s="250"/>
      <c r="I2026" s="250"/>
      <c r="J2026" s="33"/>
      <c r="K2026" s="250"/>
      <c r="L2026" s="250"/>
      <c r="M2026" s="250"/>
      <c r="N2026" s="250"/>
      <c r="O2026" s="250"/>
      <c r="P2026" s="250"/>
      <c r="Q2026" s="13"/>
      <c r="R2026" s="250"/>
      <c r="S2026" s="250"/>
      <c r="U2026" s="14"/>
      <c r="V2026" s="250"/>
      <c r="W2026" s="250"/>
      <c r="X2026" s="33"/>
      <c r="Y2026" s="250"/>
      <c r="Z2026" s="250"/>
      <c r="AA2026" s="250"/>
      <c r="AC2026" s="277"/>
      <c r="AD2026" s="250"/>
      <c r="AE2026" s="13"/>
      <c r="AF2026" s="250"/>
      <c r="AG2026" s="250"/>
      <c r="AI2026" s="14"/>
      <c r="AJ2026" s="250"/>
      <c r="AK2026" s="250"/>
      <c r="AL2026" s="33"/>
      <c r="AM2026" s="250"/>
      <c r="AN2026" s="250"/>
      <c r="AO2026" s="250"/>
      <c r="AP2026" s="250"/>
      <c r="AQ2026" s="250"/>
      <c r="AR2026" s="15"/>
      <c r="AS2026" s="9"/>
      <c r="AT2026" s="9" t="str">
        <f t="shared" ref="AT2026:AT2076" si="3439">IF(AS2026="","",AS2026-AS2025)</f>
        <v/>
      </c>
      <c r="AU2026" s="9"/>
      <c r="AV2026" s="9" t="str">
        <f t="shared" ref="AV2026:AV2077" si="3440">IF(AU2026="","",AU2026-AU2025)</f>
        <v/>
      </c>
      <c r="AW2026" s="9"/>
      <c r="AX2026" s="9" t="str">
        <f t="shared" ref="AX2026:AX2077" si="3441">IF(AW2026="","",AW2025+AY2025-AW2026)</f>
        <v/>
      </c>
      <c r="AY2026" s="9"/>
      <c r="AZ2026" s="62"/>
      <c r="BA2026" s="9"/>
      <c r="BB2026" s="9" t="str">
        <f t="shared" ref="BB2026:BB2077" si="3442">IF(BA2026="","",AX2026*BA2026)</f>
        <v/>
      </c>
      <c r="BC2026" s="10" t="str">
        <f t="shared" ref="BC2026:BC2077" si="3443">IF(BB2026="","",BB2026/(AT2026*100))</f>
        <v/>
      </c>
      <c r="BE2026" s="250"/>
      <c r="BF2026" s="15"/>
      <c r="BG2026" s="9"/>
      <c r="BH2026" s="9" t="str">
        <f t="shared" ref="BH2026:BH2076" si="3444">IF(BG2026="","",BG2026-BG2025)</f>
        <v/>
      </c>
      <c r="BI2026" s="73"/>
      <c r="BJ2026" s="9" t="str">
        <f t="shared" ref="BJ2026:BJ2077" si="3445">IF(BI2026="","",BI2026-BI2025)</f>
        <v/>
      </c>
      <c r="BK2026" s="9"/>
      <c r="BL2026" s="9" t="str">
        <f t="shared" ref="BL2026:BL2077" si="3446">IF(BK2026="","",BK2025+BM2025-BK2026)</f>
        <v/>
      </c>
      <c r="BM2026" s="9"/>
      <c r="BN2026" s="9"/>
      <c r="BO2026" s="9" t="str">
        <f t="shared" ref="BO2026:BO2077" si="3447">IF(BN2026="","",BL2026*BN2026)</f>
        <v/>
      </c>
      <c r="BP2026" s="10" t="str">
        <f t="shared" ref="BP2026:BP2077" si="3448">IF(BO2026="","",BO2026/(BH2026*100))</f>
        <v/>
      </c>
      <c r="BQ2026" s="7"/>
      <c r="BS2026" s="250"/>
      <c r="BT2026" s="15"/>
      <c r="BU2026" s="9"/>
      <c r="BV2026" s="9" t="str">
        <f t="shared" ref="BV2026:BV2076" si="3449">IF(BU2026="","",BU2026-BU2025)</f>
        <v/>
      </c>
      <c r="BW2026" s="9"/>
      <c r="BX2026" s="9" t="str">
        <f t="shared" ref="BX2026:BX2077" si="3450">IF(BW2026="","",BW2026-BW2025)</f>
        <v/>
      </c>
      <c r="BY2026" s="9"/>
      <c r="BZ2026" s="9" t="str">
        <f t="shared" ref="BZ2026:BZ2077" si="3451">IF(BY2026="","",BY2025+CA2025-BY2026)</f>
        <v/>
      </c>
      <c r="CA2026" s="9"/>
      <c r="CB2026" s="9"/>
      <c r="CC2026" s="9"/>
      <c r="CD2026" s="9" t="str">
        <f t="shared" ref="CD2026:CD2077" si="3452">IF(CC2026="","",BZ2026*CC2026)</f>
        <v/>
      </c>
      <c r="CE2026" s="10" t="str">
        <f t="shared" ref="CE2026:CE2077" si="3453">IF(CD2026="","",CD2026/(BV2026*100))</f>
        <v/>
      </c>
      <c r="CF2026" s="7"/>
      <c r="CH2026" s="15"/>
      <c r="CI2026" s="9"/>
      <c r="CJ2026" s="9" t="str">
        <f t="shared" ref="CJ2026:CJ2057" si="3454">IF(CI2026="","",CI2026-CI2025)</f>
        <v/>
      </c>
      <c r="CK2026" s="9"/>
      <c r="CL2026" s="9" t="str">
        <f t="shared" ref="CL2026:CL2057" si="3455">IF(CK2026="","",CK2026-CK2025)</f>
        <v/>
      </c>
      <c r="CM2026" s="9"/>
      <c r="CN2026" s="9" t="str">
        <f t="shared" ref="CN2026:CN2057" si="3456">IF(CM2026="","",CM2025+CO2025-CM2026)</f>
        <v/>
      </c>
      <c r="CO2026" s="9"/>
      <c r="CP2026" s="9"/>
      <c r="CQ2026" s="9"/>
      <c r="CR2026" s="9" t="str">
        <f t="shared" ref="CR2026:CR2057" si="3457">IF(CQ2026="","",CN2026*CQ2026)</f>
        <v/>
      </c>
      <c r="CS2026" s="10" t="str">
        <f t="shared" ref="CS2026:CS2057" si="3458">IF(CR2026="","",CR2026/(CJ2026*100))</f>
        <v/>
      </c>
      <c r="CT2026" s="7"/>
    </row>
    <row r="2027" spans="1:113" ht="15" customHeight="1">
      <c r="A2027" s="250"/>
      <c r="B2027" s="250"/>
      <c r="C2027" s="13"/>
      <c r="D2027" s="250"/>
      <c r="E2027" s="250"/>
      <c r="G2027" s="14"/>
      <c r="H2027" s="250"/>
      <c r="I2027" s="250"/>
      <c r="J2027" s="33"/>
      <c r="K2027" s="250"/>
      <c r="L2027" s="250"/>
      <c r="M2027" s="250"/>
      <c r="N2027" s="250"/>
      <c r="O2027" s="250"/>
      <c r="P2027" s="250"/>
      <c r="Q2027" s="13"/>
      <c r="R2027" s="250"/>
      <c r="S2027" s="250"/>
      <c r="U2027" s="14"/>
      <c r="V2027" s="250"/>
      <c r="W2027" s="250"/>
      <c r="X2027" s="33"/>
      <c r="Y2027" s="250"/>
      <c r="Z2027" s="250"/>
      <c r="AA2027" s="250"/>
      <c r="AC2027" s="277"/>
      <c r="AD2027" s="250"/>
      <c r="AE2027" s="13"/>
      <c r="AF2027" s="250"/>
      <c r="AG2027" s="250"/>
      <c r="AI2027" s="14"/>
      <c r="AJ2027" s="250"/>
      <c r="AK2027" s="250"/>
      <c r="AL2027" s="33"/>
      <c r="AM2027" s="250"/>
      <c r="AN2027" s="250"/>
      <c r="AO2027" s="250"/>
      <c r="AP2027" s="250"/>
      <c r="AQ2027" s="250"/>
      <c r="AR2027" s="15"/>
      <c r="AS2027" s="9"/>
      <c r="AT2027" s="9" t="str">
        <f t="shared" si="3439"/>
        <v/>
      </c>
      <c r="AU2027" s="9"/>
      <c r="AV2027" s="9" t="str">
        <f t="shared" si="3440"/>
        <v/>
      </c>
      <c r="AW2027" s="9"/>
      <c r="AX2027" s="9" t="str">
        <f t="shared" si="3441"/>
        <v/>
      </c>
      <c r="AY2027" s="9"/>
      <c r="AZ2027" s="62"/>
      <c r="BA2027" s="9"/>
      <c r="BB2027" s="9" t="str">
        <f t="shared" si="3442"/>
        <v/>
      </c>
      <c r="BC2027" s="10" t="str">
        <f t="shared" si="3443"/>
        <v/>
      </c>
      <c r="BE2027" s="250"/>
      <c r="BF2027" s="15"/>
      <c r="BG2027" s="9"/>
      <c r="BH2027" s="9" t="str">
        <f t="shared" si="3444"/>
        <v/>
      </c>
      <c r="BI2027" s="73"/>
      <c r="BJ2027" s="9" t="str">
        <f t="shared" si="3445"/>
        <v/>
      </c>
      <c r="BK2027" s="9"/>
      <c r="BL2027" s="9" t="str">
        <f t="shared" si="3446"/>
        <v/>
      </c>
      <c r="BM2027" s="9"/>
      <c r="BN2027" s="9"/>
      <c r="BO2027" s="9" t="str">
        <f t="shared" si="3447"/>
        <v/>
      </c>
      <c r="BP2027" s="10" t="str">
        <f t="shared" si="3448"/>
        <v/>
      </c>
      <c r="BQ2027" s="7"/>
      <c r="BS2027" s="250"/>
      <c r="BT2027" s="15"/>
      <c r="BU2027" s="9"/>
      <c r="BV2027" s="9" t="str">
        <f t="shared" si="3449"/>
        <v/>
      </c>
      <c r="BW2027" s="9"/>
      <c r="BX2027" s="9" t="str">
        <f t="shared" si="3450"/>
        <v/>
      </c>
      <c r="BY2027" s="9"/>
      <c r="BZ2027" s="9" t="str">
        <f t="shared" si="3451"/>
        <v/>
      </c>
      <c r="CA2027" s="9"/>
      <c r="CB2027" s="9"/>
      <c r="CC2027" s="9"/>
      <c r="CD2027" s="9" t="str">
        <f t="shared" si="3452"/>
        <v/>
      </c>
      <c r="CE2027" s="10" t="str">
        <f t="shared" si="3453"/>
        <v/>
      </c>
      <c r="CF2027" s="7"/>
      <c r="CH2027" s="15"/>
      <c r="CI2027" s="9"/>
      <c r="CJ2027" s="9" t="str">
        <f t="shared" si="3454"/>
        <v/>
      </c>
      <c r="CK2027" s="9"/>
      <c r="CL2027" s="9" t="str">
        <f t="shared" si="3455"/>
        <v/>
      </c>
      <c r="CM2027" s="9"/>
      <c r="CN2027" s="9" t="str">
        <f t="shared" si="3456"/>
        <v/>
      </c>
      <c r="CO2027" s="9"/>
      <c r="CP2027" s="9"/>
      <c r="CQ2027" s="9"/>
      <c r="CR2027" s="9" t="str">
        <f t="shared" si="3457"/>
        <v/>
      </c>
      <c r="CS2027" s="10" t="str">
        <f t="shared" si="3458"/>
        <v/>
      </c>
      <c r="CT2027" s="7"/>
    </row>
    <row r="2028" spans="1:113" ht="15" customHeight="1">
      <c r="A2028" s="250"/>
      <c r="B2028" s="250"/>
      <c r="C2028" s="13"/>
      <c r="D2028" s="250"/>
      <c r="E2028" s="250"/>
      <c r="G2028" s="14"/>
      <c r="H2028" s="250"/>
      <c r="I2028" s="250"/>
      <c r="J2028" s="33"/>
      <c r="K2028" s="250"/>
      <c r="L2028" s="250"/>
      <c r="M2028" s="250"/>
      <c r="N2028" s="250"/>
      <c r="O2028" s="250"/>
      <c r="P2028" s="250"/>
      <c r="Q2028" s="13"/>
      <c r="R2028" s="250"/>
      <c r="S2028" s="250"/>
      <c r="U2028" s="14"/>
      <c r="V2028" s="250"/>
      <c r="W2028" s="250"/>
      <c r="X2028" s="33"/>
      <c r="Y2028" s="250"/>
      <c r="Z2028" s="250"/>
      <c r="AA2028" s="250"/>
      <c r="AC2028" s="277"/>
      <c r="AD2028" s="250"/>
      <c r="AE2028" s="13"/>
      <c r="AF2028" s="250"/>
      <c r="AG2028" s="250"/>
      <c r="AI2028" s="14"/>
      <c r="AJ2028" s="250"/>
      <c r="AK2028" s="250"/>
      <c r="AL2028" s="33"/>
      <c r="AM2028" s="250"/>
      <c r="AN2028" s="250"/>
      <c r="AO2028" s="250"/>
      <c r="AP2028" s="250"/>
      <c r="AQ2028" s="250"/>
      <c r="AR2028" s="15"/>
      <c r="AS2028" s="9"/>
      <c r="AT2028" s="9" t="str">
        <f t="shared" si="3439"/>
        <v/>
      </c>
      <c r="AU2028" s="9"/>
      <c r="AV2028" s="9" t="str">
        <f t="shared" si="3440"/>
        <v/>
      </c>
      <c r="AW2028" s="9"/>
      <c r="AX2028" s="9" t="str">
        <f t="shared" si="3441"/>
        <v/>
      </c>
      <c r="AY2028" s="9"/>
      <c r="AZ2028" s="62"/>
      <c r="BA2028" s="9"/>
      <c r="BB2028" s="9" t="str">
        <f t="shared" si="3442"/>
        <v/>
      </c>
      <c r="BC2028" s="10" t="str">
        <f t="shared" si="3443"/>
        <v/>
      </c>
      <c r="BE2028" s="250"/>
      <c r="BF2028" s="15"/>
      <c r="BG2028" s="9"/>
      <c r="BH2028" s="9" t="str">
        <f t="shared" si="3444"/>
        <v/>
      </c>
      <c r="BI2028" s="73"/>
      <c r="BJ2028" s="9" t="str">
        <f t="shared" si="3445"/>
        <v/>
      </c>
      <c r="BK2028" s="9"/>
      <c r="BL2028" s="9" t="str">
        <f t="shared" si="3446"/>
        <v/>
      </c>
      <c r="BM2028" s="9"/>
      <c r="BN2028" s="9"/>
      <c r="BO2028" s="9" t="str">
        <f t="shared" si="3447"/>
        <v/>
      </c>
      <c r="BP2028" s="10" t="str">
        <f t="shared" si="3448"/>
        <v/>
      </c>
      <c r="BQ2028" s="7"/>
      <c r="BS2028" s="250"/>
      <c r="BT2028" s="15"/>
      <c r="BU2028" s="9"/>
      <c r="BV2028" s="9" t="str">
        <f t="shared" si="3449"/>
        <v/>
      </c>
      <c r="BW2028" s="9"/>
      <c r="BX2028" s="9" t="str">
        <f t="shared" si="3450"/>
        <v/>
      </c>
      <c r="BY2028" s="9"/>
      <c r="BZ2028" s="9" t="str">
        <f t="shared" si="3451"/>
        <v/>
      </c>
      <c r="CA2028" s="9"/>
      <c r="CB2028" s="9"/>
      <c r="CC2028" s="9"/>
      <c r="CD2028" s="9" t="str">
        <f t="shared" si="3452"/>
        <v/>
      </c>
      <c r="CE2028" s="10" t="str">
        <f t="shared" si="3453"/>
        <v/>
      </c>
      <c r="CF2028" s="7"/>
      <c r="CH2028" s="15"/>
      <c r="CI2028" s="9"/>
      <c r="CJ2028" s="9" t="str">
        <f t="shared" si="3454"/>
        <v/>
      </c>
      <c r="CK2028" s="9"/>
      <c r="CL2028" s="9" t="str">
        <f t="shared" si="3455"/>
        <v/>
      </c>
      <c r="CM2028" s="9"/>
      <c r="CN2028" s="9" t="str">
        <f t="shared" si="3456"/>
        <v/>
      </c>
      <c r="CO2028" s="9"/>
      <c r="CP2028" s="9"/>
      <c r="CQ2028" s="9"/>
      <c r="CR2028" s="9" t="str">
        <f t="shared" si="3457"/>
        <v/>
      </c>
      <c r="CS2028" s="10" t="str">
        <f t="shared" si="3458"/>
        <v/>
      </c>
      <c r="CT2028" s="7"/>
    </row>
    <row r="2029" spans="1:113" ht="15" customHeight="1">
      <c r="A2029" s="250"/>
      <c r="B2029" s="250"/>
      <c r="C2029" s="13"/>
      <c r="D2029" s="250"/>
      <c r="E2029" s="250"/>
      <c r="G2029" s="14"/>
      <c r="H2029" s="250"/>
      <c r="I2029" s="250"/>
      <c r="J2029" s="33"/>
      <c r="K2029" s="250"/>
      <c r="L2029" s="250"/>
      <c r="M2029" s="250"/>
      <c r="N2029" s="250"/>
      <c r="O2029" s="250"/>
      <c r="P2029" s="250"/>
      <c r="Q2029" s="13"/>
      <c r="R2029" s="250"/>
      <c r="S2029" s="250"/>
      <c r="U2029" s="14"/>
      <c r="V2029" s="250"/>
      <c r="W2029" s="250"/>
      <c r="X2029" s="33"/>
      <c r="Y2029" s="250"/>
      <c r="Z2029" s="250"/>
      <c r="AA2029" s="250"/>
      <c r="AC2029" s="277"/>
      <c r="AD2029" s="250"/>
      <c r="AE2029" s="13"/>
      <c r="AF2029" s="250"/>
      <c r="AG2029" s="250"/>
      <c r="AI2029" s="14"/>
      <c r="AJ2029" s="250"/>
      <c r="AK2029" s="250"/>
      <c r="AL2029" s="33"/>
      <c r="AM2029" s="250"/>
      <c r="AN2029" s="250"/>
      <c r="AO2029" s="250"/>
      <c r="AP2029" s="250"/>
      <c r="AQ2029" s="250"/>
      <c r="AR2029" s="15"/>
      <c r="AS2029" s="9"/>
      <c r="AT2029" s="9" t="str">
        <f t="shared" si="3439"/>
        <v/>
      </c>
      <c r="AU2029" s="9"/>
      <c r="AV2029" s="9" t="str">
        <f t="shared" si="3440"/>
        <v/>
      </c>
      <c r="AW2029" s="9"/>
      <c r="AX2029" s="9" t="str">
        <f t="shared" si="3441"/>
        <v/>
      </c>
      <c r="AY2029" s="9"/>
      <c r="AZ2029" s="62"/>
      <c r="BA2029" s="9"/>
      <c r="BB2029" s="9" t="str">
        <f t="shared" si="3442"/>
        <v/>
      </c>
      <c r="BC2029" s="10" t="str">
        <f t="shared" si="3443"/>
        <v/>
      </c>
      <c r="BE2029" s="250"/>
      <c r="BF2029" s="15"/>
      <c r="BG2029" s="9"/>
      <c r="BH2029" s="9" t="str">
        <f t="shared" si="3444"/>
        <v/>
      </c>
      <c r="BI2029" s="73"/>
      <c r="BJ2029" s="9" t="str">
        <f t="shared" si="3445"/>
        <v/>
      </c>
      <c r="BK2029" s="9"/>
      <c r="BL2029" s="9" t="str">
        <f t="shared" si="3446"/>
        <v/>
      </c>
      <c r="BM2029" s="9"/>
      <c r="BN2029" s="9"/>
      <c r="BO2029" s="9" t="str">
        <f t="shared" si="3447"/>
        <v/>
      </c>
      <c r="BP2029" s="10" t="str">
        <f t="shared" si="3448"/>
        <v/>
      </c>
      <c r="BQ2029" s="7"/>
      <c r="BS2029" s="250"/>
      <c r="BT2029" s="15"/>
      <c r="BU2029" s="9"/>
      <c r="BV2029" s="9" t="str">
        <f t="shared" si="3449"/>
        <v/>
      </c>
      <c r="BW2029" s="9"/>
      <c r="BX2029" s="9" t="str">
        <f t="shared" si="3450"/>
        <v/>
      </c>
      <c r="BY2029" s="9"/>
      <c r="BZ2029" s="9" t="str">
        <f t="shared" si="3451"/>
        <v/>
      </c>
      <c r="CA2029" s="9"/>
      <c r="CB2029" s="9"/>
      <c r="CC2029" s="9"/>
      <c r="CD2029" s="9" t="str">
        <f t="shared" si="3452"/>
        <v/>
      </c>
      <c r="CE2029" s="10" t="str">
        <f t="shared" si="3453"/>
        <v/>
      </c>
      <c r="CF2029" s="7"/>
      <c r="CH2029" s="15"/>
      <c r="CI2029" s="9"/>
      <c r="CJ2029" s="9" t="str">
        <f t="shared" si="3454"/>
        <v/>
      </c>
      <c r="CK2029" s="9"/>
      <c r="CL2029" s="9" t="str">
        <f t="shared" si="3455"/>
        <v/>
      </c>
      <c r="CM2029" s="9"/>
      <c r="CN2029" s="9" t="str">
        <f t="shared" si="3456"/>
        <v/>
      </c>
      <c r="CO2029" s="9"/>
      <c r="CP2029" s="9"/>
      <c r="CQ2029" s="9"/>
      <c r="CR2029" s="9" t="str">
        <f t="shared" si="3457"/>
        <v/>
      </c>
      <c r="CS2029" s="10" t="str">
        <f t="shared" si="3458"/>
        <v/>
      </c>
      <c r="CT2029" s="7"/>
    </row>
    <row r="2030" spans="1:113" ht="15" customHeight="1">
      <c r="A2030" s="250"/>
      <c r="B2030" s="250"/>
      <c r="C2030" s="13"/>
      <c r="D2030" s="250"/>
      <c r="E2030" s="250"/>
      <c r="G2030" s="14"/>
      <c r="H2030" s="250"/>
      <c r="I2030" s="250"/>
      <c r="J2030" s="33"/>
      <c r="K2030" s="250"/>
      <c r="L2030" s="250"/>
      <c r="M2030" s="250"/>
      <c r="N2030" s="250"/>
      <c r="O2030" s="250"/>
      <c r="P2030" s="250"/>
      <c r="Q2030" s="13"/>
      <c r="R2030" s="250"/>
      <c r="S2030" s="250"/>
      <c r="U2030" s="14"/>
      <c r="V2030" s="250"/>
      <c r="W2030" s="250"/>
      <c r="X2030" s="33"/>
      <c r="Y2030" s="250"/>
      <c r="Z2030" s="250"/>
      <c r="AA2030" s="250"/>
      <c r="AC2030" s="277"/>
      <c r="AD2030" s="250"/>
      <c r="AE2030" s="13"/>
      <c r="AF2030" s="250"/>
      <c r="AG2030" s="250"/>
      <c r="AI2030" s="14"/>
      <c r="AJ2030" s="250"/>
      <c r="AK2030" s="250"/>
      <c r="AL2030" s="33"/>
      <c r="AM2030" s="250"/>
      <c r="AN2030" s="250"/>
      <c r="AO2030" s="250"/>
      <c r="AP2030" s="250"/>
      <c r="AQ2030" s="250"/>
      <c r="AR2030" s="15"/>
      <c r="AS2030" s="9"/>
      <c r="AT2030" s="9" t="str">
        <f t="shared" si="3439"/>
        <v/>
      </c>
      <c r="AU2030" s="9"/>
      <c r="AV2030" s="9" t="str">
        <f t="shared" si="3440"/>
        <v/>
      </c>
      <c r="AW2030" s="9"/>
      <c r="AX2030" s="9" t="str">
        <f t="shared" si="3441"/>
        <v/>
      </c>
      <c r="AY2030" s="9"/>
      <c r="AZ2030" s="62"/>
      <c r="BA2030" s="9"/>
      <c r="BB2030" s="9" t="str">
        <f t="shared" si="3442"/>
        <v/>
      </c>
      <c r="BC2030" s="10" t="str">
        <f t="shared" si="3443"/>
        <v/>
      </c>
      <c r="BE2030" s="250"/>
      <c r="BF2030" s="15"/>
      <c r="BG2030" s="9"/>
      <c r="BH2030" s="9" t="str">
        <f t="shared" si="3444"/>
        <v/>
      </c>
      <c r="BI2030" s="73"/>
      <c r="BJ2030" s="9" t="str">
        <f t="shared" si="3445"/>
        <v/>
      </c>
      <c r="BK2030" s="9"/>
      <c r="BL2030" s="9" t="str">
        <f t="shared" si="3446"/>
        <v/>
      </c>
      <c r="BM2030" s="9"/>
      <c r="BN2030" s="9"/>
      <c r="BO2030" s="9" t="str">
        <f t="shared" si="3447"/>
        <v/>
      </c>
      <c r="BP2030" s="10" t="str">
        <f t="shared" si="3448"/>
        <v/>
      </c>
      <c r="BQ2030" s="7"/>
      <c r="BS2030" s="250"/>
      <c r="BT2030" s="15"/>
      <c r="BU2030" s="9"/>
      <c r="BV2030" s="9" t="str">
        <f t="shared" si="3449"/>
        <v/>
      </c>
      <c r="BW2030" s="9"/>
      <c r="BX2030" s="9" t="str">
        <f t="shared" si="3450"/>
        <v/>
      </c>
      <c r="BY2030" s="9"/>
      <c r="BZ2030" s="9" t="str">
        <f t="shared" si="3451"/>
        <v/>
      </c>
      <c r="CA2030" s="9"/>
      <c r="CB2030" s="9"/>
      <c r="CC2030" s="9"/>
      <c r="CD2030" s="9" t="str">
        <f t="shared" si="3452"/>
        <v/>
      </c>
      <c r="CE2030" s="10" t="str">
        <f t="shared" si="3453"/>
        <v/>
      </c>
      <c r="CF2030" s="7"/>
      <c r="CH2030" s="15"/>
      <c r="CI2030" s="9"/>
      <c r="CJ2030" s="9" t="str">
        <f t="shared" si="3454"/>
        <v/>
      </c>
      <c r="CK2030" s="9"/>
      <c r="CL2030" s="9" t="str">
        <f t="shared" si="3455"/>
        <v/>
      </c>
      <c r="CM2030" s="9"/>
      <c r="CN2030" s="9" t="str">
        <f t="shared" si="3456"/>
        <v/>
      </c>
      <c r="CO2030" s="9"/>
      <c r="CP2030" s="9"/>
      <c r="CQ2030" s="9"/>
      <c r="CR2030" s="9" t="str">
        <f t="shared" si="3457"/>
        <v/>
      </c>
      <c r="CS2030" s="10" t="str">
        <f t="shared" si="3458"/>
        <v/>
      </c>
      <c r="CT2030" s="7"/>
    </row>
    <row r="2031" spans="1:113" ht="15" customHeight="1">
      <c r="A2031" s="250"/>
      <c r="B2031" s="250"/>
      <c r="C2031" s="13"/>
      <c r="D2031" s="250"/>
      <c r="E2031" s="250"/>
      <c r="G2031" s="14"/>
      <c r="H2031" s="250"/>
      <c r="I2031" s="250"/>
      <c r="J2031" s="33"/>
      <c r="K2031" s="250"/>
      <c r="L2031" s="250"/>
      <c r="M2031" s="250"/>
      <c r="N2031" s="250"/>
      <c r="O2031" s="250"/>
      <c r="P2031" s="250"/>
      <c r="Q2031" s="13"/>
      <c r="R2031" s="250"/>
      <c r="S2031" s="250"/>
      <c r="U2031" s="14"/>
      <c r="V2031" s="250"/>
      <c r="W2031" s="250"/>
      <c r="X2031" s="33"/>
      <c r="Y2031" s="250"/>
      <c r="Z2031" s="250"/>
      <c r="AA2031" s="250"/>
      <c r="AC2031" s="277"/>
      <c r="AD2031" s="250"/>
      <c r="AE2031" s="13"/>
      <c r="AF2031" s="250"/>
      <c r="AG2031" s="250"/>
      <c r="AI2031" s="14"/>
      <c r="AJ2031" s="250"/>
      <c r="AK2031" s="250"/>
      <c r="AL2031" s="33"/>
      <c r="AM2031" s="250"/>
      <c r="AN2031" s="250"/>
      <c r="AO2031" s="250"/>
      <c r="AP2031" s="250"/>
      <c r="AQ2031" s="250"/>
      <c r="AR2031" s="15"/>
      <c r="AS2031" s="9"/>
      <c r="AT2031" s="9" t="str">
        <f t="shared" si="3439"/>
        <v/>
      </c>
      <c r="AU2031" s="9"/>
      <c r="AV2031" s="9" t="str">
        <f t="shared" si="3440"/>
        <v/>
      </c>
      <c r="AW2031" s="9"/>
      <c r="AX2031" s="9" t="str">
        <f t="shared" si="3441"/>
        <v/>
      </c>
      <c r="AY2031" s="9"/>
      <c r="AZ2031" s="62"/>
      <c r="BA2031" s="9"/>
      <c r="BB2031" s="9" t="str">
        <f t="shared" si="3442"/>
        <v/>
      </c>
      <c r="BC2031" s="10" t="str">
        <f t="shared" si="3443"/>
        <v/>
      </c>
      <c r="BE2031" s="250"/>
      <c r="BF2031" s="15"/>
      <c r="BG2031" s="9"/>
      <c r="BH2031" s="9" t="str">
        <f t="shared" si="3444"/>
        <v/>
      </c>
      <c r="BI2031" s="73"/>
      <c r="BJ2031" s="9" t="str">
        <f t="shared" si="3445"/>
        <v/>
      </c>
      <c r="BK2031" s="9"/>
      <c r="BL2031" s="9" t="str">
        <f t="shared" si="3446"/>
        <v/>
      </c>
      <c r="BM2031" s="9"/>
      <c r="BN2031" s="9"/>
      <c r="BO2031" s="9" t="str">
        <f t="shared" si="3447"/>
        <v/>
      </c>
      <c r="BP2031" s="10" t="str">
        <f t="shared" si="3448"/>
        <v/>
      </c>
      <c r="BQ2031" s="7"/>
      <c r="BS2031" s="250"/>
      <c r="BT2031" s="15"/>
      <c r="BU2031" s="9"/>
      <c r="BV2031" s="9" t="str">
        <f t="shared" si="3449"/>
        <v/>
      </c>
      <c r="BW2031" s="9"/>
      <c r="BX2031" s="9" t="str">
        <f t="shared" si="3450"/>
        <v/>
      </c>
      <c r="BY2031" s="9"/>
      <c r="BZ2031" s="9" t="str">
        <f t="shared" si="3451"/>
        <v/>
      </c>
      <c r="CA2031" s="9"/>
      <c r="CB2031" s="9"/>
      <c r="CC2031" s="9"/>
      <c r="CD2031" s="9" t="str">
        <f t="shared" si="3452"/>
        <v/>
      </c>
      <c r="CE2031" s="10" t="str">
        <f t="shared" si="3453"/>
        <v/>
      </c>
      <c r="CF2031" s="7"/>
      <c r="CH2031" s="15"/>
      <c r="CI2031" s="9"/>
      <c r="CJ2031" s="9" t="str">
        <f t="shared" si="3454"/>
        <v/>
      </c>
      <c r="CK2031" s="9"/>
      <c r="CL2031" s="9" t="str">
        <f t="shared" si="3455"/>
        <v/>
      </c>
      <c r="CM2031" s="9"/>
      <c r="CN2031" s="9" t="str">
        <f t="shared" si="3456"/>
        <v/>
      </c>
      <c r="CO2031" s="9"/>
      <c r="CP2031" s="9"/>
      <c r="CQ2031" s="9"/>
      <c r="CR2031" s="9" t="str">
        <f t="shared" si="3457"/>
        <v/>
      </c>
      <c r="CS2031" s="10" t="str">
        <f t="shared" si="3458"/>
        <v/>
      </c>
      <c r="CT2031" s="7"/>
    </row>
    <row r="2032" spans="1:113" ht="15" customHeight="1">
      <c r="A2032" s="250"/>
      <c r="B2032" s="250"/>
      <c r="C2032" s="13"/>
      <c r="D2032" s="250"/>
      <c r="E2032" s="250"/>
      <c r="G2032" s="14"/>
      <c r="H2032" s="250"/>
      <c r="I2032" s="250"/>
      <c r="J2032" s="33"/>
      <c r="K2032" s="250"/>
      <c r="L2032" s="250"/>
      <c r="M2032" s="250"/>
      <c r="N2032" s="250"/>
      <c r="O2032" s="250"/>
      <c r="P2032" s="250"/>
      <c r="Q2032" s="13"/>
      <c r="R2032" s="250"/>
      <c r="S2032" s="250"/>
      <c r="U2032" s="14"/>
      <c r="V2032" s="250"/>
      <c r="W2032" s="250"/>
      <c r="X2032" s="33"/>
      <c r="Y2032" s="250"/>
      <c r="Z2032" s="250"/>
      <c r="AA2032" s="250"/>
      <c r="AC2032" s="277"/>
      <c r="AD2032" s="250"/>
      <c r="AE2032" s="13"/>
      <c r="AF2032" s="250"/>
      <c r="AG2032" s="250"/>
      <c r="AI2032" s="14"/>
      <c r="AJ2032" s="250"/>
      <c r="AK2032" s="250"/>
      <c r="AL2032" s="33"/>
      <c r="AM2032" s="250"/>
      <c r="AN2032" s="250"/>
      <c r="AO2032" s="250"/>
      <c r="AP2032" s="250"/>
      <c r="AQ2032" s="250"/>
      <c r="AR2032" s="15"/>
      <c r="AS2032" s="9"/>
      <c r="AT2032" s="9" t="str">
        <f t="shared" si="3439"/>
        <v/>
      </c>
      <c r="AU2032" s="9"/>
      <c r="AV2032" s="9" t="str">
        <f t="shared" si="3440"/>
        <v/>
      </c>
      <c r="AW2032" s="9"/>
      <c r="AX2032" s="9" t="str">
        <f t="shared" si="3441"/>
        <v/>
      </c>
      <c r="AY2032" s="9"/>
      <c r="AZ2032" s="62"/>
      <c r="BA2032" s="9"/>
      <c r="BB2032" s="9" t="str">
        <f t="shared" si="3442"/>
        <v/>
      </c>
      <c r="BC2032" s="10" t="str">
        <f t="shared" si="3443"/>
        <v/>
      </c>
      <c r="BE2032" s="250"/>
      <c r="BF2032" s="15"/>
      <c r="BG2032" s="9"/>
      <c r="BH2032" s="9" t="str">
        <f t="shared" si="3444"/>
        <v/>
      </c>
      <c r="BI2032" s="73"/>
      <c r="BJ2032" s="9" t="str">
        <f t="shared" si="3445"/>
        <v/>
      </c>
      <c r="BK2032" s="9"/>
      <c r="BL2032" s="9" t="str">
        <f t="shared" si="3446"/>
        <v/>
      </c>
      <c r="BM2032" s="9"/>
      <c r="BN2032" s="9"/>
      <c r="BO2032" s="9" t="str">
        <f t="shared" si="3447"/>
        <v/>
      </c>
      <c r="BP2032" s="10" t="str">
        <f t="shared" si="3448"/>
        <v/>
      </c>
      <c r="BQ2032" s="7"/>
      <c r="BS2032" s="250"/>
      <c r="BT2032" s="15"/>
      <c r="BU2032" s="9"/>
      <c r="BV2032" s="9" t="str">
        <f t="shared" si="3449"/>
        <v/>
      </c>
      <c r="BW2032" s="9"/>
      <c r="BX2032" s="9" t="str">
        <f t="shared" si="3450"/>
        <v/>
      </c>
      <c r="BY2032" s="9"/>
      <c r="BZ2032" s="9" t="str">
        <f t="shared" si="3451"/>
        <v/>
      </c>
      <c r="CA2032" s="9"/>
      <c r="CB2032" s="9"/>
      <c r="CC2032" s="9"/>
      <c r="CD2032" s="9" t="str">
        <f t="shared" si="3452"/>
        <v/>
      </c>
      <c r="CE2032" s="10" t="str">
        <f t="shared" si="3453"/>
        <v/>
      </c>
      <c r="CF2032" s="7"/>
      <c r="CH2032" s="15"/>
      <c r="CI2032" s="9"/>
      <c r="CJ2032" s="9" t="str">
        <f t="shared" si="3454"/>
        <v/>
      </c>
      <c r="CK2032" s="9"/>
      <c r="CL2032" s="9" t="str">
        <f t="shared" si="3455"/>
        <v/>
      </c>
      <c r="CM2032" s="9"/>
      <c r="CN2032" s="9" t="str">
        <f t="shared" si="3456"/>
        <v/>
      </c>
      <c r="CO2032" s="9"/>
      <c r="CP2032" s="9"/>
      <c r="CQ2032" s="9"/>
      <c r="CR2032" s="9" t="str">
        <f t="shared" si="3457"/>
        <v/>
      </c>
      <c r="CS2032" s="10" t="str">
        <f t="shared" si="3458"/>
        <v/>
      </c>
      <c r="CT2032" s="7"/>
    </row>
    <row r="2033" spans="1:98" ht="15" customHeight="1">
      <c r="A2033" s="250"/>
      <c r="B2033" s="250"/>
      <c r="C2033" s="13"/>
      <c r="D2033" s="250"/>
      <c r="E2033" s="250"/>
      <c r="G2033" s="14"/>
      <c r="H2033" s="250"/>
      <c r="I2033" s="250"/>
      <c r="J2033" s="33"/>
      <c r="K2033" s="250"/>
      <c r="L2033" s="250"/>
      <c r="M2033" s="250"/>
      <c r="N2033" s="250"/>
      <c r="O2033" s="250"/>
      <c r="P2033" s="250"/>
      <c r="Q2033" s="13"/>
      <c r="R2033" s="250"/>
      <c r="S2033" s="250"/>
      <c r="U2033" s="14"/>
      <c r="V2033" s="250"/>
      <c r="W2033" s="250"/>
      <c r="X2033" s="33"/>
      <c r="Y2033" s="250"/>
      <c r="Z2033" s="250"/>
      <c r="AA2033" s="250"/>
      <c r="AC2033" s="277"/>
      <c r="AD2033" s="250"/>
      <c r="AE2033" s="13"/>
      <c r="AF2033" s="250"/>
      <c r="AG2033" s="250"/>
      <c r="AI2033" s="14"/>
      <c r="AJ2033" s="250"/>
      <c r="AK2033" s="250"/>
      <c r="AL2033" s="33"/>
      <c r="AM2033" s="250"/>
      <c r="AN2033" s="250"/>
      <c r="AO2033" s="250"/>
      <c r="AP2033" s="250"/>
      <c r="AQ2033" s="250"/>
      <c r="AR2033" s="15"/>
      <c r="AS2033" s="9"/>
      <c r="AT2033" s="9" t="str">
        <f t="shared" si="3439"/>
        <v/>
      </c>
      <c r="AU2033" s="9"/>
      <c r="AV2033" s="9" t="str">
        <f t="shared" si="3440"/>
        <v/>
      </c>
      <c r="AW2033" s="9"/>
      <c r="AX2033" s="9" t="str">
        <f t="shared" si="3441"/>
        <v/>
      </c>
      <c r="AY2033" s="9"/>
      <c r="AZ2033" s="62"/>
      <c r="BA2033" s="9"/>
      <c r="BB2033" s="9" t="str">
        <f t="shared" si="3442"/>
        <v/>
      </c>
      <c r="BC2033" s="10" t="str">
        <f t="shared" si="3443"/>
        <v/>
      </c>
      <c r="BE2033" s="250"/>
      <c r="BF2033" s="15"/>
      <c r="BG2033" s="9"/>
      <c r="BH2033" s="9" t="str">
        <f t="shared" si="3444"/>
        <v/>
      </c>
      <c r="BI2033" s="73"/>
      <c r="BJ2033" s="9" t="str">
        <f t="shared" si="3445"/>
        <v/>
      </c>
      <c r="BK2033" s="9"/>
      <c r="BL2033" s="9" t="str">
        <f t="shared" si="3446"/>
        <v/>
      </c>
      <c r="BM2033" s="9"/>
      <c r="BN2033" s="9"/>
      <c r="BO2033" s="9" t="str">
        <f t="shared" si="3447"/>
        <v/>
      </c>
      <c r="BP2033" s="10" t="str">
        <f t="shared" si="3448"/>
        <v/>
      </c>
      <c r="BQ2033" s="7"/>
      <c r="BS2033" s="250"/>
      <c r="BT2033" s="15"/>
      <c r="BU2033" s="9"/>
      <c r="BV2033" s="9" t="str">
        <f t="shared" si="3449"/>
        <v/>
      </c>
      <c r="BW2033" s="9"/>
      <c r="BX2033" s="9" t="str">
        <f t="shared" si="3450"/>
        <v/>
      </c>
      <c r="BY2033" s="9"/>
      <c r="BZ2033" s="9" t="str">
        <f t="shared" si="3451"/>
        <v/>
      </c>
      <c r="CA2033" s="9"/>
      <c r="CB2033" s="9"/>
      <c r="CC2033" s="9"/>
      <c r="CD2033" s="9" t="str">
        <f t="shared" si="3452"/>
        <v/>
      </c>
      <c r="CE2033" s="10" t="str">
        <f t="shared" si="3453"/>
        <v/>
      </c>
      <c r="CF2033" s="7"/>
      <c r="CH2033" s="15"/>
      <c r="CI2033" s="9"/>
      <c r="CJ2033" s="9" t="str">
        <f t="shared" si="3454"/>
        <v/>
      </c>
      <c r="CK2033" s="9"/>
      <c r="CL2033" s="9" t="str">
        <f t="shared" si="3455"/>
        <v/>
      </c>
      <c r="CM2033" s="9"/>
      <c r="CN2033" s="9" t="str">
        <f t="shared" si="3456"/>
        <v/>
      </c>
      <c r="CO2033" s="9"/>
      <c r="CP2033" s="9"/>
      <c r="CQ2033" s="9"/>
      <c r="CR2033" s="9" t="str">
        <f t="shared" si="3457"/>
        <v/>
      </c>
      <c r="CS2033" s="10" t="str">
        <f t="shared" si="3458"/>
        <v/>
      </c>
      <c r="CT2033" s="7"/>
    </row>
    <row r="2034" spans="1:98" ht="15" customHeight="1">
      <c r="A2034" s="250"/>
      <c r="B2034" s="250"/>
      <c r="C2034" s="13"/>
      <c r="D2034" s="250"/>
      <c r="E2034" s="250"/>
      <c r="G2034" s="14"/>
      <c r="H2034" s="250"/>
      <c r="I2034" s="250"/>
      <c r="J2034" s="33"/>
      <c r="K2034" s="250"/>
      <c r="L2034" s="250"/>
      <c r="M2034" s="250"/>
      <c r="N2034" s="250"/>
      <c r="O2034" s="250"/>
      <c r="P2034" s="250"/>
      <c r="Q2034" s="13"/>
      <c r="R2034" s="250"/>
      <c r="S2034" s="250"/>
      <c r="U2034" s="14"/>
      <c r="V2034" s="250"/>
      <c r="W2034" s="250"/>
      <c r="X2034" s="33"/>
      <c r="Y2034" s="250"/>
      <c r="Z2034" s="250"/>
      <c r="AA2034" s="250"/>
      <c r="AC2034" s="277"/>
      <c r="AD2034" s="250"/>
      <c r="AE2034" s="13"/>
      <c r="AF2034" s="250"/>
      <c r="AG2034" s="250"/>
      <c r="AI2034" s="14"/>
      <c r="AJ2034" s="250"/>
      <c r="AK2034" s="250"/>
      <c r="AL2034" s="33"/>
      <c r="AM2034" s="250"/>
      <c r="AN2034" s="250"/>
      <c r="AO2034" s="250"/>
      <c r="AP2034" s="250"/>
      <c r="AQ2034" s="250"/>
      <c r="AR2034" s="15"/>
      <c r="AS2034" s="9"/>
      <c r="AT2034" s="9" t="str">
        <f t="shared" si="3439"/>
        <v/>
      </c>
      <c r="AU2034" s="9"/>
      <c r="AV2034" s="9" t="str">
        <f t="shared" si="3440"/>
        <v/>
      </c>
      <c r="AW2034" s="9"/>
      <c r="AX2034" s="9" t="str">
        <f t="shared" si="3441"/>
        <v/>
      </c>
      <c r="AY2034" s="9"/>
      <c r="AZ2034" s="62"/>
      <c r="BA2034" s="9"/>
      <c r="BB2034" s="9" t="str">
        <f t="shared" si="3442"/>
        <v/>
      </c>
      <c r="BC2034" s="10" t="str">
        <f t="shared" si="3443"/>
        <v/>
      </c>
      <c r="BE2034" s="250"/>
      <c r="BF2034" s="15"/>
      <c r="BG2034" s="9"/>
      <c r="BH2034" s="9" t="str">
        <f t="shared" si="3444"/>
        <v/>
      </c>
      <c r="BI2034" s="73"/>
      <c r="BJ2034" s="9" t="str">
        <f t="shared" si="3445"/>
        <v/>
      </c>
      <c r="BK2034" s="9"/>
      <c r="BL2034" s="9" t="str">
        <f t="shared" si="3446"/>
        <v/>
      </c>
      <c r="BM2034" s="9"/>
      <c r="BN2034" s="9"/>
      <c r="BO2034" s="9" t="str">
        <f t="shared" si="3447"/>
        <v/>
      </c>
      <c r="BP2034" s="10" t="str">
        <f t="shared" si="3448"/>
        <v/>
      </c>
      <c r="BQ2034" s="7"/>
      <c r="BS2034" s="250"/>
      <c r="BT2034" s="15"/>
      <c r="BU2034" s="9"/>
      <c r="BV2034" s="9" t="str">
        <f t="shared" si="3449"/>
        <v/>
      </c>
      <c r="BW2034" s="9"/>
      <c r="BX2034" s="9" t="str">
        <f t="shared" si="3450"/>
        <v/>
      </c>
      <c r="BY2034" s="9"/>
      <c r="BZ2034" s="9" t="str">
        <f t="shared" si="3451"/>
        <v/>
      </c>
      <c r="CA2034" s="9"/>
      <c r="CB2034" s="9"/>
      <c r="CC2034" s="9"/>
      <c r="CD2034" s="9" t="str">
        <f t="shared" si="3452"/>
        <v/>
      </c>
      <c r="CE2034" s="10" t="str">
        <f t="shared" si="3453"/>
        <v/>
      </c>
      <c r="CF2034" s="7"/>
      <c r="CH2034" s="15"/>
      <c r="CI2034" s="9"/>
      <c r="CJ2034" s="9" t="str">
        <f t="shared" si="3454"/>
        <v/>
      </c>
      <c r="CK2034" s="9"/>
      <c r="CL2034" s="9" t="str">
        <f t="shared" si="3455"/>
        <v/>
      </c>
      <c r="CM2034" s="9"/>
      <c r="CN2034" s="9" t="str">
        <f t="shared" si="3456"/>
        <v/>
      </c>
      <c r="CO2034" s="9"/>
      <c r="CP2034" s="9"/>
      <c r="CQ2034" s="9"/>
      <c r="CR2034" s="9" t="str">
        <f t="shared" si="3457"/>
        <v/>
      </c>
      <c r="CS2034" s="10" t="str">
        <f t="shared" si="3458"/>
        <v/>
      </c>
      <c r="CT2034" s="7"/>
    </row>
    <row r="2035" spans="1:98" ht="15" customHeight="1">
      <c r="A2035" s="250"/>
      <c r="B2035" s="250"/>
      <c r="C2035" s="13"/>
      <c r="D2035" s="250"/>
      <c r="E2035" s="250"/>
      <c r="G2035" s="14"/>
      <c r="H2035" s="250"/>
      <c r="I2035" s="250"/>
      <c r="J2035" s="33"/>
      <c r="K2035" s="250"/>
      <c r="L2035" s="250"/>
      <c r="M2035" s="250"/>
      <c r="N2035" s="250"/>
      <c r="O2035" s="250"/>
      <c r="P2035" s="250"/>
      <c r="Q2035" s="13"/>
      <c r="R2035" s="250"/>
      <c r="S2035" s="250"/>
      <c r="U2035" s="14"/>
      <c r="V2035" s="250"/>
      <c r="W2035" s="250"/>
      <c r="X2035" s="33"/>
      <c r="Y2035" s="250"/>
      <c r="Z2035" s="250"/>
      <c r="AA2035" s="250"/>
      <c r="AC2035" s="277"/>
      <c r="AD2035" s="250"/>
      <c r="AE2035" s="13"/>
      <c r="AF2035" s="250"/>
      <c r="AG2035" s="250"/>
      <c r="AI2035" s="14"/>
      <c r="AJ2035" s="250"/>
      <c r="AK2035" s="250"/>
      <c r="AL2035" s="33"/>
      <c r="AM2035" s="250"/>
      <c r="AN2035" s="250"/>
      <c r="AO2035" s="250"/>
      <c r="AP2035" s="250"/>
      <c r="AQ2035" s="250"/>
      <c r="AR2035" s="89"/>
      <c r="AS2035" s="9"/>
      <c r="AT2035" s="9" t="str">
        <f t="shared" si="3439"/>
        <v/>
      </c>
      <c r="AU2035" s="9"/>
      <c r="AV2035" s="9" t="str">
        <f t="shared" si="3440"/>
        <v/>
      </c>
      <c r="AW2035" s="9"/>
      <c r="AX2035" s="9" t="str">
        <f t="shared" si="3441"/>
        <v/>
      </c>
      <c r="AY2035" s="9"/>
      <c r="AZ2035" s="62"/>
      <c r="BA2035" s="9"/>
      <c r="BB2035" s="9" t="str">
        <f t="shared" si="3442"/>
        <v/>
      </c>
      <c r="BC2035" s="10" t="str">
        <f t="shared" si="3443"/>
        <v/>
      </c>
      <c r="BE2035" s="250"/>
      <c r="BF2035" s="89"/>
      <c r="BG2035" s="9"/>
      <c r="BH2035" s="9" t="str">
        <f t="shared" si="3444"/>
        <v/>
      </c>
      <c r="BI2035" s="73"/>
      <c r="BJ2035" s="9" t="str">
        <f t="shared" si="3445"/>
        <v/>
      </c>
      <c r="BK2035" s="9"/>
      <c r="BL2035" s="9" t="str">
        <f t="shared" si="3446"/>
        <v/>
      </c>
      <c r="BM2035" s="9"/>
      <c r="BN2035" s="9"/>
      <c r="BO2035" s="9" t="str">
        <f t="shared" si="3447"/>
        <v/>
      </c>
      <c r="BP2035" s="10" t="str">
        <f t="shared" si="3448"/>
        <v/>
      </c>
      <c r="BQ2035" s="7"/>
      <c r="BS2035" s="250"/>
      <c r="BT2035" s="89"/>
      <c r="BU2035" s="9"/>
      <c r="BV2035" s="9" t="str">
        <f t="shared" si="3449"/>
        <v/>
      </c>
      <c r="BW2035" s="9"/>
      <c r="BX2035" s="9" t="str">
        <f t="shared" si="3450"/>
        <v/>
      </c>
      <c r="BY2035" s="9"/>
      <c r="BZ2035" s="9" t="str">
        <f t="shared" si="3451"/>
        <v/>
      </c>
      <c r="CA2035" s="9"/>
      <c r="CB2035" s="9"/>
      <c r="CC2035" s="9"/>
      <c r="CD2035" s="9" t="str">
        <f t="shared" si="3452"/>
        <v/>
      </c>
      <c r="CE2035" s="10" t="str">
        <f t="shared" si="3453"/>
        <v/>
      </c>
      <c r="CF2035" s="7"/>
      <c r="CH2035" s="89"/>
      <c r="CI2035" s="9"/>
      <c r="CJ2035" s="9" t="str">
        <f t="shared" si="3454"/>
        <v/>
      </c>
      <c r="CK2035" s="9"/>
      <c r="CL2035" s="9" t="str">
        <f t="shared" si="3455"/>
        <v/>
      </c>
      <c r="CM2035" s="9"/>
      <c r="CN2035" s="9" t="str">
        <f t="shared" si="3456"/>
        <v/>
      </c>
      <c r="CO2035" s="9"/>
      <c r="CP2035" s="9"/>
      <c r="CQ2035" s="9"/>
      <c r="CR2035" s="9" t="str">
        <f t="shared" si="3457"/>
        <v/>
      </c>
      <c r="CS2035" s="10" t="str">
        <f t="shared" si="3458"/>
        <v/>
      </c>
      <c r="CT2035" s="7"/>
    </row>
    <row r="2036" spans="1:98" ht="15" customHeight="1">
      <c r="A2036" s="250"/>
      <c r="B2036" s="250"/>
      <c r="C2036" s="13"/>
      <c r="D2036" s="250"/>
      <c r="E2036" s="250"/>
      <c r="G2036" s="14"/>
      <c r="H2036" s="250"/>
      <c r="I2036" s="250"/>
      <c r="J2036" s="33"/>
      <c r="K2036" s="250"/>
      <c r="L2036" s="250"/>
      <c r="M2036" s="250"/>
      <c r="N2036" s="250"/>
      <c r="O2036" s="250"/>
      <c r="P2036" s="250"/>
      <c r="Q2036" s="13"/>
      <c r="R2036" s="250"/>
      <c r="S2036" s="250"/>
      <c r="U2036" s="14"/>
      <c r="V2036" s="250"/>
      <c r="W2036" s="250"/>
      <c r="X2036" s="33"/>
      <c r="Y2036" s="250"/>
      <c r="Z2036" s="250"/>
      <c r="AA2036" s="250"/>
      <c r="AC2036" s="277"/>
      <c r="AD2036" s="250"/>
      <c r="AE2036" s="13"/>
      <c r="AF2036" s="250"/>
      <c r="AG2036" s="250"/>
      <c r="AI2036" s="14"/>
      <c r="AJ2036" s="250"/>
      <c r="AK2036" s="250"/>
      <c r="AL2036" s="33"/>
      <c r="AM2036" s="250"/>
      <c r="AN2036" s="250"/>
      <c r="AO2036" s="250"/>
      <c r="AP2036" s="250"/>
      <c r="AQ2036" s="250"/>
      <c r="AR2036" s="15"/>
      <c r="AS2036" s="9"/>
      <c r="AT2036" s="9" t="str">
        <f t="shared" si="3439"/>
        <v/>
      </c>
      <c r="AU2036" s="9"/>
      <c r="AV2036" s="9" t="str">
        <f t="shared" si="3440"/>
        <v/>
      </c>
      <c r="AW2036" s="9"/>
      <c r="AX2036" s="9" t="str">
        <f t="shared" si="3441"/>
        <v/>
      </c>
      <c r="AY2036" s="9"/>
      <c r="AZ2036" s="62"/>
      <c r="BA2036" s="9"/>
      <c r="BB2036" s="9" t="str">
        <f t="shared" si="3442"/>
        <v/>
      </c>
      <c r="BC2036" s="10" t="str">
        <f t="shared" si="3443"/>
        <v/>
      </c>
      <c r="BE2036" s="250"/>
      <c r="BF2036" s="15"/>
      <c r="BG2036" s="9"/>
      <c r="BH2036" s="9" t="str">
        <f t="shared" si="3444"/>
        <v/>
      </c>
      <c r="BI2036" s="73"/>
      <c r="BJ2036" s="9" t="str">
        <f t="shared" si="3445"/>
        <v/>
      </c>
      <c r="BK2036" s="9"/>
      <c r="BL2036" s="9" t="str">
        <f t="shared" si="3446"/>
        <v/>
      </c>
      <c r="BM2036" s="9"/>
      <c r="BN2036" s="9"/>
      <c r="BO2036" s="9" t="str">
        <f t="shared" si="3447"/>
        <v/>
      </c>
      <c r="BP2036" s="10" t="str">
        <f t="shared" si="3448"/>
        <v/>
      </c>
      <c r="BQ2036" s="7"/>
      <c r="BS2036" s="250"/>
      <c r="BT2036" s="15"/>
      <c r="BU2036" s="9"/>
      <c r="BV2036" s="9" t="str">
        <f t="shared" si="3449"/>
        <v/>
      </c>
      <c r="BW2036" s="9"/>
      <c r="BX2036" s="9" t="str">
        <f t="shared" si="3450"/>
        <v/>
      </c>
      <c r="BY2036" s="9"/>
      <c r="BZ2036" s="9" t="str">
        <f t="shared" si="3451"/>
        <v/>
      </c>
      <c r="CA2036" s="9"/>
      <c r="CB2036" s="9"/>
      <c r="CC2036" s="9"/>
      <c r="CD2036" s="9" t="str">
        <f t="shared" si="3452"/>
        <v/>
      </c>
      <c r="CE2036" s="10" t="str">
        <f t="shared" si="3453"/>
        <v/>
      </c>
      <c r="CF2036" s="7"/>
      <c r="CH2036" s="15"/>
      <c r="CI2036" s="9"/>
      <c r="CJ2036" s="9" t="str">
        <f t="shared" si="3454"/>
        <v/>
      </c>
      <c r="CK2036" s="9"/>
      <c r="CL2036" s="9" t="str">
        <f t="shared" si="3455"/>
        <v/>
      </c>
      <c r="CM2036" s="9"/>
      <c r="CN2036" s="9" t="str">
        <f t="shared" si="3456"/>
        <v/>
      </c>
      <c r="CO2036" s="9"/>
      <c r="CP2036" s="9"/>
      <c r="CQ2036" s="9"/>
      <c r="CR2036" s="9" t="str">
        <f t="shared" si="3457"/>
        <v/>
      </c>
      <c r="CS2036" s="10" t="str">
        <f t="shared" si="3458"/>
        <v/>
      </c>
      <c r="CT2036" s="7"/>
    </row>
    <row r="2037" spans="1:98" ht="15" customHeight="1">
      <c r="A2037" s="250"/>
      <c r="B2037" s="250"/>
      <c r="C2037" s="13"/>
      <c r="D2037" s="250"/>
      <c r="E2037" s="32"/>
      <c r="G2037" s="14"/>
      <c r="H2037" s="250"/>
      <c r="I2037" s="250"/>
      <c r="J2037" s="33"/>
      <c r="K2037" s="250"/>
      <c r="L2037" s="250"/>
      <c r="M2037" s="250"/>
      <c r="N2037" s="250"/>
      <c r="O2037" s="250"/>
      <c r="P2037" s="250"/>
      <c r="Q2037" s="13"/>
      <c r="R2037" s="250"/>
      <c r="S2037" s="32"/>
      <c r="U2037" s="14"/>
      <c r="V2037" s="250"/>
      <c r="W2037" s="250"/>
      <c r="X2037" s="33"/>
      <c r="Y2037" s="250"/>
      <c r="Z2037" s="250"/>
      <c r="AA2037" s="250"/>
      <c r="AC2037" s="277"/>
      <c r="AD2037" s="250"/>
      <c r="AE2037" s="13"/>
      <c r="AF2037" s="250"/>
      <c r="AG2037" s="32"/>
      <c r="AI2037" s="14"/>
      <c r="AJ2037" s="250"/>
      <c r="AK2037" s="250"/>
      <c r="AL2037" s="33"/>
      <c r="AM2037" s="250"/>
      <c r="AN2037" s="250"/>
      <c r="AO2037" s="250"/>
      <c r="AP2037" s="250"/>
      <c r="AQ2037" s="250"/>
      <c r="AR2037" s="15"/>
      <c r="AS2037" s="9"/>
      <c r="AT2037" s="9" t="str">
        <f t="shared" si="3439"/>
        <v/>
      </c>
      <c r="AU2037" s="9"/>
      <c r="AV2037" s="9" t="str">
        <f t="shared" si="3440"/>
        <v/>
      </c>
      <c r="AW2037" s="9"/>
      <c r="AX2037" s="9" t="str">
        <f t="shared" si="3441"/>
        <v/>
      </c>
      <c r="AY2037" s="9"/>
      <c r="AZ2037" s="62"/>
      <c r="BA2037" s="9"/>
      <c r="BB2037" s="9" t="str">
        <f t="shared" si="3442"/>
        <v/>
      </c>
      <c r="BC2037" s="10" t="str">
        <f t="shared" si="3443"/>
        <v/>
      </c>
      <c r="BE2037" s="250"/>
      <c r="BF2037" s="15"/>
      <c r="BG2037" s="9"/>
      <c r="BH2037" s="9" t="str">
        <f t="shared" si="3444"/>
        <v/>
      </c>
      <c r="BI2037" s="73"/>
      <c r="BJ2037" s="9" t="str">
        <f t="shared" si="3445"/>
        <v/>
      </c>
      <c r="BK2037" s="9"/>
      <c r="BL2037" s="9" t="str">
        <f t="shared" si="3446"/>
        <v/>
      </c>
      <c r="BM2037" s="9"/>
      <c r="BN2037" s="9"/>
      <c r="BO2037" s="9" t="str">
        <f t="shared" si="3447"/>
        <v/>
      </c>
      <c r="BP2037" s="10" t="str">
        <f t="shared" si="3448"/>
        <v/>
      </c>
      <c r="BQ2037" s="7"/>
      <c r="BS2037" s="250"/>
      <c r="BT2037" s="15"/>
      <c r="BU2037" s="9"/>
      <c r="BV2037" s="9" t="str">
        <f t="shared" si="3449"/>
        <v/>
      </c>
      <c r="BW2037" s="9"/>
      <c r="BX2037" s="9" t="str">
        <f t="shared" si="3450"/>
        <v/>
      </c>
      <c r="BY2037" s="9"/>
      <c r="BZ2037" s="9" t="str">
        <f t="shared" si="3451"/>
        <v/>
      </c>
      <c r="CA2037" s="9"/>
      <c r="CB2037" s="9"/>
      <c r="CC2037" s="9"/>
      <c r="CD2037" s="9" t="str">
        <f t="shared" si="3452"/>
        <v/>
      </c>
      <c r="CE2037" s="10" t="str">
        <f t="shared" si="3453"/>
        <v/>
      </c>
      <c r="CF2037" s="7"/>
      <c r="CH2037" s="15"/>
      <c r="CI2037" s="9"/>
      <c r="CJ2037" s="9" t="str">
        <f t="shared" si="3454"/>
        <v/>
      </c>
      <c r="CK2037" s="9"/>
      <c r="CL2037" s="9" t="str">
        <f t="shared" si="3455"/>
        <v/>
      </c>
      <c r="CM2037" s="9"/>
      <c r="CN2037" s="9" t="str">
        <f t="shared" si="3456"/>
        <v/>
      </c>
      <c r="CO2037" s="9"/>
      <c r="CP2037" s="9"/>
      <c r="CQ2037" s="9"/>
      <c r="CR2037" s="9" t="str">
        <f t="shared" si="3457"/>
        <v/>
      </c>
      <c r="CS2037" s="10" t="str">
        <f t="shared" si="3458"/>
        <v/>
      </c>
      <c r="CT2037" s="7"/>
    </row>
    <row r="2038" spans="1:98" ht="15" customHeight="1">
      <c r="A2038" s="250"/>
      <c r="B2038" s="250"/>
      <c r="C2038" s="13"/>
      <c r="D2038" s="250"/>
      <c r="E2038" s="33"/>
      <c r="G2038" s="14"/>
      <c r="H2038" s="250"/>
      <c r="I2038" s="250"/>
      <c r="J2038" s="33"/>
      <c r="K2038" s="250"/>
      <c r="L2038" s="250"/>
      <c r="M2038" s="250"/>
      <c r="N2038" s="250"/>
      <c r="O2038" s="250"/>
      <c r="P2038" s="250"/>
      <c r="Q2038" s="13"/>
      <c r="R2038" s="250"/>
      <c r="S2038" s="33"/>
      <c r="U2038" s="14"/>
      <c r="V2038" s="250"/>
      <c r="W2038" s="250"/>
      <c r="X2038" s="33"/>
      <c r="Y2038" s="250"/>
      <c r="Z2038" s="250"/>
      <c r="AA2038" s="250"/>
      <c r="AC2038" s="277"/>
      <c r="AD2038" s="250"/>
      <c r="AE2038" s="13"/>
      <c r="AF2038" s="250"/>
      <c r="AG2038" s="33"/>
      <c r="AI2038" s="14"/>
      <c r="AJ2038" s="250"/>
      <c r="AK2038" s="250"/>
      <c r="AL2038" s="33"/>
      <c r="AM2038" s="250"/>
      <c r="AN2038" s="250"/>
      <c r="AO2038" s="250"/>
      <c r="AP2038" s="250"/>
      <c r="AQ2038" s="250"/>
      <c r="AR2038" s="15"/>
      <c r="AS2038" s="9"/>
      <c r="AT2038" s="9" t="str">
        <f t="shared" si="3439"/>
        <v/>
      </c>
      <c r="AU2038" s="9"/>
      <c r="AV2038" s="9" t="str">
        <f t="shared" si="3440"/>
        <v/>
      </c>
      <c r="AW2038" s="9"/>
      <c r="AX2038" s="9" t="str">
        <f t="shared" si="3441"/>
        <v/>
      </c>
      <c r="AY2038" s="9"/>
      <c r="AZ2038" s="62"/>
      <c r="BA2038" s="9"/>
      <c r="BB2038" s="9" t="str">
        <f t="shared" si="3442"/>
        <v/>
      </c>
      <c r="BC2038" s="10" t="str">
        <f t="shared" si="3443"/>
        <v/>
      </c>
      <c r="BE2038" s="250"/>
      <c r="BF2038" s="15"/>
      <c r="BG2038" s="9"/>
      <c r="BH2038" s="9" t="str">
        <f t="shared" si="3444"/>
        <v/>
      </c>
      <c r="BI2038" s="73"/>
      <c r="BJ2038" s="9" t="str">
        <f t="shared" si="3445"/>
        <v/>
      </c>
      <c r="BK2038" s="9"/>
      <c r="BL2038" s="9" t="str">
        <f t="shared" si="3446"/>
        <v/>
      </c>
      <c r="BM2038" s="9"/>
      <c r="BN2038" s="9"/>
      <c r="BO2038" s="9" t="str">
        <f t="shared" si="3447"/>
        <v/>
      </c>
      <c r="BP2038" s="10" t="str">
        <f t="shared" si="3448"/>
        <v/>
      </c>
      <c r="BQ2038" s="7"/>
      <c r="BS2038" s="250"/>
      <c r="BT2038" s="15"/>
      <c r="BU2038" s="9"/>
      <c r="BV2038" s="9" t="str">
        <f t="shared" si="3449"/>
        <v/>
      </c>
      <c r="BW2038" s="9"/>
      <c r="BX2038" s="9" t="str">
        <f t="shared" si="3450"/>
        <v/>
      </c>
      <c r="BY2038" s="9"/>
      <c r="BZ2038" s="9" t="str">
        <f t="shared" si="3451"/>
        <v/>
      </c>
      <c r="CA2038" s="9"/>
      <c r="CB2038" s="9"/>
      <c r="CC2038" s="9"/>
      <c r="CD2038" s="9" t="str">
        <f t="shared" si="3452"/>
        <v/>
      </c>
      <c r="CE2038" s="10" t="str">
        <f t="shared" si="3453"/>
        <v/>
      </c>
      <c r="CF2038" s="7"/>
      <c r="CH2038" s="15"/>
      <c r="CI2038" s="9"/>
      <c r="CJ2038" s="9" t="str">
        <f t="shared" si="3454"/>
        <v/>
      </c>
      <c r="CK2038" s="9"/>
      <c r="CL2038" s="9" t="str">
        <f t="shared" si="3455"/>
        <v/>
      </c>
      <c r="CM2038" s="9"/>
      <c r="CN2038" s="9" t="str">
        <f t="shared" si="3456"/>
        <v/>
      </c>
      <c r="CO2038" s="9"/>
      <c r="CP2038" s="9"/>
      <c r="CQ2038" s="9"/>
      <c r="CR2038" s="9" t="str">
        <f t="shared" si="3457"/>
        <v/>
      </c>
      <c r="CS2038" s="10" t="str">
        <f t="shared" si="3458"/>
        <v/>
      </c>
      <c r="CT2038" s="7"/>
    </row>
    <row r="2039" spans="1:98" ht="15" customHeight="1">
      <c r="A2039" s="250"/>
      <c r="B2039" s="250"/>
      <c r="C2039" s="13"/>
      <c r="D2039" s="250"/>
      <c r="E2039" s="250"/>
      <c r="G2039" s="14"/>
      <c r="H2039" s="250"/>
      <c r="I2039" s="250"/>
      <c r="J2039" s="33"/>
      <c r="K2039" s="250"/>
      <c r="L2039" s="250"/>
      <c r="M2039" s="250"/>
      <c r="N2039" s="250"/>
      <c r="O2039" s="250"/>
      <c r="P2039" s="250"/>
      <c r="Q2039" s="13"/>
      <c r="R2039" s="250"/>
      <c r="S2039" s="250"/>
      <c r="U2039" s="14"/>
      <c r="V2039" s="250"/>
      <c r="W2039" s="250"/>
      <c r="X2039" s="33"/>
      <c r="Y2039" s="250"/>
      <c r="Z2039" s="250"/>
      <c r="AA2039" s="250"/>
      <c r="AC2039" s="277"/>
      <c r="AD2039" s="250"/>
      <c r="AE2039" s="13"/>
      <c r="AF2039" s="250"/>
      <c r="AG2039" s="250"/>
      <c r="AI2039" s="14"/>
      <c r="AJ2039" s="250"/>
      <c r="AK2039" s="250"/>
      <c r="AL2039" s="33"/>
      <c r="AM2039" s="250"/>
      <c r="AN2039" s="250"/>
      <c r="AO2039" s="250"/>
      <c r="AP2039" s="250"/>
      <c r="AQ2039" s="250"/>
      <c r="AR2039" s="15"/>
      <c r="AS2039" s="9"/>
      <c r="AT2039" s="9" t="str">
        <f t="shared" si="3439"/>
        <v/>
      </c>
      <c r="AU2039" s="9"/>
      <c r="AV2039" s="9" t="str">
        <f t="shared" si="3440"/>
        <v/>
      </c>
      <c r="AW2039" s="9"/>
      <c r="AX2039" s="9" t="str">
        <f t="shared" si="3441"/>
        <v/>
      </c>
      <c r="AY2039" s="9"/>
      <c r="AZ2039" s="62"/>
      <c r="BA2039" s="9"/>
      <c r="BB2039" s="9" t="str">
        <f t="shared" si="3442"/>
        <v/>
      </c>
      <c r="BC2039" s="10" t="str">
        <f t="shared" si="3443"/>
        <v/>
      </c>
      <c r="BE2039" s="250"/>
      <c r="BF2039" s="15"/>
      <c r="BG2039" s="9"/>
      <c r="BH2039" s="9" t="str">
        <f t="shared" si="3444"/>
        <v/>
      </c>
      <c r="BI2039" s="73"/>
      <c r="BJ2039" s="9" t="str">
        <f t="shared" si="3445"/>
        <v/>
      </c>
      <c r="BK2039" s="9"/>
      <c r="BL2039" s="9" t="str">
        <f t="shared" si="3446"/>
        <v/>
      </c>
      <c r="BM2039" s="9"/>
      <c r="BN2039" s="9"/>
      <c r="BO2039" s="9" t="str">
        <f t="shared" si="3447"/>
        <v/>
      </c>
      <c r="BP2039" s="10" t="str">
        <f t="shared" si="3448"/>
        <v/>
      </c>
      <c r="BQ2039" s="7"/>
      <c r="BS2039" s="250"/>
      <c r="BT2039" s="15"/>
      <c r="BU2039" s="9"/>
      <c r="BV2039" s="9" t="str">
        <f t="shared" si="3449"/>
        <v/>
      </c>
      <c r="BW2039" s="9"/>
      <c r="BX2039" s="9" t="str">
        <f t="shared" si="3450"/>
        <v/>
      </c>
      <c r="BY2039" s="9"/>
      <c r="BZ2039" s="9" t="str">
        <f t="shared" si="3451"/>
        <v/>
      </c>
      <c r="CA2039" s="9"/>
      <c r="CB2039" s="9"/>
      <c r="CC2039" s="9"/>
      <c r="CD2039" s="9" t="str">
        <f t="shared" si="3452"/>
        <v/>
      </c>
      <c r="CE2039" s="10" t="str">
        <f t="shared" si="3453"/>
        <v/>
      </c>
      <c r="CF2039" s="7"/>
      <c r="CH2039" s="15"/>
      <c r="CI2039" s="9"/>
      <c r="CJ2039" s="9" t="str">
        <f t="shared" si="3454"/>
        <v/>
      </c>
      <c r="CK2039" s="9"/>
      <c r="CL2039" s="9" t="str">
        <f t="shared" si="3455"/>
        <v/>
      </c>
      <c r="CM2039" s="9"/>
      <c r="CN2039" s="9" t="str">
        <f t="shared" si="3456"/>
        <v/>
      </c>
      <c r="CO2039" s="9"/>
      <c r="CP2039" s="9"/>
      <c r="CQ2039" s="9"/>
      <c r="CR2039" s="9" t="str">
        <f t="shared" si="3457"/>
        <v/>
      </c>
      <c r="CS2039" s="10" t="str">
        <f t="shared" si="3458"/>
        <v/>
      </c>
      <c r="CT2039" s="7"/>
    </row>
    <row r="2040" spans="1:98" ht="15" customHeight="1">
      <c r="A2040" s="250"/>
      <c r="B2040" s="250"/>
      <c r="C2040" s="13"/>
      <c r="D2040" s="250"/>
      <c r="E2040" s="250"/>
      <c r="G2040" s="14"/>
      <c r="H2040" s="250"/>
      <c r="I2040" s="250"/>
      <c r="J2040" s="33"/>
      <c r="K2040" s="250"/>
      <c r="L2040" s="250"/>
      <c r="M2040" s="250"/>
      <c r="N2040" s="250"/>
      <c r="O2040" s="250"/>
      <c r="P2040" s="250"/>
      <c r="Q2040" s="13"/>
      <c r="R2040" s="250"/>
      <c r="S2040" s="250"/>
      <c r="U2040" s="14"/>
      <c r="V2040" s="250"/>
      <c r="W2040" s="250"/>
      <c r="X2040" s="33"/>
      <c r="Y2040" s="250"/>
      <c r="Z2040" s="250"/>
      <c r="AA2040" s="250"/>
      <c r="AC2040" s="277"/>
      <c r="AD2040" s="250"/>
      <c r="AE2040" s="13"/>
      <c r="AF2040" s="250"/>
      <c r="AG2040" s="250"/>
      <c r="AI2040" s="14"/>
      <c r="AJ2040" s="250"/>
      <c r="AK2040" s="250"/>
      <c r="AL2040" s="33"/>
      <c r="AM2040" s="250"/>
      <c r="AN2040" s="250"/>
      <c r="AO2040" s="250"/>
      <c r="AP2040" s="250"/>
      <c r="AQ2040" s="250"/>
      <c r="AR2040" s="15"/>
      <c r="AS2040" s="9"/>
      <c r="AT2040" s="9" t="str">
        <f t="shared" si="3439"/>
        <v/>
      </c>
      <c r="AU2040" s="9"/>
      <c r="AV2040" s="9" t="str">
        <f t="shared" si="3440"/>
        <v/>
      </c>
      <c r="AW2040" s="9"/>
      <c r="AX2040" s="9" t="str">
        <f t="shared" si="3441"/>
        <v/>
      </c>
      <c r="AY2040" s="9"/>
      <c r="AZ2040" s="62"/>
      <c r="BA2040" s="9"/>
      <c r="BB2040" s="9" t="str">
        <f t="shared" si="3442"/>
        <v/>
      </c>
      <c r="BC2040" s="10" t="str">
        <f t="shared" si="3443"/>
        <v/>
      </c>
      <c r="BE2040" s="250"/>
      <c r="BF2040" s="15"/>
      <c r="BG2040" s="9"/>
      <c r="BH2040" s="9" t="str">
        <f t="shared" si="3444"/>
        <v/>
      </c>
      <c r="BI2040" s="73"/>
      <c r="BJ2040" s="9" t="str">
        <f t="shared" si="3445"/>
        <v/>
      </c>
      <c r="BK2040" s="9"/>
      <c r="BL2040" s="9" t="str">
        <f t="shared" si="3446"/>
        <v/>
      </c>
      <c r="BM2040" s="9"/>
      <c r="BN2040" s="9"/>
      <c r="BO2040" s="9" t="str">
        <f t="shared" si="3447"/>
        <v/>
      </c>
      <c r="BP2040" s="10" t="str">
        <f t="shared" si="3448"/>
        <v/>
      </c>
      <c r="BQ2040" s="7"/>
      <c r="BS2040" s="250"/>
      <c r="BT2040" s="15"/>
      <c r="BU2040" s="9"/>
      <c r="BV2040" s="9" t="str">
        <f t="shared" si="3449"/>
        <v/>
      </c>
      <c r="BW2040" s="9"/>
      <c r="BX2040" s="9" t="str">
        <f t="shared" si="3450"/>
        <v/>
      </c>
      <c r="BY2040" s="9"/>
      <c r="BZ2040" s="9" t="str">
        <f t="shared" si="3451"/>
        <v/>
      </c>
      <c r="CA2040" s="9"/>
      <c r="CB2040" s="9"/>
      <c r="CC2040" s="9"/>
      <c r="CD2040" s="9" t="str">
        <f t="shared" si="3452"/>
        <v/>
      </c>
      <c r="CE2040" s="10" t="str">
        <f t="shared" si="3453"/>
        <v/>
      </c>
      <c r="CF2040" s="7"/>
      <c r="CH2040" s="15"/>
      <c r="CI2040" s="9"/>
      <c r="CJ2040" s="9" t="str">
        <f t="shared" si="3454"/>
        <v/>
      </c>
      <c r="CK2040" s="9"/>
      <c r="CL2040" s="9" t="str">
        <f t="shared" si="3455"/>
        <v/>
      </c>
      <c r="CM2040" s="9"/>
      <c r="CN2040" s="9" t="str">
        <f t="shared" si="3456"/>
        <v/>
      </c>
      <c r="CO2040" s="9"/>
      <c r="CP2040" s="9"/>
      <c r="CQ2040" s="9"/>
      <c r="CR2040" s="9" t="str">
        <f t="shared" si="3457"/>
        <v/>
      </c>
      <c r="CS2040" s="10" t="str">
        <f t="shared" si="3458"/>
        <v/>
      </c>
      <c r="CT2040" s="7"/>
    </row>
    <row r="2041" spans="1:98" ht="15" customHeight="1">
      <c r="A2041" s="250"/>
      <c r="B2041" s="250"/>
      <c r="C2041" s="13"/>
      <c r="D2041" s="250"/>
      <c r="E2041" s="250"/>
      <c r="G2041" s="14"/>
      <c r="H2041" s="250"/>
      <c r="I2041" s="250"/>
      <c r="J2041" s="33"/>
      <c r="K2041" s="250"/>
      <c r="L2041" s="250"/>
      <c r="M2041" s="250"/>
      <c r="N2041" s="250"/>
      <c r="O2041" s="250"/>
      <c r="P2041" s="250"/>
      <c r="Q2041" s="13"/>
      <c r="R2041" s="250"/>
      <c r="S2041" s="250"/>
      <c r="U2041" s="14"/>
      <c r="V2041" s="250"/>
      <c r="W2041" s="250"/>
      <c r="X2041" s="33"/>
      <c r="Y2041" s="250"/>
      <c r="Z2041" s="250"/>
      <c r="AA2041" s="250"/>
      <c r="AC2041" s="277"/>
      <c r="AD2041" s="250"/>
      <c r="AE2041" s="13"/>
      <c r="AF2041" s="250"/>
      <c r="AG2041" s="250"/>
      <c r="AI2041" s="14"/>
      <c r="AJ2041" s="250"/>
      <c r="AK2041" s="250"/>
      <c r="AL2041" s="33"/>
      <c r="AM2041" s="250"/>
      <c r="AN2041" s="250"/>
      <c r="AO2041" s="250"/>
      <c r="AP2041" s="250"/>
      <c r="AQ2041" s="250"/>
      <c r="AR2041" s="15"/>
      <c r="AS2041" s="9"/>
      <c r="AT2041" s="9" t="str">
        <f t="shared" si="3439"/>
        <v/>
      </c>
      <c r="AU2041" s="9"/>
      <c r="AV2041" s="9" t="str">
        <f t="shared" si="3440"/>
        <v/>
      </c>
      <c r="AW2041" s="9"/>
      <c r="AX2041" s="9" t="str">
        <f t="shared" si="3441"/>
        <v/>
      </c>
      <c r="AY2041" s="9"/>
      <c r="AZ2041" s="62"/>
      <c r="BA2041" s="9"/>
      <c r="BB2041" s="9" t="str">
        <f t="shared" si="3442"/>
        <v/>
      </c>
      <c r="BC2041" s="10" t="str">
        <f t="shared" si="3443"/>
        <v/>
      </c>
      <c r="BE2041" s="250"/>
      <c r="BF2041" s="15"/>
      <c r="BG2041" s="9"/>
      <c r="BH2041" s="9" t="str">
        <f t="shared" si="3444"/>
        <v/>
      </c>
      <c r="BI2041" s="73"/>
      <c r="BJ2041" s="9" t="str">
        <f t="shared" si="3445"/>
        <v/>
      </c>
      <c r="BK2041" s="9"/>
      <c r="BL2041" s="9" t="str">
        <f t="shared" si="3446"/>
        <v/>
      </c>
      <c r="BM2041" s="9"/>
      <c r="BN2041" s="9"/>
      <c r="BO2041" s="9" t="str">
        <f t="shared" si="3447"/>
        <v/>
      </c>
      <c r="BP2041" s="10" t="str">
        <f t="shared" si="3448"/>
        <v/>
      </c>
      <c r="BQ2041" s="7"/>
      <c r="BS2041" s="250"/>
      <c r="BT2041" s="15"/>
      <c r="BU2041" s="9"/>
      <c r="BV2041" s="9" t="str">
        <f t="shared" si="3449"/>
        <v/>
      </c>
      <c r="BW2041" s="9"/>
      <c r="BX2041" s="9" t="str">
        <f t="shared" si="3450"/>
        <v/>
      </c>
      <c r="BY2041" s="9"/>
      <c r="BZ2041" s="9" t="str">
        <f t="shared" si="3451"/>
        <v/>
      </c>
      <c r="CA2041" s="9"/>
      <c r="CB2041" s="9"/>
      <c r="CC2041" s="9"/>
      <c r="CD2041" s="9" t="str">
        <f t="shared" si="3452"/>
        <v/>
      </c>
      <c r="CE2041" s="10" t="str">
        <f t="shared" si="3453"/>
        <v/>
      </c>
      <c r="CF2041" s="7"/>
      <c r="CH2041" s="15"/>
      <c r="CI2041" s="9"/>
      <c r="CJ2041" s="9" t="str">
        <f t="shared" si="3454"/>
        <v/>
      </c>
      <c r="CK2041" s="9"/>
      <c r="CL2041" s="9" t="str">
        <f t="shared" si="3455"/>
        <v/>
      </c>
      <c r="CM2041" s="9"/>
      <c r="CN2041" s="9" t="str">
        <f t="shared" si="3456"/>
        <v/>
      </c>
      <c r="CO2041" s="9"/>
      <c r="CP2041" s="9"/>
      <c r="CQ2041" s="9"/>
      <c r="CR2041" s="9" t="str">
        <f t="shared" si="3457"/>
        <v/>
      </c>
      <c r="CS2041" s="10" t="str">
        <f t="shared" si="3458"/>
        <v/>
      </c>
      <c r="CT2041" s="7"/>
    </row>
    <row r="2042" spans="1:98" ht="15" customHeight="1">
      <c r="A2042" s="250"/>
      <c r="B2042" s="250"/>
      <c r="C2042" s="13"/>
      <c r="D2042" s="250"/>
      <c r="E2042" s="250"/>
      <c r="G2042" s="14"/>
      <c r="H2042" s="250"/>
      <c r="I2042" s="250"/>
      <c r="J2042" s="33"/>
      <c r="K2042" s="250"/>
      <c r="L2042" s="250"/>
      <c r="M2042" s="250"/>
      <c r="N2042" s="250"/>
      <c r="O2042" s="250"/>
      <c r="P2042" s="250"/>
      <c r="Q2042" s="13"/>
      <c r="R2042" s="250"/>
      <c r="S2042" s="250"/>
      <c r="U2042" s="14"/>
      <c r="V2042" s="250"/>
      <c r="W2042" s="250"/>
      <c r="X2042" s="33"/>
      <c r="Y2042" s="250"/>
      <c r="Z2042" s="250"/>
      <c r="AA2042" s="250"/>
      <c r="AC2042" s="277"/>
      <c r="AD2042" s="250"/>
      <c r="AE2042" s="13"/>
      <c r="AF2042" s="250"/>
      <c r="AG2042" s="250"/>
      <c r="AI2042" s="14"/>
      <c r="AJ2042" s="250"/>
      <c r="AK2042" s="250"/>
      <c r="AL2042" s="33"/>
      <c r="AM2042" s="250"/>
      <c r="AN2042" s="250"/>
      <c r="AO2042" s="250"/>
      <c r="AP2042" s="250"/>
      <c r="AQ2042" s="250"/>
      <c r="AR2042" s="15"/>
      <c r="AS2042" s="9"/>
      <c r="AT2042" s="9" t="str">
        <f t="shared" si="3439"/>
        <v/>
      </c>
      <c r="AU2042" s="9"/>
      <c r="AV2042" s="9" t="str">
        <f t="shared" si="3440"/>
        <v/>
      </c>
      <c r="AW2042" s="9"/>
      <c r="AX2042" s="9" t="str">
        <f t="shared" si="3441"/>
        <v/>
      </c>
      <c r="AY2042" s="9"/>
      <c r="AZ2042" s="62"/>
      <c r="BA2042" s="9"/>
      <c r="BB2042" s="9" t="str">
        <f t="shared" si="3442"/>
        <v/>
      </c>
      <c r="BC2042" s="10" t="str">
        <f t="shared" si="3443"/>
        <v/>
      </c>
      <c r="BE2042" s="250"/>
      <c r="BF2042" s="15"/>
      <c r="BG2042" s="9"/>
      <c r="BH2042" s="9" t="str">
        <f t="shared" si="3444"/>
        <v/>
      </c>
      <c r="BI2042" s="73"/>
      <c r="BJ2042" s="9" t="str">
        <f t="shared" si="3445"/>
        <v/>
      </c>
      <c r="BK2042" s="9"/>
      <c r="BL2042" s="9" t="str">
        <f t="shared" si="3446"/>
        <v/>
      </c>
      <c r="BM2042" s="9"/>
      <c r="BN2042" s="9"/>
      <c r="BO2042" s="9" t="str">
        <f t="shared" si="3447"/>
        <v/>
      </c>
      <c r="BP2042" s="10" t="str">
        <f t="shared" si="3448"/>
        <v/>
      </c>
      <c r="BQ2042" s="7"/>
      <c r="BS2042" s="250"/>
      <c r="BT2042" s="15"/>
      <c r="BU2042" s="9"/>
      <c r="BV2042" s="9" t="str">
        <f t="shared" si="3449"/>
        <v/>
      </c>
      <c r="BW2042" s="9"/>
      <c r="BX2042" s="9" t="str">
        <f t="shared" si="3450"/>
        <v/>
      </c>
      <c r="BY2042" s="9"/>
      <c r="BZ2042" s="9" t="str">
        <f t="shared" si="3451"/>
        <v/>
      </c>
      <c r="CA2042" s="9"/>
      <c r="CB2042" s="9"/>
      <c r="CC2042" s="9"/>
      <c r="CD2042" s="9" t="str">
        <f t="shared" si="3452"/>
        <v/>
      </c>
      <c r="CE2042" s="10" t="str">
        <f t="shared" si="3453"/>
        <v/>
      </c>
      <c r="CF2042" s="7"/>
      <c r="CH2042" s="15"/>
      <c r="CI2042" s="9"/>
      <c r="CJ2042" s="9" t="str">
        <f t="shared" si="3454"/>
        <v/>
      </c>
      <c r="CK2042" s="9"/>
      <c r="CL2042" s="9" t="str">
        <f t="shared" si="3455"/>
        <v/>
      </c>
      <c r="CM2042" s="9"/>
      <c r="CN2042" s="9" t="str">
        <f t="shared" si="3456"/>
        <v/>
      </c>
      <c r="CO2042" s="9"/>
      <c r="CP2042" s="9"/>
      <c r="CQ2042" s="9"/>
      <c r="CR2042" s="9" t="str">
        <f t="shared" si="3457"/>
        <v/>
      </c>
      <c r="CS2042" s="10" t="str">
        <f t="shared" si="3458"/>
        <v/>
      </c>
      <c r="CT2042" s="7"/>
    </row>
    <row r="2043" spans="1:98" ht="15" customHeight="1">
      <c r="A2043" s="250"/>
      <c r="B2043" s="250"/>
      <c r="C2043" s="13"/>
      <c r="D2043" s="250"/>
      <c r="E2043" s="250"/>
      <c r="G2043" s="14"/>
      <c r="H2043" s="250"/>
      <c r="I2043" s="250"/>
      <c r="J2043" s="33"/>
      <c r="K2043" s="250"/>
      <c r="L2043" s="250"/>
      <c r="M2043" s="250"/>
      <c r="N2043" s="250"/>
      <c r="O2043" s="250"/>
      <c r="P2043" s="250"/>
      <c r="Q2043" s="13"/>
      <c r="R2043" s="250"/>
      <c r="S2043" s="250"/>
      <c r="U2043" s="14"/>
      <c r="V2043" s="250"/>
      <c r="W2043" s="250"/>
      <c r="X2043" s="33"/>
      <c r="Y2043" s="250"/>
      <c r="Z2043" s="250"/>
      <c r="AA2043" s="250"/>
      <c r="AC2043" s="277"/>
      <c r="AD2043" s="250"/>
      <c r="AE2043" s="13"/>
      <c r="AF2043" s="250"/>
      <c r="AG2043" s="250"/>
      <c r="AI2043" s="14"/>
      <c r="AJ2043" s="250"/>
      <c r="AK2043" s="250"/>
      <c r="AL2043" s="33"/>
      <c r="AM2043" s="250"/>
      <c r="AN2043" s="250"/>
      <c r="AO2043" s="250"/>
      <c r="AP2043" s="250"/>
      <c r="AQ2043" s="250"/>
      <c r="AR2043" s="15"/>
      <c r="AS2043" s="9"/>
      <c r="AT2043" s="9" t="str">
        <f t="shared" si="3439"/>
        <v/>
      </c>
      <c r="AU2043" s="9"/>
      <c r="AV2043" s="9" t="str">
        <f t="shared" si="3440"/>
        <v/>
      </c>
      <c r="AW2043" s="9"/>
      <c r="AX2043" s="9" t="str">
        <f t="shared" si="3441"/>
        <v/>
      </c>
      <c r="AY2043" s="9"/>
      <c r="AZ2043" s="62"/>
      <c r="BA2043" s="9"/>
      <c r="BB2043" s="9" t="str">
        <f t="shared" si="3442"/>
        <v/>
      </c>
      <c r="BC2043" s="10" t="str">
        <f t="shared" si="3443"/>
        <v/>
      </c>
      <c r="BE2043" s="250"/>
      <c r="BF2043" s="15"/>
      <c r="BG2043" s="9"/>
      <c r="BH2043" s="9" t="str">
        <f t="shared" si="3444"/>
        <v/>
      </c>
      <c r="BI2043" s="73"/>
      <c r="BJ2043" s="9" t="str">
        <f t="shared" si="3445"/>
        <v/>
      </c>
      <c r="BK2043" s="9"/>
      <c r="BL2043" s="9" t="str">
        <f t="shared" si="3446"/>
        <v/>
      </c>
      <c r="BM2043" s="9"/>
      <c r="BN2043" s="9"/>
      <c r="BO2043" s="9" t="str">
        <f t="shared" si="3447"/>
        <v/>
      </c>
      <c r="BP2043" s="10" t="str">
        <f t="shared" si="3448"/>
        <v/>
      </c>
      <c r="BQ2043" s="7"/>
      <c r="BS2043" s="250"/>
      <c r="BT2043" s="15"/>
      <c r="BU2043" s="9"/>
      <c r="BV2043" s="9" t="str">
        <f t="shared" si="3449"/>
        <v/>
      </c>
      <c r="BW2043" s="9"/>
      <c r="BX2043" s="9" t="str">
        <f t="shared" si="3450"/>
        <v/>
      </c>
      <c r="BY2043" s="9"/>
      <c r="BZ2043" s="9" t="str">
        <f t="shared" si="3451"/>
        <v/>
      </c>
      <c r="CA2043" s="9"/>
      <c r="CB2043" s="9"/>
      <c r="CC2043" s="9"/>
      <c r="CD2043" s="9" t="str">
        <f t="shared" si="3452"/>
        <v/>
      </c>
      <c r="CE2043" s="10" t="str">
        <f t="shared" si="3453"/>
        <v/>
      </c>
      <c r="CF2043" s="7"/>
      <c r="CH2043" s="15"/>
      <c r="CI2043" s="9"/>
      <c r="CJ2043" s="9" t="str">
        <f t="shared" si="3454"/>
        <v/>
      </c>
      <c r="CK2043" s="9"/>
      <c r="CL2043" s="9" t="str">
        <f t="shared" si="3455"/>
        <v/>
      </c>
      <c r="CM2043" s="9"/>
      <c r="CN2043" s="9" t="str">
        <f t="shared" si="3456"/>
        <v/>
      </c>
      <c r="CO2043" s="9"/>
      <c r="CP2043" s="9"/>
      <c r="CQ2043" s="9"/>
      <c r="CR2043" s="9" t="str">
        <f t="shared" si="3457"/>
        <v/>
      </c>
      <c r="CS2043" s="10" t="str">
        <f t="shared" si="3458"/>
        <v/>
      </c>
      <c r="CT2043" s="7"/>
    </row>
    <row r="2044" spans="1:98" ht="15" customHeight="1">
      <c r="A2044" s="250"/>
      <c r="B2044" s="250"/>
      <c r="C2044" s="13"/>
      <c r="D2044" s="250"/>
      <c r="E2044" s="250"/>
      <c r="G2044" s="14"/>
      <c r="H2044" s="250"/>
      <c r="I2044" s="250"/>
      <c r="J2044" s="33"/>
      <c r="K2044" s="250"/>
      <c r="L2044" s="250"/>
      <c r="M2044" s="250"/>
      <c r="N2044" s="250"/>
      <c r="O2044" s="250"/>
      <c r="P2044" s="250"/>
      <c r="Q2044" s="13"/>
      <c r="R2044" s="250"/>
      <c r="S2044" s="250"/>
      <c r="U2044" s="14"/>
      <c r="V2044" s="250"/>
      <c r="W2044" s="250"/>
      <c r="X2044" s="33"/>
      <c r="Y2044" s="250"/>
      <c r="Z2044" s="250"/>
      <c r="AA2044" s="250"/>
      <c r="AC2044" s="277"/>
      <c r="AD2044" s="250"/>
      <c r="AE2044" s="13"/>
      <c r="AF2044" s="250"/>
      <c r="AG2044" s="250"/>
      <c r="AI2044" s="14"/>
      <c r="AJ2044" s="250"/>
      <c r="AK2044" s="250"/>
      <c r="AL2044" s="33"/>
      <c r="AM2044" s="250"/>
      <c r="AN2044" s="250"/>
      <c r="AO2044" s="250"/>
      <c r="AP2044" s="250"/>
      <c r="AQ2044" s="250"/>
      <c r="AR2044" s="15"/>
      <c r="AS2044" s="9"/>
      <c r="AT2044" s="9" t="str">
        <f t="shared" si="3439"/>
        <v/>
      </c>
      <c r="AU2044" s="9"/>
      <c r="AV2044" s="9" t="str">
        <f t="shared" si="3440"/>
        <v/>
      </c>
      <c r="AW2044" s="9"/>
      <c r="AX2044" s="9" t="str">
        <f t="shared" si="3441"/>
        <v/>
      </c>
      <c r="AY2044" s="9"/>
      <c r="AZ2044" s="62"/>
      <c r="BA2044" s="9"/>
      <c r="BB2044" s="9" t="str">
        <f t="shared" si="3442"/>
        <v/>
      </c>
      <c r="BC2044" s="10" t="str">
        <f t="shared" si="3443"/>
        <v/>
      </c>
      <c r="BE2044" s="250"/>
      <c r="BF2044" s="15"/>
      <c r="BG2044" s="9"/>
      <c r="BH2044" s="9" t="str">
        <f t="shared" si="3444"/>
        <v/>
      </c>
      <c r="BI2044" s="73"/>
      <c r="BJ2044" s="9" t="str">
        <f t="shared" si="3445"/>
        <v/>
      </c>
      <c r="BK2044" s="9"/>
      <c r="BL2044" s="9" t="str">
        <f t="shared" si="3446"/>
        <v/>
      </c>
      <c r="BM2044" s="9"/>
      <c r="BN2044" s="9"/>
      <c r="BO2044" s="9" t="str">
        <f t="shared" si="3447"/>
        <v/>
      </c>
      <c r="BP2044" s="10" t="str">
        <f t="shared" si="3448"/>
        <v/>
      </c>
      <c r="BQ2044" s="7"/>
      <c r="BS2044" s="250"/>
      <c r="BT2044" s="15"/>
      <c r="BU2044" s="9"/>
      <c r="BV2044" s="9" t="str">
        <f t="shared" si="3449"/>
        <v/>
      </c>
      <c r="BW2044" s="9"/>
      <c r="BX2044" s="9" t="str">
        <f t="shared" si="3450"/>
        <v/>
      </c>
      <c r="BY2044" s="9"/>
      <c r="BZ2044" s="9" t="str">
        <f t="shared" si="3451"/>
        <v/>
      </c>
      <c r="CA2044" s="9"/>
      <c r="CB2044" s="9"/>
      <c r="CC2044" s="9"/>
      <c r="CD2044" s="9" t="str">
        <f t="shared" si="3452"/>
        <v/>
      </c>
      <c r="CE2044" s="10" t="str">
        <f t="shared" si="3453"/>
        <v/>
      </c>
      <c r="CF2044" s="7"/>
      <c r="CH2044" s="15"/>
      <c r="CI2044" s="9"/>
      <c r="CJ2044" s="9" t="str">
        <f t="shared" si="3454"/>
        <v/>
      </c>
      <c r="CK2044" s="9"/>
      <c r="CL2044" s="9" t="str">
        <f t="shared" si="3455"/>
        <v/>
      </c>
      <c r="CM2044" s="9"/>
      <c r="CN2044" s="9" t="str">
        <f t="shared" si="3456"/>
        <v/>
      </c>
      <c r="CO2044" s="9"/>
      <c r="CP2044" s="9"/>
      <c r="CQ2044" s="9"/>
      <c r="CR2044" s="9" t="str">
        <f t="shared" si="3457"/>
        <v/>
      </c>
      <c r="CS2044" s="10" t="str">
        <f t="shared" si="3458"/>
        <v/>
      </c>
      <c r="CT2044" s="7"/>
    </row>
    <row r="2045" spans="1:98" ht="15" customHeight="1">
      <c r="A2045" s="250"/>
      <c r="B2045" s="250"/>
      <c r="C2045" s="13"/>
      <c r="D2045" s="250"/>
      <c r="E2045" s="250"/>
      <c r="G2045" s="14"/>
      <c r="H2045" s="250"/>
      <c r="I2045" s="250"/>
      <c r="J2045" s="33"/>
      <c r="K2045" s="250"/>
      <c r="L2045" s="250"/>
      <c r="M2045" s="250"/>
      <c r="N2045" s="250"/>
      <c r="O2045" s="250"/>
      <c r="P2045" s="250"/>
      <c r="Q2045" s="13"/>
      <c r="R2045" s="250"/>
      <c r="S2045" s="250"/>
      <c r="U2045" s="14"/>
      <c r="V2045" s="250"/>
      <c r="W2045" s="250"/>
      <c r="X2045" s="33"/>
      <c r="Y2045" s="250"/>
      <c r="Z2045" s="250"/>
      <c r="AA2045" s="250"/>
      <c r="AC2045" s="277"/>
      <c r="AD2045" s="250"/>
      <c r="AE2045" s="13"/>
      <c r="AF2045" s="250"/>
      <c r="AG2045" s="250"/>
      <c r="AI2045" s="14"/>
      <c r="AJ2045" s="250"/>
      <c r="AK2045" s="250"/>
      <c r="AL2045" s="33"/>
      <c r="AM2045" s="250"/>
      <c r="AN2045" s="250"/>
      <c r="AO2045" s="250"/>
      <c r="AP2045" s="250"/>
      <c r="AQ2045" s="250"/>
      <c r="AR2045" s="15"/>
      <c r="AS2045" s="9"/>
      <c r="AT2045" s="9" t="str">
        <f t="shared" si="3439"/>
        <v/>
      </c>
      <c r="AU2045" s="9"/>
      <c r="AV2045" s="9" t="str">
        <f t="shared" si="3440"/>
        <v/>
      </c>
      <c r="AW2045" s="9"/>
      <c r="AX2045" s="9" t="str">
        <f t="shared" si="3441"/>
        <v/>
      </c>
      <c r="AY2045" s="9"/>
      <c r="AZ2045" s="62"/>
      <c r="BA2045" s="9"/>
      <c r="BB2045" s="9" t="str">
        <f t="shared" si="3442"/>
        <v/>
      </c>
      <c r="BC2045" s="10" t="str">
        <f t="shared" si="3443"/>
        <v/>
      </c>
      <c r="BE2045" s="250"/>
      <c r="BF2045" s="15"/>
      <c r="BG2045" s="9"/>
      <c r="BH2045" s="9" t="str">
        <f t="shared" si="3444"/>
        <v/>
      </c>
      <c r="BI2045" s="73"/>
      <c r="BJ2045" s="9" t="str">
        <f t="shared" si="3445"/>
        <v/>
      </c>
      <c r="BK2045" s="9"/>
      <c r="BL2045" s="9" t="str">
        <f t="shared" si="3446"/>
        <v/>
      </c>
      <c r="BM2045" s="9"/>
      <c r="BN2045" s="9"/>
      <c r="BO2045" s="9" t="str">
        <f t="shared" si="3447"/>
        <v/>
      </c>
      <c r="BP2045" s="10" t="str">
        <f t="shared" si="3448"/>
        <v/>
      </c>
      <c r="BQ2045" s="7"/>
      <c r="BS2045" s="250"/>
      <c r="BT2045" s="15"/>
      <c r="BU2045" s="9"/>
      <c r="BV2045" s="9" t="str">
        <f t="shared" si="3449"/>
        <v/>
      </c>
      <c r="BW2045" s="9"/>
      <c r="BX2045" s="9" t="str">
        <f t="shared" si="3450"/>
        <v/>
      </c>
      <c r="BY2045" s="9"/>
      <c r="BZ2045" s="9" t="str">
        <f t="shared" si="3451"/>
        <v/>
      </c>
      <c r="CA2045" s="9"/>
      <c r="CB2045" s="9"/>
      <c r="CC2045" s="9"/>
      <c r="CD2045" s="9" t="str">
        <f t="shared" si="3452"/>
        <v/>
      </c>
      <c r="CE2045" s="10" t="str">
        <f t="shared" si="3453"/>
        <v/>
      </c>
      <c r="CF2045" s="7"/>
      <c r="CH2045" s="15"/>
      <c r="CI2045" s="9"/>
      <c r="CJ2045" s="9" t="str">
        <f t="shared" si="3454"/>
        <v/>
      </c>
      <c r="CK2045" s="9"/>
      <c r="CL2045" s="9" t="str">
        <f t="shared" si="3455"/>
        <v/>
      </c>
      <c r="CM2045" s="9"/>
      <c r="CN2045" s="9" t="str">
        <f t="shared" si="3456"/>
        <v/>
      </c>
      <c r="CO2045" s="9"/>
      <c r="CP2045" s="9"/>
      <c r="CQ2045" s="9"/>
      <c r="CR2045" s="9" t="str">
        <f t="shared" si="3457"/>
        <v/>
      </c>
      <c r="CS2045" s="10" t="str">
        <f t="shared" si="3458"/>
        <v/>
      </c>
      <c r="CT2045" s="7"/>
    </row>
    <row r="2046" spans="1:98" ht="15" customHeight="1">
      <c r="A2046" s="250"/>
      <c r="B2046" s="250"/>
      <c r="C2046" s="13"/>
      <c r="D2046" s="250"/>
      <c r="E2046" s="250"/>
      <c r="G2046" s="14"/>
      <c r="H2046" s="250"/>
      <c r="I2046" s="250"/>
      <c r="J2046" s="33"/>
      <c r="K2046" s="250"/>
      <c r="L2046" s="250"/>
      <c r="M2046" s="250"/>
      <c r="N2046" s="250"/>
      <c r="O2046" s="250"/>
      <c r="P2046" s="250"/>
      <c r="Q2046" s="13"/>
      <c r="R2046" s="250"/>
      <c r="S2046" s="250"/>
      <c r="U2046" s="14"/>
      <c r="V2046" s="250"/>
      <c r="W2046" s="250"/>
      <c r="X2046" s="33"/>
      <c r="Y2046" s="250"/>
      <c r="Z2046" s="250"/>
      <c r="AA2046" s="250"/>
      <c r="AC2046" s="277"/>
      <c r="AD2046" s="250"/>
      <c r="AE2046" s="13"/>
      <c r="AF2046" s="250"/>
      <c r="AG2046" s="250"/>
      <c r="AI2046" s="14"/>
      <c r="AJ2046" s="250"/>
      <c r="AK2046" s="250"/>
      <c r="AL2046" s="33"/>
      <c r="AM2046" s="250"/>
      <c r="AN2046" s="250"/>
      <c r="AO2046" s="250"/>
      <c r="AP2046" s="250"/>
      <c r="AQ2046" s="250"/>
      <c r="AR2046" s="15"/>
      <c r="AS2046" s="9"/>
      <c r="AT2046" s="9" t="str">
        <f t="shared" si="3439"/>
        <v/>
      </c>
      <c r="AU2046" s="9"/>
      <c r="AV2046" s="9" t="str">
        <f t="shared" si="3440"/>
        <v/>
      </c>
      <c r="AW2046" s="9"/>
      <c r="AX2046" s="9" t="str">
        <f t="shared" si="3441"/>
        <v/>
      </c>
      <c r="AY2046" s="9"/>
      <c r="AZ2046" s="62"/>
      <c r="BA2046" s="9"/>
      <c r="BB2046" s="9" t="str">
        <f t="shared" si="3442"/>
        <v/>
      </c>
      <c r="BC2046" s="10" t="str">
        <f t="shared" si="3443"/>
        <v/>
      </c>
      <c r="BE2046" s="250"/>
      <c r="BF2046" s="15"/>
      <c r="BG2046" s="9"/>
      <c r="BH2046" s="9" t="str">
        <f t="shared" si="3444"/>
        <v/>
      </c>
      <c r="BI2046" s="73"/>
      <c r="BJ2046" s="9" t="str">
        <f t="shared" si="3445"/>
        <v/>
      </c>
      <c r="BK2046" s="9"/>
      <c r="BL2046" s="9" t="str">
        <f t="shared" si="3446"/>
        <v/>
      </c>
      <c r="BM2046" s="9"/>
      <c r="BN2046" s="9"/>
      <c r="BO2046" s="9" t="str">
        <f t="shared" si="3447"/>
        <v/>
      </c>
      <c r="BP2046" s="10" t="str">
        <f t="shared" si="3448"/>
        <v/>
      </c>
      <c r="BQ2046" s="7"/>
      <c r="BS2046" s="250"/>
      <c r="BT2046" s="15"/>
      <c r="BU2046" s="9"/>
      <c r="BV2046" s="9" t="str">
        <f t="shared" si="3449"/>
        <v/>
      </c>
      <c r="BW2046" s="9"/>
      <c r="BX2046" s="9" t="str">
        <f t="shared" si="3450"/>
        <v/>
      </c>
      <c r="BY2046" s="9"/>
      <c r="BZ2046" s="9" t="str">
        <f t="shared" si="3451"/>
        <v/>
      </c>
      <c r="CA2046" s="9"/>
      <c r="CB2046" s="9"/>
      <c r="CC2046" s="9"/>
      <c r="CD2046" s="9" t="str">
        <f t="shared" si="3452"/>
        <v/>
      </c>
      <c r="CE2046" s="10" t="str">
        <f t="shared" si="3453"/>
        <v/>
      </c>
      <c r="CF2046" s="7"/>
      <c r="CH2046" s="15"/>
      <c r="CI2046" s="9"/>
      <c r="CJ2046" s="9" t="str">
        <f t="shared" si="3454"/>
        <v/>
      </c>
      <c r="CK2046" s="9"/>
      <c r="CL2046" s="9" t="str">
        <f t="shared" si="3455"/>
        <v/>
      </c>
      <c r="CM2046" s="9"/>
      <c r="CN2046" s="9" t="str">
        <f t="shared" si="3456"/>
        <v/>
      </c>
      <c r="CO2046" s="9"/>
      <c r="CP2046" s="9"/>
      <c r="CQ2046" s="9"/>
      <c r="CR2046" s="9" t="str">
        <f t="shared" si="3457"/>
        <v/>
      </c>
      <c r="CS2046" s="10" t="str">
        <f t="shared" si="3458"/>
        <v/>
      </c>
      <c r="CT2046" s="7"/>
    </row>
    <row r="2047" spans="1:98" ht="15" customHeight="1">
      <c r="A2047" s="250"/>
      <c r="B2047" s="250"/>
      <c r="C2047" s="13"/>
      <c r="D2047" s="250"/>
      <c r="E2047" s="250"/>
      <c r="G2047" s="14"/>
      <c r="H2047" s="250"/>
      <c r="I2047" s="250"/>
      <c r="J2047" s="33"/>
      <c r="K2047" s="250"/>
      <c r="L2047" s="250"/>
      <c r="M2047" s="250"/>
      <c r="N2047" s="250"/>
      <c r="O2047" s="250"/>
      <c r="P2047" s="250"/>
      <c r="Q2047" s="13"/>
      <c r="R2047" s="250"/>
      <c r="S2047" s="250"/>
      <c r="U2047" s="14"/>
      <c r="V2047" s="250"/>
      <c r="W2047" s="250"/>
      <c r="X2047" s="33"/>
      <c r="Y2047" s="250"/>
      <c r="Z2047" s="250"/>
      <c r="AA2047" s="250"/>
      <c r="AC2047" s="277"/>
      <c r="AD2047" s="250"/>
      <c r="AE2047" s="13"/>
      <c r="AF2047" s="250"/>
      <c r="AG2047" s="250"/>
      <c r="AI2047" s="14"/>
      <c r="AJ2047" s="250"/>
      <c r="AK2047" s="250"/>
      <c r="AL2047" s="33"/>
      <c r="AM2047" s="250"/>
      <c r="AN2047" s="250"/>
      <c r="AO2047" s="250"/>
      <c r="AP2047" s="250"/>
      <c r="AQ2047" s="250"/>
      <c r="AR2047" s="15"/>
      <c r="AS2047" s="9"/>
      <c r="AT2047" s="9" t="str">
        <f t="shared" si="3439"/>
        <v/>
      </c>
      <c r="AU2047" s="9"/>
      <c r="AV2047" s="9" t="str">
        <f t="shared" si="3440"/>
        <v/>
      </c>
      <c r="AW2047" s="9"/>
      <c r="AX2047" s="9" t="str">
        <f t="shared" si="3441"/>
        <v/>
      </c>
      <c r="AY2047" s="9"/>
      <c r="AZ2047" s="62"/>
      <c r="BA2047" s="9"/>
      <c r="BB2047" s="9" t="str">
        <f t="shared" si="3442"/>
        <v/>
      </c>
      <c r="BC2047" s="10" t="str">
        <f t="shared" si="3443"/>
        <v/>
      </c>
      <c r="BE2047" s="250"/>
      <c r="BF2047" s="15"/>
      <c r="BG2047" s="9"/>
      <c r="BH2047" s="9" t="str">
        <f t="shared" si="3444"/>
        <v/>
      </c>
      <c r="BI2047" s="73"/>
      <c r="BJ2047" s="9" t="str">
        <f t="shared" si="3445"/>
        <v/>
      </c>
      <c r="BK2047" s="9"/>
      <c r="BL2047" s="9" t="str">
        <f t="shared" si="3446"/>
        <v/>
      </c>
      <c r="BM2047" s="9"/>
      <c r="BN2047" s="9"/>
      <c r="BO2047" s="9" t="str">
        <f t="shared" si="3447"/>
        <v/>
      </c>
      <c r="BP2047" s="10" t="str">
        <f t="shared" si="3448"/>
        <v/>
      </c>
      <c r="BQ2047" s="7"/>
      <c r="BS2047" s="250"/>
      <c r="BT2047" s="15"/>
      <c r="BU2047" s="9"/>
      <c r="BV2047" s="9" t="str">
        <f t="shared" si="3449"/>
        <v/>
      </c>
      <c r="BW2047" s="9"/>
      <c r="BX2047" s="9" t="str">
        <f t="shared" si="3450"/>
        <v/>
      </c>
      <c r="BY2047" s="9"/>
      <c r="BZ2047" s="9" t="str">
        <f t="shared" si="3451"/>
        <v/>
      </c>
      <c r="CA2047" s="9"/>
      <c r="CB2047" s="9"/>
      <c r="CC2047" s="9"/>
      <c r="CD2047" s="9" t="str">
        <f t="shared" si="3452"/>
        <v/>
      </c>
      <c r="CE2047" s="10" t="str">
        <f t="shared" si="3453"/>
        <v/>
      </c>
      <c r="CF2047" s="7"/>
      <c r="CH2047" s="15"/>
      <c r="CI2047" s="9"/>
      <c r="CJ2047" s="9" t="str">
        <f t="shared" si="3454"/>
        <v/>
      </c>
      <c r="CK2047" s="9"/>
      <c r="CL2047" s="9" t="str">
        <f t="shared" si="3455"/>
        <v/>
      </c>
      <c r="CM2047" s="9"/>
      <c r="CN2047" s="9" t="str">
        <f t="shared" si="3456"/>
        <v/>
      </c>
      <c r="CO2047" s="9"/>
      <c r="CP2047" s="9"/>
      <c r="CQ2047" s="9"/>
      <c r="CR2047" s="9" t="str">
        <f t="shared" si="3457"/>
        <v/>
      </c>
      <c r="CS2047" s="10" t="str">
        <f t="shared" si="3458"/>
        <v/>
      </c>
      <c r="CT2047" s="7"/>
    </row>
    <row r="2048" spans="1:98" ht="15" customHeight="1">
      <c r="A2048" s="250"/>
      <c r="B2048" s="250"/>
      <c r="C2048" s="13"/>
      <c r="D2048" s="250"/>
      <c r="E2048" s="250"/>
      <c r="G2048" s="14"/>
      <c r="H2048" s="250"/>
      <c r="I2048" s="250"/>
      <c r="J2048" s="33"/>
      <c r="K2048" s="250"/>
      <c r="L2048" s="250"/>
      <c r="M2048" s="250"/>
      <c r="N2048" s="250"/>
      <c r="O2048" s="250"/>
      <c r="P2048" s="250"/>
      <c r="Q2048" s="13"/>
      <c r="R2048" s="250"/>
      <c r="S2048" s="250"/>
      <c r="U2048" s="14"/>
      <c r="V2048" s="250"/>
      <c r="W2048" s="250"/>
      <c r="X2048" s="33"/>
      <c r="Y2048" s="250"/>
      <c r="Z2048" s="250"/>
      <c r="AA2048" s="250"/>
      <c r="AC2048" s="277"/>
      <c r="AD2048" s="250"/>
      <c r="AE2048" s="13"/>
      <c r="AF2048" s="250"/>
      <c r="AG2048" s="250"/>
      <c r="AI2048" s="14"/>
      <c r="AJ2048" s="250"/>
      <c r="AK2048" s="250"/>
      <c r="AL2048" s="33"/>
      <c r="AM2048" s="250"/>
      <c r="AN2048" s="250"/>
      <c r="AO2048" s="250"/>
      <c r="AP2048" s="250"/>
      <c r="AQ2048" s="250"/>
      <c r="AR2048" s="15"/>
      <c r="AS2048" s="9"/>
      <c r="AT2048" s="9" t="str">
        <f t="shared" si="3439"/>
        <v/>
      </c>
      <c r="AU2048" s="9"/>
      <c r="AV2048" s="9" t="str">
        <f t="shared" si="3440"/>
        <v/>
      </c>
      <c r="AW2048" s="9"/>
      <c r="AX2048" s="9" t="str">
        <f t="shared" si="3441"/>
        <v/>
      </c>
      <c r="AY2048" s="9"/>
      <c r="AZ2048" s="62"/>
      <c r="BA2048" s="9"/>
      <c r="BB2048" s="9" t="str">
        <f t="shared" si="3442"/>
        <v/>
      </c>
      <c r="BC2048" s="10" t="str">
        <f t="shared" si="3443"/>
        <v/>
      </c>
      <c r="BE2048" s="250"/>
      <c r="BF2048" s="15"/>
      <c r="BG2048" s="9"/>
      <c r="BH2048" s="9" t="str">
        <f t="shared" si="3444"/>
        <v/>
      </c>
      <c r="BI2048" s="73"/>
      <c r="BJ2048" s="9" t="str">
        <f t="shared" si="3445"/>
        <v/>
      </c>
      <c r="BK2048" s="9"/>
      <c r="BL2048" s="9" t="str">
        <f t="shared" si="3446"/>
        <v/>
      </c>
      <c r="BM2048" s="9"/>
      <c r="BN2048" s="9"/>
      <c r="BO2048" s="9" t="str">
        <f t="shared" si="3447"/>
        <v/>
      </c>
      <c r="BP2048" s="10" t="str">
        <f t="shared" si="3448"/>
        <v/>
      </c>
      <c r="BQ2048" s="7"/>
      <c r="BS2048" s="250"/>
      <c r="BT2048" s="15"/>
      <c r="BU2048" s="9"/>
      <c r="BV2048" s="9" t="str">
        <f t="shared" si="3449"/>
        <v/>
      </c>
      <c r="BW2048" s="9"/>
      <c r="BX2048" s="9" t="str">
        <f t="shared" si="3450"/>
        <v/>
      </c>
      <c r="BY2048" s="9"/>
      <c r="BZ2048" s="9" t="str">
        <f t="shared" si="3451"/>
        <v/>
      </c>
      <c r="CA2048" s="9"/>
      <c r="CB2048" s="9"/>
      <c r="CC2048" s="9"/>
      <c r="CD2048" s="9" t="str">
        <f t="shared" si="3452"/>
        <v/>
      </c>
      <c r="CE2048" s="10" t="str">
        <f t="shared" si="3453"/>
        <v/>
      </c>
      <c r="CF2048" s="7"/>
      <c r="CH2048" s="15"/>
      <c r="CI2048" s="9"/>
      <c r="CJ2048" s="9" t="str">
        <f t="shared" si="3454"/>
        <v/>
      </c>
      <c r="CK2048" s="9"/>
      <c r="CL2048" s="9" t="str">
        <f t="shared" si="3455"/>
        <v/>
      </c>
      <c r="CM2048" s="9"/>
      <c r="CN2048" s="9" t="str">
        <f t="shared" si="3456"/>
        <v/>
      </c>
      <c r="CO2048" s="9"/>
      <c r="CP2048" s="9"/>
      <c r="CQ2048" s="9"/>
      <c r="CR2048" s="9" t="str">
        <f t="shared" si="3457"/>
        <v/>
      </c>
      <c r="CS2048" s="10" t="str">
        <f t="shared" si="3458"/>
        <v/>
      </c>
      <c r="CT2048" s="7"/>
    </row>
    <row r="2049" spans="1:98" ht="15" customHeight="1">
      <c r="A2049" s="250"/>
      <c r="B2049" s="250"/>
      <c r="C2049" s="13"/>
      <c r="D2049" s="250"/>
      <c r="E2049" s="250"/>
      <c r="G2049" s="14"/>
      <c r="H2049" s="250"/>
      <c r="I2049" s="250"/>
      <c r="J2049" s="33"/>
      <c r="K2049" s="250"/>
      <c r="L2049" s="250"/>
      <c r="M2049" s="250"/>
      <c r="N2049" s="250"/>
      <c r="O2049" s="250"/>
      <c r="P2049" s="250"/>
      <c r="Q2049" s="13"/>
      <c r="R2049" s="250"/>
      <c r="S2049" s="250"/>
      <c r="U2049" s="14"/>
      <c r="V2049" s="250"/>
      <c r="W2049" s="250"/>
      <c r="X2049" s="33"/>
      <c r="Y2049" s="250"/>
      <c r="Z2049" s="250"/>
      <c r="AA2049" s="250"/>
      <c r="AC2049" s="277"/>
      <c r="AD2049" s="250"/>
      <c r="AE2049" s="13"/>
      <c r="AF2049" s="250"/>
      <c r="AG2049" s="250"/>
      <c r="AI2049" s="14"/>
      <c r="AJ2049" s="250"/>
      <c r="AK2049" s="250"/>
      <c r="AL2049" s="33"/>
      <c r="AM2049" s="250"/>
      <c r="AN2049" s="250"/>
      <c r="AO2049" s="250"/>
      <c r="AP2049" s="250"/>
      <c r="AQ2049" s="250"/>
      <c r="AR2049" s="15"/>
      <c r="AS2049" s="9"/>
      <c r="AT2049" s="9" t="str">
        <f t="shared" si="3439"/>
        <v/>
      </c>
      <c r="AU2049" s="9"/>
      <c r="AV2049" s="9" t="str">
        <f t="shared" si="3440"/>
        <v/>
      </c>
      <c r="AW2049" s="9"/>
      <c r="AX2049" s="9" t="str">
        <f t="shared" si="3441"/>
        <v/>
      </c>
      <c r="AY2049" s="9"/>
      <c r="AZ2049" s="62"/>
      <c r="BA2049" s="9"/>
      <c r="BB2049" s="9" t="str">
        <f t="shared" si="3442"/>
        <v/>
      </c>
      <c r="BC2049" s="10" t="str">
        <f t="shared" si="3443"/>
        <v/>
      </c>
      <c r="BE2049" s="250"/>
      <c r="BF2049" s="15"/>
      <c r="BG2049" s="9"/>
      <c r="BH2049" s="9" t="str">
        <f t="shared" si="3444"/>
        <v/>
      </c>
      <c r="BI2049" s="73"/>
      <c r="BJ2049" s="9" t="str">
        <f t="shared" si="3445"/>
        <v/>
      </c>
      <c r="BK2049" s="9"/>
      <c r="BL2049" s="9" t="str">
        <f t="shared" si="3446"/>
        <v/>
      </c>
      <c r="BM2049" s="9"/>
      <c r="BN2049" s="9"/>
      <c r="BO2049" s="9" t="str">
        <f t="shared" si="3447"/>
        <v/>
      </c>
      <c r="BP2049" s="10" t="str">
        <f t="shared" si="3448"/>
        <v/>
      </c>
      <c r="BQ2049" s="7"/>
      <c r="BS2049" s="250"/>
      <c r="BT2049" s="15"/>
      <c r="BU2049" s="9"/>
      <c r="BV2049" s="9" t="str">
        <f t="shared" si="3449"/>
        <v/>
      </c>
      <c r="BW2049" s="9"/>
      <c r="BX2049" s="9" t="str">
        <f t="shared" si="3450"/>
        <v/>
      </c>
      <c r="BY2049" s="9"/>
      <c r="BZ2049" s="9" t="str">
        <f t="shared" si="3451"/>
        <v/>
      </c>
      <c r="CA2049" s="9"/>
      <c r="CB2049" s="9"/>
      <c r="CC2049" s="9"/>
      <c r="CD2049" s="9" t="str">
        <f t="shared" si="3452"/>
        <v/>
      </c>
      <c r="CE2049" s="10" t="str">
        <f t="shared" si="3453"/>
        <v/>
      </c>
      <c r="CF2049" s="7"/>
      <c r="CH2049" s="15"/>
      <c r="CI2049" s="9"/>
      <c r="CJ2049" s="9" t="str">
        <f t="shared" si="3454"/>
        <v/>
      </c>
      <c r="CK2049" s="9"/>
      <c r="CL2049" s="9" t="str">
        <f t="shared" si="3455"/>
        <v/>
      </c>
      <c r="CM2049" s="9"/>
      <c r="CN2049" s="9" t="str">
        <f t="shared" si="3456"/>
        <v/>
      </c>
      <c r="CO2049" s="9"/>
      <c r="CP2049" s="9"/>
      <c r="CQ2049" s="9"/>
      <c r="CR2049" s="9" t="str">
        <f t="shared" si="3457"/>
        <v/>
      </c>
      <c r="CS2049" s="10" t="str">
        <f t="shared" si="3458"/>
        <v/>
      </c>
      <c r="CT2049" s="7"/>
    </row>
    <row r="2050" spans="1:98" ht="15" customHeight="1">
      <c r="A2050" s="250"/>
      <c r="B2050" s="250"/>
      <c r="C2050" s="13"/>
      <c r="D2050" s="250"/>
      <c r="E2050" s="250"/>
      <c r="G2050" s="14"/>
      <c r="H2050" s="250"/>
      <c r="I2050" s="250"/>
      <c r="J2050" s="33"/>
      <c r="K2050" s="250"/>
      <c r="L2050" s="250"/>
      <c r="M2050" s="250"/>
      <c r="N2050" s="250"/>
      <c r="O2050" s="250"/>
      <c r="P2050" s="250"/>
      <c r="Q2050" s="13"/>
      <c r="R2050" s="250"/>
      <c r="S2050" s="250"/>
      <c r="U2050" s="14"/>
      <c r="V2050" s="250"/>
      <c r="W2050" s="250"/>
      <c r="X2050" s="33"/>
      <c r="Y2050" s="250"/>
      <c r="Z2050" s="250"/>
      <c r="AA2050" s="250"/>
      <c r="AC2050" s="277"/>
      <c r="AD2050" s="250"/>
      <c r="AE2050" s="13"/>
      <c r="AF2050" s="250"/>
      <c r="AG2050" s="250"/>
      <c r="AI2050" s="14"/>
      <c r="AJ2050" s="250"/>
      <c r="AK2050" s="250"/>
      <c r="AL2050" s="33"/>
      <c r="AM2050" s="250"/>
      <c r="AN2050" s="250"/>
      <c r="AO2050" s="250"/>
      <c r="AP2050" s="250"/>
      <c r="AQ2050" s="250"/>
      <c r="AR2050" s="15"/>
      <c r="AS2050" s="9"/>
      <c r="AT2050" s="9" t="str">
        <f t="shared" si="3439"/>
        <v/>
      </c>
      <c r="AU2050" s="9"/>
      <c r="AV2050" s="9" t="str">
        <f t="shared" si="3440"/>
        <v/>
      </c>
      <c r="AW2050" s="9"/>
      <c r="AX2050" s="9" t="str">
        <f t="shared" si="3441"/>
        <v/>
      </c>
      <c r="AY2050" s="9"/>
      <c r="AZ2050" s="62"/>
      <c r="BA2050" s="9"/>
      <c r="BB2050" s="9" t="str">
        <f t="shared" si="3442"/>
        <v/>
      </c>
      <c r="BC2050" s="10" t="str">
        <f t="shared" si="3443"/>
        <v/>
      </c>
      <c r="BE2050" s="250"/>
      <c r="BF2050" s="15"/>
      <c r="BG2050" s="9"/>
      <c r="BH2050" s="9" t="str">
        <f t="shared" si="3444"/>
        <v/>
      </c>
      <c r="BI2050" s="73"/>
      <c r="BJ2050" s="9" t="str">
        <f t="shared" si="3445"/>
        <v/>
      </c>
      <c r="BK2050" s="9"/>
      <c r="BL2050" s="9" t="str">
        <f t="shared" si="3446"/>
        <v/>
      </c>
      <c r="BM2050" s="9"/>
      <c r="BN2050" s="9"/>
      <c r="BO2050" s="9" t="str">
        <f t="shared" si="3447"/>
        <v/>
      </c>
      <c r="BP2050" s="10" t="str">
        <f t="shared" si="3448"/>
        <v/>
      </c>
      <c r="BQ2050" s="7"/>
      <c r="BS2050" s="250"/>
      <c r="BT2050" s="15"/>
      <c r="BU2050" s="9"/>
      <c r="BV2050" s="9" t="str">
        <f t="shared" si="3449"/>
        <v/>
      </c>
      <c r="BW2050" s="9"/>
      <c r="BX2050" s="9" t="str">
        <f t="shared" si="3450"/>
        <v/>
      </c>
      <c r="BY2050" s="9"/>
      <c r="BZ2050" s="9" t="str">
        <f t="shared" si="3451"/>
        <v/>
      </c>
      <c r="CA2050" s="9"/>
      <c r="CB2050" s="9"/>
      <c r="CC2050" s="9"/>
      <c r="CD2050" s="9" t="str">
        <f t="shared" si="3452"/>
        <v/>
      </c>
      <c r="CE2050" s="10" t="str">
        <f t="shared" si="3453"/>
        <v/>
      </c>
      <c r="CF2050" s="7"/>
      <c r="CH2050" s="15"/>
      <c r="CI2050" s="9"/>
      <c r="CJ2050" s="9" t="str">
        <f t="shared" si="3454"/>
        <v/>
      </c>
      <c r="CK2050" s="9"/>
      <c r="CL2050" s="9" t="str">
        <f t="shared" si="3455"/>
        <v/>
      </c>
      <c r="CM2050" s="9"/>
      <c r="CN2050" s="9" t="str">
        <f t="shared" si="3456"/>
        <v/>
      </c>
      <c r="CO2050" s="9"/>
      <c r="CP2050" s="9"/>
      <c r="CQ2050" s="9"/>
      <c r="CR2050" s="9" t="str">
        <f t="shared" si="3457"/>
        <v/>
      </c>
      <c r="CS2050" s="10" t="str">
        <f t="shared" si="3458"/>
        <v/>
      </c>
      <c r="CT2050" s="7"/>
    </row>
    <row r="2051" spans="1:98" ht="15" customHeight="1">
      <c r="A2051" s="250"/>
      <c r="B2051" s="250"/>
      <c r="C2051" s="13"/>
      <c r="D2051" s="250"/>
      <c r="E2051" s="250"/>
      <c r="G2051" s="14"/>
      <c r="H2051" s="250"/>
      <c r="I2051" s="250"/>
      <c r="J2051" s="33"/>
      <c r="K2051" s="250"/>
      <c r="L2051" s="250"/>
      <c r="M2051" s="250"/>
      <c r="N2051" s="250"/>
      <c r="O2051" s="250"/>
      <c r="P2051" s="250"/>
      <c r="Q2051" s="13"/>
      <c r="R2051" s="250"/>
      <c r="S2051" s="250"/>
      <c r="U2051" s="14"/>
      <c r="V2051" s="250"/>
      <c r="W2051" s="250"/>
      <c r="X2051" s="33"/>
      <c r="Y2051" s="250"/>
      <c r="Z2051" s="250"/>
      <c r="AA2051" s="250"/>
      <c r="AC2051" s="277"/>
      <c r="AD2051" s="250"/>
      <c r="AE2051" s="13"/>
      <c r="AF2051" s="250"/>
      <c r="AG2051" s="250"/>
      <c r="AI2051" s="14"/>
      <c r="AJ2051" s="250"/>
      <c r="AK2051" s="250"/>
      <c r="AL2051" s="33"/>
      <c r="AM2051" s="250"/>
      <c r="AN2051" s="250"/>
      <c r="AO2051" s="250"/>
      <c r="AP2051" s="250"/>
      <c r="AQ2051" s="250"/>
      <c r="AR2051" s="15"/>
      <c r="AS2051" s="9"/>
      <c r="AT2051" s="9" t="str">
        <f t="shared" si="3439"/>
        <v/>
      </c>
      <c r="AU2051" s="9"/>
      <c r="AV2051" s="9" t="str">
        <f t="shared" si="3440"/>
        <v/>
      </c>
      <c r="AW2051" s="9"/>
      <c r="AX2051" s="9" t="str">
        <f t="shared" si="3441"/>
        <v/>
      </c>
      <c r="AY2051" s="9"/>
      <c r="AZ2051" s="62"/>
      <c r="BA2051" s="9"/>
      <c r="BB2051" s="9" t="str">
        <f t="shared" si="3442"/>
        <v/>
      </c>
      <c r="BC2051" s="10" t="str">
        <f t="shared" si="3443"/>
        <v/>
      </c>
      <c r="BE2051" s="250"/>
      <c r="BF2051" s="15"/>
      <c r="BG2051" s="9"/>
      <c r="BH2051" s="9" t="str">
        <f t="shared" si="3444"/>
        <v/>
      </c>
      <c r="BI2051" s="73"/>
      <c r="BJ2051" s="9" t="str">
        <f t="shared" si="3445"/>
        <v/>
      </c>
      <c r="BK2051" s="9"/>
      <c r="BL2051" s="9" t="str">
        <f t="shared" si="3446"/>
        <v/>
      </c>
      <c r="BM2051" s="9"/>
      <c r="BN2051" s="9"/>
      <c r="BO2051" s="9" t="str">
        <f t="shared" si="3447"/>
        <v/>
      </c>
      <c r="BP2051" s="10" t="str">
        <f t="shared" si="3448"/>
        <v/>
      </c>
      <c r="BQ2051" s="7"/>
      <c r="BS2051" s="250"/>
      <c r="BT2051" s="15"/>
      <c r="BU2051" s="9"/>
      <c r="BV2051" s="9" t="str">
        <f t="shared" si="3449"/>
        <v/>
      </c>
      <c r="BW2051" s="9"/>
      <c r="BX2051" s="9" t="str">
        <f t="shared" si="3450"/>
        <v/>
      </c>
      <c r="BY2051" s="9"/>
      <c r="BZ2051" s="9" t="str">
        <f t="shared" si="3451"/>
        <v/>
      </c>
      <c r="CA2051" s="9"/>
      <c r="CB2051" s="9"/>
      <c r="CC2051" s="9"/>
      <c r="CD2051" s="9" t="str">
        <f t="shared" si="3452"/>
        <v/>
      </c>
      <c r="CE2051" s="10" t="str">
        <f t="shared" si="3453"/>
        <v/>
      </c>
      <c r="CF2051" s="7"/>
      <c r="CH2051" s="15"/>
      <c r="CI2051" s="9"/>
      <c r="CJ2051" s="9" t="str">
        <f t="shared" si="3454"/>
        <v/>
      </c>
      <c r="CK2051" s="9"/>
      <c r="CL2051" s="9" t="str">
        <f t="shared" si="3455"/>
        <v/>
      </c>
      <c r="CM2051" s="9"/>
      <c r="CN2051" s="9" t="str">
        <f t="shared" si="3456"/>
        <v/>
      </c>
      <c r="CO2051" s="9"/>
      <c r="CP2051" s="9"/>
      <c r="CQ2051" s="9"/>
      <c r="CR2051" s="9" t="str">
        <f t="shared" si="3457"/>
        <v/>
      </c>
      <c r="CS2051" s="10" t="str">
        <f t="shared" si="3458"/>
        <v/>
      </c>
      <c r="CT2051" s="7"/>
    </row>
    <row r="2052" spans="1:98" ht="15" customHeight="1">
      <c r="A2052" s="250"/>
      <c r="B2052" s="250"/>
      <c r="C2052" s="13"/>
      <c r="D2052" s="250"/>
      <c r="E2052" s="250"/>
      <c r="G2052" s="14"/>
      <c r="H2052" s="250"/>
      <c r="I2052" s="250"/>
      <c r="J2052" s="33"/>
      <c r="K2052" s="250"/>
      <c r="L2052" s="250"/>
      <c r="M2052" s="250"/>
      <c r="N2052" s="250"/>
      <c r="O2052" s="250"/>
      <c r="P2052" s="250"/>
      <c r="Q2052" s="13"/>
      <c r="R2052" s="250"/>
      <c r="S2052" s="250"/>
      <c r="U2052" s="14"/>
      <c r="V2052" s="250"/>
      <c r="W2052" s="250"/>
      <c r="X2052" s="33"/>
      <c r="Y2052" s="250"/>
      <c r="Z2052" s="250"/>
      <c r="AA2052" s="250"/>
      <c r="AC2052" s="277"/>
      <c r="AD2052" s="250"/>
      <c r="AE2052" s="13"/>
      <c r="AF2052" s="250"/>
      <c r="AG2052" s="250"/>
      <c r="AI2052" s="14"/>
      <c r="AJ2052" s="250"/>
      <c r="AK2052" s="250"/>
      <c r="AL2052" s="33"/>
      <c r="AM2052" s="250"/>
      <c r="AN2052" s="250"/>
      <c r="AO2052" s="250"/>
      <c r="AP2052" s="250"/>
      <c r="AQ2052" s="250"/>
      <c r="AR2052" s="15"/>
      <c r="AS2052" s="9"/>
      <c r="AT2052" s="9" t="str">
        <f t="shared" si="3439"/>
        <v/>
      </c>
      <c r="AU2052" s="9"/>
      <c r="AV2052" s="9" t="str">
        <f t="shared" si="3440"/>
        <v/>
      </c>
      <c r="AW2052" s="9"/>
      <c r="AX2052" s="9" t="str">
        <f t="shared" si="3441"/>
        <v/>
      </c>
      <c r="AY2052" s="9"/>
      <c r="AZ2052" s="62"/>
      <c r="BA2052" s="9"/>
      <c r="BB2052" s="9" t="str">
        <f t="shared" si="3442"/>
        <v/>
      </c>
      <c r="BC2052" s="10" t="str">
        <f t="shared" si="3443"/>
        <v/>
      </c>
      <c r="BE2052" s="250"/>
      <c r="BF2052" s="15"/>
      <c r="BG2052" s="9"/>
      <c r="BH2052" s="9" t="str">
        <f t="shared" si="3444"/>
        <v/>
      </c>
      <c r="BI2052" s="73"/>
      <c r="BJ2052" s="9" t="str">
        <f t="shared" si="3445"/>
        <v/>
      </c>
      <c r="BK2052" s="9"/>
      <c r="BL2052" s="9" t="str">
        <f t="shared" si="3446"/>
        <v/>
      </c>
      <c r="BM2052" s="9"/>
      <c r="BN2052" s="9"/>
      <c r="BO2052" s="9" t="str">
        <f t="shared" si="3447"/>
        <v/>
      </c>
      <c r="BP2052" s="10" t="str">
        <f t="shared" si="3448"/>
        <v/>
      </c>
      <c r="BQ2052" s="7"/>
      <c r="BS2052" s="250"/>
      <c r="BT2052" s="15"/>
      <c r="BU2052" s="9"/>
      <c r="BV2052" s="9" t="str">
        <f t="shared" si="3449"/>
        <v/>
      </c>
      <c r="BW2052" s="9"/>
      <c r="BX2052" s="9" t="str">
        <f t="shared" si="3450"/>
        <v/>
      </c>
      <c r="BY2052" s="9"/>
      <c r="BZ2052" s="9" t="str">
        <f t="shared" si="3451"/>
        <v/>
      </c>
      <c r="CA2052" s="9"/>
      <c r="CB2052" s="9"/>
      <c r="CC2052" s="9"/>
      <c r="CD2052" s="9" t="str">
        <f t="shared" si="3452"/>
        <v/>
      </c>
      <c r="CE2052" s="10" t="str">
        <f t="shared" si="3453"/>
        <v/>
      </c>
      <c r="CF2052" s="7"/>
      <c r="CH2052" s="15"/>
      <c r="CI2052" s="9"/>
      <c r="CJ2052" s="9" t="str">
        <f t="shared" si="3454"/>
        <v/>
      </c>
      <c r="CK2052" s="9"/>
      <c r="CL2052" s="9" t="str">
        <f t="shared" si="3455"/>
        <v/>
      </c>
      <c r="CM2052" s="9"/>
      <c r="CN2052" s="9" t="str">
        <f t="shared" si="3456"/>
        <v/>
      </c>
      <c r="CO2052" s="9"/>
      <c r="CP2052" s="9"/>
      <c r="CQ2052" s="9"/>
      <c r="CR2052" s="9" t="str">
        <f t="shared" si="3457"/>
        <v/>
      </c>
      <c r="CS2052" s="10" t="str">
        <f t="shared" si="3458"/>
        <v/>
      </c>
      <c r="CT2052" s="7"/>
    </row>
    <row r="2053" spans="1:98" ht="15" customHeight="1">
      <c r="A2053" s="250"/>
      <c r="B2053" s="250"/>
      <c r="C2053" s="13"/>
      <c r="D2053" s="250"/>
      <c r="E2053" s="250"/>
      <c r="G2053" s="14"/>
      <c r="H2053" s="250"/>
      <c r="I2053" s="250"/>
      <c r="J2053" s="33"/>
      <c r="K2053" s="250"/>
      <c r="L2053" s="250"/>
      <c r="M2053" s="250"/>
      <c r="N2053" s="250"/>
      <c r="O2053" s="250"/>
      <c r="P2053" s="250"/>
      <c r="Q2053" s="13"/>
      <c r="R2053" s="250"/>
      <c r="S2053" s="250"/>
      <c r="U2053" s="14"/>
      <c r="V2053" s="250"/>
      <c r="W2053" s="250"/>
      <c r="X2053" s="33"/>
      <c r="Y2053" s="250"/>
      <c r="Z2053" s="250"/>
      <c r="AA2053" s="250"/>
      <c r="AC2053" s="277"/>
      <c r="AD2053" s="250"/>
      <c r="AE2053" s="13"/>
      <c r="AF2053" s="250"/>
      <c r="AG2053" s="250"/>
      <c r="AI2053" s="14"/>
      <c r="AJ2053" s="250"/>
      <c r="AK2053" s="250"/>
      <c r="AL2053" s="33"/>
      <c r="AM2053" s="250"/>
      <c r="AN2053" s="250"/>
      <c r="AO2053" s="250"/>
      <c r="AP2053" s="250"/>
      <c r="AQ2053" s="250"/>
      <c r="AR2053" s="15"/>
      <c r="AS2053" s="9"/>
      <c r="AT2053" s="9" t="str">
        <f t="shared" si="3439"/>
        <v/>
      </c>
      <c r="AU2053" s="9"/>
      <c r="AV2053" s="9" t="str">
        <f t="shared" si="3440"/>
        <v/>
      </c>
      <c r="AW2053" s="9"/>
      <c r="AX2053" s="9" t="str">
        <f t="shared" si="3441"/>
        <v/>
      </c>
      <c r="AY2053" s="9"/>
      <c r="AZ2053" s="62"/>
      <c r="BA2053" s="9"/>
      <c r="BB2053" s="9" t="str">
        <f t="shared" si="3442"/>
        <v/>
      </c>
      <c r="BC2053" s="10" t="str">
        <f t="shared" si="3443"/>
        <v/>
      </c>
      <c r="BE2053" s="250"/>
      <c r="BF2053" s="15"/>
      <c r="BG2053" s="9"/>
      <c r="BH2053" s="9" t="str">
        <f t="shared" si="3444"/>
        <v/>
      </c>
      <c r="BI2053" s="73"/>
      <c r="BJ2053" s="9" t="str">
        <f t="shared" si="3445"/>
        <v/>
      </c>
      <c r="BK2053" s="9"/>
      <c r="BL2053" s="9" t="str">
        <f t="shared" si="3446"/>
        <v/>
      </c>
      <c r="BM2053" s="9"/>
      <c r="BN2053" s="9"/>
      <c r="BO2053" s="9" t="str">
        <f t="shared" si="3447"/>
        <v/>
      </c>
      <c r="BP2053" s="10" t="str">
        <f t="shared" si="3448"/>
        <v/>
      </c>
      <c r="BQ2053" s="7"/>
      <c r="BS2053" s="250"/>
      <c r="BT2053" s="15"/>
      <c r="BU2053" s="9"/>
      <c r="BV2053" s="9" t="str">
        <f t="shared" si="3449"/>
        <v/>
      </c>
      <c r="BW2053" s="9"/>
      <c r="BX2053" s="9" t="str">
        <f t="shared" si="3450"/>
        <v/>
      </c>
      <c r="BY2053" s="9"/>
      <c r="BZ2053" s="9" t="str">
        <f t="shared" si="3451"/>
        <v/>
      </c>
      <c r="CA2053" s="9"/>
      <c r="CB2053" s="9"/>
      <c r="CC2053" s="9"/>
      <c r="CD2053" s="9" t="str">
        <f t="shared" si="3452"/>
        <v/>
      </c>
      <c r="CE2053" s="10" t="str">
        <f t="shared" si="3453"/>
        <v/>
      </c>
      <c r="CF2053" s="7"/>
      <c r="CH2053" s="15"/>
      <c r="CI2053" s="9"/>
      <c r="CJ2053" s="9" t="str">
        <f t="shared" si="3454"/>
        <v/>
      </c>
      <c r="CK2053" s="9"/>
      <c r="CL2053" s="9" t="str">
        <f t="shared" si="3455"/>
        <v/>
      </c>
      <c r="CM2053" s="9"/>
      <c r="CN2053" s="9" t="str">
        <f t="shared" si="3456"/>
        <v/>
      </c>
      <c r="CO2053" s="9"/>
      <c r="CP2053" s="9"/>
      <c r="CQ2053" s="9"/>
      <c r="CR2053" s="9" t="str">
        <f t="shared" si="3457"/>
        <v/>
      </c>
      <c r="CS2053" s="10" t="str">
        <f t="shared" si="3458"/>
        <v/>
      </c>
      <c r="CT2053" s="7"/>
    </row>
    <row r="2054" spans="1:98" ht="15" customHeight="1">
      <c r="A2054" s="250"/>
      <c r="B2054" s="250"/>
      <c r="C2054" s="13"/>
      <c r="D2054" s="250"/>
      <c r="E2054" s="250"/>
      <c r="G2054" s="14"/>
      <c r="H2054" s="250"/>
      <c r="I2054" s="250"/>
      <c r="J2054" s="33"/>
      <c r="K2054" s="250"/>
      <c r="L2054" s="250"/>
      <c r="M2054" s="250"/>
      <c r="N2054" s="250"/>
      <c r="O2054" s="250"/>
      <c r="P2054" s="250"/>
      <c r="Q2054" s="13"/>
      <c r="R2054" s="250"/>
      <c r="S2054" s="250"/>
      <c r="U2054" s="14"/>
      <c r="V2054" s="250"/>
      <c r="W2054" s="250"/>
      <c r="X2054" s="33"/>
      <c r="Y2054" s="250"/>
      <c r="Z2054" s="250"/>
      <c r="AA2054" s="250"/>
      <c r="AC2054" s="277"/>
      <c r="AD2054" s="250"/>
      <c r="AE2054" s="13"/>
      <c r="AF2054" s="250"/>
      <c r="AG2054" s="250"/>
      <c r="AI2054" s="14"/>
      <c r="AJ2054" s="250"/>
      <c r="AK2054" s="250"/>
      <c r="AL2054" s="33"/>
      <c r="AM2054" s="250"/>
      <c r="AN2054" s="250"/>
      <c r="AO2054" s="250"/>
      <c r="AP2054" s="250"/>
      <c r="AQ2054" s="250"/>
      <c r="AR2054" s="15"/>
      <c r="AS2054" s="9"/>
      <c r="AT2054" s="9" t="str">
        <f t="shared" si="3439"/>
        <v/>
      </c>
      <c r="AU2054" s="9"/>
      <c r="AV2054" s="9" t="str">
        <f t="shared" si="3440"/>
        <v/>
      </c>
      <c r="AW2054" s="9"/>
      <c r="AX2054" s="9" t="str">
        <f t="shared" si="3441"/>
        <v/>
      </c>
      <c r="AY2054" s="9"/>
      <c r="AZ2054" s="62"/>
      <c r="BA2054" s="9"/>
      <c r="BB2054" s="9" t="str">
        <f t="shared" si="3442"/>
        <v/>
      </c>
      <c r="BC2054" s="10" t="str">
        <f t="shared" si="3443"/>
        <v/>
      </c>
      <c r="BE2054" s="250"/>
      <c r="BF2054" s="15"/>
      <c r="BG2054" s="9"/>
      <c r="BH2054" s="9" t="str">
        <f t="shared" si="3444"/>
        <v/>
      </c>
      <c r="BI2054" s="73"/>
      <c r="BJ2054" s="9" t="str">
        <f t="shared" si="3445"/>
        <v/>
      </c>
      <c r="BK2054" s="9"/>
      <c r="BL2054" s="9" t="str">
        <f t="shared" si="3446"/>
        <v/>
      </c>
      <c r="BM2054" s="9"/>
      <c r="BN2054" s="9"/>
      <c r="BO2054" s="9" t="str">
        <f t="shared" si="3447"/>
        <v/>
      </c>
      <c r="BP2054" s="10" t="str">
        <f t="shared" si="3448"/>
        <v/>
      </c>
      <c r="BQ2054" s="7"/>
      <c r="BS2054" s="250"/>
      <c r="BT2054" s="15"/>
      <c r="BU2054" s="9"/>
      <c r="BV2054" s="9" t="str">
        <f t="shared" si="3449"/>
        <v/>
      </c>
      <c r="BW2054" s="9"/>
      <c r="BX2054" s="9" t="str">
        <f t="shared" si="3450"/>
        <v/>
      </c>
      <c r="BY2054" s="9"/>
      <c r="BZ2054" s="9" t="str">
        <f t="shared" si="3451"/>
        <v/>
      </c>
      <c r="CA2054" s="9"/>
      <c r="CB2054" s="9"/>
      <c r="CC2054" s="9"/>
      <c r="CD2054" s="9" t="str">
        <f t="shared" si="3452"/>
        <v/>
      </c>
      <c r="CE2054" s="10" t="str">
        <f t="shared" si="3453"/>
        <v/>
      </c>
      <c r="CF2054" s="7"/>
      <c r="CH2054" s="15"/>
      <c r="CI2054" s="9"/>
      <c r="CJ2054" s="9" t="str">
        <f t="shared" si="3454"/>
        <v/>
      </c>
      <c r="CK2054" s="9"/>
      <c r="CL2054" s="9" t="str">
        <f t="shared" si="3455"/>
        <v/>
      </c>
      <c r="CM2054" s="9"/>
      <c r="CN2054" s="9" t="str">
        <f t="shared" si="3456"/>
        <v/>
      </c>
      <c r="CO2054" s="9"/>
      <c r="CP2054" s="9"/>
      <c r="CQ2054" s="9"/>
      <c r="CR2054" s="9" t="str">
        <f t="shared" si="3457"/>
        <v/>
      </c>
      <c r="CS2054" s="10" t="str">
        <f t="shared" si="3458"/>
        <v/>
      </c>
      <c r="CT2054" s="7"/>
    </row>
    <row r="2055" spans="1:98" ht="15" customHeight="1">
      <c r="A2055" s="250"/>
      <c r="B2055" s="250"/>
      <c r="C2055" s="13"/>
      <c r="D2055" s="250"/>
      <c r="E2055" s="250"/>
      <c r="G2055" s="14"/>
      <c r="H2055" s="250"/>
      <c r="I2055" s="250"/>
      <c r="J2055" s="33"/>
      <c r="K2055" s="250"/>
      <c r="L2055" s="250"/>
      <c r="M2055" s="250"/>
      <c r="N2055" s="250"/>
      <c r="O2055" s="250"/>
      <c r="P2055" s="250"/>
      <c r="Q2055" s="13"/>
      <c r="R2055" s="250"/>
      <c r="S2055" s="250"/>
      <c r="U2055" s="14"/>
      <c r="V2055" s="250"/>
      <c r="W2055" s="250"/>
      <c r="X2055" s="33"/>
      <c r="Y2055" s="250"/>
      <c r="Z2055" s="250"/>
      <c r="AA2055" s="250"/>
      <c r="AC2055" s="277"/>
      <c r="AD2055" s="250"/>
      <c r="AE2055" s="13"/>
      <c r="AF2055" s="250"/>
      <c r="AG2055" s="250"/>
      <c r="AI2055" s="14"/>
      <c r="AJ2055" s="250"/>
      <c r="AK2055" s="250"/>
      <c r="AL2055" s="33"/>
      <c r="AM2055" s="250"/>
      <c r="AN2055" s="250"/>
      <c r="AO2055" s="250"/>
      <c r="AP2055" s="250"/>
      <c r="AQ2055" s="250"/>
      <c r="AR2055" s="15"/>
      <c r="AS2055" s="9"/>
      <c r="AT2055" s="9" t="str">
        <f t="shared" si="3439"/>
        <v/>
      </c>
      <c r="AU2055" s="9"/>
      <c r="AV2055" s="9" t="str">
        <f t="shared" si="3440"/>
        <v/>
      </c>
      <c r="AW2055" s="9"/>
      <c r="AX2055" s="9" t="str">
        <f t="shared" si="3441"/>
        <v/>
      </c>
      <c r="AY2055" s="9"/>
      <c r="AZ2055" s="62"/>
      <c r="BA2055" s="9"/>
      <c r="BB2055" s="9" t="str">
        <f t="shared" si="3442"/>
        <v/>
      </c>
      <c r="BC2055" s="10" t="str">
        <f t="shared" si="3443"/>
        <v/>
      </c>
      <c r="BE2055" s="250"/>
      <c r="BF2055" s="15"/>
      <c r="BG2055" s="9"/>
      <c r="BH2055" s="9" t="str">
        <f t="shared" si="3444"/>
        <v/>
      </c>
      <c r="BI2055" s="73"/>
      <c r="BJ2055" s="9" t="str">
        <f t="shared" si="3445"/>
        <v/>
      </c>
      <c r="BK2055" s="9"/>
      <c r="BL2055" s="9" t="str">
        <f t="shared" si="3446"/>
        <v/>
      </c>
      <c r="BM2055" s="9"/>
      <c r="BN2055" s="9"/>
      <c r="BO2055" s="9" t="str">
        <f t="shared" si="3447"/>
        <v/>
      </c>
      <c r="BP2055" s="10" t="str">
        <f t="shared" si="3448"/>
        <v/>
      </c>
      <c r="BQ2055" s="7"/>
      <c r="BS2055" s="250"/>
      <c r="BT2055" s="15"/>
      <c r="BU2055" s="9"/>
      <c r="BV2055" s="9" t="str">
        <f t="shared" si="3449"/>
        <v/>
      </c>
      <c r="BW2055" s="9"/>
      <c r="BX2055" s="9" t="str">
        <f t="shared" si="3450"/>
        <v/>
      </c>
      <c r="BY2055" s="9"/>
      <c r="BZ2055" s="9" t="str">
        <f t="shared" si="3451"/>
        <v/>
      </c>
      <c r="CA2055" s="9"/>
      <c r="CB2055" s="9"/>
      <c r="CC2055" s="9"/>
      <c r="CD2055" s="9" t="str">
        <f t="shared" si="3452"/>
        <v/>
      </c>
      <c r="CE2055" s="10" t="str">
        <f t="shared" si="3453"/>
        <v/>
      </c>
      <c r="CF2055" s="7"/>
      <c r="CH2055" s="15"/>
      <c r="CI2055" s="9"/>
      <c r="CJ2055" s="9" t="str">
        <f t="shared" si="3454"/>
        <v/>
      </c>
      <c r="CK2055" s="9"/>
      <c r="CL2055" s="9" t="str">
        <f t="shared" si="3455"/>
        <v/>
      </c>
      <c r="CM2055" s="9"/>
      <c r="CN2055" s="9" t="str">
        <f t="shared" si="3456"/>
        <v/>
      </c>
      <c r="CO2055" s="9"/>
      <c r="CP2055" s="9"/>
      <c r="CQ2055" s="9"/>
      <c r="CR2055" s="9" t="str">
        <f t="shared" si="3457"/>
        <v/>
      </c>
      <c r="CS2055" s="10" t="str">
        <f t="shared" si="3458"/>
        <v/>
      </c>
      <c r="CT2055" s="7"/>
    </row>
    <row r="2056" spans="1:98" ht="15" customHeight="1">
      <c r="A2056" s="250"/>
      <c r="B2056" s="250"/>
      <c r="C2056" s="13"/>
      <c r="D2056" s="250"/>
      <c r="E2056" s="250"/>
      <c r="G2056" s="14"/>
      <c r="H2056" s="250"/>
      <c r="I2056" s="250"/>
      <c r="J2056" s="33"/>
      <c r="K2056" s="250"/>
      <c r="L2056" s="250"/>
      <c r="M2056" s="250"/>
      <c r="N2056" s="250"/>
      <c r="O2056" s="250"/>
      <c r="P2056" s="250"/>
      <c r="Q2056" s="13"/>
      <c r="R2056" s="250"/>
      <c r="S2056" s="250"/>
      <c r="U2056" s="14"/>
      <c r="V2056" s="250"/>
      <c r="W2056" s="250"/>
      <c r="X2056" s="33"/>
      <c r="Y2056" s="250"/>
      <c r="Z2056" s="250"/>
      <c r="AA2056" s="250"/>
      <c r="AC2056" s="277"/>
      <c r="AD2056" s="250"/>
      <c r="AE2056" s="13"/>
      <c r="AF2056" s="250"/>
      <c r="AG2056" s="250"/>
      <c r="AI2056" s="14"/>
      <c r="AJ2056" s="250"/>
      <c r="AK2056" s="250"/>
      <c r="AL2056" s="33"/>
      <c r="AM2056" s="250"/>
      <c r="AN2056" s="250"/>
      <c r="AO2056" s="250"/>
      <c r="AP2056" s="250"/>
      <c r="AQ2056" s="250"/>
      <c r="AR2056" s="15"/>
      <c r="AS2056" s="9"/>
      <c r="AT2056" s="9" t="str">
        <f t="shared" si="3439"/>
        <v/>
      </c>
      <c r="AU2056" s="9"/>
      <c r="AV2056" s="9" t="str">
        <f t="shared" si="3440"/>
        <v/>
      </c>
      <c r="AW2056" s="9"/>
      <c r="AX2056" s="9" t="str">
        <f t="shared" si="3441"/>
        <v/>
      </c>
      <c r="AY2056" s="9"/>
      <c r="AZ2056" s="62"/>
      <c r="BA2056" s="9"/>
      <c r="BB2056" s="9" t="str">
        <f t="shared" si="3442"/>
        <v/>
      </c>
      <c r="BC2056" s="10" t="str">
        <f t="shared" si="3443"/>
        <v/>
      </c>
      <c r="BE2056" s="250"/>
      <c r="BF2056" s="15"/>
      <c r="BG2056" s="9"/>
      <c r="BH2056" s="9" t="str">
        <f t="shared" si="3444"/>
        <v/>
      </c>
      <c r="BI2056" s="73"/>
      <c r="BJ2056" s="9" t="str">
        <f t="shared" si="3445"/>
        <v/>
      </c>
      <c r="BK2056" s="9"/>
      <c r="BL2056" s="9" t="str">
        <f t="shared" si="3446"/>
        <v/>
      </c>
      <c r="BM2056" s="9"/>
      <c r="BN2056" s="9"/>
      <c r="BO2056" s="9" t="str">
        <f t="shared" si="3447"/>
        <v/>
      </c>
      <c r="BP2056" s="10" t="str">
        <f t="shared" si="3448"/>
        <v/>
      </c>
      <c r="BQ2056" s="7"/>
      <c r="BS2056" s="250"/>
      <c r="BT2056" s="15"/>
      <c r="BU2056" s="9"/>
      <c r="BV2056" s="9" t="str">
        <f t="shared" si="3449"/>
        <v/>
      </c>
      <c r="BW2056" s="9"/>
      <c r="BX2056" s="9" t="str">
        <f t="shared" si="3450"/>
        <v/>
      </c>
      <c r="BY2056" s="9"/>
      <c r="BZ2056" s="9" t="str">
        <f t="shared" si="3451"/>
        <v/>
      </c>
      <c r="CA2056" s="9"/>
      <c r="CB2056" s="9"/>
      <c r="CC2056" s="9"/>
      <c r="CD2056" s="9" t="str">
        <f t="shared" si="3452"/>
        <v/>
      </c>
      <c r="CE2056" s="10" t="str">
        <f t="shared" si="3453"/>
        <v/>
      </c>
      <c r="CF2056" s="7"/>
      <c r="CH2056" s="15"/>
      <c r="CI2056" s="9"/>
      <c r="CJ2056" s="9" t="str">
        <f t="shared" si="3454"/>
        <v/>
      </c>
      <c r="CK2056" s="9"/>
      <c r="CL2056" s="9" t="str">
        <f t="shared" si="3455"/>
        <v/>
      </c>
      <c r="CM2056" s="9"/>
      <c r="CN2056" s="9" t="str">
        <f t="shared" si="3456"/>
        <v/>
      </c>
      <c r="CO2056" s="9"/>
      <c r="CP2056" s="9"/>
      <c r="CQ2056" s="9"/>
      <c r="CR2056" s="9" t="str">
        <f t="shared" si="3457"/>
        <v/>
      </c>
      <c r="CS2056" s="10" t="str">
        <f t="shared" si="3458"/>
        <v/>
      </c>
      <c r="CT2056" s="7"/>
    </row>
    <row r="2057" spans="1:98" ht="15" customHeight="1">
      <c r="A2057" s="250"/>
      <c r="B2057" s="250"/>
      <c r="C2057" s="13"/>
      <c r="D2057" s="250"/>
      <c r="E2057" s="250"/>
      <c r="G2057" s="14"/>
      <c r="H2057" s="250"/>
      <c r="I2057" s="250"/>
      <c r="J2057" s="33"/>
      <c r="K2057" s="250"/>
      <c r="L2057" s="250"/>
      <c r="M2057" s="250"/>
      <c r="N2057" s="250"/>
      <c r="O2057" s="250"/>
      <c r="P2057" s="250"/>
      <c r="Q2057" s="13"/>
      <c r="R2057" s="250"/>
      <c r="S2057" s="250"/>
      <c r="U2057" s="14"/>
      <c r="V2057" s="250"/>
      <c r="W2057" s="250"/>
      <c r="X2057" s="33"/>
      <c r="Y2057" s="250"/>
      <c r="Z2057" s="250"/>
      <c r="AA2057" s="250"/>
      <c r="AC2057" s="277"/>
      <c r="AD2057" s="250"/>
      <c r="AE2057" s="13"/>
      <c r="AF2057" s="250"/>
      <c r="AG2057" s="250"/>
      <c r="AI2057" s="14"/>
      <c r="AJ2057" s="250"/>
      <c r="AK2057" s="250"/>
      <c r="AL2057" s="33"/>
      <c r="AM2057" s="250"/>
      <c r="AN2057" s="250"/>
      <c r="AO2057" s="250"/>
      <c r="AP2057" s="250"/>
      <c r="AQ2057" s="250"/>
      <c r="AR2057" s="15"/>
      <c r="AS2057" s="9"/>
      <c r="AT2057" s="9" t="str">
        <f t="shared" si="3439"/>
        <v/>
      </c>
      <c r="AU2057" s="9"/>
      <c r="AV2057" s="9" t="str">
        <f t="shared" si="3440"/>
        <v/>
      </c>
      <c r="AW2057" s="9"/>
      <c r="AX2057" s="9" t="str">
        <f t="shared" si="3441"/>
        <v/>
      </c>
      <c r="AY2057" s="9"/>
      <c r="AZ2057" s="62"/>
      <c r="BA2057" s="9"/>
      <c r="BB2057" s="9" t="str">
        <f t="shared" si="3442"/>
        <v/>
      </c>
      <c r="BC2057" s="10" t="str">
        <f t="shared" si="3443"/>
        <v/>
      </c>
      <c r="BE2057" s="250"/>
      <c r="BF2057" s="15"/>
      <c r="BG2057" s="9"/>
      <c r="BH2057" s="9" t="str">
        <f t="shared" si="3444"/>
        <v/>
      </c>
      <c r="BI2057" s="73"/>
      <c r="BJ2057" s="9" t="str">
        <f t="shared" si="3445"/>
        <v/>
      </c>
      <c r="BK2057" s="9"/>
      <c r="BL2057" s="9" t="str">
        <f t="shared" si="3446"/>
        <v/>
      </c>
      <c r="BM2057" s="9"/>
      <c r="BN2057" s="9"/>
      <c r="BO2057" s="9" t="str">
        <f t="shared" si="3447"/>
        <v/>
      </c>
      <c r="BP2057" s="10" t="str">
        <f t="shared" si="3448"/>
        <v/>
      </c>
      <c r="BQ2057" s="7"/>
      <c r="BS2057" s="250"/>
      <c r="BT2057" s="15"/>
      <c r="BU2057" s="9"/>
      <c r="BV2057" s="9" t="str">
        <f t="shared" si="3449"/>
        <v/>
      </c>
      <c r="BW2057" s="9"/>
      <c r="BX2057" s="9" t="str">
        <f t="shared" si="3450"/>
        <v/>
      </c>
      <c r="BY2057" s="9"/>
      <c r="BZ2057" s="9" t="str">
        <f t="shared" si="3451"/>
        <v/>
      </c>
      <c r="CA2057" s="9"/>
      <c r="CB2057" s="9"/>
      <c r="CC2057" s="9"/>
      <c r="CD2057" s="9" t="str">
        <f t="shared" si="3452"/>
        <v/>
      </c>
      <c r="CE2057" s="10" t="str">
        <f t="shared" si="3453"/>
        <v/>
      </c>
      <c r="CF2057" s="7"/>
      <c r="CH2057" s="15"/>
      <c r="CI2057" s="9"/>
      <c r="CJ2057" s="9" t="str">
        <f t="shared" si="3454"/>
        <v/>
      </c>
      <c r="CK2057" s="9"/>
      <c r="CL2057" s="9" t="str">
        <f t="shared" si="3455"/>
        <v/>
      </c>
      <c r="CM2057" s="9"/>
      <c r="CN2057" s="9" t="str">
        <f t="shared" si="3456"/>
        <v/>
      </c>
      <c r="CO2057" s="9"/>
      <c r="CP2057" s="9"/>
      <c r="CQ2057" s="9"/>
      <c r="CR2057" s="9" t="str">
        <f t="shared" si="3457"/>
        <v/>
      </c>
      <c r="CS2057" s="10" t="str">
        <f t="shared" si="3458"/>
        <v/>
      </c>
      <c r="CT2057" s="7"/>
    </row>
    <row r="2058" spans="1:98" ht="15" customHeight="1">
      <c r="A2058" s="250"/>
      <c r="B2058" s="250"/>
      <c r="C2058" s="13"/>
      <c r="D2058" s="250"/>
      <c r="E2058" s="250"/>
      <c r="G2058" s="14"/>
      <c r="H2058" s="250"/>
      <c r="I2058" s="250"/>
      <c r="J2058" s="33"/>
      <c r="K2058" s="250"/>
      <c r="L2058" s="250"/>
      <c r="M2058" s="250"/>
      <c r="N2058" s="250"/>
      <c r="O2058" s="250"/>
      <c r="P2058" s="250"/>
      <c r="Q2058" s="13"/>
      <c r="R2058" s="250"/>
      <c r="S2058" s="250"/>
      <c r="U2058" s="14"/>
      <c r="V2058" s="250"/>
      <c r="W2058" s="250"/>
      <c r="X2058" s="33"/>
      <c r="Y2058" s="250"/>
      <c r="Z2058" s="250"/>
      <c r="AA2058" s="250"/>
      <c r="AC2058" s="277"/>
      <c r="AD2058" s="250"/>
      <c r="AE2058" s="13"/>
      <c r="AF2058" s="250"/>
      <c r="AG2058" s="250"/>
      <c r="AI2058" s="14"/>
      <c r="AJ2058" s="250"/>
      <c r="AK2058" s="250"/>
      <c r="AL2058" s="33"/>
      <c r="AM2058" s="250"/>
      <c r="AN2058" s="250"/>
      <c r="AO2058" s="250"/>
      <c r="AP2058" s="250"/>
      <c r="AQ2058" s="250"/>
      <c r="AR2058" s="15"/>
      <c r="AS2058" s="9"/>
      <c r="AT2058" s="9" t="str">
        <f t="shared" si="3439"/>
        <v/>
      </c>
      <c r="AU2058" s="9"/>
      <c r="AV2058" s="9" t="str">
        <f t="shared" si="3440"/>
        <v/>
      </c>
      <c r="AW2058" s="9"/>
      <c r="AX2058" s="9" t="str">
        <f t="shared" si="3441"/>
        <v/>
      </c>
      <c r="AY2058" s="9"/>
      <c r="AZ2058" s="62"/>
      <c r="BA2058" s="9"/>
      <c r="BB2058" s="9" t="str">
        <f t="shared" si="3442"/>
        <v/>
      </c>
      <c r="BC2058" s="10" t="str">
        <f t="shared" si="3443"/>
        <v/>
      </c>
      <c r="BE2058" s="250"/>
      <c r="BF2058" s="15"/>
      <c r="BG2058" s="9"/>
      <c r="BH2058" s="9" t="str">
        <f t="shared" si="3444"/>
        <v/>
      </c>
      <c r="BI2058" s="73"/>
      <c r="BJ2058" s="9" t="str">
        <f t="shared" si="3445"/>
        <v/>
      </c>
      <c r="BK2058" s="9"/>
      <c r="BL2058" s="9" t="str">
        <f t="shared" si="3446"/>
        <v/>
      </c>
      <c r="BM2058" s="9"/>
      <c r="BN2058" s="9"/>
      <c r="BO2058" s="9" t="str">
        <f t="shared" si="3447"/>
        <v/>
      </c>
      <c r="BP2058" s="10" t="str">
        <f t="shared" si="3448"/>
        <v/>
      </c>
      <c r="BQ2058" s="7"/>
      <c r="BS2058" s="250"/>
      <c r="BT2058" s="15"/>
      <c r="BU2058" s="9"/>
      <c r="BV2058" s="9" t="str">
        <f t="shared" si="3449"/>
        <v/>
      </c>
      <c r="BW2058" s="9"/>
      <c r="BX2058" s="9" t="str">
        <f t="shared" si="3450"/>
        <v/>
      </c>
      <c r="BY2058" s="9"/>
      <c r="BZ2058" s="9" t="str">
        <f t="shared" si="3451"/>
        <v/>
      </c>
      <c r="CA2058" s="9"/>
      <c r="CB2058" s="9"/>
      <c r="CC2058" s="9"/>
      <c r="CD2058" s="9" t="str">
        <f t="shared" si="3452"/>
        <v/>
      </c>
      <c r="CE2058" s="10" t="str">
        <f t="shared" si="3453"/>
        <v/>
      </c>
      <c r="CF2058" s="7"/>
      <c r="CH2058" s="15"/>
      <c r="CI2058" s="9"/>
      <c r="CJ2058" s="9" t="str">
        <f t="shared" ref="CJ2058:CJ2076" si="3459">IF(CI2058="","",CI2058-CI2057)</f>
        <v/>
      </c>
      <c r="CK2058" s="9"/>
      <c r="CL2058" s="9" t="str">
        <f t="shared" ref="CL2058:CL2077" si="3460">IF(CK2058="","",CK2058-CK2057)</f>
        <v/>
      </c>
      <c r="CM2058" s="9"/>
      <c r="CN2058" s="9" t="str">
        <f t="shared" ref="CN2058:CN2077" si="3461">IF(CM2058="","",CM2057+CO2057-CM2058)</f>
        <v/>
      </c>
      <c r="CO2058" s="9"/>
      <c r="CP2058" s="9"/>
      <c r="CQ2058" s="9"/>
      <c r="CR2058" s="9" t="str">
        <f t="shared" ref="CR2058:CR2077" si="3462">IF(CQ2058="","",CN2058*CQ2058)</f>
        <v/>
      </c>
      <c r="CS2058" s="10" t="str">
        <f t="shared" ref="CS2058:CS2077" si="3463">IF(CR2058="","",CR2058/(CJ2058*100))</f>
        <v/>
      </c>
      <c r="CT2058" s="7"/>
    </row>
    <row r="2059" spans="1:98" ht="15" customHeight="1">
      <c r="A2059" s="250"/>
      <c r="B2059" s="250"/>
      <c r="C2059" s="13"/>
      <c r="D2059" s="250"/>
      <c r="E2059" s="250"/>
      <c r="G2059" s="14"/>
      <c r="H2059" s="250"/>
      <c r="I2059" s="250"/>
      <c r="J2059" s="33"/>
      <c r="K2059" s="250"/>
      <c r="L2059" s="250"/>
      <c r="M2059" s="250"/>
      <c r="N2059" s="250"/>
      <c r="O2059" s="250"/>
      <c r="P2059" s="250"/>
      <c r="Q2059" s="13"/>
      <c r="R2059" s="250"/>
      <c r="S2059" s="250"/>
      <c r="U2059" s="14"/>
      <c r="V2059" s="250"/>
      <c r="W2059" s="250"/>
      <c r="X2059" s="33"/>
      <c r="Y2059" s="250"/>
      <c r="Z2059" s="250"/>
      <c r="AA2059" s="250"/>
      <c r="AC2059" s="277"/>
      <c r="AD2059" s="250"/>
      <c r="AE2059" s="13"/>
      <c r="AF2059" s="250"/>
      <c r="AG2059" s="250"/>
      <c r="AI2059" s="14"/>
      <c r="AJ2059" s="250"/>
      <c r="AK2059" s="250"/>
      <c r="AL2059" s="33"/>
      <c r="AM2059" s="250"/>
      <c r="AN2059" s="250"/>
      <c r="AO2059" s="250"/>
      <c r="AP2059" s="250"/>
      <c r="AQ2059" s="250"/>
      <c r="AR2059" s="15"/>
      <c r="AS2059" s="9"/>
      <c r="AT2059" s="9" t="str">
        <f t="shared" si="3439"/>
        <v/>
      </c>
      <c r="AU2059" s="9"/>
      <c r="AV2059" s="9" t="str">
        <f t="shared" si="3440"/>
        <v/>
      </c>
      <c r="AW2059" s="9"/>
      <c r="AX2059" s="9" t="str">
        <f t="shared" si="3441"/>
        <v/>
      </c>
      <c r="AY2059" s="9"/>
      <c r="AZ2059" s="62"/>
      <c r="BA2059" s="9"/>
      <c r="BB2059" s="9" t="str">
        <f t="shared" si="3442"/>
        <v/>
      </c>
      <c r="BC2059" s="10" t="str">
        <f t="shared" si="3443"/>
        <v/>
      </c>
      <c r="BE2059" s="250"/>
      <c r="BF2059" s="15"/>
      <c r="BG2059" s="9"/>
      <c r="BH2059" s="9" t="str">
        <f t="shared" si="3444"/>
        <v/>
      </c>
      <c r="BI2059" s="73"/>
      <c r="BJ2059" s="9" t="str">
        <f t="shared" si="3445"/>
        <v/>
      </c>
      <c r="BK2059" s="9"/>
      <c r="BL2059" s="9" t="str">
        <f t="shared" si="3446"/>
        <v/>
      </c>
      <c r="BM2059" s="9"/>
      <c r="BN2059" s="9"/>
      <c r="BO2059" s="9" t="str">
        <f t="shared" si="3447"/>
        <v/>
      </c>
      <c r="BP2059" s="10" t="str">
        <f t="shared" si="3448"/>
        <v/>
      </c>
      <c r="BQ2059" s="7"/>
      <c r="BS2059" s="250"/>
      <c r="BT2059" s="15"/>
      <c r="BU2059" s="9"/>
      <c r="BV2059" s="9" t="str">
        <f t="shared" si="3449"/>
        <v/>
      </c>
      <c r="BW2059" s="9"/>
      <c r="BX2059" s="9" t="str">
        <f t="shared" si="3450"/>
        <v/>
      </c>
      <c r="BY2059" s="9"/>
      <c r="BZ2059" s="9" t="str">
        <f t="shared" si="3451"/>
        <v/>
      </c>
      <c r="CA2059" s="9"/>
      <c r="CB2059" s="9"/>
      <c r="CC2059" s="9"/>
      <c r="CD2059" s="9" t="str">
        <f t="shared" si="3452"/>
        <v/>
      </c>
      <c r="CE2059" s="10" t="str">
        <f t="shared" si="3453"/>
        <v/>
      </c>
      <c r="CF2059" s="7"/>
      <c r="CH2059" s="15"/>
      <c r="CI2059" s="9"/>
      <c r="CJ2059" s="9" t="str">
        <f t="shared" si="3459"/>
        <v/>
      </c>
      <c r="CK2059" s="9"/>
      <c r="CL2059" s="9" t="str">
        <f t="shared" si="3460"/>
        <v/>
      </c>
      <c r="CM2059" s="9"/>
      <c r="CN2059" s="9" t="str">
        <f t="shared" si="3461"/>
        <v/>
      </c>
      <c r="CO2059" s="9"/>
      <c r="CP2059" s="9"/>
      <c r="CQ2059" s="9"/>
      <c r="CR2059" s="9" t="str">
        <f t="shared" si="3462"/>
        <v/>
      </c>
      <c r="CS2059" s="10" t="str">
        <f t="shared" si="3463"/>
        <v/>
      </c>
      <c r="CT2059" s="7"/>
    </row>
    <row r="2060" spans="1:98" ht="15" customHeight="1">
      <c r="A2060" s="250"/>
      <c r="B2060" s="250"/>
      <c r="C2060" s="13"/>
      <c r="D2060" s="250"/>
      <c r="E2060" s="250"/>
      <c r="G2060" s="14"/>
      <c r="H2060" s="250"/>
      <c r="I2060" s="250"/>
      <c r="J2060" s="33"/>
      <c r="K2060" s="250"/>
      <c r="L2060" s="250"/>
      <c r="M2060" s="250"/>
      <c r="N2060" s="250"/>
      <c r="O2060" s="250"/>
      <c r="P2060" s="250"/>
      <c r="Q2060" s="13"/>
      <c r="R2060" s="250"/>
      <c r="S2060" s="250"/>
      <c r="U2060" s="14"/>
      <c r="V2060" s="250"/>
      <c r="W2060" s="250"/>
      <c r="X2060" s="33"/>
      <c r="Y2060" s="250"/>
      <c r="Z2060" s="250"/>
      <c r="AA2060" s="250"/>
      <c r="AC2060" s="277"/>
      <c r="AD2060" s="250"/>
      <c r="AE2060" s="13"/>
      <c r="AF2060" s="250"/>
      <c r="AG2060" s="250"/>
      <c r="AI2060" s="14"/>
      <c r="AJ2060" s="250"/>
      <c r="AK2060" s="250"/>
      <c r="AL2060" s="33"/>
      <c r="AM2060" s="250"/>
      <c r="AN2060" s="250"/>
      <c r="AO2060" s="250"/>
      <c r="AP2060" s="250"/>
      <c r="AQ2060" s="250"/>
      <c r="AR2060" s="15"/>
      <c r="AS2060" s="9"/>
      <c r="AT2060" s="9" t="str">
        <f t="shared" si="3439"/>
        <v/>
      </c>
      <c r="AU2060" s="9"/>
      <c r="AV2060" s="9" t="str">
        <f t="shared" si="3440"/>
        <v/>
      </c>
      <c r="AW2060" s="9"/>
      <c r="AX2060" s="9" t="str">
        <f t="shared" si="3441"/>
        <v/>
      </c>
      <c r="AY2060" s="9"/>
      <c r="AZ2060" s="62"/>
      <c r="BA2060" s="9"/>
      <c r="BB2060" s="9" t="str">
        <f t="shared" si="3442"/>
        <v/>
      </c>
      <c r="BC2060" s="10" t="str">
        <f t="shared" si="3443"/>
        <v/>
      </c>
      <c r="BE2060" s="250"/>
      <c r="BF2060" s="15"/>
      <c r="BG2060" s="9"/>
      <c r="BH2060" s="9" t="str">
        <f t="shared" si="3444"/>
        <v/>
      </c>
      <c r="BI2060" s="73"/>
      <c r="BJ2060" s="9" t="str">
        <f t="shared" si="3445"/>
        <v/>
      </c>
      <c r="BK2060" s="9"/>
      <c r="BL2060" s="9" t="str">
        <f t="shared" si="3446"/>
        <v/>
      </c>
      <c r="BM2060" s="9"/>
      <c r="BN2060" s="9"/>
      <c r="BO2060" s="9" t="str">
        <f t="shared" si="3447"/>
        <v/>
      </c>
      <c r="BP2060" s="10" t="str">
        <f t="shared" si="3448"/>
        <v/>
      </c>
      <c r="BQ2060" s="7"/>
      <c r="BS2060" s="250"/>
      <c r="BT2060" s="15"/>
      <c r="BU2060" s="9"/>
      <c r="BV2060" s="9" t="str">
        <f t="shared" si="3449"/>
        <v/>
      </c>
      <c r="BW2060" s="9"/>
      <c r="BX2060" s="9" t="str">
        <f t="shared" si="3450"/>
        <v/>
      </c>
      <c r="BY2060" s="9"/>
      <c r="BZ2060" s="9" t="str">
        <f t="shared" si="3451"/>
        <v/>
      </c>
      <c r="CA2060" s="9"/>
      <c r="CB2060" s="9"/>
      <c r="CC2060" s="9"/>
      <c r="CD2060" s="9" t="str">
        <f t="shared" si="3452"/>
        <v/>
      </c>
      <c r="CE2060" s="10" t="str">
        <f t="shared" si="3453"/>
        <v/>
      </c>
      <c r="CF2060" s="7"/>
      <c r="CH2060" s="15"/>
      <c r="CI2060" s="9"/>
      <c r="CJ2060" s="9" t="str">
        <f t="shared" si="3459"/>
        <v/>
      </c>
      <c r="CK2060" s="9"/>
      <c r="CL2060" s="9" t="str">
        <f t="shared" si="3460"/>
        <v/>
      </c>
      <c r="CM2060" s="9"/>
      <c r="CN2060" s="9" t="str">
        <f t="shared" si="3461"/>
        <v/>
      </c>
      <c r="CO2060" s="9"/>
      <c r="CP2060" s="9"/>
      <c r="CQ2060" s="9"/>
      <c r="CR2060" s="9" t="str">
        <f t="shared" si="3462"/>
        <v/>
      </c>
      <c r="CS2060" s="10" t="str">
        <f t="shared" si="3463"/>
        <v/>
      </c>
      <c r="CT2060" s="7"/>
    </row>
    <row r="2061" spans="1:98" ht="15" customHeight="1">
      <c r="A2061" s="250"/>
      <c r="B2061" s="250"/>
      <c r="C2061" s="13"/>
      <c r="D2061" s="250"/>
      <c r="E2061" s="250"/>
      <c r="G2061" s="14"/>
      <c r="H2061" s="250"/>
      <c r="I2061" s="250"/>
      <c r="J2061" s="33"/>
      <c r="K2061" s="250"/>
      <c r="L2061" s="250"/>
      <c r="M2061" s="250"/>
      <c r="N2061" s="250"/>
      <c r="O2061" s="250"/>
      <c r="P2061" s="250"/>
      <c r="Q2061" s="13"/>
      <c r="R2061" s="250"/>
      <c r="S2061" s="250"/>
      <c r="U2061" s="14"/>
      <c r="V2061" s="250"/>
      <c r="W2061" s="250"/>
      <c r="X2061" s="33"/>
      <c r="Y2061" s="250"/>
      <c r="Z2061" s="250"/>
      <c r="AA2061" s="250"/>
      <c r="AC2061" s="277"/>
      <c r="AD2061" s="250"/>
      <c r="AE2061" s="13"/>
      <c r="AF2061" s="250"/>
      <c r="AG2061" s="250"/>
      <c r="AI2061" s="14"/>
      <c r="AJ2061" s="250"/>
      <c r="AK2061" s="250"/>
      <c r="AL2061" s="33"/>
      <c r="AM2061" s="250"/>
      <c r="AN2061" s="250"/>
      <c r="AO2061" s="250"/>
      <c r="AP2061" s="250"/>
      <c r="AQ2061" s="250"/>
      <c r="AR2061" s="15"/>
      <c r="AS2061" s="9"/>
      <c r="AT2061" s="9" t="str">
        <f t="shared" si="3439"/>
        <v/>
      </c>
      <c r="AU2061" s="9"/>
      <c r="AV2061" s="9" t="str">
        <f t="shared" si="3440"/>
        <v/>
      </c>
      <c r="AW2061" s="9"/>
      <c r="AX2061" s="9" t="str">
        <f t="shared" si="3441"/>
        <v/>
      </c>
      <c r="AY2061" s="9"/>
      <c r="AZ2061" s="62"/>
      <c r="BA2061" s="9"/>
      <c r="BB2061" s="9" t="str">
        <f t="shared" si="3442"/>
        <v/>
      </c>
      <c r="BC2061" s="10" t="str">
        <f t="shared" si="3443"/>
        <v/>
      </c>
      <c r="BE2061" s="250"/>
      <c r="BF2061" s="15"/>
      <c r="BG2061" s="9"/>
      <c r="BH2061" s="9" t="str">
        <f t="shared" si="3444"/>
        <v/>
      </c>
      <c r="BI2061" s="73"/>
      <c r="BJ2061" s="9" t="str">
        <f t="shared" si="3445"/>
        <v/>
      </c>
      <c r="BK2061" s="9"/>
      <c r="BL2061" s="9" t="str">
        <f t="shared" si="3446"/>
        <v/>
      </c>
      <c r="BM2061" s="9"/>
      <c r="BN2061" s="9"/>
      <c r="BO2061" s="9" t="str">
        <f t="shared" si="3447"/>
        <v/>
      </c>
      <c r="BP2061" s="10" t="str">
        <f t="shared" si="3448"/>
        <v/>
      </c>
      <c r="BQ2061" s="7"/>
      <c r="BS2061" s="250"/>
      <c r="BT2061" s="15"/>
      <c r="BU2061" s="9"/>
      <c r="BV2061" s="9" t="str">
        <f t="shared" si="3449"/>
        <v/>
      </c>
      <c r="BW2061" s="9"/>
      <c r="BX2061" s="9" t="str">
        <f t="shared" si="3450"/>
        <v/>
      </c>
      <c r="BY2061" s="9"/>
      <c r="BZ2061" s="9" t="str">
        <f t="shared" si="3451"/>
        <v/>
      </c>
      <c r="CA2061" s="9"/>
      <c r="CB2061" s="9"/>
      <c r="CC2061" s="9"/>
      <c r="CD2061" s="9" t="str">
        <f t="shared" si="3452"/>
        <v/>
      </c>
      <c r="CE2061" s="10" t="str">
        <f t="shared" si="3453"/>
        <v/>
      </c>
      <c r="CF2061" s="7"/>
      <c r="CH2061" s="15"/>
      <c r="CI2061" s="9"/>
      <c r="CJ2061" s="9" t="str">
        <f t="shared" si="3459"/>
        <v/>
      </c>
      <c r="CK2061" s="9"/>
      <c r="CL2061" s="9" t="str">
        <f t="shared" si="3460"/>
        <v/>
      </c>
      <c r="CM2061" s="9"/>
      <c r="CN2061" s="9" t="str">
        <f t="shared" si="3461"/>
        <v/>
      </c>
      <c r="CO2061" s="9"/>
      <c r="CP2061" s="9"/>
      <c r="CQ2061" s="9"/>
      <c r="CR2061" s="9" t="str">
        <f t="shared" si="3462"/>
        <v/>
      </c>
      <c r="CS2061" s="10" t="str">
        <f t="shared" si="3463"/>
        <v/>
      </c>
      <c r="CT2061" s="7"/>
    </row>
    <row r="2062" spans="1:98" ht="15" customHeight="1">
      <c r="A2062" s="250"/>
      <c r="B2062" s="250"/>
      <c r="C2062" s="13"/>
      <c r="D2062" s="250"/>
      <c r="E2062" s="250"/>
      <c r="G2062" s="14"/>
      <c r="H2062" s="250"/>
      <c r="I2062" s="250"/>
      <c r="J2062" s="33"/>
      <c r="K2062" s="250"/>
      <c r="L2062" s="250"/>
      <c r="M2062" s="250"/>
      <c r="N2062" s="250"/>
      <c r="O2062" s="250"/>
      <c r="P2062" s="250"/>
      <c r="Q2062" s="13"/>
      <c r="R2062" s="250"/>
      <c r="S2062" s="250"/>
      <c r="U2062" s="14"/>
      <c r="V2062" s="250"/>
      <c r="W2062" s="250"/>
      <c r="X2062" s="33"/>
      <c r="Y2062" s="250"/>
      <c r="Z2062" s="250"/>
      <c r="AA2062" s="250"/>
      <c r="AC2062" s="277"/>
      <c r="AD2062" s="250"/>
      <c r="AE2062" s="13"/>
      <c r="AF2062" s="250"/>
      <c r="AG2062" s="250"/>
      <c r="AI2062" s="14"/>
      <c r="AJ2062" s="250"/>
      <c r="AK2062" s="250"/>
      <c r="AL2062" s="33"/>
      <c r="AM2062" s="250"/>
      <c r="AN2062" s="250"/>
      <c r="AO2062" s="250"/>
      <c r="AP2062" s="250"/>
      <c r="AQ2062" s="250"/>
      <c r="AR2062" s="15"/>
      <c r="AS2062" s="9"/>
      <c r="AT2062" s="9" t="str">
        <f t="shared" si="3439"/>
        <v/>
      </c>
      <c r="AU2062" s="9"/>
      <c r="AV2062" s="9" t="str">
        <f t="shared" si="3440"/>
        <v/>
      </c>
      <c r="AW2062" s="9"/>
      <c r="AX2062" s="9" t="str">
        <f t="shared" si="3441"/>
        <v/>
      </c>
      <c r="AY2062" s="9"/>
      <c r="AZ2062" s="62"/>
      <c r="BA2062" s="9"/>
      <c r="BB2062" s="9" t="str">
        <f t="shared" si="3442"/>
        <v/>
      </c>
      <c r="BC2062" s="10" t="str">
        <f t="shared" si="3443"/>
        <v/>
      </c>
      <c r="BE2062" s="250"/>
      <c r="BF2062" s="15"/>
      <c r="BG2062" s="9"/>
      <c r="BH2062" s="9" t="str">
        <f t="shared" si="3444"/>
        <v/>
      </c>
      <c r="BI2062" s="73"/>
      <c r="BJ2062" s="9" t="str">
        <f t="shared" si="3445"/>
        <v/>
      </c>
      <c r="BK2062" s="9"/>
      <c r="BL2062" s="9" t="str">
        <f t="shared" si="3446"/>
        <v/>
      </c>
      <c r="BM2062" s="9"/>
      <c r="BN2062" s="9"/>
      <c r="BO2062" s="9" t="str">
        <f t="shared" si="3447"/>
        <v/>
      </c>
      <c r="BP2062" s="10" t="str">
        <f t="shared" si="3448"/>
        <v/>
      </c>
      <c r="BQ2062" s="7"/>
      <c r="BS2062" s="250"/>
      <c r="BT2062" s="15"/>
      <c r="BU2062" s="9"/>
      <c r="BV2062" s="9" t="str">
        <f t="shared" si="3449"/>
        <v/>
      </c>
      <c r="BW2062" s="9"/>
      <c r="BX2062" s="9" t="str">
        <f t="shared" si="3450"/>
        <v/>
      </c>
      <c r="BY2062" s="9"/>
      <c r="BZ2062" s="9" t="str">
        <f t="shared" si="3451"/>
        <v/>
      </c>
      <c r="CA2062" s="9"/>
      <c r="CB2062" s="9"/>
      <c r="CC2062" s="9"/>
      <c r="CD2062" s="9" t="str">
        <f t="shared" si="3452"/>
        <v/>
      </c>
      <c r="CE2062" s="10" t="str">
        <f t="shared" si="3453"/>
        <v/>
      </c>
      <c r="CF2062" s="7"/>
      <c r="CH2062" s="15"/>
      <c r="CI2062" s="9"/>
      <c r="CJ2062" s="9" t="str">
        <f t="shared" si="3459"/>
        <v/>
      </c>
      <c r="CK2062" s="9"/>
      <c r="CL2062" s="9" t="str">
        <f t="shared" si="3460"/>
        <v/>
      </c>
      <c r="CM2062" s="9"/>
      <c r="CN2062" s="9" t="str">
        <f t="shared" si="3461"/>
        <v/>
      </c>
      <c r="CO2062" s="9"/>
      <c r="CP2062" s="9"/>
      <c r="CQ2062" s="9"/>
      <c r="CR2062" s="9" t="str">
        <f t="shared" si="3462"/>
        <v/>
      </c>
      <c r="CS2062" s="10" t="str">
        <f t="shared" si="3463"/>
        <v/>
      </c>
      <c r="CT2062" s="7"/>
    </row>
    <row r="2063" spans="1:98" ht="15" customHeight="1">
      <c r="A2063" s="250"/>
      <c r="B2063" s="250"/>
      <c r="C2063" s="13"/>
      <c r="D2063" s="250"/>
      <c r="E2063" s="250"/>
      <c r="G2063" s="14"/>
      <c r="H2063" s="250"/>
      <c r="I2063" s="250"/>
      <c r="J2063" s="33"/>
      <c r="K2063" s="250"/>
      <c r="L2063" s="250"/>
      <c r="M2063" s="250"/>
      <c r="N2063" s="250"/>
      <c r="O2063" s="250"/>
      <c r="P2063" s="250"/>
      <c r="Q2063" s="13"/>
      <c r="R2063" s="250"/>
      <c r="S2063" s="250"/>
      <c r="U2063" s="14"/>
      <c r="V2063" s="250"/>
      <c r="W2063" s="250"/>
      <c r="X2063" s="33"/>
      <c r="Y2063" s="250"/>
      <c r="Z2063" s="250"/>
      <c r="AA2063" s="250"/>
      <c r="AC2063" s="277"/>
      <c r="AD2063" s="250"/>
      <c r="AE2063" s="13"/>
      <c r="AF2063" s="250"/>
      <c r="AG2063" s="250"/>
      <c r="AI2063" s="14"/>
      <c r="AJ2063" s="250"/>
      <c r="AK2063" s="250"/>
      <c r="AL2063" s="33"/>
      <c r="AM2063" s="250"/>
      <c r="AN2063" s="250"/>
      <c r="AO2063" s="250"/>
      <c r="AP2063" s="250"/>
      <c r="AQ2063" s="250"/>
      <c r="AR2063" s="15"/>
      <c r="AS2063" s="9"/>
      <c r="AT2063" s="9" t="str">
        <f t="shared" si="3439"/>
        <v/>
      </c>
      <c r="AU2063" s="9"/>
      <c r="AV2063" s="9" t="str">
        <f t="shared" si="3440"/>
        <v/>
      </c>
      <c r="AW2063" s="9"/>
      <c r="AX2063" s="9" t="str">
        <f t="shared" si="3441"/>
        <v/>
      </c>
      <c r="AY2063" s="9"/>
      <c r="AZ2063" s="62"/>
      <c r="BA2063" s="9"/>
      <c r="BB2063" s="9" t="str">
        <f t="shared" si="3442"/>
        <v/>
      </c>
      <c r="BC2063" s="10" t="str">
        <f t="shared" si="3443"/>
        <v/>
      </c>
      <c r="BE2063" s="250"/>
      <c r="BF2063" s="15"/>
      <c r="BG2063" s="9"/>
      <c r="BH2063" s="9" t="str">
        <f t="shared" si="3444"/>
        <v/>
      </c>
      <c r="BI2063" s="73"/>
      <c r="BJ2063" s="9" t="str">
        <f t="shared" si="3445"/>
        <v/>
      </c>
      <c r="BK2063" s="9"/>
      <c r="BL2063" s="9" t="str">
        <f t="shared" si="3446"/>
        <v/>
      </c>
      <c r="BM2063" s="9"/>
      <c r="BN2063" s="9"/>
      <c r="BO2063" s="9" t="str">
        <f t="shared" si="3447"/>
        <v/>
      </c>
      <c r="BP2063" s="10" t="str">
        <f t="shared" si="3448"/>
        <v/>
      </c>
      <c r="BQ2063" s="7"/>
      <c r="BS2063" s="250"/>
      <c r="BT2063" s="15"/>
      <c r="BU2063" s="9"/>
      <c r="BV2063" s="9" t="str">
        <f t="shared" si="3449"/>
        <v/>
      </c>
      <c r="BW2063" s="9"/>
      <c r="BX2063" s="9" t="str">
        <f t="shared" si="3450"/>
        <v/>
      </c>
      <c r="BY2063" s="9"/>
      <c r="BZ2063" s="9" t="str">
        <f t="shared" si="3451"/>
        <v/>
      </c>
      <c r="CA2063" s="9"/>
      <c r="CB2063" s="9"/>
      <c r="CC2063" s="9"/>
      <c r="CD2063" s="9" t="str">
        <f t="shared" si="3452"/>
        <v/>
      </c>
      <c r="CE2063" s="10" t="str">
        <f t="shared" si="3453"/>
        <v/>
      </c>
      <c r="CF2063" s="7"/>
      <c r="CH2063" s="15"/>
      <c r="CI2063" s="9"/>
      <c r="CJ2063" s="9" t="str">
        <f t="shared" si="3459"/>
        <v/>
      </c>
      <c r="CK2063" s="9"/>
      <c r="CL2063" s="9" t="str">
        <f t="shared" si="3460"/>
        <v/>
      </c>
      <c r="CM2063" s="9"/>
      <c r="CN2063" s="9" t="str">
        <f t="shared" si="3461"/>
        <v/>
      </c>
      <c r="CO2063" s="9"/>
      <c r="CP2063" s="9"/>
      <c r="CQ2063" s="9"/>
      <c r="CR2063" s="9" t="str">
        <f t="shared" si="3462"/>
        <v/>
      </c>
      <c r="CS2063" s="10" t="str">
        <f t="shared" si="3463"/>
        <v/>
      </c>
      <c r="CT2063" s="7"/>
    </row>
    <row r="2064" spans="1:98" ht="15" customHeight="1">
      <c r="A2064" s="250"/>
      <c r="B2064" s="250"/>
      <c r="C2064" s="13"/>
      <c r="D2064" s="250"/>
      <c r="E2064" s="250"/>
      <c r="G2064" s="14"/>
      <c r="H2064" s="250"/>
      <c r="I2064" s="250"/>
      <c r="J2064" s="33"/>
      <c r="K2064" s="250"/>
      <c r="L2064" s="250"/>
      <c r="M2064" s="250"/>
      <c r="N2064" s="250"/>
      <c r="O2064" s="250"/>
      <c r="P2064" s="250"/>
      <c r="Q2064" s="13"/>
      <c r="R2064" s="250"/>
      <c r="S2064" s="250"/>
      <c r="U2064" s="14"/>
      <c r="V2064" s="250"/>
      <c r="W2064" s="250"/>
      <c r="X2064" s="33"/>
      <c r="Y2064" s="250"/>
      <c r="Z2064" s="250"/>
      <c r="AA2064" s="250"/>
      <c r="AC2064" s="277"/>
      <c r="AD2064" s="250"/>
      <c r="AE2064" s="13"/>
      <c r="AF2064" s="250"/>
      <c r="AG2064" s="250"/>
      <c r="AI2064" s="14"/>
      <c r="AJ2064" s="250"/>
      <c r="AK2064" s="250"/>
      <c r="AL2064" s="33"/>
      <c r="AM2064" s="250"/>
      <c r="AN2064" s="250"/>
      <c r="AO2064" s="250"/>
      <c r="AP2064" s="250"/>
      <c r="AQ2064" s="250"/>
      <c r="AR2064" s="15"/>
      <c r="AS2064" s="9"/>
      <c r="AT2064" s="9" t="str">
        <f t="shared" si="3439"/>
        <v/>
      </c>
      <c r="AU2064" s="9"/>
      <c r="AV2064" s="9" t="str">
        <f t="shared" si="3440"/>
        <v/>
      </c>
      <c r="AW2064" s="9"/>
      <c r="AX2064" s="9" t="str">
        <f t="shared" si="3441"/>
        <v/>
      </c>
      <c r="AY2064" s="9"/>
      <c r="AZ2064" s="62"/>
      <c r="BA2064" s="9"/>
      <c r="BB2064" s="9" t="str">
        <f t="shared" si="3442"/>
        <v/>
      </c>
      <c r="BC2064" s="10" t="str">
        <f t="shared" si="3443"/>
        <v/>
      </c>
      <c r="BE2064" s="250"/>
      <c r="BF2064" s="15"/>
      <c r="BG2064" s="9"/>
      <c r="BH2064" s="9" t="str">
        <f t="shared" si="3444"/>
        <v/>
      </c>
      <c r="BI2064" s="73"/>
      <c r="BJ2064" s="9" t="str">
        <f t="shared" si="3445"/>
        <v/>
      </c>
      <c r="BK2064" s="9"/>
      <c r="BL2064" s="9" t="str">
        <f t="shared" si="3446"/>
        <v/>
      </c>
      <c r="BM2064" s="9"/>
      <c r="BN2064" s="9"/>
      <c r="BO2064" s="9" t="str">
        <f t="shared" si="3447"/>
        <v/>
      </c>
      <c r="BP2064" s="10" t="str">
        <f t="shared" si="3448"/>
        <v/>
      </c>
      <c r="BQ2064" s="7"/>
      <c r="BS2064" s="250"/>
      <c r="BT2064" s="15"/>
      <c r="BU2064" s="9"/>
      <c r="BV2064" s="9" t="str">
        <f t="shared" si="3449"/>
        <v/>
      </c>
      <c r="BW2064" s="9"/>
      <c r="BX2064" s="9" t="str">
        <f t="shared" si="3450"/>
        <v/>
      </c>
      <c r="BY2064" s="9"/>
      <c r="BZ2064" s="9" t="str">
        <f t="shared" si="3451"/>
        <v/>
      </c>
      <c r="CA2064" s="9"/>
      <c r="CB2064" s="9"/>
      <c r="CC2064" s="9"/>
      <c r="CD2064" s="9" t="str">
        <f t="shared" si="3452"/>
        <v/>
      </c>
      <c r="CE2064" s="10" t="str">
        <f t="shared" si="3453"/>
        <v/>
      </c>
      <c r="CF2064" s="7"/>
      <c r="CH2064" s="15"/>
      <c r="CI2064" s="9"/>
      <c r="CJ2064" s="9" t="str">
        <f t="shared" si="3459"/>
        <v/>
      </c>
      <c r="CK2064" s="9"/>
      <c r="CL2064" s="9" t="str">
        <f t="shared" si="3460"/>
        <v/>
      </c>
      <c r="CM2064" s="9"/>
      <c r="CN2064" s="9" t="str">
        <f t="shared" si="3461"/>
        <v/>
      </c>
      <c r="CO2064" s="9"/>
      <c r="CP2064" s="9"/>
      <c r="CQ2064" s="9"/>
      <c r="CR2064" s="9" t="str">
        <f t="shared" si="3462"/>
        <v/>
      </c>
      <c r="CS2064" s="10" t="str">
        <f t="shared" si="3463"/>
        <v/>
      </c>
      <c r="CT2064" s="7"/>
    </row>
    <row r="2065" spans="1:113" ht="15" customHeight="1">
      <c r="A2065" s="250"/>
      <c r="B2065" s="250"/>
      <c r="C2065" s="13"/>
      <c r="D2065" s="250"/>
      <c r="E2065" s="250"/>
      <c r="G2065" s="14"/>
      <c r="H2065" s="250"/>
      <c r="I2065" s="250"/>
      <c r="J2065" s="33"/>
      <c r="K2065" s="250"/>
      <c r="L2065" s="250"/>
      <c r="M2065" s="250"/>
      <c r="N2065" s="250"/>
      <c r="O2065" s="250"/>
      <c r="P2065" s="250"/>
      <c r="Q2065" s="13"/>
      <c r="R2065" s="250"/>
      <c r="S2065" s="250"/>
      <c r="U2065" s="14"/>
      <c r="V2065" s="250"/>
      <c r="W2065" s="250"/>
      <c r="X2065" s="33"/>
      <c r="Y2065" s="250"/>
      <c r="Z2065" s="250"/>
      <c r="AA2065" s="250"/>
      <c r="AC2065" s="277"/>
      <c r="AD2065" s="250"/>
      <c r="AE2065" s="13"/>
      <c r="AF2065" s="250"/>
      <c r="AG2065" s="250"/>
      <c r="AI2065" s="14"/>
      <c r="AJ2065" s="250"/>
      <c r="AK2065" s="250"/>
      <c r="AL2065" s="33"/>
      <c r="AM2065" s="250"/>
      <c r="AN2065" s="250"/>
      <c r="AO2065" s="250"/>
      <c r="AP2065" s="250"/>
      <c r="AQ2065" s="250"/>
      <c r="AR2065" s="15"/>
      <c r="AS2065" s="9"/>
      <c r="AT2065" s="9" t="str">
        <f t="shared" si="3439"/>
        <v/>
      </c>
      <c r="AU2065" s="9"/>
      <c r="AV2065" s="9" t="str">
        <f t="shared" si="3440"/>
        <v/>
      </c>
      <c r="AW2065" s="9"/>
      <c r="AX2065" s="9" t="str">
        <f t="shared" si="3441"/>
        <v/>
      </c>
      <c r="AY2065" s="9"/>
      <c r="AZ2065" s="62"/>
      <c r="BA2065" s="9"/>
      <c r="BB2065" s="9" t="str">
        <f t="shared" si="3442"/>
        <v/>
      </c>
      <c r="BC2065" s="10" t="str">
        <f t="shared" si="3443"/>
        <v/>
      </c>
      <c r="BE2065" s="250"/>
      <c r="BF2065" s="15"/>
      <c r="BG2065" s="9"/>
      <c r="BH2065" s="9" t="str">
        <f t="shared" si="3444"/>
        <v/>
      </c>
      <c r="BI2065" s="73"/>
      <c r="BJ2065" s="9" t="str">
        <f t="shared" si="3445"/>
        <v/>
      </c>
      <c r="BK2065" s="9"/>
      <c r="BL2065" s="9" t="str">
        <f t="shared" si="3446"/>
        <v/>
      </c>
      <c r="BM2065" s="9"/>
      <c r="BN2065" s="9"/>
      <c r="BO2065" s="9" t="str">
        <f t="shared" si="3447"/>
        <v/>
      </c>
      <c r="BP2065" s="10" t="str">
        <f t="shared" si="3448"/>
        <v/>
      </c>
      <c r="BQ2065" s="7"/>
      <c r="BS2065" s="250"/>
      <c r="BT2065" s="15"/>
      <c r="BU2065" s="9"/>
      <c r="BV2065" s="9" t="str">
        <f t="shared" si="3449"/>
        <v/>
      </c>
      <c r="BW2065" s="9"/>
      <c r="BX2065" s="9" t="str">
        <f t="shared" si="3450"/>
        <v/>
      </c>
      <c r="BY2065" s="9"/>
      <c r="BZ2065" s="9" t="str">
        <f t="shared" si="3451"/>
        <v/>
      </c>
      <c r="CA2065" s="9"/>
      <c r="CB2065" s="9"/>
      <c r="CC2065" s="9"/>
      <c r="CD2065" s="9" t="str">
        <f t="shared" si="3452"/>
        <v/>
      </c>
      <c r="CE2065" s="10" t="str">
        <f t="shared" si="3453"/>
        <v/>
      </c>
      <c r="CF2065" s="7"/>
      <c r="CH2065" s="15"/>
      <c r="CI2065" s="9"/>
      <c r="CJ2065" s="9" t="str">
        <f t="shared" si="3459"/>
        <v/>
      </c>
      <c r="CK2065" s="9"/>
      <c r="CL2065" s="9" t="str">
        <f t="shared" si="3460"/>
        <v/>
      </c>
      <c r="CM2065" s="9"/>
      <c r="CN2065" s="9" t="str">
        <f t="shared" si="3461"/>
        <v/>
      </c>
      <c r="CO2065" s="9"/>
      <c r="CP2065" s="9"/>
      <c r="CQ2065" s="9"/>
      <c r="CR2065" s="9" t="str">
        <f t="shared" si="3462"/>
        <v/>
      </c>
      <c r="CS2065" s="10" t="str">
        <f t="shared" si="3463"/>
        <v/>
      </c>
      <c r="CT2065" s="7"/>
    </row>
    <row r="2066" spans="1:113" ht="15" customHeight="1">
      <c r="A2066" s="250"/>
      <c r="B2066" s="250"/>
      <c r="C2066" s="13"/>
      <c r="D2066" s="250"/>
      <c r="E2066" s="250"/>
      <c r="G2066" s="14"/>
      <c r="H2066" s="250"/>
      <c r="I2066" s="250"/>
      <c r="J2066" s="33"/>
      <c r="K2066" s="250"/>
      <c r="L2066" s="250"/>
      <c r="M2066" s="250"/>
      <c r="N2066" s="250"/>
      <c r="O2066" s="250"/>
      <c r="P2066" s="250"/>
      <c r="Q2066" s="13"/>
      <c r="R2066" s="250"/>
      <c r="S2066" s="250"/>
      <c r="U2066" s="14"/>
      <c r="V2066" s="250"/>
      <c r="W2066" s="250"/>
      <c r="X2066" s="33"/>
      <c r="Y2066" s="250"/>
      <c r="Z2066" s="250"/>
      <c r="AA2066" s="250"/>
      <c r="AC2066" s="277"/>
      <c r="AD2066" s="250"/>
      <c r="AE2066" s="13"/>
      <c r="AF2066" s="250"/>
      <c r="AG2066" s="250"/>
      <c r="AI2066" s="14"/>
      <c r="AJ2066" s="250"/>
      <c r="AK2066" s="250"/>
      <c r="AL2066" s="33"/>
      <c r="AM2066" s="250"/>
      <c r="AN2066" s="250"/>
      <c r="AO2066" s="250"/>
      <c r="AP2066" s="250"/>
      <c r="AQ2066" s="250"/>
      <c r="AR2066" s="15"/>
      <c r="AS2066" s="9"/>
      <c r="AT2066" s="9" t="str">
        <f t="shared" si="3439"/>
        <v/>
      </c>
      <c r="AU2066" s="9"/>
      <c r="AV2066" s="9" t="str">
        <f t="shared" si="3440"/>
        <v/>
      </c>
      <c r="AW2066" s="9"/>
      <c r="AX2066" s="9" t="str">
        <f t="shared" si="3441"/>
        <v/>
      </c>
      <c r="AY2066" s="9"/>
      <c r="AZ2066" s="62"/>
      <c r="BA2066" s="9"/>
      <c r="BB2066" s="9" t="str">
        <f t="shared" si="3442"/>
        <v/>
      </c>
      <c r="BC2066" s="10" t="str">
        <f t="shared" si="3443"/>
        <v/>
      </c>
      <c r="BE2066" s="250"/>
      <c r="BF2066" s="15"/>
      <c r="BG2066" s="9"/>
      <c r="BH2066" s="9" t="str">
        <f t="shared" si="3444"/>
        <v/>
      </c>
      <c r="BI2066" s="73"/>
      <c r="BJ2066" s="9" t="str">
        <f t="shared" si="3445"/>
        <v/>
      </c>
      <c r="BK2066" s="9"/>
      <c r="BL2066" s="9" t="str">
        <f t="shared" si="3446"/>
        <v/>
      </c>
      <c r="BM2066" s="9"/>
      <c r="BN2066" s="9"/>
      <c r="BO2066" s="9" t="str">
        <f t="shared" si="3447"/>
        <v/>
      </c>
      <c r="BP2066" s="10" t="str">
        <f t="shared" si="3448"/>
        <v/>
      </c>
      <c r="BQ2066" s="7"/>
      <c r="BS2066" s="250"/>
      <c r="BT2066" s="15"/>
      <c r="BU2066" s="9"/>
      <c r="BV2066" s="9" t="str">
        <f t="shared" si="3449"/>
        <v/>
      </c>
      <c r="BW2066" s="9"/>
      <c r="BX2066" s="9" t="str">
        <f t="shared" si="3450"/>
        <v/>
      </c>
      <c r="BY2066" s="9"/>
      <c r="BZ2066" s="9" t="str">
        <f t="shared" si="3451"/>
        <v/>
      </c>
      <c r="CA2066" s="9"/>
      <c r="CB2066" s="9"/>
      <c r="CC2066" s="9"/>
      <c r="CD2066" s="9" t="str">
        <f t="shared" si="3452"/>
        <v/>
      </c>
      <c r="CE2066" s="10" t="str">
        <f t="shared" si="3453"/>
        <v/>
      </c>
      <c r="CF2066" s="7"/>
      <c r="CH2066" s="15"/>
      <c r="CI2066" s="9"/>
      <c r="CJ2066" s="9" t="str">
        <f t="shared" si="3459"/>
        <v/>
      </c>
      <c r="CK2066" s="9"/>
      <c r="CL2066" s="9" t="str">
        <f t="shared" si="3460"/>
        <v/>
      </c>
      <c r="CM2066" s="9"/>
      <c r="CN2066" s="9" t="str">
        <f t="shared" si="3461"/>
        <v/>
      </c>
      <c r="CO2066" s="9"/>
      <c r="CP2066" s="9"/>
      <c r="CQ2066" s="9"/>
      <c r="CR2066" s="9" t="str">
        <f t="shared" si="3462"/>
        <v/>
      </c>
      <c r="CS2066" s="10" t="str">
        <f t="shared" si="3463"/>
        <v/>
      </c>
      <c r="CT2066" s="7"/>
    </row>
    <row r="2067" spans="1:113" ht="15" customHeight="1">
      <c r="A2067" s="250"/>
      <c r="B2067" s="250"/>
      <c r="C2067" s="13"/>
      <c r="D2067" s="250"/>
      <c r="E2067" s="250"/>
      <c r="G2067" s="14"/>
      <c r="H2067" s="250"/>
      <c r="I2067" s="250"/>
      <c r="J2067" s="33"/>
      <c r="K2067" s="250"/>
      <c r="L2067" s="250"/>
      <c r="M2067" s="250"/>
      <c r="N2067" s="250"/>
      <c r="O2067" s="250"/>
      <c r="P2067" s="250"/>
      <c r="Q2067" s="13"/>
      <c r="R2067" s="250"/>
      <c r="S2067" s="250"/>
      <c r="U2067" s="14"/>
      <c r="V2067" s="250"/>
      <c r="W2067" s="250"/>
      <c r="X2067" s="33"/>
      <c r="Y2067" s="250"/>
      <c r="Z2067" s="250"/>
      <c r="AA2067" s="250"/>
      <c r="AC2067" s="277"/>
      <c r="AD2067" s="250"/>
      <c r="AE2067" s="13"/>
      <c r="AF2067" s="250"/>
      <c r="AG2067" s="250"/>
      <c r="AI2067" s="14"/>
      <c r="AJ2067" s="250"/>
      <c r="AK2067" s="250"/>
      <c r="AL2067" s="33"/>
      <c r="AM2067" s="250"/>
      <c r="AN2067" s="250"/>
      <c r="AO2067" s="250"/>
      <c r="AP2067" s="250"/>
      <c r="AQ2067" s="250"/>
      <c r="AR2067" s="15"/>
      <c r="AS2067" s="9"/>
      <c r="AT2067" s="9" t="str">
        <f t="shared" si="3439"/>
        <v/>
      </c>
      <c r="AU2067" s="9"/>
      <c r="AV2067" s="9" t="str">
        <f t="shared" si="3440"/>
        <v/>
      </c>
      <c r="AW2067" s="9"/>
      <c r="AX2067" s="9" t="str">
        <f t="shared" si="3441"/>
        <v/>
      </c>
      <c r="AY2067" s="9"/>
      <c r="AZ2067" s="62"/>
      <c r="BA2067" s="9"/>
      <c r="BB2067" s="9" t="str">
        <f t="shared" si="3442"/>
        <v/>
      </c>
      <c r="BC2067" s="10" t="str">
        <f t="shared" si="3443"/>
        <v/>
      </c>
      <c r="BE2067" s="250"/>
      <c r="BF2067" s="15"/>
      <c r="BG2067" s="9"/>
      <c r="BH2067" s="9" t="str">
        <f t="shared" si="3444"/>
        <v/>
      </c>
      <c r="BI2067" s="73"/>
      <c r="BJ2067" s="9" t="str">
        <f t="shared" si="3445"/>
        <v/>
      </c>
      <c r="BK2067" s="9"/>
      <c r="BL2067" s="9" t="str">
        <f t="shared" si="3446"/>
        <v/>
      </c>
      <c r="BM2067" s="9"/>
      <c r="BN2067" s="9"/>
      <c r="BO2067" s="9" t="str">
        <f t="shared" si="3447"/>
        <v/>
      </c>
      <c r="BP2067" s="10" t="str">
        <f t="shared" si="3448"/>
        <v/>
      </c>
      <c r="BQ2067" s="7"/>
      <c r="BS2067" s="250"/>
      <c r="BT2067" s="15"/>
      <c r="BU2067" s="9"/>
      <c r="BV2067" s="9" t="str">
        <f t="shared" si="3449"/>
        <v/>
      </c>
      <c r="BW2067" s="9"/>
      <c r="BX2067" s="9" t="str">
        <f t="shared" si="3450"/>
        <v/>
      </c>
      <c r="BY2067" s="9"/>
      <c r="BZ2067" s="9" t="str">
        <f t="shared" si="3451"/>
        <v/>
      </c>
      <c r="CA2067" s="9"/>
      <c r="CB2067" s="9"/>
      <c r="CC2067" s="9"/>
      <c r="CD2067" s="9" t="str">
        <f t="shared" si="3452"/>
        <v/>
      </c>
      <c r="CE2067" s="10" t="str">
        <f t="shared" si="3453"/>
        <v/>
      </c>
      <c r="CF2067" s="7"/>
      <c r="CH2067" s="15"/>
      <c r="CI2067" s="9"/>
      <c r="CJ2067" s="9" t="str">
        <f t="shared" si="3459"/>
        <v/>
      </c>
      <c r="CK2067" s="9"/>
      <c r="CL2067" s="9" t="str">
        <f t="shared" si="3460"/>
        <v/>
      </c>
      <c r="CM2067" s="9"/>
      <c r="CN2067" s="9" t="str">
        <f t="shared" si="3461"/>
        <v/>
      </c>
      <c r="CO2067" s="9"/>
      <c r="CP2067" s="9"/>
      <c r="CQ2067" s="9"/>
      <c r="CR2067" s="9" t="str">
        <f t="shared" si="3462"/>
        <v/>
      </c>
      <c r="CS2067" s="10" t="str">
        <f t="shared" si="3463"/>
        <v/>
      </c>
      <c r="CT2067" s="7"/>
    </row>
    <row r="2068" spans="1:113" ht="15" customHeight="1">
      <c r="A2068" s="250"/>
      <c r="B2068" s="250"/>
      <c r="C2068" s="13"/>
      <c r="D2068" s="250"/>
      <c r="E2068" s="250"/>
      <c r="G2068" s="14"/>
      <c r="H2068" s="250"/>
      <c r="I2068" s="250"/>
      <c r="J2068" s="33"/>
      <c r="K2068" s="250"/>
      <c r="L2068" s="250"/>
      <c r="M2068" s="250"/>
      <c r="N2068" s="250"/>
      <c r="O2068" s="250"/>
      <c r="P2068" s="250"/>
      <c r="Q2068" s="13"/>
      <c r="R2068" s="250"/>
      <c r="S2068" s="250"/>
      <c r="U2068" s="14"/>
      <c r="V2068" s="250"/>
      <c r="W2068" s="250"/>
      <c r="X2068" s="33"/>
      <c r="Y2068" s="250"/>
      <c r="Z2068" s="250"/>
      <c r="AA2068" s="250"/>
      <c r="AC2068" s="277"/>
      <c r="AD2068" s="250"/>
      <c r="AE2068" s="13"/>
      <c r="AF2068" s="250"/>
      <c r="AG2068" s="250"/>
      <c r="AI2068" s="14"/>
      <c r="AJ2068" s="250"/>
      <c r="AK2068" s="250"/>
      <c r="AL2068" s="33"/>
      <c r="AM2068" s="250"/>
      <c r="AN2068" s="250"/>
      <c r="AO2068" s="250"/>
      <c r="AP2068" s="250"/>
      <c r="AQ2068" s="250"/>
      <c r="AR2068" s="15"/>
      <c r="AS2068" s="9"/>
      <c r="AT2068" s="9" t="str">
        <f t="shared" si="3439"/>
        <v/>
      </c>
      <c r="AU2068" s="9"/>
      <c r="AV2068" s="9" t="str">
        <f t="shared" si="3440"/>
        <v/>
      </c>
      <c r="AW2068" s="9"/>
      <c r="AX2068" s="9" t="str">
        <f t="shared" si="3441"/>
        <v/>
      </c>
      <c r="AY2068" s="9"/>
      <c r="AZ2068" s="62"/>
      <c r="BA2068" s="9"/>
      <c r="BB2068" s="9" t="str">
        <f t="shared" si="3442"/>
        <v/>
      </c>
      <c r="BC2068" s="10" t="str">
        <f t="shared" si="3443"/>
        <v/>
      </c>
      <c r="BE2068" s="250"/>
      <c r="BF2068" s="15"/>
      <c r="BG2068" s="9"/>
      <c r="BH2068" s="9" t="str">
        <f t="shared" si="3444"/>
        <v/>
      </c>
      <c r="BI2068" s="73"/>
      <c r="BJ2068" s="9" t="str">
        <f t="shared" si="3445"/>
        <v/>
      </c>
      <c r="BK2068" s="9"/>
      <c r="BL2068" s="9" t="str">
        <f t="shared" si="3446"/>
        <v/>
      </c>
      <c r="BM2068" s="9"/>
      <c r="BN2068" s="9"/>
      <c r="BO2068" s="9" t="str">
        <f t="shared" si="3447"/>
        <v/>
      </c>
      <c r="BP2068" s="10" t="str">
        <f t="shared" si="3448"/>
        <v/>
      </c>
      <c r="BQ2068" s="7"/>
      <c r="BS2068" s="250"/>
      <c r="BT2068" s="15"/>
      <c r="BU2068" s="9"/>
      <c r="BV2068" s="9" t="str">
        <f t="shared" si="3449"/>
        <v/>
      </c>
      <c r="BW2068" s="9"/>
      <c r="BX2068" s="9" t="str">
        <f t="shared" si="3450"/>
        <v/>
      </c>
      <c r="BY2068" s="9"/>
      <c r="BZ2068" s="9" t="str">
        <f t="shared" si="3451"/>
        <v/>
      </c>
      <c r="CA2068" s="9"/>
      <c r="CB2068" s="9"/>
      <c r="CC2068" s="9"/>
      <c r="CD2068" s="9" t="str">
        <f t="shared" si="3452"/>
        <v/>
      </c>
      <c r="CE2068" s="10" t="str">
        <f t="shared" si="3453"/>
        <v/>
      </c>
      <c r="CF2068" s="7"/>
      <c r="CH2068" s="15"/>
      <c r="CI2068" s="9"/>
      <c r="CJ2068" s="9" t="str">
        <f t="shared" si="3459"/>
        <v/>
      </c>
      <c r="CK2068" s="9"/>
      <c r="CL2068" s="9" t="str">
        <f t="shared" si="3460"/>
        <v/>
      </c>
      <c r="CM2068" s="9"/>
      <c r="CN2068" s="9" t="str">
        <f t="shared" si="3461"/>
        <v/>
      </c>
      <c r="CO2068" s="9"/>
      <c r="CP2068" s="9"/>
      <c r="CQ2068" s="9"/>
      <c r="CR2068" s="9" t="str">
        <f t="shared" si="3462"/>
        <v/>
      </c>
      <c r="CS2068" s="10" t="str">
        <f t="shared" si="3463"/>
        <v/>
      </c>
      <c r="CT2068" s="7"/>
    </row>
    <row r="2069" spans="1:113" ht="15" customHeight="1">
      <c r="A2069" s="250"/>
      <c r="B2069" s="250"/>
      <c r="C2069" s="13"/>
      <c r="D2069" s="250"/>
      <c r="E2069" s="250"/>
      <c r="G2069" s="14"/>
      <c r="H2069" s="250"/>
      <c r="I2069" s="250"/>
      <c r="J2069" s="33"/>
      <c r="K2069" s="250"/>
      <c r="L2069" s="250"/>
      <c r="M2069" s="250"/>
      <c r="N2069" s="250"/>
      <c r="O2069" s="250"/>
      <c r="P2069" s="250"/>
      <c r="Q2069" s="13"/>
      <c r="R2069" s="250"/>
      <c r="S2069" s="250"/>
      <c r="U2069" s="14"/>
      <c r="V2069" s="250"/>
      <c r="W2069" s="250"/>
      <c r="X2069" s="33"/>
      <c r="Y2069" s="250"/>
      <c r="Z2069" s="250"/>
      <c r="AA2069" s="250"/>
      <c r="AC2069" s="277"/>
      <c r="AD2069" s="250"/>
      <c r="AE2069" s="13"/>
      <c r="AF2069" s="250"/>
      <c r="AG2069" s="250"/>
      <c r="AI2069" s="14"/>
      <c r="AJ2069" s="250"/>
      <c r="AK2069" s="250"/>
      <c r="AL2069" s="33"/>
      <c r="AM2069" s="250"/>
      <c r="AN2069" s="250"/>
      <c r="AO2069" s="250"/>
      <c r="AP2069" s="250"/>
      <c r="AQ2069" s="250"/>
      <c r="AR2069" s="15"/>
      <c r="AS2069" s="9"/>
      <c r="AT2069" s="9" t="str">
        <f t="shared" si="3439"/>
        <v/>
      </c>
      <c r="AU2069" s="9"/>
      <c r="AV2069" s="9" t="str">
        <f t="shared" si="3440"/>
        <v/>
      </c>
      <c r="AW2069" s="9"/>
      <c r="AX2069" s="9" t="str">
        <f t="shared" si="3441"/>
        <v/>
      </c>
      <c r="AY2069" s="9"/>
      <c r="AZ2069" s="62"/>
      <c r="BA2069" s="9"/>
      <c r="BB2069" s="9" t="str">
        <f t="shared" si="3442"/>
        <v/>
      </c>
      <c r="BC2069" s="10" t="str">
        <f t="shared" si="3443"/>
        <v/>
      </c>
      <c r="BE2069" s="250"/>
      <c r="BF2069" s="15"/>
      <c r="BG2069" s="9"/>
      <c r="BH2069" s="9" t="str">
        <f t="shared" si="3444"/>
        <v/>
      </c>
      <c r="BI2069" s="73"/>
      <c r="BJ2069" s="9" t="str">
        <f t="shared" si="3445"/>
        <v/>
      </c>
      <c r="BK2069" s="9"/>
      <c r="BL2069" s="9" t="str">
        <f t="shared" si="3446"/>
        <v/>
      </c>
      <c r="BM2069" s="9"/>
      <c r="BN2069" s="9"/>
      <c r="BO2069" s="9" t="str">
        <f t="shared" si="3447"/>
        <v/>
      </c>
      <c r="BP2069" s="10" t="str">
        <f t="shared" si="3448"/>
        <v/>
      </c>
      <c r="BQ2069" s="7"/>
      <c r="BS2069" s="250"/>
      <c r="BT2069" s="15"/>
      <c r="BU2069" s="9"/>
      <c r="BV2069" s="9" t="str">
        <f t="shared" si="3449"/>
        <v/>
      </c>
      <c r="BW2069" s="9"/>
      <c r="BX2069" s="9" t="str">
        <f t="shared" si="3450"/>
        <v/>
      </c>
      <c r="BY2069" s="9"/>
      <c r="BZ2069" s="9" t="str">
        <f t="shared" si="3451"/>
        <v/>
      </c>
      <c r="CA2069" s="9"/>
      <c r="CB2069" s="9"/>
      <c r="CC2069" s="9"/>
      <c r="CD2069" s="9" t="str">
        <f t="shared" si="3452"/>
        <v/>
      </c>
      <c r="CE2069" s="10" t="str">
        <f t="shared" si="3453"/>
        <v/>
      </c>
      <c r="CF2069" s="7"/>
      <c r="CH2069" s="15"/>
      <c r="CI2069" s="9"/>
      <c r="CJ2069" s="9" t="str">
        <f t="shared" si="3459"/>
        <v/>
      </c>
      <c r="CK2069" s="9"/>
      <c r="CL2069" s="9" t="str">
        <f t="shared" si="3460"/>
        <v/>
      </c>
      <c r="CM2069" s="9"/>
      <c r="CN2069" s="9" t="str">
        <f t="shared" si="3461"/>
        <v/>
      </c>
      <c r="CO2069" s="9"/>
      <c r="CP2069" s="9"/>
      <c r="CQ2069" s="9"/>
      <c r="CR2069" s="9" t="str">
        <f t="shared" si="3462"/>
        <v/>
      </c>
      <c r="CS2069" s="10" t="str">
        <f t="shared" si="3463"/>
        <v/>
      </c>
      <c r="CT2069" s="7"/>
    </row>
    <row r="2070" spans="1:113" ht="15" customHeight="1">
      <c r="A2070" s="250"/>
      <c r="B2070" s="250"/>
      <c r="C2070" s="13"/>
      <c r="D2070" s="250"/>
      <c r="E2070" s="250"/>
      <c r="G2070" s="14"/>
      <c r="H2070" s="250"/>
      <c r="I2070" s="250"/>
      <c r="J2070" s="33"/>
      <c r="K2070" s="250"/>
      <c r="L2070" s="250"/>
      <c r="M2070" s="250"/>
      <c r="N2070" s="250"/>
      <c r="O2070" s="250"/>
      <c r="P2070" s="250"/>
      <c r="Q2070" s="13"/>
      <c r="R2070" s="250"/>
      <c r="S2070" s="250"/>
      <c r="U2070" s="14"/>
      <c r="V2070" s="250"/>
      <c r="W2070" s="250"/>
      <c r="X2070" s="33"/>
      <c r="Y2070" s="250"/>
      <c r="Z2070" s="250"/>
      <c r="AA2070" s="250"/>
      <c r="AC2070" s="277"/>
      <c r="AD2070" s="250"/>
      <c r="AE2070" s="13"/>
      <c r="AF2070" s="250"/>
      <c r="AG2070" s="250"/>
      <c r="AI2070" s="14"/>
      <c r="AJ2070" s="250"/>
      <c r="AK2070" s="250"/>
      <c r="AL2070" s="33"/>
      <c r="AM2070" s="250"/>
      <c r="AN2070" s="250"/>
      <c r="AO2070" s="250"/>
      <c r="AP2070" s="250"/>
      <c r="AQ2070" s="250"/>
      <c r="AR2070" s="15"/>
      <c r="AS2070" s="9"/>
      <c r="AT2070" s="9" t="str">
        <f t="shared" si="3439"/>
        <v/>
      </c>
      <c r="AU2070" s="9"/>
      <c r="AV2070" s="9" t="str">
        <f t="shared" si="3440"/>
        <v/>
      </c>
      <c r="AW2070" s="9"/>
      <c r="AX2070" s="9" t="str">
        <f t="shared" si="3441"/>
        <v/>
      </c>
      <c r="AY2070" s="9"/>
      <c r="AZ2070" s="62"/>
      <c r="BA2070" s="9"/>
      <c r="BB2070" s="9" t="str">
        <f t="shared" si="3442"/>
        <v/>
      </c>
      <c r="BC2070" s="10" t="str">
        <f t="shared" si="3443"/>
        <v/>
      </c>
      <c r="BE2070" s="250"/>
      <c r="BF2070" s="15"/>
      <c r="BG2070" s="9"/>
      <c r="BH2070" s="9" t="str">
        <f t="shared" si="3444"/>
        <v/>
      </c>
      <c r="BI2070" s="73"/>
      <c r="BJ2070" s="9" t="str">
        <f t="shared" si="3445"/>
        <v/>
      </c>
      <c r="BK2070" s="9"/>
      <c r="BL2070" s="9" t="str">
        <f t="shared" si="3446"/>
        <v/>
      </c>
      <c r="BM2070" s="9"/>
      <c r="BN2070" s="9"/>
      <c r="BO2070" s="9" t="str">
        <f t="shared" si="3447"/>
        <v/>
      </c>
      <c r="BP2070" s="10" t="str">
        <f t="shared" si="3448"/>
        <v/>
      </c>
      <c r="BQ2070" s="7"/>
      <c r="BS2070" s="250"/>
      <c r="BT2070" s="15"/>
      <c r="BU2070" s="9"/>
      <c r="BV2070" s="9" t="str">
        <f t="shared" si="3449"/>
        <v/>
      </c>
      <c r="BW2070" s="9"/>
      <c r="BX2070" s="9" t="str">
        <f t="shared" si="3450"/>
        <v/>
      </c>
      <c r="BY2070" s="9"/>
      <c r="BZ2070" s="9" t="str">
        <f t="shared" si="3451"/>
        <v/>
      </c>
      <c r="CA2070" s="9"/>
      <c r="CB2070" s="9"/>
      <c r="CC2070" s="9"/>
      <c r="CD2070" s="9" t="str">
        <f t="shared" si="3452"/>
        <v/>
      </c>
      <c r="CE2070" s="10" t="str">
        <f t="shared" si="3453"/>
        <v/>
      </c>
      <c r="CF2070" s="7"/>
      <c r="CH2070" s="15"/>
      <c r="CI2070" s="9"/>
      <c r="CJ2070" s="9" t="str">
        <f t="shared" si="3459"/>
        <v/>
      </c>
      <c r="CK2070" s="9"/>
      <c r="CL2070" s="9" t="str">
        <f t="shared" si="3460"/>
        <v/>
      </c>
      <c r="CM2070" s="9"/>
      <c r="CN2070" s="9" t="str">
        <f t="shared" si="3461"/>
        <v/>
      </c>
      <c r="CO2070" s="9"/>
      <c r="CP2070" s="9"/>
      <c r="CQ2070" s="9"/>
      <c r="CR2070" s="9" t="str">
        <f t="shared" si="3462"/>
        <v/>
      </c>
      <c r="CS2070" s="10" t="str">
        <f t="shared" si="3463"/>
        <v/>
      </c>
      <c r="CT2070" s="7"/>
    </row>
    <row r="2071" spans="1:113" ht="15" customHeight="1">
      <c r="A2071" s="250"/>
      <c r="B2071" s="250"/>
      <c r="C2071" s="13"/>
      <c r="D2071" s="250"/>
      <c r="E2071" s="250"/>
      <c r="G2071" s="14"/>
      <c r="H2071" s="250"/>
      <c r="I2071" s="250"/>
      <c r="J2071" s="33"/>
      <c r="K2071" s="250"/>
      <c r="L2071" s="250"/>
      <c r="M2071" s="250"/>
      <c r="N2071" s="250"/>
      <c r="O2071" s="250"/>
      <c r="P2071" s="250"/>
      <c r="Q2071" s="13"/>
      <c r="R2071" s="250"/>
      <c r="S2071" s="250"/>
      <c r="U2071" s="14"/>
      <c r="V2071" s="250"/>
      <c r="W2071" s="250"/>
      <c r="X2071" s="33"/>
      <c r="Y2071" s="250"/>
      <c r="Z2071" s="250"/>
      <c r="AA2071" s="250"/>
      <c r="AC2071" s="277"/>
      <c r="AD2071" s="250"/>
      <c r="AE2071" s="13"/>
      <c r="AF2071" s="250"/>
      <c r="AG2071" s="250"/>
      <c r="AI2071" s="14"/>
      <c r="AJ2071" s="250"/>
      <c r="AK2071" s="250"/>
      <c r="AL2071" s="33"/>
      <c r="AM2071" s="250"/>
      <c r="AN2071" s="250"/>
      <c r="AO2071" s="250"/>
      <c r="AP2071" s="250"/>
      <c r="AQ2071" s="250"/>
      <c r="AR2071" s="15"/>
      <c r="AS2071" s="9"/>
      <c r="AT2071" s="9" t="str">
        <f t="shared" si="3439"/>
        <v/>
      </c>
      <c r="AU2071" s="9"/>
      <c r="AV2071" s="9" t="str">
        <f t="shared" si="3440"/>
        <v/>
      </c>
      <c r="AW2071" s="9"/>
      <c r="AX2071" s="9" t="str">
        <f t="shared" si="3441"/>
        <v/>
      </c>
      <c r="AY2071" s="9"/>
      <c r="AZ2071" s="62"/>
      <c r="BA2071" s="9"/>
      <c r="BB2071" s="9" t="str">
        <f t="shared" si="3442"/>
        <v/>
      </c>
      <c r="BC2071" s="10" t="str">
        <f t="shared" si="3443"/>
        <v/>
      </c>
      <c r="BE2071" s="250"/>
      <c r="BF2071" s="15"/>
      <c r="BG2071" s="9"/>
      <c r="BH2071" s="9" t="str">
        <f t="shared" si="3444"/>
        <v/>
      </c>
      <c r="BI2071" s="73"/>
      <c r="BJ2071" s="9" t="str">
        <f t="shared" si="3445"/>
        <v/>
      </c>
      <c r="BK2071" s="9"/>
      <c r="BL2071" s="9" t="str">
        <f t="shared" si="3446"/>
        <v/>
      </c>
      <c r="BM2071" s="9"/>
      <c r="BN2071" s="9"/>
      <c r="BO2071" s="9" t="str">
        <f t="shared" si="3447"/>
        <v/>
      </c>
      <c r="BP2071" s="10" t="str">
        <f t="shared" si="3448"/>
        <v/>
      </c>
      <c r="BQ2071" s="7"/>
      <c r="BS2071" s="250"/>
      <c r="BT2071" s="15"/>
      <c r="BU2071" s="9"/>
      <c r="BV2071" s="9" t="str">
        <f t="shared" si="3449"/>
        <v/>
      </c>
      <c r="BW2071" s="9"/>
      <c r="BX2071" s="9" t="str">
        <f t="shared" si="3450"/>
        <v/>
      </c>
      <c r="BY2071" s="9"/>
      <c r="BZ2071" s="9" t="str">
        <f t="shared" si="3451"/>
        <v/>
      </c>
      <c r="CA2071" s="9"/>
      <c r="CB2071" s="9"/>
      <c r="CC2071" s="9"/>
      <c r="CD2071" s="9" t="str">
        <f t="shared" si="3452"/>
        <v/>
      </c>
      <c r="CE2071" s="10" t="str">
        <f t="shared" si="3453"/>
        <v/>
      </c>
      <c r="CF2071" s="7"/>
      <c r="CH2071" s="15"/>
      <c r="CI2071" s="9"/>
      <c r="CJ2071" s="9" t="str">
        <f t="shared" si="3459"/>
        <v/>
      </c>
      <c r="CK2071" s="9"/>
      <c r="CL2071" s="9" t="str">
        <f t="shared" si="3460"/>
        <v/>
      </c>
      <c r="CM2071" s="9"/>
      <c r="CN2071" s="9" t="str">
        <f t="shared" si="3461"/>
        <v/>
      </c>
      <c r="CO2071" s="9"/>
      <c r="CP2071" s="9"/>
      <c r="CQ2071" s="9"/>
      <c r="CR2071" s="9" t="str">
        <f t="shared" si="3462"/>
        <v/>
      </c>
      <c r="CS2071" s="10" t="str">
        <f t="shared" si="3463"/>
        <v/>
      </c>
      <c r="CT2071" s="7"/>
    </row>
    <row r="2072" spans="1:113" ht="15" customHeight="1">
      <c r="A2072" s="250"/>
      <c r="B2072" s="250"/>
      <c r="C2072" s="13"/>
      <c r="D2072" s="250"/>
      <c r="E2072" s="250"/>
      <c r="G2072" s="14"/>
      <c r="H2072" s="250"/>
      <c r="I2072" s="250"/>
      <c r="J2072" s="33"/>
      <c r="K2072" s="250"/>
      <c r="L2072" s="250"/>
      <c r="M2072" s="250"/>
      <c r="N2072" s="250"/>
      <c r="O2072" s="250"/>
      <c r="P2072" s="250"/>
      <c r="Q2072" s="13"/>
      <c r="R2072" s="250"/>
      <c r="S2072" s="250"/>
      <c r="U2072" s="14"/>
      <c r="V2072" s="250"/>
      <c r="W2072" s="250"/>
      <c r="X2072" s="33"/>
      <c r="Y2072" s="250"/>
      <c r="Z2072" s="250"/>
      <c r="AA2072" s="250"/>
      <c r="AC2072" s="277"/>
      <c r="AD2072" s="250"/>
      <c r="AE2072" s="13"/>
      <c r="AF2072" s="250"/>
      <c r="AG2072" s="250"/>
      <c r="AI2072" s="14"/>
      <c r="AJ2072" s="250"/>
      <c r="AK2072" s="250"/>
      <c r="AL2072" s="33"/>
      <c r="AM2072" s="250"/>
      <c r="AN2072" s="250"/>
      <c r="AO2072" s="250"/>
      <c r="AP2072" s="250"/>
      <c r="AQ2072" s="250"/>
      <c r="AR2072" s="15"/>
      <c r="AS2072" s="9"/>
      <c r="AT2072" s="9" t="str">
        <f t="shared" si="3439"/>
        <v/>
      </c>
      <c r="AU2072" s="9"/>
      <c r="AV2072" s="9" t="str">
        <f t="shared" si="3440"/>
        <v/>
      </c>
      <c r="AW2072" s="9"/>
      <c r="AX2072" s="9" t="str">
        <f t="shared" si="3441"/>
        <v/>
      </c>
      <c r="AY2072" s="9"/>
      <c r="AZ2072" s="62"/>
      <c r="BA2072" s="9"/>
      <c r="BB2072" s="9" t="str">
        <f t="shared" si="3442"/>
        <v/>
      </c>
      <c r="BC2072" s="10" t="str">
        <f t="shared" si="3443"/>
        <v/>
      </c>
      <c r="BE2072" s="250"/>
      <c r="BF2072" s="15"/>
      <c r="BG2072" s="9"/>
      <c r="BH2072" s="9" t="str">
        <f t="shared" si="3444"/>
        <v/>
      </c>
      <c r="BI2072" s="73"/>
      <c r="BJ2072" s="9" t="str">
        <f t="shared" si="3445"/>
        <v/>
      </c>
      <c r="BK2072" s="9"/>
      <c r="BL2072" s="9" t="str">
        <f t="shared" si="3446"/>
        <v/>
      </c>
      <c r="BM2072" s="9"/>
      <c r="BN2072" s="9"/>
      <c r="BO2072" s="9" t="str">
        <f t="shared" si="3447"/>
        <v/>
      </c>
      <c r="BP2072" s="10" t="str">
        <f t="shared" si="3448"/>
        <v/>
      </c>
      <c r="BQ2072" s="7"/>
      <c r="BS2072" s="250"/>
      <c r="BT2072" s="15"/>
      <c r="BU2072" s="9"/>
      <c r="BV2072" s="9" t="str">
        <f t="shared" si="3449"/>
        <v/>
      </c>
      <c r="BW2072" s="9"/>
      <c r="BX2072" s="9" t="str">
        <f t="shared" si="3450"/>
        <v/>
      </c>
      <c r="BY2072" s="9"/>
      <c r="BZ2072" s="9" t="str">
        <f t="shared" si="3451"/>
        <v/>
      </c>
      <c r="CA2072" s="9"/>
      <c r="CB2072" s="9"/>
      <c r="CC2072" s="9"/>
      <c r="CD2072" s="9" t="str">
        <f t="shared" si="3452"/>
        <v/>
      </c>
      <c r="CE2072" s="10" t="str">
        <f t="shared" si="3453"/>
        <v/>
      </c>
      <c r="CF2072" s="7"/>
      <c r="CH2072" s="15"/>
      <c r="CI2072" s="9"/>
      <c r="CJ2072" s="9" t="str">
        <f t="shared" si="3459"/>
        <v/>
      </c>
      <c r="CK2072" s="9"/>
      <c r="CL2072" s="9" t="str">
        <f t="shared" si="3460"/>
        <v/>
      </c>
      <c r="CM2072" s="9"/>
      <c r="CN2072" s="9" t="str">
        <f t="shared" si="3461"/>
        <v/>
      </c>
      <c r="CO2072" s="9"/>
      <c r="CP2072" s="9"/>
      <c r="CQ2072" s="9"/>
      <c r="CR2072" s="9" t="str">
        <f t="shared" si="3462"/>
        <v/>
      </c>
      <c r="CS2072" s="10" t="str">
        <f t="shared" si="3463"/>
        <v/>
      </c>
      <c r="CT2072" s="7"/>
    </row>
    <row r="2073" spans="1:113" ht="15" customHeight="1">
      <c r="A2073" s="250"/>
      <c r="B2073" s="250"/>
      <c r="C2073" s="13"/>
      <c r="D2073" s="250"/>
      <c r="E2073" s="250"/>
      <c r="G2073" s="14"/>
      <c r="H2073" s="250"/>
      <c r="I2073" s="250"/>
      <c r="J2073" s="33"/>
      <c r="K2073" s="250"/>
      <c r="L2073" s="250"/>
      <c r="M2073" s="250"/>
      <c r="N2073" s="250"/>
      <c r="O2073" s="250"/>
      <c r="P2073" s="250"/>
      <c r="Q2073" s="13"/>
      <c r="R2073" s="250"/>
      <c r="S2073" s="250"/>
      <c r="U2073" s="14"/>
      <c r="V2073" s="250"/>
      <c r="W2073" s="250"/>
      <c r="X2073" s="33"/>
      <c r="Y2073" s="250"/>
      <c r="Z2073" s="250"/>
      <c r="AA2073" s="250"/>
      <c r="AC2073" s="277"/>
      <c r="AD2073" s="250"/>
      <c r="AE2073" s="13"/>
      <c r="AF2073" s="250"/>
      <c r="AG2073" s="250"/>
      <c r="AI2073" s="14"/>
      <c r="AJ2073" s="250"/>
      <c r="AK2073" s="250"/>
      <c r="AL2073" s="33"/>
      <c r="AM2073" s="250"/>
      <c r="AN2073" s="250"/>
      <c r="AO2073" s="250"/>
      <c r="AP2073" s="250"/>
      <c r="AQ2073" s="250"/>
      <c r="AR2073" s="15"/>
      <c r="AS2073" s="9"/>
      <c r="AT2073" s="9" t="str">
        <f t="shared" si="3439"/>
        <v/>
      </c>
      <c r="AU2073" s="9"/>
      <c r="AV2073" s="9" t="str">
        <f t="shared" si="3440"/>
        <v/>
      </c>
      <c r="AW2073" s="9"/>
      <c r="AX2073" s="9" t="str">
        <f t="shared" si="3441"/>
        <v/>
      </c>
      <c r="AY2073" s="9"/>
      <c r="AZ2073" s="62"/>
      <c r="BA2073" s="9"/>
      <c r="BB2073" s="9" t="str">
        <f t="shared" si="3442"/>
        <v/>
      </c>
      <c r="BC2073" s="10" t="str">
        <f t="shared" si="3443"/>
        <v/>
      </c>
      <c r="BE2073" s="250"/>
      <c r="BF2073" s="15"/>
      <c r="BG2073" s="9"/>
      <c r="BH2073" s="9" t="str">
        <f t="shared" si="3444"/>
        <v/>
      </c>
      <c r="BI2073" s="73"/>
      <c r="BJ2073" s="9" t="str">
        <f t="shared" si="3445"/>
        <v/>
      </c>
      <c r="BK2073" s="9"/>
      <c r="BL2073" s="9" t="str">
        <f t="shared" si="3446"/>
        <v/>
      </c>
      <c r="BM2073" s="9"/>
      <c r="BN2073" s="9"/>
      <c r="BO2073" s="9" t="str">
        <f t="shared" si="3447"/>
        <v/>
      </c>
      <c r="BP2073" s="10" t="str">
        <f t="shared" si="3448"/>
        <v/>
      </c>
      <c r="BQ2073" s="7"/>
      <c r="BS2073" s="250"/>
      <c r="BT2073" s="15"/>
      <c r="BU2073" s="9"/>
      <c r="BV2073" s="9" t="str">
        <f t="shared" si="3449"/>
        <v/>
      </c>
      <c r="BW2073" s="9"/>
      <c r="BX2073" s="9" t="str">
        <f t="shared" si="3450"/>
        <v/>
      </c>
      <c r="BY2073" s="9"/>
      <c r="BZ2073" s="9" t="str">
        <f t="shared" si="3451"/>
        <v/>
      </c>
      <c r="CA2073" s="9"/>
      <c r="CB2073" s="9"/>
      <c r="CC2073" s="9"/>
      <c r="CD2073" s="9" t="str">
        <f t="shared" si="3452"/>
        <v/>
      </c>
      <c r="CE2073" s="10" t="str">
        <f t="shared" si="3453"/>
        <v/>
      </c>
      <c r="CF2073" s="7"/>
      <c r="CH2073" s="15"/>
      <c r="CI2073" s="9"/>
      <c r="CJ2073" s="9" t="str">
        <f t="shared" si="3459"/>
        <v/>
      </c>
      <c r="CK2073" s="9"/>
      <c r="CL2073" s="9" t="str">
        <f t="shared" si="3460"/>
        <v/>
      </c>
      <c r="CM2073" s="9"/>
      <c r="CN2073" s="9" t="str">
        <f t="shared" si="3461"/>
        <v/>
      </c>
      <c r="CO2073" s="9"/>
      <c r="CP2073" s="9"/>
      <c r="CQ2073" s="9"/>
      <c r="CR2073" s="9" t="str">
        <f t="shared" si="3462"/>
        <v/>
      </c>
      <c r="CS2073" s="10" t="str">
        <f t="shared" si="3463"/>
        <v/>
      </c>
      <c r="CT2073" s="7"/>
    </row>
    <row r="2074" spans="1:113" ht="15" customHeight="1">
      <c r="A2074" s="250"/>
      <c r="B2074" s="250"/>
      <c r="C2074" s="13"/>
      <c r="D2074" s="250"/>
      <c r="E2074" s="250"/>
      <c r="G2074" s="14"/>
      <c r="H2074" s="250"/>
      <c r="I2074" s="250"/>
      <c r="J2074" s="33"/>
      <c r="K2074" s="250"/>
      <c r="L2074" s="250"/>
      <c r="M2074" s="250"/>
      <c r="N2074" s="250"/>
      <c r="O2074" s="250"/>
      <c r="P2074" s="250"/>
      <c r="Q2074" s="13"/>
      <c r="R2074" s="250"/>
      <c r="S2074" s="250"/>
      <c r="U2074" s="14"/>
      <c r="V2074" s="250"/>
      <c r="W2074" s="250"/>
      <c r="X2074" s="33"/>
      <c r="Y2074" s="250"/>
      <c r="Z2074" s="250"/>
      <c r="AA2074" s="250"/>
      <c r="AC2074" s="277"/>
      <c r="AD2074" s="250"/>
      <c r="AE2074" s="13"/>
      <c r="AF2074" s="250"/>
      <c r="AG2074" s="250"/>
      <c r="AI2074" s="14"/>
      <c r="AJ2074" s="250"/>
      <c r="AK2074" s="250"/>
      <c r="AL2074" s="33"/>
      <c r="AM2074" s="250"/>
      <c r="AN2074" s="250"/>
      <c r="AO2074" s="250"/>
      <c r="AP2074" s="250"/>
      <c r="AQ2074" s="250"/>
      <c r="AR2074" s="15"/>
      <c r="AS2074" s="9"/>
      <c r="AT2074" s="9" t="str">
        <f t="shared" si="3439"/>
        <v/>
      </c>
      <c r="AU2074" s="9"/>
      <c r="AV2074" s="9" t="str">
        <f t="shared" si="3440"/>
        <v/>
      </c>
      <c r="AW2074" s="9"/>
      <c r="AX2074" s="9" t="str">
        <f t="shared" si="3441"/>
        <v/>
      </c>
      <c r="AY2074" s="9"/>
      <c r="AZ2074" s="62"/>
      <c r="BA2074" s="9"/>
      <c r="BB2074" s="9" t="str">
        <f t="shared" si="3442"/>
        <v/>
      </c>
      <c r="BC2074" s="10" t="str">
        <f t="shared" si="3443"/>
        <v/>
      </c>
      <c r="BD2074" s="7"/>
      <c r="BE2074" s="250"/>
      <c r="BF2074" s="15"/>
      <c r="BG2074" s="9"/>
      <c r="BH2074" s="9" t="str">
        <f t="shared" si="3444"/>
        <v/>
      </c>
      <c r="BI2074" s="73"/>
      <c r="BJ2074" s="9" t="str">
        <f t="shared" si="3445"/>
        <v/>
      </c>
      <c r="BK2074" s="9"/>
      <c r="BL2074" s="9" t="str">
        <f t="shared" si="3446"/>
        <v/>
      </c>
      <c r="BM2074" s="9"/>
      <c r="BN2074" s="9"/>
      <c r="BO2074" s="9" t="str">
        <f t="shared" si="3447"/>
        <v/>
      </c>
      <c r="BP2074" s="10" t="str">
        <f t="shared" si="3448"/>
        <v/>
      </c>
      <c r="BQ2074" s="7"/>
      <c r="BS2074" s="250"/>
      <c r="BT2074" s="15"/>
      <c r="BU2074" s="9"/>
      <c r="BV2074" s="9" t="str">
        <f t="shared" si="3449"/>
        <v/>
      </c>
      <c r="BW2074" s="9"/>
      <c r="BX2074" s="9" t="str">
        <f t="shared" si="3450"/>
        <v/>
      </c>
      <c r="BY2074" s="9"/>
      <c r="BZ2074" s="9" t="str">
        <f t="shared" si="3451"/>
        <v/>
      </c>
      <c r="CA2074" s="9"/>
      <c r="CB2074" s="9"/>
      <c r="CC2074" s="9"/>
      <c r="CD2074" s="9" t="str">
        <f t="shared" si="3452"/>
        <v/>
      </c>
      <c r="CE2074" s="10" t="str">
        <f t="shared" si="3453"/>
        <v/>
      </c>
      <c r="CF2074" s="7"/>
      <c r="CH2074" s="15"/>
      <c r="CI2074" s="9"/>
      <c r="CJ2074" s="9" t="str">
        <f t="shared" si="3459"/>
        <v/>
      </c>
      <c r="CK2074" s="9"/>
      <c r="CL2074" s="9" t="str">
        <f t="shared" si="3460"/>
        <v/>
      </c>
      <c r="CM2074" s="9"/>
      <c r="CN2074" s="9" t="str">
        <f t="shared" si="3461"/>
        <v/>
      </c>
      <c r="CO2074" s="9"/>
      <c r="CP2074" s="9"/>
      <c r="CQ2074" s="9"/>
      <c r="CR2074" s="9" t="str">
        <f t="shared" si="3462"/>
        <v/>
      </c>
      <c r="CS2074" s="10" t="str">
        <f t="shared" si="3463"/>
        <v/>
      </c>
      <c r="CT2074" s="7"/>
      <c r="CU2074" s="250"/>
      <c r="CV2074" s="250"/>
      <c r="CW2074" s="250"/>
      <c r="CX2074" s="250"/>
      <c r="CY2074" s="13"/>
      <c r="CZ2074" s="250"/>
      <c r="DI2074" s="250"/>
    </row>
    <row r="2075" spans="1:113" ht="15" customHeight="1">
      <c r="A2075" s="250"/>
      <c r="B2075" s="250"/>
      <c r="C2075" s="13"/>
      <c r="D2075" s="250"/>
      <c r="E2075" s="250"/>
      <c r="G2075" s="14"/>
      <c r="H2075" s="250"/>
      <c r="I2075" s="250"/>
      <c r="J2075" s="33"/>
      <c r="K2075" s="250"/>
      <c r="L2075" s="250"/>
      <c r="M2075" s="250"/>
      <c r="N2075" s="250"/>
      <c r="O2075" s="250"/>
      <c r="P2075" s="250"/>
      <c r="Q2075" s="13"/>
      <c r="R2075" s="250"/>
      <c r="S2075" s="250"/>
      <c r="U2075" s="14"/>
      <c r="V2075" s="250"/>
      <c r="W2075" s="250"/>
      <c r="X2075" s="33"/>
      <c r="Y2075" s="250"/>
      <c r="Z2075" s="250"/>
      <c r="AA2075" s="250"/>
      <c r="AC2075" s="277"/>
      <c r="AD2075" s="250"/>
      <c r="AE2075" s="13"/>
      <c r="AF2075" s="250"/>
      <c r="AG2075" s="250"/>
      <c r="AI2075" s="14"/>
      <c r="AJ2075" s="250"/>
      <c r="AK2075" s="250"/>
      <c r="AL2075" s="33"/>
      <c r="AM2075" s="250"/>
      <c r="AN2075" s="250"/>
      <c r="AO2075" s="250"/>
      <c r="AP2075" s="250"/>
      <c r="AQ2075" s="250"/>
      <c r="AR2075" s="15"/>
      <c r="AS2075" s="9"/>
      <c r="AT2075" s="9" t="str">
        <f t="shared" si="3439"/>
        <v/>
      </c>
      <c r="AU2075" s="9"/>
      <c r="AV2075" s="9" t="str">
        <f t="shared" si="3440"/>
        <v/>
      </c>
      <c r="AW2075" s="9"/>
      <c r="AX2075" s="9" t="str">
        <f t="shared" si="3441"/>
        <v/>
      </c>
      <c r="AY2075" s="9"/>
      <c r="AZ2075" s="62"/>
      <c r="BA2075" s="9"/>
      <c r="BB2075" s="9" t="str">
        <f t="shared" si="3442"/>
        <v/>
      </c>
      <c r="BC2075" s="10" t="str">
        <f t="shared" si="3443"/>
        <v/>
      </c>
      <c r="BD2075" s="7"/>
      <c r="BE2075" s="250"/>
      <c r="BF2075" s="15"/>
      <c r="BG2075" s="9"/>
      <c r="BH2075" s="9" t="str">
        <f t="shared" si="3444"/>
        <v/>
      </c>
      <c r="BI2075" s="73"/>
      <c r="BJ2075" s="9" t="str">
        <f t="shared" si="3445"/>
        <v/>
      </c>
      <c r="BK2075" s="9"/>
      <c r="BL2075" s="9" t="str">
        <f t="shared" si="3446"/>
        <v/>
      </c>
      <c r="BM2075" s="9"/>
      <c r="BN2075" s="9"/>
      <c r="BO2075" s="9" t="str">
        <f t="shared" si="3447"/>
        <v/>
      </c>
      <c r="BP2075" s="10" t="str">
        <f t="shared" si="3448"/>
        <v/>
      </c>
      <c r="BQ2075" s="7"/>
      <c r="BS2075" s="250"/>
      <c r="BT2075" s="15"/>
      <c r="BU2075" s="9"/>
      <c r="BV2075" s="9" t="str">
        <f t="shared" si="3449"/>
        <v/>
      </c>
      <c r="BW2075" s="9"/>
      <c r="BX2075" s="9" t="str">
        <f t="shared" si="3450"/>
        <v/>
      </c>
      <c r="BY2075" s="9"/>
      <c r="BZ2075" s="9" t="str">
        <f t="shared" si="3451"/>
        <v/>
      </c>
      <c r="CA2075" s="9"/>
      <c r="CB2075" s="9"/>
      <c r="CC2075" s="9"/>
      <c r="CD2075" s="9" t="str">
        <f t="shared" si="3452"/>
        <v/>
      </c>
      <c r="CE2075" s="10" t="str">
        <f t="shared" si="3453"/>
        <v/>
      </c>
      <c r="CF2075" s="7"/>
      <c r="CH2075" s="15"/>
      <c r="CI2075" s="9"/>
      <c r="CJ2075" s="9" t="str">
        <f t="shared" si="3459"/>
        <v/>
      </c>
      <c r="CK2075" s="9"/>
      <c r="CL2075" s="9" t="str">
        <f t="shared" si="3460"/>
        <v/>
      </c>
      <c r="CM2075" s="9"/>
      <c r="CN2075" s="9" t="str">
        <f t="shared" si="3461"/>
        <v/>
      </c>
      <c r="CO2075" s="9"/>
      <c r="CP2075" s="9"/>
      <c r="CQ2075" s="9"/>
      <c r="CR2075" s="9" t="str">
        <f t="shared" si="3462"/>
        <v/>
      </c>
      <c r="CS2075" s="10" t="str">
        <f t="shared" si="3463"/>
        <v/>
      </c>
      <c r="CT2075" s="7"/>
      <c r="CU2075" s="250"/>
      <c r="CV2075" s="250"/>
      <c r="CW2075" s="250"/>
      <c r="CX2075" s="250"/>
      <c r="CY2075" s="13"/>
      <c r="CZ2075" s="250"/>
      <c r="DI2075" s="250"/>
    </row>
    <row r="2076" spans="1:113" ht="15" customHeight="1">
      <c r="A2076" s="250"/>
      <c r="B2076" s="250"/>
      <c r="C2076" s="13"/>
      <c r="D2076" s="250"/>
      <c r="E2076" s="250"/>
      <c r="G2076" s="14"/>
      <c r="H2076" s="250"/>
      <c r="I2076" s="250"/>
      <c r="J2076" s="33"/>
      <c r="K2076" s="250"/>
      <c r="L2076" s="250"/>
      <c r="M2076" s="250"/>
      <c r="N2076" s="250"/>
      <c r="O2076" s="250"/>
      <c r="P2076" s="250"/>
      <c r="Q2076" s="13"/>
      <c r="R2076" s="250"/>
      <c r="S2076" s="250"/>
      <c r="U2076" s="14"/>
      <c r="V2076" s="250"/>
      <c r="W2076" s="250"/>
      <c r="X2076" s="33"/>
      <c r="Y2076" s="250"/>
      <c r="Z2076" s="250"/>
      <c r="AA2076" s="250"/>
      <c r="AC2076" s="277"/>
      <c r="AD2076" s="250"/>
      <c r="AE2076" s="13"/>
      <c r="AF2076" s="250"/>
      <c r="AG2076" s="250"/>
      <c r="AI2076" s="14"/>
      <c r="AJ2076" s="250"/>
      <c r="AK2076" s="250"/>
      <c r="AL2076" s="33"/>
      <c r="AM2076" s="250"/>
      <c r="AN2076" s="250"/>
      <c r="AO2076" s="250"/>
      <c r="AP2076" s="250"/>
      <c r="AQ2076" s="250"/>
      <c r="AR2076" s="15"/>
      <c r="AS2076" s="9"/>
      <c r="AT2076" s="9" t="str">
        <f t="shared" si="3439"/>
        <v/>
      </c>
      <c r="AU2076" s="9"/>
      <c r="AV2076" s="9" t="str">
        <f t="shared" si="3440"/>
        <v/>
      </c>
      <c r="AW2076" s="9"/>
      <c r="AX2076" s="9" t="str">
        <f t="shared" si="3441"/>
        <v/>
      </c>
      <c r="AY2076" s="9"/>
      <c r="AZ2076" s="62"/>
      <c r="BA2076" s="9"/>
      <c r="BB2076" s="9" t="str">
        <f t="shared" si="3442"/>
        <v/>
      </c>
      <c r="BC2076" s="10" t="str">
        <f t="shared" si="3443"/>
        <v/>
      </c>
      <c r="BD2076" s="7"/>
      <c r="BE2076" s="250"/>
      <c r="BF2076" s="15"/>
      <c r="BG2076" s="9"/>
      <c r="BH2076" s="9" t="str">
        <f t="shared" si="3444"/>
        <v/>
      </c>
      <c r="BI2076" s="73"/>
      <c r="BJ2076" s="9" t="str">
        <f t="shared" si="3445"/>
        <v/>
      </c>
      <c r="BK2076" s="9"/>
      <c r="BL2076" s="9" t="str">
        <f t="shared" si="3446"/>
        <v/>
      </c>
      <c r="BM2076" s="9"/>
      <c r="BN2076" s="9"/>
      <c r="BO2076" s="9" t="str">
        <f t="shared" si="3447"/>
        <v/>
      </c>
      <c r="BP2076" s="10" t="str">
        <f t="shared" si="3448"/>
        <v/>
      </c>
      <c r="BQ2076" s="7"/>
      <c r="BS2076" s="250"/>
      <c r="BT2076" s="15"/>
      <c r="BU2076" s="9"/>
      <c r="BV2076" s="9" t="str">
        <f t="shared" si="3449"/>
        <v/>
      </c>
      <c r="BW2076" s="9"/>
      <c r="BX2076" s="9" t="str">
        <f t="shared" si="3450"/>
        <v/>
      </c>
      <c r="BY2076" s="9"/>
      <c r="BZ2076" s="9" t="str">
        <f t="shared" si="3451"/>
        <v/>
      </c>
      <c r="CA2076" s="9"/>
      <c r="CB2076" s="9"/>
      <c r="CC2076" s="9"/>
      <c r="CD2076" s="9" t="str">
        <f t="shared" si="3452"/>
        <v/>
      </c>
      <c r="CE2076" s="10" t="str">
        <f t="shared" si="3453"/>
        <v/>
      </c>
      <c r="CF2076" s="7"/>
      <c r="CH2076" s="15"/>
      <c r="CI2076" s="9"/>
      <c r="CJ2076" s="9" t="str">
        <f t="shared" si="3459"/>
        <v/>
      </c>
      <c r="CK2076" s="9"/>
      <c r="CL2076" s="9" t="str">
        <f t="shared" si="3460"/>
        <v/>
      </c>
      <c r="CM2076" s="9"/>
      <c r="CN2076" s="9" t="str">
        <f t="shared" si="3461"/>
        <v/>
      </c>
      <c r="CO2076" s="9"/>
      <c r="CP2076" s="9"/>
      <c r="CQ2076" s="9"/>
      <c r="CR2076" s="9" t="str">
        <f t="shared" si="3462"/>
        <v/>
      </c>
      <c r="CS2076" s="10" t="str">
        <f t="shared" si="3463"/>
        <v/>
      </c>
      <c r="CT2076" s="7"/>
      <c r="CU2076" s="250"/>
      <c r="CV2076" s="250"/>
      <c r="CW2076" s="250"/>
      <c r="CX2076" s="250"/>
      <c r="CY2076" s="13"/>
      <c r="CZ2076" s="250"/>
      <c r="DI2076" s="250"/>
    </row>
    <row r="2077" spans="1:113" ht="15" customHeight="1">
      <c r="A2077" s="250"/>
      <c r="B2077" s="250"/>
      <c r="C2077" s="13"/>
      <c r="D2077" s="250"/>
      <c r="E2077" s="250"/>
      <c r="G2077" s="14"/>
      <c r="H2077" s="250"/>
      <c r="I2077" s="250"/>
      <c r="J2077" s="33"/>
      <c r="K2077" s="250"/>
      <c r="L2077" s="250"/>
      <c r="M2077" s="250"/>
      <c r="N2077" s="250"/>
      <c r="O2077" s="250"/>
      <c r="P2077" s="250"/>
      <c r="Q2077" s="13"/>
      <c r="R2077" s="250"/>
      <c r="S2077" s="250"/>
      <c r="U2077" s="14"/>
      <c r="V2077" s="250"/>
      <c r="W2077" s="250"/>
      <c r="X2077" s="33"/>
      <c r="Y2077" s="250"/>
      <c r="Z2077" s="250"/>
      <c r="AA2077" s="250"/>
      <c r="AC2077" s="277"/>
      <c r="AD2077" s="250"/>
      <c r="AE2077" s="13"/>
      <c r="AF2077" s="250"/>
      <c r="AG2077" s="250"/>
      <c r="AI2077" s="14"/>
      <c r="AJ2077" s="250"/>
      <c r="AK2077" s="250"/>
      <c r="AL2077" s="33"/>
      <c r="AM2077" s="250"/>
      <c r="AN2077" s="250"/>
      <c r="AO2077" s="250"/>
      <c r="AP2077" s="250"/>
      <c r="AQ2077" s="250"/>
      <c r="AR2077" s="15"/>
      <c r="AS2077" s="9"/>
      <c r="AT2077" s="9"/>
      <c r="AU2077" s="9"/>
      <c r="AV2077" s="9" t="str">
        <f t="shared" si="3440"/>
        <v/>
      </c>
      <c r="AW2077" s="9"/>
      <c r="AX2077" s="9" t="str">
        <f t="shared" si="3441"/>
        <v/>
      </c>
      <c r="AY2077" s="9"/>
      <c r="AZ2077" s="62"/>
      <c r="BA2077" s="9"/>
      <c r="BB2077" s="9" t="str">
        <f t="shared" si="3442"/>
        <v/>
      </c>
      <c r="BC2077" s="10" t="str">
        <f t="shared" si="3443"/>
        <v/>
      </c>
      <c r="BD2077" s="7"/>
      <c r="BE2077" s="250"/>
      <c r="BF2077" s="15"/>
      <c r="BG2077" s="9"/>
      <c r="BH2077" s="9"/>
      <c r="BI2077" s="73"/>
      <c r="BJ2077" s="9" t="str">
        <f t="shared" si="3445"/>
        <v/>
      </c>
      <c r="BK2077" s="9"/>
      <c r="BL2077" s="9" t="str">
        <f t="shared" si="3446"/>
        <v/>
      </c>
      <c r="BM2077" s="9"/>
      <c r="BN2077" s="9"/>
      <c r="BO2077" s="9" t="str">
        <f t="shared" si="3447"/>
        <v/>
      </c>
      <c r="BP2077" s="10" t="str">
        <f t="shared" si="3448"/>
        <v/>
      </c>
      <c r="BQ2077" s="7"/>
      <c r="BS2077" s="250"/>
      <c r="BT2077" s="15"/>
      <c r="BU2077" s="9"/>
      <c r="BV2077" s="9"/>
      <c r="BW2077" s="9"/>
      <c r="BX2077" s="9" t="str">
        <f t="shared" si="3450"/>
        <v/>
      </c>
      <c r="BY2077" s="9"/>
      <c r="BZ2077" s="9" t="str">
        <f t="shared" si="3451"/>
        <v/>
      </c>
      <c r="CA2077" s="9"/>
      <c r="CB2077" s="9"/>
      <c r="CC2077" s="9"/>
      <c r="CD2077" s="9" t="str">
        <f t="shared" si="3452"/>
        <v/>
      </c>
      <c r="CE2077" s="10" t="str">
        <f t="shared" si="3453"/>
        <v/>
      </c>
      <c r="CF2077" s="7"/>
      <c r="CH2077" s="15"/>
      <c r="CI2077" s="9"/>
      <c r="CJ2077" s="9"/>
      <c r="CK2077" s="9"/>
      <c r="CL2077" s="9" t="str">
        <f t="shared" si="3460"/>
        <v/>
      </c>
      <c r="CM2077" s="9"/>
      <c r="CN2077" s="9" t="str">
        <f t="shared" si="3461"/>
        <v/>
      </c>
      <c r="CO2077" s="9"/>
      <c r="CP2077" s="9"/>
      <c r="CQ2077" s="9"/>
      <c r="CR2077" s="9" t="str">
        <f t="shared" si="3462"/>
        <v/>
      </c>
      <c r="CS2077" s="10" t="str">
        <f t="shared" si="3463"/>
        <v/>
      </c>
      <c r="CT2077" s="7"/>
      <c r="CU2077" s="250"/>
      <c r="CV2077" s="250"/>
      <c r="CW2077" s="250"/>
      <c r="CX2077" s="250"/>
      <c r="CY2077" s="250"/>
      <c r="CZ2077" s="250"/>
      <c r="DI2077" s="250"/>
    </row>
    <row r="2078" spans="1:113" ht="15" customHeight="1">
      <c r="A2078" s="250"/>
      <c r="B2078" s="250"/>
      <c r="C2078" s="13"/>
      <c r="D2078" s="250"/>
      <c r="E2078" s="250"/>
      <c r="G2078" s="14"/>
      <c r="H2078" s="250"/>
      <c r="I2078" s="250"/>
      <c r="J2078" s="33"/>
      <c r="K2078" s="250"/>
      <c r="L2078" s="250"/>
      <c r="M2078" s="250"/>
      <c r="N2078" s="250"/>
      <c r="O2078" s="250"/>
      <c r="P2078" s="250"/>
      <c r="Q2078" s="13"/>
      <c r="R2078" s="250"/>
      <c r="S2078" s="250"/>
      <c r="U2078" s="14"/>
      <c r="V2078" s="250"/>
      <c r="W2078" s="250"/>
      <c r="X2078" s="33"/>
      <c r="Y2078" s="250"/>
      <c r="Z2078" s="250"/>
      <c r="AA2078" s="250"/>
      <c r="AC2078" s="277"/>
      <c r="AD2078" s="250"/>
      <c r="AE2078" s="13"/>
      <c r="AF2078" s="250"/>
      <c r="AG2078" s="250"/>
      <c r="AI2078" s="14"/>
      <c r="AJ2078" s="250"/>
      <c r="AK2078" s="250"/>
      <c r="AL2078" s="33"/>
      <c r="AM2078" s="250"/>
      <c r="AN2078" s="250"/>
      <c r="AO2078" s="250"/>
      <c r="AP2078" s="250"/>
      <c r="AQ2078" s="250"/>
      <c r="AR2078" s="15"/>
      <c r="AS2078" s="9"/>
      <c r="AT2078" s="9"/>
      <c r="AU2078" s="9"/>
      <c r="AV2078" s="9"/>
      <c r="AW2078" s="9"/>
      <c r="AX2078" s="9"/>
      <c r="AY2078" s="9"/>
      <c r="AZ2078" s="62"/>
      <c r="BA2078" s="9"/>
      <c r="BB2078" s="9"/>
      <c r="BC2078" s="10"/>
      <c r="BD2078" s="7"/>
      <c r="BE2078" s="250"/>
      <c r="BF2078" s="15"/>
      <c r="BG2078" s="9"/>
      <c r="BH2078" s="9"/>
      <c r="BI2078" s="73"/>
      <c r="BJ2078" s="9"/>
      <c r="BK2078" s="9"/>
      <c r="BL2078" s="9"/>
      <c r="BM2078" s="9"/>
      <c r="BN2078" s="9"/>
      <c r="BO2078" s="9"/>
      <c r="BP2078" s="10"/>
      <c r="BQ2078" s="7"/>
      <c r="BS2078" s="250"/>
      <c r="BT2078" s="15"/>
      <c r="BU2078" s="9"/>
      <c r="BV2078" s="9"/>
      <c r="BW2078" s="9"/>
      <c r="BX2078" s="9"/>
      <c r="BY2078" s="9"/>
      <c r="BZ2078" s="9"/>
      <c r="CA2078" s="9"/>
      <c r="CB2078" s="9"/>
      <c r="CC2078" s="9"/>
      <c r="CD2078" s="9"/>
      <c r="CE2078" s="10"/>
      <c r="CF2078" s="7"/>
      <c r="CH2078" s="15"/>
      <c r="CI2078" s="9"/>
      <c r="CJ2078" s="9"/>
      <c r="CK2078" s="9"/>
      <c r="CL2078" s="9"/>
      <c r="CM2078" s="9"/>
      <c r="CN2078" s="9"/>
      <c r="CO2078" s="9"/>
      <c r="CP2078" s="9"/>
      <c r="CQ2078" s="9"/>
      <c r="CR2078" s="9"/>
      <c r="CS2078" s="10"/>
      <c r="CT2078" s="7"/>
      <c r="CU2078" s="250"/>
      <c r="CV2078" s="250"/>
      <c r="CW2078" s="250"/>
      <c r="CX2078" s="250"/>
      <c r="CY2078" s="250"/>
      <c r="CZ2078" s="250"/>
      <c r="DI2078" s="250"/>
    </row>
    <row r="2079" spans="1:113" ht="15" customHeight="1">
      <c r="A2079" s="250"/>
      <c r="B2079" s="250"/>
      <c r="C2079" s="13"/>
      <c r="D2079" s="250"/>
      <c r="E2079" s="250"/>
      <c r="G2079" s="14"/>
      <c r="H2079" s="250"/>
      <c r="I2079" s="250"/>
      <c r="J2079" s="33"/>
      <c r="K2079" s="250"/>
      <c r="L2079" s="250"/>
      <c r="M2079" s="250"/>
      <c r="N2079" s="250"/>
      <c r="O2079" s="250"/>
      <c r="P2079" s="250"/>
      <c r="Q2079" s="13"/>
      <c r="R2079" s="250"/>
      <c r="S2079" s="250"/>
      <c r="U2079" s="14"/>
      <c r="V2079" s="250"/>
      <c r="W2079" s="250"/>
      <c r="X2079" s="33"/>
      <c r="Y2079" s="250"/>
      <c r="Z2079" s="250"/>
      <c r="AA2079" s="250"/>
      <c r="AC2079" s="277"/>
      <c r="AD2079" s="250"/>
      <c r="AE2079" s="13"/>
      <c r="AF2079" s="250"/>
      <c r="AG2079" s="250"/>
      <c r="AI2079" s="14"/>
      <c r="AJ2079" s="250"/>
      <c r="AK2079" s="250"/>
      <c r="AL2079" s="33"/>
      <c r="AM2079" s="250"/>
      <c r="AN2079" s="250"/>
      <c r="AO2079" s="250"/>
      <c r="AP2079" s="250"/>
      <c r="AQ2079" s="250"/>
      <c r="AR2079" s="15"/>
      <c r="AS2079" s="9"/>
      <c r="AT2079" s="9"/>
      <c r="AU2079" s="9"/>
      <c r="AV2079" s="9"/>
      <c r="AW2079" s="9"/>
      <c r="AX2079" s="9"/>
      <c r="AY2079" s="9"/>
      <c r="AZ2079" s="62"/>
      <c r="BA2079" s="9"/>
      <c r="BB2079" s="9"/>
      <c r="BC2079" s="10"/>
      <c r="BD2079" s="7"/>
      <c r="BE2079" s="250"/>
      <c r="BF2079" s="15"/>
      <c r="BG2079" s="9"/>
      <c r="BH2079" s="9"/>
      <c r="BI2079" s="73"/>
      <c r="BJ2079" s="9"/>
      <c r="BK2079" s="9"/>
      <c r="BL2079" s="9"/>
      <c r="BM2079" s="9"/>
      <c r="BN2079" s="9"/>
      <c r="BO2079" s="9"/>
      <c r="BP2079" s="10"/>
      <c r="BQ2079" s="7"/>
      <c r="BS2079" s="250"/>
      <c r="BT2079" s="15"/>
      <c r="BU2079" s="9"/>
      <c r="BV2079" s="9"/>
      <c r="BW2079" s="9"/>
      <c r="BX2079" s="9"/>
      <c r="BY2079" s="9"/>
      <c r="BZ2079" s="9"/>
      <c r="CA2079" s="9"/>
      <c r="CB2079" s="9"/>
      <c r="CC2079" s="9"/>
      <c r="CD2079" s="9"/>
      <c r="CE2079" s="10"/>
      <c r="CF2079" s="7"/>
      <c r="CH2079" s="15"/>
      <c r="CI2079" s="9"/>
      <c r="CJ2079" s="9"/>
      <c r="CK2079" s="9"/>
      <c r="CL2079" s="9"/>
      <c r="CM2079" s="9"/>
      <c r="CN2079" s="9"/>
      <c r="CO2079" s="9"/>
      <c r="CP2079" s="9"/>
      <c r="CQ2079" s="9"/>
      <c r="CR2079" s="9"/>
      <c r="CS2079" s="10"/>
      <c r="CT2079" s="7"/>
      <c r="CU2079" s="250"/>
      <c r="CV2079" s="250"/>
      <c r="CW2079" s="250"/>
      <c r="CX2079" s="250"/>
      <c r="CY2079" s="250"/>
      <c r="CZ2079" s="250"/>
      <c r="DI2079" s="250"/>
    </row>
    <row r="2080" spans="1:113" ht="15" customHeight="1">
      <c r="A2080" s="250"/>
      <c r="B2080" s="250"/>
      <c r="C2080" s="13"/>
      <c r="D2080" s="250"/>
      <c r="E2080" s="250"/>
      <c r="G2080" s="14"/>
      <c r="H2080" s="250"/>
      <c r="I2080" s="250"/>
      <c r="J2080" s="33"/>
      <c r="K2080" s="250"/>
      <c r="L2080" s="250"/>
      <c r="M2080" s="250"/>
      <c r="N2080" s="250"/>
      <c r="O2080" s="250"/>
      <c r="P2080" s="250"/>
      <c r="Q2080" s="13"/>
      <c r="R2080" s="250"/>
      <c r="S2080" s="250"/>
      <c r="U2080" s="14"/>
      <c r="V2080" s="250"/>
      <c r="W2080" s="250"/>
      <c r="X2080" s="33"/>
      <c r="Y2080" s="250"/>
      <c r="Z2080" s="250"/>
      <c r="AA2080" s="250"/>
      <c r="AC2080" s="277"/>
      <c r="AD2080" s="250"/>
      <c r="AE2080" s="13"/>
      <c r="AF2080" s="250"/>
      <c r="AG2080" s="250"/>
      <c r="AI2080" s="14"/>
      <c r="AJ2080" s="250"/>
      <c r="AK2080" s="250"/>
      <c r="AL2080" s="33"/>
      <c r="AM2080" s="250"/>
      <c r="AN2080" s="250"/>
      <c r="AO2080" s="250"/>
      <c r="AP2080" s="250"/>
      <c r="AQ2080" s="250"/>
      <c r="AR2080" s="15"/>
      <c r="AS2080" s="9"/>
      <c r="AT2080" s="9"/>
      <c r="AU2080" s="9"/>
      <c r="AV2080" s="9"/>
      <c r="AW2080" s="9"/>
      <c r="AX2080" s="9"/>
      <c r="AY2080" s="9"/>
      <c r="AZ2080" s="62"/>
      <c r="BA2080" s="9"/>
      <c r="BB2080" s="9"/>
      <c r="BC2080" s="10"/>
      <c r="BD2080" s="7"/>
      <c r="BE2080" s="250"/>
      <c r="BF2080" s="15"/>
      <c r="BG2080" s="9"/>
      <c r="BH2080" s="9"/>
      <c r="BI2080" s="73"/>
      <c r="BJ2080" s="9"/>
      <c r="BK2080" s="9"/>
      <c r="BL2080" s="9"/>
      <c r="BM2080" s="9"/>
      <c r="BN2080" s="9"/>
      <c r="BO2080" s="9"/>
      <c r="BP2080" s="10"/>
      <c r="BQ2080" s="7"/>
      <c r="BS2080" s="250"/>
      <c r="BT2080" s="15"/>
      <c r="BU2080" s="9"/>
      <c r="BV2080" s="9"/>
      <c r="BW2080" s="9"/>
      <c r="BX2080" s="9"/>
      <c r="BY2080" s="9"/>
      <c r="BZ2080" s="9"/>
      <c r="CA2080" s="9"/>
      <c r="CB2080" s="9"/>
      <c r="CC2080" s="9"/>
      <c r="CD2080" s="9"/>
      <c r="CE2080" s="10"/>
      <c r="CF2080" s="7"/>
      <c r="CH2080" s="15"/>
      <c r="CI2080" s="9"/>
      <c r="CJ2080" s="9"/>
      <c r="CK2080" s="9"/>
      <c r="CL2080" s="9"/>
      <c r="CM2080" s="9"/>
      <c r="CN2080" s="9"/>
      <c r="CO2080" s="9"/>
      <c r="CP2080" s="9"/>
      <c r="CQ2080" s="9"/>
      <c r="CR2080" s="9"/>
      <c r="CS2080" s="10"/>
      <c r="CT2080" s="7"/>
      <c r="CU2080" s="250"/>
      <c r="CV2080" s="250"/>
      <c r="CW2080" s="250"/>
      <c r="CX2080" s="250"/>
      <c r="CY2080" s="250"/>
      <c r="CZ2080" s="250"/>
      <c r="DI2080" s="250"/>
    </row>
    <row r="2081" spans="1:113" ht="15" customHeight="1">
      <c r="A2081" s="250"/>
      <c r="B2081" s="250"/>
      <c r="C2081" s="250"/>
      <c r="D2081" s="250"/>
      <c r="E2081" s="250"/>
      <c r="G2081" s="14"/>
      <c r="H2081" s="250"/>
      <c r="I2081" s="250"/>
      <c r="J2081" s="33"/>
      <c r="K2081" s="250"/>
      <c r="L2081" s="248"/>
      <c r="M2081" s="250"/>
      <c r="N2081" s="250"/>
      <c r="O2081" s="250"/>
      <c r="P2081" s="250"/>
      <c r="Q2081" s="250"/>
      <c r="R2081" s="250"/>
      <c r="S2081" s="250"/>
      <c r="U2081" s="14"/>
      <c r="V2081" s="250"/>
      <c r="W2081" s="250"/>
      <c r="X2081" s="33"/>
      <c r="Y2081" s="250"/>
      <c r="Z2081" s="248"/>
      <c r="AA2081" s="250"/>
      <c r="AC2081" s="277"/>
      <c r="AD2081" s="250"/>
      <c r="AE2081" s="250"/>
      <c r="AF2081" s="250"/>
      <c r="AG2081" s="250"/>
      <c r="AI2081" s="14"/>
      <c r="AJ2081" s="250"/>
      <c r="AK2081" s="250"/>
      <c r="AL2081" s="33"/>
      <c r="AM2081" s="250"/>
      <c r="AN2081" s="248"/>
      <c r="AO2081" s="250"/>
      <c r="AP2081" s="250"/>
      <c r="AQ2081" s="250"/>
      <c r="AR2081" s="15"/>
      <c r="AS2081" s="9" t="s">
        <v>66</v>
      </c>
      <c r="AT2081" s="9">
        <f>SUM(AT2025:AT2077)*100</f>
        <v>0</v>
      </c>
      <c r="AU2081" s="9"/>
      <c r="AV2081" s="9">
        <f>SUM(AV2025:AV2048)</f>
        <v>0</v>
      </c>
      <c r="AW2081" s="3" t="s">
        <v>67</v>
      </c>
      <c r="AX2081" s="9">
        <f>SUM(AX2025:AX2077)</f>
        <v>0</v>
      </c>
      <c r="AY2081" s="9"/>
      <c r="AZ2081" s="62"/>
      <c r="BA2081" s="9"/>
      <c r="BB2081" s="9"/>
      <c r="BC2081" s="9"/>
      <c r="BD2081" s="7"/>
      <c r="BE2081" s="250"/>
      <c r="BF2081" s="15"/>
      <c r="BG2081" s="9" t="s">
        <v>66</v>
      </c>
      <c r="BH2081" s="9">
        <f>SUM(BH2025:BH2077)*100</f>
        <v>0</v>
      </c>
      <c r="BI2081" s="73"/>
      <c r="BJ2081" s="9">
        <f>SUM(BJ2025:BJ2048)</f>
        <v>0</v>
      </c>
      <c r="BK2081" s="3" t="s">
        <v>67</v>
      </c>
      <c r="BL2081" s="9">
        <f>SUM(BL2025:BL2077)</f>
        <v>0</v>
      </c>
      <c r="BM2081" s="9"/>
      <c r="BN2081" s="9"/>
      <c r="BO2081" s="9"/>
      <c r="BP2081" s="9"/>
      <c r="BQ2081" s="7"/>
      <c r="BS2081" s="250"/>
      <c r="BT2081" s="15"/>
      <c r="BU2081" s="9" t="s">
        <v>66</v>
      </c>
      <c r="BV2081" s="9">
        <f>SUM(BV2025:BV2077)*100</f>
        <v>0</v>
      </c>
      <c r="BW2081" s="9"/>
      <c r="BX2081" s="9">
        <f>SUM(BX2025:BX2048)</f>
        <v>0</v>
      </c>
      <c r="BY2081" s="3" t="s">
        <v>67</v>
      </c>
      <c r="BZ2081" s="9">
        <f>SUM(BZ2025:BZ2077)</f>
        <v>0</v>
      </c>
      <c r="CA2081" s="9"/>
      <c r="CB2081" s="9"/>
      <c r="CC2081" s="9"/>
      <c r="CD2081" s="9"/>
      <c r="CE2081" s="9"/>
      <c r="CF2081" s="7"/>
      <c r="CH2081" s="15"/>
      <c r="CI2081" s="9" t="s">
        <v>66</v>
      </c>
      <c r="CJ2081" s="9">
        <f>SUM(CJ2025:CJ2077)*100</f>
        <v>0</v>
      </c>
      <c r="CK2081" s="9"/>
      <c r="CL2081" s="9">
        <f>SUM(CL2025:CL2048)</f>
        <v>0</v>
      </c>
      <c r="CM2081" s="3" t="s">
        <v>67</v>
      </c>
      <c r="CN2081" s="9">
        <f>SUM(CN2025:CN2077)</f>
        <v>0</v>
      </c>
      <c r="CO2081" s="9"/>
      <c r="CP2081" s="9"/>
      <c r="CQ2081" s="9"/>
      <c r="CR2081" s="9"/>
      <c r="CS2081" s="9"/>
      <c r="CT2081" s="7"/>
      <c r="CU2081" s="250"/>
      <c r="CV2081" s="311"/>
      <c r="CW2081" s="312"/>
      <c r="CX2081" s="250"/>
      <c r="CY2081" s="250"/>
      <c r="CZ2081" s="250"/>
      <c r="DI2081" s="250"/>
    </row>
    <row r="2082" spans="1:113" ht="15" customHeight="1">
      <c r="A2082" s="250"/>
      <c r="B2082" s="250"/>
      <c r="C2082" s="250"/>
      <c r="D2082" s="250"/>
      <c r="E2082" s="250"/>
      <c r="G2082" s="11"/>
      <c r="H2082" s="250"/>
      <c r="I2082" s="250"/>
      <c r="J2082" s="33"/>
      <c r="K2082" s="250"/>
      <c r="L2082" s="248"/>
      <c r="M2082" s="250"/>
      <c r="N2082" s="250"/>
      <c r="O2082" s="250"/>
      <c r="P2082" s="250"/>
      <c r="Q2082" s="250"/>
      <c r="R2082" s="250"/>
      <c r="S2082" s="250"/>
      <c r="U2082" s="11"/>
      <c r="V2082" s="250"/>
      <c r="W2082" s="250"/>
      <c r="X2082" s="33"/>
      <c r="Y2082" s="250"/>
      <c r="Z2082" s="248"/>
      <c r="AA2082" s="250"/>
      <c r="AC2082" s="277"/>
      <c r="AD2082" s="250"/>
      <c r="AE2082" s="250"/>
      <c r="AF2082" s="250"/>
      <c r="AG2082" s="250"/>
      <c r="AI2082" s="11"/>
      <c r="AJ2082" s="250"/>
      <c r="AK2082" s="250"/>
      <c r="AL2082" s="33"/>
      <c r="AM2082" s="250"/>
      <c r="AN2082" s="248"/>
      <c r="AO2082" s="250"/>
      <c r="AP2082" s="250"/>
      <c r="AQ2082" s="250"/>
      <c r="AR2082" s="15"/>
      <c r="AS2082" s="9" t="s">
        <v>69</v>
      </c>
      <c r="AT2082" s="9" t="e">
        <f>AT2081/#REF!</f>
        <v>#REF!</v>
      </c>
      <c r="AU2082" s="9" t="e">
        <f>AT2082*30</f>
        <v>#REF!</v>
      </c>
      <c r="AV2082" s="9"/>
      <c r="AW2082" s="3"/>
      <c r="AX2082" s="9"/>
      <c r="AY2082" s="9"/>
      <c r="AZ2082" s="62"/>
      <c r="BA2082" s="9"/>
      <c r="BB2082" s="9"/>
      <c r="BC2082" s="9"/>
      <c r="BD2082" s="7"/>
      <c r="BE2082" s="250"/>
      <c r="BF2082" s="15"/>
      <c r="BG2082" s="9" t="s">
        <v>69</v>
      </c>
      <c r="BH2082" s="9" t="e">
        <f>BH2081/#REF!</f>
        <v>#REF!</v>
      </c>
      <c r="BI2082" s="73" t="e">
        <f>BH2082*30</f>
        <v>#REF!</v>
      </c>
      <c r="BJ2082" s="9"/>
      <c r="BK2082" s="3"/>
      <c r="BL2082" s="9"/>
      <c r="BM2082" s="9"/>
      <c r="BN2082" s="9"/>
      <c r="BO2082" s="9"/>
      <c r="BP2082" s="9"/>
      <c r="BQ2082" s="7"/>
      <c r="BS2082" s="250"/>
      <c r="BT2082" s="15"/>
      <c r="BU2082" s="9" t="s">
        <v>69</v>
      </c>
      <c r="BV2082" s="9" t="e">
        <f>BV2081/#REF!</f>
        <v>#REF!</v>
      </c>
      <c r="BW2082" s="9" t="e">
        <f>BV2082*30</f>
        <v>#REF!</v>
      </c>
      <c r="BX2082" s="9"/>
      <c r="BY2082" s="3"/>
      <c r="BZ2082" s="9"/>
      <c r="CA2082" s="9"/>
      <c r="CB2082" s="9"/>
      <c r="CC2082" s="9"/>
      <c r="CD2082" s="9"/>
      <c r="CE2082" s="9"/>
      <c r="CF2082" s="7"/>
      <c r="CH2082" s="15"/>
      <c r="CI2082" s="9" t="s">
        <v>69</v>
      </c>
      <c r="CJ2082" s="9" t="e">
        <f>CJ2081/#REF!</f>
        <v>#REF!</v>
      </c>
      <c r="CK2082" s="9" t="e">
        <f>CJ2082*30</f>
        <v>#REF!</v>
      </c>
      <c r="CL2082" s="9"/>
      <c r="CM2082" s="3"/>
      <c r="CN2082" s="9"/>
      <c r="CO2082" s="9"/>
      <c r="CP2082" s="9"/>
      <c r="CQ2082" s="9"/>
      <c r="CR2082" s="9"/>
      <c r="CS2082" s="9"/>
      <c r="CT2082" s="7"/>
      <c r="CU2082" s="250"/>
      <c r="CV2082" s="311"/>
      <c r="CW2082" s="312"/>
      <c r="CX2082" s="250"/>
      <c r="CY2082" s="46"/>
      <c r="CZ2082" s="250"/>
      <c r="DI2082" s="250"/>
    </row>
    <row r="2083" spans="1:113" ht="15" customHeight="1">
      <c r="A2083" s="250"/>
      <c r="B2083" s="250"/>
      <c r="C2083" s="250"/>
      <c r="D2083" s="250"/>
      <c r="E2083" s="250"/>
      <c r="G2083" s="11"/>
      <c r="H2083" s="250"/>
      <c r="I2083" s="250"/>
      <c r="J2083" s="33"/>
      <c r="K2083" s="250"/>
      <c r="L2083" s="248"/>
      <c r="M2083" s="250"/>
      <c r="N2083" s="250"/>
      <c r="O2083" s="250"/>
      <c r="P2083" s="250"/>
      <c r="Q2083" s="250"/>
      <c r="R2083" s="250"/>
      <c r="S2083" s="250"/>
      <c r="U2083" s="11"/>
      <c r="V2083" s="250"/>
      <c r="W2083" s="250"/>
      <c r="X2083" s="33"/>
      <c r="Y2083" s="250"/>
      <c r="Z2083" s="248"/>
      <c r="AA2083" s="250"/>
      <c r="AC2083" s="277"/>
      <c r="AD2083" s="250"/>
      <c r="AE2083" s="250"/>
      <c r="AF2083" s="250"/>
      <c r="AG2083" s="250"/>
      <c r="AI2083" s="11"/>
      <c r="AJ2083" s="250"/>
      <c r="AK2083" s="250"/>
      <c r="AL2083" s="33"/>
      <c r="AM2083" s="250"/>
      <c r="AN2083" s="248"/>
      <c r="AO2083" s="250"/>
      <c r="AP2083" s="250"/>
      <c r="AQ2083" s="250"/>
      <c r="AR2083" s="15"/>
      <c r="AS2083" s="9" t="s">
        <v>72</v>
      </c>
      <c r="AT2083" s="9">
        <f>AT2081*0.7</f>
        <v>0</v>
      </c>
      <c r="AU2083" s="9"/>
      <c r="AV2083" s="9"/>
      <c r="AW2083" s="3"/>
      <c r="AX2083" s="9"/>
      <c r="AY2083" s="9"/>
      <c r="AZ2083" s="62"/>
      <c r="BA2083" s="9"/>
      <c r="BB2083" s="9"/>
      <c r="BC2083" s="9"/>
      <c r="BD2083" s="7"/>
      <c r="BE2083" s="250"/>
      <c r="BF2083" s="15"/>
      <c r="BG2083" s="9" t="s">
        <v>72</v>
      </c>
      <c r="BH2083" s="9">
        <f>BH2081*0.7</f>
        <v>0</v>
      </c>
      <c r="BI2083" s="73"/>
      <c r="BJ2083" s="9"/>
      <c r="BK2083" s="3"/>
      <c r="BL2083" s="9"/>
      <c r="BM2083" s="9"/>
      <c r="BN2083" s="9"/>
      <c r="BO2083" s="9"/>
      <c r="BP2083" s="9"/>
      <c r="BQ2083" s="7"/>
      <c r="BS2083" s="250"/>
      <c r="BT2083" s="15"/>
      <c r="BU2083" s="9" t="s">
        <v>72</v>
      </c>
      <c r="BV2083" s="9">
        <f>BV2081*0.7</f>
        <v>0</v>
      </c>
      <c r="BW2083" s="9"/>
      <c r="BX2083" s="9"/>
      <c r="BY2083" s="3"/>
      <c r="BZ2083" s="9"/>
      <c r="CA2083" s="9"/>
      <c r="CB2083" s="9"/>
      <c r="CC2083" s="9"/>
      <c r="CD2083" s="9"/>
      <c r="CE2083" s="9"/>
      <c r="CF2083" s="7"/>
      <c r="CH2083" s="15"/>
      <c r="CI2083" s="9" t="s">
        <v>72</v>
      </c>
      <c r="CJ2083" s="9">
        <f>CJ2081*0.7</f>
        <v>0</v>
      </c>
      <c r="CK2083" s="9"/>
      <c r="CL2083" s="9"/>
      <c r="CM2083" s="3"/>
      <c r="CN2083" s="9"/>
      <c r="CO2083" s="9"/>
      <c r="CP2083" s="9"/>
      <c r="CQ2083" s="9"/>
      <c r="CR2083" s="9"/>
      <c r="CS2083" s="9"/>
      <c r="CT2083" s="7"/>
      <c r="CU2083" s="250"/>
      <c r="CV2083" s="311"/>
      <c r="CW2083" s="312"/>
      <c r="CX2083" s="250"/>
      <c r="CY2083" s="46"/>
      <c r="CZ2083" s="250"/>
      <c r="DI2083" s="250"/>
    </row>
    <row r="2084" spans="1:113" ht="15" customHeight="1">
      <c r="A2084" s="13"/>
      <c r="B2084" s="13"/>
      <c r="C2084" s="13"/>
      <c r="D2084" s="250"/>
      <c r="E2084" s="250"/>
      <c r="G2084" s="14"/>
      <c r="H2084" s="250"/>
      <c r="I2084" s="250"/>
      <c r="J2084" s="33"/>
      <c r="K2084" s="250"/>
      <c r="L2084" s="248"/>
      <c r="M2084" s="250"/>
      <c r="N2084" s="13"/>
      <c r="O2084" s="13"/>
      <c r="P2084" s="13"/>
      <c r="Q2084" s="13"/>
      <c r="R2084" s="250"/>
      <c r="S2084" s="250"/>
      <c r="U2084" s="14"/>
      <c r="V2084" s="250"/>
      <c r="W2084" s="250"/>
      <c r="X2084" s="33"/>
      <c r="Y2084" s="250"/>
      <c r="Z2084" s="248"/>
      <c r="AA2084" s="250"/>
      <c r="AC2084" s="287"/>
      <c r="AD2084" s="13"/>
      <c r="AE2084" s="13"/>
      <c r="AF2084" s="250"/>
      <c r="AG2084" s="250"/>
      <c r="AI2084" s="14"/>
      <c r="AJ2084" s="250"/>
      <c r="AK2084" s="250"/>
      <c r="AL2084" s="33"/>
      <c r="AM2084" s="250"/>
      <c r="AN2084" s="248"/>
      <c r="AO2084" s="250"/>
      <c r="AP2084" s="13"/>
      <c r="AQ2084" s="13"/>
      <c r="AR2084" s="15"/>
      <c r="AS2084" s="9" t="s">
        <v>74</v>
      </c>
      <c r="AT2084" s="9">
        <f>AT2153</f>
        <v>0</v>
      </c>
      <c r="AU2084" s="9"/>
      <c r="AV2084" s="9"/>
      <c r="AW2084" s="3" t="s">
        <v>71</v>
      </c>
      <c r="AX2084" s="9">
        <f>SUM(BB2025:BB2077)</f>
        <v>0</v>
      </c>
      <c r="AY2084" s="10" t="e">
        <f>AX2084/AT2081</f>
        <v>#DIV/0!</v>
      </c>
      <c r="AZ2084" s="115"/>
      <c r="BA2084" s="10"/>
      <c r="BB2084" s="10"/>
      <c r="BC2084" s="10"/>
      <c r="BD2084" s="7"/>
      <c r="BE2084" s="13"/>
      <c r="BF2084" s="15"/>
      <c r="BG2084" s="9" t="s">
        <v>74</v>
      </c>
      <c r="BH2084" s="9">
        <f>BH2153</f>
        <v>0</v>
      </c>
      <c r="BI2084" s="73"/>
      <c r="BJ2084" s="9"/>
      <c r="BK2084" s="3" t="s">
        <v>71</v>
      </c>
      <c r="BL2084" s="9">
        <f>SUM(BO2025:BO2077)</f>
        <v>0</v>
      </c>
      <c r="BM2084" s="10" t="e">
        <f>BL2084/BH2081</f>
        <v>#DIV/0!</v>
      </c>
      <c r="BN2084" s="10"/>
      <c r="BO2084" s="10"/>
      <c r="BP2084" s="10"/>
      <c r="BQ2084" s="7"/>
      <c r="BS2084" s="13"/>
      <c r="BT2084" s="15"/>
      <c r="BU2084" s="9" t="s">
        <v>74</v>
      </c>
      <c r="BV2084" s="9">
        <f>BV2153</f>
        <v>0</v>
      </c>
      <c r="BW2084" s="9"/>
      <c r="BX2084" s="9"/>
      <c r="BY2084" s="3" t="s">
        <v>71</v>
      </c>
      <c r="BZ2084" s="9">
        <f>SUM(CD2025:CD2077)</f>
        <v>0</v>
      </c>
      <c r="CA2084" s="10" t="e">
        <f>BZ2084/BV2081</f>
        <v>#DIV/0!</v>
      </c>
      <c r="CB2084" s="10"/>
      <c r="CC2084" s="10"/>
      <c r="CD2084" s="10"/>
      <c r="CE2084" s="10"/>
      <c r="CF2084" s="7"/>
      <c r="CH2084" s="15"/>
      <c r="CI2084" s="9" t="s">
        <v>74</v>
      </c>
      <c r="CJ2084" s="9">
        <f>CJ2153</f>
        <v>0</v>
      </c>
      <c r="CK2084" s="9"/>
      <c r="CL2084" s="9"/>
      <c r="CM2084" s="3" t="s">
        <v>71</v>
      </c>
      <c r="CN2084" s="9">
        <f>SUM(CR2025:CR2077)</f>
        <v>0</v>
      </c>
      <c r="CO2084" s="10" t="e">
        <f>CN2084/CJ2081</f>
        <v>#DIV/0!</v>
      </c>
      <c r="CP2084" s="10"/>
      <c r="CQ2084" s="10"/>
      <c r="CR2084" s="10"/>
      <c r="CS2084" s="10"/>
      <c r="CT2084" s="7"/>
      <c r="CU2084" s="250"/>
      <c r="CV2084" s="250"/>
      <c r="CW2084" s="250"/>
      <c r="CX2084" s="250"/>
      <c r="CY2084" s="13"/>
      <c r="CZ2084" s="250"/>
      <c r="DI2084" s="250"/>
    </row>
    <row r="2085" spans="1:113" ht="15" customHeight="1">
      <c r="A2085" s="13"/>
      <c r="B2085" s="13"/>
      <c r="C2085" s="13"/>
      <c r="D2085" s="250"/>
      <c r="E2085" s="250"/>
      <c r="G2085" s="14"/>
      <c r="H2085" s="250"/>
      <c r="I2085" s="250"/>
      <c r="J2085" s="33"/>
      <c r="K2085" s="250"/>
      <c r="L2085" s="248"/>
      <c r="M2085" s="250"/>
      <c r="N2085" s="13"/>
      <c r="O2085" s="13"/>
      <c r="P2085" s="13"/>
      <c r="Q2085" s="13"/>
      <c r="R2085" s="250"/>
      <c r="S2085" s="250"/>
      <c r="U2085" s="14"/>
      <c r="V2085" s="250"/>
      <c r="W2085" s="250"/>
      <c r="X2085" s="33"/>
      <c r="Y2085" s="250"/>
      <c r="Z2085" s="248"/>
      <c r="AA2085" s="250"/>
      <c r="AC2085" s="287"/>
      <c r="AD2085" s="13"/>
      <c r="AE2085" s="13"/>
      <c r="AF2085" s="250"/>
      <c r="AG2085" s="250"/>
      <c r="AI2085" s="14"/>
      <c r="AJ2085" s="250"/>
      <c r="AK2085" s="250"/>
      <c r="AL2085" s="33"/>
      <c r="AM2085" s="250"/>
      <c r="AN2085" s="248"/>
      <c r="AO2085" s="250"/>
      <c r="AP2085" s="13"/>
      <c r="AQ2085" s="13"/>
      <c r="AR2085" s="15"/>
      <c r="AS2085" s="9"/>
      <c r="AT2085" s="9"/>
      <c r="AU2085" s="9"/>
      <c r="AV2085" s="9"/>
      <c r="AW2085" s="3"/>
      <c r="AX2085" s="9"/>
      <c r="AY2085" s="10"/>
      <c r="AZ2085" s="115"/>
      <c r="BA2085" s="10"/>
      <c r="BB2085" s="10"/>
      <c r="BC2085" s="10"/>
      <c r="BD2085" s="7"/>
      <c r="BE2085" s="13"/>
      <c r="BF2085" s="15"/>
      <c r="BG2085" s="9"/>
      <c r="BH2085" s="9"/>
      <c r="BI2085" s="73"/>
      <c r="BJ2085" s="9"/>
      <c r="BK2085" s="3"/>
      <c r="BL2085" s="9"/>
      <c r="BM2085" s="10"/>
      <c r="BN2085" s="10"/>
      <c r="BO2085" s="10"/>
      <c r="BP2085" s="10"/>
      <c r="BQ2085" s="7"/>
      <c r="BS2085" s="13"/>
      <c r="BT2085" s="15"/>
      <c r="BU2085" s="9"/>
      <c r="BV2085" s="9"/>
      <c r="BW2085" s="9"/>
      <c r="BX2085" s="9"/>
      <c r="BY2085" s="3"/>
      <c r="BZ2085" s="9"/>
      <c r="CA2085" s="10"/>
      <c r="CB2085" s="10"/>
      <c r="CC2085" s="10"/>
      <c r="CD2085" s="10"/>
      <c r="CE2085" s="10"/>
      <c r="CF2085" s="7"/>
      <c r="CH2085" s="15"/>
      <c r="CI2085" s="9"/>
      <c r="CJ2085" s="9"/>
      <c r="CK2085" s="9"/>
      <c r="CL2085" s="9"/>
      <c r="CM2085" s="3"/>
      <c r="CN2085" s="9"/>
      <c r="CO2085" s="10"/>
      <c r="CP2085" s="10"/>
      <c r="CQ2085" s="10"/>
      <c r="CR2085" s="10"/>
      <c r="CS2085" s="10"/>
      <c r="CT2085" s="7"/>
      <c r="CU2085" s="250"/>
      <c r="CV2085" s="250"/>
      <c r="CW2085" s="250"/>
      <c r="CX2085" s="250"/>
      <c r="CY2085" s="13"/>
      <c r="CZ2085" s="250"/>
      <c r="DI2085" s="250"/>
    </row>
    <row r="2086" spans="1:113" ht="15" customHeight="1">
      <c r="A2086" s="13"/>
      <c r="B2086" s="13"/>
      <c r="C2086" s="13"/>
      <c r="D2086" s="250"/>
      <c r="E2086" s="250"/>
      <c r="G2086" s="14"/>
      <c r="H2086" s="250"/>
      <c r="I2086" s="250"/>
      <c r="J2086" s="33"/>
      <c r="K2086" s="250"/>
      <c r="L2086" s="248"/>
      <c r="M2086" s="250"/>
      <c r="N2086" s="13"/>
      <c r="O2086" s="13"/>
      <c r="P2086" s="13"/>
      <c r="Q2086" s="13"/>
      <c r="R2086" s="250"/>
      <c r="S2086" s="250"/>
      <c r="U2086" s="14"/>
      <c r="V2086" s="250"/>
      <c r="W2086" s="250"/>
      <c r="X2086" s="33"/>
      <c r="Y2086" s="250"/>
      <c r="Z2086" s="248"/>
      <c r="AA2086" s="250"/>
      <c r="AC2086" s="287"/>
      <c r="AD2086" s="13"/>
      <c r="AE2086" s="13"/>
      <c r="AF2086" s="250"/>
      <c r="AG2086" s="250"/>
      <c r="AI2086" s="14"/>
      <c r="AJ2086" s="250"/>
      <c r="AK2086" s="250"/>
      <c r="AL2086" s="33"/>
      <c r="AM2086" s="250"/>
      <c r="AN2086" s="248"/>
      <c r="AO2086" s="250"/>
      <c r="AP2086" s="13"/>
      <c r="AQ2086" s="13"/>
      <c r="AR2086" s="15"/>
      <c r="AS2086" s="9"/>
      <c r="AT2086" s="9"/>
      <c r="AU2086" s="9"/>
      <c r="AV2086" s="9"/>
      <c r="AW2086" s="3" t="s">
        <v>73</v>
      </c>
      <c r="AX2086" s="9">
        <f>AT2083-AX2084</f>
        <v>0</v>
      </c>
      <c r="AY2086" s="10" t="e">
        <f>AX2086/AT2081</f>
        <v>#DIV/0!</v>
      </c>
      <c r="AZ2086" s="115"/>
      <c r="BA2086" s="10"/>
      <c r="BB2086" s="10"/>
      <c r="BC2086" s="10"/>
      <c r="BD2086" s="7"/>
      <c r="BE2086" s="13"/>
      <c r="BF2086" s="15"/>
      <c r="BG2086" s="9"/>
      <c r="BH2086" s="9"/>
      <c r="BI2086" s="73"/>
      <c r="BJ2086" s="9"/>
      <c r="BK2086" s="3" t="s">
        <v>73</v>
      </c>
      <c r="BL2086" s="9">
        <f>BH2083-BL2084</f>
        <v>0</v>
      </c>
      <c r="BM2086" s="10" t="e">
        <f>BL2086/BH2081</f>
        <v>#DIV/0!</v>
      </c>
      <c r="BN2086" s="10"/>
      <c r="BO2086" s="10"/>
      <c r="BP2086" s="10"/>
      <c r="BQ2086" s="7"/>
      <c r="BS2086" s="13"/>
      <c r="BT2086" s="15"/>
      <c r="BU2086" s="9"/>
      <c r="BV2086" s="9"/>
      <c r="BW2086" s="9"/>
      <c r="BX2086" s="9"/>
      <c r="BY2086" s="3" t="s">
        <v>73</v>
      </c>
      <c r="BZ2086" s="9">
        <f>BV2083-BZ2084</f>
        <v>0</v>
      </c>
      <c r="CA2086" s="10" t="e">
        <f>BZ2086/BV2081</f>
        <v>#DIV/0!</v>
      </c>
      <c r="CB2086" s="10"/>
      <c r="CC2086" s="10"/>
      <c r="CD2086" s="10"/>
      <c r="CE2086" s="10"/>
      <c r="CF2086" s="7"/>
      <c r="CH2086" s="15"/>
      <c r="CI2086" s="9"/>
      <c r="CJ2086" s="9"/>
      <c r="CK2086" s="9"/>
      <c r="CL2086" s="9"/>
      <c r="CM2086" s="3" t="s">
        <v>73</v>
      </c>
      <c r="CN2086" s="9">
        <f>CJ2083-CN2084</f>
        <v>0</v>
      </c>
      <c r="CO2086" s="10" t="e">
        <f>CN2086/CJ2081</f>
        <v>#DIV/0!</v>
      </c>
      <c r="CP2086" s="10"/>
      <c r="CQ2086" s="10"/>
      <c r="CR2086" s="10"/>
      <c r="CS2086" s="10"/>
      <c r="CT2086" s="7"/>
      <c r="CU2086" s="250"/>
      <c r="CV2086" s="248"/>
      <c r="CX2086" s="13"/>
      <c r="CY2086" s="13"/>
      <c r="CZ2086" s="250"/>
      <c r="DI2086" s="250"/>
    </row>
    <row r="2087" spans="1:113" ht="15" customHeight="1">
      <c r="A2087" s="250"/>
      <c r="B2087" s="250"/>
      <c r="C2087" s="250"/>
      <c r="D2087" s="250"/>
      <c r="E2087" s="250"/>
      <c r="G2087" s="14"/>
      <c r="H2087" s="250"/>
      <c r="I2087" s="250"/>
      <c r="J2087" s="33"/>
      <c r="K2087" s="250"/>
      <c r="L2087" s="248"/>
      <c r="M2087" s="250"/>
      <c r="N2087" s="250"/>
      <c r="O2087" s="250"/>
      <c r="P2087" s="250"/>
      <c r="Q2087" s="250"/>
      <c r="R2087" s="250"/>
      <c r="S2087" s="250"/>
      <c r="U2087" s="14"/>
      <c r="V2087" s="250"/>
      <c r="W2087" s="250"/>
      <c r="X2087" s="33"/>
      <c r="Y2087" s="250"/>
      <c r="Z2087" s="248"/>
      <c r="AA2087" s="250"/>
      <c r="AC2087" s="277"/>
      <c r="AD2087" s="250"/>
      <c r="AE2087" s="250"/>
      <c r="AF2087" s="250"/>
      <c r="AG2087" s="250"/>
      <c r="AI2087" s="14"/>
      <c r="AJ2087" s="250"/>
      <c r="AK2087" s="250"/>
      <c r="AL2087" s="33"/>
      <c r="AM2087" s="250"/>
      <c r="AN2087" s="248"/>
      <c r="AO2087" s="250"/>
      <c r="AP2087" s="250"/>
      <c r="AQ2087" s="250"/>
      <c r="AR2087" s="15"/>
      <c r="AS2087" s="9"/>
      <c r="AT2087" s="9"/>
      <c r="AU2087" s="9"/>
      <c r="AV2087" s="9"/>
      <c r="AW2087" s="3"/>
      <c r="AX2087" s="9"/>
      <c r="AY2087" s="9"/>
      <c r="AZ2087" s="62"/>
      <c r="BA2087" s="9"/>
      <c r="BB2087" s="9"/>
      <c r="BC2087" s="9"/>
      <c r="BD2087" s="7"/>
      <c r="BE2087" s="250"/>
      <c r="BF2087" s="15"/>
      <c r="BG2087" s="9"/>
      <c r="BH2087" s="9"/>
      <c r="BI2087" s="73"/>
      <c r="BJ2087" s="9"/>
      <c r="BK2087" s="3"/>
      <c r="BL2087" s="9"/>
      <c r="BM2087" s="9"/>
      <c r="BN2087" s="9"/>
      <c r="BO2087" s="9"/>
      <c r="BP2087" s="9"/>
      <c r="BQ2087" s="7"/>
      <c r="BS2087" s="250"/>
      <c r="BT2087" s="15"/>
      <c r="BU2087" s="9"/>
      <c r="BV2087" s="9"/>
      <c r="BW2087" s="9"/>
      <c r="BX2087" s="9"/>
      <c r="BY2087" s="3"/>
      <c r="BZ2087" s="9"/>
      <c r="CA2087" s="9"/>
      <c r="CB2087" s="9"/>
      <c r="CC2087" s="9"/>
      <c r="CD2087" s="9"/>
      <c r="CE2087" s="9"/>
      <c r="CF2087" s="7"/>
      <c r="CH2087" s="15"/>
      <c r="CI2087" s="9"/>
      <c r="CJ2087" s="9"/>
      <c r="CK2087" s="9"/>
      <c r="CL2087" s="9"/>
      <c r="CM2087" s="3"/>
      <c r="CN2087" s="9"/>
      <c r="CO2087" s="9"/>
      <c r="CP2087" s="9"/>
      <c r="CQ2087" s="9"/>
      <c r="CR2087" s="9"/>
      <c r="CS2087" s="9"/>
      <c r="CT2087" s="7"/>
      <c r="CU2087" s="250"/>
      <c r="CV2087" s="250"/>
      <c r="CW2087" s="250"/>
      <c r="CX2087" s="55"/>
      <c r="CY2087" s="46"/>
      <c r="CZ2087" s="250"/>
      <c r="DI2087" s="250"/>
    </row>
    <row r="2088" spans="1:113" ht="15" customHeight="1">
      <c r="A2088" s="250"/>
      <c r="B2088" s="250"/>
      <c r="C2088" s="250"/>
      <c r="D2088" s="250"/>
      <c r="E2088" s="250"/>
      <c r="G2088" s="14"/>
      <c r="H2088" s="250"/>
      <c r="I2088" s="250"/>
      <c r="J2088" s="33"/>
      <c r="K2088" s="250"/>
      <c r="L2088" s="248"/>
      <c r="M2088" s="250"/>
      <c r="N2088" s="250"/>
      <c r="O2088" s="250"/>
      <c r="P2088" s="250"/>
      <c r="Q2088" s="250"/>
      <c r="R2088" s="250"/>
      <c r="S2088" s="250"/>
      <c r="U2088" s="14"/>
      <c r="V2088" s="250"/>
      <c r="W2088" s="250"/>
      <c r="X2088" s="33"/>
      <c r="Y2088" s="250"/>
      <c r="Z2088" s="248"/>
      <c r="AA2088" s="250"/>
      <c r="AC2088" s="277"/>
      <c r="AD2088" s="250"/>
      <c r="AE2088" s="250"/>
      <c r="AF2088" s="250"/>
      <c r="AG2088" s="250"/>
      <c r="AI2088" s="14"/>
      <c r="AJ2088" s="250"/>
      <c r="AK2088" s="250"/>
      <c r="AL2088" s="33"/>
      <c r="AM2088" s="250"/>
      <c r="AN2088" s="248"/>
      <c r="AO2088" s="250"/>
      <c r="AP2088" s="250"/>
      <c r="AQ2088" s="250"/>
      <c r="AR2088" s="15"/>
      <c r="AS2088" s="9"/>
      <c r="AT2088" s="9"/>
      <c r="AU2088" s="9"/>
      <c r="AV2088" s="9"/>
      <c r="AW2088" s="3"/>
      <c r="AX2088" s="9"/>
      <c r="AY2088" s="9"/>
      <c r="AZ2088" s="62"/>
      <c r="BA2088" s="9"/>
      <c r="BB2088" s="9"/>
      <c r="BC2088" s="9"/>
      <c r="BD2088" s="7"/>
      <c r="BE2088" s="250"/>
      <c r="BF2088" s="15"/>
      <c r="BG2088" s="9"/>
      <c r="BH2088" s="9"/>
      <c r="BI2088" s="73"/>
      <c r="BJ2088" s="9"/>
      <c r="BK2088" s="3"/>
      <c r="BL2088" s="9"/>
      <c r="BM2088" s="9"/>
      <c r="BN2088" s="9"/>
      <c r="BO2088" s="9"/>
      <c r="BP2088" s="9"/>
      <c r="BQ2088" s="7"/>
      <c r="BS2088" s="250"/>
      <c r="BT2088" s="15"/>
      <c r="BU2088" s="9"/>
      <c r="BV2088" s="9"/>
      <c r="BW2088" s="9"/>
      <c r="BX2088" s="9"/>
      <c r="BY2088" s="3"/>
      <c r="BZ2088" s="9"/>
      <c r="CA2088" s="9"/>
      <c r="CB2088" s="9"/>
      <c r="CC2088" s="9"/>
      <c r="CD2088" s="9"/>
      <c r="CE2088" s="9"/>
      <c r="CF2088" s="7"/>
      <c r="CH2088" s="15"/>
      <c r="CI2088" s="9"/>
      <c r="CJ2088" s="9"/>
      <c r="CK2088" s="9"/>
      <c r="CL2088" s="9"/>
      <c r="CM2088" s="3"/>
      <c r="CN2088" s="9"/>
      <c r="CO2088" s="9"/>
      <c r="CP2088" s="9"/>
      <c r="CQ2088" s="9"/>
      <c r="CR2088" s="9"/>
      <c r="CS2088" s="9"/>
      <c r="CT2088" s="7"/>
      <c r="CU2088" s="250"/>
      <c r="CV2088" s="250"/>
      <c r="CW2088" s="250"/>
      <c r="CX2088" s="55"/>
      <c r="CY2088" s="46"/>
      <c r="CZ2088" s="250"/>
      <c r="DI2088" s="250"/>
    </row>
    <row r="2089" spans="1:113" ht="15" customHeight="1">
      <c r="A2089" s="250"/>
      <c r="B2089" s="250"/>
      <c r="C2089" s="250"/>
      <c r="D2089" s="250"/>
      <c r="E2089" s="250"/>
      <c r="G2089" s="14"/>
      <c r="H2089" s="250"/>
      <c r="I2089" s="250"/>
      <c r="J2089" s="33"/>
      <c r="K2089" s="250"/>
      <c r="L2089" s="248"/>
      <c r="M2089" s="250"/>
      <c r="N2089" s="250"/>
      <c r="O2089" s="250"/>
      <c r="P2089" s="250"/>
      <c r="Q2089" s="250"/>
      <c r="R2089" s="250"/>
      <c r="S2089" s="250"/>
      <c r="U2089" s="14"/>
      <c r="V2089" s="250"/>
      <c r="W2089" s="250"/>
      <c r="X2089" s="33"/>
      <c r="Y2089" s="250"/>
      <c r="Z2089" s="248"/>
      <c r="AA2089" s="250"/>
      <c r="AC2089" s="277"/>
      <c r="AD2089" s="250"/>
      <c r="AE2089" s="250"/>
      <c r="AF2089" s="250"/>
      <c r="AG2089" s="250"/>
      <c r="AI2089" s="14"/>
      <c r="AJ2089" s="250"/>
      <c r="AK2089" s="250"/>
      <c r="AL2089" s="33"/>
      <c r="AM2089" s="250"/>
      <c r="AN2089" s="248"/>
      <c r="AO2089" s="250"/>
      <c r="AP2089" s="250"/>
      <c r="AQ2089" s="250"/>
      <c r="AR2089" s="15"/>
      <c r="AS2089" s="9"/>
      <c r="AT2089" s="9"/>
      <c r="AU2089" s="9"/>
      <c r="AV2089" s="9"/>
      <c r="AW2089" s="3"/>
      <c r="AX2089" s="9"/>
      <c r="AY2089" s="9"/>
      <c r="AZ2089" s="62"/>
      <c r="BA2089" s="9"/>
      <c r="BB2089" s="9"/>
      <c r="BC2089" s="9"/>
      <c r="BD2089" s="7"/>
      <c r="BE2089" s="250"/>
      <c r="BF2089" s="15"/>
      <c r="BG2089" s="9"/>
      <c r="BH2089" s="9"/>
      <c r="BI2089" s="73"/>
      <c r="BJ2089" s="9"/>
      <c r="BK2089" s="3"/>
      <c r="BL2089" s="9"/>
      <c r="BM2089" s="9"/>
      <c r="BN2089" s="9"/>
      <c r="BO2089" s="9"/>
      <c r="BP2089" s="9"/>
      <c r="BQ2089" s="7"/>
      <c r="BS2089" s="250"/>
      <c r="BT2089" s="15"/>
      <c r="BU2089" s="9"/>
      <c r="BV2089" s="9"/>
      <c r="BW2089" s="9"/>
      <c r="BX2089" s="9"/>
      <c r="BY2089" s="3"/>
      <c r="BZ2089" s="9"/>
      <c r="CA2089" s="9"/>
      <c r="CB2089" s="9"/>
      <c r="CC2089" s="9"/>
      <c r="CD2089" s="9"/>
      <c r="CE2089" s="9"/>
      <c r="CF2089" s="7"/>
      <c r="CH2089" s="15"/>
      <c r="CI2089" s="9"/>
      <c r="CJ2089" s="9"/>
      <c r="CK2089" s="9"/>
      <c r="CL2089" s="9"/>
      <c r="CM2089" s="3"/>
      <c r="CN2089" s="9"/>
      <c r="CO2089" s="9"/>
      <c r="CP2089" s="9"/>
      <c r="CQ2089" s="9"/>
      <c r="CR2089" s="9"/>
      <c r="CS2089" s="9"/>
      <c r="CT2089" s="7"/>
      <c r="CU2089" s="250"/>
      <c r="CV2089" s="250"/>
      <c r="CW2089" s="250"/>
      <c r="CX2089" s="55"/>
      <c r="CY2089" s="46"/>
      <c r="CZ2089" s="250"/>
      <c r="DI2089" s="250"/>
    </row>
    <row r="2090" spans="1:113" ht="15" customHeight="1">
      <c r="A2090" s="250"/>
      <c r="B2090" s="250"/>
      <c r="C2090" s="250"/>
      <c r="D2090" s="250"/>
      <c r="E2090" s="250"/>
      <c r="G2090" s="14"/>
      <c r="H2090" s="250"/>
      <c r="I2090" s="250"/>
      <c r="J2090" s="33"/>
      <c r="K2090" s="250"/>
      <c r="L2090" s="248"/>
      <c r="M2090" s="250"/>
      <c r="N2090" s="250"/>
      <c r="O2090" s="250"/>
      <c r="P2090" s="250"/>
      <c r="Q2090" s="250"/>
      <c r="R2090" s="250"/>
      <c r="S2090" s="250"/>
      <c r="U2090" s="14"/>
      <c r="V2090" s="250"/>
      <c r="W2090" s="250"/>
      <c r="X2090" s="33"/>
      <c r="Y2090" s="250"/>
      <c r="Z2090" s="248"/>
      <c r="AA2090" s="250"/>
      <c r="AC2090" s="277"/>
      <c r="AD2090" s="250"/>
      <c r="AE2090" s="250"/>
      <c r="AF2090" s="250"/>
      <c r="AG2090" s="250"/>
      <c r="AI2090" s="14"/>
      <c r="AJ2090" s="250"/>
      <c r="AK2090" s="250"/>
      <c r="AL2090" s="33"/>
      <c r="AM2090" s="250"/>
      <c r="AN2090" s="248"/>
      <c r="AO2090" s="250"/>
      <c r="AP2090" s="250"/>
      <c r="AQ2090" s="250"/>
      <c r="AR2090" s="15"/>
      <c r="AS2090" s="9"/>
      <c r="AT2090" s="9"/>
      <c r="AU2090" s="9"/>
      <c r="AV2090" s="9"/>
      <c r="AW2090" s="3"/>
      <c r="AX2090" s="9"/>
      <c r="AY2090" s="9"/>
      <c r="AZ2090" s="62"/>
      <c r="BA2090" s="9"/>
      <c r="BB2090" s="9"/>
      <c r="BC2090" s="9"/>
      <c r="BD2090" s="7"/>
      <c r="BE2090" s="250"/>
      <c r="BF2090" s="15"/>
      <c r="BG2090" s="9"/>
      <c r="BH2090" s="9"/>
      <c r="BI2090" s="73"/>
      <c r="BJ2090" s="9"/>
      <c r="BK2090" s="3"/>
      <c r="BL2090" s="9"/>
      <c r="BM2090" s="9"/>
      <c r="BN2090" s="9"/>
      <c r="BO2090" s="9"/>
      <c r="BP2090" s="9"/>
      <c r="BQ2090" s="7"/>
      <c r="BS2090" s="250"/>
      <c r="BT2090" s="15"/>
      <c r="BU2090" s="9"/>
      <c r="BV2090" s="9"/>
      <c r="BW2090" s="9"/>
      <c r="BX2090" s="9"/>
      <c r="BY2090" s="3"/>
      <c r="BZ2090" s="9"/>
      <c r="CA2090" s="9"/>
      <c r="CB2090" s="9"/>
      <c r="CC2090" s="9"/>
      <c r="CD2090" s="9"/>
      <c r="CE2090" s="9"/>
      <c r="CF2090" s="7"/>
      <c r="CH2090" s="15"/>
      <c r="CI2090" s="9"/>
      <c r="CJ2090" s="9"/>
      <c r="CK2090" s="9"/>
      <c r="CL2090" s="9"/>
      <c r="CM2090" s="3"/>
      <c r="CN2090" s="9"/>
      <c r="CO2090" s="9"/>
      <c r="CP2090" s="9"/>
      <c r="CQ2090" s="9"/>
      <c r="CR2090" s="9"/>
      <c r="CS2090" s="9"/>
      <c r="CT2090" s="7"/>
      <c r="CU2090" s="250"/>
      <c r="CV2090" s="250"/>
      <c r="CW2090" s="250"/>
      <c r="CX2090" s="55"/>
      <c r="CY2090" s="46"/>
      <c r="CZ2090" s="250"/>
      <c r="DI2090" s="250"/>
    </row>
    <row r="2091" spans="1:113" ht="15" customHeight="1">
      <c r="A2091" s="250"/>
      <c r="B2091" s="250"/>
      <c r="C2091" s="250"/>
      <c r="D2091" s="250"/>
      <c r="E2091" s="250"/>
      <c r="G2091" s="14"/>
      <c r="H2091" s="250"/>
      <c r="I2091" s="250"/>
      <c r="J2091" s="33"/>
      <c r="K2091" s="250"/>
      <c r="L2091" s="250"/>
      <c r="M2091" s="250"/>
      <c r="N2091" s="250"/>
      <c r="O2091" s="250"/>
      <c r="P2091" s="250"/>
      <c r="Q2091" s="250"/>
      <c r="R2091" s="250"/>
      <c r="S2091" s="250"/>
      <c r="U2091" s="14"/>
      <c r="V2091" s="250"/>
      <c r="W2091" s="250"/>
      <c r="X2091" s="33"/>
      <c r="Y2091" s="250"/>
      <c r="Z2091" s="250"/>
      <c r="AA2091" s="250"/>
      <c r="AC2091" s="277"/>
      <c r="AD2091" s="250"/>
      <c r="AE2091" s="250"/>
      <c r="AF2091" s="250"/>
      <c r="AG2091" s="250"/>
      <c r="AI2091" s="14"/>
      <c r="AJ2091" s="250"/>
      <c r="AK2091" s="250"/>
      <c r="AL2091" s="33"/>
      <c r="AM2091" s="250"/>
      <c r="AN2091" s="250"/>
      <c r="AO2091" s="250"/>
      <c r="AP2091" s="250"/>
      <c r="AQ2091" s="250"/>
      <c r="AR2091" s="15"/>
      <c r="AS2091" s="9"/>
      <c r="AT2091" s="9"/>
      <c r="AU2091" s="9"/>
      <c r="AV2091" s="9"/>
      <c r="AW2091" s="9"/>
      <c r="AX2091" s="9"/>
      <c r="AY2091" s="9"/>
      <c r="AZ2091" s="62"/>
      <c r="BA2091" s="9"/>
      <c r="BB2091" s="9"/>
      <c r="BC2091" s="9"/>
      <c r="BD2091" s="7"/>
      <c r="BE2091" s="250"/>
      <c r="BF2091" s="15"/>
      <c r="BG2091" s="9"/>
      <c r="BH2091" s="9"/>
      <c r="BI2091" s="73"/>
      <c r="BJ2091" s="9"/>
      <c r="BK2091" s="9"/>
      <c r="BL2091" s="9"/>
      <c r="BM2091" s="9"/>
      <c r="BN2091" s="9"/>
      <c r="BO2091" s="9"/>
      <c r="BP2091" s="9"/>
      <c r="BQ2091" s="7"/>
      <c r="BS2091" s="250"/>
      <c r="BT2091" s="15"/>
      <c r="BU2091" s="9"/>
      <c r="BV2091" s="9"/>
      <c r="BW2091" s="9"/>
      <c r="BX2091" s="9"/>
      <c r="BY2091" s="9"/>
      <c r="BZ2091" s="9"/>
      <c r="CA2091" s="9"/>
      <c r="CB2091" s="9"/>
      <c r="CC2091" s="9"/>
      <c r="CD2091" s="9"/>
      <c r="CE2091" s="9"/>
      <c r="CF2091" s="7"/>
      <c r="CH2091" s="15"/>
      <c r="CI2091" s="9"/>
      <c r="CJ2091" s="9"/>
      <c r="CK2091" s="9"/>
      <c r="CL2091" s="9"/>
      <c r="CM2091" s="9"/>
      <c r="CN2091" s="9"/>
      <c r="CO2091" s="9"/>
      <c r="CP2091" s="9"/>
      <c r="CQ2091" s="9"/>
      <c r="CR2091" s="9"/>
      <c r="CS2091" s="9"/>
      <c r="CT2091" s="7"/>
      <c r="CU2091" s="250"/>
      <c r="CV2091" s="318"/>
      <c r="CW2091" s="312"/>
      <c r="CX2091" s="250"/>
      <c r="CY2091" s="46"/>
      <c r="CZ2091" s="250"/>
      <c r="DI2091" s="250"/>
    </row>
    <row r="2092" spans="1:113" ht="15" customHeight="1">
      <c r="AR2092" s="45"/>
      <c r="AS2092" s="250"/>
      <c r="AT2092" s="250"/>
      <c r="AU2092" s="250"/>
      <c r="AV2092" s="250"/>
      <c r="AW2092" s="250"/>
      <c r="AX2092" s="250"/>
      <c r="AY2092" s="250"/>
      <c r="AZ2092" s="33"/>
      <c r="BA2092" s="250"/>
      <c r="BB2092" s="250"/>
      <c r="BC2092" s="250"/>
      <c r="BD2092" s="47"/>
      <c r="BF2092" s="45"/>
      <c r="BG2092" s="250"/>
      <c r="BH2092" s="250"/>
      <c r="BJ2092" s="250"/>
      <c r="BK2092" s="250"/>
      <c r="BL2092" s="250"/>
      <c r="BM2092" s="250"/>
      <c r="BN2092" s="250"/>
      <c r="BO2092" s="250"/>
      <c r="BP2092" s="250"/>
      <c r="BQ2092" s="47"/>
      <c r="BS2092" s="1"/>
      <c r="BT2092" s="45"/>
      <c r="BU2092" s="250"/>
      <c r="BV2092" s="250"/>
      <c r="BW2092" s="250"/>
      <c r="BX2092" s="250"/>
      <c r="BY2092" s="250"/>
      <c r="BZ2092" s="250"/>
      <c r="CA2092" s="250"/>
      <c r="CB2092" s="250"/>
      <c r="CC2092" s="250"/>
      <c r="CD2092" s="250"/>
      <c r="CE2092" s="250"/>
      <c r="CF2092" s="47"/>
      <c r="CH2092" s="45"/>
      <c r="CI2092" s="250"/>
      <c r="CJ2092" s="250"/>
      <c r="CK2092" s="250"/>
      <c r="CL2092" s="250"/>
      <c r="CM2092" s="250"/>
      <c r="CN2092" s="250"/>
      <c r="CO2092" s="250"/>
      <c r="CP2092" s="250"/>
      <c r="CQ2092" s="250"/>
      <c r="CR2092" s="250"/>
      <c r="CS2092" s="250"/>
      <c r="CT2092" s="47"/>
    </row>
    <row r="2093" spans="1:113" ht="15" customHeight="1">
      <c r="AR2093" s="45"/>
      <c r="AS2093" s="250"/>
      <c r="AT2093" s="250"/>
      <c r="AU2093" s="250"/>
      <c r="AV2093" s="250"/>
      <c r="AW2093" s="250"/>
      <c r="AX2093" s="250"/>
      <c r="AY2093" s="250"/>
      <c r="AZ2093" s="33"/>
      <c r="BA2093" s="250"/>
      <c r="BB2093" s="250"/>
      <c r="BC2093" s="250"/>
      <c r="BD2093" s="47"/>
      <c r="BF2093" s="45"/>
      <c r="BG2093" s="250"/>
      <c r="BH2093" s="250"/>
      <c r="BJ2093" s="250"/>
      <c r="BK2093" s="250"/>
      <c r="BL2093" s="250"/>
      <c r="BM2093" s="250"/>
      <c r="BN2093" s="250"/>
      <c r="BO2093" s="250"/>
      <c r="BP2093" s="250"/>
      <c r="BQ2093" s="47"/>
      <c r="BS2093" s="1"/>
      <c r="BT2093" s="45"/>
      <c r="BU2093" s="250"/>
      <c r="BV2093" s="250"/>
      <c r="BW2093" s="250"/>
      <c r="BX2093" s="250"/>
      <c r="BY2093" s="250"/>
      <c r="BZ2093" s="250"/>
      <c r="CA2093" s="250"/>
      <c r="CB2093" s="250"/>
      <c r="CC2093" s="250"/>
      <c r="CD2093" s="250"/>
      <c r="CE2093" s="250"/>
      <c r="CF2093" s="47"/>
      <c r="CH2093" s="45"/>
      <c r="CI2093" s="250"/>
      <c r="CJ2093" s="250"/>
      <c r="CK2093" s="250"/>
      <c r="CL2093" s="250"/>
      <c r="CM2093" s="250"/>
      <c r="CN2093" s="250"/>
      <c r="CO2093" s="250"/>
      <c r="CP2093" s="250"/>
      <c r="CQ2093" s="250"/>
      <c r="CR2093" s="250"/>
      <c r="CS2093" s="250"/>
      <c r="CT2093" s="47"/>
    </row>
    <row r="2094" spans="1:113" ht="15" customHeight="1">
      <c r="AR2094" s="45"/>
      <c r="AS2094" s="250"/>
      <c r="AT2094" s="250"/>
      <c r="AU2094" s="250"/>
      <c r="AV2094" s="250"/>
      <c r="AW2094" s="250"/>
      <c r="AX2094" s="250"/>
      <c r="AY2094" s="250"/>
      <c r="AZ2094" s="33"/>
      <c r="BA2094" s="250"/>
      <c r="BB2094" s="250"/>
      <c r="BC2094" s="250"/>
      <c r="BD2094" s="47"/>
      <c r="BF2094" s="45"/>
      <c r="BG2094" s="250"/>
      <c r="BH2094" s="250"/>
      <c r="BJ2094" s="250"/>
      <c r="BK2094" s="250"/>
      <c r="BL2094" s="250"/>
      <c r="BM2094" s="250"/>
      <c r="BN2094" s="250"/>
      <c r="BO2094" s="250"/>
      <c r="BP2094" s="250"/>
      <c r="BQ2094" s="47"/>
      <c r="BS2094" s="1"/>
      <c r="BT2094" s="45"/>
      <c r="BU2094" s="250"/>
      <c r="BV2094" s="250"/>
      <c r="BW2094" s="250"/>
      <c r="BX2094" s="250"/>
      <c r="BY2094" s="250"/>
      <c r="BZ2094" s="250"/>
      <c r="CA2094" s="250"/>
      <c r="CB2094" s="250"/>
      <c r="CC2094" s="250"/>
      <c r="CD2094" s="250"/>
      <c r="CE2094" s="250"/>
      <c r="CF2094" s="47"/>
      <c r="CH2094" s="45"/>
      <c r="CI2094" s="250"/>
      <c r="CJ2094" s="250"/>
      <c r="CK2094" s="250"/>
      <c r="CL2094" s="250"/>
      <c r="CM2094" s="250"/>
      <c r="CN2094" s="250"/>
      <c r="CO2094" s="250"/>
      <c r="CP2094" s="250"/>
      <c r="CQ2094" s="250"/>
      <c r="CR2094" s="250"/>
      <c r="CS2094" s="250"/>
      <c r="CT2094" s="47"/>
    </row>
    <row r="2095" spans="1:113" ht="15" customHeight="1">
      <c r="AR2095" s="45"/>
      <c r="AS2095" s="250"/>
      <c r="AT2095" s="250"/>
      <c r="AU2095" s="250"/>
      <c r="AV2095" s="250"/>
      <c r="AW2095" s="250"/>
      <c r="AX2095" s="250"/>
      <c r="AY2095" s="250"/>
      <c r="AZ2095" s="33"/>
      <c r="BA2095" s="250"/>
      <c r="BB2095" s="250"/>
      <c r="BC2095" s="250"/>
      <c r="BD2095" s="47"/>
      <c r="BF2095" s="45"/>
      <c r="BG2095" s="250"/>
      <c r="BH2095" s="250"/>
      <c r="BJ2095" s="250"/>
      <c r="BK2095" s="250"/>
      <c r="BL2095" s="250"/>
      <c r="BM2095" s="250"/>
      <c r="BN2095" s="250"/>
      <c r="BO2095" s="250"/>
      <c r="BP2095" s="250"/>
      <c r="BQ2095" s="47"/>
      <c r="BS2095" s="1"/>
      <c r="BT2095" s="45"/>
      <c r="BU2095" s="250"/>
      <c r="BV2095" s="250"/>
      <c r="BW2095" s="250"/>
      <c r="BX2095" s="250"/>
      <c r="BY2095" s="250"/>
      <c r="BZ2095" s="250"/>
      <c r="CA2095" s="250"/>
      <c r="CB2095" s="250"/>
      <c r="CC2095" s="250"/>
      <c r="CD2095" s="250"/>
      <c r="CE2095" s="250"/>
      <c r="CF2095" s="47"/>
      <c r="CH2095" s="45"/>
      <c r="CI2095" s="250"/>
      <c r="CJ2095" s="250"/>
      <c r="CK2095" s="250"/>
      <c r="CL2095" s="250"/>
      <c r="CM2095" s="250"/>
      <c r="CN2095" s="250"/>
      <c r="CO2095" s="250"/>
      <c r="CP2095" s="250"/>
      <c r="CQ2095" s="250"/>
      <c r="CR2095" s="250"/>
      <c r="CS2095" s="250"/>
      <c r="CT2095" s="47"/>
    </row>
    <row r="2096" spans="1:113" ht="15" customHeight="1">
      <c r="AR2096" s="45"/>
      <c r="AS2096" s="250"/>
      <c r="AT2096" s="250"/>
      <c r="AU2096" s="250"/>
      <c r="AV2096" s="250"/>
      <c r="AW2096" s="250"/>
      <c r="AX2096" s="250"/>
      <c r="AY2096" s="250"/>
      <c r="AZ2096" s="33"/>
      <c r="BA2096" s="250"/>
      <c r="BB2096" s="250"/>
      <c r="BC2096" s="250"/>
      <c r="BD2096" s="47"/>
      <c r="BF2096" s="45"/>
      <c r="BG2096" s="250"/>
      <c r="BH2096" s="250"/>
      <c r="BJ2096" s="250"/>
      <c r="BK2096" s="250"/>
      <c r="BL2096" s="250"/>
      <c r="BM2096" s="250"/>
      <c r="BN2096" s="250"/>
      <c r="BO2096" s="250"/>
      <c r="BP2096" s="250"/>
      <c r="BQ2096" s="47"/>
      <c r="BS2096" s="1"/>
      <c r="BT2096" s="45"/>
      <c r="BU2096" s="250"/>
      <c r="BV2096" s="250"/>
      <c r="BW2096" s="250"/>
      <c r="BX2096" s="250"/>
      <c r="BY2096" s="250"/>
      <c r="BZ2096" s="250"/>
      <c r="CA2096" s="250"/>
      <c r="CB2096" s="250"/>
      <c r="CC2096" s="250"/>
      <c r="CD2096" s="250"/>
      <c r="CE2096" s="250"/>
      <c r="CF2096" s="47"/>
      <c r="CH2096" s="45"/>
      <c r="CI2096" s="250"/>
      <c r="CJ2096" s="250"/>
      <c r="CK2096" s="250"/>
      <c r="CL2096" s="250"/>
      <c r="CM2096" s="250"/>
      <c r="CN2096" s="250"/>
      <c r="CO2096" s="250"/>
      <c r="CP2096" s="250"/>
      <c r="CQ2096" s="250"/>
      <c r="CR2096" s="250"/>
      <c r="CS2096" s="250"/>
      <c r="CT2096" s="47"/>
    </row>
    <row r="2097" spans="1:113" ht="15" customHeight="1">
      <c r="AR2097" s="45"/>
      <c r="AS2097" s="250"/>
      <c r="AT2097" s="250"/>
      <c r="AU2097" s="250"/>
      <c r="AV2097" s="250"/>
      <c r="AW2097" s="250"/>
      <c r="AX2097" s="250"/>
      <c r="AY2097" s="250"/>
      <c r="AZ2097" s="33"/>
      <c r="BA2097" s="250"/>
      <c r="BB2097" s="250"/>
      <c r="BC2097" s="250"/>
      <c r="BD2097" s="47"/>
      <c r="BF2097" s="45"/>
      <c r="BG2097" s="250"/>
      <c r="BH2097" s="250"/>
      <c r="BJ2097" s="250"/>
      <c r="BK2097" s="250"/>
      <c r="BL2097" s="250"/>
      <c r="BM2097" s="250"/>
      <c r="BN2097" s="250"/>
      <c r="BO2097" s="250"/>
      <c r="BP2097" s="250"/>
      <c r="BQ2097" s="47"/>
      <c r="BS2097" s="1"/>
      <c r="BT2097" s="45"/>
      <c r="BU2097" s="250"/>
      <c r="BV2097" s="250"/>
      <c r="BW2097" s="250"/>
      <c r="BX2097" s="250"/>
      <c r="BY2097" s="250"/>
      <c r="BZ2097" s="250"/>
      <c r="CA2097" s="250"/>
      <c r="CB2097" s="250"/>
      <c r="CC2097" s="250"/>
      <c r="CD2097" s="250"/>
      <c r="CE2097" s="250"/>
      <c r="CF2097" s="47"/>
      <c r="CH2097" s="45"/>
      <c r="CI2097" s="250"/>
      <c r="CJ2097" s="250"/>
      <c r="CK2097" s="250"/>
      <c r="CL2097" s="250"/>
      <c r="CM2097" s="250"/>
      <c r="CN2097" s="250"/>
      <c r="CO2097" s="250"/>
      <c r="CP2097" s="250"/>
      <c r="CQ2097" s="250"/>
      <c r="CR2097" s="250"/>
      <c r="CS2097" s="250"/>
      <c r="CT2097" s="47"/>
    </row>
    <row r="2098" spans="1:113" ht="15" customHeight="1">
      <c r="A2098" s="250"/>
      <c r="B2098" s="250"/>
      <c r="C2098" s="250"/>
      <c r="D2098" s="250"/>
      <c r="G2098" s="314"/>
      <c r="H2098" s="312"/>
      <c r="I2098" s="312"/>
      <c r="J2098" s="311"/>
      <c r="K2098" s="312"/>
      <c r="L2098" s="312"/>
      <c r="M2098" s="250"/>
      <c r="N2098" s="250"/>
      <c r="O2098" s="250"/>
      <c r="P2098" s="250"/>
      <c r="Q2098" s="250"/>
      <c r="R2098" s="250"/>
      <c r="U2098" s="314"/>
      <c r="V2098" s="312"/>
      <c r="W2098" s="312"/>
      <c r="X2098" s="311"/>
      <c r="Y2098" s="312"/>
      <c r="Z2098" s="312"/>
      <c r="AA2098" s="250"/>
      <c r="AC2098" s="277"/>
      <c r="AD2098" s="250"/>
      <c r="AE2098" s="250"/>
      <c r="AF2098" s="250"/>
      <c r="AI2098" s="314"/>
      <c r="AJ2098" s="312"/>
      <c r="AK2098" s="312"/>
      <c r="AL2098" s="311"/>
      <c r="AM2098" s="312"/>
      <c r="AN2098" s="312"/>
      <c r="AO2098" s="250"/>
      <c r="AP2098" s="250"/>
      <c r="AQ2098" s="250"/>
      <c r="AR2098" s="313" t="s">
        <v>591</v>
      </c>
      <c r="AS2098" s="310"/>
      <c r="AT2098" s="310"/>
      <c r="AU2098" s="309" t="s">
        <v>596</v>
      </c>
      <c r="AV2098" s="310"/>
      <c r="AW2098" s="310"/>
      <c r="AX2098" s="260"/>
      <c r="AY2098" s="260"/>
      <c r="AZ2098" s="261"/>
      <c r="BA2098" s="260"/>
      <c r="BB2098" s="260"/>
      <c r="BC2098" s="260"/>
      <c r="BD2098" s="262"/>
      <c r="BE2098" s="250"/>
      <c r="BF2098" s="313" t="s">
        <v>591</v>
      </c>
      <c r="BG2098" s="310"/>
      <c r="BH2098" s="310"/>
      <c r="BI2098" s="200" t="s">
        <v>596</v>
      </c>
      <c r="BJ2098" s="263"/>
      <c r="BK2098" s="263"/>
      <c r="BL2098" s="260"/>
      <c r="BM2098" s="260"/>
      <c r="BN2098" s="260"/>
      <c r="BO2098" s="260"/>
      <c r="BP2098" s="260"/>
      <c r="BQ2098" s="262"/>
      <c r="BR2098" s="181"/>
      <c r="BS2098" s="250"/>
      <c r="BT2098" s="313" t="s">
        <v>591</v>
      </c>
      <c r="BU2098" s="310"/>
      <c r="BV2098" s="310"/>
      <c r="BW2098" s="309" t="s">
        <v>596</v>
      </c>
      <c r="BX2098" s="310"/>
      <c r="BY2098" s="310"/>
      <c r="BZ2098" s="260"/>
      <c r="CA2098" s="260"/>
      <c r="CB2098" s="260"/>
      <c r="CC2098" s="260"/>
      <c r="CD2098" s="260"/>
      <c r="CE2098" s="249"/>
      <c r="CG2098" s="80"/>
      <c r="CH2098" s="313" t="s">
        <v>591</v>
      </c>
      <c r="CI2098" s="310"/>
      <c r="CJ2098" s="310"/>
      <c r="CK2098" s="309" t="s">
        <v>596</v>
      </c>
      <c r="CL2098" s="310"/>
      <c r="CM2098" s="310"/>
      <c r="CN2098" s="81"/>
      <c r="CO2098" s="81"/>
      <c r="CP2098" s="81"/>
      <c r="CQ2098" s="81"/>
      <c r="CR2098" s="81"/>
      <c r="CS2098" s="249"/>
    </row>
    <row r="2099" spans="1:113" ht="15" customHeight="1">
      <c r="A2099" s="248"/>
      <c r="B2099" s="248"/>
      <c r="C2099" s="248"/>
      <c r="D2099" s="248"/>
      <c r="E2099" s="248"/>
      <c r="G2099" s="5"/>
      <c r="H2099" s="248"/>
      <c r="I2099" s="248"/>
      <c r="J2099" s="71"/>
      <c r="K2099" s="248"/>
      <c r="L2099" s="248"/>
      <c r="M2099" s="248"/>
      <c r="N2099" s="248"/>
      <c r="O2099" s="248"/>
      <c r="P2099" s="248"/>
      <c r="Q2099" s="248"/>
      <c r="R2099" s="248"/>
      <c r="S2099" s="248"/>
      <c r="U2099" s="5"/>
      <c r="V2099" s="248"/>
      <c r="W2099" s="248"/>
      <c r="X2099" s="71"/>
      <c r="Y2099" s="248"/>
      <c r="Z2099" s="248"/>
      <c r="AA2099" s="248"/>
      <c r="AC2099" s="274"/>
      <c r="AD2099" s="248"/>
      <c r="AE2099" s="248"/>
      <c r="AF2099" s="248"/>
      <c r="AG2099" s="248"/>
      <c r="AI2099" s="5"/>
      <c r="AJ2099" s="248"/>
      <c r="AK2099" s="248"/>
      <c r="AL2099" s="71"/>
      <c r="AM2099" s="248"/>
      <c r="AN2099" s="248"/>
      <c r="AO2099" s="248"/>
      <c r="AP2099" s="248"/>
      <c r="AQ2099" s="248"/>
      <c r="AR2099" s="2" t="s">
        <v>11</v>
      </c>
      <c r="AS2099" s="3" t="s">
        <v>12</v>
      </c>
      <c r="AT2099" s="3" t="s">
        <v>13</v>
      </c>
      <c r="AU2099" s="3" t="s">
        <v>14</v>
      </c>
      <c r="AV2099" s="3" t="s">
        <v>13</v>
      </c>
      <c r="AW2099" s="3" t="s">
        <v>15</v>
      </c>
      <c r="AX2099" s="3" t="s">
        <v>16</v>
      </c>
      <c r="AY2099" s="3" t="s">
        <v>17</v>
      </c>
      <c r="AZ2099" s="4"/>
      <c r="BA2099" s="3" t="s">
        <v>19</v>
      </c>
      <c r="BB2099" s="3" t="s">
        <v>25</v>
      </c>
      <c r="BC2099" s="3" t="s">
        <v>26</v>
      </c>
      <c r="BD2099" s="56" t="s">
        <v>21</v>
      </c>
      <c r="BE2099" s="248"/>
      <c r="BF2099" s="2" t="s">
        <v>11</v>
      </c>
      <c r="BG2099" s="3" t="s">
        <v>12</v>
      </c>
      <c r="BH2099" s="3" t="s">
        <v>13</v>
      </c>
      <c r="BI2099" s="199" t="s">
        <v>14</v>
      </c>
      <c r="BJ2099" s="3" t="s">
        <v>13</v>
      </c>
      <c r="BK2099" s="3" t="s">
        <v>15</v>
      </c>
      <c r="BL2099" s="3" t="s">
        <v>16</v>
      </c>
      <c r="BM2099" s="3" t="s">
        <v>17</v>
      </c>
      <c r="BN2099" s="3" t="s">
        <v>19</v>
      </c>
      <c r="BO2099" s="3" t="s">
        <v>25</v>
      </c>
      <c r="BP2099" s="3" t="s">
        <v>26</v>
      </c>
      <c r="BQ2099" s="56" t="s">
        <v>21</v>
      </c>
      <c r="BS2099" s="248"/>
      <c r="BT2099" s="2" t="s">
        <v>11</v>
      </c>
      <c r="BU2099" s="3" t="s">
        <v>12</v>
      </c>
      <c r="BV2099" s="3" t="s">
        <v>13</v>
      </c>
      <c r="BW2099" s="3" t="s">
        <v>14</v>
      </c>
      <c r="BX2099" s="3" t="s">
        <v>13</v>
      </c>
      <c r="BY2099" s="3" t="s">
        <v>15</v>
      </c>
      <c r="BZ2099" s="3" t="s">
        <v>16</v>
      </c>
      <c r="CA2099" s="3" t="s">
        <v>17</v>
      </c>
      <c r="CB2099" s="3"/>
      <c r="CC2099" s="3" t="s">
        <v>19</v>
      </c>
      <c r="CD2099" s="3" t="s">
        <v>25</v>
      </c>
      <c r="CE2099" s="3" t="s">
        <v>26</v>
      </c>
      <c r="CF2099" s="56" t="s">
        <v>21</v>
      </c>
      <c r="CH2099" s="2" t="s">
        <v>11</v>
      </c>
      <c r="CI2099" s="3" t="s">
        <v>12</v>
      </c>
      <c r="CJ2099" s="3" t="s">
        <v>13</v>
      </c>
      <c r="CK2099" s="3" t="s">
        <v>14</v>
      </c>
      <c r="CL2099" s="3" t="s">
        <v>13</v>
      </c>
      <c r="CM2099" s="3" t="s">
        <v>15</v>
      </c>
      <c r="CN2099" s="3" t="s">
        <v>16</v>
      </c>
      <c r="CO2099" s="3" t="s">
        <v>17</v>
      </c>
      <c r="CP2099" s="3"/>
      <c r="CQ2099" s="3" t="s">
        <v>19</v>
      </c>
      <c r="CR2099" s="3" t="s">
        <v>25</v>
      </c>
      <c r="CS2099" s="3" t="s">
        <v>26</v>
      </c>
      <c r="CT2099" s="56" t="s">
        <v>21</v>
      </c>
      <c r="CU2099" s="248"/>
      <c r="CV2099" s="248"/>
      <c r="CW2099" s="248"/>
      <c r="CX2099" s="248"/>
      <c r="CY2099" s="248"/>
      <c r="CZ2099" s="248"/>
      <c r="DI2099" s="248"/>
    </row>
    <row r="2100" spans="1:113" ht="15" customHeight="1">
      <c r="A2100" s="250"/>
      <c r="B2100" s="250"/>
      <c r="C2100" s="13"/>
      <c r="D2100" s="250"/>
      <c r="E2100" s="250"/>
      <c r="G2100" s="14"/>
      <c r="H2100" s="250"/>
      <c r="I2100" s="250"/>
      <c r="J2100" s="33"/>
      <c r="K2100" s="250"/>
      <c r="L2100" s="250"/>
      <c r="M2100" s="250"/>
      <c r="N2100" s="250"/>
      <c r="O2100" s="250"/>
      <c r="P2100" s="250"/>
      <c r="Q2100" s="13"/>
      <c r="R2100" s="250"/>
      <c r="S2100" s="250"/>
      <c r="U2100" s="14"/>
      <c r="V2100" s="250"/>
      <c r="W2100" s="250"/>
      <c r="X2100" s="33"/>
      <c r="Y2100" s="250"/>
      <c r="Z2100" s="250"/>
      <c r="AA2100" s="250"/>
      <c r="AC2100" s="277"/>
      <c r="AD2100" s="250"/>
      <c r="AE2100" s="13"/>
      <c r="AF2100" s="250"/>
      <c r="AG2100" s="250"/>
      <c r="AI2100" s="14"/>
      <c r="AJ2100" s="250"/>
      <c r="AK2100" s="250"/>
      <c r="AL2100" s="33"/>
      <c r="AM2100" s="250"/>
      <c r="AN2100" s="250"/>
      <c r="AO2100" s="250"/>
      <c r="AP2100" s="250"/>
      <c r="AQ2100" s="250"/>
      <c r="AR2100" s="89">
        <v>45263</v>
      </c>
      <c r="AS2100" s="78">
        <v>10917</v>
      </c>
      <c r="AT2100" s="78">
        <v>136</v>
      </c>
      <c r="AU2100" s="78">
        <v>819</v>
      </c>
      <c r="AV2100" s="78">
        <v>11</v>
      </c>
      <c r="AW2100" s="78">
        <v>16</v>
      </c>
      <c r="AX2100" s="78">
        <v>11</v>
      </c>
      <c r="AY2100" s="78">
        <v>12</v>
      </c>
      <c r="AZ2100" s="90"/>
      <c r="BA2100" s="78">
        <v>450</v>
      </c>
      <c r="BB2100" s="78">
        <v>4950</v>
      </c>
      <c r="BC2100" s="92">
        <v>0.3639705882352941</v>
      </c>
      <c r="BD2100" s="93" t="s">
        <v>597</v>
      </c>
      <c r="BE2100" s="250"/>
      <c r="BF2100" s="89">
        <v>45263</v>
      </c>
      <c r="BG2100" s="78">
        <v>10917</v>
      </c>
      <c r="BH2100" s="78">
        <v>136</v>
      </c>
      <c r="BI2100" s="188">
        <v>819</v>
      </c>
      <c r="BJ2100" s="78">
        <v>11</v>
      </c>
      <c r="BK2100" s="78">
        <v>16</v>
      </c>
      <c r="BL2100" s="78">
        <v>11</v>
      </c>
      <c r="BM2100" s="78">
        <v>12</v>
      </c>
      <c r="BN2100" s="78">
        <v>450</v>
      </c>
      <c r="BO2100" s="78">
        <v>4950</v>
      </c>
      <c r="BP2100" s="92">
        <v>0.3639705882352941</v>
      </c>
      <c r="BQ2100" s="93" t="s">
        <v>597</v>
      </c>
      <c r="BS2100" s="250"/>
      <c r="BT2100" s="89">
        <v>45263</v>
      </c>
      <c r="BU2100" s="78">
        <v>10917</v>
      </c>
      <c r="BV2100" s="78">
        <v>136</v>
      </c>
      <c r="BW2100" s="78">
        <v>819</v>
      </c>
      <c r="BX2100" s="78">
        <v>11</v>
      </c>
      <c r="BY2100" s="78">
        <v>16</v>
      </c>
      <c r="BZ2100" s="78">
        <v>11</v>
      </c>
      <c r="CA2100" s="78">
        <v>12</v>
      </c>
      <c r="CB2100" s="78"/>
      <c r="CC2100" s="78">
        <v>450</v>
      </c>
      <c r="CD2100" s="78">
        <v>4950</v>
      </c>
      <c r="CE2100" s="92">
        <v>0.3639705882352941</v>
      </c>
      <c r="CF2100" s="93" t="s">
        <v>597</v>
      </c>
      <c r="CH2100" s="89">
        <v>45263</v>
      </c>
      <c r="CI2100" s="78">
        <v>10917</v>
      </c>
      <c r="CJ2100" s="78">
        <v>136</v>
      </c>
      <c r="CK2100" s="78">
        <v>819</v>
      </c>
      <c r="CL2100" s="78">
        <v>11</v>
      </c>
      <c r="CM2100" s="78">
        <v>16</v>
      </c>
      <c r="CN2100" s="78">
        <v>11</v>
      </c>
      <c r="CO2100" s="78">
        <v>12</v>
      </c>
      <c r="CP2100" s="78"/>
      <c r="CQ2100" s="78">
        <v>450</v>
      </c>
      <c r="CR2100" s="78">
        <v>4950</v>
      </c>
      <c r="CS2100" s="92">
        <v>0.3639705882352941</v>
      </c>
      <c r="CT2100" s="93" t="s">
        <v>597</v>
      </c>
      <c r="CU2100" s="250"/>
      <c r="CV2100" s="250"/>
      <c r="CW2100" s="250"/>
      <c r="CX2100" s="250"/>
      <c r="CY2100" s="13"/>
      <c r="CZ2100" s="250"/>
      <c r="DI2100" s="250"/>
    </row>
    <row r="2101" spans="1:113" ht="15" customHeight="1">
      <c r="A2101" s="250"/>
      <c r="B2101" s="250"/>
      <c r="C2101" s="13"/>
      <c r="D2101" s="250"/>
      <c r="E2101" s="250"/>
      <c r="G2101" s="14"/>
      <c r="H2101" s="250"/>
      <c r="I2101" s="250"/>
      <c r="J2101" s="33"/>
      <c r="K2101" s="250"/>
      <c r="L2101" s="250"/>
      <c r="M2101" s="250"/>
      <c r="N2101" s="250"/>
      <c r="O2101" s="250"/>
      <c r="P2101" s="250"/>
      <c r="Q2101" s="13"/>
      <c r="R2101" s="250"/>
      <c r="S2101" s="250"/>
      <c r="U2101" s="14"/>
      <c r="V2101" s="250"/>
      <c r="W2101" s="250"/>
      <c r="X2101" s="33"/>
      <c r="Y2101" s="250"/>
      <c r="Z2101" s="250"/>
      <c r="AA2101" s="250"/>
      <c r="AC2101" s="277"/>
      <c r="AD2101" s="250"/>
      <c r="AE2101" s="13"/>
      <c r="AF2101" s="250"/>
      <c r="AG2101" s="250"/>
      <c r="AI2101" s="14"/>
      <c r="AJ2101" s="250"/>
      <c r="AK2101" s="250"/>
      <c r="AL2101" s="33"/>
      <c r="AM2101" s="250"/>
      <c r="AN2101" s="250"/>
      <c r="AO2101" s="250"/>
      <c r="AP2101" s="250"/>
      <c r="AQ2101" s="250"/>
      <c r="AR2101" s="15">
        <v>45267</v>
      </c>
      <c r="AS2101" s="9">
        <v>10996</v>
      </c>
      <c r="AT2101" s="9">
        <f t="shared" ref="AT2101:AT2147" si="3464">IF(AS2101="","",AS2101-AS2100)</f>
        <v>79</v>
      </c>
      <c r="AU2101" s="9">
        <v>826</v>
      </c>
      <c r="AV2101" s="9">
        <f t="shared" ref="AV2101:AV2147" si="3465">IF(AU2101="","",AU2101-AU2100)</f>
        <v>7</v>
      </c>
      <c r="AW2101" s="9">
        <v>21</v>
      </c>
      <c r="AX2101" s="9">
        <f t="shared" ref="AX2101:AX2147" si="3466">IF(AW2101="","",AW2100+AY2100-AW2101)</f>
        <v>7</v>
      </c>
      <c r="AY2101" s="9">
        <v>7</v>
      </c>
      <c r="AZ2101" s="62"/>
      <c r="BA2101" s="9">
        <v>450</v>
      </c>
      <c r="BB2101" s="9">
        <f t="shared" ref="BB2101:BB2152" si="3467">IF(BA2101="","",AX2101*BA2101)</f>
        <v>3150</v>
      </c>
      <c r="BC2101" s="10">
        <f t="shared" ref="BC2101:BC2152" si="3468">IF(BB2101="","",BB2101/(AT2101*100))</f>
        <v>0.39873417721518989</v>
      </c>
      <c r="BD2101" s="7" t="s">
        <v>598</v>
      </c>
      <c r="BE2101" s="250"/>
      <c r="BF2101" s="15">
        <v>45267</v>
      </c>
      <c r="BG2101" s="9">
        <v>10996</v>
      </c>
      <c r="BH2101" s="9">
        <f t="shared" ref="BH2101:BH2147" si="3469">IF(BG2101="","",BG2101-BG2100)</f>
        <v>79</v>
      </c>
      <c r="BI2101" s="73">
        <v>826</v>
      </c>
      <c r="BJ2101" s="9">
        <f t="shared" ref="BJ2101:BJ2147" si="3470">IF(BI2101="","",BI2101-BI2100)</f>
        <v>7</v>
      </c>
      <c r="BK2101" s="9">
        <v>21</v>
      </c>
      <c r="BL2101" s="9">
        <f t="shared" ref="BL2101:BL2147" si="3471">IF(BK2101="","",BK2100+BM2100-BK2101)</f>
        <v>7</v>
      </c>
      <c r="BM2101" s="9">
        <v>7</v>
      </c>
      <c r="BN2101" s="9">
        <v>450</v>
      </c>
      <c r="BO2101" s="9">
        <f t="shared" ref="BO2101:BO2152" si="3472">IF(BN2101="","",BL2101*BN2101)</f>
        <v>3150</v>
      </c>
      <c r="BP2101" s="10">
        <f t="shared" ref="BP2101:BP2152" si="3473">IF(BO2101="","",BO2101/(BH2101*100))</f>
        <v>0.39873417721518989</v>
      </c>
      <c r="BQ2101" s="7" t="s">
        <v>598</v>
      </c>
      <c r="BS2101" s="250"/>
      <c r="BT2101" s="15">
        <v>45267</v>
      </c>
      <c r="BU2101" s="9">
        <v>10996</v>
      </c>
      <c r="BV2101" s="9">
        <f t="shared" ref="BV2101:BV2147" si="3474">IF(BU2101="","",BU2101-BU2100)</f>
        <v>79</v>
      </c>
      <c r="BW2101" s="9">
        <v>826</v>
      </c>
      <c r="BX2101" s="9">
        <f t="shared" ref="BX2101:BX2147" si="3475">IF(BW2101="","",BW2101-BW2100)</f>
        <v>7</v>
      </c>
      <c r="BY2101" s="9">
        <v>21</v>
      </c>
      <c r="BZ2101" s="9">
        <f t="shared" ref="BZ2101:BZ2147" si="3476">IF(BY2101="","",BY2100+CA2100-BY2101)</f>
        <v>7</v>
      </c>
      <c r="CA2101" s="9">
        <v>7</v>
      </c>
      <c r="CB2101" s="9"/>
      <c r="CC2101" s="9">
        <v>450</v>
      </c>
      <c r="CD2101" s="9">
        <f t="shared" ref="CD2101:CD2152" si="3477">IF(CC2101="","",BZ2101*CC2101)</f>
        <v>3150</v>
      </c>
      <c r="CE2101" s="10">
        <f t="shared" ref="CE2101:CE2152" si="3478">IF(CD2101="","",CD2101/(BV2101*100))</f>
        <v>0.39873417721518989</v>
      </c>
      <c r="CF2101" s="7" t="s">
        <v>598</v>
      </c>
      <c r="CH2101" s="15">
        <v>45267</v>
      </c>
      <c r="CI2101" s="9">
        <v>10996</v>
      </c>
      <c r="CJ2101" s="9">
        <f t="shared" ref="CJ2101:CJ2147" si="3479">IF(CI2101="","",CI2101-CI2100)</f>
        <v>79</v>
      </c>
      <c r="CK2101" s="9">
        <v>826</v>
      </c>
      <c r="CL2101" s="9">
        <f t="shared" ref="CL2101:CL2147" si="3480">IF(CK2101="","",CK2101-CK2100)</f>
        <v>7</v>
      </c>
      <c r="CM2101" s="9">
        <v>21</v>
      </c>
      <c r="CN2101" s="9">
        <f t="shared" ref="CN2101:CN2147" si="3481">IF(CM2101="","",CM2100+CO2100-CM2101)</f>
        <v>7</v>
      </c>
      <c r="CO2101" s="9">
        <v>7</v>
      </c>
      <c r="CP2101" s="9"/>
      <c r="CQ2101" s="9">
        <v>450</v>
      </c>
      <c r="CR2101" s="9">
        <f t="shared" ref="CR2101:CR2132" si="3482">IF(CQ2101="","",CN2101*CQ2101)</f>
        <v>3150</v>
      </c>
      <c r="CS2101" s="10">
        <f t="shared" ref="CS2101:CS2132" si="3483">IF(CR2101="","",CR2101/(CJ2101*100))</f>
        <v>0.39873417721518989</v>
      </c>
      <c r="CT2101" s="7" t="s">
        <v>598</v>
      </c>
      <c r="CU2101" s="250"/>
      <c r="CV2101" s="250"/>
      <c r="CW2101" s="250"/>
      <c r="CX2101" s="250"/>
      <c r="CY2101" s="13"/>
      <c r="CZ2101" s="250"/>
      <c r="DI2101" s="250"/>
    </row>
    <row r="2102" spans="1:113" ht="15" customHeight="1">
      <c r="A2102" s="250"/>
      <c r="B2102" s="250"/>
      <c r="C2102" s="13"/>
      <c r="D2102" s="250"/>
      <c r="E2102" s="250"/>
      <c r="G2102" s="14"/>
      <c r="H2102" s="250"/>
      <c r="I2102" s="250"/>
      <c r="J2102" s="33"/>
      <c r="K2102" s="250"/>
      <c r="L2102" s="250"/>
      <c r="M2102" s="250"/>
      <c r="N2102" s="250"/>
      <c r="O2102" s="250"/>
      <c r="P2102" s="250"/>
      <c r="Q2102" s="13"/>
      <c r="R2102" s="250"/>
      <c r="S2102" s="250"/>
      <c r="U2102" s="14"/>
      <c r="V2102" s="250"/>
      <c r="W2102" s="250"/>
      <c r="X2102" s="33"/>
      <c r="Y2102" s="250"/>
      <c r="Z2102" s="250"/>
      <c r="AA2102" s="250"/>
      <c r="AC2102" s="277"/>
      <c r="AD2102" s="250"/>
      <c r="AE2102" s="13"/>
      <c r="AF2102" s="250"/>
      <c r="AG2102" s="250"/>
      <c r="AI2102" s="14"/>
      <c r="AJ2102" s="250"/>
      <c r="AK2102" s="250"/>
      <c r="AL2102" s="33"/>
      <c r="AM2102" s="250"/>
      <c r="AN2102" s="250"/>
      <c r="AO2102" s="250"/>
      <c r="AP2102" s="250"/>
      <c r="AQ2102" s="250"/>
      <c r="AR2102" s="15">
        <v>45271</v>
      </c>
      <c r="AS2102" s="9">
        <v>11041</v>
      </c>
      <c r="AT2102" s="9">
        <f t="shared" si="3464"/>
        <v>45</v>
      </c>
      <c r="AU2102" s="9">
        <v>828</v>
      </c>
      <c r="AV2102" s="9">
        <f t="shared" si="3465"/>
        <v>2</v>
      </c>
      <c r="AW2102" s="9">
        <v>26</v>
      </c>
      <c r="AX2102" s="9">
        <f t="shared" si="3466"/>
        <v>2</v>
      </c>
      <c r="AY2102" s="9">
        <v>0</v>
      </c>
      <c r="AZ2102" s="62"/>
      <c r="BA2102" s="9">
        <v>450</v>
      </c>
      <c r="BB2102" s="9">
        <f t="shared" si="3467"/>
        <v>900</v>
      </c>
      <c r="BC2102" s="10">
        <f t="shared" si="3468"/>
        <v>0.2</v>
      </c>
      <c r="BD2102" s="7" t="s">
        <v>597</v>
      </c>
      <c r="BE2102" s="250"/>
      <c r="BF2102" s="15">
        <v>45271</v>
      </c>
      <c r="BG2102" s="9">
        <v>11041</v>
      </c>
      <c r="BH2102" s="9">
        <f t="shared" si="3469"/>
        <v>45</v>
      </c>
      <c r="BI2102" s="73">
        <v>828</v>
      </c>
      <c r="BJ2102" s="9">
        <f t="shared" si="3470"/>
        <v>2</v>
      </c>
      <c r="BK2102" s="9">
        <v>26</v>
      </c>
      <c r="BL2102" s="9">
        <f t="shared" si="3471"/>
        <v>2</v>
      </c>
      <c r="BM2102" s="9">
        <v>0</v>
      </c>
      <c r="BN2102" s="9">
        <v>450</v>
      </c>
      <c r="BO2102" s="9">
        <f t="shared" si="3472"/>
        <v>900</v>
      </c>
      <c r="BP2102" s="10">
        <f t="shared" si="3473"/>
        <v>0.2</v>
      </c>
      <c r="BQ2102" s="7" t="s">
        <v>597</v>
      </c>
      <c r="BS2102" s="250"/>
      <c r="BT2102" s="15">
        <v>45271</v>
      </c>
      <c r="BU2102" s="9">
        <v>11041</v>
      </c>
      <c r="BV2102" s="9">
        <f t="shared" si="3474"/>
        <v>45</v>
      </c>
      <c r="BW2102" s="9">
        <v>828</v>
      </c>
      <c r="BX2102" s="9">
        <f t="shared" si="3475"/>
        <v>2</v>
      </c>
      <c r="BY2102" s="9">
        <v>26</v>
      </c>
      <c r="BZ2102" s="9">
        <f t="shared" si="3476"/>
        <v>2</v>
      </c>
      <c r="CA2102" s="9">
        <v>0</v>
      </c>
      <c r="CB2102" s="9"/>
      <c r="CC2102" s="9">
        <v>450</v>
      </c>
      <c r="CD2102" s="9">
        <f t="shared" si="3477"/>
        <v>900</v>
      </c>
      <c r="CE2102" s="10">
        <f t="shared" si="3478"/>
        <v>0.2</v>
      </c>
      <c r="CF2102" s="7" t="s">
        <v>597</v>
      </c>
      <c r="CH2102" s="15">
        <v>45271</v>
      </c>
      <c r="CI2102" s="9">
        <v>11041</v>
      </c>
      <c r="CJ2102" s="9">
        <f t="shared" si="3479"/>
        <v>45</v>
      </c>
      <c r="CK2102" s="9">
        <v>828</v>
      </c>
      <c r="CL2102" s="9">
        <f t="shared" si="3480"/>
        <v>2</v>
      </c>
      <c r="CM2102" s="9">
        <v>26</v>
      </c>
      <c r="CN2102" s="9">
        <f t="shared" si="3481"/>
        <v>2</v>
      </c>
      <c r="CO2102" s="9">
        <v>0</v>
      </c>
      <c r="CP2102" s="9"/>
      <c r="CQ2102" s="9">
        <v>450</v>
      </c>
      <c r="CR2102" s="9">
        <f t="shared" si="3482"/>
        <v>900</v>
      </c>
      <c r="CS2102" s="10">
        <f t="shared" si="3483"/>
        <v>0.2</v>
      </c>
      <c r="CT2102" s="7" t="s">
        <v>597</v>
      </c>
      <c r="CU2102" s="250"/>
      <c r="CV2102" s="250"/>
      <c r="CW2102" s="250"/>
      <c r="CX2102" s="250"/>
      <c r="CY2102" s="13"/>
      <c r="CZ2102" s="250"/>
      <c r="DI2102" s="250"/>
    </row>
    <row r="2103" spans="1:113" ht="15" customHeight="1">
      <c r="A2103" s="250"/>
      <c r="B2103" s="250"/>
      <c r="C2103" s="13"/>
      <c r="D2103" s="250"/>
      <c r="E2103" s="250"/>
      <c r="G2103" s="14"/>
      <c r="H2103" s="250"/>
      <c r="I2103" s="250"/>
      <c r="J2103" s="33"/>
      <c r="K2103" s="250"/>
      <c r="L2103" s="250"/>
      <c r="M2103" s="250"/>
      <c r="N2103" s="250"/>
      <c r="O2103" s="250"/>
      <c r="P2103" s="250"/>
      <c r="Q2103" s="13"/>
      <c r="R2103" s="250"/>
      <c r="S2103" s="250"/>
      <c r="U2103" s="14"/>
      <c r="V2103" s="250"/>
      <c r="W2103" s="250"/>
      <c r="X2103" s="33"/>
      <c r="Y2103" s="250"/>
      <c r="Z2103" s="250"/>
      <c r="AA2103" s="250"/>
      <c r="AC2103" s="277"/>
      <c r="AD2103" s="250"/>
      <c r="AE2103" s="13"/>
      <c r="AF2103" s="250"/>
      <c r="AG2103" s="250"/>
      <c r="AI2103" s="14"/>
      <c r="AJ2103" s="250"/>
      <c r="AK2103" s="250"/>
      <c r="AL2103" s="33"/>
      <c r="AM2103" s="250"/>
      <c r="AN2103" s="250"/>
      <c r="AO2103" s="250"/>
      <c r="AP2103" s="250"/>
      <c r="AQ2103" s="250"/>
      <c r="AR2103" s="15">
        <v>45275</v>
      </c>
      <c r="AS2103" s="9">
        <v>11114</v>
      </c>
      <c r="AT2103" s="9">
        <f t="shared" si="3464"/>
        <v>73</v>
      </c>
      <c r="AU2103" s="9">
        <v>836</v>
      </c>
      <c r="AV2103" s="9">
        <f t="shared" si="3465"/>
        <v>8</v>
      </c>
      <c r="AW2103" s="9">
        <v>18</v>
      </c>
      <c r="AX2103" s="9">
        <f t="shared" si="3466"/>
        <v>8</v>
      </c>
      <c r="AY2103" s="9">
        <v>9</v>
      </c>
      <c r="AZ2103" s="62"/>
      <c r="BA2103" s="9">
        <v>450</v>
      </c>
      <c r="BB2103" s="9">
        <f t="shared" si="3467"/>
        <v>3600</v>
      </c>
      <c r="BC2103" s="10">
        <f t="shared" si="3468"/>
        <v>0.49315068493150682</v>
      </c>
      <c r="BD2103" s="7"/>
      <c r="BE2103" s="250"/>
      <c r="BF2103" s="15">
        <v>45275</v>
      </c>
      <c r="BG2103" s="9">
        <v>11114</v>
      </c>
      <c r="BH2103" s="9">
        <f t="shared" si="3469"/>
        <v>73</v>
      </c>
      <c r="BI2103" s="73">
        <v>836</v>
      </c>
      <c r="BJ2103" s="9">
        <f t="shared" si="3470"/>
        <v>8</v>
      </c>
      <c r="BK2103" s="9">
        <v>18</v>
      </c>
      <c r="BL2103" s="9">
        <f t="shared" si="3471"/>
        <v>8</v>
      </c>
      <c r="BM2103" s="9">
        <v>9</v>
      </c>
      <c r="BN2103" s="9">
        <v>450</v>
      </c>
      <c r="BO2103" s="9">
        <f t="shared" si="3472"/>
        <v>3600</v>
      </c>
      <c r="BP2103" s="10">
        <f t="shared" si="3473"/>
        <v>0.49315068493150682</v>
      </c>
      <c r="BQ2103" s="7"/>
      <c r="BS2103" s="250"/>
      <c r="BT2103" s="15">
        <v>45275</v>
      </c>
      <c r="BU2103" s="9">
        <v>11114</v>
      </c>
      <c r="BV2103" s="9">
        <f t="shared" si="3474"/>
        <v>73</v>
      </c>
      <c r="BW2103" s="9">
        <v>836</v>
      </c>
      <c r="BX2103" s="9">
        <f t="shared" si="3475"/>
        <v>8</v>
      </c>
      <c r="BY2103" s="9">
        <v>18</v>
      </c>
      <c r="BZ2103" s="9">
        <f t="shared" si="3476"/>
        <v>8</v>
      </c>
      <c r="CA2103" s="9">
        <v>9</v>
      </c>
      <c r="CB2103" s="9"/>
      <c r="CC2103" s="9">
        <v>450</v>
      </c>
      <c r="CD2103" s="9">
        <f t="shared" si="3477"/>
        <v>3600</v>
      </c>
      <c r="CE2103" s="10">
        <f t="shared" si="3478"/>
        <v>0.49315068493150682</v>
      </c>
      <c r="CF2103" s="7"/>
      <c r="CH2103" s="15">
        <v>45275</v>
      </c>
      <c r="CI2103" s="9">
        <v>11114</v>
      </c>
      <c r="CJ2103" s="9">
        <f t="shared" si="3479"/>
        <v>73</v>
      </c>
      <c r="CK2103" s="9">
        <v>836</v>
      </c>
      <c r="CL2103" s="9">
        <f t="shared" si="3480"/>
        <v>8</v>
      </c>
      <c r="CM2103" s="9">
        <v>18</v>
      </c>
      <c r="CN2103" s="9">
        <f t="shared" si="3481"/>
        <v>8</v>
      </c>
      <c r="CO2103" s="9">
        <v>9</v>
      </c>
      <c r="CP2103" s="9"/>
      <c r="CQ2103" s="9">
        <v>450</v>
      </c>
      <c r="CR2103" s="9">
        <f t="shared" si="3482"/>
        <v>3600</v>
      </c>
      <c r="CS2103" s="10">
        <f t="shared" si="3483"/>
        <v>0.49315068493150682</v>
      </c>
      <c r="CT2103" s="7"/>
      <c r="CU2103" s="250"/>
      <c r="CV2103" s="250"/>
      <c r="CW2103" s="250"/>
      <c r="CX2103" s="250"/>
      <c r="CY2103" s="13"/>
      <c r="CZ2103" s="250"/>
      <c r="DI2103" s="250"/>
    </row>
    <row r="2104" spans="1:113" ht="15" customHeight="1">
      <c r="A2104" s="250"/>
      <c r="B2104" s="250"/>
      <c r="C2104" s="13"/>
      <c r="D2104" s="250"/>
      <c r="E2104" s="250"/>
      <c r="G2104" s="14"/>
      <c r="H2104" s="250"/>
      <c r="I2104" s="250"/>
      <c r="J2104" s="33"/>
      <c r="K2104" s="250"/>
      <c r="L2104" s="250"/>
      <c r="M2104" s="250"/>
      <c r="N2104" s="250"/>
      <c r="O2104" s="250"/>
      <c r="P2104" s="250"/>
      <c r="Q2104" s="13"/>
      <c r="R2104" s="250"/>
      <c r="S2104" s="250"/>
      <c r="U2104" s="14"/>
      <c r="V2104" s="250"/>
      <c r="W2104" s="250"/>
      <c r="X2104" s="33"/>
      <c r="Y2104" s="250"/>
      <c r="Z2104" s="250"/>
      <c r="AA2104" s="250"/>
      <c r="AC2104" s="277"/>
      <c r="AD2104" s="250"/>
      <c r="AE2104" s="13"/>
      <c r="AF2104" s="250"/>
      <c r="AG2104" s="250"/>
      <c r="AI2104" s="14"/>
      <c r="AJ2104" s="250"/>
      <c r="AK2104" s="250"/>
      <c r="AL2104" s="33"/>
      <c r="AM2104" s="250"/>
      <c r="AN2104" s="250"/>
      <c r="AO2104" s="250"/>
      <c r="AP2104" s="250"/>
      <c r="AQ2104" s="250"/>
      <c r="AR2104" s="15">
        <v>45278</v>
      </c>
      <c r="AS2104" s="9">
        <v>11180</v>
      </c>
      <c r="AT2104" s="9">
        <f t="shared" si="3464"/>
        <v>66</v>
      </c>
      <c r="AU2104" s="9">
        <v>843</v>
      </c>
      <c r="AV2104" s="9">
        <f t="shared" si="3465"/>
        <v>7</v>
      </c>
      <c r="AW2104" s="9">
        <v>20</v>
      </c>
      <c r="AX2104" s="9">
        <f t="shared" si="3466"/>
        <v>7</v>
      </c>
      <c r="AY2104" s="9">
        <v>-20</v>
      </c>
      <c r="AZ2104" s="62"/>
      <c r="BA2104" s="9">
        <v>450</v>
      </c>
      <c r="BB2104" s="9">
        <f t="shared" si="3467"/>
        <v>3150</v>
      </c>
      <c r="BC2104" s="10">
        <f t="shared" si="3468"/>
        <v>0.47727272727272729</v>
      </c>
      <c r="BD2104" s="7"/>
      <c r="BE2104" s="250"/>
      <c r="BF2104" s="15">
        <v>45278</v>
      </c>
      <c r="BG2104" s="9">
        <v>11180</v>
      </c>
      <c r="BH2104" s="9">
        <f t="shared" si="3469"/>
        <v>66</v>
      </c>
      <c r="BI2104" s="73">
        <v>843</v>
      </c>
      <c r="BJ2104" s="9">
        <f t="shared" si="3470"/>
        <v>7</v>
      </c>
      <c r="BK2104" s="9">
        <v>20</v>
      </c>
      <c r="BL2104" s="9">
        <f t="shared" si="3471"/>
        <v>7</v>
      </c>
      <c r="BM2104" s="9">
        <v>-20</v>
      </c>
      <c r="BN2104" s="9">
        <v>450</v>
      </c>
      <c r="BO2104" s="9">
        <f t="shared" si="3472"/>
        <v>3150</v>
      </c>
      <c r="BP2104" s="10">
        <f t="shared" si="3473"/>
        <v>0.47727272727272729</v>
      </c>
      <c r="BQ2104" s="7"/>
      <c r="BS2104" s="250"/>
      <c r="BT2104" s="15">
        <v>45278</v>
      </c>
      <c r="BU2104" s="9">
        <v>11180</v>
      </c>
      <c r="BV2104" s="9">
        <f t="shared" si="3474"/>
        <v>66</v>
      </c>
      <c r="BW2104" s="9">
        <v>843</v>
      </c>
      <c r="BX2104" s="9">
        <f t="shared" si="3475"/>
        <v>7</v>
      </c>
      <c r="BY2104" s="9">
        <v>20</v>
      </c>
      <c r="BZ2104" s="9">
        <f t="shared" si="3476"/>
        <v>7</v>
      </c>
      <c r="CA2104" s="9">
        <v>-20</v>
      </c>
      <c r="CB2104" s="9"/>
      <c r="CC2104" s="9">
        <v>450</v>
      </c>
      <c r="CD2104" s="9">
        <f t="shared" si="3477"/>
        <v>3150</v>
      </c>
      <c r="CE2104" s="10">
        <f t="shared" si="3478"/>
        <v>0.47727272727272729</v>
      </c>
      <c r="CF2104" s="7"/>
      <c r="CH2104" s="15">
        <v>45278</v>
      </c>
      <c r="CI2104" s="9">
        <v>11180</v>
      </c>
      <c r="CJ2104" s="9">
        <f t="shared" si="3479"/>
        <v>66</v>
      </c>
      <c r="CK2104" s="9">
        <v>843</v>
      </c>
      <c r="CL2104" s="9">
        <f t="shared" si="3480"/>
        <v>7</v>
      </c>
      <c r="CM2104" s="9">
        <v>20</v>
      </c>
      <c r="CN2104" s="9">
        <f t="shared" si="3481"/>
        <v>7</v>
      </c>
      <c r="CO2104" s="9">
        <v>-20</v>
      </c>
      <c r="CP2104" s="9"/>
      <c r="CQ2104" s="9">
        <v>450</v>
      </c>
      <c r="CR2104" s="9">
        <f t="shared" si="3482"/>
        <v>3150</v>
      </c>
      <c r="CS2104" s="10">
        <f t="shared" si="3483"/>
        <v>0.47727272727272729</v>
      </c>
      <c r="CT2104" s="7"/>
      <c r="CU2104" s="250"/>
      <c r="CV2104" s="250"/>
      <c r="CW2104" s="250"/>
      <c r="CX2104" s="250"/>
      <c r="CY2104" s="13"/>
      <c r="CZ2104" s="250"/>
      <c r="DI2104" s="250"/>
    </row>
    <row r="2105" spans="1:113" ht="15" customHeight="1">
      <c r="A2105" s="250"/>
      <c r="B2105" s="250"/>
      <c r="C2105" s="13"/>
      <c r="D2105" s="250"/>
      <c r="E2105" s="250"/>
      <c r="G2105" s="14"/>
      <c r="H2105" s="250"/>
      <c r="I2105" s="250"/>
      <c r="J2105" s="33"/>
      <c r="K2105" s="250"/>
      <c r="L2105" s="250"/>
      <c r="M2105" s="250"/>
      <c r="N2105" s="250"/>
      <c r="O2105" s="250"/>
      <c r="P2105" s="250"/>
      <c r="Q2105" s="13"/>
      <c r="R2105" s="250"/>
      <c r="S2105" s="250"/>
      <c r="U2105" s="14"/>
      <c r="V2105" s="250"/>
      <c r="W2105" s="250"/>
      <c r="X2105" s="33"/>
      <c r="Y2105" s="250"/>
      <c r="Z2105" s="250"/>
      <c r="AA2105" s="250"/>
      <c r="AC2105" s="277"/>
      <c r="AD2105" s="250"/>
      <c r="AE2105" s="13"/>
      <c r="AF2105" s="250"/>
      <c r="AG2105" s="250"/>
      <c r="AI2105" s="14"/>
      <c r="AJ2105" s="250"/>
      <c r="AK2105" s="250"/>
      <c r="AL2105" s="33"/>
      <c r="AM2105" s="250"/>
      <c r="AN2105" s="250"/>
      <c r="AO2105" s="250"/>
      <c r="AP2105" s="250"/>
      <c r="AQ2105" s="250"/>
      <c r="AR2105" s="15">
        <v>45279</v>
      </c>
      <c r="AS2105" s="9"/>
      <c r="AT2105" s="9" t="str">
        <f t="shared" si="3464"/>
        <v/>
      </c>
      <c r="AU2105" s="9"/>
      <c r="AV2105" s="9" t="str">
        <f t="shared" si="3465"/>
        <v/>
      </c>
      <c r="AW2105" s="9"/>
      <c r="AX2105" s="9" t="str">
        <f t="shared" si="3466"/>
        <v/>
      </c>
      <c r="AY2105" s="9"/>
      <c r="AZ2105" s="62"/>
      <c r="BA2105" s="9"/>
      <c r="BB2105" s="9" t="str">
        <f t="shared" si="3467"/>
        <v/>
      </c>
      <c r="BC2105" s="10" t="str">
        <f t="shared" si="3468"/>
        <v/>
      </c>
      <c r="BD2105" s="7" t="s">
        <v>336</v>
      </c>
      <c r="BE2105" s="250"/>
      <c r="BF2105" s="15">
        <v>45279</v>
      </c>
      <c r="BG2105" s="9"/>
      <c r="BH2105" s="9" t="str">
        <f t="shared" si="3469"/>
        <v/>
      </c>
      <c r="BI2105" s="73"/>
      <c r="BJ2105" s="9" t="str">
        <f t="shared" si="3470"/>
        <v/>
      </c>
      <c r="BK2105" s="9"/>
      <c r="BL2105" s="9" t="str">
        <f t="shared" si="3471"/>
        <v/>
      </c>
      <c r="BM2105" s="9"/>
      <c r="BN2105" s="9"/>
      <c r="BO2105" s="9" t="str">
        <f t="shared" si="3472"/>
        <v/>
      </c>
      <c r="BP2105" s="10" t="str">
        <f t="shared" si="3473"/>
        <v/>
      </c>
      <c r="BQ2105" s="7" t="s">
        <v>336</v>
      </c>
      <c r="BS2105" s="250"/>
      <c r="BT2105" s="15">
        <v>45279</v>
      </c>
      <c r="BU2105" s="9"/>
      <c r="BV2105" s="9" t="str">
        <f t="shared" si="3474"/>
        <v/>
      </c>
      <c r="BW2105" s="9"/>
      <c r="BX2105" s="9" t="str">
        <f t="shared" si="3475"/>
        <v/>
      </c>
      <c r="BY2105" s="9"/>
      <c r="BZ2105" s="9" t="str">
        <f t="shared" si="3476"/>
        <v/>
      </c>
      <c r="CA2105" s="9"/>
      <c r="CB2105" s="9"/>
      <c r="CC2105" s="9"/>
      <c r="CD2105" s="9" t="str">
        <f t="shared" si="3477"/>
        <v/>
      </c>
      <c r="CE2105" s="10" t="str">
        <f t="shared" si="3478"/>
        <v/>
      </c>
      <c r="CF2105" s="7" t="s">
        <v>336</v>
      </c>
      <c r="CH2105" s="15">
        <v>45279</v>
      </c>
      <c r="CI2105" s="9"/>
      <c r="CJ2105" s="9" t="str">
        <f t="shared" si="3479"/>
        <v/>
      </c>
      <c r="CK2105" s="9"/>
      <c r="CL2105" s="9" t="str">
        <f t="shared" si="3480"/>
        <v/>
      </c>
      <c r="CM2105" s="9"/>
      <c r="CN2105" s="9" t="str">
        <f t="shared" si="3481"/>
        <v/>
      </c>
      <c r="CO2105" s="9"/>
      <c r="CP2105" s="9"/>
      <c r="CQ2105" s="9"/>
      <c r="CR2105" s="9" t="str">
        <f t="shared" si="3482"/>
        <v/>
      </c>
      <c r="CS2105" s="10" t="str">
        <f t="shared" si="3483"/>
        <v/>
      </c>
      <c r="CT2105" s="7" t="s">
        <v>336</v>
      </c>
      <c r="CU2105" s="250"/>
      <c r="CV2105" s="250"/>
      <c r="CW2105" s="250"/>
      <c r="CX2105" s="250"/>
      <c r="CY2105" s="13"/>
      <c r="CZ2105" s="250"/>
      <c r="DI2105" s="250"/>
    </row>
    <row r="2106" spans="1:113" ht="15" customHeight="1">
      <c r="A2106" s="250"/>
      <c r="B2106" s="250"/>
      <c r="C2106" s="13"/>
      <c r="D2106" s="250"/>
      <c r="E2106" s="250"/>
      <c r="G2106" s="14"/>
      <c r="H2106" s="250"/>
      <c r="I2106" s="250"/>
      <c r="J2106" s="33"/>
      <c r="K2106" s="250"/>
      <c r="L2106" s="250"/>
      <c r="M2106" s="250"/>
      <c r="N2106" s="250"/>
      <c r="O2106" s="250"/>
      <c r="P2106" s="250"/>
      <c r="Q2106" s="13"/>
      <c r="R2106" s="250"/>
      <c r="S2106" s="250"/>
      <c r="U2106" s="14"/>
      <c r="V2106" s="250"/>
      <c r="W2106" s="250"/>
      <c r="X2106" s="33"/>
      <c r="Y2106" s="250"/>
      <c r="Z2106" s="250"/>
      <c r="AA2106" s="250"/>
      <c r="AC2106" s="277"/>
      <c r="AD2106" s="250"/>
      <c r="AE2106" s="13"/>
      <c r="AF2106" s="250"/>
      <c r="AG2106" s="250"/>
      <c r="AI2106" s="14"/>
      <c r="AJ2106" s="250"/>
      <c r="AK2106" s="250"/>
      <c r="AL2106" s="33"/>
      <c r="AM2106" s="250"/>
      <c r="AN2106" s="250"/>
      <c r="AO2106" s="250"/>
      <c r="AP2106" s="250"/>
      <c r="AQ2106" s="250"/>
      <c r="AR2106" s="15"/>
      <c r="AS2106" s="9"/>
      <c r="AT2106" s="9" t="str">
        <f t="shared" si="3464"/>
        <v/>
      </c>
      <c r="AU2106" s="9"/>
      <c r="AV2106" s="9" t="str">
        <f t="shared" si="3465"/>
        <v/>
      </c>
      <c r="AW2106" s="9"/>
      <c r="AX2106" s="9" t="str">
        <f t="shared" si="3466"/>
        <v/>
      </c>
      <c r="AY2106" s="9"/>
      <c r="AZ2106" s="62"/>
      <c r="BA2106" s="9"/>
      <c r="BB2106" s="9" t="str">
        <f t="shared" si="3467"/>
        <v/>
      </c>
      <c r="BC2106" s="10" t="str">
        <f t="shared" si="3468"/>
        <v/>
      </c>
      <c r="BD2106" s="7"/>
      <c r="BE2106" s="250"/>
      <c r="BF2106" s="15"/>
      <c r="BG2106" s="9"/>
      <c r="BH2106" s="9" t="str">
        <f t="shared" si="3469"/>
        <v/>
      </c>
      <c r="BI2106" s="73"/>
      <c r="BJ2106" s="9" t="str">
        <f t="shared" si="3470"/>
        <v/>
      </c>
      <c r="BK2106" s="9"/>
      <c r="BL2106" s="9" t="str">
        <f t="shared" si="3471"/>
        <v/>
      </c>
      <c r="BM2106" s="9"/>
      <c r="BN2106" s="9"/>
      <c r="BO2106" s="9" t="str">
        <f t="shared" si="3472"/>
        <v/>
      </c>
      <c r="BP2106" s="10" t="str">
        <f t="shared" si="3473"/>
        <v/>
      </c>
      <c r="BQ2106" s="7"/>
      <c r="BS2106" s="250"/>
      <c r="BT2106" s="15"/>
      <c r="BU2106" s="9"/>
      <c r="BV2106" s="9" t="str">
        <f t="shared" si="3474"/>
        <v/>
      </c>
      <c r="BW2106" s="9"/>
      <c r="BX2106" s="9" t="str">
        <f t="shared" si="3475"/>
        <v/>
      </c>
      <c r="BY2106" s="9"/>
      <c r="BZ2106" s="9" t="str">
        <f t="shared" si="3476"/>
        <v/>
      </c>
      <c r="CA2106" s="9"/>
      <c r="CB2106" s="9"/>
      <c r="CC2106" s="9"/>
      <c r="CD2106" s="9" t="str">
        <f t="shared" si="3477"/>
        <v/>
      </c>
      <c r="CE2106" s="10" t="str">
        <f t="shared" si="3478"/>
        <v/>
      </c>
      <c r="CF2106" s="7"/>
      <c r="CH2106" s="15"/>
      <c r="CI2106" s="9"/>
      <c r="CJ2106" s="9" t="str">
        <f t="shared" si="3479"/>
        <v/>
      </c>
      <c r="CK2106" s="9"/>
      <c r="CL2106" s="9" t="str">
        <f t="shared" si="3480"/>
        <v/>
      </c>
      <c r="CM2106" s="9"/>
      <c r="CN2106" s="9" t="str">
        <f t="shared" si="3481"/>
        <v/>
      </c>
      <c r="CO2106" s="9"/>
      <c r="CP2106" s="9"/>
      <c r="CQ2106" s="9"/>
      <c r="CR2106" s="9" t="str">
        <f t="shared" si="3482"/>
        <v/>
      </c>
      <c r="CS2106" s="10" t="str">
        <f t="shared" si="3483"/>
        <v/>
      </c>
      <c r="CT2106" s="7"/>
    </row>
    <row r="2107" spans="1:113" ht="15" customHeight="1">
      <c r="A2107" s="250"/>
      <c r="B2107" s="250"/>
      <c r="C2107" s="13"/>
      <c r="D2107" s="250"/>
      <c r="E2107" s="250"/>
      <c r="G2107" s="14"/>
      <c r="H2107" s="250"/>
      <c r="I2107" s="250"/>
      <c r="J2107" s="33"/>
      <c r="K2107" s="250"/>
      <c r="L2107" s="250"/>
      <c r="M2107" s="250"/>
      <c r="N2107" s="250"/>
      <c r="O2107" s="250"/>
      <c r="P2107" s="250"/>
      <c r="Q2107" s="13"/>
      <c r="R2107" s="250"/>
      <c r="S2107" s="250"/>
      <c r="U2107" s="14"/>
      <c r="V2107" s="250"/>
      <c r="W2107" s="250"/>
      <c r="X2107" s="33"/>
      <c r="Y2107" s="250"/>
      <c r="Z2107" s="250"/>
      <c r="AA2107" s="250"/>
      <c r="AC2107" s="277"/>
      <c r="AD2107" s="250"/>
      <c r="AE2107" s="13"/>
      <c r="AF2107" s="250"/>
      <c r="AG2107" s="250"/>
      <c r="AI2107" s="14"/>
      <c r="AJ2107" s="250"/>
      <c r="AK2107" s="250"/>
      <c r="AL2107" s="33"/>
      <c r="AM2107" s="250"/>
      <c r="AN2107" s="250"/>
      <c r="AO2107" s="250"/>
      <c r="AP2107" s="250"/>
      <c r="AQ2107" s="250"/>
      <c r="AR2107" s="15"/>
      <c r="AS2107" s="9"/>
      <c r="AT2107" s="9" t="str">
        <f t="shared" si="3464"/>
        <v/>
      </c>
      <c r="AU2107" s="9"/>
      <c r="AV2107" s="9" t="str">
        <f t="shared" si="3465"/>
        <v/>
      </c>
      <c r="AW2107" s="9"/>
      <c r="AX2107" s="9" t="str">
        <f t="shared" si="3466"/>
        <v/>
      </c>
      <c r="AY2107" s="9"/>
      <c r="AZ2107" s="62"/>
      <c r="BA2107" s="9"/>
      <c r="BB2107" s="9" t="str">
        <f t="shared" si="3467"/>
        <v/>
      </c>
      <c r="BC2107" s="10" t="str">
        <f t="shared" si="3468"/>
        <v/>
      </c>
      <c r="BD2107" s="7"/>
      <c r="BE2107" s="250"/>
      <c r="BF2107" s="15"/>
      <c r="BG2107" s="9"/>
      <c r="BH2107" s="9" t="str">
        <f t="shared" si="3469"/>
        <v/>
      </c>
      <c r="BI2107" s="73"/>
      <c r="BJ2107" s="9" t="str">
        <f t="shared" si="3470"/>
        <v/>
      </c>
      <c r="BK2107" s="9"/>
      <c r="BL2107" s="9" t="str">
        <f t="shared" si="3471"/>
        <v/>
      </c>
      <c r="BM2107" s="9"/>
      <c r="BN2107" s="9"/>
      <c r="BO2107" s="9" t="str">
        <f t="shared" si="3472"/>
        <v/>
      </c>
      <c r="BP2107" s="10" t="str">
        <f t="shared" si="3473"/>
        <v/>
      </c>
      <c r="BQ2107" s="7"/>
      <c r="BS2107" s="250"/>
      <c r="BT2107" s="15"/>
      <c r="BU2107" s="9"/>
      <c r="BV2107" s="9" t="str">
        <f t="shared" si="3474"/>
        <v/>
      </c>
      <c r="BW2107" s="9"/>
      <c r="BX2107" s="9" t="str">
        <f t="shared" si="3475"/>
        <v/>
      </c>
      <c r="BY2107" s="9"/>
      <c r="BZ2107" s="9" t="str">
        <f t="shared" si="3476"/>
        <v/>
      </c>
      <c r="CA2107" s="9"/>
      <c r="CB2107" s="9"/>
      <c r="CC2107" s="9"/>
      <c r="CD2107" s="9" t="str">
        <f t="shared" si="3477"/>
        <v/>
      </c>
      <c r="CE2107" s="10" t="str">
        <f t="shared" si="3478"/>
        <v/>
      </c>
      <c r="CF2107" s="7"/>
      <c r="CH2107" s="15"/>
      <c r="CI2107" s="9"/>
      <c r="CJ2107" s="9" t="str">
        <f t="shared" si="3479"/>
        <v/>
      </c>
      <c r="CK2107" s="9"/>
      <c r="CL2107" s="9" t="str">
        <f t="shared" si="3480"/>
        <v/>
      </c>
      <c r="CM2107" s="9"/>
      <c r="CN2107" s="9" t="str">
        <f t="shared" si="3481"/>
        <v/>
      </c>
      <c r="CO2107" s="9"/>
      <c r="CP2107" s="9"/>
      <c r="CQ2107" s="9"/>
      <c r="CR2107" s="9" t="str">
        <f t="shared" si="3482"/>
        <v/>
      </c>
      <c r="CS2107" s="10" t="str">
        <f t="shared" si="3483"/>
        <v/>
      </c>
      <c r="CT2107" s="7"/>
    </row>
    <row r="2108" spans="1:113" ht="15" customHeight="1">
      <c r="A2108" s="250"/>
      <c r="B2108" s="250"/>
      <c r="C2108" s="13"/>
      <c r="D2108" s="250"/>
      <c r="E2108" s="250"/>
      <c r="G2108" s="14"/>
      <c r="H2108" s="250"/>
      <c r="I2108" s="250"/>
      <c r="J2108" s="33"/>
      <c r="K2108" s="250"/>
      <c r="L2108" s="250"/>
      <c r="M2108" s="250"/>
      <c r="N2108" s="250"/>
      <c r="O2108" s="250"/>
      <c r="P2108" s="250"/>
      <c r="Q2108" s="13"/>
      <c r="R2108" s="250"/>
      <c r="S2108" s="250"/>
      <c r="U2108" s="14"/>
      <c r="V2108" s="250"/>
      <c r="W2108" s="250"/>
      <c r="X2108" s="33"/>
      <c r="Y2108" s="250"/>
      <c r="Z2108" s="250"/>
      <c r="AA2108" s="250"/>
      <c r="AC2108" s="277"/>
      <c r="AD2108" s="250"/>
      <c r="AE2108" s="13"/>
      <c r="AF2108" s="250"/>
      <c r="AG2108" s="250"/>
      <c r="AI2108" s="14"/>
      <c r="AJ2108" s="250"/>
      <c r="AK2108" s="250"/>
      <c r="AL2108" s="33"/>
      <c r="AM2108" s="250"/>
      <c r="AN2108" s="250"/>
      <c r="AO2108" s="250"/>
      <c r="AP2108" s="250"/>
      <c r="AQ2108" s="250"/>
      <c r="AR2108" s="15"/>
      <c r="AS2108" s="9"/>
      <c r="AT2108" s="9" t="str">
        <f t="shared" si="3464"/>
        <v/>
      </c>
      <c r="AU2108" s="9"/>
      <c r="AV2108" s="9" t="str">
        <f t="shared" si="3465"/>
        <v/>
      </c>
      <c r="AW2108" s="9"/>
      <c r="AX2108" s="9" t="str">
        <f t="shared" si="3466"/>
        <v/>
      </c>
      <c r="AY2108" s="9"/>
      <c r="AZ2108" s="62"/>
      <c r="BA2108" s="9"/>
      <c r="BB2108" s="9" t="str">
        <f t="shared" si="3467"/>
        <v/>
      </c>
      <c r="BC2108" s="10" t="str">
        <f t="shared" si="3468"/>
        <v/>
      </c>
      <c r="BD2108" s="7"/>
      <c r="BE2108" s="250"/>
      <c r="BF2108" s="15"/>
      <c r="BG2108" s="9"/>
      <c r="BH2108" s="9" t="str">
        <f t="shared" si="3469"/>
        <v/>
      </c>
      <c r="BI2108" s="73"/>
      <c r="BJ2108" s="9" t="str">
        <f t="shared" si="3470"/>
        <v/>
      </c>
      <c r="BK2108" s="9"/>
      <c r="BL2108" s="9" t="str">
        <f t="shared" si="3471"/>
        <v/>
      </c>
      <c r="BM2108" s="9"/>
      <c r="BN2108" s="9"/>
      <c r="BO2108" s="9" t="str">
        <f t="shared" si="3472"/>
        <v/>
      </c>
      <c r="BP2108" s="10" t="str">
        <f t="shared" si="3473"/>
        <v/>
      </c>
      <c r="BQ2108" s="7"/>
      <c r="BS2108" s="250"/>
      <c r="BT2108" s="15"/>
      <c r="BU2108" s="9"/>
      <c r="BV2108" s="9" t="str">
        <f t="shared" si="3474"/>
        <v/>
      </c>
      <c r="BW2108" s="9"/>
      <c r="BX2108" s="9" t="str">
        <f t="shared" si="3475"/>
        <v/>
      </c>
      <c r="BY2108" s="9"/>
      <c r="BZ2108" s="9" t="str">
        <f t="shared" si="3476"/>
        <v/>
      </c>
      <c r="CA2108" s="9"/>
      <c r="CB2108" s="9"/>
      <c r="CC2108" s="9"/>
      <c r="CD2108" s="9" t="str">
        <f t="shared" si="3477"/>
        <v/>
      </c>
      <c r="CE2108" s="10" t="str">
        <f t="shared" si="3478"/>
        <v/>
      </c>
      <c r="CF2108" s="7"/>
      <c r="CH2108" s="15"/>
      <c r="CI2108" s="9"/>
      <c r="CJ2108" s="9" t="str">
        <f t="shared" si="3479"/>
        <v/>
      </c>
      <c r="CK2108" s="9"/>
      <c r="CL2108" s="9" t="str">
        <f t="shared" si="3480"/>
        <v/>
      </c>
      <c r="CM2108" s="9"/>
      <c r="CN2108" s="9" t="str">
        <f t="shared" si="3481"/>
        <v/>
      </c>
      <c r="CO2108" s="9"/>
      <c r="CP2108" s="9"/>
      <c r="CQ2108" s="9"/>
      <c r="CR2108" s="9" t="str">
        <f t="shared" si="3482"/>
        <v/>
      </c>
      <c r="CS2108" s="10" t="str">
        <f t="shared" si="3483"/>
        <v/>
      </c>
      <c r="CT2108" s="7"/>
    </row>
    <row r="2109" spans="1:113" ht="15" customHeight="1">
      <c r="A2109" s="250"/>
      <c r="B2109" s="250"/>
      <c r="C2109" s="13"/>
      <c r="D2109" s="250"/>
      <c r="E2109" s="250"/>
      <c r="G2109" s="14"/>
      <c r="H2109" s="250"/>
      <c r="I2109" s="250"/>
      <c r="J2109" s="33"/>
      <c r="K2109" s="250"/>
      <c r="L2109" s="250"/>
      <c r="M2109" s="250"/>
      <c r="N2109" s="250"/>
      <c r="O2109" s="250"/>
      <c r="P2109" s="250"/>
      <c r="Q2109" s="13"/>
      <c r="R2109" s="250"/>
      <c r="S2109" s="250"/>
      <c r="U2109" s="14"/>
      <c r="V2109" s="250"/>
      <c r="W2109" s="250"/>
      <c r="X2109" s="33"/>
      <c r="Y2109" s="250"/>
      <c r="Z2109" s="250"/>
      <c r="AA2109" s="250"/>
      <c r="AC2109" s="277"/>
      <c r="AD2109" s="250"/>
      <c r="AE2109" s="13"/>
      <c r="AF2109" s="250"/>
      <c r="AG2109" s="250"/>
      <c r="AI2109" s="14"/>
      <c r="AJ2109" s="250"/>
      <c r="AK2109" s="250"/>
      <c r="AL2109" s="33"/>
      <c r="AM2109" s="250"/>
      <c r="AN2109" s="250"/>
      <c r="AO2109" s="250"/>
      <c r="AP2109" s="250"/>
      <c r="AQ2109" s="250"/>
      <c r="AR2109" s="15"/>
      <c r="AS2109" s="9"/>
      <c r="AT2109" s="9" t="str">
        <f t="shared" si="3464"/>
        <v/>
      </c>
      <c r="AU2109" s="9"/>
      <c r="AV2109" s="9" t="str">
        <f t="shared" si="3465"/>
        <v/>
      </c>
      <c r="AW2109" s="9"/>
      <c r="AX2109" s="9" t="str">
        <f t="shared" si="3466"/>
        <v/>
      </c>
      <c r="AY2109" s="9"/>
      <c r="AZ2109" s="62"/>
      <c r="BA2109" s="9"/>
      <c r="BB2109" s="9" t="str">
        <f t="shared" si="3467"/>
        <v/>
      </c>
      <c r="BC2109" s="10" t="str">
        <f t="shared" si="3468"/>
        <v/>
      </c>
      <c r="BD2109" s="7"/>
      <c r="BE2109" s="250"/>
      <c r="BF2109" s="15"/>
      <c r="BG2109" s="9"/>
      <c r="BH2109" s="9" t="str">
        <f t="shared" si="3469"/>
        <v/>
      </c>
      <c r="BI2109" s="73"/>
      <c r="BJ2109" s="9" t="str">
        <f t="shared" si="3470"/>
        <v/>
      </c>
      <c r="BK2109" s="9"/>
      <c r="BL2109" s="9" t="str">
        <f t="shared" si="3471"/>
        <v/>
      </c>
      <c r="BM2109" s="9"/>
      <c r="BN2109" s="9"/>
      <c r="BO2109" s="9" t="str">
        <f t="shared" si="3472"/>
        <v/>
      </c>
      <c r="BP2109" s="10" t="str">
        <f t="shared" si="3473"/>
        <v/>
      </c>
      <c r="BQ2109" s="7"/>
      <c r="BS2109" s="250"/>
      <c r="BT2109" s="15"/>
      <c r="BU2109" s="9"/>
      <c r="BV2109" s="9" t="str">
        <f t="shared" si="3474"/>
        <v/>
      </c>
      <c r="BW2109" s="9"/>
      <c r="BX2109" s="9" t="str">
        <f t="shared" si="3475"/>
        <v/>
      </c>
      <c r="BY2109" s="9"/>
      <c r="BZ2109" s="9" t="str">
        <f t="shared" si="3476"/>
        <v/>
      </c>
      <c r="CA2109" s="9"/>
      <c r="CB2109" s="9"/>
      <c r="CC2109" s="9"/>
      <c r="CD2109" s="9" t="str">
        <f t="shared" si="3477"/>
        <v/>
      </c>
      <c r="CE2109" s="10" t="str">
        <f t="shared" si="3478"/>
        <v/>
      </c>
      <c r="CF2109" s="7"/>
      <c r="CH2109" s="15"/>
      <c r="CI2109" s="9"/>
      <c r="CJ2109" s="9" t="str">
        <f t="shared" si="3479"/>
        <v/>
      </c>
      <c r="CK2109" s="9"/>
      <c r="CL2109" s="9" t="str">
        <f t="shared" si="3480"/>
        <v/>
      </c>
      <c r="CM2109" s="9"/>
      <c r="CN2109" s="9" t="str">
        <f t="shared" si="3481"/>
        <v/>
      </c>
      <c r="CO2109" s="9"/>
      <c r="CP2109" s="9"/>
      <c r="CQ2109" s="9"/>
      <c r="CR2109" s="9" t="str">
        <f t="shared" si="3482"/>
        <v/>
      </c>
      <c r="CS2109" s="10" t="str">
        <f t="shared" si="3483"/>
        <v/>
      </c>
      <c r="CT2109" s="7"/>
    </row>
    <row r="2110" spans="1:113" ht="15" customHeight="1">
      <c r="A2110" s="250"/>
      <c r="B2110" s="250"/>
      <c r="C2110" s="13"/>
      <c r="D2110" s="250"/>
      <c r="E2110" s="250"/>
      <c r="G2110" s="14"/>
      <c r="H2110" s="250"/>
      <c r="I2110" s="250"/>
      <c r="J2110" s="33"/>
      <c r="K2110" s="250"/>
      <c r="L2110" s="250"/>
      <c r="M2110" s="250"/>
      <c r="N2110" s="250"/>
      <c r="O2110" s="250"/>
      <c r="P2110" s="250"/>
      <c r="Q2110" s="13"/>
      <c r="R2110" s="250"/>
      <c r="S2110" s="250"/>
      <c r="U2110" s="14"/>
      <c r="V2110" s="250"/>
      <c r="W2110" s="250"/>
      <c r="X2110" s="33"/>
      <c r="Y2110" s="250"/>
      <c r="Z2110" s="250"/>
      <c r="AA2110" s="250"/>
      <c r="AC2110" s="277"/>
      <c r="AD2110" s="250"/>
      <c r="AE2110" s="13"/>
      <c r="AF2110" s="250"/>
      <c r="AG2110" s="250"/>
      <c r="AI2110" s="14"/>
      <c r="AJ2110" s="250"/>
      <c r="AK2110" s="250"/>
      <c r="AL2110" s="33"/>
      <c r="AM2110" s="250"/>
      <c r="AN2110" s="250"/>
      <c r="AO2110" s="250"/>
      <c r="AP2110" s="250"/>
      <c r="AQ2110" s="250"/>
      <c r="AR2110" s="89"/>
      <c r="AS2110" s="9"/>
      <c r="AT2110" s="9" t="str">
        <f t="shared" si="3464"/>
        <v/>
      </c>
      <c r="AU2110" s="9"/>
      <c r="AV2110" s="9" t="str">
        <f t="shared" si="3465"/>
        <v/>
      </c>
      <c r="AW2110" s="9"/>
      <c r="AX2110" s="9" t="str">
        <f t="shared" si="3466"/>
        <v/>
      </c>
      <c r="AY2110" s="9"/>
      <c r="AZ2110" s="62"/>
      <c r="BA2110" s="9"/>
      <c r="BB2110" s="9" t="str">
        <f t="shared" si="3467"/>
        <v/>
      </c>
      <c r="BC2110" s="10" t="str">
        <f t="shared" si="3468"/>
        <v/>
      </c>
      <c r="BD2110" s="7"/>
      <c r="BE2110" s="250"/>
      <c r="BF2110" s="89"/>
      <c r="BG2110" s="9"/>
      <c r="BH2110" s="9" t="str">
        <f t="shared" si="3469"/>
        <v/>
      </c>
      <c r="BI2110" s="73"/>
      <c r="BJ2110" s="9" t="str">
        <f t="shared" si="3470"/>
        <v/>
      </c>
      <c r="BK2110" s="9"/>
      <c r="BL2110" s="9" t="str">
        <f t="shared" si="3471"/>
        <v/>
      </c>
      <c r="BM2110" s="9"/>
      <c r="BN2110" s="9"/>
      <c r="BO2110" s="9" t="str">
        <f t="shared" si="3472"/>
        <v/>
      </c>
      <c r="BP2110" s="10" t="str">
        <f t="shared" si="3473"/>
        <v/>
      </c>
      <c r="BQ2110" s="7"/>
      <c r="BS2110" s="250"/>
      <c r="BT2110" s="89"/>
      <c r="BU2110" s="9"/>
      <c r="BV2110" s="9" t="str">
        <f t="shared" si="3474"/>
        <v/>
      </c>
      <c r="BW2110" s="9"/>
      <c r="BX2110" s="9" t="str">
        <f t="shared" si="3475"/>
        <v/>
      </c>
      <c r="BY2110" s="9"/>
      <c r="BZ2110" s="9" t="str">
        <f t="shared" si="3476"/>
        <v/>
      </c>
      <c r="CA2110" s="9"/>
      <c r="CB2110" s="9"/>
      <c r="CC2110" s="9"/>
      <c r="CD2110" s="9" t="str">
        <f t="shared" si="3477"/>
        <v/>
      </c>
      <c r="CE2110" s="10" t="str">
        <f t="shared" si="3478"/>
        <v/>
      </c>
      <c r="CF2110" s="7"/>
      <c r="CH2110" s="89"/>
      <c r="CI2110" s="9"/>
      <c r="CJ2110" s="9" t="str">
        <f t="shared" si="3479"/>
        <v/>
      </c>
      <c r="CK2110" s="9"/>
      <c r="CL2110" s="9" t="str">
        <f t="shared" si="3480"/>
        <v/>
      </c>
      <c r="CM2110" s="9"/>
      <c r="CN2110" s="9" t="str">
        <f t="shared" si="3481"/>
        <v/>
      </c>
      <c r="CO2110" s="9"/>
      <c r="CP2110" s="9"/>
      <c r="CQ2110" s="9"/>
      <c r="CR2110" s="9" t="str">
        <f t="shared" si="3482"/>
        <v/>
      </c>
      <c r="CS2110" s="10" t="str">
        <f t="shared" si="3483"/>
        <v/>
      </c>
      <c r="CT2110" s="7"/>
    </row>
    <row r="2111" spans="1:113" ht="15" customHeight="1">
      <c r="A2111" s="250"/>
      <c r="B2111" s="250"/>
      <c r="C2111" s="13"/>
      <c r="D2111" s="250"/>
      <c r="E2111" s="250"/>
      <c r="G2111" s="14"/>
      <c r="H2111" s="250"/>
      <c r="I2111" s="250"/>
      <c r="J2111" s="33"/>
      <c r="K2111" s="250"/>
      <c r="L2111" s="250"/>
      <c r="M2111" s="250"/>
      <c r="N2111" s="250"/>
      <c r="O2111" s="250"/>
      <c r="P2111" s="250"/>
      <c r="Q2111" s="13"/>
      <c r="R2111" s="250"/>
      <c r="S2111" s="250"/>
      <c r="U2111" s="14"/>
      <c r="V2111" s="250"/>
      <c r="W2111" s="250"/>
      <c r="X2111" s="33"/>
      <c r="Y2111" s="250"/>
      <c r="Z2111" s="250"/>
      <c r="AA2111" s="250"/>
      <c r="AC2111" s="277"/>
      <c r="AD2111" s="250"/>
      <c r="AE2111" s="13"/>
      <c r="AF2111" s="250"/>
      <c r="AG2111" s="250"/>
      <c r="AI2111" s="14"/>
      <c r="AJ2111" s="250"/>
      <c r="AK2111" s="250"/>
      <c r="AL2111" s="33"/>
      <c r="AM2111" s="250"/>
      <c r="AN2111" s="250"/>
      <c r="AO2111" s="250"/>
      <c r="AP2111" s="250"/>
      <c r="AQ2111" s="250"/>
      <c r="AR2111" s="15"/>
      <c r="AS2111" s="9"/>
      <c r="AT2111" s="9" t="str">
        <f t="shared" si="3464"/>
        <v/>
      </c>
      <c r="AU2111" s="9"/>
      <c r="AV2111" s="9" t="str">
        <f t="shared" si="3465"/>
        <v/>
      </c>
      <c r="AW2111" s="9"/>
      <c r="AX2111" s="9" t="str">
        <f t="shared" si="3466"/>
        <v/>
      </c>
      <c r="AY2111" s="9"/>
      <c r="AZ2111" s="62"/>
      <c r="BA2111" s="9"/>
      <c r="BB2111" s="9" t="str">
        <f t="shared" si="3467"/>
        <v/>
      </c>
      <c r="BC2111" s="10" t="str">
        <f t="shared" si="3468"/>
        <v/>
      </c>
      <c r="BD2111" s="7"/>
      <c r="BE2111" s="250"/>
      <c r="BF2111" s="15"/>
      <c r="BG2111" s="9"/>
      <c r="BH2111" s="9" t="str">
        <f t="shared" si="3469"/>
        <v/>
      </c>
      <c r="BI2111" s="73"/>
      <c r="BJ2111" s="9" t="str">
        <f t="shared" si="3470"/>
        <v/>
      </c>
      <c r="BK2111" s="9"/>
      <c r="BL2111" s="9" t="str">
        <f t="shared" si="3471"/>
        <v/>
      </c>
      <c r="BM2111" s="9"/>
      <c r="BN2111" s="9"/>
      <c r="BO2111" s="9" t="str">
        <f t="shared" si="3472"/>
        <v/>
      </c>
      <c r="BP2111" s="10" t="str">
        <f t="shared" si="3473"/>
        <v/>
      </c>
      <c r="BQ2111" s="7"/>
      <c r="BS2111" s="250"/>
      <c r="BT2111" s="15"/>
      <c r="BU2111" s="9"/>
      <c r="BV2111" s="9" t="str">
        <f t="shared" si="3474"/>
        <v/>
      </c>
      <c r="BW2111" s="9"/>
      <c r="BX2111" s="9" t="str">
        <f t="shared" si="3475"/>
        <v/>
      </c>
      <c r="BY2111" s="9"/>
      <c r="BZ2111" s="9" t="str">
        <f t="shared" si="3476"/>
        <v/>
      </c>
      <c r="CA2111" s="9"/>
      <c r="CB2111" s="9"/>
      <c r="CC2111" s="9"/>
      <c r="CD2111" s="9" t="str">
        <f t="shared" si="3477"/>
        <v/>
      </c>
      <c r="CE2111" s="10" t="str">
        <f t="shared" si="3478"/>
        <v/>
      </c>
      <c r="CF2111" s="7"/>
      <c r="CH2111" s="15"/>
      <c r="CI2111" s="9"/>
      <c r="CJ2111" s="9" t="str">
        <f t="shared" si="3479"/>
        <v/>
      </c>
      <c r="CK2111" s="9"/>
      <c r="CL2111" s="9" t="str">
        <f t="shared" si="3480"/>
        <v/>
      </c>
      <c r="CM2111" s="9"/>
      <c r="CN2111" s="9" t="str">
        <f t="shared" si="3481"/>
        <v/>
      </c>
      <c r="CO2111" s="9"/>
      <c r="CP2111" s="9"/>
      <c r="CQ2111" s="9"/>
      <c r="CR2111" s="9" t="str">
        <f t="shared" si="3482"/>
        <v/>
      </c>
      <c r="CS2111" s="10" t="str">
        <f t="shared" si="3483"/>
        <v/>
      </c>
      <c r="CT2111" s="7"/>
    </row>
    <row r="2112" spans="1:113" ht="15" customHeight="1">
      <c r="A2112" s="250"/>
      <c r="B2112" s="250"/>
      <c r="C2112" s="13"/>
      <c r="D2112" s="250"/>
      <c r="E2112" s="32"/>
      <c r="G2112" s="14"/>
      <c r="H2112" s="250"/>
      <c r="I2112" s="250"/>
      <c r="J2112" s="33"/>
      <c r="K2112" s="250"/>
      <c r="L2112" s="250"/>
      <c r="M2112" s="250"/>
      <c r="N2112" s="250"/>
      <c r="O2112" s="250"/>
      <c r="P2112" s="250"/>
      <c r="Q2112" s="13"/>
      <c r="R2112" s="250"/>
      <c r="S2112" s="32"/>
      <c r="U2112" s="14"/>
      <c r="V2112" s="250"/>
      <c r="W2112" s="250"/>
      <c r="X2112" s="33"/>
      <c r="Y2112" s="250"/>
      <c r="Z2112" s="250"/>
      <c r="AA2112" s="250"/>
      <c r="AC2112" s="277"/>
      <c r="AD2112" s="250"/>
      <c r="AE2112" s="13"/>
      <c r="AF2112" s="250"/>
      <c r="AG2112" s="32"/>
      <c r="AI2112" s="14"/>
      <c r="AJ2112" s="250"/>
      <c r="AK2112" s="250"/>
      <c r="AL2112" s="33"/>
      <c r="AM2112" s="250"/>
      <c r="AN2112" s="250"/>
      <c r="AO2112" s="250"/>
      <c r="AP2112" s="250"/>
      <c r="AQ2112" s="250"/>
      <c r="AR2112" s="15"/>
      <c r="AS2112" s="9"/>
      <c r="AT2112" s="9" t="str">
        <f t="shared" si="3464"/>
        <v/>
      </c>
      <c r="AU2112" s="9"/>
      <c r="AV2112" s="9" t="str">
        <f t="shared" si="3465"/>
        <v/>
      </c>
      <c r="AW2112" s="9"/>
      <c r="AX2112" s="9" t="str">
        <f t="shared" si="3466"/>
        <v/>
      </c>
      <c r="AY2112" s="9"/>
      <c r="AZ2112" s="62"/>
      <c r="BA2112" s="9"/>
      <c r="BB2112" s="9" t="str">
        <f t="shared" si="3467"/>
        <v/>
      </c>
      <c r="BC2112" s="10" t="str">
        <f t="shared" si="3468"/>
        <v/>
      </c>
      <c r="BD2112" s="7"/>
      <c r="BE2112" s="250"/>
      <c r="BF2112" s="15"/>
      <c r="BG2112" s="9"/>
      <c r="BH2112" s="9" t="str">
        <f t="shared" si="3469"/>
        <v/>
      </c>
      <c r="BI2112" s="73"/>
      <c r="BJ2112" s="9" t="str">
        <f t="shared" si="3470"/>
        <v/>
      </c>
      <c r="BK2112" s="9"/>
      <c r="BL2112" s="9" t="str">
        <f t="shared" si="3471"/>
        <v/>
      </c>
      <c r="BM2112" s="9"/>
      <c r="BN2112" s="9"/>
      <c r="BO2112" s="9" t="str">
        <f t="shared" si="3472"/>
        <v/>
      </c>
      <c r="BP2112" s="10" t="str">
        <f t="shared" si="3473"/>
        <v/>
      </c>
      <c r="BQ2112" s="7"/>
      <c r="BS2112" s="250"/>
      <c r="BT2112" s="15"/>
      <c r="BU2112" s="9"/>
      <c r="BV2112" s="9" t="str">
        <f t="shared" si="3474"/>
        <v/>
      </c>
      <c r="BW2112" s="9"/>
      <c r="BX2112" s="9" t="str">
        <f t="shared" si="3475"/>
        <v/>
      </c>
      <c r="BY2112" s="9"/>
      <c r="BZ2112" s="9" t="str">
        <f t="shared" si="3476"/>
        <v/>
      </c>
      <c r="CA2112" s="9"/>
      <c r="CB2112" s="9"/>
      <c r="CC2112" s="9"/>
      <c r="CD2112" s="9" t="str">
        <f t="shared" si="3477"/>
        <v/>
      </c>
      <c r="CE2112" s="10" t="str">
        <f t="shared" si="3478"/>
        <v/>
      </c>
      <c r="CF2112" s="7"/>
      <c r="CH2112" s="15"/>
      <c r="CI2112" s="9"/>
      <c r="CJ2112" s="9" t="str">
        <f t="shared" si="3479"/>
        <v/>
      </c>
      <c r="CK2112" s="9"/>
      <c r="CL2112" s="9" t="str">
        <f t="shared" si="3480"/>
        <v/>
      </c>
      <c r="CM2112" s="9"/>
      <c r="CN2112" s="9" t="str">
        <f t="shared" si="3481"/>
        <v/>
      </c>
      <c r="CO2112" s="9"/>
      <c r="CP2112" s="9"/>
      <c r="CQ2112" s="9"/>
      <c r="CR2112" s="9" t="str">
        <f t="shared" si="3482"/>
        <v/>
      </c>
      <c r="CS2112" s="10" t="str">
        <f t="shared" si="3483"/>
        <v/>
      </c>
      <c r="CT2112" s="7"/>
    </row>
    <row r="2113" spans="1:98" ht="15" customHeight="1">
      <c r="A2113" s="250"/>
      <c r="B2113" s="250"/>
      <c r="C2113" s="13"/>
      <c r="D2113" s="250"/>
      <c r="E2113" s="33"/>
      <c r="G2113" s="14"/>
      <c r="H2113" s="250"/>
      <c r="I2113" s="250"/>
      <c r="J2113" s="33"/>
      <c r="K2113" s="250"/>
      <c r="L2113" s="250"/>
      <c r="M2113" s="250"/>
      <c r="N2113" s="250"/>
      <c r="O2113" s="250"/>
      <c r="P2113" s="250"/>
      <c r="Q2113" s="13"/>
      <c r="R2113" s="250"/>
      <c r="S2113" s="33"/>
      <c r="U2113" s="14"/>
      <c r="V2113" s="250"/>
      <c r="W2113" s="250"/>
      <c r="X2113" s="33"/>
      <c r="Y2113" s="250"/>
      <c r="Z2113" s="250"/>
      <c r="AA2113" s="250"/>
      <c r="AC2113" s="277"/>
      <c r="AD2113" s="250"/>
      <c r="AE2113" s="13"/>
      <c r="AF2113" s="250"/>
      <c r="AG2113" s="33"/>
      <c r="AI2113" s="14"/>
      <c r="AJ2113" s="250"/>
      <c r="AK2113" s="250"/>
      <c r="AL2113" s="33"/>
      <c r="AM2113" s="250"/>
      <c r="AN2113" s="250"/>
      <c r="AO2113" s="250"/>
      <c r="AP2113" s="250"/>
      <c r="AQ2113" s="250"/>
      <c r="AR2113" s="15"/>
      <c r="AS2113" s="9"/>
      <c r="AT2113" s="9" t="str">
        <f t="shared" si="3464"/>
        <v/>
      </c>
      <c r="AU2113" s="9"/>
      <c r="AV2113" s="9" t="str">
        <f t="shared" si="3465"/>
        <v/>
      </c>
      <c r="AW2113" s="9"/>
      <c r="AX2113" s="9" t="str">
        <f t="shared" si="3466"/>
        <v/>
      </c>
      <c r="AY2113" s="9"/>
      <c r="AZ2113" s="62"/>
      <c r="BA2113" s="9"/>
      <c r="BB2113" s="9" t="str">
        <f t="shared" si="3467"/>
        <v/>
      </c>
      <c r="BC2113" s="10" t="str">
        <f t="shared" si="3468"/>
        <v/>
      </c>
      <c r="BD2113" s="7"/>
      <c r="BE2113" s="250"/>
      <c r="BF2113" s="15"/>
      <c r="BG2113" s="9"/>
      <c r="BH2113" s="9" t="str">
        <f t="shared" si="3469"/>
        <v/>
      </c>
      <c r="BI2113" s="73"/>
      <c r="BJ2113" s="9" t="str">
        <f t="shared" si="3470"/>
        <v/>
      </c>
      <c r="BK2113" s="9"/>
      <c r="BL2113" s="9" t="str">
        <f t="shared" si="3471"/>
        <v/>
      </c>
      <c r="BM2113" s="9"/>
      <c r="BN2113" s="9"/>
      <c r="BO2113" s="9" t="str">
        <f t="shared" si="3472"/>
        <v/>
      </c>
      <c r="BP2113" s="10" t="str">
        <f t="shared" si="3473"/>
        <v/>
      </c>
      <c r="BQ2113" s="7"/>
      <c r="BS2113" s="250"/>
      <c r="BT2113" s="15"/>
      <c r="BU2113" s="9"/>
      <c r="BV2113" s="9" t="str">
        <f t="shared" si="3474"/>
        <v/>
      </c>
      <c r="BW2113" s="9"/>
      <c r="BX2113" s="9" t="str">
        <f t="shared" si="3475"/>
        <v/>
      </c>
      <c r="BY2113" s="9"/>
      <c r="BZ2113" s="9" t="str">
        <f t="shared" si="3476"/>
        <v/>
      </c>
      <c r="CA2113" s="9"/>
      <c r="CB2113" s="9"/>
      <c r="CC2113" s="9"/>
      <c r="CD2113" s="9" t="str">
        <f t="shared" si="3477"/>
        <v/>
      </c>
      <c r="CE2113" s="10" t="str">
        <f t="shared" si="3478"/>
        <v/>
      </c>
      <c r="CF2113" s="7"/>
      <c r="CH2113" s="15"/>
      <c r="CI2113" s="9"/>
      <c r="CJ2113" s="9" t="str">
        <f t="shared" si="3479"/>
        <v/>
      </c>
      <c r="CK2113" s="9"/>
      <c r="CL2113" s="9" t="str">
        <f t="shared" si="3480"/>
        <v/>
      </c>
      <c r="CM2113" s="9"/>
      <c r="CN2113" s="9" t="str">
        <f t="shared" si="3481"/>
        <v/>
      </c>
      <c r="CO2113" s="9"/>
      <c r="CP2113" s="9"/>
      <c r="CQ2113" s="9"/>
      <c r="CR2113" s="9" t="str">
        <f t="shared" si="3482"/>
        <v/>
      </c>
      <c r="CS2113" s="10" t="str">
        <f t="shared" si="3483"/>
        <v/>
      </c>
      <c r="CT2113" s="7"/>
    </row>
    <row r="2114" spans="1:98" ht="15" customHeight="1">
      <c r="A2114" s="250"/>
      <c r="B2114" s="250"/>
      <c r="C2114" s="13"/>
      <c r="D2114" s="250"/>
      <c r="E2114" s="250"/>
      <c r="G2114" s="14"/>
      <c r="H2114" s="250"/>
      <c r="I2114" s="250"/>
      <c r="J2114" s="33"/>
      <c r="K2114" s="250"/>
      <c r="L2114" s="250"/>
      <c r="M2114" s="250"/>
      <c r="N2114" s="250"/>
      <c r="O2114" s="250"/>
      <c r="P2114" s="250"/>
      <c r="Q2114" s="13"/>
      <c r="R2114" s="250"/>
      <c r="S2114" s="250"/>
      <c r="U2114" s="14"/>
      <c r="V2114" s="250"/>
      <c r="W2114" s="250"/>
      <c r="X2114" s="33"/>
      <c r="Y2114" s="250"/>
      <c r="Z2114" s="250"/>
      <c r="AA2114" s="250"/>
      <c r="AC2114" s="277"/>
      <c r="AD2114" s="250"/>
      <c r="AE2114" s="13"/>
      <c r="AF2114" s="250"/>
      <c r="AG2114" s="250"/>
      <c r="AI2114" s="14"/>
      <c r="AJ2114" s="250"/>
      <c r="AK2114" s="250"/>
      <c r="AL2114" s="33"/>
      <c r="AM2114" s="250"/>
      <c r="AN2114" s="250"/>
      <c r="AO2114" s="250"/>
      <c r="AP2114" s="250"/>
      <c r="AQ2114" s="250"/>
      <c r="AR2114" s="15"/>
      <c r="AS2114" s="9"/>
      <c r="AT2114" s="9" t="str">
        <f t="shared" si="3464"/>
        <v/>
      </c>
      <c r="AU2114" s="9"/>
      <c r="AV2114" s="9" t="str">
        <f t="shared" si="3465"/>
        <v/>
      </c>
      <c r="AW2114" s="9"/>
      <c r="AX2114" s="9" t="str">
        <f t="shared" si="3466"/>
        <v/>
      </c>
      <c r="AY2114" s="9"/>
      <c r="AZ2114" s="62"/>
      <c r="BA2114" s="9"/>
      <c r="BB2114" s="9" t="str">
        <f t="shared" si="3467"/>
        <v/>
      </c>
      <c r="BC2114" s="10" t="str">
        <f t="shared" si="3468"/>
        <v/>
      </c>
      <c r="BD2114" s="7"/>
      <c r="BE2114" s="250"/>
      <c r="BF2114" s="15"/>
      <c r="BG2114" s="9"/>
      <c r="BH2114" s="9" t="str">
        <f t="shared" si="3469"/>
        <v/>
      </c>
      <c r="BI2114" s="73"/>
      <c r="BJ2114" s="9" t="str">
        <f t="shared" si="3470"/>
        <v/>
      </c>
      <c r="BK2114" s="9"/>
      <c r="BL2114" s="9" t="str">
        <f t="shared" si="3471"/>
        <v/>
      </c>
      <c r="BM2114" s="9"/>
      <c r="BN2114" s="9"/>
      <c r="BO2114" s="9" t="str">
        <f t="shared" si="3472"/>
        <v/>
      </c>
      <c r="BP2114" s="10" t="str">
        <f t="shared" si="3473"/>
        <v/>
      </c>
      <c r="BQ2114" s="7"/>
      <c r="BS2114" s="250"/>
      <c r="BT2114" s="15"/>
      <c r="BU2114" s="9"/>
      <c r="BV2114" s="9" t="str">
        <f t="shared" si="3474"/>
        <v/>
      </c>
      <c r="BW2114" s="9"/>
      <c r="BX2114" s="9" t="str">
        <f t="shared" si="3475"/>
        <v/>
      </c>
      <c r="BY2114" s="9"/>
      <c r="BZ2114" s="9" t="str">
        <f t="shared" si="3476"/>
        <v/>
      </c>
      <c r="CA2114" s="9"/>
      <c r="CB2114" s="9"/>
      <c r="CC2114" s="9"/>
      <c r="CD2114" s="9" t="str">
        <f t="shared" si="3477"/>
        <v/>
      </c>
      <c r="CE2114" s="10" t="str">
        <f t="shared" si="3478"/>
        <v/>
      </c>
      <c r="CF2114" s="7"/>
      <c r="CH2114" s="15"/>
      <c r="CI2114" s="9"/>
      <c r="CJ2114" s="9" t="str">
        <f t="shared" si="3479"/>
        <v/>
      </c>
      <c r="CK2114" s="9"/>
      <c r="CL2114" s="9" t="str">
        <f t="shared" si="3480"/>
        <v/>
      </c>
      <c r="CM2114" s="9"/>
      <c r="CN2114" s="9" t="str">
        <f t="shared" si="3481"/>
        <v/>
      </c>
      <c r="CO2114" s="9"/>
      <c r="CP2114" s="9"/>
      <c r="CQ2114" s="9"/>
      <c r="CR2114" s="9" t="str">
        <f t="shared" si="3482"/>
        <v/>
      </c>
      <c r="CS2114" s="10" t="str">
        <f t="shared" si="3483"/>
        <v/>
      </c>
      <c r="CT2114" s="7"/>
    </row>
    <row r="2115" spans="1:98" ht="15" customHeight="1">
      <c r="A2115" s="250"/>
      <c r="B2115" s="250"/>
      <c r="C2115" s="13"/>
      <c r="D2115" s="250"/>
      <c r="E2115" s="250"/>
      <c r="G2115" s="14"/>
      <c r="H2115" s="250"/>
      <c r="I2115" s="250"/>
      <c r="J2115" s="33"/>
      <c r="K2115" s="250"/>
      <c r="L2115" s="250"/>
      <c r="M2115" s="250"/>
      <c r="N2115" s="250"/>
      <c r="O2115" s="250"/>
      <c r="P2115" s="250"/>
      <c r="Q2115" s="13"/>
      <c r="R2115" s="250"/>
      <c r="S2115" s="250"/>
      <c r="U2115" s="14"/>
      <c r="V2115" s="250"/>
      <c r="W2115" s="250"/>
      <c r="X2115" s="33"/>
      <c r="Y2115" s="250"/>
      <c r="Z2115" s="250"/>
      <c r="AA2115" s="250"/>
      <c r="AC2115" s="277"/>
      <c r="AD2115" s="250"/>
      <c r="AE2115" s="13"/>
      <c r="AF2115" s="250"/>
      <c r="AG2115" s="250"/>
      <c r="AI2115" s="14"/>
      <c r="AJ2115" s="250"/>
      <c r="AK2115" s="250"/>
      <c r="AL2115" s="33"/>
      <c r="AM2115" s="250"/>
      <c r="AN2115" s="250"/>
      <c r="AO2115" s="250"/>
      <c r="AP2115" s="250"/>
      <c r="AQ2115" s="250"/>
      <c r="AR2115" s="15"/>
      <c r="AS2115" s="9"/>
      <c r="AT2115" s="9" t="str">
        <f t="shared" si="3464"/>
        <v/>
      </c>
      <c r="AU2115" s="9"/>
      <c r="AV2115" s="9" t="str">
        <f t="shared" si="3465"/>
        <v/>
      </c>
      <c r="AW2115" s="9"/>
      <c r="AX2115" s="9" t="str">
        <f t="shared" si="3466"/>
        <v/>
      </c>
      <c r="AY2115" s="9"/>
      <c r="AZ2115" s="62"/>
      <c r="BA2115" s="9"/>
      <c r="BB2115" s="9" t="str">
        <f t="shared" si="3467"/>
        <v/>
      </c>
      <c r="BC2115" s="10" t="str">
        <f t="shared" si="3468"/>
        <v/>
      </c>
      <c r="BD2115" s="7"/>
      <c r="BE2115" s="250"/>
      <c r="BF2115" s="15"/>
      <c r="BG2115" s="9"/>
      <c r="BH2115" s="9" t="str">
        <f t="shared" si="3469"/>
        <v/>
      </c>
      <c r="BI2115" s="73"/>
      <c r="BJ2115" s="9" t="str">
        <f t="shared" si="3470"/>
        <v/>
      </c>
      <c r="BK2115" s="9"/>
      <c r="BL2115" s="9" t="str">
        <f t="shared" si="3471"/>
        <v/>
      </c>
      <c r="BM2115" s="9"/>
      <c r="BN2115" s="9"/>
      <c r="BO2115" s="9" t="str">
        <f t="shared" si="3472"/>
        <v/>
      </c>
      <c r="BP2115" s="10" t="str">
        <f t="shared" si="3473"/>
        <v/>
      </c>
      <c r="BQ2115" s="7"/>
      <c r="BS2115" s="250"/>
      <c r="BT2115" s="15"/>
      <c r="BU2115" s="9"/>
      <c r="BV2115" s="9" t="str">
        <f t="shared" si="3474"/>
        <v/>
      </c>
      <c r="BW2115" s="9"/>
      <c r="BX2115" s="9" t="str">
        <f t="shared" si="3475"/>
        <v/>
      </c>
      <c r="BY2115" s="9"/>
      <c r="BZ2115" s="9" t="str">
        <f t="shared" si="3476"/>
        <v/>
      </c>
      <c r="CA2115" s="9"/>
      <c r="CB2115" s="9"/>
      <c r="CC2115" s="9"/>
      <c r="CD2115" s="9" t="str">
        <f t="shared" si="3477"/>
        <v/>
      </c>
      <c r="CE2115" s="10" t="str">
        <f t="shared" si="3478"/>
        <v/>
      </c>
      <c r="CF2115" s="7"/>
      <c r="CH2115" s="15"/>
      <c r="CI2115" s="9"/>
      <c r="CJ2115" s="9" t="str">
        <f t="shared" si="3479"/>
        <v/>
      </c>
      <c r="CK2115" s="9"/>
      <c r="CL2115" s="9" t="str">
        <f t="shared" si="3480"/>
        <v/>
      </c>
      <c r="CM2115" s="9"/>
      <c r="CN2115" s="9" t="str">
        <f t="shared" si="3481"/>
        <v/>
      </c>
      <c r="CO2115" s="9"/>
      <c r="CP2115" s="9"/>
      <c r="CQ2115" s="9"/>
      <c r="CR2115" s="9" t="str">
        <f t="shared" si="3482"/>
        <v/>
      </c>
      <c r="CS2115" s="10" t="str">
        <f t="shared" si="3483"/>
        <v/>
      </c>
      <c r="CT2115" s="7"/>
    </row>
    <row r="2116" spans="1:98" ht="15" customHeight="1">
      <c r="A2116" s="250"/>
      <c r="B2116" s="250"/>
      <c r="C2116" s="13"/>
      <c r="D2116" s="250"/>
      <c r="E2116" s="250"/>
      <c r="G2116" s="14"/>
      <c r="H2116" s="250"/>
      <c r="I2116" s="250"/>
      <c r="J2116" s="33"/>
      <c r="K2116" s="250"/>
      <c r="L2116" s="250"/>
      <c r="M2116" s="250"/>
      <c r="N2116" s="250"/>
      <c r="O2116" s="250"/>
      <c r="P2116" s="250"/>
      <c r="Q2116" s="13"/>
      <c r="R2116" s="250"/>
      <c r="S2116" s="250"/>
      <c r="U2116" s="14"/>
      <c r="V2116" s="250"/>
      <c r="W2116" s="250"/>
      <c r="X2116" s="33"/>
      <c r="Y2116" s="250"/>
      <c r="Z2116" s="250"/>
      <c r="AA2116" s="250"/>
      <c r="AC2116" s="277"/>
      <c r="AD2116" s="250"/>
      <c r="AE2116" s="13"/>
      <c r="AF2116" s="250"/>
      <c r="AG2116" s="250"/>
      <c r="AI2116" s="14"/>
      <c r="AJ2116" s="250"/>
      <c r="AK2116" s="250"/>
      <c r="AL2116" s="33"/>
      <c r="AM2116" s="250"/>
      <c r="AN2116" s="250"/>
      <c r="AO2116" s="250"/>
      <c r="AP2116" s="250"/>
      <c r="AQ2116" s="250"/>
      <c r="AR2116" s="15"/>
      <c r="AS2116" s="9"/>
      <c r="AT2116" s="9" t="str">
        <f t="shared" si="3464"/>
        <v/>
      </c>
      <c r="AU2116" s="9"/>
      <c r="AV2116" s="9" t="str">
        <f t="shared" si="3465"/>
        <v/>
      </c>
      <c r="AW2116" s="9"/>
      <c r="AX2116" s="9" t="str">
        <f t="shared" si="3466"/>
        <v/>
      </c>
      <c r="AY2116" s="9"/>
      <c r="AZ2116" s="62"/>
      <c r="BA2116" s="9"/>
      <c r="BB2116" s="9" t="str">
        <f t="shared" si="3467"/>
        <v/>
      </c>
      <c r="BC2116" s="10" t="str">
        <f t="shared" si="3468"/>
        <v/>
      </c>
      <c r="BD2116" s="7"/>
      <c r="BE2116" s="250"/>
      <c r="BF2116" s="15"/>
      <c r="BG2116" s="9"/>
      <c r="BH2116" s="9" t="str">
        <f t="shared" si="3469"/>
        <v/>
      </c>
      <c r="BI2116" s="73"/>
      <c r="BJ2116" s="9" t="str">
        <f t="shared" si="3470"/>
        <v/>
      </c>
      <c r="BK2116" s="9"/>
      <c r="BL2116" s="9" t="str">
        <f t="shared" si="3471"/>
        <v/>
      </c>
      <c r="BM2116" s="9"/>
      <c r="BN2116" s="9"/>
      <c r="BO2116" s="9" t="str">
        <f t="shared" si="3472"/>
        <v/>
      </c>
      <c r="BP2116" s="10" t="str">
        <f t="shared" si="3473"/>
        <v/>
      </c>
      <c r="BQ2116" s="7"/>
      <c r="BS2116" s="250"/>
      <c r="BT2116" s="15"/>
      <c r="BU2116" s="9"/>
      <c r="BV2116" s="9" t="str">
        <f t="shared" si="3474"/>
        <v/>
      </c>
      <c r="BW2116" s="9"/>
      <c r="BX2116" s="9" t="str">
        <f t="shared" si="3475"/>
        <v/>
      </c>
      <c r="BY2116" s="9"/>
      <c r="BZ2116" s="9" t="str">
        <f t="shared" si="3476"/>
        <v/>
      </c>
      <c r="CA2116" s="9"/>
      <c r="CB2116" s="9"/>
      <c r="CC2116" s="9"/>
      <c r="CD2116" s="9" t="str">
        <f t="shared" si="3477"/>
        <v/>
      </c>
      <c r="CE2116" s="10" t="str">
        <f t="shared" si="3478"/>
        <v/>
      </c>
      <c r="CF2116" s="7"/>
      <c r="CH2116" s="15"/>
      <c r="CI2116" s="9"/>
      <c r="CJ2116" s="9" t="str">
        <f t="shared" si="3479"/>
        <v/>
      </c>
      <c r="CK2116" s="9"/>
      <c r="CL2116" s="9" t="str">
        <f t="shared" si="3480"/>
        <v/>
      </c>
      <c r="CM2116" s="9"/>
      <c r="CN2116" s="9" t="str">
        <f t="shared" si="3481"/>
        <v/>
      </c>
      <c r="CO2116" s="9"/>
      <c r="CP2116" s="9"/>
      <c r="CQ2116" s="9"/>
      <c r="CR2116" s="9" t="str">
        <f t="shared" si="3482"/>
        <v/>
      </c>
      <c r="CS2116" s="10" t="str">
        <f t="shared" si="3483"/>
        <v/>
      </c>
      <c r="CT2116" s="7"/>
    </row>
    <row r="2117" spans="1:98" ht="15" customHeight="1">
      <c r="A2117" s="250"/>
      <c r="B2117" s="250"/>
      <c r="C2117" s="13"/>
      <c r="D2117" s="250"/>
      <c r="E2117" s="250"/>
      <c r="G2117" s="14"/>
      <c r="H2117" s="250"/>
      <c r="I2117" s="250"/>
      <c r="J2117" s="33"/>
      <c r="K2117" s="250"/>
      <c r="L2117" s="250"/>
      <c r="M2117" s="250"/>
      <c r="N2117" s="250"/>
      <c r="O2117" s="250"/>
      <c r="P2117" s="250"/>
      <c r="Q2117" s="13"/>
      <c r="R2117" s="250"/>
      <c r="S2117" s="250"/>
      <c r="U2117" s="14"/>
      <c r="V2117" s="250"/>
      <c r="W2117" s="250"/>
      <c r="X2117" s="33"/>
      <c r="Y2117" s="250"/>
      <c r="Z2117" s="250"/>
      <c r="AA2117" s="250"/>
      <c r="AC2117" s="277"/>
      <c r="AD2117" s="250"/>
      <c r="AE2117" s="13"/>
      <c r="AF2117" s="250"/>
      <c r="AG2117" s="250"/>
      <c r="AI2117" s="14"/>
      <c r="AJ2117" s="250"/>
      <c r="AK2117" s="250"/>
      <c r="AL2117" s="33"/>
      <c r="AM2117" s="250"/>
      <c r="AN2117" s="250"/>
      <c r="AO2117" s="250"/>
      <c r="AP2117" s="250"/>
      <c r="AQ2117" s="250"/>
      <c r="AR2117" s="15"/>
      <c r="AS2117" s="9"/>
      <c r="AT2117" s="9" t="str">
        <f t="shared" si="3464"/>
        <v/>
      </c>
      <c r="AU2117" s="9"/>
      <c r="AV2117" s="9" t="str">
        <f t="shared" si="3465"/>
        <v/>
      </c>
      <c r="AW2117" s="9"/>
      <c r="AX2117" s="9" t="str">
        <f t="shared" si="3466"/>
        <v/>
      </c>
      <c r="AY2117" s="9"/>
      <c r="AZ2117" s="62"/>
      <c r="BA2117" s="9"/>
      <c r="BB2117" s="9" t="str">
        <f t="shared" si="3467"/>
        <v/>
      </c>
      <c r="BC2117" s="10" t="str">
        <f t="shared" si="3468"/>
        <v/>
      </c>
      <c r="BD2117" s="7"/>
      <c r="BE2117" s="250"/>
      <c r="BF2117" s="15"/>
      <c r="BG2117" s="9"/>
      <c r="BH2117" s="9" t="str">
        <f t="shared" si="3469"/>
        <v/>
      </c>
      <c r="BI2117" s="73"/>
      <c r="BJ2117" s="9" t="str">
        <f t="shared" si="3470"/>
        <v/>
      </c>
      <c r="BK2117" s="9"/>
      <c r="BL2117" s="9" t="str">
        <f t="shared" si="3471"/>
        <v/>
      </c>
      <c r="BM2117" s="9"/>
      <c r="BN2117" s="9"/>
      <c r="BO2117" s="9" t="str">
        <f t="shared" si="3472"/>
        <v/>
      </c>
      <c r="BP2117" s="10" t="str">
        <f t="shared" si="3473"/>
        <v/>
      </c>
      <c r="BQ2117" s="7"/>
      <c r="BS2117" s="250"/>
      <c r="BT2117" s="15"/>
      <c r="BU2117" s="9"/>
      <c r="BV2117" s="9" t="str">
        <f t="shared" si="3474"/>
        <v/>
      </c>
      <c r="BW2117" s="9"/>
      <c r="BX2117" s="9" t="str">
        <f t="shared" si="3475"/>
        <v/>
      </c>
      <c r="BY2117" s="9"/>
      <c r="BZ2117" s="9" t="str">
        <f t="shared" si="3476"/>
        <v/>
      </c>
      <c r="CA2117" s="9"/>
      <c r="CB2117" s="9"/>
      <c r="CC2117" s="9"/>
      <c r="CD2117" s="9" t="str">
        <f t="shared" si="3477"/>
        <v/>
      </c>
      <c r="CE2117" s="10" t="str">
        <f t="shared" si="3478"/>
        <v/>
      </c>
      <c r="CF2117" s="7"/>
      <c r="CH2117" s="15"/>
      <c r="CI2117" s="9"/>
      <c r="CJ2117" s="9" t="str">
        <f t="shared" si="3479"/>
        <v/>
      </c>
      <c r="CK2117" s="9"/>
      <c r="CL2117" s="9" t="str">
        <f t="shared" si="3480"/>
        <v/>
      </c>
      <c r="CM2117" s="9"/>
      <c r="CN2117" s="9" t="str">
        <f t="shared" si="3481"/>
        <v/>
      </c>
      <c r="CO2117" s="9"/>
      <c r="CP2117" s="9"/>
      <c r="CQ2117" s="9"/>
      <c r="CR2117" s="9" t="str">
        <f t="shared" si="3482"/>
        <v/>
      </c>
      <c r="CS2117" s="10" t="str">
        <f t="shared" si="3483"/>
        <v/>
      </c>
      <c r="CT2117" s="7"/>
    </row>
    <row r="2118" spans="1:98" ht="15" customHeight="1">
      <c r="A2118" s="250"/>
      <c r="B2118" s="250"/>
      <c r="C2118" s="13"/>
      <c r="D2118" s="250"/>
      <c r="E2118" s="250"/>
      <c r="G2118" s="14"/>
      <c r="H2118" s="250"/>
      <c r="I2118" s="250"/>
      <c r="J2118" s="33"/>
      <c r="K2118" s="250"/>
      <c r="L2118" s="250"/>
      <c r="M2118" s="250"/>
      <c r="N2118" s="250"/>
      <c r="O2118" s="250"/>
      <c r="P2118" s="250"/>
      <c r="Q2118" s="13"/>
      <c r="R2118" s="250"/>
      <c r="S2118" s="250"/>
      <c r="U2118" s="14"/>
      <c r="V2118" s="250"/>
      <c r="W2118" s="250"/>
      <c r="X2118" s="33"/>
      <c r="Y2118" s="250"/>
      <c r="Z2118" s="250"/>
      <c r="AA2118" s="250"/>
      <c r="AC2118" s="277"/>
      <c r="AD2118" s="250"/>
      <c r="AE2118" s="13"/>
      <c r="AF2118" s="250"/>
      <c r="AG2118" s="250"/>
      <c r="AI2118" s="14"/>
      <c r="AJ2118" s="250"/>
      <c r="AK2118" s="250"/>
      <c r="AL2118" s="33"/>
      <c r="AM2118" s="250"/>
      <c r="AN2118" s="250"/>
      <c r="AO2118" s="250"/>
      <c r="AP2118" s="250"/>
      <c r="AQ2118" s="250"/>
      <c r="AR2118" s="15"/>
      <c r="AS2118" s="9"/>
      <c r="AT2118" s="9" t="str">
        <f t="shared" si="3464"/>
        <v/>
      </c>
      <c r="AU2118" s="9"/>
      <c r="AV2118" s="9" t="str">
        <f t="shared" si="3465"/>
        <v/>
      </c>
      <c r="AW2118" s="9"/>
      <c r="AX2118" s="9" t="str">
        <f t="shared" si="3466"/>
        <v/>
      </c>
      <c r="AY2118" s="9"/>
      <c r="AZ2118" s="62"/>
      <c r="BA2118" s="9"/>
      <c r="BB2118" s="9" t="str">
        <f t="shared" si="3467"/>
        <v/>
      </c>
      <c r="BC2118" s="10" t="str">
        <f t="shared" si="3468"/>
        <v/>
      </c>
      <c r="BD2118" s="7"/>
      <c r="BE2118" s="250"/>
      <c r="BF2118" s="15"/>
      <c r="BG2118" s="9"/>
      <c r="BH2118" s="9" t="str">
        <f t="shared" si="3469"/>
        <v/>
      </c>
      <c r="BI2118" s="73"/>
      <c r="BJ2118" s="9" t="str">
        <f t="shared" si="3470"/>
        <v/>
      </c>
      <c r="BK2118" s="9"/>
      <c r="BL2118" s="9" t="str">
        <f t="shared" si="3471"/>
        <v/>
      </c>
      <c r="BM2118" s="9"/>
      <c r="BN2118" s="9"/>
      <c r="BO2118" s="9" t="str">
        <f t="shared" si="3472"/>
        <v/>
      </c>
      <c r="BP2118" s="10" t="str">
        <f t="shared" si="3473"/>
        <v/>
      </c>
      <c r="BQ2118" s="7"/>
      <c r="BS2118" s="250"/>
      <c r="BT2118" s="15"/>
      <c r="BU2118" s="9"/>
      <c r="BV2118" s="9" t="str">
        <f t="shared" si="3474"/>
        <v/>
      </c>
      <c r="BW2118" s="9"/>
      <c r="BX2118" s="9" t="str">
        <f t="shared" si="3475"/>
        <v/>
      </c>
      <c r="BY2118" s="9"/>
      <c r="BZ2118" s="9" t="str">
        <f t="shared" si="3476"/>
        <v/>
      </c>
      <c r="CA2118" s="9"/>
      <c r="CB2118" s="9"/>
      <c r="CC2118" s="9"/>
      <c r="CD2118" s="9" t="str">
        <f t="shared" si="3477"/>
        <v/>
      </c>
      <c r="CE2118" s="10" t="str">
        <f t="shared" si="3478"/>
        <v/>
      </c>
      <c r="CF2118" s="7"/>
      <c r="CH2118" s="15"/>
      <c r="CI2118" s="9"/>
      <c r="CJ2118" s="9" t="str">
        <f t="shared" si="3479"/>
        <v/>
      </c>
      <c r="CK2118" s="9"/>
      <c r="CL2118" s="9" t="str">
        <f t="shared" si="3480"/>
        <v/>
      </c>
      <c r="CM2118" s="9"/>
      <c r="CN2118" s="9" t="str">
        <f t="shared" si="3481"/>
        <v/>
      </c>
      <c r="CO2118" s="9"/>
      <c r="CP2118" s="9"/>
      <c r="CQ2118" s="9"/>
      <c r="CR2118" s="9" t="str">
        <f t="shared" si="3482"/>
        <v/>
      </c>
      <c r="CS2118" s="10" t="str">
        <f t="shared" si="3483"/>
        <v/>
      </c>
      <c r="CT2118" s="7"/>
    </row>
    <row r="2119" spans="1:98" ht="15" customHeight="1">
      <c r="A2119" s="250"/>
      <c r="B2119" s="250"/>
      <c r="C2119" s="13"/>
      <c r="D2119" s="250"/>
      <c r="E2119" s="250"/>
      <c r="G2119" s="14"/>
      <c r="H2119" s="250"/>
      <c r="I2119" s="250"/>
      <c r="J2119" s="33"/>
      <c r="K2119" s="250"/>
      <c r="L2119" s="250"/>
      <c r="M2119" s="250"/>
      <c r="N2119" s="250"/>
      <c r="O2119" s="250"/>
      <c r="P2119" s="250"/>
      <c r="Q2119" s="13"/>
      <c r="R2119" s="250"/>
      <c r="S2119" s="250"/>
      <c r="U2119" s="14"/>
      <c r="V2119" s="250"/>
      <c r="W2119" s="250"/>
      <c r="X2119" s="33"/>
      <c r="Y2119" s="250"/>
      <c r="Z2119" s="250"/>
      <c r="AA2119" s="250"/>
      <c r="AC2119" s="277"/>
      <c r="AD2119" s="250"/>
      <c r="AE2119" s="13"/>
      <c r="AF2119" s="250"/>
      <c r="AG2119" s="250"/>
      <c r="AI2119" s="14"/>
      <c r="AJ2119" s="250"/>
      <c r="AK2119" s="250"/>
      <c r="AL2119" s="33"/>
      <c r="AM2119" s="250"/>
      <c r="AN2119" s="250"/>
      <c r="AO2119" s="250"/>
      <c r="AP2119" s="250"/>
      <c r="AQ2119" s="250"/>
      <c r="AR2119" s="15"/>
      <c r="AS2119" s="9"/>
      <c r="AT2119" s="9" t="str">
        <f t="shared" si="3464"/>
        <v/>
      </c>
      <c r="AU2119" s="9"/>
      <c r="AV2119" s="9" t="str">
        <f t="shared" si="3465"/>
        <v/>
      </c>
      <c r="AW2119" s="9"/>
      <c r="AX2119" s="9" t="str">
        <f t="shared" si="3466"/>
        <v/>
      </c>
      <c r="AY2119" s="9"/>
      <c r="AZ2119" s="62"/>
      <c r="BA2119" s="9"/>
      <c r="BB2119" s="9" t="str">
        <f t="shared" si="3467"/>
        <v/>
      </c>
      <c r="BC2119" s="10" t="str">
        <f t="shared" si="3468"/>
        <v/>
      </c>
      <c r="BD2119" s="7"/>
      <c r="BE2119" s="250"/>
      <c r="BF2119" s="15"/>
      <c r="BG2119" s="9"/>
      <c r="BH2119" s="9" t="str">
        <f t="shared" si="3469"/>
        <v/>
      </c>
      <c r="BI2119" s="73"/>
      <c r="BJ2119" s="9" t="str">
        <f t="shared" si="3470"/>
        <v/>
      </c>
      <c r="BK2119" s="9"/>
      <c r="BL2119" s="9" t="str">
        <f t="shared" si="3471"/>
        <v/>
      </c>
      <c r="BM2119" s="9"/>
      <c r="BN2119" s="9"/>
      <c r="BO2119" s="9" t="str">
        <f t="shared" si="3472"/>
        <v/>
      </c>
      <c r="BP2119" s="10" t="str">
        <f t="shared" si="3473"/>
        <v/>
      </c>
      <c r="BQ2119" s="7"/>
      <c r="BS2119" s="250"/>
      <c r="BT2119" s="15"/>
      <c r="BU2119" s="9"/>
      <c r="BV2119" s="9" t="str">
        <f t="shared" si="3474"/>
        <v/>
      </c>
      <c r="BW2119" s="9"/>
      <c r="BX2119" s="9" t="str">
        <f t="shared" si="3475"/>
        <v/>
      </c>
      <c r="BY2119" s="9"/>
      <c r="BZ2119" s="9" t="str">
        <f t="shared" si="3476"/>
        <v/>
      </c>
      <c r="CA2119" s="9"/>
      <c r="CB2119" s="9"/>
      <c r="CC2119" s="9"/>
      <c r="CD2119" s="9" t="str">
        <f t="shared" si="3477"/>
        <v/>
      </c>
      <c r="CE2119" s="10" t="str">
        <f t="shared" si="3478"/>
        <v/>
      </c>
      <c r="CF2119" s="7"/>
      <c r="CH2119" s="15"/>
      <c r="CI2119" s="9"/>
      <c r="CJ2119" s="9" t="str">
        <f t="shared" si="3479"/>
        <v/>
      </c>
      <c r="CK2119" s="9"/>
      <c r="CL2119" s="9" t="str">
        <f t="shared" si="3480"/>
        <v/>
      </c>
      <c r="CM2119" s="9"/>
      <c r="CN2119" s="9" t="str">
        <f t="shared" si="3481"/>
        <v/>
      </c>
      <c r="CO2119" s="9"/>
      <c r="CP2119" s="9"/>
      <c r="CQ2119" s="9"/>
      <c r="CR2119" s="9" t="str">
        <f t="shared" si="3482"/>
        <v/>
      </c>
      <c r="CS2119" s="10" t="str">
        <f t="shared" si="3483"/>
        <v/>
      </c>
      <c r="CT2119" s="7"/>
    </row>
    <row r="2120" spans="1:98" ht="15" customHeight="1">
      <c r="A2120" s="250"/>
      <c r="B2120" s="250"/>
      <c r="C2120" s="13"/>
      <c r="D2120" s="250"/>
      <c r="E2120" s="250"/>
      <c r="G2120" s="14"/>
      <c r="H2120" s="250"/>
      <c r="I2120" s="250"/>
      <c r="J2120" s="33"/>
      <c r="K2120" s="250"/>
      <c r="L2120" s="250"/>
      <c r="M2120" s="250"/>
      <c r="N2120" s="250"/>
      <c r="O2120" s="250"/>
      <c r="P2120" s="250"/>
      <c r="Q2120" s="13"/>
      <c r="R2120" s="250"/>
      <c r="S2120" s="250"/>
      <c r="U2120" s="14"/>
      <c r="V2120" s="250"/>
      <c r="W2120" s="250"/>
      <c r="X2120" s="33"/>
      <c r="Y2120" s="250"/>
      <c r="Z2120" s="250"/>
      <c r="AA2120" s="250"/>
      <c r="AC2120" s="277"/>
      <c r="AD2120" s="250"/>
      <c r="AE2120" s="13"/>
      <c r="AF2120" s="250"/>
      <c r="AG2120" s="250"/>
      <c r="AI2120" s="14"/>
      <c r="AJ2120" s="250"/>
      <c r="AK2120" s="250"/>
      <c r="AL2120" s="33"/>
      <c r="AM2120" s="250"/>
      <c r="AN2120" s="250"/>
      <c r="AO2120" s="250"/>
      <c r="AP2120" s="250"/>
      <c r="AQ2120" s="250"/>
      <c r="AR2120" s="15"/>
      <c r="AS2120" s="9"/>
      <c r="AT2120" s="9" t="str">
        <f t="shared" si="3464"/>
        <v/>
      </c>
      <c r="AU2120" s="9"/>
      <c r="AV2120" s="9" t="str">
        <f t="shared" si="3465"/>
        <v/>
      </c>
      <c r="AW2120" s="9"/>
      <c r="AX2120" s="9" t="str">
        <f t="shared" si="3466"/>
        <v/>
      </c>
      <c r="AY2120" s="9"/>
      <c r="AZ2120" s="62"/>
      <c r="BA2120" s="9"/>
      <c r="BB2120" s="9" t="str">
        <f t="shared" si="3467"/>
        <v/>
      </c>
      <c r="BC2120" s="10" t="str">
        <f t="shared" si="3468"/>
        <v/>
      </c>
      <c r="BD2120" s="7"/>
      <c r="BE2120" s="250"/>
      <c r="BF2120" s="15"/>
      <c r="BG2120" s="9"/>
      <c r="BH2120" s="9" t="str">
        <f t="shared" si="3469"/>
        <v/>
      </c>
      <c r="BI2120" s="73"/>
      <c r="BJ2120" s="9" t="str">
        <f t="shared" si="3470"/>
        <v/>
      </c>
      <c r="BK2120" s="9"/>
      <c r="BL2120" s="9" t="str">
        <f t="shared" si="3471"/>
        <v/>
      </c>
      <c r="BM2120" s="9"/>
      <c r="BN2120" s="9"/>
      <c r="BO2120" s="9" t="str">
        <f t="shared" si="3472"/>
        <v/>
      </c>
      <c r="BP2120" s="10" t="str">
        <f t="shared" si="3473"/>
        <v/>
      </c>
      <c r="BQ2120" s="7"/>
      <c r="BS2120" s="250"/>
      <c r="BT2120" s="15"/>
      <c r="BU2120" s="9"/>
      <c r="BV2120" s="9" t="str">
        <f t="shared" si="3474"/>
        <v/>
      </c>
      <c r="BW2120" s="9"/>
      <c r="BX2120" s="9" t="str">
        <f t="shared" si="3475"/>
        <v/>
      </c>
      <c r="BY2120" s="9"/>
      <c r="BZ2120" s="9" t="str">
        <f t="shared" si="3476"/>
        <v/>
      </c>
      <c r="CA2120" s="9"/>
      <c r="CB2120" s="9"/>
      <c r="CC2120" s="9"/>
      <c r="CD2120" s="9" t="str">
        <f t="shared" si="3477"/>
        <v/>
      </c>
      <c r="CE2120" s="10" t="str">
        <f t="shared" si="3478"/>
        <v/>
      </c>
      <c r="CF2120" s="7"/>
      <c r="CH2120" s="15"/>
      <c r="CI2120" s="9"/>
      <c r="CJ2120" s="9" t="str">
        <f t="shared" si="3479"/>
        <v/>
      </c>
      <c r="CK2120" s="9"/>
      <c r="CL2120" s="9" t="str">
        <f t="shared" si="3480"/>
        <v/>
      </c>
      <c r="CM2120" s="9"/>
      <c r="CN2120" s="9" t="str">
        <f t="shared" si="3481"/>
        <v/>
      </c>
      <c r="CO2120" s="9"/>
      <c r="CP2120" s="9"/>
      <c r="CQ2120" s="9"/>
      <c r="CR2120" s="9" t="str">
        <f t="shared" si="3482"/>
        <v/>
      </c>
      <c r="CS2120" s="10" t="str">
        <f t="shared" si="3483"/>
        <v/>
      </c>
      <c r="CT2120" s="7"/>
    </row>
    <row r="2121" spans="1:98" ht="15" customHeight="1">
      <c r="A2121" s="250"/>
      <c r="B2121" s="250"/>
      <c r="C2121" s="13"/>
      <c r="D2121" s="250"/>
      <c r="E2121" s="250"/>
      <c r="G2121" s="14"/>
      <c r="H2121" s="250"/>
      <c r="I2121" s="250"/>
      <c r="J2121" s="33"/>
      <c r="K2121" s="250"/>
      <c r="L2121" s="250"/>
      <c r="M2121" s="250"/>
      <c r="N2121" s="250"/>
      <c r="O2121" s="250"/>
      <c r="P2121" s="250"/>
      <c r="Q2121" s="13"/>
      <c r="R2121" s="250"/>
      <c r="S2121" s="250"/>
      <c r="U2121" s="14"/>
      <c r="V2121" s="250"/>
      <c r="W2121" s="250"/>
      <c r="X2121" s="33"/>
      <c r="Y2121" s="250"/>
      <c r="Z2121" s="250"/>
      <c r="AA2121" s="250"/>
      <c r="AC2121" s="277"/>
      <c r="AD2121" s="250"/>
      <c r="AE2121" s="13"/>
      <c r="AF2121" s="250"/>
      <c r="AG2121" s="250"/>
      <c r="AI2121" s="14"/>
      <c r="AJ2121" s="250"/>
      <c r="AK2121" s="250"/>
      <c r="AL2121" s="33"/>
      <c r="AM2121" s="250"/>
      <c r="AN2121" s="250"/>
      <c r="AO2121" s="250"/>
      <c r="AP2121" s="250"/>
      <c r="AQ2121" s="250"/>
      <c r="AR2121" s="15"/>
      <c r="AS2121" s="9"/>
      <c r="AT2121" s="9" t="str">
        <f t="shared" si="3464"/>
        <v/>
      </c>
      <c r="AU2121" s="9"/>
      <c r="AV2121" s="9" t="str">
        <f t="shared" si="3465"/>
        <v/>
      </c>
      <c r="AW2121" s="9"/>
      <c r="AX2121" s="9" t="str">
        <f t="shared" si="3466"/>
        <v/>
      </c>
      <c r="AY2121" s="9"/>
      <c r="AZ2121" s="62"/>
      <c r="BA2121" s="9"/>
      <c r="BB2121" s="9" t="str">
        <f t="shared" si="3467"/>
        <v/>
      </c>
      <c r="BC2121" s="10" t="str">
        <f t="shared" si="3468"/>
        <v/>
      </c>
      <c r="BD2121" s="7"/>
      <c r="BE2121" s="250"/>
      <c r="BF2121" s="15"/>
      <c r="BG2121" s="9"/>
      <c r="BH2121" s="9" t="str">
        <f t="shared" si="3469"/>
        <v/>
      </c>
      <c r="BI2121" s="73"/>
      <c r="BJ2121" s="9" t="str">
        <f t="shared" si="3470"/>
        <v/>
      </c>
      <c r="BK2121" s="9"/>
      <c r="BL2121" s="9" t="str">
        <f t="shared" si="3471"/>
        <v/>
      </c>
      <c r="BM2121" s="9"/>
      <c r="BN2121" s="9"/>
      <c r="BO2121" s="9" t="str">
        <f t="shared" si="3472"/>
        <v/>
      </c>
      <c r="BP2121" s="10" t="str">
        <f t="shared" si="3473"/>
        <v/>
      </c>
      <c r="BQ2121" s="7"/>
      <c r="BS2121" s="250"/>
      <c r="BT2121" s="15"/>
      <c r="BU2121" s="9"/>
      <c r="BV2121" s="9" t="str">
        <f t="shared" si="3474"/>
        <v/>
      </c>
      <c r="BW2121" s="9"/>
      <c r="BX2121" s="9" t="str">
        <f t="shared" si="3475"/>
        <v/>
      </c>
      <c r="BY2121" s="9"/>
      <c r="BZ2121" s="9" t="str">
        <f t="shared" si="3476"/>
        <v/>
      </c>
      <c r="CA2121" s="9"/>
      <c r="CB2121" s="9"/>
      <c r="CC2121" s="9"/>
      <c r="CD2121" s="9" t="str">
        <f t="shared" si="3477"/>
        <v/>
      </c>
      <c r="CE2121" s="10" t="str">
        <f t="shared" si="3478"/>
        <v/>
      </c>
      <c r="CF2121" s="7"/>
      <c r="CH2121" s="15"/>
      <c r="CI2121" s="9"/>
      <c r="CJ2121" s="9" t="str">
        <f t="shared" si="3479"/>
        <v/>
      </c>
      <c r="CK2121" s="9"/>
      <c r="CL2121" s="9" t="str">
        <f t="shared" si="3480"/>
        <v/>
      </c>
      <c r="CM2121" s="9"/>
      <c r="CN2121" s="9" t="str">
        <f t="shared" si="3481"/>
        <v/>
      </c>
      <c r="CO2121" s="9"/>
      <c r="CP2121" s="9"/>
      <c r="CQ2121" s="9"/>
      <c r="CR2121" s="9" t="str">
        <f t="shared" si="3482"/>
        <v/>
      </c>
      <c r="CS2121" s="10" t="str">
        <f t="shared" si="3483"/>
        <v/>
      </c>
      <c r="CT2121" s="7"/>
    </row>
    <row r="2122" spans="1:98" ht="15" customHeight="1">
      <c r="A2122" s="250"/>
      <c r="B2122" s="250"/>
      <c r="C2122" s="13"/>
      <c r="D2122" s="250"/>
      <c r="E2122" s="250"/>
      <c r="G2122" s="14"/>
      <c r="H2122" s="250"/>
      <c r="I2122" s="250"/>
      <c r="J2122" s="33"/>
      <c r="K2122" s="250"/>
      <c r="L2122" s="250"/>
      <c r="M2122" s="250"/>
      <c r="N2122" s="250"/>
      <c r="O2122" s="250"/>
      <c r="P2122" s="250"/>
      <c r="Q2122" s="13"/>
      <c r="R2122" s="250"/>
      <c r="S2122" s="250"/>
      <c r="U2122" s="14"/>
      <c r="V2122" s="250"/>
      <c r="W2122" s="250"/>
      <c r="X2122" s="33"/>
      <c r="Y2122" s="250"/>
      <c r="Z2122" s="250"/>
      <c r="AA2122" s="250"/>
      <c r="AC2122" s="277"/>
      <c r="AD2122" s="250"/>
      <c r="AE2122" s="13"/>
      <c r="AF2122" s="250"/>
      <c r="AG2122" s="250"/>
      <c r="AI2122" s="14"/>
      <c r="AJ2122" s="250"/>
      <c r="AK2122" s="250"/>
      <c r="AL2122" s="33"/>
      <c r="AM2122" s="250"/>
      <c r="AN2122" s="250"/>
      <c r="AO2122" s="250"/>
      <c r="AP2122" s="250"/>
      <c r="AQ2122" s="250"/>
      <c r="AR2122" s="15"/>
      <c r="AS2122" s="9"/>
      <c r="AT2122" s="9" t="str">
        <f t="shared" si="3464"/>
        <v/>
      </c>
      <c r="AU2122" s="9"/>
      <c r="AV2122" s="9" t="str">
        <f t="shared" si="3465"/>
        <v/>
      </c>
      <c r="AW2122" s="9"/>
      <c r="AX2122" s="9" t="str">
        <f t="shared" si="3466"/>
        <v/>
      </c>
      <c r="AY2122" s="9"/>
      <c r="AZ2122" s="62"/>
      <c r="BA2122" s="9"/>
      <c r="BB2122" s="9" t="str">
        <f t="shared" si="3467"/>
        <v/>
      </c>
      <c r="BC2122" s="10" t="str">
        <f t="shared" si="3468"/>
        <v/>
      </c>
      <c r="BD2122" s="7"/>
      <c r="BE2122" s="250"/>
      <c r="BF2122" s="15"/>
      <c r="BG2122" s="9"/>
      <c r="BH2122" s="9" t="str">
        <f t="shared" si="3469"/>
        <v/>
      </c>
      <c r="BI2122" s="73"/>
      <c r="BJ2122" s="9" t="str">
        <f t="shared" si="3470"/>
        <v/>
      </c>
      <c r="BK2122" s="9"/>
      <c r="BL2122" s="9" t="str">
        <f t="shared" si="3471"/>
        <v/>
      </c>
      <c r="BM2122" s="9"/>
      <c r="BN2122" s="9"/>
      <c r="BO2122" s="9" t="str">
        <f t="shared" si="3472"/>
        <v/>
      </c>
      <c r="BP2122" s="10" t="str">
        <f t="shared" si="3473"/>
        <v/>
      </c>
      <c r="BQ2122" s="7"/>
      <c r="BS2122" s="250"/>
      <c r="BT2122" s="15"/>
      <c r="BU2122" s="9"/>
      <c r="BV2122" s="9" t="str">
        <f t="shared" si="3474"/>
        <v/>
      </c>
      <c r="BW2122" s="9"/>
      <c r="BX2122" s="9" t="str">
        <f t="shared" si="3475"/>
        <v/>
      </c>
      <c r="BY2122" s="9"/>
      <c r="BZ2122" s="9" t="str">
        <f t="shared" si="3476"/>
        <v/>
      </c>
      <c r="CA2122" s="9"/>
      <c r="CB2122" s="9"/>
      <c r="CC2122" s="9"/>
      <c r="CD2122" s="9" t="str">
        <f t="shared" si="3477"/>
        <v/>
      </c>
      <c r="CE2122" s="10" t="str">
        <f t="shared" si="3478"/>
        <v/>
      </c>
      <c r="CF2122" s="7"/>
      <c r="CH2122" s="15"/>
      <c r="CI2122" s="9"/>
      <c r="CJ2122" s="9" t="str">
        <f t="shared" si="3479"/>
        <v/>
      </c>
      <c r="CK2122" s="9"/>
      <c r="CL2122" s="9" t="str">
        <f t="shared" si="3480"/>
        <v/>
      </c>
      <c r="CM2122" s="9"/>
      <c r="CN2122" s="9" t="str">
        <f t="shared" si="3481"/>
        <v/>
      </c>
      <c r="CO2122" s="9"/>
      <c r="CP2122" s="9"/>
      <c r="CQ2122" s="9"/>
      <c r="CR2122" s="9" t="str">
        <f t="shared" si="3482"/>
        <v/>
      </c>
      <c r="CS2122" s="10" t="str">
        <f t="shared" si="3483"/>
        <v/>
      </c>
      <c r="CT2122" s="7"/>
    </row>
    <row r="2123" spans="1:98" ht="15" customHeight="1">
      <c r="A2123" s="250"/>
      <c r="B2123" s="250"/>
      <c r="C2123" s="13"/>
      <c r="D2123" s="250"/>
      <c r="E2123" s="250"/>
      <c r="G2123" s="14"/>
      <c r="H2123" s="250"/>
      <c r="I2123" s="250"/>
      <c r="J2123" s="33"/>
      <c r="K2123" s="250"/>
      <c r="L2123" s="250"/>
      <c r="M2123" s="250"/>
      <c r="N2123" s="250"/>
      <c r="O2123" s="250"/>
      <c r="P2123" s="250"/>
      <c r="Q2123" s="13"/>
      <c r="R2123" s="250"/>
      <c r="S2123" s="250"/>
      <c r="U2123" s="14"/>
      <c r="V2123" s="250"/>
      <c r="W2123" s="250"/>
      <c r="X2123" s="33"/>
      <c r="Y2123" s="250"/>
      <c r="Z2123" s="250"/>
      <c r="AA2123" s="250"/>
      <c r="AC2123" s="277"/>
      <c r="AD2123" s="250"/>
      <c r="AE2123" s="13"/>
      <c r="AF2123" s="250"/>
      <c r="AG2123" s="250"/>
      <c r="AI2123" s="14"/>
      <c r="AJ2123" s="250"/>
      <c r="AK2123" s="250"/>
      <c r="AL2123" s="33"/>
      <c r="AM2123" s="250"/>
      <c r="AN2123" s="250"/>
      <c r="AO2123" s="250"/>
      <c r="AP2123" s="250"/>
      <c r="AQ2123" s="250"/>
      <c r="AR2123" s="15"/>
      <c r="AS2123" s="9"/>
      <c r="AT2123" s="9" t="str">
        <f t="shared" si="3464"/>
        <v/>
      </c>
      <c r="AU2123" s="9"/>
      <c r="AV2123" s="9" t="str">
        <f t="shared" si="3465"/>
        <v/>
      </c>
      <c r="AW2123" s="9"/>
      <c r="AX2123" s="9" t="str">
        <f t="shared" si="3466"/>
        <v/>
      </c>
      <c r="AY2123" s="9"/>
      <c r="AZ2123" s="62"/>
      <c r="BA2123" s="9"/>
      <c r="BB2123" s="9" t="str">
        <f t="shared" si="3467"/>
        <v/>
      </c>
      <c r="BC2123" s="10" t="str">
        <f t="shared" si="3468"/>
        <v/>
      </c>
      <c r="BD2123" s="7"/>
      <c r="BE2123" s="250"/>
      <c r="BF2123" s="15"/>
      <c r="BG2123" s="9"/>
      <c r="BH2123" s="9" t="str">
        <f t="shared" si="3469"/>
        <v/>
      </c>
      <c r="BI2123" s="73"/>
      <c r="BJ2123" s="9" t="str">
        <f t="shared" si="3470"/>
        <v/>
      </c>
      <c r="BK2123" s="9"/>
      <c r="BL2123" s="9" t="str">
        <f t="shared" si="3471"/>
        <v/>
      </c>
      <c r="BM2123" s="9"/>
      <c r="BN2123" s="9"/>
      <c r="BO2123" s="9" t="str">
        <f t="shared" si="3472"/>
        <v/>
      </c>
      <c r="BP2123" s="10" t="str">
        <f t="shared" si="3473"/>
        <v/>
      </c>
      <c r="BQ2123" s="7"/>
      <c r="BS2123" s="250"/>
      <c r="BT2123" s="15"/>
      <c r="BU2123" s="9"/>
      <c r="BV2123" s="9" t="str">
        <f t="shared" si="3474"/>
        <v/>
      </c>
      <c r="BW2123" s="9"/>
      <c r="BX2123" s="9" t="str">
        <f t="shared" si="3475"/>
        <v/>
      </c>
      <c r="BY2123" s="9"/>
      <c r="BZ2123" s="9" t="str">
        <f t="shared" si="3476"/>
        <v/>
      </c>
      <c r="CA2123" s="9"/>
      <c r="CB2123" s="9"/>
      <c r="CC2123" s="9"/>
      <c r="CD2123" s="9" t="str">
        <f t="shared" si="3477"/>
        <v/>
      </c>
      <c r="CE2123" s="10" t="str">
        <f t="shared" si="3478"/>
        <v/>
      </c>
      <c r="CF2123" s="7"/>
      <c r="CH2123" s="15"/>
      <c r="CI2123" s="9"/>
      <c r="CJ2123" s="9" t="str">
        <f t="shared" si="3479"/>
        <v/>
      </c>
      <c r="CK2123" s="9"/>
      <c r="CL2123" s="9" t="str">
        <f t="shared" si="3480"/>
        <v/>
      </c>
      <c r="CM2123" s="9"/>
      <c r="CN2123" s="9" t="str">
        <f t="shared" si="3481"/>
        <v/>
      </c>
      <c r="CO2123" s="9"/>
      <c r="CP2123" s="9"/>
      <c r="CQ2123" s="9"/>
      <c r="CR2123" s="9" t="str">
        <f t="shared" si="3482"/>
        <v/>
      </c>
      <c r="CS2123" s="10" t="str">
        <f t="shared" si="3483"/>
        <v/>
      </c>
      <c r="CT2123" s="7"/>
    </row>
    <row r="2124" spans="1:98" ht="15" customHeight="1">
      <c r="A2124" s="250"/>
      <c r="B2124" s="250"/>
      <c r="C2124" s="13"/>
      <c r="D2124" s="250"/>
      <c r="E2124" s="250"/>
      <c r="G2124" s="14"/>
      <c r="H2124" s="250"/>
      <c r="I2124" s="250"/>
      <c r="J2124" s="33"/>
      <c r="K2124" s="250"/>
      <c r="L2124" s="250"/>
      <c r="M2124" s="250"/>
      <c r="N2124" s="250"/>
      <c r="O2124" s="250"/>
      <c r="P2124" s="250"/>
      <c r="Q2124" s="13"/>
      <c r="R2124" s="250"/>
      <c r="S2124" s="250"/>
      <c r="U2124" s="14"/>
      <c r="V2124" s="250"/>
      <c r="W2124" s="250"/>
      <c r="X2124" s="33"/>
      <c r="Y2124" s="250"/>
      <c r="Z2124" s="250"/>
      <c r="AA2124" s="250"/>
      <c r="AC2124" s="277"/>
      <c r="AD2124" s="250"/>
      <c r="AE2124" s="13"/>
      <c r="AF2124" s="250"/>
      <c r="AG2124" s="250"/>
      <c r="AI2124" s="14"/>
      <c r="AJ2124" s="250"/>
      <c r="AK2124" s="250"/>
      <c r="AL2124" s="33"/>
      <c r="AM2124" s="250"/>
      <c r="AN2124" s="250"/>
      <c r="AO2124" s="250"/>
      <c r="AP2124" s="250"/>
      <c r="AQ2124" s="250"/>
      <c r="AR2124" s="15"/>
      <c r="AS2124" s="9"/>
      <c r="AT2124" s="9" t="str">
        <f t="shared" si="3464"/>
        <v/>
      </c>
      <c r="AU2124" s="9"/>
      <c r="AV2124" s="9" t="str">
        <f t="shared" si="3465"/>
        <v/>
      </c>
      <c r="AW2124" s="9"/>
      <c r="AX2124" s="9" t="str">
        <f t="shared" si="3466"/>
        <v/>
      </c>
      <c r="AY2124" s="9"/>
      <c r="AZ2124" s="62"/>
      <c r="BA2124" s="9"/>
      <c r="BB2124" s="9" t="str">
        <f t="shared" si="3467"/>
        <v/>
      </c>
      <c r="BC2124" s="10" t="str">
        <f t="shared" si="3468"/>
        <v/>
      </c>
      <c r="BD2124" s="7"/>
      <c r="BE2124" s="250"/>
      <c r="BF2124" s="15"/>
      <c r="BG2124" s="9"/>
      <c r="BH2124" s="9" t="str">
        <f t="shared" si="3469"/>
        <v/>
      </c>
      <c r="BI2124" s="73"/>
      <c r="BJ2124" s="9" t="str">
        <f t="shared" si="3470"/>
        <v/>
      </c>
      <c r="BK2124" s="9"/>
      <c r="BL2124" s="9" t="str">
        <f t="shared" si="3471"/>
        <v/>
      </c>
      <c r="BM2124" s="9"/>
      <c r="BN2124" s="9"/>
      <c r="BO2124" s="9" t="str">
        <f t="shared" si="3472"/>
        <v/>
      </c>
      <c r="BP2124" s="10" t="str">
        <f t="shared" si="3473"/>
        <v/>
      </c>
      <c r="BQ2124" s="7"/>
      <c r="BS2124" s="250"/>
      <c r="BT2124" s="15"/>
      <c r="BU2124" s="9"/>
      <c r="BV2124" s="9" t="str">
        <f t="shared" si="3474"/>
        <v/>
      </c>
      <c r="BW2124" s="9"/>
      <c r="BX2124" s="9" t="str">
        <f t="shared" si="3475"/>
        <v/>
      </c>
      <c r="BY2124" s="9"/>
      <c r="BZ2124" s="9" t="str">
        <f t="shared" si="3476"/>
        <v/>
      </c>
      <c r="CA2124" s="9"/>
      <c r="CB2124" s="9"/>
      <c r="CC2124" s="9"/>
      <c r="CD2124" s="9" t="str">
        <f t="shared" si="3477"/>
        <v/>
      </c>
      <c r="CE2124" s="10" t="str">
        <f t="shared" si="3478"/>
        <v/>
      </c>
      <c r="CF2124" s="7"/>
      <c r="CH2124" s="15"/>
      <c r="CI2124" s="9"/>
      <c r="CJ2124" s="9" t="str">
        <f t="shared" si="3479"/>
        <v/>
      </c>
      <c r="CK2124" s="9"/>
      <c r="CL2124" s="9" t="str">
        <f t="shared" si="3480"/>
        <v/>
      </c>
      <c r="CM2124" s="9"/>
      <c r="CN2124" s="9" t="str">
        <f t="shared" si="3481"/>
        <v/>
      </c>
      <c r="CO2124" s="9"/>
      <c r="CP2124" s="9"/>
      <c r="CQ2124" s="9"/>
      <c r="CR2124" s="9" t="str">
        <f t="shared" si="3482"/>
        <v/>
      </c>
      <c r="CS2124" s="10" t="str">
        <f t="shared" si="3483"/>
        <v/>
      </c>
      <c r="CT2124" s="7"/>
    </row>
    <row r="2125" spans="1:98" ht="15" customHeight="1">
      <c r="A2125" s="250"/>
      <c r="B2125" s="250"/>
      <c r="C2125" s="13"/>
      <c r="D2125" s="250"/>
      <c r="E2125" s="250"/>
      <c r="G2125" s="14"/>
      <c r="H2125" s="250"/>
      <c r="I2125" s="250"/>
      <c r="J2125" s="33"/>
      <c r="K2125" s="250"/>
      <c r="L2125" s="250"/>
      <c r="M2125" s="250"/>
      <c r="N2125" s="250"/>
      <c r="O2125" s="250"/>
      <c r="P2125" s="250"/>
      <c r="Q2125" s="13"/>
      <c r="R2125" s="250"/>
      <c r="S2125" s="250"/>
      <c r="U2125" s="14"/>
      <c r="V2125" s="250"/>
      <c r="W2125" s="250"/>
      <c r="X2125" s="33"/>
      <c r="Y2125" s="250"/>
      <c r="Z2125" s="250"/>
      <c r="AA2125" s="250"/>
      <c r="AC2125" s="277"/>
      <c r="AD2125" s="250"/>
      <c r="AE2125" s="13"/>
      <c r="AF2125" s="250"/>
      <c r="AG2125" s="250"/>
      <c r="AI2125" s="14"/>
      <c r="AJ2125" s="250"/>
      <c r="AK2125" s="250"/>
      <c r="AL2125" s="33"/>
      <c r="AM2125" s="250"/>
      <c r="AN2125" s="250"/>
      <c r="AO2125" s="250"/>
      <c r="AP2125" s="250"/>
      <c r="AQ2125" s="250"/>
      <c r="AR2125" s="15"/>
      <c r="AS2125" s="9"/>
      <c r="AT2125" s="9" t="str">
        <f t="shared" si="3464"/>
        <v/>
      </c>
      <c r="AU2125" s="9"/>
      <c r="AV2125" s="9" t="str">
        <f t="shared" si="3465"/>
        <v/>
      </c>
      <c r="AW2125" s="9"/>
      <c r="AX2125" s="9" t="str">
        <f t="shared" si="3466"/>
        <v/>
      </c>
      <c r="AY2125" s="9"/>
      <c r="AZ2125" s="62"/>
      <c r="BA2125" s="9"/>
      <c r="BB2125" s="9" t="str">
        <f t="shared" si="3467"/>
        <v/>
      </c>
      <c r="BC2125" s="10" t="str">
        <f t="shared" si="3468"/>
        <v/>
      </c>
      <c r="BD2125" s="7"/>
      <c r="BE2125" s="250"/>
      <c r="BF2125" s="15"/>
      <c r="BG2125" s="9"/>
      <c r="BH2125" s="9" t="str">
        <f t="shared" si="3469"/>
        <v/>
      </c>
      <c r="BI2125" s="73"/>
      <c r="BJ2125" s="9" t="str">
        <f t="shared" si="3470"/>
        <v/>
      </c>
      <c r="BK2125" s="9"/>
      <c r="BL2125" s="9" t="str">
        <f t="shared" si="3471"/>
        <v/>
      </c>
      <c r="BM2125" s="9"/>
      <c r="BN2125" s="9"/>
      <c r="BO2125" s="9" t="str">
        <f t="shared" si="3472"/>
        <v/>
      </c>
      <c r="BP2125" s="10" t="str">
        <f t="shared" si="3473"/>
        <v/>
      </c>
      <c r="BQ2125" s="7"/>
      <c r="BS2125" s="250"/>
      <c r="BT2125" s="15"/>
      <c r="BU2125" s="9"/>
      <c r="BV2125" s="9" t="str">
        <f t="shared" si="3474"/>
        <v/>
      </c>
      <c r="BW2125" s="9"/>
      <c r="BX2125" s="9" t="str">
        <f t="shared" si="3475"/>
        <v/>
      </c>
      <c r="BY2125" s="9"/>
      <c r="BZ2125" s="9" t="str">
        <f t="shared" si="3476"/>
        <v/>
      </c>
      <c r="CA2125" s="9"/>
      <c r="CB2125" s="9"/>
      <c r="CC2125" s="9"/>
      <c r="CD2125" s="9" t="str">
        <f t="shared" si="3477"/>
        <v/>
      </c>
      <c r="CE2125" s="10" t="str">
        <f t="shared" si="3478"/>
        <v/>
      </c>
      <c r="CF2125" s="7"/>
      <c r="CH2125" s="15"/>
      <c r="CI2125" s="9"/>
      <c r="CJ2125" s="9" t="str">
        <f t="shared" si="3479"/>
        <v/>
      </c>
      <c r="CK2125" s="9"/>
      <c r="CL2125" s="9" t="str">
        <f t="shared" si="3480"/>
        <v/>
      </c>
      <c r="CM2125" s="9"/>
      <c r="CN2125" s="9" t="str">
        <f t="shared" si="3481"/>
        <v/>
      </c>
      <c r="CO2125" s="9"/>
      <c r="CP2125" s="9"/>
      <c r="CQ2125" s="9"/>
      <c r="CR2125" s="9" t="str">
        <f t="shared" si="3482"/>
        <v/>
      </c>
      <c r="CS2125" s="10" t="str">
        <f t="shared" si="3483"/>
        <v/>
      </c>
      <c r="CT2125" s="7"/>
    </row>
    <row r="2126" spans="1:98" ht="15" customHeight="1">
      <c r="A2126" s="250"/>
      <c r="B2126" s="250"/>
      <c r="C2126" s="13"/>
      <c r="D2126" s="250"/>
      <c r="E2126" s="250"/>
      <c r="G2126" s="14"/>
      <c r="H2126" s="250"/>
      <c r="I2126" s="250"/>
      <c r="J2126" s="33"/>
      <c r="K2126" s="250"/>
      <c r="L2126" s="250"/>
      <c r="M2126" s="250"/>
      <c r="N2126" s="250"/>
      <c r="O2126" s="250"/>
      <c r="P2126" s="250"/>
      <c r="Q2126" s="13"/>
      <c r="R2126" s="250"/>
      <c r="S2126" s="250"/>
      <c r="U2126" s="14"/>
      <c r="V2126" s="250"/>
      <c r="W2126" s="250"/>
      <c r="X2126" s="33"/>
      <c r="Y2126" s="250"/>
      <c r="Z2126" s="250"/>
      <c r="AA2126" s="250"/>
      <c r="AC2126" s="277"/>
      <c r="AD2126" s="250"/>
      <c r="AE2126" s="13"/>
      <c r="AF2126" s="250"/>
      <c r="AG2126" s="250"/>
      <c r="AI2126" s="14"/>
      <c r="AJ2126" s="250"/>
      <c r="AK2126" s="250"/>
      <c r="AL2126" s="33"/>
      <c r="AM2126" s="250"/>
      <c r="AN2126" s="250"/>
      <c r="AO2126" s="250"/>
      <c r="AP2126" s="250"/>
      <c r="AQ2126" s="250"/>
      <c r="AR2126" s="15"/>
      <c r="AS2126" s="9"/>
      <c r="AT2126" s="9" t="str">
        <f t="shared" si="3464"/>
        <v/>
      </c>
      <c r="AU2126" s="9"/>
      <c r="AV2126" s="9" t="str">
        <f t="shared" si="3465"/>
        <v/>
      </c>
      <c r="AW2126" s="9"/>
      <c r="AX2126" s="9" t="str">
        <f t="shared" si="3466"/>
        <v/>
      </c>
      <c r="AY2126" s="9"/>
      <c r="AZ2126" s="62"/>
      <c r="BA2126" s="9"/>
      <c r="BB2126" s="9" t="str">
        <f t="shared" si="3467"/>
        <v/>
      </c>
      <c r="BC2126" s="10" t="str">
        <f t="shared" si="3468"/>
        <v/>
      </c>
      <c r="BD2126" s="7"/>
      <c r="BE2126" s="250"/>
      <c r="BF2126" s="15"/>
      <c r="BG2126" s="9"/>
      <c r="BH2126" s="9" t="str">
        <f t="shared" si="3469"/>
        <v/>
      </c>
      <c r="BI2126" s="73"/>
      <c r="BJ2126" s="9" t="str">
        <f t="shared" si="3470"/>
        <v/>
      </c>
      <c r="BK2126" s="9"/>
      <c r="BL2126" s="9" t="str">
        <f t="shared" si="3471"/>
        <v/>
      </c>
      <c r="BM2126" s="9"/>
      <c r="BN2126" s="9"/>
      <c r="BO2126" s="9" t="str">
        <f t="shared" si="3472"/>
        <v/>
      </c>
      <c r="BP2126" s="10" t="str">
        <f t="shared" si="3473"/>
        <v/>
      </c>
      <c r="BQ2126" s="7"/>
      <c r="BS2126" s="250"/>
      <c r="BT2126" s="15"/>
      <c r="BU2126" s="9"/>
      <c r="BV2126" s="9" t="str">
        <f t="shared" si="3474"/>
        <v/>
      </c>
      <c r="BW2126" s="9"/>
      <c r="BX2126" s="9" t="str">
        <f t="shared" si="3475"/>
        <v/>
      </c>
      <c r="BY2126" s="9"/>
      <c r="BZ2126" s="9" t="str">
        <f t="shared" si="3476"/>
        <v/>
      </c>
      <c r="CA2126" s="9"/>
      <c r="CB2126" s="9"/>
      <c r="CC2126" s="9"/>
      <c r="CD2126" s="9" t="str">
        <f t="shared" si="3477"/>
        <v/>
      </c>
      <c r="CE2126" s="10" t="str">
        <f t="shared" si="3478"/>
        <v/>
      </c>
      <c r="CF2126" s="7"/>
      <c r="CH2126" s="15"/>
      <c r="CI2126" s="9"/>
      <c r="CJ2126" s="9" t="str">
        <f t="shared" si="3479"/>
        <v/>
      </c>
      <c r="CK2126" s="9"/>
      <c r="CL2126" s="9" t="str">
        <f t="shared" si="3480"/>
        <v/>
      </c>
      <c r="CM2126" s="9"/>
      <c r="CN2126" s="9" t="str">
        <f t="shared" si="3481"/>
        <v/>
      </c>
      <c r="CO2126" s="9"/>
      <c r="CP2126" s="9"/>
      <c r="CQ2126" s="9"/>
      <c r="CR2126" s="9" t="str">
        <f t="shared" si="3482"/>
        <v/>
      </c>
      <c r="CS2126" s="10" t="str">
        <f t="shared" si="3483"/>
        <v/>
      </c>
      <c r="CT2126" s="7"/>
    </row>
    <row r="2127" spans="1:98" ht="15" customHeight="1">
      <c r="A2127" s="250"/>
      <c r="B2127" s="250"/>
      <c r="C2127" s="13"/>
      <c r="D2127" s="250"/>
      <c r="E2127" s="250"/>
      <c r="G2127" s="14"/>
      <c r="H2127" s="250"/>
      <c r="I2127" s="250"/>
      <c r="J2127" s="33"/>
      <c r="K2127" s="250"/>
      <c r="L2127" s="250"/>
      <c r="M2127" s="250"/>
      <c r="N2127" s="250"/>
      <c r="O2127" s="250"/>
      <c r="P2127" s="250"/>
      <c r="Q2127" s="13"/>
      <c r="R2127" s="250"/>
      <c r="S2127" s="250"/>
      <c r="U2127" s="14"/>
      <c r="V2127" s="250"/>
      <c r="W2127" s="250"/>
      <c r="X2127" s="33"/>
      <c r="Y2127" s="250"/>
      <c r="Z2127" s="250"/>
      <c r="AA2127" s="250"/>
      <c r="AC2127" s="277"/>
      <c r="AD2127" s="250"/>
      <c r="AE2127" s="13"/>
      <c r="AF2127" s="250"/>
      <c r="AG2127" s="250"/>
      <c r="AI2127" s="14"/>
      <c r="AJ2127" s="250"/>
      <c r="AK2127" s="250"/>
      <c r="AL2127" s="33"/>
      <c r="AM2127" s="250"/>
      <c r="AN2127" s="250"/>
      <c r="AO2127" s="250"/>
      <c r="AP2127" s="250"/>
      <c r="AQ2127" s="250"/>
      <c r="AR2127" s="15"/>
      <c r="AS2127" s="9"/>
      <c r="AT2127" s="9" t="str">
        <f t="shared" si="3464"/>
        <v/>
      </c>
      <c r="AU2127" s="9"/>
      <c r="AV2127" s="9" t="str">
        <f t="shared" si="3465"/>
        <v/>
      </c>
      <c r="AW2127" s="9"/>
      <c r="AX2127" s="9" t="str">
        <f t="shared" si="3466"/>
        <v/>
      </c>
      <c r="AY2127" s="9"/>
      <c r="AZ2127" s="62"/>
      <c r="BA2127" s="9"/>
      <c r="BB2127" s="9" t="str">
        <f t="shared" si="3467"/>
        <v/>
      </c>
      <c r="BC2127" s="10" t="str">
        <f t="shared" si="3468"/>
        <v/>
      </c>
      <c r="BD2127" s="7"/>
      <c r="BE2127" s="250"/>
      <c r="BF2127" s="15"/>
      <c r="BG2127" s="9"/>
      <c r="BH2127" s="9" t="str">
        <f t="shared" si="3469"/>
        <v/>
      </c>
      <c r="BI2127" s="73"/>
      <c r="BJ2127" s="9" t="str">
        <f t="shared" si="3470"/>
        <v/>
      </c>
      <c r="BK2127" s="9"/>
      <c r="BL2127" s="9" t="str">
        <f t="shared" si="3471"/>
        <v/>
      </c>
      <c r="BM2127" s="9"/>
      <c r="BN2127" s="9"/>
      <c r="BO2127" s="9" t="str">
        <f t="shared" si="3472"/>
        <v/>
      </c>
      <c r="BP2127" s="10" t="str">
        <f t="shared" si="3473"/>
        <v/>
      </c>
      <c r="BQ2127" s="7"/>
      <c r="BS2127" s="250"/>
      <c r="BT2127" s="15"/>
      <c r="BU2127" s="9"/>
      <c r="BV2127" s="9" t="str">
        <f t="shared" si="3474"/>
        <v/>
      </c>
      <c r="BW2127" s="9"/>
      <c r="BX2127" s="9" t="str">
        <f t="shared" si="3475"/>
        <v/>
      </c>
      <c r="BY2127" s="9"/>
      <c r="BZ2127" s="9" t="str">
        <f t="shared" si="3476"/>
        <v/>
      </c>
      <c r="CA2127" s="9"/>
      <c r="CB2127" s="9"/>
      <c r="CC2127" s="9"/>
      <c r="CD2127" s="9" t="str">
        <f t="shared" si="3477"/>
        <v/>
      </c>
      <c r="CE2127" s="10" t="str">
        <f t="shared" si="3478"/>
        <v/>
      </c>
      <c r="CF2127" s="7"/>
      <c r="CH2127" s="15"/>
      <c r="CI2127" s="9"/>
      <c r="CJ2127" s="9" t="str">
        <f t="shared" si="3479"/>
        <v/>
      </c>
      <c r="CK2127" s="9"/>
      <c r="CL2127" s="9" t="str">
        <f t="shared" si="3480"/>
        <v/>
      </c>
      <c r="CM2127" s="9"/>
      <c r="CN2127" s="9" t="str">
        <f t="shared" si="3481"/>
        <v/>
      </c>
      <c r="CO2127" s="9"/>
      <c r="CP2127" s="9"/>
      <c r="CQ2127" s="9"/>
      <c r="CR2127" s="9" t="str">
        <f t="shared" si="3482"/>
        <v/>
      </c>
      <c r="CS2127" s="10" t="str">
        <f t="shared" si="3483"/>
        <v/>
      </c>
      <c r="CT2127" s="7"/>
    </row>
    <row r="2128" spans="1:98" ht="15" customHeight="1">
      <c r="A2128" s="250"/>
      <c r="B2128" s="250"/>
      <c r="C2128" s="13"/>
      <c r="D2128" s="250"/>
      <c r="E2128" s="250"/>
      <c r="G2128" s="14"/>
      <c r="H2128" s="250"/>
      <c r="I2128" s="250"/>
      <c r="J2128" s="33"/>
      <c r="K2128" s="250"/>
      <c r="L2128" s="250"/>
      <c r="M2128" s="250"/>
      <c r="N2128" s="250"/>
      <c r="O2128" s="250"/>
      <c r="P2128" s="250"/>
      <c r="Q2128" s="13"/>
      <c r="R2128" s="250"/>
      <c r="S2128" s="250"/>
      <c r="U2128" s="14"/>
      <c r="V2128" s="250"/>
      <c r="W2128" s="250"/>
      <c r="X2128" s="33"/>
      <c r="Y2128" s="250"/>
      <c r="Z2128" s="250"/>
      <c r="AA2128" s="250"/>
      <c r="AC2128" s="277"/>
      <c r="AD2128" s="250"/>
      <c r="AE2128" s="13"/>
      <c r="AF2128" s="250"/>
      <c r="AG2128" s="250"/>
      <c r="AI2128" s="14"/>
      <c r="AJ2128" s="250"/>
      <c r="AK2128" s="250"/>
      <c r="AL2128" s="33"/>
      <c r="AM2128" s="250"/>
      <c r="AN2128" s="250"/>
      <c r="AO2128" s="250"/>
      <c r="AP2128" s="250"/>
      <c r="AQ2128" s="250"/>
      <c r="AR2128" s="15"/>
      <c r="AS2128" s="9"/>
      <c r="AT2128" s="9" t="str">
        <f t="shared" si="3464"/>
        <v/>
      </c>
      <c r="AU2128" s="9"/>
      <c r="AV2128" s="9" t="str">
        <f t="shared" si="3465"/>
        <v/>
      </c>
      <c r="AW2128" s="9"/>
      <c r="AX2128" s="9" t="str">
        <f t="shared" si="3466"/>
        <v/>
      </c>
      <c r="AY2128" s="9"/>
      <c r="AZ2128" s="62"/>
      <c r="BA2128" s="9"/>
      <c r="BB2128" s="9" t="str">
        <f t="shared" si="3467"/>
        <v/>
      </c>
      <c r="BC2128" s="10" t="str">
        <f t="shared" si="3468"/>
        <v/>
      </c>
      <c r="BD2128" s="7"/>
      <c r="BE2128" s="250"/>
      <c r="BF2128" s="15"/>
      <c r="BG2128" s="9"/>
      <c r="BH2128" s="9" t="str">
        <f t="shared" si="3469"/>
        <v/>
      </c>
      <c r="BI2128" s="73"/>
      <c r="BJ2128" s="9" t="str">
        <f t="shared" si="3470"/>
        <v/>
      </c>
      <c r="BK2128" s="9"/>
      <c r="BL2128" s="9" t="str">
        <f t="shared" si="3471"/>
        <v/>
      </c>
      <c r="BM2128" s="9"/>
      <c r="BN2128" s="9"/>
      <c r="BO2128" s="9" t="str">
        <f t="shared" si="3472"/>
        <v/>
      </c>
      <c r="BP2128" s="10" t="str">
        <f t="shared" si="3473"/>
        <v/>
      </c>
      <c r="BQ2128" s="7"/>
      <c r="BS2128" s="250"/>
      <c r="BT2128" s="15"/>
      <c r="BU2128" s="9"/>
      <c r="BV2128" s="9" t="str">
        <f t="shared" si="3474"/>
        <v/>
      </c>
      <c r="BW2128" s="9"/>
      <c r="BX2128" s="9" t="str">
        <f t="shared" si="3475"/>
        <v/>
      </c>
      <c r="BY2128" s="9"/>
      <c r="BZ2128" s="9" t="str">
        <f t="shared" si="3476"/>
        <v/>
      </c>
      <c r="CA2128" s="9"/>
      <c r="CB2128" s="9"/>
      <c r="CC2128" s="9"/>
      <c r="CD2128" s="9" t="str">
        <f t="shared" si="3477"/>
        <v/>
      </c>
      <c r="CE2128" s="10" t="str">
        <f t="shared" si="3478"/>
        <v/>
      </c>
      <c r="CF2128" s="7"/>
      <c r="CH2128" s="15"/>
      <c r="CI2128" s="9"/>
      <c r="CJ2128" s="9" t="str">
        <f t="shared" si="3479"/>
        <v/>
      </c>
      <c r="CK2128" s="9"/>
      <c r="CL2128" s="9" t="str">
        <f t="shared" si="3480"/>
        <v/>
      </c>
      <c r="CM2128" s="9"/>
      <c r="CN2128" s="9" t="str">
        <f t="shared" si="3481"/>
        <v/>
      </c>
      <c r="CO2128" s="9"/>
      <c r="CP2128" s="9"/>
      <c r="CQ2128" s="9"/>
      <c r="CR2128" s="9" t="str">
        <f t="shared" si="3482"/>
        <v/>
      </c>
      <c r="CS2128" s="10" t="str">
        <f t="shared" si="3483"/>
        <v/>
      </c>
      <c r="CT2128" s="7"/>
    </row>
    <row r="2129" spans="1:98" ht="15" customHeight="1">
      <c r="A2129" s="250"/>
      <c r="B2129" s="250"/>
      <c r="C2129" s="13"/>
      <c r="D2129" s="250"/>
      <c r="E2129" s="250"/>
      <c r="G2129" s="14"/>
      <c r="H2129" s="250"/>
      <c r="I2129" s="250"/>
      <c r="J2129" s="33"/>
      <c r="K2129" s="250"/>
      <c r="L2129" s="250"/>
      <c r="M2129" s="250"/>
      <c r="N2129" s="250"/>
      <c r="O2129" s="250"/>
      <c r="P2129" s="250"/>
      <c r="Q2129" s="13"/>
      <c r="R2129" s="250"/>
      <c r="S2129" s="250"/>
      <c r="U2129" s="14"/>
      <c r="V2129" s="250"/>
      <c r="W2129" s="250"/>
      <c r="X2129" s="33"/>
      <c r="Y2129" s="250"/>
      <c r="Z2129" s="250"/>
      <c r="AA2129" s="250"/>
      <c r="AC2129" s="277"/>
      <c r="AD2129" s="250"/>
      <c r="AE2129" s="13"/>
      <c r="AF2129" s="250"/>
      <c r="AG2129" s="250"/>
      <c r="AI2129" s="14"/>
      <c r="AJ2129" s="250"/>
      <c r="AK2129" s="250"/>
      <c r="AL2129" s="33"/>
      <c r="AM2129" s="250"/>
      <c r="AN2129" s="250"/>
      <c r="AO2129" s="250"/>
      <c r="AP2129" s="250"/>
      <c r="AQ2129" s="250"/>
      <c r="AR2129" s="15"/>
      <c r="AS2129" s="9"/>
      <c r="AT2129" s="9" t="str">
        <f t="shared" si="3464"/>
        <v/>
      </c>
      <c r="AU2129" s="9"/>
      <c r="AV2129" s="9" t="str">
        <f t="shared" si="3465"/>
        <v/>
      </c>
      <c r="AW2129" s="9"/>
      <c r="AX2129" s="9" t="str">
        <f t="shared" si="3466"/>
        <v/>
      </c>
      <c r="AY2129" s="9"/>
      <c r="AZ2129" s="62"/>
      <c r="BA2129" s="9"/>
      <c r="BB2129" s="9" t="str">
        <f t="shared" si="3467"/>
        <v/>
      </c>
      <c r="BC2129" s="10" t="str">
        <f t="shared" si="3468"/>
        <v/>
      </c>
      <c r="BD2129" s="7"/>
      <c r="BE2129" s="250"/>
      <c r="BF2129" s="15"/>
      <c r="BG2129" s="9"/>
      <c r="BH2129" s="9" t="str">
        <f t="shared" si="3469"/>
        <v/>
      </c>
      <c r="BI2129" s="73"/>
      <c r="BJ2129" s="9" t="str">
        <f t="shared" si="3470"/>
        <v/>
      </c>
      <c r="BK2129" s="9"/>
      <c r="BL2129" s="9" t="str">
        <f t="shared" si="3471"/>
        <v/>
      </c>
      <c r="BM2129" s="9"/>
      <c r="BN2129" s="9"/>
      <c r="BO2129" s="9" t="str">
        <f t="shared" si="3472"/>
        <v/>
      </c>
      <c r="BP2129" s="10" t="str">
        <f t="shared" si="3473"/>
        <v/>
      </c>
      <c r="BQ2129" s="7"/>
      <c r="BS2129" s="250"/>
      <c r="BT2129" s="15"/>
      <c r="BU2129" s="9"/>
      <c r="BV2129" s="9" t="str">
        <f t="shared" si="3474"/>
        <v/>
      </c>
      <c r="BW2129" s="9"/>
      <c r="BX2129" s="9" t="str">
        <f t="shared" si="3475"/>
        <v/>
      </c>
      <c r="BY2129" s="9"/>
      <c r="BZ2129" s="9" t="str">
        <f t="shared" si="3476"/>
        <v/>
      </c>
      <c r="CA2129" s="9"/>
      <c r="CB2129" s="9"/>
      <c r="CC2129" s="9"/>
      <c r="CD2129" s="9" t="str">
        <f t="shared" si="3477"/>
        <v/>
      </c>
      <c r="CE2129" s="10" t="str">
        <f t="shared" si="3478"/>
        <v/>
      </c>
      <c r="CF2129" s="7"/>
      <c r="CH2129" s="15"/>
      <c r="CI2129" s="9"/>
      <c r="CJ2129" s="9" t="str">
        <f t="shared" si="3479"/>
        <v/>
      </c>
      <c r="CK2129" s="9"/>
      <c r="CL2129" s="9" t="str">
        <f t="shared" si="3480"/>
        <v/>
      </c>
      <c r="CM2129" s="9"/>
      <c r="CN2129" s="9" t="str">
        <f t="shared" si="3481"/>
        <v/>
      </c>
      <c r="CO2129" s="9"/>
      <c r="CP2129" s="9"/>
      <c r="CQ2129" s="9"/>
      <c r="CR2129" s="9" t="str">
        <f t="shared" si="3482"/>
        <v/>
      </c>
      <c r="CS2129" s="10" t="str">
        <f t="shared" si="3483"/>
        <v/>
      </c>
      <c r="CT2129" s="7"/>
    </row>
    <row r="2130" spans="1:98" ht="15" customHeight="1">
      <c r="A2130" s="250"/>
      <c r="B2130" s="250"/>
      <c r="C2130" s="13"/>
      <c r="D2130" s="250"/>
      <c r="E2130" s="250"/>
      <c r="G2130" s="14"/>
      <c r="H2130" s="250"/>
      <c r="I2130" s="250"/>
      <c r="J2130" s="33"/>
      <c r="K2130" s="250"/>
      <c r="L2130" s="250"/>
      <c r="M2130" s="250"/>
      <c r="N2130" s="250"/>
      <c r="O2130" s="250"/>
      <c r="P2130" s="250"/>
      <c r="Q2130" s="13"/>
      <c r="R2130" s="250"/>
      <c r="S2130" s="250"/>
      <c r="U2130" s="14"/>
      <c r="V2130" s="250"/>
      <c r="W2130" s="250"/>
      <c r="X2130" s="33"/>
      <c r="Y2130" s="250"/>
      <c r="Z2130" s="250"/>
      <c r="AA2130" s="250"/>
      <c r="AC2130" s="277"/>
      <c r="AD2130" s="250"/>
      <c r="AE2130" s="13"/>
      <c r="AF2130" s="250"/>
      <c r="AG2130" s="250"/>
      <c r="AI2130" s="14"/>
      <c r="AJ2130" s="250"/>
      <c r="AK2130" s="250"/>
      <c r="AL2130" s="33"/>
      <c r="AM2130" s="250"/>
      <c r="AN2130" s="250"/>
      <c r="AO2130" s="250"/>
      <c r="AP2130" s="250"/>
      <c r="AQ2130" s="250"/>
      <c r="AR2130" s="15"/>
      <c r="AS2130" s="9"/>
      <c r="AT2130" s="9" t="str">
        <f t="shared" si="3464"/>
        <v/>
      </c>
      <c r="AU2130" s="9"/>
      <c r="AV2130" s="9" t="str">
        <f t="shared" si="3465"/>
        <v/>
      </c>
      <c r="AW2130" s="9"/>
      <c r="AX2130" s="9" t="str">
        <f t="shared" si="3466"/>
        <v/>
      </c>
      <c r="AY2130" s="9"/>
      <c r="AZ2130" s="62"/>
      <c r="BA2130" s="9"/>
      <c r="BB2130" s="9" t="str">
        <f t="shared" si="3467"/>
        <v/>
      </c>
      <c r="BC2130" s="10" t="str">
        <f t="shared" si="3468"/>
        <v/>
      </c>
      <c r="BD2130" s="7"/>
      <c r="BE2130" s="250"/>
      <c r="BF2130" s="15"/>
      <c r="BG2130" s="9"/>
      <c r="BH2130" s="9" t="str">
        <f t="shared" si="3469"/>
        <v/>
      </c>
      <c r="BI2130" s="73"/>
      <c r="BJ2130" s="9" t="str">
        <f t="shared" si="3470"/>
        <v/>
      </c>
      <c r="BK2130" s="9"/>
      <c r="BL2130" s="9" t="str">
        <f t="shared" si="3471"/>
        <v/>
      </c>
      <c r="BM2130" s="9"/>
      <c r="BN2130" s="9"/>
      <c r="BO2130" s="9" t="str">
        <f t="shared" si="3472"/>
        <v/>
      </c>
      <c r="BP2130" s="10" t="str">
        <f t="shared" si="3473"/>
        <v/>
      </c>
      <c r="BQ2130" s="7"/>
      <c r="BS2130" s="250"/>
      <c r="BT2130" s="15"/>
      <c r="BU2130" s="9"/>
      <c r="BV2130" s="9" t="str">
        <f t="shared" si="3474"/>
        <v/>
      </c>
      <c r="BW2130" s="9"/>
      <c r="BX2130" s="9" t="str">
        <f t="shared" si="3475"/>
        <v/>
      </c>
      <c r="BY2130" s="9"/>
      <c r="BZ2130" s="9" t="str">
        <f t="shared" si="3476"/>
        <v/>
      </c>
      <c r="CA2130" s="9"/>
      <c r="CB2130" s="9"/>
      <c r="CC2130" s="9"/>
      <c r="CD2130" s="9" t="str">
        <f t="shared" si="3477"/>
        <v/>
      </c>
      <c r="CE2130" s="10" t="str">
        <f t="shared" si="3478"/>
        <v/>
      </c>
      <c r="CF2130" s="7"/>
      <c r="CH2130" s="15"/>
      <c r="CI2130" s="9"/>
      <c r="CJ2130" s="9" t="str">
        <f t="shared" si="3479"/>
        <v/>
      </c>
      <c r="CK2130" s="9"/>
      <c r="CL2130" s="9" t="str">
        <f t="shared" si="3480"/>
        <v/>
      </c>
      <c r="CM2130" s="9"/>
      <c r="CN2130" s="9" t="str">
        <f t="shared" si="3481"/>
        <v/>
      </c>
      <c r="CO2130" s="9"/>
      <c r="CP2130" s="9"/>
      <c r="CQ2130" s="9"/>
      <c r="CR2130" s="9" t="str">
        <f t="shared" si="3482"/>
        <v/>
      </c>
      <c r="CS2130" s="10" t="str">
        <f t="shared" si="3483"/>
        <v/>
      </c>
      <c r="CT2130" s="7"/>
    </row>
    <row r="2131" spans="1:98" ht="15" customHeight="1">
      <c r="A2131" s="250"/>
      <c r="B2131" s="250"/>
      <c r="C2131" s="13"/>
      <c r="D2131" s="250"/>
      <c r="E2131" s="250"/>
      <c r="G2131" s="14"/>
      <c r="H2131" s="250"/>
      <c r="I2131" s="250"/>
      <c r="J2131" s="33"/>
      <c r="K2131" s="250"/>
      <c r="L2131" s="250"/>
      <c r="M2131" s="250"/>
      <c r="N2131" s="250"/>
      <c r="O2131" s="250"/>
      <c r="P2131" s="250"/>
      <c r="Q2131" s="13"/>
      <c r="R2131" s="250"/>
      <c r="S2131" s="250"/>
      <c r="U2131" s="14"/>
      <c r="V2131" s="250"/>
      <c r="W2131" s="250"/>
      <c r="X2131" s="33"/>
      <c r="Y2131" s="250"/>
      <c r="Z2131" s="250"/>
      <c r="AA2131" s="250"/>
      <c r="AC2131" s="277"/>
      <c r="AD2131" s="250"/>
      <c r="AE2131" s="13"/>
      <c r="AF2131" s="250"/>
      <c r="AG2131" s="250"/>
      <c r="AI2131" s="14"/>
      <c r="AJ2131" s="250"/>
      <c r="AK2131" s="250"/>
      <c r="AL2131" s="33"/>
      <c r="AM2131" s="250"/>
      <c r="AN2131" s="250"/>
      <c r="AO2131" s="250"/>
      <c r="AP2131" s="250"/>
      <c r="AQ2131" s="250"/>
      <c r="AR2131" s="15"/>
      <c r="AS2131" s="9"/>
      <c r="AT2131" s="9" t="str">
        <f t="shared" si="3464"/>
        <v/>
      </c>
      <c r="AU2131" s="9"/>
      <c r="AV2131" s="9" t="str">
        <f t="shared" si="3465"/>
        <v/>
      </c>
      <c r="AW2131" s="9"/>
      <c r="AX2131" s="9" t="str">
        <f t="shared" si="3466"/>
        <v/>
      </c>
      <c r="AY2131" s="9"/>
      <c r="AZ2131" s="62"/>
      <c r="BA2131" s="9"/>
      <c r="BB2131" s="9" t="str">
        <f t="shared" si="3467"/>
        <v/>
      </c>
      <c r="BC2131" s="10" t="str">
        <f t="shared" si="3468"/>
        <v/>
      </c>
      <c r="BD2131" s="7"/>
      <c r="BE2131" s="250"/>
      <c r="BF2131" s="15"/>
      <c r="BG2131" s="9"/>
      <c r="BH2131" s="9" t="str">
        <f t="shared" si="3469"/>
        <v/>
      </c>
      <c r="BI2131" s="73"/>
      <c r="BJ2131" s="9" t="str">
        <f t="shared" si="3470"/>
        <v/>
      </c>
      <c r="BK2131" s="9"/>
      <c r="BL2131" s="9" t="str">
        <f t="shared" si="3471"/>
        <v/>
      </c>
      <c r="BM2131" s="9"/>
      <c r="BN2131" s="9"/>
      <c r="BO2131" s="9" t="str">
        <f t="shared" si="3472"/>
        <v/>
      </c>
      <c r="BP2131" s="10" t="str">
        <f t="shared" si="3473"/>
        <v/>
      </c>
      <c r="BQ2131" s="7"/>
      <c r="BS2131" s="250"/>
      <c r="BT2131" s="15"/>
      <c r="BU2131" s="9"/>
      <c r="BV2131" s="9" t="str">
        <f t="shared" si="3474"/>
        <v/>
      </c>
      <c r="BW2131" s="9"/>
      <c r="BX2131" s="9" t="str">
        <f t="shared" si="3475"/>
        <v/>
      </c>
      <c r="BY2131" s="9"/>
      <c r="BZ2131" s="9" t="str">
        <f t="shared" si="3476"/>
        <v/>
      </c>
      <c r="CA2131" s="9"/>
      <c r="CB2131" s="9"/>
      <c r="CC2131" s="9"/>
      <c r="CD2131" s="9" t="str">
        <f t="shared" si="3477"/>
        <v/>
      </c>
      <c r="CE2131" s="10" t="str">
        <f t="shared" si="3478"/>
        <v/>
      </c>
      <c r="CF2131" s="7"/>
      <c r="CH2131" s="15"/>
      <c r="CI2131" s="9"/>
      <c r="CJ2131" s="9" t="str">
        <f t="shared" si="3479"/>
        <v/>
      </c>
      <c r="CK2131" s="9"/>
      <c r="CL2131" s="9" t="str">
        <f t="shared" si="3480"/>
        <v/>
      </c>
      <c r="CM2131" s="9"/>
      <c r="CN2131" s="9" t="str">
        <f t="shared" si="3481"/>
        <v/>
      </c>
      <c r="CO2131" s="9"/>
      <c r="CP2131" s="9"/>
      <c r="CQ2131" s="9"/>
      <c r="CR2131" s="9" t="str">
        <f t="shared" si="3482"/>
        <v/>
      </c>
      <c r="CS2131" s="10" t="str">
        <f t="shared" si="3483"/>
        <v/>
      </c>
      <c r="CT2131" s="7"/>
    </row>
    <row r="2132" spans="1:98" ht="15" customHeight="1">
      <c r="A2132" s="250"/>
      <c r="B2132" s="250"/>
      <c r="C2132" s="13"/>
      <c r="D2132" s="250"/>
      <c r="E2132" s="250"/>
      <c r="G2132" s="14"/>
      <c r="H2132" s="250"/>
      <c r="I2132" s="250"/>
      <c r="J2132" s="33"/>
      <c r="K2132" s="250"/>
      <c r="L2132" s="250"/>
      <c r="M2132" s="250"/>
      <c r="N2132" s="250"/>
      <c r="O2132" s="250"/>
      <c r="P2132" s="250"/>
      <c r="Q2132" s="13"/>
      <c r="R2132" s="250"/>
      <c r="S2132" s="250"/>
      <c r="U2132" s="14"/>
      <c r="V2132" s="250"/>
      <c r="W2132" s="250"/>
      <c r="X2132" s="33"/>
      <c r="Y2132" s="250"/>
      <c r="Z2132" s="250"/>
      <c r="AA2132" s="250"/>
      <c r="AC2132" s="277"/>
      <c r="AD2132" s="250"/>
      <c r="AE2132" s="13"/>
      <c r="AF2132" s="250"/>
      <c r="AG2132" s="250"/>
      <c r="AI2132" s="14"/>
      <c r="AJ2132" s="250"/>
      <c r="AK2132" s="250"/>
      <c r="AL2132" s="33"/>
      <c r="AM2132" s="250"/>
      <c r="AN2132" s="250"/>
      <c r="AO2132" s="250"/>
      <c r="AP2132" s="250"/>
      <c r="AQ2132" s="250"/>
      <c r="AR2132" s="15"/>
      <c r="AS2132" s="9"/>
      <c r="AT2132" s="9" t="str">
        <f t="shared" si="3464"/>
        <v/>
      </c>
      <c r="AU2132" s="9"/>
      <c r="AV2132" s="9" t="str">
        <f t="shared" si="3465"/>
        <v/>
      </c>
      <c r="AW2132" s="9"/>
      <c r="AX2132" s="9" t="str">
        <f t="shared" si="3466"/>
        <v/>
      </c>
      <c r="AY2132" s="9"/>
      <c r="AZ2132" s="62"/>
      <c r="BA2132" s="9"/>
      <c r="BB2132" s="9" t="str">
        <f t="shared" si="3467"/>
        <v/>
      </c>
      <c r="BC2132" s="10" t="str">
        <f t="shared" si="3468"/>
        <v/>
      </c>
      <c r="BD2132" s="7"/>
      <c r="BE2132" s="250"/>
      <c r="BF2132" s="15"/>
      <c r="BG2132" s="9"/>
      <c r="BH2132" s="9" t="str">
        <f t="shared" si="3469"/>
        <v/>
      </c>
      <c r="BI2132" s="73"/>
      <c r="BJ2132" s="9" t="str">
        <f t="shared" si="3470"/>
        <v/>
      </c>
      <c r="BK2132" s="9"/>
      <c r="BL2132" s="9" t="str">
        <f t="shared" si="3471"/>
        <v/>
      </c>
      <c r="BM2132" s="9"/>
      <c r="BN2132" s="9"/>
      <c r="BO2132" s="9" t="str">
        <f t="shared" si="3472"/>
        <v/>
      </c>
      <c r="BP2132" s="10" t="str">
        <f t="shared" si="3473"/>
        <v/>
      </c>
      <c r="BQ2132" s="7"/>
      <c r="BS2132" s="250"/>
      <c r="BT2132" s="15"/>
      <c r="BU2132" s="9"/>
      <c r="BV2132" s="9" t="str">
        <f t="shared" si="3474"/>
        <v/>
      </c>
      <c r="BW2132" s="9"/>
      <c r="BX2132" s="9" t="str">
        <f t="shared" si="3475"/>
        <v/>
      </c>
      <c r="BY2132" s="9"/>
      <c r="BZ2132" s="9" t="str">
        <f t="shared" si="3476"/>
        <v/>
      </c>
      <c r="CA2132" s="9"/>
      <c r="CB2132" s="9"/>
      <c r="CC2132" s="9"/>
      <c r="CD2132" s="9" t="str">
        <f t="shared" si="3477"/>
        <v/>
      </c>
      <c r="CE2132" s="10" t="str">
        <f t="shared" si="3478"/>
        <v/>
      </c>
      <c r="CF2132" s="7"/>
      <c r="CH2132" s="15"/>
      <c r="CI2132" s="9"/>
      <c r="CJ2132" s="9" t="str">
        <f t="shared" si="3479"/>
        <v/>
      </c>
      <c r="CK2132" s="9"/>
      <c r="CL2132" s="9" t="str">
        <f t="shared" si="3480"/>
        <v/>
      </c>
      <c r="CM2132" s="9"/>
      <c r="CN2132" s="9" t="str">
        <f t="shared" si="3481"/>
        <v/>
      </c>
      <c r="CO2132" s="9"/>
      <c r="CP2132" s="9"/>
      <c r="CQ2132" s="9"/>
      <c r="CR2132" s="9" t="str">
        <f t="shared" si="3482"/>
        <v/>
      </c>
      <c r="CS2132" s="10" t="str">
        <f t="shared" si="3483"/>
        <v/>
      </c>
      <c r="CT2132" s="7"/>
    </row>
    <row r="2133" spans="1:98" ht="15" customHeight="1">
      <c r="A2133" s="250"/>
      <c r="B2133" s="250"/>
      <c r="C2133" s="13"/>
      <c r="D2133" s="250"/>
      <c r="E2133" s="250"/>
      <c r="G2133" s="14"/>
      <c r="H2133" s="250"/>
      <c r="I2133" s="250"/>
      <c r="J2133" s="33"/>
      <c r="K2133" s="250"/>
      <c r="L2133" s="250"/>
      <c r="M2133" s="250"/>
      <c r="N2133" s="250"/>
      <c r="O2133" s="250"/>
      <c r="P2133" s="250"/>
      <c r="Q2133" s="13"/>
      <c r="R2133" s="250"/>
      <c r="S2133" s="250"/>
      <c r="U2133" s="14"/>
      <c r="V2133" s="250"/>
      <c r="W2133" s="250"/>
      <c r="X2133" s="33"/>
      <c r="Y2133" s="250"/>
      <c r="Z2133" s="250"/>
      <c r="AA2133" s="250"/>
      <c r="AC2133" s="277"/>
      <c r="AD2133" s="250"/>
      <c r="AE2133" s="13"/>
      <c r="AF2133" s="250"/>
      <c r="AG2133" s="250"/>
      <c r="AI2133" s="14"/>
      <c r="AJ2133" s="250"/>
      <c r="AK2133" s="250"/>
      <c r="AL2133" s="33"/>
      <c r="AM2133" s="250"/>
      <c r="AN2133" s="250"/>
      <c r="AO2133" s="250"/>
      <c r="AP2133" s="250"/>
      <c r="AQ2133" s="250"/>
      <c r="AR2133" s="15"/>
      <c r="AS2133" s="9"/>
      <c r="AT2133" s="9" t="str">
        <f t="shared" si="3464"/>
        <v/>
      </c>
      <c r="AU2133" s="9"/>
      <c r="AV2133" s="9" t="str">
        <f t="shared" si="3465"/>
        <v/>
      </c>
      <c r="AW2133" s="9"/>
      <c r="AX2133" s="9" t="str">
        <f t="shared" si="3466"/>
        <v/>
      </c>
      <c r="AY2133" s="9"/>
      <c r="AZ2133" s="62"/>
      <c r="BA2133" s="9"/>
      <c r="BB2133" s="9" t="str">
        <f t="shared" si="3467"/>
        <v/>
      </c>
      <c r="BC2133" s="10" t="str">
        <f t="shared" si="3468"/>
        <v/>
      </c>
      <c r="BD2133" s="7"/>
      <c r="BE2133" s="250"/>
      <c r="BF2133" s="15"/>
      <c r="BG2133" s="9"/>
      <c r="BH2133" s="9" t="str">
        <f t="shared" si="3469"/>
        <v/>
      </c>
      <c r="BI2133" s="73"/>
      <c r="BJ2133" s="9" t="str">
        <f t="shared" si="3470"/>
        <v/>
      </c>
      <c r="BK2133" s="9"/>
      <c r="BL2133" s="9" t="str">
        <f t="shared" si="3471"/>
        <v/>
      </c>
      <c r="BM2133" s="9"/>
      <c r="BN2133" s="9"/>
      <c r="BO2133" s="9" t="str">
        <f t="shared" si="3472"/>
        <v/>
      </c>
      <c r="BP2133" s="10" t="str">
        <f t="shared" si="3473"/>
        <v/>
      </c>
      <c r="BQ2133" s="7"/>
      <c r="BS2133" s="250"/>
      <c r="BT2133" s="15"/>
      <c r="BU2133" s="9"/>
      <c r="BV2133" s="9" t="str">
        <f t="shared" si="3474"/>
        <v/>
      </c>
      <c r="BW2133" s="9"/>
      <c r="BX2133" s="9" t="str">
        <f t="shared" si="3475"/>
        <v/>
      </c>
      <c r="BY2133" s="9"/>
      <c r="BZ2133" s="9" t="str">
        <f t="shared" si="3476"/>
        <v/>
      </c>
      <c r="CA2133" s="9"/>
      <c r="CB2133" s="9"/>
      <c r="CC2133" s="9"/>
      <c r="CD2133" s="9" t="str">
        <f t="shared" si="3477"/>
        <v/>
      </c>
      <c r="CE2133" s="10" t="str">
        <f t="shared" si="3478"/>
        <v/>
      </c>
      <c r="CF2133" s="7"/>
      <c r="CH2133" s="15"/>
      <c r="CI2133" s="9"/>
      <c r="CJ2133" s="9" t="str">
        <f t="shared" si="3479"/>
        <v/>
      </c>
      <c r="CK2133" s="9"/>
      <c r="CL2133" s="9" t="str">
        <f t="shared" si="3480"/>
        <v/>
      </c>
      <c r="CM2133" s="9"/>
      <c r="CN2133" s="9" t="str">
        <f t="shared" si="3481"/>
        <v/>
      </c>
      <c r="CO2133" s="9"/>
      <c r="CP2133" s="9"/>
      <c r="CQ2133" s="9"/>
      <c r="CR2133" s="9" t="str">
        <f t="shared" ref="CR2133:CR2152" si="3484">IF(CQ2133="","",CN2133*CQ2133)</f>
        <v/>
      </c>
      <c r="CS2133" s="10" t="str">
        <f t="shared" ref="CS2133:CS2152" si="3485">IF(CR2133="","",CR2133/(CJ2133*100))</f>
        <v/>
      </c>
      <c r="CT2133" s="7"/>
    </row>
    <row r="2134" spans="1:98" ht="15" customHeight="1">
      <c r="A2134" s="250"/>
      <c r="B2134" s="250"/>
      <c r="C2134" s="13"/>
      <c r="D2134" s="250"/>
      <c r="E2134" s="250"/>
      <c r="G2134" s="14"/>
      <c r="H2134" s="250"/>
      <c r="I2134" s="250"/>
      <c r="J2134" s="33"/>
      <c r="K2134" s="250"/>
      <c r="L2134" s="250"/>
      <c r="M2134" s="250"/>
      <c r="N2134" s="250"/>
      <c r="O2134" s="250"/>
      <c r="P2134" s="250"/>
      <c r="Q2134" s="13"/>
      <c r="R2134" s="250"/>
      <c r="S2134" s="250"/>
      <c r="U2134" s="14"/>
      <c r="V2134" s="250"/>
      <c r="W2134" s="250"/>
      <c r="X2134" s="33"/>
      <c r="Y2134" s="250"/>
      <c r="Z2134" s="250"/>
      <c r="AA2134" s="250"/>
      <c r="AC2134" s="277"/>
      <c r="AD2134" s="250"/>
      <c r="AE2134" s="13"/>
      <c r="AF2134" s="250"/>
      <c r="AG2134" s="250"/>
      <c r="AI2134" s="14"/>
      <c r="AJ2134" s="250"/>
      <c r="AK2134" s="250"/>
      <c r="AL2134" s="33"/>
      <c r="AM2134" s="250"/>
      <c r="AN2134" s="250"/>
      <c r="AO2134" s="250"/>
      <c r="AP2134" s="250"/>
      <c r="AQ2134" s="250"/>
      <c r="AR2134" s="15"/>
      <c r="AS2134" s="9"/>
      <c r="AT2134" s="9" t="str">
        <f t="shared" si="3464"/>
        <v/>
      </c>
      <c r="AU2134" s="9"/>
      <c r="AV2134" s="9" t="str">
        <f t="shared" si="3465"/>
        <v/>
      </c>
      <c r="AW2134" s="9"/>
      <c r="AX2134" s="9" t="str">
        <f t="shared" si="3466"/>
        <v/>
      </c>
      <c r="AY2134" s="9"/>
      <c r="AZ2134" s="62"/>
      <c r="BA2134" s="9"/>
      <c r="BB2134" s="9" t="str">
        <f t="shared" si="3467"/>
        <v/>
      </c>
      <c r="BC2134" s="10" t="str">
        <f t="shared" si="3468"/>
        <v/>
      </c>
      <c r="BD2134" s="7"/>
      <c r="BE2134" s="250"/>
      <c r="BF2134" s="15"/>
      <c r="BG2134" s="9"/>
      <c r="BH2134" s="9" t="str">
        <f t="shared" si="3469"/>
        <v/>
      </c>
      <c r="BI2134" s="73"/>
      <c r="BJ2134" s="9" t="str">
        <f t="shared" si="3470"/>
        <v/>
      </c>
      <c r="BK2134" s="9"/>
      <c r="BL2134" s="9" t="str">
        <f t="shared" si="3471"/>
        <v/>
      </c>
      <c r="BM2134" s="9"/>
      <c r="BN2134" s="9"/>
      <c r="BO2134" s="9" t="str">
        <f t="shared" si="3472"/>
        <v/>
      </c>
      <c r="BP2134" s="10" t="str">
        <f t="shared" si="3473"/>
        <v/>
      </c>
      <c r="BQ2134" s="7"/>
      <c r="BS2134" s="250"/>
      <c r="BT2134" s="15"/>
      <c r="BU2134" s="9"/>
      <c r="BV2134" s="9" t="str">
        <f t="shared" si="3474"/>
        <v/>
      </c>
      <c r="BW2134" s="9"/>
      <c r="BX2134" s="9" t="str">
        <f t="shared" si="3475"/>
        <v/>
      </c>
      <c r="BY2134" s="9"/>
      <c r="BZ2134" s="9" t="str">
        <f t="shared" si="3476"/>
        <v/>
      </c>
      <c r="CA2134" s="9"/>
      <c r="CB2134" s="9"/>
      <c r="CC2134" s="9"/>
      <c r="CD2134" s="9" t="str">
        <f t="shared" si="3477"/>
        <v/>
      </c>
      <c r="CE2134" s="10" t="str">
        <f t="shared" si="3478"/>
        <v/>
      </c>
      <c r="CF2134" s="7"/>
      <c r="CH2134" s="15"/>
      <c r="CI2134" s="9"/>
      <c r="CJ2134" s="9" t="str">
        <f t="shared" si="3479"/>
        <v/>
      </c>
      <c r="CK2134" s="9"/>
      <c r="CL2134" s="9" t="str">
        <f t="shared" si="3480"/>
        <v/>
      </c>
      <c r="CM2134" s="9"/>
      <c r="CN2134" s="9" t="str">
        <f t="shared" si="3481"/>
        <v/>
      </c>
      <c r="CO2134" s="9"/>
      <c r="CP2134" s="9"/>
      <c r="CQ2134" s="9"/>
      <c r="CR2134" s="9" t="str">
        <f t="shared" si="3484"/>
        <v/>
      </c>
      <c r="CS2134" s="10" t="str">
        <f t="shared" si="3485"/>
        <v/>
      </c>
      <c r="CT2134" s="7"/>
    </row>
    <row r="2135" spans="1:98" ht="15" customHeight="1">
      <c r="A2135" s="250"/>
      <c r="B2135" s="250"/>
      <c r="C2135" s="13"/>
      <c r="D2135" s="250"/>
      <c r="E2135" s="250"/>
      <c r="G2135" s="14"/>
      <c r="H2135" s="250"/>
      <c r="I2135" s="250"/>
      <c r="J2135" s="33"/>
      <c r="K2135" s="250"/>
      <c r="L2135" s="250"/>
      <c r="M2135" s="250"/>
      <c r="N2135" s="250"/>
      <c r="O2135" s="250"/>
      <c r="P2135" s="250"/>
      <c r="Q2135" s="13"/>
      <c r="R2135" s="250"/>
      <c r="S2135" s="250"/>
      <c r="U2135" s="14"/>
      <c r="V2135" s="250"/>
      <c r="W2135" s="250"/>
      <c r="X2135" s="33"/>
      <c r="Y2135" s="250"/>
      <c r="Z2135" s="250"/>
      <c r="AA2135" s="250"/>
      <c r="AC2135" s="277"/>
      <c r="AD2135" s="250"/>
      <c r="AE2135" s="13"/>
      <c r="AF2135" s="250"/>
      <c r="AG2135" s="250"/>
      <c r="AI2135" s="14"/>
      <c r="AJ2135" s="250"/>
      <c r="AK2135" s="250"/>
      <c r="AL2135" s="33"/>
      <c r="AM2135" s="250"/>
      <c r="AN2135" s="250"/>
      <c r="AO2135" s="250"/>
      <c r="AP2135" s="250"/>
      <c r="AQ2135" s="250"/>
      <c r="AR2135" s="15"/>
      <c r="AS2135" s="9"/>
      <c r="AT2135" s="9" t="str">
        <f t="shared" si="3464"/>
        <v/>
      </c>
      <c r="AU2135" s="9"/>
      <c r="AV2135" s="9" t="str">
        <f t="shared" si="3465"/>
        <v/>
      </c>
      <c r="AW2135" s="9"/>
      <c r="AX2135" s="9" t="str">
        <f t="shared" si="3466"/>
        <v/>
      </c>
      <c r="AY2135" s="9"/>
      <c r="AZ2135" s="62"/>
      <c r="BA2135" s="9"/>
      <c r="BB2135" s="9" t="str">
        <f t="shared" si="3467"/>
        <v/>
      </c>
      <c r="BC2135" s="10" t="str">
        <f t="shared" si="3468"/>
        <v/>
      </c>
      <c r="BD2135" s="7"/>
      <c r="BE2135" s="250"/>
      <c r="BF2135" s="15"/>
      <c r="BG2135" s="9"/>
      <c r="BH2135" s="9" t="str">
        <f t="shared" si="3469"/>
        <v/>
      </c>
      <c r="BI2135" s="73"/>
      <c r="BJ2135" s="9" t="str">
        <f t="shared" si="3470"/>
        <v/>
      </c>
      <c r="BK2135" s="9"/>
      <c r="BL2135" s="9" t="str">
        <f t="shared" si="3471"/>
        <v/>
      </c>
      <c r="BM2135" s="9"/>
      <c r="BN2135" s="9"/>
      <c r="BO2135" s="9" t="str">
        <f t="shared" si="3472"/>
        <v/>
      </c>
      <c r="BP2135" s="10" t="str">
        <f t="shared" si="3473"/>
        <v/>
      </c>
      <c r="BQ2135" s="7"/>
      <c r="BS2135" s="250"/>
      <c r="BT2135" s="15"/>
      <c r="BU2135" s="9"/>
      <c r="BV2135" s="9" t="str">
        <f t="shared" si="3474"/>
        <v/>
      </c>
      <c r="BW2135" s="9"/>
      <c r="BX2135" s="9" t="str">
        <f t="shared" si="3475"/>
        <v/>
      </c>
      <c r="BY2135" s="9"/>
      <c r="BZ2135" s="9" t="str">
        <f t="shared" si="3476"/>
        <v/>
      </c>
      <c r="CA2135" s="9"/>
      <c r="CB2135" s="9"/>
      <c r="CC2135" s="9"/>
      <c r="CD2135" s="9" t="str">
        <f t="shared" si="3477"/>
        <v/>
      </c>
      <c r="CE2135" s="10" t="str">
        <f t="shared" si="3478"/>
        <v/>
      </c>
      <c r="CF2135" s="7"/>
      <c r="CH2135" s="15"/>
      <c r="CI2135" s="9"/>
      <c r="CJ2135" s="9" t="str">
        <f t="shared" si="3479"/>
        <v/>
      </c>
      <c r="CK2135" s="9"/>
      <c r="CL2135" s="9" t="str">
        <f t="shared" si="3480"/>
        <v/>
      </c>
      <c r="CM2135" s="9"/>
      <c r="CN2135" s="9" t="str">
        <f t="shared" si="3481"/>
        <v/>
      </c>
      <c r="CO2135" s="9"/>
      <c r="CP2135" s="9"/>
      <c r="CQ2135" s="9"/>
      <c r="CR2135" s="9" t="str">
        <f t="shared" si="3484"/>
        <v/>
      </c>
      <c r="CS2135" s="10" t="str">
        <f t="shared" si="3485"/>
        <v/>
      </c>
      <c r="CT2135" s="7"/>
    </row>
    <row r="2136" spans="1:98" ht="15" customHeight="1">
      <c r="A2136" s="250"/>
      <c r="B2136" s="250"/>
      <c r="C2136" s="13"/>
      <c r="D2136" s="250"/>
      <c r="E2136" s="250"/>
      <c r="G2136" s="14"/>
      <c r="H2136" s="250"/>
      <c r="I2136" s="250"/>
      <c r="J2136" s="33"/>
      <c r="K2136" s="250"/>
      <c r="L2136" s="250"/>
      <c r="M2136" s="250"/>
      <c r="N2136" s="250"/>
      <c r="O2136" s="250"/>
      <c r="P2136" s="250"/>
      <c r="Q2136" s="13"/>
      <c r="R2136" s="250"/>
      <c r="S2136" s="250"/>
      <c r="U2136" s="14"/>
      <c r="V2136" s="250"/>
      <c r="W2136" s="250"/>
      <c r="X2136" s="33"/>
      <c r="Y2136" s="250"/>
      <c r="Z2136" s="250"/>
      <c r="AA2136" s="250"/>
      <c r="AC2136" s="277"/>
      <c r="AD2136" s="250"/>
      <c r="AE2136" s="13"/>
      <c r="AF2136" s="250"/>
      <c r="AG2136" s="250"/>
      <c r="AI2136" s="14"/>
      <c r="AJ2136" s="250"/>
      <c r="AK2136" s="250"/>
      <c r="AL2136" s="33"/>
      <c r="AM2136" s="250"/>
      <c r="AN2136" s="250"/>
      <c r="AO2136" s="250"/>
      <c r="AP2136" s="250"/>
      <c r="AQ2136" s="250"/>
      <c r="AR2136" s="15"/>
      <c r="AS2136" s="9"/>
      <c r="AT2136" s="9" t="str">
        <f t="shared" si="3464"/>
        <v/>
      </c>
      <c r="AU2136" s="9"/>
      <c r="AV2136" s="9" t="str">
        <f t="shared" si="3465"/>
        <v/>
      </c>
      <c r="AW2136" s="9"/>
      <c r="AX2136" s="9" t="str">
        <f t="shared" si="3466"/>
        <v/>
      </c>
      <c r="AY2136" s="9"/>
      <c r="AZ2136" s="62"/>
      <c r="BA2136" s="9"/>
      <c r="BB2136" s="9" t="str">
        <f t="shared" si="3467"/>
        <v/>
      </c>
      <c r="BC2136" s="10" t="str">
        <f t="shared" si="3468"/>
        <v/>
      </c>
      <c r="BD2136" s="7"/>
      <c r="BE2136" s="250"/>
      <c r="BF2136" s="15"/>
      <c r="BG2136" s="9"/>
      <c r="BH2136" s="9" t="str">
        <f t="shared" si="3469"/>
        <v/>
      </c>
      <c r="BI2136" s="73"/>
      <c r="BJ2136" s="9" t="str">
        <f t="shared" si="3470"/>
        <v/>
      </c>
      <c r="BK2136" s="9"/>
      <c r="BL2136" s="9" t="str">
        <f t="shared" si="3471"/>
        <v/>
      </c>
      <c r="BM2136" s="9"/>
      <c r="BN2136" s="9"/>
      <c r="BO2136" s="9" t="str">
        <f t="shared" si="3472"/>
        <v/>
      </c>
      <c r="BP2136" s="10" t="str">
        <f t="shared" si="3473"/>
        <v/>
      </c>
      <c r="BQ2136" s="7"/>
      <c r="BS2136" s="250"/>
      <c r="BT2136" s="15"/>
      <c r="BU2136" s="9"/>
      <c r="BV2136" s="9" t="str">
        <f t="shared" si="3474"/>
        <v/>
      </c>
      <c r="BW2136" s="9"/>
      <c r="BX2136" s="9" t="str">
        <f t="shared" si="3475"/>
        <v/>
      </c>
      <c r="BY2136" s="9"/>
      <c r="BZ2136" s="9" t="str">
        <f t="shared" si="3476"/>
        <v/>
      </c>
      <c r="CA2136" s="9"/>
      <c r="CB2136" s="9"/>
      <c r="CC2136" s="9"/>
      <c r="CD2136" s="9" t="str">
        <f t="shared" si="3477"/>
        <v/>
      </c>
      <c r="CE2136" s="10" t="str">
        <f t="shared" si="3478"/>
        <v/>
      </c>
      <c r="CF2136" s="7"/>
      <c r="CH2136" s="15"/>
      <c r="CI2136" s="9"/>
      <c r="CJ2136" s="9" t="str">
        <f t="shared" si="3479"/>
        <v/>
      </c>
      <c r="CK2136" s="9"/>
      <c r="CL2136" s="9" t="str">
        <f t="shared" si="3480"/>
        <v/>
      </c>
      <c r="CM2136" s="9"/>
      <c r="CN2136" s="9" t="str">
        <f t="shared" si="3481"/>
        <v/>
      </c>
      <c r="CO2136" s="9"/>
      <c r="CP2136" s="9"/>
      <c r="CQ2136" s="9"/>
      <c r="CR2136" s="9" t="str">
        <f t="shared" si="3484"/>
        <v/>
      </c>
      <c r="CS2136" s="10" t="str">
        <f t="shared" si="3485"/>
        <v/>
      </c>
      <c r="CT2136" s="7"/>
    </row>
    <row r="2137" spans="1:98" ht="15" customHeight="1">
      <c r="A2137" s="250"/>
      <c r="B2137" s="250"/>
      <c r="C2137" s="13"/>
      <c r="D2137" s="250"/>
      <c r="E2137" s="250"/>
      <c r="G2137" s="14"/>
      <c r="H2137" s="250"/>
      <c r="I2137" s="250"/>
      <c r="J2137" s="33"/>
      <c r="K2137" s="250"/>
      <c r="L2137" s="250"/>
      <c r="M2137" s="250"/>
      <c r="N2137" s="250"/>
      <c r="O2137" s="250"/>
      <c r="P2137" s="250"/>
      <c r="Q2137" s="13"/>
      <c r="R2137" s="250"/>
      <c r="S2137" s="250"/>
      <c r="U2137" s="14"/>
      <c r="V2137" s="250"/>
      <c r="W2137" s="250"/>
      <c r="X2137" s="33"/>
      <c r="Y2137" s="250"/>
      <c r="Z2137" s="250"/>
      <c r="AA2137" s="250"/>
      <c r="AC2137" s="277"/>
      <c r="AD2137" s="250"/>
      <c r="AE2137" s="13"/>
      <c r="AF2137" s="250"/>
      <c r="AG2137" s="250"/>
      <c r="AI2137" s="14"/>
      <c r="AJ2137" s="250"/>
      <c r="AK2137" s="250"/>
      <c r="AL2137" s="33"/>
      <c r="AM2137" s="250"/>
      <c r="AN2137" s="250"/>
      <c r="AO2137" s="250"/>
      <c r="AP2137" s="250"/>
      <c r="AQ2137" s="250"/>
      <c r="AR2137" s="15"/>
      <c r="AS2137" s="9"/>
      <c r="AT2137" s="9" t="str">
        <f t="shared" si="3464"/>
        <v/>
      </c>
      <c r="AU2137" s="9"/>
      <c r="AV2137" s="9" t="str">
        <f t="shared" si="3465"/>
        <v/>
      </c>
      <c r="AW2137" s="9"/>
      <c r="AX2137" s="9" t="str">
        <f t="shared" si="3466"/>
        <v/>
      </c>
      <c r="AY2137" s="9"/>
      <c r="AZ2137" s="62"/>
      <c r="BA2137" s="9"/>
      <c r="BB2137" s="9" t="str">
        <f t="shared" si="3467"/>
        <v/>
      </c>
      <c r="BC2137" s="10" t="str">
        <f t="shared" si="3468"/>
        <v/>
      </c>
      <c r="BD2137" s="7"/>
      <c r="BE2137" s="250"/>
      <c r="BF2137" s="15"/>
      <c r="BG2137" s="9"/>
      <c r="BH2137" s="9" t="str">
        <f t="shared" si="3469"/>
        <v/>
      </c>
      <c r="BI2137" s="73"/>
      <c r="BJ2137" s="9" t="str">
        <f t="shared" si="3470"/>
        <v/>
      </c>
      <c r="BK2137" s="9"/>
      <c r="BL2137" s="9" t="str">
        <f t="shared" si="3471"/>
        <v/>
      </c>
      <c r="BM2137" s="9"/>
      <c r="BN2137" s="9"/>
      <c r="BO2137" s="9" t="str">
        <f t="shared" si="3472"/>
        <v/>
      </c>
      <c r="BP2137" s="10" t="str">
        <f t="shared" si="3473"/>
        <v/>
      </c>
      <c r="BQ2137" s="7"/>
      <c r="BS2137" s="250"/>
      <c r="BT2137" s="15"/>
      <c r="BU2137" s="9"/>
      <c r="BV2137" s="9" t="str">
        <f t="shared" si="3474"/>
        <v/>
      </c>
      <c r="BW2137" s="9"/>
      <c r="BX2137" s="9" t="str">
        <f t="shared" si="3475"/>
        <v/>
      </c>
      <c r="BY2137" s="9"/>
      <c r="BZ2137" s="9" t="str">
        <f t="shared" si="3476"/>
        <v/>
      </c>
      <c r="CA2137" s="9"/>
      <c r="CB2137" s="9"/>
      <c r="CC2137" s="9"/>
      <c r="CD2137" s="9" t="str">
        <f t="shared" si="3477"/>
        <v/>
      </c>
      <c r="CE2137" s="10" t="str">
        <f t="shared" si="3478"/>
        <v/>
      </c>
      <c r="CF2137" s="7"/>
      <c r="CH2137" s="15"/>
      <c r="CI2137" s="9"/>
      <c r="CJ2137" s="9" t="str">
        <f t="shared" si="3479"/>
        <v/>
      </c>
      <c r="CK2137" s="9"/>
      <c r="CL2137" s="9" t="str">
        <f t="shared" si="3480"/>
        <v/>
      </c>
      <c r="CM2137" s="9"/>
      <c r="CN2137" s="9" t="str">
        <f t="shared" si="3481"/>
        <v/>
      </c>
      <c r="CO2137" s="9"/>
      <c r="CP2137" s="9"/>
      <c r="CQ2137" s="9"/>
      <c r="CR2137" s="9" t="str">
        <f t="shared" si="3484"/>
        <v/>
      </c>
      <c r="CS2137" s="10" t="str">
        <f t="shared" si="3485"/>
        <v/>
      </c>
      <c r="CT2137" s="7"/>
    </row>
    <row r="2138" spans="1:98" ht="15" customHeight="1">
      <c r="A2138" s="250"/>
      <c r="B2138" s="250"/>
      <c r="C2138" s="13"/>
      <c r="D2138" s="250"/>
      <c r="E2138" s="250"/>
      <c r="G2138" s="14"/>
      <c r="H2138" s="250"/>
      <c r="I2138" s="250"/>
      <c r="J2138" s="33"/>
      <c r="K2138" s="250"/>
      <c r="L2138" s="250"/>
      <c r="M2138" s="250"/>
      <c r="N2138" s="250"/>
      <c r="O2138" s="250"/>
      <c r="P2138" s="250"/>
      <c r="Q2138" s="13"/>
      <c r="R2138" s="250"/>
      <c r="S2138" s="250"/>
      <c r="U2138" s="14"/>
      <c r="V2138" s="250"/>
      <c r="W2138" s="250"/>
      <c r="X2138" s="33"/>
      <c r="Y2138" s="250"/>
      <c r="Z2138" s="250"/>
      <c r="AA2138" s="250"/>
      <c r="AC2138" s="277"/>
      <c r="AD2138" s="250"/>
      <c r="AE2138" s="13"/>
      <c r="AF2138" s="250"/>
      <c r="AG2138" s="250"/>
      <c r="AI2138" s="14"/>
      <c r="AJ2138" s="250"/>
      <c r="AK2138" s="250"/>
      <c r="AL2138" s="33"/>
      <c r="AM2138" s="250"/>
      <c r="AN2138" s="250"/>
      <c r="AO2138" s="250"/>
      <c r="AP2138" s="250"/>
      <c r="AQ2138" s="250"/>
      <c r="AR2138" s="15"/>
      <c r="AS2138" s="9"/>
      <c r="AT2138" s="9" t="str">
        <f t="shared" si="3464"/>
        <v/>
      </c>
      <c r="AU2138" s="9"/>
      <c r="AV2138" s="9" t="str">
        <f t="shared" si="3465"/>
        <v/>
      </c>
      <c r="AW2138" s="9"/>
      <c r="AX2138" s="9" t="str">
        <f t="shared" si="3466"/>
        <v/>
      </c>
      <c r="AY2138" s="9"/>
      <c r="AZ2138" s="62"/>
      <c r="BA2138" s="9"/>
      <c r="BB2138" s="9" t="str">
        <f t="shared" si="3467"/>
        <v/>
      </c>
      <c r="BC2138" s="10" t="str">
        <f t="shared" si="3468"/>
        <v/>
      </c>
      <c r="BD2138" s="7"/>
      <c r="BE2138" s="250"/>
      <c r="BF2138" s="15"/>
      <c r="BG2138" s="9"/>
      <c r="BH2138" s="9" t="str">
        <f t="shared" si="3469"/>
        <v/>
      </c>
      <c r="BI2138" s="73"/>
      <c r="BJ2138" s="9" t="str">
        <f t="shared" si="3470"/>
        <v/>
      </c>
      <c r="BK2138" s="9"/>
      <c r="BL2138" s="9" t="str">
        <f t="shared" si="3471"/>
        <v/>
      </c>
      <c r="BM2138" s="9"/>
      <c r="BN2138" s="9"/>
      <c r="BO2138" s="9" t="str">
        <f t="shared" si="3472"/>
        <v/>
      </c>
      <c r="BP2138" s="10" t="str">
        <f t="shared" si="3473"/>
        <v/>
      </c>
      <c r="BQ2138" s="7"/>
      <c r="BS2138" s="250"/>
      <c r="BT2138" s="15"/>
      <c r="BU2138" s="9"/>
      <c r="BV2138" s="9" t="str">
        <f t="shared" si="3474"/>
        <v/>
      </c>
      <c r="BW2138" s="9"/>
      <c r="BX2138" s="9" t="str">
        <f t="shared" si="3475"/>
        <v/>
      </c>
      <c r="BY2138" s="9"/>
      <c r="BZ2138" s="9" t="str">
        <f t="shared" si="3476"/>
        <v/>
      </c>
      <c r="CA2138" s="9"/>
      <c r="CB2138" s="9"/>
      <c r="CC2138" s="9"/>
      <c r="CD2138" s="9" t="str">
        <f t="shared" si="3477"/>
        <v/>
      </c>
      <c r="CE2138" s="10" t="str">
        <f t="shared" si="3478"/>
        <v/>
      </c>
      <c r="CF2138" s="7"/>
      <c r="CH2138" s="15"/>
      <c r="CI2138" s="9"/>
      <c r="CJ2138" s="9" t="str">
        <f t="shared" si="3479"/>
        <v/>
      </c>
      <c r="CK2138" s="9"/>
      <c r="CL2138" s="9" t="str">
        <f t="shared" si="3480"/>
        <v/>
      </c>
      <c r="CM2138" s="9"/>
      <c r="CN2138" s="9" t="str">
        <f t="shared" si="3481"/>
        <v/>
      </c>
      <c r="CO2138" s="9"/>
      <c r="CP2138" s="9"/>
      <c r="CQ2138" s="9"/>
      <c r="CR2138" s="9" t="str">
        <f t="shared" si="3484"/>
        <v/>
      </c>
      <c r="CS2138" s="10" t="str">
        <f t="shared" si="3485"/>
        <v/>
      </c>
      <c r="CT2138" s="7"/>
    </row>
    <row r="2139" spans="1:98" ht="15" customHeight="1">
      <c r="A2139" s="250"/>
      <c r="B2139" s="250"/>
      <c r="C2139" s="13"/>
      <c r="D2139" s="250"/>
      <c r="E2139" s="250"/>
      <c r="G2139" s="14"/>
      <c r="H2139" s="250"/>
      <c r="I2139" s="250"/>
      <c r="J2139" s="33"/>
      <c r="K2139" s="250"/>
      <c r="L2139" s="250"/>
      <c r="M2139" s="250"/>
      <c r="N2139" s="250"/>
      <c r="O2139" s="250"/>
      <c r="P2139" s="250"/>
      <c r="Q2139" s="13"/>
      <c r="R2139" s="250"/>
      <c r="S2139" s="250"/>
      <c r="U2139" s="14"/>
      <c r="V2139" s="250"/>
      <c r="W2139" s="250"/>
      <c r="X2139" s="33"/>
      <c r="Y2139" s="250"/>
      <c r="Z2139" s="250"/>
      <c r="AA2139" s="250"/>
      <c r="AC2139" s="277"/>
      <c r="AD2139" s="250"/>
      <c r="AE2139" s="13"/>
      <c r="AF2139" s="250"/>
      <c r="AG2139" s="250"/>
      <c r="AI2139" s="14"/>
      <c r="AJ2139" s="250"/>
      <c r="AK2139" s="250"/>
      <c r="AL2139" s="33"/>
      <c r="AM2139" s="250"/>
      <c r="AN2139" s="250"/>
      <c r="AO2139" s="250"/>
      <c r="AP2139" s="250"/>
      <c r="AQ2139" s="250"/>
      <c r="AR2139" s="15"/>
      <c r="AS2139" s="9"/>
      <c r="AT2139" s="9" t="str">
        <f t="shared" si="3464"/>
        <v/>
      </c>
      <c r="AU2139" s="9"/>
      <c r="AV2139" s="9" t="str">
        <f t="shared" si="3465"/>
        <v/>
      </c>
      <c r="AW2139" s="9"/>
      <c r="AX2139" s="9" t="str">
        <f t="shared" si="3466"/>
        <v/>
      </c>
      <c r="AY2139" s="9"/>
      <c r="AZ2139" s="62"/>
      <c r="BA2139" s="9"/>
      <c r="BB2139" s="9" t="str">
        <f t="shared" si="3467"/>
        <v/>
      </c>
      <c r="BC2139" s="10" t="str">
        <f t="shared" si="3468"/>
        <v/>
      </c>
      <c r="BD2139" s="7"/>
      <c r="BE2139" s="250"/>
      <c r="BF2139" s="15"/>
      <c r="BG2139" s="9"/>
      <c r="BH2139" s="9" t="str">
        <f t="shared" si="3469"/>
        <v/>
      </c>
      <c r="BI2139" s="73"/>
      <c r="BJ2139" s="9" t="str">
        <f t="shared" si="3470"/>
        <v/>
      </c>
      <c r="BK2139" s="9"/>
      <c r="BL2139" s="9" t="str">
        <f t="shared" si="3471"/>
        <v/>
      </c>
      <c r="BM2139" s="9"/>
      <c r="BN2139" s="9"/>
      <c r="BO2139" s="9" t="str">
        <f t="shared" si="3472"/>
        <v/>
      </c>
      <c r="BP2139" s="10" t="str">
        <f t="shared" si="3473"/>
        <v/>
      </c>
      <c r="BQ2139" s="7"/>
      <c r="BS2139" s="250"/>
      <c r="BT2139" s="15"/>
      <c r="BU2139" s="9"/>
      <c r="BV2139" s="9" t="str">
        <f t="shared" si="3474"/>
        <v/>
      </c>
      <c r="BW2139" s="9"/>
      <c r="BX2139" s="9" t="str">
        <f t="shared" si="3475"/>
        <v/>
      </c>
      <c r="BY2139" s="9"/>
      <c r="BZ2139" s="9" t="str">
        <f t="shared" si="3476"/>
        <v/>
      </c>
      <c r="CA2139" s="9"/>
      <c r="CB2139" s="9"/>
      <c r="CC2139" s="9"/>
      <c r="CD2139" s="9" t="str">
        <f t="shared" si="3477"/>
        <v/>
      </c>
      <c r="CE2139" s="10" t="str">
        <f t="shared" si="3478"/>
        <v/>
      </c>
      <c r="CF2139" s="7"/>
      <c r="CH2139" s="15"/>
      <c r="CI2139" s="9"/>
      <c r="CJ2139" s="9" t="str">
        <f t="shared" si="3479"/>
        <v/>
      </c>
      <c r="CK2139" s="9"/>
      <c r="CL2139" s="9" t="str">
        <f t="shared" si="3480"/>
        <v/>
      </c>
      <c r="CM2139" s="9"/>
      <c r="CN2139" s="9" t="str">
        <f t="shared" si="3481"/>
        <v/>
      </c>
      <c r="CO2139" s="9"/>
      <c r="CP2139" s="9"/>
      <c r="CQ2139" s="9"/>
      <c r="CR2139" s="9" t="str">
        <f t="shared" si="3484"/>
        <v/>
      </c>
      <c r="CS2139" s="10" t="str">
        <f t="shared" si="3485"/>
        <v/>
      </c>
      <c r="CT2139" s="7"/>
    </row>
    <row r="2140" spans="1:98" ht="15" customHeight="1">
      <c r="A2140" s="250"/>
      <c r="B2140" s="250"/>
      <c r="C2140" s="13"/>
      <c r="D2140" s="250"/>
      <c r="E2140" s="250"/>
      <c r="G2140" s="14"/>
      <c r="H2140" s="250"/>
      <c r="I2140" s="250"/>
      <c r="J2140" s="33"/>
      <c r="K2140" s="250"/>
      <c r="L2140" s="250"/>
      <c r="M2140" s="250"/>
      <c r="N2140" s="250"/>
      <c r="O2140" s="250"/>
      <c r="P2140" s="250"/>
      <c r="Q2140" s="13"/>
      <c r="R2140" s="250"/>
      <c r="S2140" s="250"/>
      <c r="U2140" s="14"/>
      <c r="V2140" s="250"/>
      <c r="W2140" s="250"/>
      <c r="X2140" s="33"/>
      <c r="Y2140" s="250"/>
      <c r="Z2140" s="250"/>
      <c r="AA2140" s="250"/>
      <c r="AC2140" s="277"/>
      <c r="AD2140" s="250"/>
      <c r="AE2140" s="13"/>
      <c r="AF2140" s="250"/>
      <c r="AG2140" s="250"/>
      <c r="AI2140" s="14"/>
      <c r="AJ2140" s="250"/>
      <c r="AK2140" s="250"/>
      <c r="AL2140" s="33"/>
      <c r="AM2140" s="250"/>
      <c r="AN2140" s="250"/>
      <c r="AO2140" s="250"/>
      <c r="AP2140" s="250"/>
      <c r="AQ2140" s="250"/>
      <c r="AR2140" s="15"/>
      <c r="AS2140" s="9"/>
      <c r="AT2140" s="9" t="str">
        <f t="shared" si="3464"/>
        <v/>
      </c>
      <c r="AU2140" s="9"/>
      <c r="AV2140" s="9" t="str">
        <f t="shared" si="3465"/>
        <v/>
      </c>
      <c r="AW2140" s="9"/>
      <c r="AX2140" s="9" t="str">
        <f t="shared" si="3466"/>
        <v/>
      </c>
      <c r="AY2140" s="9"/>
      <c r="AZ2140" s="62"/>
      <c r="BA2140" s="9"/>
      <c r="BB2140" s="9" t="str">
        <f t="shared" si="3467"/>
        <v/>
      </c>
      <c r="BC2140" s="10" t="str">
        <f t="shared" si="3468"/>
        <v/>
      </c>
      <c r="BD2140" s="7"/>
      <c r="BE2140" s="250"/>
      <c r="BF2140" s="15"/>
      <c r="BG2140" s="9"/>
      <c r="BH2140" s="9" t="str">
        <f t="shared" si="3469"/>
        <v/>
      </c>
      <c r="BI2140" s="73"/>
      <c r="BJ2140" s="9" t="str">
        <f t="shared" si="3470"/>
        <v/>
      </c>
      <c r="BK2140" s="9"/>
      <c r="BL2140" s="9" t="str">
        <f t="shared" si="3471"/>
        <v/>
      </c>
      <c r="BM2140" s="9"/>
      <c r="BN2140" s="9"/>
      <c r="BO2140" s="9" t="str">
        <f t="shared" si="3472"/>
        <v/>
      </c>
      <c r="BP2140" s="10" t="str">
        <f t="shared" si="3473"/>
        <v/>
      </c>
      <c r="BQ2140" s="7"/>
      <c r="BS2140" s="250"/>
      <c r="BT2140" s="15"/>
      <c r="BU2140" s="9"/>
      <c r="BV2140" s="9" t="str">
        <f t="shared" si="3474"/>
        <v/>
      </c>
      <c r="BW2140" s="9"/>
      <c r="BX2140" s="9" t="str">
        <f t="shared" si="3475"/>
        <v/>
      </c>
      <c r="BY2140" s="9"/>
      <c r="BZ2140" s="9" t="str">
        <f t="shared" si="3476"/>
        <v/>
      </c>
      <c r="CA2140" s="9"/>
      <c r="CB2140" s="9"/>
      <c r="CC2140" s="9"/>
      <c r="CD2140" s="9" t="str">
        <f t="shared" si="3477"/>
        <v/>
      </c>
      <c r="CE2140" s="10" t="str">
        <f t="shared" si="3478"/>
        <v/>
      </c>
      <c r="CF2140" s="7"/>
      <c r="CH2140" s="15"/>
      <c r="CI2140" s="9"/>
      <c r="CJ2140" s="9" t="str">
        <f t="shared" si="3479"/>
        <v/>
      </c>
      <c r="CK2140" s="9"/>
      <c r="CL2140" s="9" t="str">
        <f t="shared" si="3480"/>
        <v/>
      </c>
      <c r="CM2140" s="9"/>
      <c r="CN2140" s="9" t="str">
        <f t="shared" si="3481"/>
        <v/>
      </c>
      <c r="CO2140" s="9"/>
      <c r="CP2140" s="9"/>
      <c r="CQ2140" s="9"/>
      <c r="CR2140" s="9" t="str">
        <f t="shared" si="3484"/>
        <v/>
      </c>
      <c r="CS2140" s="10" t="str">
        <f t="shared" si="3485"/>
        <v/>
      </c>
      <c r="CT2140" s="7"/>
    </row>
    <row r="2141" spans="1:98" ht="15" customHeight="1">
      <c r="A2141" s="250"/>
      <c r="B2141" s="250"/>
      <c r="C2141" s="13"/>
      <c r="D2141" s="250"/>
      <c r="E2141" s="250"/>
      <c r="G2141" s="14"/>
      <c r="H2141" s="250"/>
      <c r="I2141" s="250"/>
      <c r="J2141" s="33"/>
      <c r="K2141" s="250"/>
      <c r="L2141" s="250"/>
      <c r="M2141" s="250"/>
      <c r="N2141" s="250"/>
      <c r="O2141" s="250"/>
      <c r="P2141" s="250"/>
      <c r="Q2141" s="13"/>
      <c r="R2141" s="250"/>
      <c r="S2141" s="250"/>
      <c r="U2141" s="14"/>
      <c r="V2141" s="250"/>
      <c r="W2141" s="250"/>
      <c r="X2141" s="33"/>
      <c r="Y2141" s="250"/>
      <c r="Z2141" s="250"/>
      <c r="AA2141" s="250"/>
      <c r="AC2141" s="277"/>
      <c r="AD2141" s="250"/>
      <c r="AE2141" s="13"/>
      <c r="AF2141" s="250"/>
      <c r="AG2141" s="250"/>
      <c r="AI2141" s="14"/>
      <c r="AJ2141" s="250"/>
      <c r="AK2141" s="250"/>
      <c r="AL2141" s="33"/>
      <c r="AM2141" s="250"/>
      <c r="AN2141" s="250"/>
      <c r="AO2141" s="250"/>
      <c r="AP2141" s="250"/>
      <c r="AQ2141" s="250"/>
      <c r="AR2141" s="15"/>
      <c r="AS2141" s="9"/>
      <c r="AT2141" s="9" t="str">
        <f t="shared" si="3464"/>
        <v/>
      </c>
      <c r="AU2141" s="9"/>
      <c r="AV2141" s="9" t="str">
        <f t="shared" si="3465"/>
        <v/>
      </c>
      <c r="AW2141" s="9"/>
      <c r="AX2141" s="9" t="str">
        <f t="shared" si="3466"/>
        <v/>
      </c>
      <c r="AY2141" s="9"/>
      <c r="AZ2141" s="62"/>
      <c r="BA2141" s="9"/>
      <c r="BB2141" s="9" t="str">
        <f t="shared" si="3467"/>
        <v/>
      </c>
      <c r="BC2141" s="10" t="str">
        <f t="shared" si="3468"/>
        <v/>
      </c>
      <c r="BD2141" s="7"/>
      <c r="BE2141" s="250"/>
      <c r="BF2141" s="15"/>
      <c r="BG2141" s="9"/>
      <c r="BH2141" s="9" t="str">
        <f t="shared" si="3469"/>
        <v/>
      </c>
      <c r="BI2141" s="73"/>
      <c r="BJ2141" s="9" t="str">
        <f t="shared" si="3470"/>
        <v/>
      </c>
      <c r="BK2141" s="9"/>
      <c r="BL2141" s="9" t="str">
        <f t="shared" si="3471"/>
        <v/>
      </c>
      <c r="BM2141" s="9"/>
      <c r="BN2141" s="9"/>
      <c r="BO2141" s="9" t="str">
        <f t="shared" si="3472"/>
        <v/>
      </c>
      <c r="BP2141" s="10" t="str">
        <f t="shared" si="3473"/>
        <v/>
      </c>
      <c r="BQ2141" s="7"/>
      <c r="BS2141" s="250"/>
      <c r="BT2141" s="15"/>
      <c r="BU2141" s="9"/>
      <c r="BV2141" s="9" t="str">
        <f t="shared" si="3474"/>
        <v/>
      </c>
      <c r="BW2141" s="9"/>
      <c r="BX2141" s="9" t="str">
        <f t="shared" si="3475"/>
        <v/>
      </c>
      <c r="BY2141" s="9"/>
      <c r="BZ2141" s="9" t="str">
        <f t="shared" si="3476"/>
        <v/>
      </c>
      <c r="CA2141" s="9"/>
      <c r="CB2141" s="9"/>
      <c r="CC2141" s="9"/>
      <c r="CD2141" s="9" t="str">
        <f t="shared" si="3477"/>
        <v/>
      </c>
      <c r="CE2141" s="10" t="str">
        <f t="shared" si="3478"/>
        <v/>
      </c>
      <c r="CF2141" s="7"/>
      <c r="CH2141" s="15"/>
      <c r="CI2141" s="9"/>
      <c r="CJ2141" s="9" t="str">
        <f t="shared" si="3479"/>
        <v/>
      </c>
      <c r="CK2141" s="9"/>
      <c r="CL2141" s="9" t="str">
        <f t="shared" si="3480"/>
        <v/>
      </c>
      <c r="CM2141" s="9"/>
      <c r="CN2141" s="9" t="str">
        <f t="shared" si="3481"/>
        <v/>
      </c>
      <c r="CO2141" s="9"/>
      <c r="CP2141" s="9"/>
      <c r="CQ2141" s="9"/>
      <c r="CR2141" s="9" t="str">
        <f t="shared" si="3484"/>
        <v/>
      </c>
      <c r="CS2141" s="10" t="str">
        <f t="shared" si="3485"/>
        <v/>
      </c>
      <c r="CT2141" s="7"/>
    </row>
    <row r="2142" spans="1:98" ht="15" customHeight="1">
      <c r="A2142" s="250"/>
      <c r="B2142" s="250"/>
      <c r="C2142" s="13"/>
      <c r="D2142" s="250"/>
      <c r="E2142" s="250"/>
      <c r="G2142" s="14"/>
      <c r="H2142" s="250"/>
      <c r="I2142" s="250"/>
      <c r="J2142" s="33"/>
      <c r="K2142" s="250"/>
      <c r="L2142" s="250"/>
      <c r="M2142" s="250"/>
      <c r="N2142" s="250"/>
      <c r="O2142" s="250"/>
      <c r="P2142" s="250"/>
      <c r="Q2142" s="13"/>
      <c r="R2142" s="250"/>
      <c r="S2142" s="250"/>
      <c r="U2142" s="14"/>
      <c r="V2142" s="250"/>
      <c r="W2142" s="250"/>
      <c r="X2142" s="33"/>
      <c r="Y2142" s="250"/>
      <c r="Z2142" s="250"/>
      <c r="AA2142" s="250"/>
      <c r="AC2142" s="277"/>
      <c r="AD2142" s="250"/>
      <c r="AE2142" s="13"/>
      <c r="AF2142" s="250"/>
      <c r="AG2142" s="250"/>
      <c r="AI2142" s="14"/>
      <c r="AJ2142" s="250"/>
      <c r="AK2142" s="250"/>
      <c r="AL2142" s="33"/>
      <c r="AM2142" s="250"/>
      <c r="AN2142" s="250"/>
      <c r="AO2142" s="250"/>
      <c r="AP2142" s="250"/>
      <c r="AQ2142" s="250"/>
      <c r="AR2142" s="15"/>
      <c r="AS2142" s="9"/>
      <c r="AT2142" s="9" t="str">
        <f t="shared" si="3464"/>
        <v/>
      </c>
      <c r="AU2142" s="9"/>
      <c r="AV2142" s="9" t="str">
        <f t="shared" si="3465"/>
        <v/>
      </c>
      <c r="AW2142" s="9"/>
      <c r="AX2142" s="9" t="str">
        <f t="shared" si="3466"/>
        <v/>
      </c>
      <c r="AY2142" s="9"/>
      <c r="AZ2142" s="62"/>
      <c r="BA2142" s="9"/>
      <c r="BB2142" s="9" t="str">
        <f t="shared" si="3467"/>
        <v/>
      </c>
      <c r="BC2142" s="10" t="str">
        <f t="shared" si="3468"/>
        <v/>
      </c>
      <c r="BD2142" s="7"/>
      <c r="BE2142" s="250"/>
      <c r="BF2142" s="15"/>
      <c r="BG2142" s="9"/>
      <c r="BH2142" s="9" t="str">
        <f t="shared" si="3469"/>
        <v/>
      </c>
      <c r="BI2142" s="73"/>
      <c r="BJ2142" s="9" t="str">
        <f t="shared" si="3470"/>
        <v/>
      </c>
      <c r="BK2142" s="9"/>
      <c r="BL2142" s="9" t="str">
        <f t="shared" si="3471"/>
        <v/>
      </c>
      <c r="BM2142" s="9"/>
      <c r="BN2142" s="9"/>
      <c r="BO2142" s="9" t="str">
        <f t="shared" si="3472"/>
        <v/>
      </c>
      <c r="BP2142" s="10" t="str">
        <f t="shared" si="3473"/>
        <v/>
      </c>
      <c r="BQ2142" s="7"/>
      <c r="BS2142" s="250"/>
      <c r="BT2142" s="15"/>
      <c r="BU2142" s="9"/>
      <c r="BV2142" s="9" t="str">
        <f t="shared" si="3474"/>
        <v/>
      </c>
      <c r="BW2142" s="9"/>
      <c r="BX2142" s="9" t="str">
        <f t="shared" si="3475"/>
        <v/>
      </c>
      <c r="BY2142" s="9"/>
      <c r="BZ2142" s="9" t="str">
        <f t="shared" si="3476"/>
        <v/>
      </c>
      <c r="CA2142" s="9"/>
      <c r="CB2142" s="9"/>
      <c r="CC2142" s="9"/>
      <c r="CD2142" s="9" t="str">
        <f t="shared" si="3477"/>
        <v/>
      </c>
      <c r="CE2142" s="10" t="str">
        <f t="shared" si="3478"/>
        <v/>
      </c>
      <c r="CF2142" s="7"/>
      <c r="CH2142" s="15"/>
      <c r="CI2142" s="9"/>
      <c r="CJ2142" s="9" t="str">
        <f t="shared" si="3479"/>
        <v/>
      </c>
      <c r="CK2142" s="9"/>
      <c r="CL2142" s="9" t="str">
        <f t="shared" si="3480"/>
        <v/>
      </c>
      <c r="CM2142" s="9"/>
      <c r="CN2142" s="9" t="str">
        <f t="shared" si="3481"/>
        <v/>
      </c>
      <c r="CO2142" s="9"/>
      <c r="CP2142" s="9"/>
      <c r="CQ2142" s="9"/>
      <c r="CR2142" s="9" t="str">
        <f t="shared" si="3484"/>
        <v/>
      </c>
      <c r="CS2142" s="10" t="str">
        <f t="shared" si="3485"/>
        <v/>
      </c>
      <c r="CT2142" s="7"/>
    </row>
    <row r="2143" spans="1:98" ht="15" customHeight="1">
      <c r="A2143" s="250"/>
      <c r="B2143" s="250"/>
      <c r="C2143" s="13"/>
      <c r="D2143" s="250"/>
      <c r="E2143" s="250"/>
      <c r="G2143" s="14"/>
      <c r="H2143" s="250"/>
      <c r="I2143" s="250"/>
      <c r="J2143" s="33"/>
      <c r="K2143" s="250"/>
      <c r="L2143" s="250"/>
      <c r="M2143" s="250"/>
      <c r="N2143" s="250"/>
      <c r="O2143" s="250"/>
      <c r="P2143" s="250"/>
      <c r="Q2143" s="13"/>
      <c r="R2143" s="250"/>
      <c r="S2143" s="250"/>
      <c r="U2143" s="14"/>
      <c r="V2143" s="250"/>
      <c r="W2143" s="250"/>
      <c r="X2143" s="33"/>
      <c r="Y2143" s="250"/>
      <c r="Z2143" s="250"/>
      <c r="AA2143" s="250"/>
      <c r="AC2143" s="277"/>
      <c r="AD2143" s="250"/>
      <c r="AE2143" s="13"/>
      <c r="AF2143" s="250"/>
      <c r="AG2143" s="250"/>
      <c r="AI2143" s="14"/>
      <c r="AJ2143" s="250"/>
      <c r="AK2143" s="250"/>
      <c r="AL2143" s="33"/>
      <c r="AM2143" s="250"/>
      <c r="AN2143" s="250"/>
      <c r="AO2143" s="250"/>
      <c r="AP2143" s="250"/>
      <c r="AQ2143" s="250"/>
      <c r="AR2143" s="15"/>
      <c r="AS2143" s="9"/>
      <c r="AT2143" s="9" t="str">
        <f t="shared" si="3464"/>
        <v/>
      </c>
      <c r="AU2143" s="9"/>
      <c r="AV2143" s="9" t="str">
        <f t="shared" si="3465"/>
        <v/>
      </c>
      <c r="AW2143" s="9"/>
      <c r="AX2143" s="9" t="str">
        <f t="shared" si="3466"/>
        <v/>
      </c>
      <c r="AY2143" s="9"/>
      <c r="AZ2143" s="62"/>
      <c r="BA2143" s="9"/>
      <c r="BB2143" s="9" t="str">
        <f t="shared" si="3467"/>
        <v/>
      </c>
      <c r="BC2143" s="10" t="str">
        <f t="shared" si="3468"/>
        <v/>
      </c>
      <c r="BD2143" s="7"/>
      <c r="BE2143" s="250"/>
      <c r="BF2143" s="15"/>
      <c r="BG2143" s="9"/>
      <c r="BH2143" s="9" t="str">
        <f t="shared" si="3469"/>
        <v/>
      </c>
      <c r="BI2143" s="73"/>
      <c r="BJ2143" s="9" t="str">
        <f t="shared" si="3470"/>
        <v/>
      </c>
      <c r="BK2143" s="9"/>
      <c r="BL2143" s="9" t="str">
        <f t="shared" si="3471"/>
        <v/>
      </c>
      <c r="BM2143" s="9"/>
      <c r="BN2143" s="9"/>
      <c r="BO2143" s="9" t="str">
        <f t="shared" si="3472"/>
        <v/>
      </c>
      <c r="BP2143" s="10" t="str">
        <f t="shared" si="3473"/>
        <v/>
      </c>
      <c r="BQ2143" s="7"/>
      <c r="BS2143" s="250"/>
      <c r="BT2143" s="15"/>
      <c r="BU2143" s="9"/>
      <c r="BV2143" s="9" t="str">
        <f t="shared" si="3474"/>
        <v/>
      </c>
      <c r="BW2143" s="9"/>
      <c r="BX2143" s="9" t="str">
        <f t="shared" si="3475"/>
        <v/>
      </c>
      <c r="BY2143" s="9"/>
      <c r="BZ2143" s="9" t="str">
        <f t="shared" si="3476"/>
        <v/>
      </c>
      <c r="CA2143" s="9"/>
      <c r="CB2143" s="9"/>
      <c r="CC2143" s="9"/>
      <c r="CD2143" s="9" t="str">
        <f t="shared" si="3477"/>
        <v/>
      </c>
      <c r="CE2143" s="10" t="str">
        <f t="shared" si="3478"/>
        <v/>
      </c>
      <c r="CF2143" s="7"/>
      <c r="CH2143" s="15"/>
      <c r="CI2143" s="9"/>
      <c r="CJ2143" s="9" t="str">
        <f t="shared" si="3479"/>
        <v/>
      </c>
      <c r="CK2143" s="9"/>
      <c r="CL2143" s="9" t="str">
        <f t="shared" si="3480"/>
        <v/>
      </c>
      <c r="CM2143" s="9"/>
      <c r="CN2143" s="9" t="str">
        <f t="shared" si="3481"/>
        <v/>
      </c>
      <c r="CO2143" s="9"/>
      <c r="CP2143" s="9"/>
      <c r="CQ2143" s="9"/>
      <c r="CR2143" s="9" t="str">
        <f t="shared" si="3484"/>
        <v/>
      </c>
      <c r="CS2143" s="10" t="str">
        <f t="shared" si="3485"/>
        <v/>
      </c>
      <c r="CT2143" s="7"/>
    </row>
    <row r="2144" spans="1:98" ht="15" customHeight="1">
      <c r="A2144" s="250"/>
      <c r="B2144" s="250"/>
      <c r="C2144" s="13"/>
      <c r="D2144" s="250"/>
      <c r="E2144" s="250"/>
      <c r="G2144" s="14"/>
      <c r="H2144" s="250"/>
      <c r="I2144" s="250"/>
      <c r="J2144" s="33"/>
      <c r="K2144" s="250"/>
      <c r="L2144" s="250"/>
      <c r="M2144" s="250"/>
      <c r="N2144" s="250"/>
      <c r="O2144" s="250"/>
      <c r="P2144" s="250"/>
      <c r="Q2144" s="13"/>
      <c r="R2144" s="250"/>
      <c r="S2144" s="250"/>
      <c r="U2144" s="14"/>
      <c r="V2144" s="250"/>
      <c r="W2144" s="250"/>
      <c r="X2144" s="33"/>
      <c r="Y2144" s="250"/>
      <c r="Z2144" s="250"/>
      <c r="AA2144" s="250"/>
      <c r="AC2144" s="277"/>
      <c r="AD2144" s="250"/>
      <c r="AE2144" s="13"/>
      <c r="AF2144" s="250"/>
      <c r="AG2144" s="250"/>
      <c r="AI2144" s="14"/>
      <c r="AJ2144" s="250"/>
      <c r="AK2144" s="250"/>
      <c r="AL2144" s="33"/>
      <c r="AM2144" s="250"/>
      <c r="AN2144" s="250"/>
      <c r="AO2144" s="250"/>
      <c r="AP2144" s="250"/>
      <c r="AQ2144" s="250"/>
      <c r="AR2144" s="15"/>
      <c r="AS2144" s="9"/>
      <c r="AT2144" s="9" t="str">
        <f t="shared" si="3464"/>
        <v/>
      </c>
      <c r="AU2144" s="9"/>
      <c r="AV2144" s="9" t="str">
        <f t="shared" si="3465"/>
        <v/>
      </c>
      <c r="AW2144" s="9"/>
      <c r="AX2144" s="9" t="str">
        <f t="shared" si="3466"/>
        <v/>
      </c>
      <c r="AY2144" s="9"/>
      <c r="AZ2144" s="62"/>
      <c r="BA2144" s="9"/>
      <c r="BB2144" s="9" t="str">
        <f t="shared" si="3467"/>
        <v/>
      </c>
      <c r="BC2144" s="10" t="str">
        <f t="shared" si="3468"/>
        <v/>
      </c>
      <c r="BD2144" s="7"/>
      <c r="BE2144" s="250"/>
      <c r="BF2144" s="15"/>
      <c r="BG2144" s="9"/>
      <c r="BH2144" s="9" t="str">
        <f t="shared" si="3469"/>
        <v/>
      </c>
      <c r="BI2144" s="73"/>
      <c r="BJ2144" s="9" t="str">
        <f t="shared" si="3470"/>
        <v/>
      </c>
      <c r="BK2144" s="9"/>
      <c r="BL2144" s="9" t="str">
        <f t="shared" si="3471"/>
        <v/>
      </c>
      <c r="BM2144" s="9"/>
      <c r="BN2144" s="9"/>
      <c r="BO2144" s="9" t="str">
        <f t="shared" si="3472"/>
        <v/>
      </c>
      <c r="BP2144" s="10" t="str">
        <f t="shared" si="3473"/>
        <v/>
      </c>
      <c r="BQ2144" s="7"/>
      <c r="BS2144" s="250"/>
      <c r="BT2144" s="15"/>
      <c r="BU2144" s="9"/>
      <c r="BV2144" s="9" t="str">
        <f t="shared" si="3474"/>
        <v/>
      </c>
      <c r="BW2144" s="9"/>
      <c r="BX2144" s="9" t="str">
        <f t="shared" si="3475"/>
        <v/>
      </c>
      <c r="BY2144" s="9"/>
      <c r="BZ2144" s="9" t="str">
        <f t="shared" si="3476"/>
        <v/>
      </c>
      <c r="CA2144" s="9"/>
      <c r="CB2144" s="9"/>
      <c r="CC2144" s="9"/>
      <c r="CD2144" s="9" t="str">
        <f t="shared" si="3477"/>
        <v/>
      </c>
      <c r="CE2144" s="10" t="str">
        <f t="shared" si="3478"/>
        <v/>
      </c>
      <c r="CF2144" s="7"/>
      <c r="CH2144" s="15"/>
      <c r="CI2144" s="9"/>
      <c r="CJ2144" s="9" t="str">
        <f t="shared" si="3479"/>
        <v/>
      </c>
      <c r="CK2144" s="9"/>
      <c r="CL2144" s="9" t="str">
        <f t="shared" si="3480"/>
        <v/>
      </c>
      <c r="CM2144" s="9"/>
      <c r="CN2144" s="9" t="str">
        <f t="shared" si="3481"/>
        <v/>
      </c>
      <c r="CO2144" s="9"/>
      <c r="CP2144" s="9"/>
      <c r="CQ2144" s="9"/>
      <c r="CR2144" s="9" t="str">
        <f t="shared" si="3484"/>
        <v/>
      </c>
      <c r="CS2144" s="10" t="str">
        <f t="shared" si="3485"/>
        <v/>
      </c>
      <c r="CT2144" s="7"/>
    </row>
    <row r="2145" spans="1:113" ht="15" customHeight="1">
      <c r="A2145" s="250"/>
      <c r="B2145" s="250"/>
      <c r="C2145" s="13"/>
      <c r="D2145" s="250"/>
      <c r="E2145" s="250"/>
      <c r="G2145" s="14"/>
      <c r="H2145" s="250"/>
      <c r="I2145" s="250"/>
      <c r="J2145" s="33"/>
      <c r="K2145" s="250"/>
      <c r="L2145" s="250"/>
      <c r="M2145" s="250"/>
      <c r="N2145" s="250"/>
      <c r="O2145" s="250"/>
      <c r="P2145" s="250"/>
      <c r="Q2145" s="13"/>
      <c r="R2145" s="250"/>
      <c r="S2145" s="250"/>
      <c r="U2145" s="14"/>
      <c r="V2145" s="250"/>
      <c r="W2145" s="250"/>
      <c r="X2145" s="33"/>
      <c r="Y2145" s="250"/>
      <c r="Z2145" s="250"/>
      <c r="AA2145" s="250"/>
      <c r="AC2145" s="277"/>
      <c r="AD2145" s="250"/>
      <c r="AE2145" s="13"/>
      <c r="AF2145" s="250"/>
      <c r="AG2145" s="250"/>
      <c r="AI2145" s="14"/>
      <c r="AJ2145" s="250"/>
      <c r="AK2145" s="250"/>
      <c r="AL2145" s="33"/>
      <c r="AM2145" s="250"/>
      <c r="AN2145" s="250"/>
      <c r="AO2145" s="250"/>
      <c r="AP2145" s="250"/>
      <c r="AQ2145" s="250"/>
      <c r="AR2145" s="15"/>
      <c r="AS2145" s="9"/>
      <c r="AT2145" s="9" t="str">
        <f t="shared" si="3464"/>
        <v/>
      </c>
      <c r="AU2145" s="9"/>
      <c r="AV2145" s="9" t="str">
        <f t="shared" si="3465"/>
        <v/>
      </c>
      <c r="AW2145" s="9"/>
      <c r="AX2145" s="9" t="str">
        <f t="shared" si="3466"/>
        <v/>
      </c>
      <c r="AY2145" s="9"/>
      <c r="AZ2145" s="62"/>
      <c r="BA2145" s="9"/>
      <c r="BB2145" s="9" t="str">
        <f t="shared" si="3467"/>
        <v/>
      </c>
      <c r="BC2145" s="10" t="str">
        <f t="shared" si="3468"/>
        <v/>
      </c>
      <c r="BD2145" s="7"/>
      <c r="BE2145" s="250"/>
      <c r="BF2145" s="15"/>
      <c r="BG2145" s="9"/>
      <c r="BH2145" s="9" t="str">
        <f t="shared" si="3469"/>
        <v/>
      </c>
      <c r="BI2145" s="73"/>
      <c r="BJ2145" s="9" t="str">
        <f t="shared" si="3470"/>
        <v/>
      </c>
      <c r="BK2145" s="9"/>
      <c r="BL2145" s="9" t="str">
        <f t="shared" si="3471"/>
        <v/>
      </c>
      <c r="BM2145" s="9"/>
      <c r="BN2145" s="9"/>
      <c r="BO2145" s="9" t="str">
        <f t="shared" si="3472"/>
        <v/>
      </c>
      <c r="BP2145" s="10" t="str">
        <f t="shared" si="3473"/>
        <v/>
      </c>
      <c r="BQ2145" s="7"/>
      <c r="BS2145" s="250"/>
      <c r="BT2145" s="15"/>
      <c r="BU2145" s="9"/>
      <c r="BV2145" s="9" t="str">
        <f t="shared" si="3474"/>
        <v/>
      </c>
      <c r="BW2145" s="9"/>
      <c r="BX2145" s="9" t="str">
        <f t="shared" si="3475"/>
        <v/>
      </c>
      <c r="BY2145" s="9"/>
      <c r="BZ2145" s="9" t="str">
        <f t="shared" si="3476"/>
        <v/>
      </c>
      <c r="CA2145" s="9"/>
      <c r="CB2145" s="9"/>
      <c r="CC2145" s="9"/>
      <c r="CD2145" s="9" t="str">
        <f t="shared" si="3477"/>
        <v/>
      </c>
      <c r="CE2145" s="10" t="str">
        <f t="shared" si="3478"/>
        <v/>
      </c>
      <c r="CF2145" s="7"/>
      <c r="CH2145" s="15"/>
      <c r="CI2145" s="9"/>
      <c r="CJ2145" s="9" t="str">
        <f t="shared" si="3479"/>
        <v/>
      </c>
      <c r="CK2145" s="9"/>
      <c r="CL2145" s="9" t="str">
        <f t="shared" si="3480"/>
        <v/>
      </c>
      <c r="CM2145" s="9"/>
      <c r="CN2145" s="9" t="str">
        <f t="shared" si="3481"/>
        <v/>
      </c>
      <c r="CO2145" s="9"/>
      <c r="CP2145" s="9"/>
      <c r="CQ2145" s="9"/>
      <c r="CR2145" s="9" t="str">
        <f t="shared" si="3484"/>
        <v/>
      </c>
      <c r="CS2145" s="10" t="str">
        <f t="shared" si="3485"/>
        <v/>
      </c>
      <c r="CT2145" s="7"/>
    </row>
    <row r="2146" spans="1:113" ht="15" customHeight="1">
      <c r="A2146" s="250"/>
      <c r="B2146" s="250"/>
      <c r="C2146" s="13"/>
      <c r="D2146" s="250"/>
      <c r="E2146" s="250"/>
      <c r="G2146" s="14"/>
      <c r="H2146" s="250"/>
      <c r="I2146" s="250"/>
      <c r="J2146" s="33"/>
      <c r="K2146" s="250"/>
      <c r="L2146" s="250"/>
      <c r="M2146" s="250"/>
      <c r="N2146" s="250"/>
      <c r="O2146" s="250"/>
      <c r="P2146" s="250"/>
      <c r="Q2146" s="13"/>
      <c r="R2146" s="250"/>
      <c r="S2146" s="250"/>
      <c r="U2146" s="14"/>
      <c r="V2146" s="250"/>
      <c r="W2146" s="250"/>
      <c r="X2146" s="33"/>
      <c r="Y2146" s="250"/>
      <c r="Z2146" s="250"/>
      <c r="AA2146" s="250"/>
      <c r="AC2146" s="277"/>
      <c r="AD2146" s="250"/>
      <c r="AE2146" s="13"/>
      <c r="AF2146" s="250"/>
      <c r="AG2146" s="250"/>
      <c r="AI2146" s="14"/>
      <c r="AJ2146" s="250"/>
      <c r="AK2146" s="250"/>
      <c r="AL2146" s="33"/>
      <c r="AM2146" s="250"/>
      <c r="AN2146" s="250"/>
      <c r="AO2146" s="250"/>
      <c r="AP2146" s="250"/>
      <c r="AQ2146" s="250"/>
      <c r="AR2146" s="15"/>
      <c r="AS2146" s="9"/>
      <c r="AT2146" s="9" t="str">
        <f t="shared" si="3464"/>
        <v/>
      </c>
      <c r="AU2146" s="9"/>
      <c r="AV2146" s="9" t="str">
        <f t="shared" si="3465"/>
        <v/>
      </c>
      <c r="AW2146" s="9"/>
      <c r="AX2146" s="9" t="str">
        <f t="shared" si="3466"/>
        <v/>
      </c>
      <c r="AY2146" s="9"/>
      <c r="AZ2146" s="62"/>
      <c r="BA2146" s="9"/>
      <c r="BB2146" s="9" t="str">
        <f t="shared" si="3467"/>
        <v/>
      </c>
      <c r="BC2146" s="10" t="str">
        <f t="shared" si="3468"/>
        <v/>
      </c>
      <c r="BD2146" s="7"/>
      <c r="BE2146" s="250"/>
      <c r="BF2146" s="15"/>
      <c r="BG2146" s="9"/>
      <c r="BH2146" s="9" t="str">
        <f t="shared" si="3469"/>
        <v/>
      </c>
      <c r="BI2146" s="73"/>
      <c r="BJ2146" s="9" t="str">
        <f t="shared" si="3470"/>
        <v/>
      </c>
      <c r="BK2146" s="9"/>
      <c r="BL2146" s="9" t="str">
        <f t="shared" si="3471"/>
        <v/>
      </c>
      <c r="BM2146" s="9"/>
      <c r="BN2146" s="9"/>
      <c r="BO2146" s="9" t="str">
        <f t="shared" si="3472"/>
        <v/>
      </c>
      <c r="BP2146" s="10" t="str">
        <f t="shared" si="3473"/>
        <v/>
      </c>
      <c r="BQ2146" s="7"/>
      <c r="BS2146" s="250"/>
      <c r="BT2146" s="15"/>
      <c r="BU2146" s="9"/>
      <c r="BV2146" s="9" t="str">
        <f t="shared" si="3474"/>
        <v/>
      </c>
      <c r="BW2146" s="9"/>
      <c r="BX2146" s="9" t="str">
        <f t="shared" si="3475"/>
        <v/>
      </c>
      <c r="BY2146" s="9"/>
      <c r="BZ2146" s="9" t="str">
        <f t="shared" si="3476"/>
        <v/>
      </c>
      <c r="CA2146" s="9"/>
      <c r="CB2146" s="9"/>
      <c r="CC2146" s="9"/>
      <c r="CD2146" s="9" t="str">
        <f t="shared" si="3477"/>
        <v/>
      </c>
      <c r="CE2146" s="10" t="str">
        <f t="shared" si="3478"/>
        <v/>
      </c>
      <c r="CF2146" s="7"/>
      <c r="CH2146" s="15"/>
      <c r="CI2146" s="9"/>
      <c r="CJ2146" s="9" t="str">
        <f t="shared" si="3479"/>
        <v/>
      </c>
      <c r="CK2146" s="9"/>
      <c r="CL2146" s="9" t="str">
        <f t="shared" si="3480"/>
        <v/>
      </c>
      <c r="CM2146" s="9"/>
      <c r="CN2146" s="9" t="str">
        <f t="shared" si="3481"/>
        <v/>
      </c>
      <c r="CO2146" s="9"/>
      <c r="CP2146" s="9"/>
      <c r="CQ2146" s="9"/>
      <c r="CR2146" s="9" t="str">
        <f t="shared" si="3484"/>
        <v/>
      </c>
      <c r="CS2146" s="10" t="str">
        <f t="shared" si="3485"/>
        <v/>
      </c>
      <c r="CT2146" s="7"/>
    </row>
    <row r="2147" spans="1:113" ht="15" customHeight="1">
      <c r="A2147" s="250"/>
      <c r="B2147" s="250"/>
      <c r="C2147" s="13"/>
      <c r="D2147" s="250"/>
      <c r="E2147" s="250"/>
      <c r="G2147" s="14"/>
      <c r="H2147" s="250"/>
      <c r="I2147" s="250"/>
      <c r="J2147" s="33"/>
      <c r="K2147" s="250"/>
      <c r="L2147" s="250"/>
      <c r="M2147" s="250"/>
      <c r="N2147" s="250"/>
      <c r="O2147" s="250"/>
      <c r="P2147" s="250"/>
      <c r="Q2147" s="13"/>
      <c r="R2147" s="250"/>
      <c r="S2147" s="250"/>
      <c r="U2147" s="14"/>
      <c r="V2147" s="250"/>
      <c r="W2147" s="250"/>
      <c r="X2147" s="33"/>
      <c r="Y2147" s="250"/>
      <c r="Z2147" s="250"/>
      <c r="AA2147" s="250"/>
      <c r="AC2147" s="277"/>
      <c r="AD2147" s="250"/>
      <c r="AE2147" s="13"/>
      <c r="AF2147" s="250"/>
      <c r="AG2147" s="250"/>
      <c r="AI2147" s="14"/>
      <c r="AJ2147" s="250"/>
      <c r="AK2147" s="250"/>
      <c r="AL2147" s="33"/>
      <c r="AM2147" s="250"/>
      <c r="AN2147" s="250"/>
      <c r="AO2147" s="250"/>
      <c r="AP2147" s="250"/>
      <c r="AQ2147" s="250"/>
      <c r="AR2147" s="15"/>
      <c r="AS2147" s="9"/>
      <c r="AT2147" s="9" t="str">
        <f t="shared" si="3464"/>
        <v/>
      </c>
      <c r="AU2147" s="9"/>
      <c r="AV2147" s="9" t="str">
        <f t="shared" si="3465"/>
        <v/>
      </c>
      <c r="AW2147" s="9"/>
      <c r="AX2147" s="9" t="str">
        <f t="shared" si="3466"/>
        <v/>
      </c>
      <c r="AY2147" s="9"/>
      <c r="AZ2147" s="62"/>
      <c r="BA2147" s="9"/>
      <c r="BB2147" s="9" t="str">
        <f t="shared" si="3467"/>
        <v/>
      </c>
      <c r="BC2147" s="10" t="str">
        <f t="shared" si="3468"/>
        <v/>
      </c>
      <c r="BD2147" s="7"/>
      <c r="BE2147" s="250"/>
      <c r="BF2147" s="15"/>
      <c r="BG2147" s="9"/>
      <c r="BH2147" s="9" t="str">
        <f t="shared" si="3469"/>
        <v/>
      </c>
      <c r="BI2147" s="73"/>
      <c r="BJ2147" s="9" t="str">
        <f t="shared" si="3470"/>
        <v/>
      </c>
      <c r="BK2147" s="9"/>
      <c r="BL2147" s="9" t="str">
        <f t="shared" si="3471"/>
        <v/>
      </c>
      <c r="BM2147" s="9"/>
      <c r="BN2147" s="9"/>
      <c r="BO2147" s="9" t="str">
        <f t="shared" si="3472"/>
        <v/>
      </c>
      <c r="BP2147" s="10" t="str">
        <f t="shared" si="3473"/>
        <v/>
      </c>
      <c r="BQ2147" s="7"/>
      <c r="BS2147" s="250"/>
      <c r="BT2147" s="15"/>
      <c r="BU2147" s="9"/>
      <c r="BV2147" s="9" t="str">
        <f t="shared" si="3474"/>
        <v/>
      </c>
      <c r="BW2147" s="9"/>
      <c r="BX2147" s="9" t="str">
        <f t="shared" si="3475"/>
        <v/>
      </c>
      <c r="BY2147" s="9"/>
      <c r="BZ2147" s="9" t="str">
        <f t="shared" si="3476"/>
        <v/>
      </c>
      <c r="CA2147" s="9"/>
      <c r="CB2147" s="9"/>
      <c r="CC2147" s="9"/>
      <c r="CD2147" s="9" t="str">
        <f t="shared" si="3477"/>
        <v/>
      </c>
      <c r="CE2147" s="10" t="str">
        <f t="shared" si="3478"/>
        <v/>
      </c>
      <c r="CF2147" s="7"/>
      <c r="CH2147" s="15"/>
      <c r="CI2147" s="9"/>
      <c r="CJ2147" s="9" t="str">
        <f t="shared" si="3479"/>
        <v/>
      </c>
      <c r="CK2147" s="9"/>
      <c r="CL2147" s="9" t="str">
        <f t="shared" si="3480"/>
        <v/>
      </c>
      <c r="CM2147" s="9"/>
      <c r="CN2147" s="9" t="str">
        <f t="shared" si="3481"/>
        <v/>
      </c>
      <c r="CO2147" s="9"/>
      <c r="CP2147" s="9"/>
      <c r="CQ2147" s="9"/>
      <c r="CR2147" s="9" t="str">
        <f t="shared" si="3484"/>
        <v/>
      </c>
      <c r="CS2147" s="10" t="str">
        <f t="shared" si="3485"/>
        <v/>
      </c>
      <c r="CT2147" s="7"/>
    </row>
    <row r="2148" spans="1:113" ht="15" customHeight="1">
      <c r="A2148" s="250"/>
      <c r="B2148" s="250"/>
      <c r="C2148" s="13"/>
      <c r="D2148" s="250"/>
      <c r="E2148" s="250"/>
      <c r="G2148" s="14"/>
      <c r="H2148" s="250"/>
      <c r="I2148" s="250"/>
      <c r="J2148" s="33"/>
      <c r="K2148" s="250"/>
      <c r="L2148" s="250"/>
      <c r="M2148" s="250"/>
      <c r="N2148" s="250"/>
      <c r="O2148" s="250"/>
      <c r="P2148" s="250"/>
      <c r="Q2148" s="13"/>
      <c r="R2148" s="250"/>
      <c r="S2148" s="250"/>
      <c r="U2148" s="14"/>
      <c r="V2148" s="250"/>
      <c r="W2148" s="250"/>
      <c r="X2148" s="33"/>
      <c r="Y2148" s="250"/>
      <c r="Z2148" s="250"/>
      <c r="AA2148" s="250"/>
      <c r="AC2148" s="277"/>
      <c r="AD2148" s="250"/>
      <c r="AE2148" s="13"/>
      <c r="AF2148" s="250"/>
      <c r="AG2148" s="250"/>
      <c r="AI2148" s="14"/>
      <c r="AJ2148" s="250"/>
      <c r="AK2148" s="250"/>
      <c r="AL2148" s="33"/>
      <c r="AM2148" s="250"/>
      <c r="AN2148" s="250"/>
      <c r="AO2148" s="250"/>
      <c r="AP2148" s="250"/>
      <c r="AQ2148" s="250"/>
      <c r="AR2148" s="15"/>
      <c r="AS2148" s="9"/>
      <c r="AT2148" s="9" t="str">
        <f>IF(AS2148="","",AS2148-#REF!)</f>
        <v/>
      </c>
      <c r="AU2148" s="9"/>
      <c r="AV2148" s="9" t="str">
        <f>IF(AU2148="","",AU2148-#REF!)</f>
        <v/>
      </c>
      <c r="AW2148" s="9"/>
      <c r="AX2148" s="9" t="str">
        <f>IF(AW2148="","",#REF!+#REF!-AW2148)</f>
        <v/>
      </c>
      <c r="AY2148" s="9"/>
      <c r="AZ2148" s="62"/>
      <c r="BA2148" s="9"/>
      <c r="BB2148" s="9" t="str">
        <f t="shared" si="3467"/>
        <v/>
      </c>
      <c r="BC2148" s="10" t="str">
        <f t="shared" si="3468"/>
        <v/>
      </c>
      <c r="BD2148" s="7"/>
      <c r="BE2148" s="250"/>
      <c r="BF2148" s="15"/>
      <c r="BG2148" s="9"/>
      <c r="BH2148" s="9" t="str">
        <f>IF(BG2148="","",BG2148-#REF!)</f>
        <v/>
      </c>
      <c r="BI2148" s="73"/>
      <c r="BJ2148" s="9" t="str">
        <f>IF(BI2148="","",BI2148-#REF!)</f>
        <v/>
      </c>
      <c r="BK2148" s="9"/>
      <c r="BL2148" s="9" t="str">
        <f>IF(BK2148="","",#REF!+#REF!-BK2148)</f>
        <v/>
      </c>
      <c r="BM2148" s="9"/>
      <c r="BN2148" s="9"/>
      <c r="BO2148" s="9" t="str">
        <f t="shared" si="3472"/>
        <v/>
      </c>
      <c r="BP2148" s="10" t="str">
        <f t="shared" si="3473"/>
        <v/>
      </c>
      <c r="BQ2148" s="7"/>
      <c r="BS2148" s="250"/>
      <c r="BT2148" s="15"/>
      <c r="BU2148" s="9"/>
      <c r="BV2148" s="9" t="str">
        <f>IF(BU2148="","",BU2148-#REF!)</f>
        <v/>
      </c>
      <c r="BW2148" s="9"/>
      <c r="BX2148" s="9" t="str">
        <f>IF(BW2148="","",BW2148-#REF!)</f>
        <v/>
      </c>
      <c r="BY2148" s="9"/>
      <c r="BZ2148" s="9" t="str">
        <f>IF(BY2148="","",#REF!+#REF!-BY2148)</f>
        <v/>
      </c>
      <c r="CA2148" s="9"/>
      <c r="CB2148" s="9"/>
      <c r="CC2148" s="9"/>
      <c r="CD2148" s="9" t="str">
        <f t="shared" si="3477"/>
        <v/>
      </c>
      <c r="CE2148" s="10" t="str">
        <f t="shared" si="3478"/>
        <v/>
      </c>
      <c r="CF2148" s="7"/>
      <c r="CH2148" s="15"/>
      <c r="CI2148" s="9"/>
      <c r="CJ2148" s="9" t="str">
        <f>IF(CI2148="","",CI2148-#REF!)</f>
        <v/>
      </c>
      <c r="CK2148" s="9"/>
      <c r="CL2148" s="9" t="str">
        <f>IF(CK2148="","",CK2148-#REF!)</f>
        <v/>
      </c>
      <c r="CM2148" s="9"/>
      <c r="CN2148" s="9" t="str">
        <f>IF(CM2148="","",#REF!+#REF!-CM2148)</f>
        <v/>
      </c>
      <c r="CO2148" s="9"/>
      <c r="CP2148" s="9"/>
      <c r="CQ2148" s="9"/>
      <c r="CR2148" s="9" t="str">
        <f t="shared" si="3484"/>
        <v/>
      </c>
      <c r="CS2148" s="10" t="str">
        <f t="shared" si="3485"/>
        <v/>
      </c>
      <c r="CT2148" s="7"/>
    </row>
    <row r="2149" spans="1:113" ht="15" customHeight="1">
      <c r="A2149" s="250"/>
      <c r="B2149" s="250"/>
      <c r="C2149" s="13"/>
      <c r="D2149" s="250"/>
      <c r="E2149" s="250"/>
      <c r="G2149" s="14"/>
      <c r="H2149" s="250"/>
      <c r="I2149" s="250"/>
      <c r="J2149" s="33"/>
      <c r="K2149" s="250"/>
      <c r="L2149" s="250"/>
      <c r="M2149" s="250"/>
      <c r="N2149" s="250"/>
      <c r="O2149" s="250"/>
      <c r="P2149" s="250"/>
      <c r="Q2149" s="13"/>
      <c r="R2149" s="250"/>
      <c r="S2149" s="250"/>
      <c r="U2149" s="14"/>
      <c r="V2149" s="250"/>
      <c r="W2149" s="250"/>
      <c r="X2149" s="33"/>
      <c r="Y2149" s="250"/>
      <c r="Z2149" s="250"/>
      <c r="AA2149" s="250"/>
      <c r="AC2149" s="277"/>
      <c r="AD2149" s="250"/>
      <c r="AE2149" s="13"/>
      <c r="AF2149" s="250"/>
      <c r="AG2149" s="250"/>
      <c r="AI2149" s="14"/>
      <c r="AJ2149" s="250"/>
      <c r="AK2149" s="250"/>
      <c r="AL2149" s="33"/>
      <c r="AM2149" s="250"/>
      <c r="AN2149" s="250"/>
      <c r="AO2149" s="250"/>
      <c r="AP2149" s="250"/>
      <c r="AQ2149" s="250"/>
      <c r="AR2149" s="15"/>
      <c r="AS2149" s="9"/>
      <c r="AT2149" s="9" t="str">
        <f t="shared" ref="AT2149:AT2151" si="3486">IF(AS2149="","",AS2149-AS2148)</f>
        <v/>
      </c>
      <c r="AU2149" s="9"/>
      <c r="AV2149" s="9" t="str">
        <f t="shared" ref="AV2149:AV2152" si="3487">IF(AU2149="","",AU2149-AU2148)</f>
        <v/>
      </c>
      <c r="AW2149" s="9"/>
      <c r="AX2149" s="9" t="str">
        <f t="shared" ref="AX2149:AX2152" si="3488">IF(AW2149="","",AW2148+AY2148-AW2149)</f>
        <v/>
      </c>
      <c r="AY2149" s="9"/>
      <c r="AZ2149" s="62"/>
      <c r="BA2149" s="9"/>
      <c r="BB2149" s="9" t="str">
        <f t="shared" si="3467"/>
        <v/>
      </c>
      <c r="BC2149" s="10" t="str">
        <f t="shared" si="3468"/>
        <v/>
      </c>
      <c r="BD2149" s="7"/>
      <c r="BE2149" s="250"/>
      <c r="BF2149" s="15"/>
      <c r="BG2149" s="9"/>
      <c r="BH2149" s="9" t="str">
        <f t="shared" ref="BH2149:BH2151" si="3489">IF(BG2149="","",BG2149-BG2148)</f>
        <v/>
      </c>
      <c r="BI2149" s="73"/>
      <c r="BJ2149" s="9" t="str">
        <f t="shared" ref="BJ2149:BJ2152" si="3490">IF(BI2149="","",BI2149-BI2148)</f>
        <v/>
      </c>
      <c r="BK2149" s="9"/>
      <c r="BL2149" s="9" t="str">
        <f t="shared" ref="BL2149:BL2152" si="3491">IF(BK2149="","",BK2148+BM2148-BK2149)</f>
        <v/>
      </c>
      <c r="BM2149" s="9"/>
      <c r="BN2149" s="9"/>
      <c r="BO2149" s="9" t="str">
        <f t="shared" si="3472"/>
        <v/>
      </c>
      <c r="BP2149" s="10" t="str">
        <f t="shared" si="3473"/>
        <v/>
      </c>
      <c r="BQ2149" s="7"/>
      <c r="BS2149" s="250"/>
      <c r="BT2149" s="15"/>
      <c r="BU2149" s="9"/>
      <c r="BV2149" s="9" t="str">
        <f t="shared" ref="BV2149:BV2151" si="3492">IF(BU2149="","",BU2149-BU2148)</f>
        <v/>
      </c>
      <c r="BW2149" s="9"/>
      <c r="BX2149" s="9" t="str">
        <f t="shared" ref="BX2149:BX2152" si="3493">IF(BW2149="","",BW2149-BW2148)</f>
        <v/>
      </c>
      <c r="BY2149" s="9"/>
      <c r="BZ2149" s="9" t="str">
        <f t="shared" ref="BZ2149:BZ2152" si="3494">IF(BY2149="","",BY2148+CA2148-BY2149)</f>
        <v/>
      </c>
      <c r="CA2149" s="9"/>
      <c r="CB2149" s="9"/>
      <c r="CC2149" s="9"/>
      <c r="CD2149" s="9" t="str">
        <f t="shared" si="3477"/>
        <v/>
      </c>
      <c r="CE2149" s="10" t="str">
        <f t="shared" si="3478"/>
        <v/>
      </c>
      <c r="CF2149" s="7"/>
      <c r="CH2149" s="15"/>
      <c r="CI2149" s="9"/>
      <c r="CJ2149" s="9" t="str">
        <f>IF(CI2149="","",CI2149-CI2148)</f>
        <v/>
      </c>
      <c r="CK2149" s="9"/>
      <c r="CL2149" s="9" t="str">
        <f>IF(CK2149="","",CK2149-CK2148)</f>
        <v/>
      </c>
      <c r="CM2149" s="9"/>
      <c r="CN2149" s="9" t="str">
        <f>IF(CM2149="","",CM2148+CO2148-CM2149)</f>
        <v/>
      </c>
      <c r="CO2149" s="9"/>
      <c r="CP2149" s="9"/>
      <c r="CQ2149" s="9"/>
      <c r="CR2149" s="9" t="str">
        <f t="shared" si="3484"/>
        <v/>
      </c>
      <c r="CS2149" s="10" t="str">
        <f t="shared" si="3485"/>
        <v/>
      </c>
      <c r="CT2149" s="7"/>
    </row>
    <row r="2150" spans="1:113" ht="15" customHeight="1">
      <c r="A2150" s="250"/>
      <c r="B2150" s="250"/>
      <c r="C2150" s="13"/>
      <c r="D2150" s="250"/>
      <c r="E2150" s="250"/>
      <c r="G2150" s="14"/>
      <c r="H2150" s="250"/>
      <c r="I2150" s="250"/>
      <c r="J2150" s="33"/>
      <c r="K2150" s="250"/>
      <c r="L2150" s="250"/>
      <c r="M2150" s="250"/>
      <c r="N2150" s="250"/>
      <c r="O2150" s="250"/>
      <c r="P2150" s="250"/>
      <c r="Q2150" s="13"/>
      <c r="R2150" s="250"/>
      <c r="S2150" s="250"/>
      <c r="U2150" s="14"/>
      <c r="V2150" s="250"/>
      <c r="W2150" s="250"/>
      <c r="X2150" s="33"/>
      <c r="Y2150" s="250"/>
      <c r="Z2150" s="250"/>
      <c r="AA2150" s="250"/>
      <c r="AC2150" s="277"/>
      <c r="AD2150" s="250"/>
      <c r="AE2150" s="13"/>
      <c r="AF2150" s="250"/>
      <c r="AG2150" s="250"/>
      <c r="AI2150" s="14"/>
      <c r="AJ2150" s="250"/>
      <c r="AK2150" s="250"/>
      <c r="AL2150" s="33"/>
      <c r="AM2150" s="250"/>
      <c r="AN2150" s="250"/>
      <c r="AO2150" s="250"/>
      <c r="AP2150" s="250"/>
      <c r="AQ2150" s="250"/>
      <c r="AR2150" s="15"/>
      <c r="AS2150" s="9"/>
      <c r="AT2150" s="9" t="str">
        <f t="shared" si="3486"/>
        <v/>
      </c>
      <c r="AU2150" s="9"/>
      <c r="AV2150" s="9" t="str">
        <f t="shared" si="3487"/>
        <v/>
      </c>
      <c r="AW2150" s="9"/>
      <c r="AX2150" s="9" t="str">
        <f t="shared" si="3488"/>
        <v/>
      </c>
      <c r="AY2150" s="9"/>
      <c r="AZ2150" s="62"/>
      <c r="BA2150" s="9"/>
      <c r="BB2150" s="9" t="str">
        <f t="shared" si="3467"/>
        <v/>
      </c>
      <c r="BC2150" s="10" t="str">
        <f t="shared" si="3468"/>
        <v/>
      </c>
      <c r="BD2150" s="7"/>
      <c r="BE2150" s="250"/>
      <c r="BF2150" s="15"/>
      <c r="BG2150" s="9"/>
      <c r="BH2150" s="9" t="str">
        <f t="shared" si="3489"/>
        <v/>
      </c>
      <c r="BI2150" s="73"/>
      <c r="BJ2150" s="9" t="str">
        <f t="shared" si="3490"/>
        <v/>
      </c>
      <c r="BK2150" s="9"/>
      <c r="BL2150" s="9" t="str">
        <f t="shared" si="3491"/>
        <v/>
      </c>
      <c r="BM2150" s="9"/>
      <c r="BN2150" s="9"/>
      <c r="BO2150" s="9" t="str">
        <f t="shared" si="3472"/>
        <v/>
      </c>
      <c r="BP2150" s="10" t="str">
        <f t="shared" si="3473"/>
        <v/>
      </c>
      <c r="BQ2150" s="7"/>
      <c r="BS2150" s="250"/>
      <c r="BT2150" s="15"/>
      <c r="BU2150" s="9"/>
      <c r="BV2150" s="9" t="str">
        <f t="shared" si="3492"/>
        <v/>
      </c>
      <c r="BW2150" s="9"/>
      <c r="BX2150" s="9" t="str">
        <f t="shared" si="3493"/>
        <v/>
      </c>
      <c r="BY2150" s="9"/>
      <c r="BZ2150" s="9" t="str">
        <f t="shared" si="3494"/>
        <v/>
      </c>
      <c r="CA2150" s="9"/>
      <c r="CB2150" s="9"/>
      <c r="CC2150" s="9"/>
      <c r="CD2150" s="9" t="str">
        <f t="shared" si="3477"/>
        <v/>
      </c>
      <c r="CE2150" s="10" t="str">
        <f t="shared" si="3478"/>
        <v/>
      </c>
      <c r="CF2150" s="7"/>
      <c r="CH2150" s="15"/>
      <c r="CI2150" s="9"/>
      <c r="CJ2150" s="9" t="str">
        <f>IF(CI2150="","",CI2150-CI2149)</f>
        <v/>
      </c>
      <c r="CK2150" s="9"/>
      <c r="CL2150" s="9" t="str">
        <f>IF(CK2150="","",CK2150-CK2149)</f>
        <v/>
      </c>
      <c r="CM2150" s="9"/>
      <c r="CN2150" s="9" t="str">
        <f>IF(CM2150="","",CM2149+CO2149-CM2150)</f>
        <v/>
      </c>
      <c r="CO2150" s="9"/>
      <c r="CP2150" s="9"/>
      <c r="CQ2150" s="9"/>
      <c r="CR2150" s="9" t="str">
        <f t="shared" si="3484"/>
        <v/>
      </c>
      <c r="CS2150" s="10" t="str">
        <f t="shared" si="3485"/>
        <v/>
      </c>
      <c r="CT2150" s="7"/>
    </row>
    <row r="2151" spans="1:113" ht="15" customHeight="1">
      <c r="A2151" s="250"/>
      <c r="B2151" s="250"/>
      <c r="C2151" s="13"/>
      <c r="D2151" s="250"/>
      <c r="E2151" s="250"/>
      <c r="G2151" s="14"/>
      <c r="H2151" s="250"/>
      <c r="I2151" s="250"/>
      <c r="J2151" s="33"/>
      <c r="K2151" s="250"/>
      <c r="L2151" s="250"/>
      <c r="M2151" s="250"/>
      <c r="N2151" s="250"/>
      <c r="O2151" s="250"/>
      <c r="P2151" s="250"/>
      <c r="Q2151" s="13"/>
      <c r="R2151" s="250"/>
      <c r="S2151" s="250"/>
      <c r="U2151" s="14"/>
      <c r="V2151" s="250"/>
      <c r="W2151" s="250"/>
      <c r="X2151" s="33"/>
      <c r="Y2151" s="250"/>
      <c r="Z2151" s="250"/>
      <c r="AA2151" s="250"/>
      <c r="AC2151" s="277"/>
      <c r="AD2151" s="250"/>
      <c r="AE2151" s="13"/>
      <c r="AF2151" s="250"/>
      <c r="AG2151" s="250"/>
      <c r="AI2151" s="14"/>
      <c r="AJ2151" s="250"/>
      <c r="AK2151" s="250"/>
      <c r="AL2151" s="33"/>
      <c r="AM2151" s="250"/>
      <c r="AN2151" s="250"/>
      <c r="AO2151" s="250"/>
      <c r="AP2151" s="250"/>
      <c r="AQ2151" s="250"/>
      <c r="AR2151" s="15"/>
      <c r="AS2151" s="9"/>
      <c r="AT2151" s="9" t="str">
        <f t="shared" si="3486"/>
        <v/>
      </c>
      <c r="AU2151" s="9"/>
      <c r="AV2151" s="9" t="str">
        <f t="shared" si="3487"/>
        <v/>
      </c>
      <c r="AW2151" s="9"/>
      <c r="AX2151" s="9" t="str">
        <f t="shared" si="3488"/>
        <v/>
      </c>
      <c r="AY2151" s="9"/>
      <c r="AZ2151" s="62"/>
      <c r="BA2151" s="9"/>
      <c r="BB2151" s="9" t="str">
        <f t="shared" si="3467"/>
        <v/>
      </c>
      <c r="BC2151" s="10" t="str">
        <f t="shared" si="3468"/>
        <v/>
      </c>
      <c r="BD2151" s="7"/>
      <c r="BE2151" s="250"/>
      <c r="BF2151" s="15"/>
      <c r="BG2151" s="9"/>
      <c r="BH2151" s="9" t="str">
        <f t="shared" si="3489"/>
        <v/>
      </c>
      <c r="BI2151" s="73"/>
      <c r="BJ2151" s="9" t="str">
        <f t="shared" si="3490"/>
        <v/>
      </c>
      <c r="BK2151" s="9"/>
      <c r="BL2151" s="9" t="str">
        <f t="shared" si="3491"/>
        <v/>
      </c>
      <c r="BM2151" s="9"/>
      <c r="BN2151" s="9"/>
      <c r="BO2151" s="9" t="str">
        <f t="shared" si="3472"/>
        <v/>
      </c>
      <c r="BP2151" s="10" t="str">
        <f t="shared" si="3473"/>
        <v/>
      </c>
      <c r="BQ2151" s="7"/>
      <c r="BS2151" s="250"/>
      <c r="BT2151" s="15"/>
      <c r="BU2151" s="9"/>
      <c r="BV2151" s="9" t="str">
        <f t="shared" si="3492"/>
        <v/>
      </c>
      <c r="BW2151" s="9"/>
      <c r="BX2151" s="9" t="str">
        <f t="shared" si="3493"/>
        <v/>
      </c>
      <c r="BY2151" s="9"/>
      <c r="BZ2151" s="9" t="str">
        <f t="shared" si="3494"/>
        <v/>
      </c>
      <c r="CA2151" s="9"/>
      <c r="CB2151" s="9"/>
      <c r="CC2151" s="9"/>
      <c r="CD2151" s="9" t="str">
        <f t="shared" si="3477"/>
        <v/>
      </c>
      <c r="CE2151" s="10" t="str">
        <f t="shared" si="3478"/>
        <v/>
      </c>
      <c r="CF2151" s="7"/>
      <c r="CH2151" s="15"/>
      <c r="CI2151" s="9"/>
      <c r="CJ2151" s="9" t="str">
        <f>IF(CI2151="","",CI2151-CI2150)</f>
        <v/>
      </c>
      <c r="CK2151" s="9"/>
      <c r="CL2151" s="9" t="str">
        <f>IF(CK2151="","",CK2151-CK2150)</f>
        <v/>
      </c>
      <c r="CM2151" s="9"/>
      <c r="CN2151" s="9" t="str">
        <f>IF(CM2151="","",CM2150+CO2150-CM2151)</f>
        <v/>
      </c>
      <c r="CO2151" s="9"/>
      <c r="CP2151" s="9"/>
      <c r="CQ2151" s="9"/>
      <c r="CR2151" s="9" t="str">
        <f t="shared" si="3484"/>
        <v/>
      </c>
      <c r="CS2151" s="10" t="str">
        <f t="shared" si="3485"/>
        <v/>
      </c>
      <c r="CT2151" s="7"/>
    </row>
    <row r="2152" spans="1:113" ht="15" customHeight="1">
      <c r="A2152" s="250"/>
      <c r="B2152" s="250"/>
      <c r="C2152" s="13"/>
      <c r="D2152" s="250"/>
      <c r="E2152" s="250"/>
      <c r="G2152" s="14"/>
      <c r="H2152" s="250"/>
      <c r="I2152" s="250"/>
      <c r="J2152" s="33"/>
      <c r="K2152" s="250"/>
      <c r="L2152" s="250"/>
      <c r="M2152" s="250"/>
      <c r="N2152" s="250"/>
      <c r="O2152" s="250"/>
      <c r="P2152" s="250"/>
      <c r="Q2152" s="13"/>
      <c r="R2152" s="250"/>
      <c r="S2152" s="250"/>
      <c r="U2152" s="14"/>
      <c r="V2152" s="250"/>
      <c r="W2152" s="250"/>
      <c r="X2152" s="33"/>
      <c r="Y2152" s="250"/>
      <c r="Z2152" s="250"/>
      <c r="AA2152" s="250"/>
      <c r="AC2152" s="277"/>
      <c r="AD2152" s="250"/>
      <c r="AE2152" s="13"/>
      <c r="AF2152" s="250"/>
      <c r="AG2152" s="250"/>
      <c r="AI2152" s="14"/>
      <c r="AJ2152" s="250"/>
      <c r="AK2152" s="250"/>
      <c r="AL2152" s="33"/>
      <c r="AM2152" s="250"/>
      <c r="AN2152" s="250"/>
      <c r="AO2152" s="250"/>
      <c r="AP2152" s="250"/>
      <c r="AQ2152" s="250"/>
      <c r="AR2152" s="15"/>
      <c r="AS2152" s="9"/>
      <c r="AT2152" s="9"/>
      <c r="AU2152" s="9"/>
      <c r="AV2152" s="9" t="str">
        <f t="shared" si="3487"/>
        <v/>
      </c>
      <c r="AW2152" s="9"/>
      <c r="AX2152" s="9" t="str">
        <f t="shared" si="3488"/>
        <v/>
      </c>
      <c r="AY2152" s="9"/>
      <c r="AZ2152" s="62"/>
      <c r="BA2152" s="9"/>
      <c r="BB2152" s="9" t="str">
        <f t="shared" si="3467"/>
        <v/>
      </c>
      <c r="BC2152" s="10" t="str">
        <f t="shared" si="3468"/>
        <v/>
      </c>
      <c r="BD2152" s="7"/>
      <c r="BE2152" s="250"/>
      <c r="BF2152" s="15"/>
      <c r="BG2152" s="9"/>
      <c r="BH2152" s="9"/>
      <c r="BI2152" s="73"/>
      <c r="BJ2152" s="9" t="str">
        <f t="shared" si="3490"/>
        <v/>
      </c>
      <c r="BK2152" s="9"/>
      <c r="BL2152" s="9" t="str">
        <f t="shared" si="3491"/>
        <v/>
      </c>
      <c r="BM2152" s="9"/>
      <c r="BN2152" s="9"/>
      <c r="BO2152" s="9" t="str">
        <f t="shared" si="3472"/>
        <v/>
      </c>
      <c r="BP2152" s="10" t="str">
        <f t="shared" si="3473"/>
        <v/>
      </c>
      <c r="BQ2152" s="7"/>
      <c r="BS2152" s="250"/>
      <c r="BT2152" s="15"/>
      <c r="BU2152" s="9"/>
      <c r="BV2152" s="9"/>
      <c r="BW2152" s="9"/>
      <c r="BX2152" s="9" t="str">
        <f t="shared" si="3493"/>
        <v/>
      </c>
      <c r="BY2152" s="9"/>
      <c r="BZ2152" s="9" t="str">
        <f t="shared" si="3494"/>
        <v/>
      </c>
      <c r="CA2152" s="9"/>
      <c r="CB2152" s="9"/>
      <c r="CC2152" s="9"/>
      <c r="CD2152" s="9" t="str">
        <f t="shared" si="3477"/>
        <v/>
      </c>
      <c r="CE2152" s="10" t="str">
        <f t="shared" si="3478"/>
        <v/>
      </c>
      <c r="CF2152" s="7"/>
      <c r="CH2152" s="15"/>
      <c r="CI2152" s="9"/>
      <c r="CJ2152" s="9"/>
      <c r="CK2152" s="9"/>
      <c r="CL2152" s="9" t="str">
        <f>IF(CK2152="","",CK2152-CK2151)</f>
        <v/>
      </c>
      <c r="CM2152" s="9"/>
      <c r="CN2152" s="9" t="str">
        <f>IF(CM2152="","",CM2151+CO2151-CM2152)</f>
        <v/>
      </c>
      <c r="CO2152" s="9"/>
      <c r="CP2152" s="9"/>
      <c r="CQ2152" s="9"/>
      <c r="CR2152" s="9" t="str">
        <f t="shared" si="3484"/>
        <v/>
      </c>
      <c r="CS2152" s="10" t="str">
        <f t="shared" si="3485"/>
        <v/>
      </c>
      <c r="CT2152" s="7"/>
    </row>
    <row r="2153" spans="1:113" ht="15.75" customHeight="1">
      <c r="BS2153" s="1"/>
    </row>
    <row r="2154" spans="1:113" ht="15.75" customHeight="1">
      <c r="BS2154" s="1"/>
    </row>
    <row r="2155" spans="1:113" ht="15.75" customHeight="1">
      <c r="BS2155" s="1"/>
    </row>
    <row r="2156" spans="1:113" ht="15" customHeight="1">
      <c r="A2156" s="250"/>
      <c r="B2156" s="250"/>
      <c r="C2156" s="250"/>
      <c r="D2156" s="250"/>
      <c r="E2156" s="250"/>
      <c r="G2156" s="14"/>
      <c r="H2156" s="250"/>
      <c r="I2156" s="250"/>
      <c r="J2156" s="33"/>
      <c r="K2156" s="250"/>
      <c r="L2156" s="248"/>
      <c r="M2156" s="250"/>
      <c r="N2156" s="250"/>
      <c r="O2156" s="250"/>
      <c r="P2156" s="250"/>
      <c r="Q2156" s="250"/>
      <c r="R2156" s="250"/>
      <c r="S2156" s="250"/>
      <c r="U2156" s="14"/>
      <c r="V2156" s="250"/>
      <c r="W2156" s="250"/>
      <c r="X2156" s="33"/>
      <c r="Y2156" s="250"/>
      <c r="Z2156" s="248"/>
      <c r="AA2156" s="250"/>
      <c r="AC2156" s="277"/>
      <c r="AD2156" s="250"/>
      <c r="AE2156" s="250"/>
      <c r="AF2156" s="250"/>
      <c r="AG2156" s="250"/>
      <c r="AI2156" s="14"/>
      <c r="AJ2156" s="250"/>
      <c r="AK2156" s="250"/>
      <c r="AL2156" s="33"/>
      <c r="AM2156" s="250"/>
      <c r="AN2156" s="248"/>
      <c r="AO2156" s="250"/>
      <c r="AP2156" s="250"/>
      <c r="AQ2156" s="250"/>
      <c r="AR2156" s="15"/>
      <c r="AS2156" s="9" t="s">
        <v>66</v>
      </c>
      <c r="AT2156" s="9">
        <f>SUM(AT2100:AT2152)*100</f>
        <v>39900</v>
      </c>
      <c r="AU2156" s="9"/>
      <c r="AV2156" s="9">
        <f>SUM(AV2100:AV2123)</f>
        <v>35</v>
      </c>
      <c r="AW2156" s="3" t="s">
        <v>67</v>
      </c>
      <c r="AX2156" s="9">
        <f>SUM(AX2100:AX2152)</f>
        <v>35</v>
      </c>
      <c r="AY2156" s="9"/>
      <c r="AZ2156" s="62"/>
      <c r="BA2156" s="9"/>
      <c r="BB2156" s="9"/>
      <c r="BC2156" s="9"/>
      <c r="BD2156" s="7"/>
      <c r="BE2156" s="250"/>
      <c r="BF2156" s="15"/>
      <c r="BG2156" s="9" t="s">
        <v>66</v>
      </c>
      <c r="BH2156" s="9">
        <f>SUM(BH2100:BH2152)*100</f>
        <v>39900</v>
      </c>
      <c r="BI2156" s="73"/>
      <c r="BJ2156" s="9">
        <f>SUM(BJ2100:BJ2123)</f>
        <v>35</v>
      </c>
      <c r="BK2156" s="3" t="s">
        <v>67</v>
      </c>
      <c r="BL2156" s="9">
        <f>SUM(BL2100:BL2152)</f>
        <v>35</v>
      </c>
      <c r="BM2156" s="9"/>
      <c r="BN2156" s="9"/>
      <c r="BO2156" s="9"/>
      <c r="BP2156" s="9"/>
      <c r="BQ2156" s="7"/>
      <c r="BS2156" s="250"/>
      <c r="BT2156" s="15"/>
      <c r="BU2156" s="9" t="s">
        <v>66</v>
      </c>
      <c r="BV2156" s="9">
        <f>SUM(BV2100:BV2152)*100</f>
        <v>39900</v>
      </c>
      <c r="BW2156" s="9"/>
      <c r="BX2156" s="9">
        <f>SUM(BX2100:BX2123)</f>
        <v>35</v>
      </c>
      <c r="BY2156" s="3" t="s">
        <v>67</v>
      </c>
      <c r="BZ2156" s="9">
        <f>SUM(BZ2100:BZ2152)</f>
        <v>35</v>
      </c>
      <c r="CA2156" s="9"/>
      <c r="CB2156" s="9"/>
      <c r="CC2156" s="9"/>
      <c r="CD2156" s="9"/>
      <c r="CE2156" s="9"/>
      <c r="CF2156" s="7"/>
      <c r="CH2156" s="15"/>
      <c r="CI2156" s="9" t="s">
        <v>66</v>
      </c>
      <c r="CJ2156" s="9">
        <f>SUM(CJ2100:CJ2152)*100</f>
        <v>39900</v>
      </c>
      <c r="CK2156" s="9"/>
      <c r="CL2156" s="9">
        <f>SUM(CL2100:CL2123)</f>
        <v>35</v>
      </c>
      <c r="CM2156" s="3" t="s">
        <v>67</v>
      </c>
      <c r="CN2156" s="9">
        <f>SUM(CN2100:CN2152)</f>
        <v>35</v>
      </c>
      <c r="CO2156" s="9"/>
      <c r="CP2156" s="9"/>
      <c r="CQ2156" s="9"/>
      <c r="CR2156" s="9"/>
      <c r="CS2156" s="9"/>
      <c r="CT2156" s="7"/>
      <c r="CU2156" s="250"/>
      <c r="CV2156" s="311"/>
      <c r="CW2156" s="312"/>
      <c r="CX2156" s="250"/>
      <c r="CY2156" s="250"/>
      <c r="CZ2156" s="250"/>
      <c r="DI2156" s="250"/>
    </row>
    <row r="2157" spans="1:113" ht="15" customHeight="1">
      <c r="A2157" s="250"/>
      <c r="B2157" s="250"/>
      <c r="C2157" s="250"/>
      <c r="D2157" s="250"/>
      <c r="E2157" s="250"/>
      <c r="G2157" s="11"/>
      <c r="H2157" s="250"/>
      <c r="I2157" s="250"/>
      <c r="J2157" s="33"/>
      <c r="K2157" s="250"/>
      <c r="L2157" s="248"/>
      <c r="M2157" s="250"/>
      <c r="N2157" s="250"/>
      <c r="O2157" s="250"/>
      <c r="P2157" s="250"/>
      <c r="Q2157" s="250"/>
      <c r="R2157" s="250"/>
      <c r="S2157" s="250"/>
      <c r="U2157" s="11"/>
      <c r="V2157" s="250"/>
      <c r="W2157" s="250"/>
      <c r="X2157" s="33"/>
      <c r="Y2157" s="250"/>
      <c r="Z2157" s="248"/>
      <c r="AA2157" s="250"/>
      <c r="AC2157" s="277"/>
      <c r="AD2157" s="250"/>
      <c r="AE2157" s="250"/>
      <c r="AF2157" s="250"/>
      <c r="AG2157" s="250"/>
      <c r="AI2157" s="11"/>
      <c r="AJ2157" s="250"/>
      <c r="AK2157" s="250"/>
      <c r="AL2157" s="33"/>
      <c r="AM2157" s="250"/>
      <c r="AN2157" s="248"/>
      <c r="AO2157" s="250"/>
      <c r="AP2157" s="250"/>
      <c r="AQ2157" s="250"/>
      <c r="AR2157" s="15"/>
      <c r="AS2157" s="9" t="s">
        <v>69</v>
      </c>
      <c r="AT2157" s="9" t="e">
        <f>AT2156/#REF!</f>
        <v>#REF!</v>
      </c>
      <c r="AU2157" s="9" t="e">
        <f>AT2157*30</f>
        <v>#REF!</v>
      </c>
      <c r="AV2157" s="9"/>
      <c r="AW2157" s="3"/>
      <c r="AX2157" s="9"/>
      <c r="AY2157" s="9"/>
      <c r="AZ2157" s="62"/>
      <c r="BA2157" s="9"/>
      <c r="BB2157" s="9"/>
      <c r="BC2157" s="9"/>
      <c r="BD2157" s="7"/>
      <c r="BE2157" s="250"/>
      <c r="BF2157" s="15"/>
      <c r="BG2157" s="9" t="s">
        <v>69</v>
      </c>
      <c r="BH2157" s="9" t="e">
        <f>BH2156/#REF!</f>
        <v>#REF!</v>
      </c>
      <c r="BI2157" s="73" t="e">
        <f>BH2157*30</f>
        <v>#REF!</v>
      </c>
      <c r="BJ2157" s="9"/>
      <c r="BK2157" s="3"/>
      <c r="BL2157" s="9"/>
      <c r="BM2157" s="9"/>
      <c r="BN2157" s="9"/>
      <c r="BO2157" s="9"/>
      <c r="BP2157" s="9"/>
      <c r="BQ2157" s="7"/>
      <c r="BS2157" s="250"/>
      <c r="BT2157" s="15"/>
      <c r="BU2157" s="9" t="s">
        <v>69</v>
      </c>
      <c r="BV2157" s="9" t="e">
        <f>BV2156/#REF!</f>
        <v>#REF!</v>
      </c>
      <c r="BW2157" s="9" t="e">
        <f>BV2157*30</f>
        <v>#REF!</v>
      </c>
      <c r="BX2157" s="9"/>
      <c r="BY2157" s="3"/>
      <c r="BZ2157" s="9"/>
      <c r="CA2157" s="9"/>
      <c r="CB2157" s="9"/>
      <c r="CC2157" s="9"/>
      <c r="CD2157" s="9"/>
      <c r="CE2157" s="9"/>
      <c r="CF2157" s="7"/>
      <c r="CH2157" s="15"/>
      <c r="CI2157" s="9" t="s">
        <v>69</v>
      </c>
      <c r="CJ2157" s="9" t="e">
        <f>CJ2156/#REF!</f>
        <v>#REF!</v>
      </c>
      <c r="CK2157" s="9" t="e">
        <f>CJ2157*30</f>
        <v>#REF!</v>
      </c>
      <c r="CL2157" s="9"/>
      <c r="CM2157" s="3"/>
      <c r="CN2157" s="9"/>
      <c r="CO2157" s="9"/>
      <c r="CP2157" s="9"/>
      <c r="CQ2157" s="9"/>
      <c r="CR2157" s="9"/>
      <c r="CS2157" s="9"/>
      <c r="CT2157" s="7"/>
      <c r="CU2157" s="250"/>
      <c r="CV2157" s="311"/>
      <c r="CW2157" s="312"/>
      <c r="CX2157" s="250"/>
      <c r="CY2157" s="46"/>
      <c r="CZ2157" s="250"/>
      <c r="DI2157" s="250"/>
    </row>
    <row r="2158" spans="1:113" ht="15" customHeight="1">
      <c r="A2158" s="250"/>
      <c r="B2158" s="250"/>
      <c r="C2158" s="250"/>
      <c r="D2158" s="250"/>
      <c r="E2158" s="250"/>
      <c r="G2158" s="11"/>
      <c r="H2158" s="250"/>
      <c r="I2158" s="250"/>
      <c r="J2158" s="33"/>
      <c r="K2158" s="250"/>
      <c r="L2158" s="248"/>
      <c r="M2158" s="250"/>
      <c r="N2158" s="250"/>
      <c r="O2158" s="250"/>
      <c r="P2158" s="250"/>
      <c r="Q2158" s="250"/>
      <c r="R2158" s="250"/>
      <c r="S2158" s="250"/>
      <c r="U2158" s="11"/>
      <c r="V2158" s="250"/>
      <c r="W2158" s="250"/>
      <c r="X2158" s="33"/>
      <c r="Y2158" s="250"/>
      <c r="Z2158" s="248"/>
      <c r="AA2158" s="250"/>
      <c r="AC2158" s="277"/>
      <c r="AD2158" s="250"/>
      <c r="AE2158" s="250"/>
      <c r="AF2158" s="250"/>
      <c r="AG2158" s="250"/>
      <c r="AI2158" s="11"/>
      <c r="AJ2158" s="250"/>
      <c r="AK2158" s="250"/>
      <c r="AL2158" s="33"/>
      <c r="AM2158" s="250"/>
      <c r="AN2158" s="248"/>
      <c r="AO2158" s="250"/>
      <c r="AP2158" s="250"/>
      <c r="AQ2158" s="250"/>
      <c r="AR2158" s="15"/>
      <c r="AS2158" s="9" t="s">
        <v>72</v>
      </c>
      <c r="AT2158" s="9">
        <f>AT2156*0.7</f>
        <v>27930</v>
      </c>
      <c r="AU2158" s="9"/>
      <c r="AV2158" s="9"/>
      <c r="AW2158" s="3"/>
      <c r="AX2158" s="9"/>
      <c r="AY2158" s="9"/>
      <c r="AZ2158" s="62"/>
      <c r="BA2158" s="9"/>
      <c r="BB2158" s="9"/>
      <c r="BC2158" s="9"/>
      <c r="BD2158" s="7"/>
      <c r="BE2158" s="250"/>
      <c r="BF2158" s="15"/>
      <c r="BG2158" s="9" t="s">
        <v>72</v>
      </c>
      <c r="BH2158" s="9">
        <f>BH2156*0.7</f>
        <v>27930</v>
      </c>
      <c r="BI2158" s="73"/>
      <c r="BJ2158" s="9"/>
      <c r="BK2158" s="3"/>
      <c r="BL2158" s="9"/>
      <c r="BM2158" s="9"/>
      <c r="BN2158" s="9"/>
      <c r="BO2158" s="9"/>
      <c r="BP2158" s="9"/>
      <c r="BQ2158" s="7"/>
      <c r="BS2158" s="250"/>
      <c r="BT2158" s="15"/>
      <c r="BU2158" s="9" t="s">
        <v>72</v>
      </c>
      <c r="BV2158" s="9">
        <f>BV2156*0.7</f>
        <v>27930</v>
      </c>
      <c r="BW2158" s="9"/>
      <c r="BX2158" s="9"/>
      <c r="BY2158" s="3"/>
      <c r="BZ2158" s="9"/>
      <c r="CA2158" s="9"/>
      <c r="CB2158" s="9"/>
      <c r="CC2158" s="9"/>
      <c r="CD2158" s="9"/>
      <c r="CE2158" s="9"/>
      <c r="CF2158" s="7"/>
      <c r="CH2158" s="15"/>
      <c r="CI2158" s="9" t="s">
        <v>72</v>
      </c>
      <c r="CJ2158" s="9">
        <f>CJ2156*0.7</f>
        <v>27930</v>
      </c>
      <c r="CK2158" s="9"/>
      <c r="CL2158" s="9"/>
      <c r="CM2158" s="3"/>
      <c r="CN2158" s="9"/>
      <c r="CO2158" s="9"/>
      <c r="CP2158" s="9"/>
      <c r="CQ2158" s="9"/>
      <c r="CR2158" s="9"/>
      <c r="CS2158" s="9"/>
      <c r="CT2158" s="7"/>
      <c r="CU2158" s="250"/>
      <c r="CV2158" s="311"/>
      <c r="CW2158" s="312"/>
      <c r="CX2158" s="250"/>
      <c r="CY2158" s="46"/>
      <c r="CZ2158" s="250"/>
      <c r="DI2158" s="250"/>
    </row>
    <row r="2159" spans="1:113" ht="15" customHeight="1">
      <c r="A2159" s="13"/>
      <c r="B2159" s="13"/>
      <c r="C2159" s="13"/>
      <c r="D2159" s="250"/>
      <c r="E2159" s="250"/>
      <c r="G2159" s="14"/>
      <c r="H2159" s="250"/>
      <c r="I2159" s="250"/>
      <c r="J2159" s="33"/>
      <c r="K2159" s="250"/>
      <c r="L2159" s="248"/>
      <c r="M2159" s="250"/>
      <c r="N2159" s="13"/>
      <c r="O2159" s="13"/>
      <c r="P2159" s="13"/>
      <c r="Q2159" s="13"/>
      <c r="R2159" s="250"/>
      <c r="S2159" s="250"/>
      <c r="U2159" s="14"/>
      <c r="V2159" s="250"/>
      <c r="W2159" s="250"/>
      <c r="X2159" s="33"/>
      <c r="Y2159" s="250"/>
      <c r="Z2159" s="248"/>
      <c r="AA2159" s="250"/>
      <c r="AC2159" s="287"/>
      <c r="AD2159" s="13"/>
      <c r="AE2159" s="13"/>
      <c r="AF2159" s="250"/>
      <c r="AG2159" s="250"/>
      <c r="AI2159" s="14"/>
      <c r="AJ2159" s="250"/>
      <c r="AK2159" s="250"/>
      <c r="AL2159" s="33"/>
      <c r="AM2159" s="250"/>
      <c r="AN2159" s="248"/>
      <c r="AO2159" s="250"/>
      <c r="AP2159" s="13"/>
      <c r="AQ2159" s="13"/>
      <c r="AR2159" s="15"/>
      <c r="AS2159" s="9" t="s">
        <v>74</v>
      </c>
      <c r="AT2159" s="9">
        <f>AT2228</f>
        <v>66600</v>
      </c>
      <c r="AU2159" s="9"/>
      <c r="AV2159" s="9"/>
      <c r="AW2159" s="3" t="s">
        <v>71</v>
      </c>
      <c r="AX2159" s="9">
        <f>SUM(BB2100:BB2152)</f>
        <v>15750</v>
      </c>
      <c r="AY2159" s="10">
        <f>AX2159/AT2156</f>
        <v>0.39473684210526316</v>
      </c>
      <c r="AZ2159" s="115"/>
      <c r="BA2159" s="10"/>
      <c r="BB2159" s="10"/>
      <c r="BC2159" s="10"/>
      <c r="BD2159" s="7"/>
      <c r="BE2159" s="13"/>
      <c r="BF2159" s="15"/>
      <c r="BG2159" s="9" t="s">
        <v>74</v>
      </c>
      <c r="BH2159" s="9">
        <f>BH2228</f>
        <v>66600</v>
      </c>
      <c r="BI2159" s="73"/>
      <c r="BJ2159" s="9"/>
      <c r="BK2159" s="3" t="s">
        <v>71</v>
      </c>
      <c r="BL2159" s="9">
        <f>SUM(BO2100:BO2152)</f>
        <v>15750</v>
      </c>
      <c r="BM2159" s="10">
        <f>BL2159/BH2156</f>
        <v>0.39473684210526316</v>
      </c>
      <c r="BN2159" s="10"/>
      <c r="BO2159" s="10"/>
      <c r="BP2159" s="10"/>
      <c r="BQ2159" s="7"/>
      <c r="BS2159" s="13"/>
      <c r="BT2159" s="15"/>
      <c r="BU2159" s="9" t="s">
        <v>74</v>
      </c>
      <c r="BV2159" s="9">
        <f>BV2228</f>
        <v>66600</v>
      </c>
      <c r="BW2159" s="9"/>
      <c r="BX2159" s="9"/>
      <c r="BY2159" s="3" t="s">
        <v>71</v>
      </c>
      <c r="BZ2159" s="9">
        <f>SUM(CD2100:CD2152)</f>
        <v>15750</v>
      </c>
      <c r="CA2159" s="10">
        <f>BZ2159/BV2156</f>
        <v>0.39473684210526316</v>
      </c>
      <c r="CB2159" s="10"/>
      <c r="CC2159" s="10"/>
      <c r="CD2159" s="10"/>
      <c r="CE2159" s="10"/>
      <c r="CF2159" s="7"/>
      <c r="CH2159" s="15"/>
      <c r="CI2159" s="9" t="s">
        <v>74</v>
      </c>
      <c r="CJ2159" s="9">
        <f>CJ2228</f>
        <v>66600</v>
      </c>
      <c r="CK2159" s="9"/>
      <c r="CL2159" s="9"/>
      <c r="CM2159" s="3" t="s">
        <v>71</v>
      </c>
      <c r="CN2159" s="9">
        <f>SUM(CR2100:CR2152)</f>
        <v>15750</v>
      </c>
      <c r="CO2159" s="10">
        <f>CN2159/CJ2156</f>
        <v>0.39473684210526316</v>
      </c>
      <c r="CP2159" s="10"/>
      <c r="CQ2159" s="10"/>
      <c r="CR2159" s="10"/>
      <c r="CS2159" s="10"/>
      <c r="CT2159" s="7"/>
      <c r="CU2159" s="250"/>
      <c r="CV2159" s="250"/>
      <c r="CW2159" s="250"/>
      <c r="CX2159" s="250"/>
      <c r="CY2159" s="13"/>
      <c r="CZ2159" s="250"/>
      <c r="DI2159" s="250"/>
    </row>
    <row r="2160" spans="1:113" ht="15" customHeight="1">
      <c r="A2160" s="13"/>
      <c r="B2160" s="13"/>
      <c r="C2160" s="13"/>
      <c r="D2160" s="250"/>
      <c r="E2160" s="250"/>
      <c r="G2160" s="14"/>
      <c r="H2160" s="250"/>
      <c r="I2160" s="250"/>
      <c r="J2160" s="33"/>
      <c r="K2160" s="250"/>
      <c r="L2160" s="248"/>
      <c r="M2160" s="250"/>
      <c r="N2160" s="13"/>
      <c r="O2160" s="13"/>
      <c r="P2160" s="13"/>
      <c r="Q2160" s="13"/>
      <c r="R2160" s="250"/>
      <c r="S2160" s="250"/>
      <c r="U2160" s="14"/>
      <c r="V2160" s="250"/>
      <c r="W2160" s="250"/>
      <c r="X2160" s="33"/>
      <c r="Y2160" s="250"/>
      <c r="Z2160" s="248"/>
      <c r="AA2160" s="250"/>
      <c r="AC2160" s="287"/>
      <c r="AD2160" s="13"/>
      <c r="AE2160" s="13"/>
      <c r="AF2160" s="250"/>
      <c r="AG2160" s="250"/>
      <c r="AI2160" s="14"/>
      <c r="AJ2160" s="250"/>
      <c r="AK2160" s="250"/>
      <c r="AL2160" s="33"/>
      <c r="AM2160" s="250"/>
      <c r="AN2160" s="248"/>
      <c r="AO2160" s="250"/>
      <c r="AP2160" s="13"/>
      <c r="AQ2160" s="13"/>
      <c r="AR2160" s="15"/>
      <c r="AS2160" s="9"/>
      <c r="AT2160" s="9"/>
      <c r="AU2160" s="9"/>
      <c r="AV2160" s="9"/>
      <c r="AW2160" s="3"/>
      <c r="AX2160" s="9"/>
      <c r="AY2160" s="10"/>
      <c r="AZ2160" s="115"/>
      <c r="BA2160" s="10"/>
      <c r="BB2160" s="10"/>
      <c r="BC2160" s="10"/>
      <c r="BD2160" s="7"/>
      <c r="BE2160" s="13"/>
      <c r="BF2160" s="15"/>
      <c r="BG2160" s="9"/>
      <c r="BH2160" s="9"/>
      <c r="BI2160" s="73"/>
      <c r="BJ2160" s="9"/>
      <c r="BK2160" s="3"/>
      <c r="BL2160" s="9"/>
      <c r="BM2160" s="10"/>
      <c r="BN2160" s="10"/>
      <c r="BO2160" s="10"/>
      <c r="BP2160" s="10"/>
      <c r="BQ2160" s="7"/>
      <c r="BS2160" s="13"/>
      <c r="BT2160" s="15"/>
      <c r="BU2160" s="9"/>
      <c r="BV2160" s="9"/>
      <c r="BW2160" s="9"/>
      <c r="BX2160" s="9"/>
      <c r="BY2160" s="3"/>
      <c r="BZ2160" s="9"/>
      <c r="CA2160" s="10"/>
      <c r="CB2160" s="10"/>
      <c r="CC2160" s="10"/>
      <c r="CD2160" s="10"/>
      <c r="CE2160" s="10"/>
      <c r="CF2160" s="7"/>
      <c r="CH2160" s="15"/>
      <c r="CI2160" s="9"/>
      <c r="CJ2160" s="9"/>
      <c r="CK2160" s="9"/>
      <c r="CL2160" s="9"/>
      <c r="CM2160" s="3"/>
      <c r="CN2160" s="9"/>
      <c r="CO2160" s="10"/>
      <c r="CP2160" s="10"/>
      <c r="CQ2160" s="10"/>
      <c r="CR2160" s="10"/>
      <c r="CS2160" s="10"/>
      <c r="CT2160" s="7"/>
      <c r="CU2160" s="250"/>
      <c r="CV2160" s="250"/>
      <c r="CW2160" s="250"/>
      <c r="CX2160" s="250"/>
      <c r="CY2160" s="13"/>
      <c r="CZ2160" s="250"/>
      <c r="DI2160" s="250"/>
    </row>
    <row r="2161" spans="1:113" ht="15" customHeight="1">
      <c r="A2161" s="13"/>
      <c r="B2161" s="13"/>
      <c r="C2161" s="13"/>
      <c r="D2161" s="250"/>
      <c r="E2161" s="250"/>
      <c r="G2161" s="14"/>
      <c r="H2161" s="250"/>
      <c r="I2161" s="250"/>
      <c r="J2161" s="33"/>
      <c r="K2161" s="250"/>
      <c r="L2161" s="248"/>
      <c r="M2161" s="250"/>
      <c r="N2161" s="13"/>
      <c r="O2161" s="13"/>
      <c r="P2161" s="13"/>
      <c r="Q2161" s="13"/>
      <c r="R2161" s="250"/>
      <c r="S2161" s="250"/>
      <c r="U2161" s="14"/>
      <c r="V2161" s="250"/>
      <c r="W2161" s="250"/>
      <c r="X2161" s="33"/>
      <c r="Y2161" s="250"/>
      <c r="Z2161" s="248"/>
      <c r="AA2161" s="250"/>
      <c r="AC2161" s="287"/>
      <c r="AD2161" s="13"/>
      <c r="AE2161" s="13"/>
      <c r="AF2161" s="250"/>
      <c r="AG2161" s="250"/>
      <c r="AI2161" s="14"/>
      <c r="AJ2161" s="250"/>
      <c r="AK2161" s="250"/>
      <c r="AL2161" s="33"/>
      <c r="AM2161" s="250"/>
      <c r="AN2161" s="248"/>
      <c r="AO2161" s="250"/>
      <c r="AP2161" s="13"/>
      <c r="AQ2161" s="13"/>
      <c r="AR2161" s="15"/>
      <c r="AS2161" s="9"/>
      <c r="AT2161" s="9"/>
      <c r="AU2161" s="9"/>
      <c r="AV2161" s="9"/>
      <c r="AW2161" s="3" t="s">
        <v>73</v>
      </c>
      <c r="AX2161" s="9">
        <f>AT2158-AX2159</f>
        <v>12180</v>
      </c>
      <c r="AY2161" s="10">
        <f>AX2161/AT2156</f>
        <v>0.30526315789473685</v>
      </c>
      <c r="AZ2161" s="115"/>
      <c r="BA2161" s="10"/>
      <c r="BB2161" s="10"/>
      <c r="BC2161" s="10"/>
      <c r="BD2161" s="7"/>
      <c r="BE2161" s="13"/>
      <c r="BF2161" s="15"/>
      <c r="BG2161" s="9"/>
      <c r="BH2161" s="9"/>
      <c r="BI2161" s="73"/>
      <c r="BJ2161" s="9"/>
      <c r="BK2161" s="3" t="s">
        <v>73</v>
      </c>
      <c r="BL2161" s="9">
        <f>BH2158-BL2159</f>
        <v>12180</v>
      </c>
      <c r="BM2161" s="10">
        <f>BL2161/BH2156</f>
        <v>0.30526315789473685</v>
      </c>
      <c r="BN2161" s="10"/>
      <c r="BO2161" s="10"/>
      <c r="BP2161" s="10"/>
      <c r="BQ2161" s="7"/>
      <c r="BS2161" s="13"/>
      <c r="BT2161" s="15"/>
      <c r="BU2161" s="9"/>
      <c r="BV2161" s="9"/>
      <c r="BW2161" s="9"/>
      <c r="BX2161" s="9"/>
      <c r="BY2161" s="3" t="s">
        <v>73</v>
      </c>
      <c r="BZ2161" s="9">
        <f>BV2158-BZ2159</f>
        <v>12180</v>
      </c>
      <c r="CA2161" s="10">
        <f>BZ2161/BV2156</f>
        <v>0.30526315789473685</v>
      </c>
      <c r="CB2161" s="10"/>
      <c r="CC2161" s="10"/>
      <c r="CD2161" s="10"/>
      <c r="CE2161" s="10"/>
      <c r="CF2161" s="7"/>
      <c r="CH2161" s="15"/>
      <c r="CI2161" s="9"/>
      <c r="CJ2161" s="9"/>
      <c r="CK2161" s="9"/>
      <c r="CL2161" s="9"/>
      <c r="CM2161" s="3" t="s">
        <v>73</v>
      </c>
      <c r="CN2161" s="9">
        <f>CJ2158-CN2159</f>
        <v>12180</v>
      </c>
      <c r="CO2161" s="10">
        <f>CN2161/CJ2156</f>
        <v>0.30526315789473685</v>
      </c>
      <c r="CP2161" s="10"/>
      <c r="CQ2161" s="10"/>
      <c r="CR2161" s="10"/>
      <c r="CS2161" s="10"/>
      <c r="CT2161" s="7"/>
      <c r="CU2161" s="250"/>
      <c r="CV2161" s="248"/>
      <c r="CX2161" s="13"/>
      <c r="CY2161" s="13"/>
      <c r="CZ2161" s="250"/>
      <c r="DI2161" s="250"/>
    </row>
    <row r="2162" spans="1:113" ht="15" customHeight="1">
      <c r="A2162" s="250"/>
      <c r="B2162" s="250"/>
      <c r="C2162" s="250"/>
      <c r="D2162" s="250"/>
      <c r="E2162" s="250"/>
      <c r="G2162" s="14"/>
      <c r="H2162" s="250"/>
      <c r="I2162" s="250"/>
      <c r="J2162" s="33"/>
      <c r="K2162" s="250"/>
      <c r="L2162" s="248"/>
      <c r="M2162" s="250"/>
      <c r="N2162" s="250"/>
      <c r="O2162" s="250"/>
      <c r="P2162" s="250"/>
      <c r="Q2162" s="250"/>
      <c r="R2162" s="250"/>
      <c r="S2162" s="250"/>
      <c r="U2162" s="14"/>
      <c r="V2162" s="250"/>
      <c r="W2162" s="250"/>
      <c r="X2162" s="33"/>
      <c r="Y2162" s="250"/>
      <c r="Z2162" s="248"/>
      <c r="AA2162" s="250"/>
      <c r="AC2162" s="277"/>
      <c r="AD2162" s="250"/>
      <c r="AE2162" s="250"/>
      <c r="AF2162" s="250"/>
      <c r="AG2162" s="250"/>
      <c r="AI2162" s="14"/>
      <c r="AJ2162" s="250"/>
      <c r="AK2162" s="250"/>
      <c r="AL2162" s="33"/>
      <c r="AM2162" s="250"/>
      <c r="AN2162" s="248"/>
      <c r="AO2162" s="250"/>
      <c r="AP2162" s="250"/>
      <c r="AQ2162" s="250"/>
      <c r="AR2162" s="15"/>
      <c r="AS2162" s="9"/>
      <c r="AT2162" s="9"/>
      <c r="AU2162" s="9"/>
      <c r="AV2162" s="9"/>
      <c r="AW2162" s="3"/>
      <c r="AX2162" s="9"/>
      <c r="AY2162" s="9"/>
      <c r="AZ2162" s="62"/>
      <c r="BA2162" s="9"/>
      <c r="BB2162" s="9"/>
      <c r="BC2162" s="9"/>
      <c r="BD2162" s="7"/>
      <c r="BE2162" s="250"/>
      <c r="BF2162" s="15"/>
      <c r="BG2162" s="9"/>
      <c r="BH2162" s="9"/>
      <c r="BI2162" s="73"/>
      <c r="BJ2162" s="9"/>
      <c r="BK2162" s="3"/>
      <c r="BL2162" s="9"/>
      <c r="BM2162" s="9"/>
      <c r="BN2162" s="9"/>
      <c r="BO2162" s="9"/>
      <c r="BP2162" s="9"/>
      <c r="BQ2162" s="7"/>
      <c r="BS2162" s="250"/>
      <c r="BT2162" s="15"/>
      <c r="BU2162" s="9"/>
      <c r="BV2162" s="9"/>
      <c r="BW2162" s="9"/>
      <c r="BX2162" s="9"/>
      <c r="BY2162" s="3"/>
      <c r="BZ2162" s="9"/>
      <c r="CA2162" s="9"/>
      <c r="CB2162" s="9"/>
      <c r="CC2162" s="9"/>
      <c r="CD2162" s="9"/>
      <c r="CE2162" s="9"/>
      <c r="CF2162" s="7"/>
      <c r="CH2162" s="15"/>
      <c r="CI2162" s="9"/>
      <c r="CJ2162" s="9"/>
      <c r="CK2162" s="9"/>
      <c r="CL2162" s="9"/>
      <c r="CM2162" s="3"/>
      <c r="CN2162" s="9"/>
      <c r="CO2162" s="9"/>
      <c r="CP2162" s="9"/>
      <c r="CQ2162" s="9"/>
      <c r="CR2162" s="9"/>
      <c r="CS2162" s="9"/>
      <c r="CT2162" s="7"/>
      <c r="CU2162" s="250"/>
      <c r="CV2162" s="250"/>
      <c r="CW2162" s="250"/>
      <c r="CX2162" s="55"/>
      <c r="CY2162" s="46"/>
      <c r="CZ2162" s="250"/>
      <c r="DI2162" s="250"/>
    </row>
    <row r="2163" spans="1:113" ht="15" customHeight="1">
      <c r="A2163" s="250"/>
      <c r="B2163" s="250"/>
      <c r="C2163" s="250"/>
      <c r="D2163" s="250"/>
      <c r="E2163" s="250"/>
      <c r="G2163" s="14"/>
      <c r="H2163" s="250"/>
      <c r="I2163" s="250"/>
      <c r="J2163" s="33"/>
      <c r="K2163" s="250"/>
      <c r="L2163" s="248"/>
      <c r="M2163" s="250"/>
      <c r="N2163" s="250"/>
      <c r="O2163" s="250"/>
      <c r="P2163" s="250"/>
      <c r="Q2163" s="250"/>
      <c r="R2163" s="250"/>
      <c r="S2163" s="250"/>
      <c r="U2163" s="14"/>
      <c r="V2163" s="250"/>
      <c r="W2163" s="250"/>
      <c r="X2163" s="33"/>
      <c r="Y2163" s="250"/>
      <c r="Z2163" s="248"/>
      <c r="AA2163" s="250"/>
      <c r="AC2163" s="277"/>
      <c r="AD2163" s="250"/>
      <c r="AE2163" s="250"/>
      <c r="AF2163" s="250"/>
      <c r="AG2163" s="250"/>
      <c r="AI2163" s="14"/>
      <c r="AJ2163" s="250"/>
      <c r="AK2163" s="250"/>
      <c r="AL2163" s="33"/>
      <c r="AM2163" s="250"/>
      <c r="AN2163" s="248"/>
      <c r="AO2163" s="250"/>
      <c r="AP2163" s="250"/>
      <c r="AQ2163" s="250"/>
      <c r="AR2163" s="15"/>
      <c r="AS2163" s="9"/>
      <c r="AT2163" s="9"/>
      <c r="AU2163" s="9"/>
      <c r="AV2163" s="9"/>
      <c r="AW2163" s="3"/>
      <c r="AX2163" s="9"/>
      <c r="AY2163" s="9"/>
      <c r="AZ2163" s="62"/>
      <c r="BA2163" s="9"/>
      <c r="BB2163" s="9"/>
      <c r="BC2163" s="9"/>
      <c r="BD2163" s="7"/>
      <c r="BE2163" s="250"/>
      <c r="BF2163" s="15"/>
      <c r="BG2163" s="9"/>
      <c r="BH2163" s="9"/>
      <c r="BI2163" s="73"/>
      <c r="BJ2163" s="9"/>
      <c r="BK2163" s="3"/>
      <c r="BL2163" s="9"/>
      <c r="BM2163" s="9"/>
      <c r="BN2163" s="9"/>
      <c r="BO2163" s="9"/>
      <c r="BP2163" s="9"/>
      <c r="BQ2163" s="7"/>
      <c r="BS2163" s="250"/>
      <c r="BT2163" s="15"/>
      <c r="BU2163" s="9"/>
      <c r="BV2163" s="9"/>
      <c r="BW2163" s="9"/>
      <c r="BX2163" s="9"/>
      <c r="BY2163" s="3"/>
      <c r="BZ2163" s="9"/>
      <c r="CA2163" s="9"/>
      <c r="CB2163" s="9"/>
      <c r="CC2163" s="9"/>
      <c r="CD2163" s="9"/>
      <c r="CE2163" s="9"/>
      <c r="CF2163" s="7"/>
      <c r="CH2163" s="15"/>
      <c r="CI2163" s="9"/>
      <c r="CJ2163" s="9"/>
      <c r="CK2163" s="9"/>
      <c r="CL2163" s="9"/>
      <c r="CM2163" s="3"/>
      <c r="CN2163" s="9"/>
      <c r="CO2163" s="9"/>
      <c r="CP2163" s="9"/>
      <c r="CQ2163" s="9"/>
      <c r="CR2163" s="9"/>
      <c r="CS2163" s="9"/>
      <c r="CT2163" s="7"/>
      <c r="CU2163" s="250"/>
      <c r="CV2163" s="250"/>
      <c r="CW2163" s="250"/>
      <c r="CX2163" s="55"/>
      <c r="CY2163" s="46"/>
      <c r="CZ2163" s="250"/>
      <c r="DI2163" s="250"/>
    </row>
    <row r="2164" spans="1:113" ht="15" customHeight="1">
      <c r="A2164" s="250"/>
      <c r="B2164" s="250"/>
      <c r="C2164" s="250"/>
      <c r="D2164" s="250"/>
      <c r="E2164" s="250"/>
      <c r="G2164" s="14"/>
      <c r="H2164" s="250"/>
      <c r="I2164" s="250"/>
      <c r="J2164" s="33"/>
      <c r="K2164" s="250"/>
      <c r="L2164" s="248"/>
      <c r="M2164" s="250"/>
      <c r="N2164" s="250"/>
      <c r="O2164" s="250"/>
      <c r="P2164" s="250"/>
      <c r="Q2164" s="250"/>
      <c r="R2164" s="250"/>
      <c r="S2164" s="250"/>
      <c r="U2164" s="14"/>
      <c r="V2164" s="250"/>
      <c r="W2164" s="250"/>
      <c r="X2164" s="33"/>
      <c r="Y2164" s="250"/>
      <c r="Z2164" s="248"/>
      <c r="AA2164" s="250"/>
      <c r="AC2164" s="277"/>
      <c r="AD2164" s="250"/>
      <c r="AE2164" s="250"/>
      <c r="AF2164" s="250"/>
      <c r="AG2164" s="250"/>
      <c r="AI2164" s="14"/>
      <c r="AJ2164" s="250"/>
      <c r="AK2164" s="250"/>
      <c r="AL2164" s="33"/>
      <c r="AM2164" s="250"/>
      <c r="AN2164" s="248"/>
      <c r="AO2164" s="250"/>
      <c r="AP2164" s="250"/>
      <c r="AQ2164" s="250"/>
      <c r="AR2164" s="15"/>
      <c r="AS2164" s="9"/>
      <c r="AT2164" s="9"/>
      <c r="AU2164" s="9"/>
      <c r="AV2164" s="9"/>
      <c r="AW2164" s="3"/>
      <c r="AX2164" s="9"/>
      <c r="AY2164" s="9"/>
      <c r="AZ2164" s="62"/>
      <c r="BA2164" s="9"/>
      <c r="BB2164" s="9"/>
      <c r="BC2164" s="9"/>
      <c r="BD2164" s="7"/>
      <c r="BE2164" s="250"/>
      <c r="BF2164" s="15"/>
      <c r="BG2164" s="9"/>
      <c r="BH2164" s="9"/>
      <c r="BI2164" s="73"/>
      <c r="BJ2164" s="9"/>
      <c r="BK2164" s="3"/>
      <c r="BL2164" s="9"/>
      <c r="BM2164" s="9"/>
      <c r="BN2164" s="9"/>
      <c r="BO2164" s="9"/>
      <c r="BP2164" s="9"/>
      <c r="BQ2164" s="7"/>
      <c r="BS2164" s="250"/>
      <c r="BT2164" s="15"/>
      <c r="BU2164" s="9"/>
      <c r="BV2164" s="9"/>
      <c r="BW2164" s="9"/>
      <c r="BX2164" s="9"/>
      <c r="BY2164" s="3"/>
      <c r="BZ2164" s="9"/>
      <c r="CA2164" s="9"/>
      <c r="CB2164" s="9"/>
      <c r="CC2164" s="9"/>
      <c r="CD2164" s="9"/>
      <c r="CE2164" s="9"/>
      <c r="CF2164" s="7"/>
      <c r="CH2164" s="15"/>
      <c r="CI2164" s="9"/>
      <c r="CJ2164" s="9"/>
      <c r="CK2164" s="9"/>
      <c r="CL2164" s="9"/>
      <c r="CM2164" s="3"/>
      <c r="CN2164" s="9"/>
      <c r="CO2164" s="9"/>
      <c r="CP2164" s="9"/>
      <c r="CQ2164" s="9"/>
      <c r="CR2164" s="9"/>
      <c r="CS2164" s="9"/>
      <c r="CT2164" s="7"/>
      <c r="CU2164" s="250"/>
      <c r="CV2164" s="250"/>
      <c r="CW2164" s="250"/>
      <c r="CX2164" s="55"/>
      <c r="CY2164" s="46"/>
      <c r="CZ2164" s="250"/>
      <c r="DI2164" s="250"/>
    </row>
    <row r="2165" spans="1:113" ht="15" customHeight="1">
      <c r="A2165" s="250"/>
      <c r="B2165" s="250"/>
      <c r="C2165" s="250"/>
      <c r="D2165" s="250"/>
      <c r="E2165" s="250"/>
      <c r="G2165" s="14"/>
      <c r="H2165" s="250"/>
      <c r="I2165" s="250"/>
      <c r="J2165" s="33"/>
      <c r="K2165" s="250"/>
      <c r="L2165" s="248"/>
      <c r="M2165" s="250"/>
      <c r="N2165" s="250"/>
      <c r="O2165" s="250"/>
      <c r="P2165" s="250"/>
      <c r="Q2165" s="250"/>
      <c r="R2165" s="250"/>
      <c r="S2165" s="250"/>
      <c r="U2165" s="14"/>
      <c r="V2165" s="250"/>
      <c r="W2165" s="250"/>
      <c r="X2165" s="33"/>
      <c r="Y2165" s="250"/>
      <c r="Z2165" s="248"/>
      <c r="AA2165" s="250"/>
      <c r="AC2165" s="277"/>
      <c r="AD2165" s="250"/>
      <c r="AE2165" s="250"/>
      <c r="AF2165" s="250"/>
      <c r="AG2165" s="250"/>
      <c r="AI2165" s="14"/>
      <c r="AJ2165" s="250"/>
      <c r="AK2165" s="250"/>
      <c r="AL2165" s="33"/>
      <c r="AM2165" s="250"/>
      <c r="AN2165" s="248"/>
      <c r="AO2165" s="250"/>
      <c r="AP2165" s="250"/>
      <c r="AQ2165" s="250"/>
      <c r="AR2165" s="15"/>
      <c r="AS2165" s="9"/>
      <c r="AT2165" s="9"/>
      <c r="AU2165" s="9"/>
      <c r="AV2165" s="9"/>
      <c r="AW2165" s="3"/>
      <c r="AX2165" s="9"/>
      <c r="AY2165" s="9"/>
      <c r="AZ2165" s="62"/>
      <c r="BA2165" s="9"/>
      <c r="BB2165" s="9"/>
      <c r="BC2165" s="9"/>
      <c r="BD2165" s="7"/>
      <c r="BE2165" s="250"/>
      <c r="BF2165" s="15"/>
      <c r="BG2165" s="9"/>
      <c r="BH2165" s="9"/>
      <c r="BI2165" s="73"/>
      <c r="BJ2165" s="9"/>
      <c r="BK2165" s="3"/>
      <c r="BL2165" s="9"/>
      <c r="BM2165" s="9"/>
      <c r="BN2165" s="9"/>
      <c r="BO2165" s="9"/>
      <c r="BP2165" s="9"/>
      <c r="BQ2165" s="7"/>
      <c r="BS2165" s="250"/>
      <c r="BT2165" s="15"/>
      <c r="BU2165" s="9"/>
      <c r="BV2165" s="9"/>
      <c r="BW2165" s="9"/>
      <c r="BX2165" s="9"/>
      <c r="BY2165" s="3"/>
      <c r="BZ2165" s="9"/>
      <c r="CA2165" s="9"/>
      <c r="CB2165" s="9"/>
      <c r="CC2165" s="9"/>
      <c r="CD2165" s="9"/>
      <c r="CE2165" s="9"/>
      <c r="CF2165" s="7"/>
      <c r="CH2165" s="15"/>
      <c r="CI2165" s="9"/>
      <c r="CJ2165" s="9"/>
      <c r="CK2165" s="9"/>
      <c r="CL2165" s="9"/>
      <c r="CM2165" s="3"/>
      <c r="CN2165" s="9"/>
      <c r="CO2165" s="9"/>
      <c r="CP2165" s="9"/>
      <c r="CQ2165" s="9"/>
      <c r="CR2165" s="9"/>
      <c r="CS2165" s="9"/>
      <c r="CT2165" s="7"/>
      <c r="CU2165" s="250"/>
      <c r="CV2165" s="250"/>
      <c r="CW2165" s="250"/>
      <c r="CX2165" s="55"/>
      <c r="CY2165" s="46"/>
      <c r="CZ2165" s="250"/>
      <c r="DI2165" s="250"/>
    </row>
    <row r="2166" spans="1:113" ht="15" customHeight="1">
      <c r="A2166" s="250"/>
      <c r="B2166" s="250"/>
      <c r="C2166" s="250"/>
      <c r="D2166" s="250"/>
      <c r="E2166" s="250"/>
      <c r="G2166" s="14"/>
      <c r="H2166" s="250"/>
      <c r="I2166" s="250"/>
      <c r="J2166" s="33"/>
      <c r="K2166" s="250"/>
      <c r="L2166" s="250"/>
      <c r="M2166" s="250"/>
      <c r="N2166" s="250"/>
      <c r="O2166" s="250"/>
      <c r="P2166" s="250"/>
      <c r="Q2166" s="250"/>
      <c r="R2166" s="250"/>
      <c r="S2166" s="250"/>
      <c r="U2166" s="14"/>
      <c r="V2166" s="250"/>
      <c r="W2166" s="250"/>
      <c r="X2166" s="33"/>
      <c r="Y2166" s="250"/>
      <c r="Z2166" s="250"/>
      <c r="AA2166" s="250"/>
      <c r="AC2166" s="277"/>
      <c r="AD2166" s="250"/>
      <c r="AE2166" s="250"/>
      <c r="AF2166" s="250"/>
      <c r="AG2166" s="250"/>
      <c r="AI2166" s="14"/>
      <c r="AJ2166" s="250"/>
      <c r="AK2166" s="250"/>
      <c r="AL2166" s="33"/>
      <c r="AM2166" s="250"/>
      <c r="AN2166" s="250"/>
      <c r="AO2166" s="250"/>
      <c r="AP2166" s="250"/>
      <c r="AQ2166" s="250"/>
      <c r="AR2166" s="15"/>
      <c r="AS2166" s="9"/>
      <c r="AT2166" s="9"/>
      <c r="AU2166" s="9"/>
      <c r="AV2166" s="9"/>
      <c r="AW2166" s="9"/>
      <c r="AX2166" s="9"/>
      <c r="AY2166" s="9"/>
      <c r="AZ2166" s="62"/>
      <c r="BA2166" s="9"/>
      <c r="BB2166" s="9"/>
      <c r="BC2166" s="9"/>
      <c r="BD2166" s="7"/>
      <c r="BE2166" s="250"/>
      <c r="BF2166" s="15"/>
      <c r="BG2166" s="9"/>
      <c r="BH2166" s="9"/>
      <c r="BI2166" s="73"/>
      <c r="BJ2166" s="9"/>
      <c r="BK2166" s="9"/>
      <c r="BL2166" s="9"/>
      <c r="BM2166" s="9"/>
      <c r="BN2166" s="9"/>
      <c r="BO2166" s="9"/>
      <c r="BP2166" s="9"/>
      <c r="BQ2166" s="7"/>
      <c r="BS2166" s="250"/>
      <c r="BT2166" s="15"/>
      <c r="BU2166" s="9"/>
      <c r="BV2166" s="9"/>
      <c r="BW2166" s="9"/>
      <c r="BX2166" s="9"/>
      <c r="BY2166" s="9"/>
      <c r="BZ2166" s="9"/>
      <c r="CA2166" s="9"/>
      <c r="CB2166" s="9"/>
      <c r="CC2166" s="9"/>
      <c r="CD2166" s="9"/>
      <c r="CE2166" s="9"/>
      <c r="CF2166" s="7"/>
      <c r="CH2166" s="15"/>
      <c r="CI2166" s="9"/>
      <c r="CJ2166" s="9"/>
      <c r="CK2166" s="9"/>
      <c r="CL2166" s="9"/>
      <c r="CM2166" s="9"/>
      <c r="CN2166" s="9"/>
      <c r="CO2166" s="9"/>
      <c r="CP2166" s="9"/>
      <c r="CQ2166" s="9"/>
      <c r="CR2166" s="9"/>
      <c r="CS2166" s="9"/>
      <c r="CT2166" s="7"/>
      <c r="CU2166" s="250"/>
      <c r="CV2166" s="318"/>
      <c r="CW2166" s="312"/>
      <c r="CX2166" s="250"/>
      <c r="CY2166" s="46"/>
      <c r="CZ2166" s="250"/>
      <c r="DI2166" s="250"/>
    </row>
    <row r="2167" spans="1:113" ht="15.75" customHeight="1">
      <c r="BS2167" s="1"/>
    </row>
    <row r="2168" spans="1:113" ht="15.75" customHeight="1">
      <c r="BS2168" s="1"/>
    </row>
    <row r="2169" spans="1:113" ht="15.75" customHeight="1">
      <c r="BS2169" s="1"/>
    </row>
    <row r="2170" spans="1:113" ht="15.75" customHeight="1">
      <c r="BS2170" s="1"/>
    </row>
    <row r="2171" spans="1:113" ht="15.75" customHeight="1">
      <c r="BS2171" s="1"/>
    </row>
    <row r="2172" spans="1:113" ht="15.75" customHeight="1">
      <c r="BS2172" s="1"/>
    </row>
    <row r="2173" spans="1:113" ht="15" customHeight="1">
      <c r="A2173" s="250"/>
      <c r="B2173" s="250"/>
      <c r="C2173" s="250"/>
      <c r="D2173" s="250"/>
      <c r="E2173" s="250"/>
      <c r="H2173" s="314"/>
      <c r="I2173" s="312"/>
      <c r="J2173" s="312"/>
      <c r="K2173" s="311"/>
      <c r="L2173" s="312"/>
      <c r="M2173" s="312"/>
      <c r="N2173" s="250"/>
      <c r="O2173" s="250"/>
      <c r="P2173" s="250"/>
      <c r="Q2173" s="250"/>
      <c r="R2173" s="250"/>
      <c r="S2173" s="250"/>
      <c r="V2173" s="314"/>
      <c r="W2173" s="312"/>
      <c r="X2173" s="312"/>
      <c r="Y2173" s="314"/>
      <c r="Z2173" s="312"/>
      <c r="AA2173" s="312"/>
      <c r="AC2173" s="277"/>
      <c r="AD2173" s="250"/>
      <c r="AE2173" s="250"/>
      <c r="AF2173" s="250"/>
      <c r="AG2173" s="250"/>
      <c r="AJ2173" s="314"/>
      <c r="AK2173" s="312"/>
      <c r="AL2173" s="312"/>
      <c r="AM2173" s="314"/>
      <c r="AN2173" s="312"/>
      <c r="AO2173" s="312"/>
      <c r="AQ2173" s="250"/>
      <c r="AR2173" s="313" t="s">
        <v>591</v>
      </c>
      <c r="AS2173" s="310"/>
      <c r="AT2173" s="310"/>
      <c r="AU2173" s="309" t="s">
        <v>596</v>
      </c>
      <c r="AV2173" s="310"/>
      <c r="AW2173" s="310"/>
      <c r="AX2173" s="260"/>
      <c r="AY2173" s="260"/>
      <c r="AZ2173" s="261"/>
      <c r="BA2173" s="260"/>
      <c r="BB2173" s="260"/>
      <c r="BC2173" s="260"/>
      <c r="BD2173" s="262"/>
      <c r="BE2173" s="250"/>
      <c r="BF2173" s="313" t="s">
        <v>591</v>
      </c>
      <c r="BG2173" s="310"/>
      <c r="BH2173" s="310"/>
      <c r="BI2173" s="200" t="s">
        <v>596</v>
      </c>
      <c r="BJ2173" s="263"/>
      <c r="BK2173" s="263"/>
      <c r="BL2173" s="260"/>
      <c r="BM2173" s="260"/>
      <c r="BN2173" s="260"/>
      <c r="BO2173" s="260"/>
      <c r="BP2173" s="249"/>
      <c r="BS2173" s="250"/>
      <c r="BT2173" s="313" t="s">
        <v>591</v>
      </c>
      <c r="BU2173" s="310"/>
      <c r="BV2173" s="310"/>
      <c r="BW2173" s="309" t="s">
        <v>596</v>
      </c>
      <c r="BX2173" s="310"/>
      <c r="BY2173" s="310"/>
      <c r="BZ2173" s="260"/>
      <c r="CA2173" s="260"/>
      <c r="CB2173" s="260"/>
      <c r="CC2173" s="260"/>
      <c r="CD2173" s="260"/>
      <c r="CE2173" s="260"/>
      <c r="CF2173" s="249"/>
      <c r="CH2173" s="313" t="s">
        <v>591</v>
      </c>
      <c r="CI2173" s="310"/>
      <c r="CJ2173" s="310"/>
      <c r="CK2173" s="309" t="s">
        <v>596</v>
      </c>
      <c r="CL2173" s="310"/>
      <c r="CM2173" s="310"/>
      <c r="CN2173" s="81"/>
      <c r="CO2173" s="81"/>
      <c r="CP2173" s="81"/>
      <c r="CQ2173" s="81"/>
      <c r="CR2173" s="81"/>
      <c r="CS2173" s="81"/>
      <c r="CT2173" s="249"/>
      <c r="CU2173" s="250"/>
      <c r="CV2173" s="250"/>
      <c r="CW2173" s="250"/>
      <c r="CX2173" s="250"/>
      <c r="CY2173" s="250"/>
      <c r="CZ2173" s="250"/>
      <c r="DI2173" s="250"/>
    </row>
    <row r="2174" spans="1:113" ht="15" customHeight="1">
      <c r="A2174" s="248"/>
      <c r="B2174" s="248"/>
      <c r="C2174" s="248"/>
      <c r="D2174" s="248"/>
      <c r="E2174" s="248"/>
      <c r="F2174" s="248"/>
      <c r="H2174" s="5"/>
      <c r="I2174" s="248"/>
      <c r="J2174" s="71"/>
      <c r="K2174" s="248"/>
      <c r="L2174" s="248"/>
      <c r="M2174" s="248"/>
      <c r="N2174" s="248"/>
      <c r="O2174" s="248"/>
      <c r="P2174" s="248"/>
      <c r="Q2174" s="248"/>
      <c r="R2174" s="248"/>
      <c r="S2174" s="248"/>
      <c r="T2174" s="248"/>
      <c r="V2174" s="5"/>
      <c r="W2174" s="248"/>
      <c r="X2174" s="71"/>
      <c r="Y2174" s="248"/>
      <c r="Z2174" s="248"/>
      <c r="AA2174" s="248"/>
      <c r="AC2174" s="274"/>
      <c r="AD2174" s="248"/>
      <c r="AE2174" s="248"/>
      <c r="AF2174" s="248"/>
      <c r="AG2174" s="248"/>
      <c r="AH2174" s="248"/>
      <c r="AJ2174" s="5"/>
      <c r="AK2174" s="248"/>
      <c r="AL2174" s="71"/>
      <c r="AM2174" s="248"/>
      <c r="AN2174" s="248"/>
      <c r="AO2174" s="248"/>
      <c r="AP2174" s="248"/>
      <c r="AQ2174" s="248"/>
      <c r="AR2174" s="2" t="s">
        <v>11</v>
      </c>
      <c r="AS2174" s="3" t="s">
        <v>12</v>
      </c>
      <c r="AT2174" s="3" t="s">
        <v>13</v>
      </c>
      <c r="AU2174" s="3" t="s">
        <v>14</v>
      </c>
      <c r="AV2174" s="3" t="s">
        <v>13</v>
      </c>
      <c r="AW2174" s="3" t="s">
        <v>15</v>
      </c>
      <c r="AX2174" s="3" t="s">
        <v>16</v>
      </c>
      <c r="AY2174" s="3" t="s">
        <v>17</v>
      </c>
      <c r="AZ2174" s="4"/>
      <c r="BA2174" s="3" t="s">
        <v>19</v>
      </c>
      <c r="BB2174" s="3" t="s">
        <v>25</v>
      </c>
      <c r="BC2174" s="3" t="s">
        <v>26</v>
      </c>
      <c r="BD2174" s="56" t="s">
        <v>21</v>
      </c>
      <c r="BE2174" s="248"/>
      <c r="BF2174" s="2" t="s">
        <v>11</v>
      </c>
      <c r="BG2174" s="3" t="s">
        <v>12</v>
      </c>
      <c r="BH2174" s="3" t="s">
        <v>13</v>
      </c>
      <c r="BI2174" s="199" t="s">
        <v>14</v>
      </c>
      <c r="BJ2174" s="3" t="s">
        <v>13</v>
      </c>
      <c r="BK2174" s="3" t="s">
        <v>15</v>
      </c>
      <c r="BL2174" s="3" t="s">
        <v>16</v>
      </c>
      <c r="BM2174" s="3" t="s">
        <v>17</v>
      </c>
      <c r="BN2174" s="3" t="s">
        <v>19</v>
      </c>
      <c r="BO2174" s="3" t="s">
        <v>25</v>
      </c>
      <c r="BP2174" s="3" t="s">
        <v>26</v>
      </c>
      <c r="BQ2174" s="56" t="s">
        <v>21</v>
      </c>
      <c r="BS2174" s="248"/>
      <c r="BT2174" s="2" t="s">
        <v>11</v>
      </c>
      <c r="BU2174" s="3" t="s">
        <v>12</v>
      </c>
      <c r="BV2174" s="3" t="s">
        <v>13</v>
      </c>
      <c r="BW2174" s="3" t="s">
        <v>14</v>
      </c>
      <c r="BX2174" s="3" t="s">
        <v>13</v>
      </c>
      <c r="BY2174" s="3" t="s">
        <v>15</v>
      </c>
      <c r="BZ2174" s="3" t="s">
        <v>16</v>
      </c>
      <c r="CA2174" s="3" t="s">
        <v>17</v>
      </c>
      <c r="CB2174" s="3"/>
      <c r="CC2174" s="3" t="s">
        <v>19</v>
      </c>
      <c r="CD2174" s="3" t="s">
        <v>25</v>
      </c>
      <c r="CE2174" s="3" t="s">
        <v>26</v>
      </c>
      <c r="CF2174" s="56" t="s">
        <v>21</v>
      </c>
      <c r="CH2174" s="2" t="s">
        <v>11</v>
      </c>
      <c r="CI2174" s="3" t="s">
        <v>12</v>
      </c>
      <c r="CJ2174" s="3" t="s">
        <v>13</v>
      </c>
      <c r="CK2174" s="3" t="s">
        <v>14</v>
      </c>
      <c r="CL2174" s="3" t="s">
        <v>13</v>
      </c>
      <c r="CM2174" s="3" t="s">
        <v>15</v>
      </c>
      <c r="CN2174" s="3" t="s">
        <v>16</v>
      </c>
      <c r="CO2174" s="3" t="s">
        <v>17</v>
      </c>
      <c r="CP2174" s="3"/>
      <c r="CQ2174" s="3" t="s">
        <v>19</v>
      </c>
      <c r="CR2174" s="3" t="s">
        <v>25</v>
      </c>
      <c r="CS2174" s="3" t="s">
        <v>26</v>
      </c>
      <c r="CT2174" s="56" t="s">
        <v>21</v>
      </c>
      <c r="CU2174" s="248"/>
      <c r="CV2174" s="248"/>
      <c r="CW2174" s="248"/>
      <c r="CX2174" s="248"/>
      <c r="CY2174" s="248"/>
      <c r="CZ2174" s="248"/>
      <c r="DI2174" s="248"/>
    </row>
    <row r="2175" spans="1:113" ht="15" customHeight="1">
      <c r="A2175" s="250"/>
      <c r="B2175" s="250"/>
      <c r="C2175" s="250"/>
      <c r="D2175" s="13"/>
      <c r="E2175" s="250"/>
      <c r="F2175" s="250"/>
      <c r="H2175" s="14"/>
      <c r="I2175" s="250"/>
      <c r="J2175" s="33"/>
      <c r="K2175" s="250"/>
      <c r="L2175" s="250"/>
      <c r="M2175" s="250"/>
      <c r="N2175" s="250"/>
      <c r="O2175" s="250"/>
      <c r="P2175" s="250"/>
      <c r="Q2175" s="250"/>
      <c r="R2175" s="13"/>
      <c r="S2175" s="250"/>
      <c r="T2175" s="250"/>
      <c r="V2175" s="14"/>
      <c r="W2175" s="250"/>
      <c r="X2175" s="33"/>
      <c r="Y2175" s="250"/>
      <c r="Z2175" s="250"/>
      <c r="AA2175" s="250"/>
      <c r="AC2175" s="277"/>
      <c r="AD2175" s="250"/>
      <c r="AE2175" s="250"/>
      <c r="AF2175" s="13"/>
      <c r="AG2175" s="250"/>
      <c r="AH2175" s="250"/>
      <c r="AJ2175" s="14"/>
      <c r="AK2175" s="250"/>
      <c r="AL2175" s="33"/>
      <c r="AM2175" s="250"/>
      <c r="AN2175" s="250"/>
      <c r="AO2175" s="250"/>
      <c r="AP2175" s="250"/>
      <c r="AQ2175" s="250"/>
      <c r="AR2175" s="89">
        <v>45237</v>
      </c>
      <c r="AS2175" s="78">
        <v>10334</v>
      </c>
      <c r="AT2175" s="78">
        <v>219</v>
      </c>
      <c r="AU2175" s="78">
        <v>783</v>
      </c>
      <c r="AV2175" s="78">
        <v>16</v>
      </c>
      <c r="AW2175" s="78">
        <v>24</v>
      </c>
      <c r="AX2175" s="78">
        <v>16</v>
      </c>
      <c r="AY2175" s="78">
        <v>0</v>
      </c>
      <c r="AZ2175" s="90"/>
      <c r="BA2175" s="78">
        <v>450</v>
      </c>
      <c r="BB2175" s="78">
        <f t="shared" ref="BB2175:BB2182" si="3495">IF(BA2175="","",AX2175*BA2175)</f>
        <v>7200</v>
      </c>
      <c r="BC2175" s="92">
        <f t="shared" ref="BC2175:BC2182" si="3496">IF(BB2175="","",BB2175/(AT2175*100))</f>
        <v>0.32876712328767121</v>
      </c>
      <c r="BD2175" s="93" t="s">
        <v>598</v>
      </c>
      <c r="BE2175" s="250"/>
      <c r="BF2175" s="89">
        <v>45237</v>
      </c>
      <c r="BG2175" s="78">
        <v>10334</v>
      </c>
      <c r="BH2175" s="78">
        <v>219</v>
      </c>
      <c r="BI2175" s="188">
        <v>783</v>
      </c>
      <c r="BJ2175" s="78">
        <v>16</v>
      </c>
      <c r="BK2175" s="78">
        <v>24</v>
      </c>
      <c r="BL2175" s="78">
        <v>16</v>
      </c>
      <c r="BM2175" s="78">
        <v>0</v>
      </c>
      <c r="BN2175" s="78">
        <v>450</v>
      </c>
      <c r="BO2175" s="78">
        <f t="shared" ref="BO2175:BO2182" si="3497">IF(BN2175="","",BL2175*BN2175)</f>
        <v>7200</v>
      </c>
      <c r="BP2175" s="92">
        <f t="shared" ref="BP2175:BP2182" si="3498">IF(BO2175="","",BO2175/(BH2175*100))</f>
        <v>0.32876712328767121</v>
      </c>
      <c r="BQ2175" s="93" t="s">
        <v>598</v>
      </c>
      <c r="BS2175" s="250"/>
      <c r="BT2175" s="89">
        <v>45237</v>
      </c>
      <c r="BU2175" s="78">
        <v>10334</v>
      </c>
      <c r="BV2175" s="78">
        <v>219</v>
      </c>
      <c r="BW2175" s="78">
        <v>783</v>
      </c>
      <c r="BX2175" s="78">
        <v>16</v>
      </c>
      <c r="BY2175" s="78">
        <v>24</v>
      </c>
      <c r="BZ2175" s="78">
        <v>16</v>
      </c>
      <c r="CA2175" s="78">
        <v>0</v>
      </c>
      <c r="CB2175" s="78"/>
      <c r="CC2175" s="78">
        <v>450</v>
      </c>
      <c r="CD2175" s="78">
        <f t="shared" ref="CD2175:CD2182" si="3499">IF(CC2175="","",BZ2175*CC2175)</f>
        <v>7200</v>
      </c>
      <c r="CE2175" s="92">
        <f t="shared" ref="CE2175:CE2182" si="3500">IF(CD2175="","",CD2175/(BV2175*100))</f>
        <v>0.32876712328767121</v>
      </c>
      <c r="CF2175" s="93" t="s">
        <v>598</v>
      </c>
      <c r="CH2175" s="89">
        <v>45237</v>
      </c>
      <c r="CI2175" s="78">
        <v>10334</v>
      </c>
      <c r="CJ2175" s="78">
        <v>219</v>
      </c>
      <c r="CK2175" s="78">
        <v>783</v>
      </c>
      <c r="CL2175" s="78">
        <v>16</v>
      </c>
      <c r="CM2175" s="78">
        <v>24</v>
      </c>
      <c r="CN2175" s="78">
        <v>16</v>
      </c>
      <c r="CO2175" s="78">
        <v>0</v>
      </c>
      <c r="CP2175" s="78"/>
      <c r="CQ2175" s="78">
        <v>450</v>
      </c>
      <c r="CR2175" s="78">
        <f t="shared" ref="CR2175:CR2182" si="3501">IF(CQ2175="","",CN2175*CQ2175)</f>
        <v>7200</v>
      </c>
      <c r="CS2175" s="92">
        <f t="shared" ref="CS2175:CS2182" si="3502">IF(CR2175="","",CR2175/(CJ2175*100))</f>
        <v>0.32876712328767121</v>
      </c>
      <c r="CT2175" s="93" t="s">
        <v>598</v>
      </c>
      <c r="CU2175" s="250"/>
      <c r="CV2175" s="250"/>
      <c r="CW2175" s="250"/>
      <c r="CX2175" s="250"/>
      <c r="CY2175" s="13"/>
      <c r="CZ2175" s="250"/>
      <c r="DI2175" s="250"/>
    </row>
    <row r="2176" spans="1:113" ht="15" customHeight="1">
      <c r="A2176" s="250"/>
      <c r="B2176" s="250"/>
      <c r="C2176" s="250"/>
      <c r="D2176" s="13"/>
      <c r="E2176" s="250"/>
      <c r="F2176" s="250"/>
      <c r="H2176" s="14"/>
      <c r="I2176" s="250"/>
      <c r="J2176" s="33"/>
      <c r="K2176" s="250"/>
      <c r="L2176" s="250"/>
      <c r="M2176" s="250"/>
      <c r="N2176" s="250"/>
      <c r="O2176" s="250"/>
      <c r="P2176" s="250"/>
      <c r="Q2176" s="250"/>
      <c r="R2176" s="13"/>
      <c r="S2176" s="250"/>
      <c r="T2176" s="250"/>
      <c r="V2176" s="14"/>
      <c r="W2176" s="250"/>
      <c r="X2176" s="33"/>
      <c r="Y2176" s="250"/>
      <c r="Z2176" s="250"/>
      <c r="AA2176" s="250"/>
      <c r="AC2176" s="277"/>
      <c r="AD2176" s="250"/>
      <c r="AE2176" s="250"/>
      <c r="AF2176" s="13"/>
      <c r="AG2176" s="250"/>
      <c r="AH2176" s="250"/>
      <c r="AJ2176" s="14"/>
      <c r="AK2176" s="250"/>
      <c r="AL2176" s="33"/>
      <c r="AM2176" s="250"/>
      <c r="AN2176" s="250"/>
      <c r="AO2176" s="250"/>
      <c r="AP2176" s="250"/>
      <c r="AQ2176" s="250"/>
      <c r="AR2176" s="15">
        <v>45241</v>
      </c>
      <c r="AS2176" s="9">
        <v>10365</v>
      </c>
      <c r="AT2176" s="9">
        <f t="shared" ref="AT2176:AT2182" si="3503">IF(AS2176="","",AS2176-AS2175)</f>
        <v>31</v>
      </c>
      <c r="AU2176" s="9">
        <v>785</v>
      </c>
      <c r="AV2176" s="9">
        <f t="shared" ref="AV2176:AV2182" si="3504">IF(AU2176="","",AU2176-AU2175)</f>
        <v>2</v>
      </c>
      <c r="AW2176" s="9">
        <v>22</v>
      </c>
      <c r="AX2176" s="9">
        <f t="shared" ref="AX2176:AX2182" si="3505">IF(AW2176="","",AW2175+AY2175-AW2176)</f>
        <v>2</v>
      </c>
      <c r="AY2176" s="9">
        <v>5</v>
      </c>
      <c r="AZ2176" s="62"/>
      <c r="BA2176" s="9">
        <v>450</v>
      </c>
      <c r="BB2176" s="9">
        <f t="shared" si="3495"/>
        <v>900</v>
      </c>
      <c r="BC2176" s="10">
        <f t="shared" si="3496"/>
        <v>0.29032258064516131</v>
      </c>
      <c r="BD2176" s="7"/>
      <c r="BE2176" s="250"/>
      <c r="BF2176" s="15">
        <v>45241</v>
      </c>
      <c r="BG2176" s="9">
        <v>10365</v>
      </c>
      <c r="BH2176" s="9">
        <f t="shared" ref="BH2176:BH2182" si="3506">IF(BG2176="","",BG2176-BG2175)</f>
        <v>31</v>
      </c>
      <c r="BI2176" s="73">
        <v>785</v>
      </c>
      <c r="BJ2176" s="9">
        <f t="shared" ref="BJ2176:BJ2182" si="3507">IF(BI2176="","",BI2176-BI2175)</f>
        <v>2</v>
      </c>
      <c r="BK2176" s="9">
        <v>22</v>
      </c>
      <c r="BL2176" s="9">
        <f t="shared" ref="BL2176:BL2182" si="3508">IF(BK2176="","",BK2175+BM2175-BK2176)</f>
        <v>2</v>
      </c>
      <c r="BM2176" s="9">
        <v>5</v>
      </c>
      <c r="BN2176" s="9">
        <v>450</v>
      </c>
      <c r="BO2176" s="9">
        <f t="shared" si="3497"/>
        <v>900</v>
      </c>
      <c r="BP2176" s="10">
        <f t="shared" si="3498"/>
        <v>0.29032258064516131</v>
      </c>
      <c r="BQ2176" s="7"/>
      <c r="BS2176" s="250"/>
      <c r="BT2176" s="15">
        <v>45241</v>
      </c>
      <c r="BU2176" s="9">
        <v>10365</v>
      </c>
      <c r="BV2176" s="9">
        <f t="shared" ref="BV2176:BV2182" si="3509">IF(BU2176="","",BU2176-BU2175)</f>
        <v>31</v>
      </c>
      <c r="BW2176" s="9">
        <v>785</v>
      </c>
      <c r="BX2176" s="9">
        <f t="shared" ref="BX2176:BX2182" si="3510">IF(BW2176="","",BW2176-BW2175)</f>
        <v>2</v>
      </c>
      <c r="BY2176" s="9">
        <v>22</v>
      </c>
      <c r="BZ2176" s="9">
        <f t="shared" ref="BZ2176:BZ2182" si="3511">IF(BY2176="","",BY2175+CA2175-BY2176)</f>
        <v>2</v>
      </c>
      <c r="CA2176" s="9">
        <v>5</v>
      </c>
      <c r="CB2176" s="9"/>
      <c r="CC2176" s="9">
        <v>450</v>
      </c>
      <c r="CD2176" s="9">
        <f t="shared" si="3499"/>
        <v>900</v>
      </c>
      <c r="CE2176" s="10">
        <f t="shared" si="3500"/>
        <v>0.29032258064516131</v>
      </c>
      <c r="CF2176" s="7"/>
      <c r="CH2176" s="15">
        <v>45241</v>
      </c>
      <c r="CI2176" s="9">
        <v>10365</v>
      </c>
      <c r="CJ2176" s="9">
        <f t="shared" ref="CJ2176:CJ2182" si="3512">IF(CI2176="","",CI2176-CI2175)</f>
        <v>31</v>
      </c>
      <c r="CK2176" s="9">
        <v>785</v>
      </c>
      <c r="CL2176" s="9">
        <f t="shared" ref="CL2176:CL2182" si="3513">IF(CK2176="","",CK2176-CK2175)</f>
        <v>2</v>
      </c>
      <c r="CM2176" s="9">
        <v>22</v>
      </c>
      <c r="CN2176" s="9">
        <f t="shared" ref="CN2176:CN2182" si="3514">IF(CM2176="","",CM2175+CO2175-CM2176)</f>
        <v>2</v>
      </c>
      <c r="CO2176" s="9">
        <v>5</v>
      </c>
      <c r="CP2176" s="9"/>
      <c r="CQ2176" s="9">
        <v>450</v>
      </c>
      <c r="CR2176" s="9">
        <f t="shared" si="3501"/>
        <v>900</v>
      </c>
      <c r="CS2176" s="10">
        <f t="shared" si="3502"/>
        <v>0.29032258064516131</v>
      </c>
      <c r="CT2176" s="7"/>
      <c r="CU2176" s="250"/>
      <c r="CV2176" s="250"/>
      <c r="CW2176" s="250"/>
      <c r="CX2176" s="250"/>
      <c r="CY2176" s="13"/>
      <c r="CZ2176" s="250"/>
      <c r="DI2176" s="250"/>
    </row>
    <row r="2177" spans="1:113" ht="15" customHeight="1">
      <c r="A2177" s="250"/>
      <c r="B2177" s="250"/>
      <c r="C2177" s="250"/>
      <c r="D2177" s="13"/>
      <c r="E2177" s="250"/>
      <c r="F2177" s="250"/>
      <c r="H2177" s="14"/>
      <c r="I2177" s="250"/>
      <c r="J2177" s="33"/>
      <c r="K2177" s="250"/>
      <c r="L2177" s="250"/>
      <c r="M2177" s="250"/>
      <c r="N2177" s="250"/>
      <c r="O2177" s="250"/>
      <c r="P2177" s="250"/>
      <c r="Q2177" s="250"/>
      <c r="R2177" s="13"/>
      <c r="S2177" s="250"/>
      <c r="T2177" s="250"/>
      <c r="V2177" s="14"/>
      <c r="W2177" s="250"/>
      <c r="X2177" s="33"/>
      <c r="Y2177" s="250"/>
      <c r="Z2177" s="250"/>
      <c r="AA2177" s="250"/>
      <c r="AC2177" s="277"/>
      <c r="AD2177" s="250"/>
      <c r="AE2177" s="250"/>
      <c r="AF2177" s="13"/>
      <c r="AG2177" s="250"/>
      <c r="AH2177" s="250"/>
      <c r="AJ2177" s="14"/>
      <c r="AK2177" s="250"/>
      <c r="AL2177" s="33"/>
      <c r="AM2177" s="250"/>
      <c r="AN2177" s="250"/>
      <c r="AO2177" s="250"/>
      <c r="AP2177" s="250"/>
      <c r="AQ2177" s="250"/>
      <c r="AR2177" s="15">
        <v>45243</v>
      </c>
      <c r="AS2177" s="9">
        <v>10461</v>
      </c>
      <c r="AT2177" s="9">
        <f t="shared" si="3503"/>
        <v>96</v>
      </c>
      <c r="AU2177" s="9">
        <v>790</v>
      </c>
      <c r="AV2177" s="9">
        <f t="shared" si="3504"/>
        <v>5</v>
      </c>
      <c r="AW2177" s="9">
        <v>22</v>
      </c>
      <c r="AX2177" s="9">
        <f t="shared" si="3505"/>
        <v>5</v>
      </c>
      <c r="AY2177" s="9">
        <v>4</v>
      </c>
      <c r="AZ2177" s="62"/>
      <c r="BA2177" s="9">
        <v>450</v>
      </c>
      <c r="BB2177" s="9">
        <f t="shared" si="3495"/>
        <v>2250</v>
      </c>
      <c r="BC2177" s="10">
        <f t="shared" si="3496"/>
        <v>0.234375</v>
      </c>
      <c r="BD2177" s="7"/>
      <c r="BE2177" s="250"/>
      <c r="BF2177" s="15">
        <v>45243</v>
      </c>
      <c r="BG2177" s="9">
        <v>10461</v>
      </c>
      <c r="BH2177" s="9">
        <f t="shared" si="3506"/>
        <v>96</v>
      </c>
      <c r="BI2177" s="73">
        <v>790</v>
      </c>
      <c r="BJ2177" s="9">
        <f t="shared" si="3507"/>
        <v>5</v>
      </c>
      <c r="BK2177" s="9">
        <v>22</v>
      </c>
      <c r="BL2177" s="9">
        <f t="shared" si="3508"/>
        <v>5</v>
      </c>
      <c r="BM2177" s="9">
        <v>4</v>
      </c>
      <c r="BN2177" s="9">
        <v>450</v>
      </c>
      <c r="BO2177" s="9">
        <f t="shared" si="3497"/>
        <v>2250</v>
      </c>
      <c r="BP2177" s="10">
        <f t="shared" si="3498"/>
        <v>0.234375</v>
      </c>
      <c r="BQ2177" s="7"/>
      <c r="BS2177" s="250"/>
      <c r="BT2177" s="15">
        <v>45243</v>
      </c>
      <c r="BU2177" s="9">
        <v>10461</v>
      </c>
      <c r="BV2177" s="9">
        <f t="shared" si="3509"/>
        <v>96</v>
      </c>
      <c r="BW2177" s="9">
        <v>790</v>
      </c>
      <c r="BX2177" s="9">
        <f t="shared" si="3510"/>
        <v>5</v>
      </c>
      <c r="BY2177" s="9">
        <v>22</v>
      </c>
      <c r="BZ2177" s="9">
        <f t="shared" si="3511"/>
        <v>5</v>
      </c>
      <c r="CA2177" s="9">
        <v>4</v>
      </c>
      <c r="CB2177" s="9"/>
      <c r="CC2177" s="9">
        <v>450</v>
      </c>
      <c r="CD2177" s="9">
        <f t="shared" si="3499"/>
        <v>2250</v>
      </c>
      <c r="CE2177" s="10">
        <f t="shared" si="3500"/>
        <v>0.234375</v>
      </c>
      <c r="CF2177" s="7"/>
      <c r="CH2177" s="15">
        <v>45243</v>
      </c>
      <c r="CI2177" s="9">
        <v>10461</v>
      </c>
      <c r="CJ2177" s="9">
        <f t="shared" si="3512"/>
        <v>96</v>
      </c>
      <c r="CK2177" s="9">
        <v>790</v>
      </c>
      <c r="CL2177" s="9">
        <f t="shared" si="3513"/>
        <v>5</v>
      </c>
      <c r="CM2177" s="9">
        <v>22</v>
      </c>
      <c r="CN2177" s="9">
        <f t="shared" si="3514"/>
        <v>5</v>
      </c>
      <c r="CO2177" s="9">
        <v>4</v>
      </c>
      <c r="CP2177" s="9"/>
      <c r="CQ2177" s="9">
        <v>450</v>
      </c>
      <c r="CR2177" s="9">
        <f t="shared" si="3501"/>
        <v>2250</v>
      </c>
      <c r="CS2177" s="10">
        <f t="shared" si="3502"/>
        <v>0.234375</v>
      </c>
      <c r="CT2177" s="7"/>
      <c r="CU2177" s="250"/>
      <c r="CV2177" s="250"/>
      <c r="CW2177" s="250"/>
      <c r="CX2177" s="250"/>
      <c r="CY2177" s="13"/>
      <c r="CZ2177" s="250"/>
      <c r="DI2177" s="250"/>
    </row>
    <row r="2178" spans="1:113" ht="15" customHeight="1">
      <c r="A2178" s="250"/>
      <c r="B2178" s="250"/>
      <c r="C2178" s="250"/>
      <c r="D2178" s="13"/>
      <c r="E2178" s="250"/>
      <c r="F2178" s="250"/>
      <c r="H2178" s="14"/>
      <c r="I2178" s="250"/>
      <c r="J2178" s="33"/>
      <c r="K2178" s="250"/>
      <c r="L2178" s="250"/>
      <c r="M2178" s="250"/>
      <c r="N2178" s="250"/>
      <c r="O2178" s="250"/>
      <c r="P2178" s="250"/>
      <c r="Q2178" s="250"/>
      <c r="R2178" s="13"/>
      <c r="S2178" s="250"/>
      <c r="T2178" s="250"/>
      <c r="V2178" s="14"/>
      <c r="W2178" s="250"/>
      <c r="X2178" s="33"/>
      <c r="Y2178" s="250"/>
      <c r="Z2178" s="250"/>
      <c r="AA2178" s="250"/>
      <c r="AC2178" s="277"/>
      <c r="AD2178" s="250"/>
      <c r="AE2178" s="250"/>
      <c r="AF2178" s="13"/>
      <c r="AG2178" s="250"/>
      <c r="AH2178" s="250"/>
      <c r="AJ2178" s="14"/>
      <c r="AK2178" s="250"/>
      <c r="AL2178" s="33"/>
      <c r="AM2178" s="250"/>
      <c r="AN2178" s="250"/>
      <c r="AO2178" s="250"/>
      <c r="AP2178" s="250"/>
      <c r="AQ2178" s="250"/>
      <c r="AR2178" s="15">
        <v>45247</v>
      </c>
      <c r="AS2178" s="9">
        <v>10521</v>
      </c>
      <c r="AT2178" s="9">
        <f t="shared" si="3503"/>
        <v>60</v>
      </c>
      <c r="AU2178" s="9">
        <v>794</v>
      </c>
      <c r="AV2178" s="9">
        <f t="shared" si="3504"/>
        <v>4</v>
      </c>
      <c r="AW2178" s="9">
        <v>21</v>
      </c>
      <c r="AX2178" s="9">
        <f t="shared" si="3505"/>
        <v>5</v>
      </c>
      <c r="AY2178" s="9">
        <v>5</v>
      </c>
      <c r="AZ2178" s="62"/>
      <c r="BA2178" s="9">
        <v>450</v>
      </c>
      <c r="BB2178" s="9">
        <f t="shared" si="3495"/>
        <v>2250</v>
      </c>
      <c r="BC2178" s="10">
        <f t="shared" si="3496"/>
        <v>0.375</v>
      </c>
      <c r="BD2178" s="7"/>
      <c r="BE2178" s="250"/>
      <c r="BF2178" s="15">
        <v>45247</v>
      </c>
      <c r="BG2178" s="9">
        <v>10521</v>
      </c>
      <c r="BH2178" s="9">
        <f t="shared" si="3506"/>
        <v>60</v>
      </c>
      <c r="BI2178" s="73">
        <v>794</v>
      </c>
      <c r="BJ2178" s="9">
        <f t="shared" si="3507"/>
        <v>4</v>
      </c>
      <c r="BK2178" s="9">
        <v>21</v>
      </c>
      <c r="BL2178" s="9">
        <f t="shared" si="3508"/>
        <v>5</v>
      </c>
      <c r="BM2178" s="9">
        <v>5</v>
      </c>
      <c r="BN2178" s="9">
        <v>450</v>
      </c>
      <c r="BO2178" s="9">
        <f t="shared" si="3497"/>
        <v>2250</v>
      </c>
      <c r="BP2178" s="10">
        <f t="shared" si="3498"/>
        <v>0.375</v>
      </c>
      <c r="BQ2178" s="7"/>
      <c r="BS2178" s="250"/>
      <c r="BT2178" s="15">
        <v>45247</v>
      </c>
      <c r="BU2178" s="9">
        <v>10521</v>
      </c>
      <c r="BV2178" s="9">
        <f t="shared" si="3509"/>
        <v>60</v>
      </c>
      <c r="BW2178" s="9">
        <v>794</v>
      </c>
      <c r="BX2178" s="9">
        <f t="shared" si="3510"/>
        <v>4</v>
      </c>
      <c r="BY2178" s="9">
        <v>21</v>
      </c>
      <c r="BZ2178" s="9">
        <f t="shared" si="3511"/>
        <v>5</v>
      </c>
      <c r="CA2178" s="9">
        <v>5</v>
      </c>
      <c r="CB2178" s="9"/>
      <c r="CC2178" s="9">
        <v>450</v>
      </c>
      <c r="CD2178" s="9">
        <f t="shared" si="3499"/>
        <v>2250</v>
      </c>
      <c r="CE2178" s="10">
        <f t="shared" si="3500"/>
        <v>0.375</v>
      </c>
      <c r="CF2178" s="7"/>
      <c r="CH2178" s="15">
        <v>45247</v>
      </c>
      <c r="CI2178" s="9">
        <v>10521</v>
      </c>
      <c r="CJ2178" s="9">
        <f t="shared" si="3512"/>
        <v>60</v>
      </c>
      <c r="CK2178" s="9">
        <v>794</v>
      </c>
      <c r="CL2178" s="9">
        <f t="shared" si="3513"/>
        <v>4</v>
      </c>
      <c r="CM2178" s="9">
        <v>21</v>
      </c>
      <c r="CN2178" s="9">
        <f t="shared" si="3514"/>
        <v>5</v>
      </c>
      <c r="CO2178" s="9">
        <v>5</v>
      </c>
      <c r="CP2178" s="9"/>
      <c r="CQ2178" s="9">
        <v>450</v>
      </c>
      <c r="CR2178" s="9">
        <f t="shared" si="3501"/>
        <v>2250</v>
      </c>
      <c r="CS2178" s="10">
        <f t="shared" si="3502"/>
        <v>0.375</v>
      </c>
      <c r="CT2178" s="7"/>
      <c r="CU2178" s="250"/>
      <c r="CV2178" s="250"/>
      <c r="CW2178" s="250"/>
      <c r="CX2178" s="250"/>
      <c r="CY2178" s="13"/>
      <c r="CZ2178" s="250"/>
      <c r="DI2178" s="250"/>
    </row>
    <row r="2179" spans="1:113" ht="15" customHeight="1">
      <c r="A2179" s="250"/>
      <c r="B2179" s="250"/>
      <c r="C2179" s="250"/>
      <c r="D2179" s="13"/>
      <c r="E2179" s="250"/>
      <c r="F2179" s="250"/>
      <c r="H2179" s="14"/>
      <c r="I2179" s="250"/>
      <c r="J2179" s="33"/>
      <c r="K2179" s="250"/>
      <c r="L2179" s="250"/>
      <c r="M2179" s="250"/>
      <c r="N2179" s="250"/>
      <c r="O2179" s="250"/>
      <c r="P2179" s="250"/>
      <c r="Q2179" s="250"/>
      <c r="R2179" s="13"/>
      <c r="S2179" s="250"/>
      <c r="T2179" s="250"/>
      <c r="V2179" s="14"/>
      <c r="W2179" s="250"/>
      <c r="X2179" s="33"/>
      <c r="Y2179" s="250"/>
      <c r="Z2179" s="250"/>
      <c r="AA2179" s="250"/>
      <c r="AC2179" s="277"/>
      <c r="AD2179" s="250"/>
      <c r="AE2179" s="250"/>
      <c r="AF2179" s="13"/>
      <c r="AG2179" s="250"/>
      <c r="AH2179" s="250"/>
      <c r="AJ2179" s="14"/>
      <c r="AK2179" s="250"/>
      <c r="AL2179" s="33"/>
      <c r="AM2179" s="250"/>
      <c r="AN2179" s="250"/>
      <c r="AO2179" s="250"/>
      <c r="AP2179" s="250"/>
      <c r="AQ2179" s="250"/>
      <c r="AR2179" s="15">
        <v>45250</v>
      </c>
      <c r="AS2179" s="9">
        <v>10599</v>
      </c>
      <c r="AT2179" s="9">
        <f t="shared" si="3503"/>
        <v>78</v>
      </c>
      <c r="AU2179" s="9">
        <v>799</v>
      </c>
      <c r="AV2179" s="9">
        <f t="shared" si="3504"/>
        <v>5</v>
      </c>
      <c r="AW2179" s="9">
        <v>22</v>
      </c>
      <c r="AX2179" s="9">
        <f t="shared" si="3505"/>
        <v>4</v>
      </c>
      <c r="AY2179" s="9">
        <v>1</v>
      </c>
      <c r="AZ2179" s="62"/>
      <c r="BA2179" s="9">
        <v>450</v>
      </c>
      <c r="BB2179" s="9">
        <f t="shared" si="3495"/>
        <v>1800</v>
      </c>
      <c r="BC2179" s="10">
        <f t="shared" si="3496"/>
        <v>0.23076923076923078</v>
      </c>
      <c r="BD2179" s="7"/>
      <c r="BE2179" s="250"/>
      <c r="BF2179" s="15">
        <v>45250</v>
      </c>
      <c r="BG2179" s="9">
        <v>10599</v>
      </c>
      <c r="BH2179" s="9">
        <f t="shared" si="3506"/>
        <v>78</v>
      </c>
      <c r="BI2179" s="73">
        <v>799</v>
      </c>
      <c r="BJ2179" s="9">
        <f t="shared" si="3507"/>
        <v>5</v>
      </c>
      <c r="BK2179" s="9">
        <v>22</v>
      </c>
      <c r="BL2179" s="9">
        <f t="shared" si="3508"/>
        <v>4</v>
      </c>
      <c r="BM2179" s="9">
        <v>1</v>
      </c>
      <c r="BN2179" s="9">
        <v>450</v>
      </c>
      <c r="BO2179" s="9">
        <f t="shared" si="3497"/>
        <v>1800</v>
      </c>
      <c r="BP2179" s="10">
        <f t="shared" si="3498"/>
        <v>0.23076923076923078</v>
      </c>
      <c r="BQ2179" s="7"/>
      <c r="BS2179" s="250"/>
      <c r="BT2179" s="15">
        <v>45250</v>
      </c>
      <c r="BU2179" s="9">
        <v>10599</v>
      </c>
      <c r="BV2179" s="9">
        <f t="shared" si="3509"/>
        <v>78</v>
      </c>
      <c r="BW2179" s="9">
        <v>799</v>
      </c>
      <c r="BX2179" s="9">
        <f t="shared" si="3510"/>
        <v>5</v>
      </c>
      <c r="BY2179" s="9">
        <v>22</v>
      </c>
      <c r="BZ2179" s="9">
        <f t="shared" si="3511"/>
        <v>4</v>
      </c>
      <c r="CA2179" s="9">
        <v>1</v>
      </c>
      <c r="CB2179" s="9"/>
      <c r="CC2179" s="9">
        <v>450</v>
      </c>
      <c r="CD2179" s="9">
        <f t="shared" si="3499"/>
        <v>1800</v>
      </c>
      <c r="CE2179" s="10">
        <f t="shared" si="3500"/>
        <v>0.23076923076923078</v>
      </c>
      <c r="CF2179" s="7"/>
      <c r="CH2179" s="15">
        <v>45250</v>
      </c>
      <c r="CI2179" s="9">
        <v>10599</v>
      </c>
      <c r="CJ2179" s="9">
        <f t="shared" si="3512"/>
        <v>78</v>
      </c>
      <c r="CK2179" s="9">
        <v>799</v>
      </c>
      <c r="CL2179" s="9">
        <f t="shared" si="3513"/>
        <v>5</v>
      </c>
      <c r="CM2179" s="9">
        <v>22</v>
      </c>
      <c r="CN2179" s="9">
        <f t="shared" si="3514"/>
        <v>4</v>
      </c>
      <c r="CO2179" s="9">
        <v>1</v>
      </c>
      <c r="CP2179" s="9"/>
      <c r="CQ2179" s="9">
        <v>450</v>
      </c>
      <c r="CR2179" s="9">
        <f t="shared" si="3501"/>
        <v>1800</v>
      </c>
      <c r="CS2179" s="10">
        <f t="shared" si="3502"/>
        <v>0.23076923076923078</v>
      </c>
      <c r="CT2179" s="7"/>
      <c r="CU2179" s="250"/>
      <c r="CV2179" s="250"/>
      <c r="CW2179" s="250"/>
      <c r="CX2179" s="250"/>
      <c r="CY2179" s="13"/>
      <c r="CZ2179" s="250"/>
      <c r="DI2179" s="250"/>
    </row>
    <row r="2180" spans="1:113" ht="15" customHeight="1">
      <c r="A2180" s="250"/>
      <c r="B2180" s="250"/>
      <c r="C2180" s="250"/>
      <c r="D2180" s="13"/>
      <c r="E2180" s="250"/>
      <c r="F2180" s="250"/>
      <c r="H2180" s="14"/>
      <c r="I2180" s="250"/>
      <c r="J2180" s="33"/>
      <c r="K2180" s="250"/>
      <c r="L2180" s="250"/>
      <c r="M2180" s="250"/>
      <c r="N2180" s="250"/>
      <c r="O2180" s="250"/>
      <c r="P2180" s="250"/>
      <c r="Q2180" s="250"/>
      <c r="R2180" s="13"/>
      <c r="S2180" s="250"/>
      <c r="T2180" s="250"/>
      <c r="V2180" s="14"/>
      <c r="W2180" s="250"/>
      <c r="X2180" s="33"/>
      <c r="Y2180" s="250"/>
      <c r="Z2180" s="250"/>
      <c r="AA2180" s="250"/>
      <c r="AC2180" s="277"/>
      <c r="AD2180" s="250"/>
      <c r="AE2180" s="250"/>
      <c r="AF2180" s="13"/>
      <c r="AG2180" s="250"/>
      <c r="AH2180" s="250"/>
      <c r="AJ2180" s="14"/>
      <c r="AK2180" s="250"/>
      <c r="AL2180" s="33"/>
      <c r="AM2180" s="250"/>
      <c r="AN2180" s="250"/>
      <c r="AO2180" s="250"/>
      <c r="AP2180" s="250"/>
      <c r="AQ2180" s="250"/>
      <c r="AR2180" s="15">
        <v>45254</v>
      </c>
      <c r="AS2180" s="9">
        <v>10670</v>
      </c>
      <c r="AT2180" s="9">
        <f t="shared" si="3503"/>
        <v>71</v>
      </c>
      <c r="AU2180" s="9">
        <v>803</v>
      </c>
      <c r="AV2180" s="9">
        <f t="shared" si="3504"/>
        <v>4</v>
      </c>
      <c r="AW2180" s="9">
        <v>19</v>
      </c>
      <c r="AX2180" s="9">
        <f t="shared" si="3505"/>
        <v>4</v>
      </c>
      <c r="AY2180" s="9">
        <v>10</v>
      </c>
      <c r="AZ2180" s="62"/>
      <c r="BA2180" s="9">
        <v>450</v>
      </c>
      <c r="BB2180" s="9">
        <f t="shared" si="3495"/>
        <v>1800</v>
      </c>
      <c r="BC2180" s="10">
        <f t="shared" si="3496"/>
        <v>0.25352112676056338</v>
      </c>
      <c r="BD2180" s="7" t="s">
        <v>599</v>
      </c>
      <c r="BE2180" s="250"/>
      <c r="BF2180" s="15">
        <v>45254</v>
      </c>
      <c r="BG2180" s="9">
        <v>10670</v>
      </c>
      <c r="BH2180" s="9">
        <f t="shared" si="3506"/>
        <v>71</v>
      </c>
      <c r="BI2180" s="73">
        <v>803</v>
      </c>
      <c r="BJ2180" s="9">
        <f t="shared" si="3507"/>
        <v>4</v>
      </c>
      <c r="BK2180" s="9">
        <v>19</v>
      </c>
      <c r="BL2180" s="9">
        <f t="shared" si="3508"/>
        <v>4</v>
      </c>
      <c r="BM2180" s="9">
        <v>10</v>
      </c>
      <c r="BN2180" s="9">
        <v>450</v>
      </c>
      <c r="BO2180" s="9">
        <f t="shared" si="3497"/>
        <v>1800</v>
      </c>
      <c r="BP2180" s="10">
        <f t="shared" si="3498"/>
        <v>0.25352112676056338</v>
      </c>
      <c r="BQ2180" s="7" t="s">
        <v>599</v>
      </c>
      <c r="BS2180" s="250"/>
      <c r="BT2180" s="15">
        <v>45254</v>
      </c>
      <c r="BU2180" s="9">
        <v>10670</v>
      </c>
      <c r="BV2180" s="9">
        <f t="shared" si="3509"/>
        <v>71</v>
      </c>
      <c r="BW2180" s="9">
        <v>803</v>
      </c>
      <c r="BX2180" s="9">
        <f t="shared" si="3510"/>
        <v>4</v>
      </c>
      <c r="BY2180" s="9">
        <v>19</v>
      </c>
      <c r="BZ2180" s="9">
        <f t="shared" si="3511"/>
        <v>4</v>
      </c>
      <c r="CA2180" s="9">
        <v>10</v>
      </c>
      <c r="CB2180" s="9"/>
      <c r="CC2180" s="9">
        <v>450</v>
      </c>
      <c r="CD2180" s="9">
        <f t="shared" si="3499"/>
        <v>1800</v>
      </c>
      <c r="CE2180" s="10">
        <f t="shared" si="3500"/>
        <v>0.25352112676056338</v>
      </c>
      <c r="CF2180" s="7" t="s">
        <v>599</v>
      </c>
      <c r="CH2180" s="15">
        <v>45254</v>
      </c>
      <c r="CI2180" s="9">
        <v>10670</v>
      </c>
      <c r="CJ2180" s="9">
        <f t="shared" si="3512"/>
        <v>71</v>
      </c>
      <c r="CK2180" s="9">
        <v>803</v>
      </c>
      <c r="CL2180" s="9">
        <f t="shared" si="3513"/>
        <v>4</v>
      </c>
      <c r="CM2180" s="9">
        <v>19</v>
      </c>
      <c r="CN2180" s="9">
        <f t="shared" si="3514"/>
        <v>4</v>
      </c>
      <c r="CO2180" s="9">
        <v>10</v>
      </c>
      <c r="CP2180" s="9"/>
      <c r="CQ2180" s="9">
        <v>450</v>
      </c>
      <c r="CR2180" s="9">
        <f t="shared" si="3501"/>
        <v>1800</v>
      </c>
      <c r="CS2180" s="10">
        <f t="shared" si="3502"/>
        <v>0.25352112676056338</v>
      </c>
      <c r="CT2180" s="7" t="s">
        <v>599</v>
      </c>
      <c r="CU2180" s="250"/>
      <c r="CV2180" s="250"/>
      <c r="CW2180" s="250"/>
      <c r="CX2180" s="250"/>
      <c r="CY2180" s="13"/>
      <c r="CZ2180" s="250"/>
      <c r="DI2180" s="250"/>
    </row>
    <row r="2181" spans="1:113" ht="15" customHeight="1">
      <c r="A2181" s="250"/>
      <c r="B2181" s="250"/>
      <c r="C2181" s="250"/>
      <c r="D2181" s="13"/>
      <c r="E2181" s="250"/>
      <c r="F2181" s="250"/>
      <c r="H2181" s="14"/>
      <c r="I2181" s="250"/>
      <c r="J2181" s="33"/>
      <c r="K2181" s="250"/>
      <c r="L2181" s="250"/>
      <c r="M2181" s="250"/>
      <c r="N2181" s="250"/>
      <c r="O2181" s="250"/>
      <c r="P2181" s="250"/>
      <c r="Q2181" s="250"/>
      <c r="R2181" s="13"/>
      <c r="S2181" s="250"/>
      <c r="T2181" s="250"/>
      <c r="V2181" s="14"/>
      <c r="W2181" s="250"/>
      <c r="X2181" s="33"/>
      <c r="Y2181" s="250"/>
      <c r="Z2181" s="250"/>
      <c r="AA2181" s="250"/>
      <c r="AC2181" s="277"/>
      <c r="AD2181" s="250"/>
      <c r="AE2181" s="250"/>
      <c r="AF2181" s="13"/>
      <c r="AG2181" s="250"/>
      <c r="AH2181" s="250"/>
      <c r="AJ2181" s="14"/>
      <c r="AK2181" s="250"/>
      <c r="AL2181" s="33"/>
      <c r="AM2181" s="250"/>
      <c r="AN2181" s="250"/>
      <c r="AO2181" s="250"/>
      <c r="AP2181" s="250"/>
      <c r="AQ2181" s="250"/>
      <c r="AR2181" s="15">
        <v>45257</v>
      </c>
      <c r="AS2181" s="9">
        <v>10739</v>
      </c>
      <c r="AT2181" s="9">
        <f t="shared" si="3503"/>
        <v>69</v>
      </c>
      <c r="AU2181" s="9">
        <v>807</v>
      </c>
      <c r="AV2181" s="9">
        <f t="shared" si="3504"/>
        <v>4</v>
      </c>
      <c r="AW2181" s="9">
        <v>25</v>
      </c>
      <c r="AX2181" s="9">
        <f t="shared" si="3505"/>
        <v>4</v>
      </c>
      <c r="AY2181" s="9">
        <v>1</v>
      </c>
      <c r="AZ2181" s="62"/>
      <c r="BA2181" s="9">
        <v>450</v>
      </c>
      <c r="BB2181" s="9">
        <f t="shared" si="3495"/>
        <v>1800</v>
      </c>
      <c r="BC2181" s="10">
        <f t="shared" si="3496"/>
        <v>0.2608695652173913</v>
      </c>
      <c r="BD2181" s="7"/>
      <c r="BE2181" s="250"/>
      <c r="BF2181" s="15">
        <v>45257</v>
      </c>
      <c r="BG2181" s="9">
        <v>10739</v>
      </c>
      <c r="BH2181" s="9">
        <f t="shared" si="3506"/>
        <v>69</v>
      </c>
      <c r="BI2181" s="73">
        <v>807</v>
      </c>
      <c r="BJ2181" s="9">
        <f t="shared" si="3507"/>
        <v>4</v>
      </c>
      <c r="BK2181" s="9">
        <v>25</v>
      </c>
      <c r="BL2181" s="9">
        <f t="shared" si="3508"/>
        <v>4</v>
      </c>
      <c r="BM2181" s="9">
        <v>1</v>
      </c>
      <c r="BN2181" s="9">
        <v>450</v>
      </c>
      <c r="BO2181" s="9">
        <f t="shared" si="3497"/>
        <v>1800</v>
      </c>
      <c r="BP2181" s="10">
        <f t="shared" si="3498"/>
        <v>0.2608695652173913</v>
      </c>
      <c r="BQ2181" s="7"/>
      <c r="BS2181" s="250"/>
      <c r="BT2181" s="15">
        <v>45257</v>
      </c>
      <c r="BU2181" s="9">
        <v>10739</v>
      </c>
      <c r="BV2181" s="9">
        <f t="shared" si="3509"/>
        <v>69</v>
      </c>
      <c r="BW2181" s="9">
        <v>807</v>
      </c>
      <c r="BX2181" s="9">
        <f t="shared" si="3510"/>
        <v>4</v>
      </c>
      <c r="BY2181" s="9">
        <v>25</v>
      </c>
      <c r="BZ2181" s="9">
        <f t="shared" si="3511"/>
        <v>4</v>
      </c>
      <c r="CA2181" s="9">
        <v>1</v>
      </c>
      <c r="CB2181" s="9"/>
      <c r="CC2181" s="9">
        <v>450</v>
      </c>
      <c r="CD2181" s="9">
        <f t="shared" si="3499"/>
        <v>1800</v>
      </c>
      <c r="CE2181" s="10">
        <f t="shared" si="3500"/>
        <v>0.2608695652173913</v>
      </c>
      <c r="CF2181" s="7"/>
      <c r="CH2181" s="15">
        <v>45257</v>
      </c>
      <c r="CI2181" s="9">
        <v>10739</v>
      </c>
      <c r="CJ2181" s="9">
        <f t="shared" si="3512"/>
        <v>69</v>
      </c>
      <c r="CK2181" s="9">
        <v>807</v>
      </c>
      <c r="CL2181" s="9">
        <f t="shared" si="3513"/>
        <v>4</v>
      </c>
      <c r="CM2181" s="9">
        <v>25</v>
      </c>
      <c r="CN2181" s="9">
        <f t="shared" si="3514"/>
        <v>4</v>
      </c>
      <c r="CO2181" s="9">
        <v>1</v>
      </c>
      <c r="CP2181" s="9"/>
      <c r="CQ2181" s="9">
        <v>450</v>
      </c>
      <c r="CR2181" s="9">
        <f t="shared" si="3501"/>
        <v>1800</v>
      </c>
      <c r="CS2181" s="10">
        <f t="shared" si="3502"/>
        <v>0.2608695652173913</v>
      </c>
      <c r="CT2181" s="7"/>
      <c r="CU2181" s="250"/>
      <c r="CV2181" s="250"/>
      <c r="CW2181" s="250"/>
      <c r="CX2181" s="250"/>
      <c r="CY2181" s="13"/>
      <c r="CZ2181" s="250"/>
      <c r="DI2181" s="250"/>
    </row>
    <row r="2182" spans="1:113" ht="15" customHeight="1">
      <c r="A2182" s="250"/>
      <c r="B2182" s="250"/>
      <c r="C2182" s="250"/>
      <c r="D2182" s="13"/>
      <c r="E2182" s="250"/>
      <c r="F2182" s="250"/>
      <c r="H2182" s="14"/>
      <c r="I2182" s="250"/>
      <c r="J2182" s="33"/>
      <c r="K2182" s="250"/>
      <c r="L2182" s="250"/>
      <c r="M2182" s="250"/>
      <c r="N2182" s="250"/>
      <c r="O2182" s="250"/>
      <c r="P2182" s="250"/>
      <c r="Q2182" s="250"/>
      <c r="R2182" s="13"/>
      <c r="S2182" s="250"/>
      <c r="T2182" s="250"/>
      <c r="V2182" s="14"/>
      <c r="W2182" s="250"/>
      <c r="X2182" s="33"/>
      <c r="Y2182" s="250"/>
      <c r="Z2182" s="250"/>
      <c r="AA2182" s="250"/>
      <c r="AC2182" s="277"/>
      <c r="AD2182" s="250"/>
      <c r="AE2182" s="250"/>
      <c r="AF2182" s="13"/>
      <c r="AG2182" s="250"/>
      <c r="AH2182" s="250"/>
      <c r="AJ2182" s="14"/>
      <c r="AK2182" s="250"/>
      <c r="AL2182" s="33"/>
      <c r="AM2182" s="250"/>
      <c r="AN2182" s="250"/>
      <c r="AO2182" s="250"/>
      <c r="AP2182" s="250"/>
      <c r="AQ2182" s="250"/>
      <c r="AR2182" s="15">
        <v>45260</v>
      </c>
      <c r="AS2182" s="9">
        <v>10781</v>
      </c>
      <c r="AT2182" s="9">
        <f t="shared" si="3503"/>
        <v>42</v>
      </c>
      <c r="AU2182" s="9">
        <v>808</v>
      </c>
      <c r="AV2182" s="9">
        <f t="shared" si="3504"/>
        <v>1</v>
      </c>
      <c r="AW2182" s="9">
        <v>24</v>
      </c>
      <c r="AX2182" s="9">
        <f t="shared" si="3505"/>
        <v>2</v>
      </c>
      <c r="AY2182" s="9">
        <v>3</v>
      </c>
      <c r="AZ2182" s="62"/>
      <c r="BA2182" s="9">
        <v>450</v>
      </c>
      <c r="BB2182" s="9">
        <f t="shared" si="3495"/>
        <v>900</v>
      </c>
      <c r="BC2182" s="10">
        <f t="shared" si="3496"/>
        <v>0.21428571428571427</v>
      </c>
      <c r="BD2182" s="7"/>
      <c r="BE2182" s="250"/>
      <c r="BF2182" s="15">
        <v>45260</v>
      </c>
      <c r="BG2182" s="9">
        <v>10781</v>
      </c>
      <c r="BH2182" s="9">
        <f t="shared" si="3506"/>
        <v>42</v>
      </c>
      <c r="BI2182" s="73">
        <v>808</v>
      </c>
      <c r="BJ2182" s="9">
        <f t="shared" si="3507"/>
        <v>1</v>
      </c>
      <c r="BK2182" s="9">
        <v>24</v>
      </c>
      <c r="BL2182" s="9">
        <f t="shared" si="3508"/>
        <v>2</v>
      </c>
      <c r="BM2182" s="9">
        <v>3</v>
      </c>
      <c r="BN2182" s="9">
        <v>450</v>
      </c>
      <c r="BO2182" s="9">
        <f t="shared" si="3497"/>
        <v>900</v>
      </c>
      <c r="BP2182" s="10">
        <f t="shared" si="3498"/>
        <v>0.21428571428571427</v>
      </c>
      <c r="BQ2182" s="7"/>
      <c r="BS2182" s="250"/>
      <c r="BT2182" s="15">
        <v>45260</v>
      </c>
      <c r="BU2182" s="9">
        <v>10781</v>
      </c>
      <c r="BV2182" s="9">
        <f t="shared" si="3509"/>
        <v>42</v>
      </c>
      <c r="BW2182" s="9">
        <v>808</v>
      </c>
      <c r="BX2182" s="9">
        <f t="shared" si="3510"/>
        <v>1</v>
      </c>
      <c r="BY2182" s="9">
        <v>24</v>
      </c>
      <c r="BZ2182" s="9">
        <f t="shared" si="3511"/>
        <v>2</v>
      </c>
      <c r="CA2182" s="9">
        <v>3</v>
      </c>
      <c r="CB2182" s="9"/>
      <c r="CC2182" s="9">
        <v>450</v>
      </c>
      <c r="CD2182" s="9">
        <f t="shared" si="3499"/>
        <v>900</v>
      </c>
      <c r="CE2182" s="10">
        <f t="shared" si="3500"/>
        <v>0.21428571428571427</v>
      </c>
      <c r="CF2182" s="7"/>
      <c r="CH2182" s="15">
        <v>45260</v>
      </c>
      <c r="CI2182" s="9">
        <v>10781</v>
      </c>
      <c r="CJ2182" s="9">
        <f t="shared" si="3512"/>
        <v>42</v>
      </c>
      <c r="CK2182" s="9">
        <v>808</v>
      </c>
      <c r="CL2182" s="9">
        <f t="shared" si="3513"/>
        <v>1</v>
      </c>
      <c r="CM2182" s="9">
        <v>24</v>
      </c>
      <c r="CN2182" s="9">
        <f t="shared" si="3514"/>
        <v>2</v>
      </c>
      <c r="CO2182" s="9">
        <v>3</v>
      </c>
      <c r="CP2182" s="9"/>
      <c r="CQ2182" s="9">
        <v>450</v>
      </c>
      <c r="CR2182" s="9">
        <f t="shared" si="3501"/>
        <v>900</v>
      </c>
      <c r="CS2182" s="10">
        <f t="shared" si="3502"/>
        <v>0.21428571428571427</v>
      </c>
      <c r="CT2182" s="7"/>
      <c r="CU2182" s="250"/>
      <c r="CV2182" s="250"/>
      <c r="CW2182" s="250"/>
      <c r="CX2182" s="250"/>
      <c r="CY2182" s="13"/>
      <c r="CZ2182" s="250"/>
      <c r="DI2182" s="250"/>
    </row>
    <row r="2183" spans="1:113" ht="15" customHeight="1">
      <c r="A2183" s="250"/>
      <c r="B2183" s="250"/>
      <c r="C2183" s="250"/>
      <c r="D2183" s="13"/>
      <c r="E2183" s="250"/>
      <c r="F2183" s="250"/>
      <c r="H2183" s="14"/>
      <c r="I2183" s="250"/>
      <c r="J2183" s="33"/>
      <c r="K2183" s="250"/>
      <c r="L2183" s="250"/>
      <c r="M2183" s="250"/>
      <c r="N2183" s="250"/>
      <c r="O2183" s="250"/>
      <c r="P2183" s="250"/>
      <c r="Q2183" s="250"/>
      <c r="R2183" s="13"/>
      <c r="S2183" s="250"/>
      <c r="T2183" s="250"/>
      <c r="V2183" s="14"/>
      <c r="W2183" s="250"/>
      <c r="X2183" s="33"/>
      <c r="Y2183" s="250"/>
      <c r="Z2183" s="250"/>
      <c r="AA2183" s="250"/>
      <c r="AC2183" s="277"/>
      <c r="AD2183" s="250"/>
      <c r="AE2183" s="250"/>
      <c r="AF2183" s="13"/>
      <c r="AG2183" s="250"/>
      <c r="AH2183" s="250"/>
      <c r="AJ2183" s="14"/>
      <c r="AK2183" s="250"/>
      <c r="AL2183" s="33"/>
      <c r="AM2183" s="250"/>
      <c r="AN2183" s="250"/>
      <c r="AO2183" s="250"/>
      <c r="AP2183" s="250"/>
      <c r="AQ2183" s="250"/>
      <c r="AR2183" s="15"/>
      <c r="AS2183" s="9"/>
      <c r="AT2183" s="9"/>
      <c r="AU2183" s="9"/>
      <c r="AV2183" s="9"/>
      <c r="AW2183" s="9"/>
      <c r="AX2183" s="9"/>
      <c r="AY2183" s="9"/>
      <c r="AZ2183" s="62"/>
      <c r="BA2183" s="9"/>
      <c r="BB2183" s="9"/>
      <c r="BC2183" s="10"/>
      <c r="BD2183" s="7"/>
      <c r="BE2183" s="250"/>
      <c r="BF2183" s="15"/>
      <c r="BG2183" s="9"/>
      <c r="BH2183" s="9"/>
      <c r="BI2183" s="73"/>
      <c r="BJ2183" s="9"/>
      <c r="BK2183" s="9"/>
      <c r="BL2183" s="9"/>
      <c r="BM2183" s="9"/>
      <c r="BN2183" s="9"/>
      <c r="BO2183" s="9"/>
      <c r="BP2183" s="10"/>
      <c r="BQ2183" s="7"/>
      <c r="BS2183" s="250"/>
      <c r="BT2183" s="15"/>
      <c r="BU2183" s="9"/>
      <c r="BV2183" s="9"/>
      <c r="BW2183" s="9"/>
      <c r="BX2183" s="9"/>
      <c r="BY2183" s="9"/>
      <c r="BZ2183" s="9"/>
      <c r="CA2183" s="9"/>
      <c r="CB2183" s="9"/>
      <c r="CC2183" s="9"/>
      <c r="CD2183" s="9"/>
      <c r="CE2183" s="10"/>
      <c r="CF2183" s="7"/>
      <c r="CH2183" s="15"/>
      <c r="CI2183" s="9"/>
      <c r="CJ2183" s="9"/>
      <c r="CK2183" s="9"/>
      <c r="CL2183" s="9"/>
      <c r="CM2183" s="9"/>
      <c r="CN2183" s="9"/>
      <c r="CO2183" s="9"/>
      <c r="CP2183" s="9"/>
      <c r="CQ2183" s="9"/>
      <c r="CR2183" s="9"/>
      <c r="CS2183" s="10"/>
      <c r="CT2183" s="7"/>
      <c r="CU2183" s="250"/>
      <c r="CV2183" s="250"/>
      <c r="CW2183" s="250"/>
      <c r="CX2183" s="250"/>
      <c r="CY2183" s="13"/>
      <c r="CZ2183" s="250"/>
      <c r="DI2183" s="250"/>
    </row>
    <row r="2184" spans="1:113" ht="15" customHeight="1">
      <c r="A2184" s="250"/>
      <c r="B2184" s="250"/>
      <c r="C2184" s="250"/>
      <c r="D2184" s="13"/>
      <c r="E2184" s="250"/>
      <c r="F2184" s="250"/>
      <c r="H2184" s="14"/>
      <c r="I2184" s="250"/>
      <c r="J2184" s="33"/>
      <c r="K2184" s="250"/>
      <c r="L2184" s="250"/>
      <c r="M2184" s="250"/>
      <c r="N2184" s="250"/>
      <c r="O2184" s="250"/>
      <c r="P2184" s="250"/>
      <c r="Q2184" s="250"/>
      <c r="R2184" s="13"/>
      <c r="S2184" s="250"/>
      <c r="T2184" s="250"/>
      <c r="V2184" s="14"/>
      <c r="W2184" s="250"/>
      <c r="X2184" s="33"/>
      <c r="Y2184" s="250"/>
      <c r="Z2184" s="250"/>
      <c r="AA2184" s="250"/>
      <c r="AC2184" s="277"/>
      <c r="AD2184" s="250"/>
      <c r="AE2184" s="250"/>
      <c r="AF2184" s="13"/>
      <c r="AG2184" s="250"/>
      <c r="AH2184" s="250"/>
      <c r="AJ2184" s="14"/>
      <c r="AK2184" s="250"/>
      <c r="AL2184" s="33"/>
      <c r="AM2184" s="250"/>
      <c r="AN2184" s="250"/>
      <c r="AO2184" s="250"/>
      <c r="AP2184" s="250"/>
      <c r="AQ2184" s="250"/>
      <c r="AR2184" s="15"/>
      <c r="AS2184" s="9"/>
      <c r="AT2184" s="9" t="str">
        <f t="shared" ref="AT2184:AT2222" si="3515">IF(AS2184="","",AS2184-AS2183)</f>
        <v/>
      </c>
      <c r="AU2184" s="9"/>
      <c r="AV2184" s="9" t="str">
        <f t="shared" ref="AV2184:AV2222" si="3516">IF(AU2184="","",AU2184-AU2183)</f>
        <v/>
      </c>
      <c r="AW2184" s="9"/>
      <c r="AX2184" s="9" t="str">
        <f t="shared" ref="AX2184:AX2222" si="3517">IF(AW2184="","",AW2183+AY2183-AW2184)</f>
        <v/>
      </c>
      <c r="AY2184" s="9"/>
      <c r="AZ2184" s="62"/>
      <c r="BA2184" s="9"/>
      <c r="BB2184" s="9" t="str">
        <f t="shared" ref="BB2184:BB2227" si="3518">IF(BA2184="","",AX2184*BA2184)</f>
        <v/>
      </c>
      <c r="BC2184" s="10" t="str">
        <f t="shared" ref="BC2184:BC2227" si="3519">IF(BB2184="","",BB2184/(AT2184*100))</f>
        <v/>
      </c>
      <c r="BD2184" s="7"/>
      <c r="BE2184" s="250"/>
      <c r="BF2184" s="15"/>
      <c r="BG2184" s="9"/>
      <c r="BH2184" s="9" t="str">
        <f t="shared" ref="BH2184:BH2222" si="3520">IF(BG2184="","",BG2184-BG2183)</f>
        <v/>
      </c>
      <c r="BI2184" s="73"/>
      <c r="BJ2184" s="9" t="str">
        <f t="shared" ref="BJ2184:BJ2222" si="3521">IF(BI2184="","",BI2184-BI2183)</f>
        <v/>
      </c>
      <c r="BK2184" s="9"/>
      <c r="BL2184" s="9" t="str">
        <f t="shared" ref="BL2184:BL2222" si="3522">IF(BK2184="","",BK2183+BM2183-BK2184)</f>
        <v/>
      </c>
      <c r="BM2184" s="9"/>
      <c r="BN2184" s="9"/>
      <c r="BO2184" s="9" t="str">
        <f t="shared" ref="BO2184:BO2227" si="3523">IF(BN2184="","",BL2184*BN2184)</f>
        <v/>
      </c>
      <c r="BP2184" s="10" t="str">
        <f t="shared" ref="BP2184:BP2227" si="3524">IF(BO2184="","",BO2184/(BH2184*100))</f>
        <v/>
      </c>
      <c r="BQ2184" s="7"/>
      <c r="BS2184" s="250"/>
      <c r="BT2184" s="15"/>
      <c r="BU2184" s="9"/>
      <c r="BV2184" s="9" t="str">
        <f t="shared" ref="BV2184:BV2222" si="3525">IF(BU2184="","",BU2184-BU2183)</f>
        <v/>
      </c>
      <c r="BW2184" s="9"/>
      <c r="BX2184" s="9" t="str">
        <f t="shared" ref="BX2184:BX2222" si="3526">IF(BW2184="","",BW2184-BW2183)</f>
        <v/>
      </c>
      <c r="BY2184" s="9"/>
      <c r="BZ2184" s="9" t="str">
        <f t="shared" ref="BZ2184:BZ2222" si="3527">IF(BY2184="","",BY2183+CA2183-BY2184)</f>
        <v/>
      </c>
      <c r="CA2184" s="9"/>
      <c r="CB2184" s="9"/>
      <c r="CC2184" s="9"/>
      <c r="CD2184" s="9" t="str">
        <f t="shared" ref="CD2184:CD2227" si="3528">IF(CC2184="","",BZ2184*CC2184)</f>
        <v/>
      </c>
      <c r="CE2184" s="10" t="str">
        <f t="shared" ref="CE2184:CE2227" si="3529">IF(CD2184="","",CD2184/(BV2184*100))</f>
        <v/>
      </c>
      <c r="CF2184" s="7"/>
      <c r="CH2184" s="15"/>
      <c r="CI2184" s="9"/>
      <c r="CJ2184" s="9" t="str">
        <f t="shared" ref="CJ2184:CJ2222" si="3530">IF(CI2184="","",CI2184-CI2183)</f>
        <v/>
      </c>
      <c r="CK2184" s="9"/>
      <c r="CL2184" s="9" t="str">
        <f t="shared" ref="CL2184:CL2222" si="3531">IF(CK2184="","",CK2184-CK2183)</f>
        <v/>
      </c>
      <c r="CM2184" s="9"/>
      <c r="CN2184" s="9" t="str">
        <f t="shared" ref="CN2184:CN2222" si="3532">IF(CM2184="","",CM2183+CO2183-CM2184)</f>
        <v/>
      </c>
      <c r="CO2184" s="9"/>
      <c r="CP2184" s="9"/>
      <c r="CQ2184" s="9"/>
      <c r="CR2184" s="9" t="str">
        <f t="shared" ref="CR2184:CR2227" si="3533">IF(CQ2184="","",CN2184*CQ2184)</f>
        <v/>
      </c>
      <c r="CS2184" s="10" t="str">
        <f t="shared" ref="CS2184:CS2227" si="3534">IF(CR2184="","",CR2184/(CJ2184*100))</f>
        <v/>
      </c>
      <c r="CT2184" s="7"/>
      <c r="CU2184" s="250"/>
      <c r="CV2184" s="250"/>
      <c r="CW2184" s="250"/>
      <c r="CX2184" s="250"/>
      <c r="CY2184" s="13"/>
      <c r="CZ2184" s="250"/>
      <c r="DI2184" s="250"/>
    </row>
    <row r="2185" spans="1:113" ht="15" customHeight="1">
      <c r="A2185" s="250"/>
      <c r="B2185" s="250"/>
      <c r="C2185" s="250"/>
      <c r="D2185" s="13"/>
      <c r="E2185" s="250"/>
      <c r="F2185" s="250"/>
      <c r="H2185" s="14"/>
      <c r="I2185" s="250"/>
      <c r="J2185" s="33"/>
      <c r="K2185" s="250"/>
      <c r="L2185" s="250"/>
      <c r="M2185" s="250"/>
      <c r="N2185" s="250"/>
      <c r="O2185" s="250"/>
      <c r="P2185" s="250"/>
      <c r="Q2185" s="250"/>
      <c r="R2185" s="13"/>
      <c r="S2185" s="250"/>
      <c r="T2185" s="250"/>
      <c r="V2185" s="14"/>
      <c r="W2185" s="250"/>
      <c r="X2185" s="33"/>
      <c r="Y2185" s="250"/>
      <c r="Z2185" s="250"/>
      <c r="AA2185" s="250"/>
      <c r="AC2185" s="277"/>
      <c r="AD2185" s="250"/>
      <c r="AE2185" s="250"/>
      <c r="AF2185" s="13"/>
      <c r="AG2185" s="250"/>
      <c r="AH2185" s="250"/>
      <c r="AJ2185" s="14"/>
      <c r="AK2185" s="250"/>
      <c r="AL2185" s="33"/>
      <c r="AM2185" s="250"/>
      <c r="AN2185" s="250"/>
      <c r="AO2185" s="250"/>
      <c r="AP2185" s="250"/>
      <c r="AQ2185" s="250"/>
      <c r="AR2185" s="89"/>
      <c r="AS2185" s="9"/>
      <c r="AT2185" s="9" t="str">
        <f t="shared" si="3515"/>
        <v/>
      </c>
      <c r="AU2185" s="9"/>
      <c r="AV2185" s="9" t="str">
        <f t="shared" si="3516"/>
        <v/>
      </c>
      <c r="AW2185" s="9"/>
      <c r="AX2185" s="9" t="str">
        <f t="shared" si="3517"/>
        <v/>
      </c>
      <c r="AY2185" s="9"/>
      <c r="AZ2185" s="62"/>
      <c r="BA2185" s="9"/>
      <c r="BB2185" s="9" t="str">
        <f t="shared" si="3518"/>
        <v/>
      </c>
      <c r="BC2185" s="10" t="str">
        <f t="shared" si="3519"/>
        <v/>
      </c>
      <c r="BD2185" s="7"/>
      <c r="BE2185" s="250"/>
      <c r="BF2185" s="89"/>
      <c r="BG2185" s="9"/>
      <c r="BH2185" s="9" t="str">
        <f t="shared" si="3520"/>
        <v/>
      </c>
      <c r="BI2185" s="73"/>
      <c r="BJ2185" s="9" t="str">
        <f t="shared" si="3521"/>
        <v/>
      </c>
      <c r="BK2185" s="9"/>
      <c r="BL2185" s="9" t="str">
        <f t="shared" si="3522"/>
        <v/>
      </c>
      <c r="BM2185" s="9"/>
      <c r="BN2185" s="9"/>
      <c r="BO2185" s="9" t="str">
        <f t="shared" si="3523"/>
        <v/>
      </c>
      <c r="BP2185" s="10" t="str">
        <f t="shared" si="3524"/>
        <v/>
      </c>
      <c r="BQ2185" s="7"/>
      <c r="BS2185" s="250"/>
      <c r="BT2185" s="89"/>
      <c r="BU2185" s="9"/>
      <c r="BV2185" s="9" t="str">
        <f t="shared" si="3525"/>
        <v/>
      </c>
      <c r="BW2185" s="9"/>
      <c r="BX2185" s="9" t="str">
        <f t="shared" si="3526"/>
        <v/>
      </c>
      <c r="BY2185" s="9"/>
      <c r="BZ2185" s="9" t="str">
        <f t="shared" si="3527"/>
        <v/>
      </c>
      <c r="CA2185" s="9"/>
      <c r="CB2185" s="9"/>
      <c r="CC2185" s="9"/>
      <c r="CD2185" s="9" t="str">
        <f t="shared" si="3528"/>
        <v/>
      </c>
      <c r="CE2185" s="10" t="str">
        <f t="shared" si="3529"/>
        <v/>
      </c>
      <c r="CF2185" s="7"/>
      <c r="CH2185" s="89"/>
      <c r="CI2185" s="9"/>
      <c r="CJ2185" s="9" t="str">
        <f t="shared" si="3530"/>
        <v/>
      </c>
      <c r="CK2185" s="9"/>
      <c r="CL2185" s="9" t="str">
        <f t="shared" si="3531"/>
        <v/>
      </c>
      <c r="CM2185" s="9"/>
      <c r="CN2185" s="9" t="str">
        <f t="shared" si="3532"/>
        <v/>
      </c>
      <c r="CO2185" s="9"/>
      <c r="CP2185" s="9"/>
      <c r="CQ2185" s="9"/>
      <c r="CR2185" s="9" t="str">
        <f t="shared" si="3533"/>
        <v/>
      </c>
      <c r="CS2185" s="10" t="str">
        <f t="shared" si="3534"/>
        <v/>
      </c>
      <c r="CT2185" s="7"/>
      <c r="CU2185" s="250"/>
      <c r="CV2185" s="250"/>
      <c r="CW2185" s="250"/>
      <c r="CX2185" s="250"/>
      <c r="CY2185" s="13"/>
      <c r="CZ2185" s="250"/>
      <c r="DI2185" s="250"/>
    </row>
    <row r="2186" spans="1:113" ht="15" customHeight="1">
      <c r="A2186" s="250"/>
      <c r="B2186" s="250"/>
      <c r="C2186" s="250"/>
      <c r="D2186" s="13"/>
      <c r="E2186" s="250"/>
      <c r="F2186" s="250"/>
      <c r="H2186" s="14"/>
      <c r="I2186" s="250"/>
      <c r="J2186" s="33"/>
      <c r="K2186" s="250"/>
      <c r="L2186" s="250"/>
      <c r="M2186" s="250"/>
      <c r="N2186" s="250"/>
      <c r="O2186" s="250"/>
      <c r="P2186" s="250"/>
      <c r="Q2186" s="250"/>
      <c r="R2186" s="13"/>
      <c r="S2186" s="250"/>
      <c r="T2186" s="250"/>
      <c r="V2186" s="14"/>
      <c r="W2186" s="250"/>
      <c r="X2186" s="33"/>
      <c r="Y2186" s="250"/>
      <c r="Z2186" s="250"/>
      <c r="AA2186" s="250"/>
      <c r="AC2186" s="277"/>
      <c r="AD2186" s="250"/>
      <c r="AE2186" s="250"/>
      <c r="AF2186" s="13"/>
      <c r="AG2186" s="250"/>
      <c r="AH2186" s="250"/>
      <c r="AJ2186" s="14"/>
      <c r="AK2186" s="250"/>
      <c r="AL2186" s="33"/>
      <c r="AM2186" s="250"/>
      <c r="AN2186" s="250"/>
      <c r="AO2186" s="250"/>
      <c r="AP2186" s="250"/>
      <c r="AQ2186" s="250"/>
      <c r="AR2186" s="15"/>
      <c r="AS2186" s="9"/>
      <c r="AT2186" s="9" t="str">
        <f t="shared" si="3515"/>
        <v/>
      </c>
      <c r="AU2186" s="9"/>
      <c r="AV2186" s="9" t="str">
        <f t="shared" si="3516"/>
        <v/>
      </c>
      <c r="AW2186" s="9"/>
      <c r="AX2186" s="9" t="str">
        <f t="shared" si="3517"/>
        <v/>
      </c>
      <c r="AY2186" s="9"/>
      <c r="AZ2186" s="62"/>
      <c r="BA2186" s="9"/>
      <c r="BB2186" s="9" t="str">
        <f t="shared" si="3518"/>
        <v/>
      </c>
      <c r="BC2186" s="10" t="str">
        <f t="shared" si="3519"/>
        <v/>
      </c>
      <c r="BE2186" s="250"/>
      <c r="BF2186" s="15"/>
      <c r="BG2186" s="9"/>
      <c r="BH2186" s="9" t="str">
        <f t="shared" si="3520"/>
        <v/>
      </c>
      <c r="BI2186" s="73"/>
      <c r="BJ2186" s="9" t="str">
        <f t="shared" si="3521"/>
        <v/>
      </c>
      <c r="BK2186" s="9"/>
      <c r="BL2186" s="9" t="str">
        <f t="shared" si="3522"/>
        <v/>
      </c>
      <c r="BM2186" s="9"/>
      <c r="BN2186" s="9"/>
      <c r="BO2186" s="9" t="str">
        <f t="shared" si="3523"/>
        <v/>
      </c>
      <c r="BP2186" s="10" t="str">
        <f t="shared" si="3524"/>
        <v/>
      </c>
      <c r="BQ2186" s="7"/>
      <c r="BS2186" s="250"/>
      <c r="BT2186" s="15"/>
      <c r="BU2186" s="9"/>
      <c r="BV2186" s="9" t="str">
        <f t="shared" si="3525"/>
        <v/>
      </c>
      <c r="BW2186" s="9"/>
      <c r="BX2186" s="9" t="str">
        <f t="shared" si="3526"/>
        <v/>
      </c>
      <c r="BY2186" s="9"/>
      <c r="BZ2186" s="9" t="str">
        <f t="shared" si="3527"/>
        <v/>
      </c>
      <c r="CA2186" s="9"/>
      <c r="CB2186" s="9"/>
      <c r="CC2186" s="9"/>
      <c r="CD2186" s="9" t="str">
        <f t="shared" si="3528"/>
        <v/>
      </c>
      <c r="CE2186" s="10" t="str">
        <f t="shared" si="3529"/>
        <v/>
      </c>
      <c r="CF2186" s="7"/>
      <c r="CH2186" s="15"/>
      <c r="CI2186" s="9"/>
      <c r="CJ2186" s="9" t="str">
        <f t="shared" si="3530"/>
        <v/>
      </c>
      <c r="CK2186" s="9"/>
      <c r="CL2186" s="9" t="str">
        <f t="shared" si="3531"/>
        <v/>
      </c>
      <c r="CM2186" s="9"/>
      <c r="CN2186" s="9" t="str">
        <f t="shared" si="3532"/>
        <v/>
      </c>
      <c r="CO2186" s="9"/>
      <c r="CP2186" s="9"/>
      <c r="CQ2186" s="9"/>
      <c r="CR2186" s="9" t="str">
        <f t="shared" si="3533"/>
        <v/>
      </c>
      <c r="CS2186" s="10" t="str">
        <f t="shared" si="3534"/>
        <v/>
      </c>
      <c r="CT2186" s="7"/>
    </row>
    <row r="2187" spans="1:113" ht="15" customHeight="1">
      <c r="A2187" s="250"/>
      <c r="B2187" s="250"/>
      <c r="C2187" s="250"/>
      <c r="D2187" s="13"/>
      <c r="E2187" s="250"/>
      <c r="F2187" s="32"/>
      <c r="H2187" s="14"/>
      <c r="I2187" s="250"/>
      <c r="J2187" s="33"/>
      <c r="K2187" s="250"/>
      <c r="L2187" s="250"/>
      <c r="M2187" s="250"/>
      <c r="N2187" s="250"/>
      <c r="O2187" s="250"/>
      <c r="P2187" s="250"/>
      <c r="Q2187" s="250"/>
      <c r="R2187" s="13"/>
      <c r="S2187" s="250"/>
      <c r="T2187" s="32"/>
      <c r="V2187" s="14"/>
      <c r="W2187" s="250"/>
      <c r="X2187" s="33"/>
      <c r="Y2187" s="250"/>
      <c r="Z2187" s="250"/>
      <c r="AA2187" s="250"/>
      <c r="AC2187" s="277"/>
      <c r="AD2187" s="250"/>
      <c r="AE2187" s="250"/>
      <c r="AF2187" s="13"/>
      <c r="AG2187" s="250"/>
      <c r="AH2187" s="32"/>
      <c r="AJ2187" s="14"/>
      <c r="AK2187" s="250"/>
      <c r="AL2187" s="33"/>
      <c r="AM2187" s="250"/>
      <c r="AN2187" s="250"/>
      <c r="AO2187" s="250"/>
      <c r="AP2187" s="250"/>
      <c r="AQ2187" s="250"/>
      <c r="AR2187" s="15"/>
      <c r="AS2187" s="9"/>
      <c r="AT2187" s="9" t="str">
        <f t="shared" si="3515"/>
        <v/>
      </c>
      <c r="AU2187" s="9"/>
      <c r="AV2187" s="9" t="str">
        <f t="shared" si="3516"/>
        <v/>
      </c>
      <c r="AW2187" s="9"/>
      <c r="AX2187" s="9" t="str">
        <f t="shared" si="3517"/>
        <v/>
      </c>
      <c r="AY2187" s="9"/>
      <c r="AZ2187" s="62"/>
      <c r="BA2187" s="9"/>
      <c r="BB2187" s="9" t="str">
        <f t="shared" si="3518"/>
        <v/>
      </c>
      <c r="BC2187" s="10" t="str">
        <f t="shared" si="3519"/>
        <v/>
      </c>
      <c r="BE2187" s="250"/>
      <c r="BF2187" s="15"/>
      <c r="BG2187" s="9"/>
      <c r="BH2187" s="9" t="str">
        <f t="shared" si="3520"/>
        <v/>
      </c>
      <c r="BI2187" s="73"/>
      <c r="BJ2187" s="9" t="str">
        <f t="shared" si="3521"/>
        <v/>
      </c>
      <c r="BK2187" s="9"/>
      <c r="BL2187" s="9" t="str">
        <f t="shared" si="3522"/>
        <v/>
      </c>
      <c r="BM2187" s="9"/>
      <c r="BN2187" s="9"/>
      <c r="BO2187" s="9" t="str">
        <f t="shared" si="3523"/>
        <v/>
      </c>
      <c r="BP2187" s="10" t="str">
        <f t="shared" si="3524"/>
        <v/>
      </c>
      <c r="BQ2187" s="7"/>
      <c r="BS2187" s="250"/>
      <c r="BT2187" s="15"/>
      <c r="BU2187" s="9"/>
      <c r="BV2187" s="9" t="str">
        <f t="shared" si="3525"/>
        <v/>
      </c>
      <c r="BW2187" s="9"/>
      <c r="BX2187" s="9" t="str">
        <f t="shared" si="3526"/>
        <v/>
      </c>
      <c r="BY2187" s="9"/>
      <c r="BZ2187" s="9" t="str">
        <f t="shared" si="3527"/>
        <v/>
      </c>
      <c r="CA2187" s="9"/>
      <c r="CB2187" s="9"/>
      <c r="CC2187" s="9"/>
      <c r="CD2187" s="9" t="str">
        <f t="shared" si="3528"/>
        <v/>
      </c>
      <c r="CE2187" s="10" t="str">
        <f t="shared" si="3529"/>
        <v/>
      </c>
      <c r="CF2187" s="7"/>
      <c r="CH2187" s="15"/>
      <c r="CI2187" s="9"/>
      <c r="CJ2187" s="9" t="str">
        <f t="shared" si="3530"/>
        <v/>
      </c>
      <c r="CK2187" s="9"/>
      <c r="CL2187" s="9" t="str">
        <f t="shared" si="3531"/>
        <v/>
      </c>
      <c r="CM2187" s="9"/>
      <c r="CN2187" s="9" t="str">
        <f t="shared" si="3532"/>
        <v/>
      </c>
      <c r="CO2187" s="9"/>
      <c r="CP2187" s="9"/>
      <c r="CQ2187" s="9"/>
      <c r="CR2187" s="9" t="str">
        <f t="shared" si="3533"/>
        <v/>
      </c>
      <c r="CS2187" s="10" t="str">
        <f t="shared" si="3534"/>
        <v/>
      </c>
      <c r="CT2187" s="7"/>
    </row>
    <row r="2188" spans="1:113" ht="15" customHeight="1">
      <c r="A2188" s="250"/>
      <c r="B2188" s="250"/>
      <c r="C2188" s="250"/>
      <c r="D2188" s="13"/>
      <c r="E2188" s="250"/>
      <c r="F2188" s="33"/>
      <c r="H2188" s="14"/>
      <c r="I2188" s="250"/>
      <c r="J2188" s="33"/>
      <c r="K2188" s="250"/>
      <c r="L2188" s="250"/>
      <c r="M2188" s="250"/>
      <c r="N2188" s="250"/>
      <c r="O2188" s="250"/>
      <c r="P2188" s="250"/>
      <c r="Q2188" s="250"/>
      <c r="R2188" s="13"/>
      <c r="S2188" s="250"/>
      <c r="T2188" s="33"/>
      <c r="V2188" s="14"/>
      <c r="W2188" s="250"/>
      <c r="X2188" s="33"/>
      <c r="Y2188" s="250"/>
      <c r="Z2188" s="250"/>
      <c r="AA2188" s="250"/>
      <c r="AC2188" s="277"/>
      <c r="AD2188" s="250"/>
      <c r="AE2188" s="250"/>
      <c r="AF2188" s="13"/>
      <c r="AG2188" s="250"/>
      <c r="AH2188" s="33"/>
      <c r="AJ2188" s="14"/>
      <c r="AK2188" s="250"/>
      <c r="AL2188" s="33"/>
      <c r="AM2188" s="250"/>
      <c r="AN2188" s="250"/>
      <c r="AO2188" s="250"/>
      <c r="AP2188" s="250"/>
      <c r="AQ2188" s="250"/>
      <c r="AR2188" s="15"/>
      <c r="AS2188" s="9"/>
      <c r="AT2188" s="9" t="str">
        <f t="shared" si="3515"/>
        <v/>
      </c>
      <c r="AU2188" s="9"/>
      <c r="AV2188" s="9" t="str">
        <f t="shared" si="3516"/>
        <v/>
      </c>
      <c r="AW2188" s="9"/>
      <c r="AX2188" s="9" t="str">
        <f t="shared" si="3517"/>
        <v/>
      </c>
      <c r="AY2188" s="9"/>
      <c r="AZ2188" s="62"/>
      <c r="BA2188" s="9"/>
      <c r="BB2188" s="9" t="str">
        <f t="shared" si="3518"/>
        <v/>
      </c>
      <c r="BC2188" s="10" t="str">
        <f t="shared" si="3519"/>
        <v/>
      </c>
      <c r="BE2188" s="250"/>
      <c r="BF2188" s="15"/>
      <c r="BG2188" s="9"/>
      <c r="BH2188" s="9" t="str">
        <f t="shared" si="3520"/>
        <v/>
      </c>
      <c r="BI2188" s="73"/>
      <c r="BJ2188" s="9" t="str">
        <f t="shared" si="3521"/>
        <v/>
      </c>
      <c r="BK2188" s="9"/>
      <c r="BL2188" s="9" t="str">
        <f t="shared" si="3522"/>
        <v/>
      </c>
      <c r="BM2188" s="9"/>
      <c r="BN2188" s="9"/>
      <c r="BO2188" s="9" t="str">
        <f t="shared" si="3523"/>
        <v/>
      </c>
      <c r="BP2188" s="10" t="str">
        <f t="shared" si="3524"/>
        <v/>
      </c>
      <c r="BQ2188" s="7"/>
      <c r="BS2188" s="250"/>
      <c r="BT2188" s="15"/>
      <c r="BU2188" s="9"/>
      <c r="BV2188" s="9" t="str">
        <f t="shared" si="3525"/>
        <v/>
      </c>
      <c r="BW2188" s="9"/>
      <c r="BX2188" s="9" t="str">
        <f t="shared" si="3526"/>
        <v/>
      </c>
      <c r="BY2188" s="9"/>
      <c r="BZ2188" s="9" t="str">
        <f t="shared" si="3527"/>
        <v/>
      </c>
      <c r="CA2188" s="9"/>
      <c r="CB2188" s="9"/>
      <c r="CC2188" s="9"/>
      <c r="CD2188" s="9" t="str">
        <f t="shared" si="3528"/>
        <v/>
      </c>
      <c r="CE2188" s="10" t="str">
        <f t="shared" si="3529"/>
        <v/>
      </c>
      <c r="CF2188" s="7"/>
      <c r="CH2188" s="15"/>
      <c r="CI2188" s="9"/>
      <c r="CJ2188" s="9" t="str">
        <f t="shared" si="3530"/>
        <v/>
      </c>
      <c r="CK2188" s="9"/>
      <c r="CL2188" s="9" t="str">
        <f t="shared" si="3531"/>
        <v/>
      </c>
      <c r="CM2188" s="9"/>
      <c r="CN2188" s="9" t="str">
        <f t="shared" si="3532"/>
        <v/>
      </c>
      <c r="CO2188" s="9"/>
      <c r="CP2188" s="9"/>
      <c r="CQ2188" s="9"/>
      <c r="CR2188" s="9" t="str">
        <f t="shared" si="3533"/>
        <v/>
      </c>
      <c r="CS2188" s="10" t="str">
        <f t="shared" si="3534"/>
        <v/>
      </c>
      <c r="CT2188" s="7"/>
    </row>
    <row r="2189" spans="1:113" ht="15" customHeight="1">
      <c r="A2189" s="250"/>
      <c r="B2189" s="250"/>
      <c r="C2189" s="250"/>
      <c r="D2189" s="13"/>
      <c r="E2189" s="250"/>
      <c r="F2189" s="250"/>
      <c r="H2189" s="14"/>
      <c r="I2189" s="250"/>
      <c r="J2189" s="33"/>
      <c r="K2189" s="250"/>
      <c r="L2189" s="250"/>
      <c r="M2189" s="250"/>
      <c r="N2189" s="250"/>
      <c r="O2189" s="250"/>
      <c r="P2189" s="250"/>
      <c r="Q2189" s="250"/>
      <c r="R2189" s="13"/>
      <c r="S2189" s="250"/>
      <c r="T2189" s="250"/>
      <c r="V2189" s="14"/>
      <c r="W2189" s="250"/>
      <c r="X2189" s="33"/>
      <c r="Y2189" s="250"/>
      <c r="Z2189" s="250"/>
      <c r="AA2189" s="250"/>
      <c r="AC2189" s="277"/>
      <c r="AD2189" s="250"/>
      <c r="AE2189" s="250"/>
      <c r="AF2189" s="13"/>
      <c r="AG2189" s="250"/>
      <c r="AH2189" s="250"/>
      <c r="AJ2189" s="14"/>
      <c r="AK2189" s="250"/>
      <c r="AL2189" s="33"/>
      <c r="AM2189" s="250"/>
      <c r="AN2189" s="250"/>
      <c r="AO2189" s="250"/>
      <c r="AP2189" s="250"/>
      <c r="AQ2189" s="250"/>
      <c r="AR2189" s="15"/>
      <c r="AS2189" s="9"/>
      <c r="AT2189" s="9" t="str">
        <f t="shared" si="3515"/>
        <v/>
      </c>
      <c r="AU2189" s="9"/>
      <c r="AV2189" s="9" t="str">
        <f t="shared" si="3516"/>
        <v/>
      </c>
      <c r="AW2189" s="9"/>
      <c r="AX2189" s="9" t="str">
        <f t="shared" si="3517"/>
        <v/>
      </c>
      <c r="AY2189" s="9"/>
      <c r="AZ2189" s="62"/>
      <c r="BA2189" s="9"/>
      <c r="BB2189" s="9" t="str">
        <f t="shared" si="3518"/>
        <v/>
      </c>
      <c r="BC2189" s="10" t="str">
        <f t="shared" si="3519"/>
        <v/>
      </c>
      <c r="BE2189" s="250"/>
      <c r="BF2189" s="15"/>
      <c r="BG2189" s="9"/>
      <c r="BH2189" s="9" t="str">
        <f t="shared" si="3520"/>
        <v/>
      </c>
      <c r="BI2189" s="73"/>
      <c r="BJ2189" s="9" t="str">
        <f t="shared" si="3521"/>
        <v/>
      </c>
      <c r="BK2189" s="9"/>
      <c r="BL2189" s="9" t="str">
        <f t="shared" si="3522"/>
        <v/>
      </c>
      <c r="BM2189" s="9"/>
      <c r="BN2189" s="9"/>
      <c r="BO2189" s="9" t="str">
        <f t="shared" si="3523"/>
        <v/>
      </c>
      <c r="BP2189" s="10" t="str">
        <f t="shared" si="3524"/>
        <v/>
      </c>
      <c r="BQ2189" s="7"/>
      <c r="BS2189" s="250"/>
      <c r="BT2189" s="15"/>
      <c r="BU2189" s="9"/>
      <c r="BV2189" s="9" t="str">
        <f t="shared" si="3525"/>
        <v/>
      </c>
      <c r="BW2189" s="9"/>
      <c r="BX2189" s="9" t="str">
        <f t="shared" si="3526"/>
        <v/>
      </c>
      <c r="BY2189" s="9"/>
      <c r="BZ2189" s="9" t="str">
        <f t="shared" si="3527"/>
        <v/>
      </c>
      <c r="CA2189" s="9"/>
      <c r="CB2189" s="9"/>
      <c r="CC2189" s="9"/>
      <c r="CD2189" s="9" t="str">
        <f t="shared" si="3528"/>
        <v/>
      </c>
      <c r="CE2189" s="10" t="str">
        <f t="shared" si="3529"/>
        <v/>
      </c>
      <c r="CF2189" s="7"/>
      <c r="CH2189" s="15"/>
      <c r="CI2189" s="9"/>
      <c r="CJ2189" s="9" t="str">
        <f t="shared" si="3530"/>
        <v/>
      </c>
      <c r="CK2189" s="9"/>
      <c r="CL2189" s="9" t="str">
        <f t="shared" si="3531"/>
        <v/>
      </c>
      <c r="CM2189" s="9"/>
      <c r="CN2189" s="9" t="str">
        <f t="shared" si="3532"/>
        <v/>
      </c>
      <c r="CO2189" s="9"/>
      <c r="CP2189" s="9"/>
      <c r="CQ2189" s="9"/>
      <c r="CR2189" s="9" t="str">
        <f t="shared" si="3533"/>
        <v/>
      </c>
      <c r="CS2189" s="10" t="str">
        <f t="shared" si="3534"/>
        <v/>
      </c>
      <c r="CT2189" s="7"/>
    </row>
    <row r="2190" spans="1:113" ht="15" customHeight="1">
      <c r="A2190" s="250"/>
      <c r="B2190" s="250"/>
      <c r="C2190" s="250"/>
      <c r="D2190" s="13"/>
      <c r="E2190" s="250"/>
      <c r="F2190" s="250"/>
      <c r="H2190" s="14"/>
      <c r="I2190" s="250"/>
      <c r="J2190" s="33"/>
      <c r="K2190" s="250"/>
      <c r="L2190" s="250"/>
      <c r="M2190" s="250"/>
      <c r="N2190" s="250"/>
      <c r="O2190" s="250"/>
      <c r="P2190" s="250"/>
      <c r="Q2190" s="250"/>
      <c r="R2190" s="13"/>
      <c r="S2190" s="250"/>
      <c r="T2190" s="250"/>
      <c r="V2190" s="14"/>
      <c r="W2190" s="250"/>
      <c r="X2190" s="33"/>
      <c r="Y2190" s="250"/>
      <c r="Z2190" s="250"/>
      <c r="AA2190" s="250"/>
      <c r="AC2190" s="277"/>
      <c r="AD2190" s="250"/>
      <c r="AE2190" s="250"/>
      <c r="AF2190" s="13"/>
      <c r="AG2190" s="250"/>
      <c r="AH2190" s="250"/>
      <c r="AJ2190" s="14"/>
      <c r="AK2190" s="250"/>
      <c r="AL2190" s="33"/>
      <c r="AM2190" s="250"/>
      <c r="AN2190" s="250"/>
      <c r="AO2190" s="250"/>
      <c r="AP2190" s="250"/>
      <c r="AQ2190" s="250"/>
      <c r="AR2190" s="15"/>
      <c r="AS2190" s="9"/>
      <c r="AT2190" s="9" t="str">
        <f t="shared" si="3515"/>
        <v/>
      </c>
      <c r="AU2190" s="9"/>
      <c r="AV2190" s="9" t="str">
        <f t="shared" si="3516"/>
        <v/>
      </c>
      <c r="AW2190" s="9"/>
      <c r="AX2190" s="9" t="str">
        <f t="shared" si="3517"/>
        <v/>
      </c>
      <c r="AY2190" s="9"/>
      <c r="AZ2190" s="62"/>
      <c r="BA2190" s="9"/>
      <c r="BB2190" s="9" t="str">
        <f t="shared" si="3518"/>
        <v/>
      </c>
      <c r="BC2190" s="10" t="str">
        <f t="shared" si="3519"/>
        <v/>
      </c>
      <c r="BE2190" s="250"/>
      <c r="BF2190" s="15"/>
      <c r="BG2190" s="9"/>
      <c r="BH2190" s="9" t="str">
        <f t="shared" si="3520"/>
        <v/>
      </c>
      <c r="BI2190" s="73"/>
      <c r="BJ2190" s="9" t="str">
        <f t="shared" si="3521"/>
        <v/>
      </c>
      <c r="BK2190" s="9"/>
      <c r="BL2190" s="9" t="str">
        <f t="shared" si="3522"/>
        <v/>
      </c>
      <c r="BM2190" s="9"/>
      <c r="BN2190" s="9"/>
      <c r="BO2190" s="9" t="str">
        <f t="shared" si="3523"/>
        <v/>
      </c>
      <c r="BP2190" s="10" t="str">
        <f t="shared" si="3524"/>
        <v/>
      </c>
      <c r="BQ2190" s="7"/>
      <c r="BS2190" s="250"/>
      <c r="BT2190" s="15"/>
      <c r="BU2190" s="9"/>
      <c r="BV2190" s="9" t="str">
        <f t="shared" si="3525"/>
        <v/>
      </c>
      <c r="BW2190" s="9"/>
      <c r="BX2190" s="9" t="str">
        <f t="shared" si="3526"/>
        <v/>
      </c>
      <c r="BY2190" s="9"/>
      <c r="BZ2190" s="9" t="str">
        <f t="shared" si="3527"/>
        <v/>
      </c>
      <c r="CA2190" s="9"/>
      <c r="CB2190" s="9"/>
      <c r="CC2190" s="9"/>
      <c r="CD2190" s="9" t="str">
        <f t="shared" si="3528"/>
        <v/>
      </c>
      <c r="CE2190" s="10" t="str">
        <f t="shared" si="3529"/>
        <v/>
      </c>
      <c r="CF2190" s="7"/>
      <c r="CH2190" s="15"/>
      <c r="CI2190" s="9"/>
      <c r="CJ2190" s="9" t="str">
        <f t="shared" si="3530"/>
        <v/>
      </c>
      <c r="CK2190" s="9"/>
      <c r="CL2190" s="9" t="str">
        <f t="shared" si="3531"/>
        <v/>
      </c>
      <c r="CM2190" s="9"/>
      <c r="CN2190" s="9" t="str">
        <f t="shared" si="3532"/>
        <v/>
      </c>
      <c r="CO2190" s="9"/>
      <c r="CP2190" s="9"/>
      <c r="CQ2190" s="9"/>
      <c r="CR2190" s="9" t="str">
        <f t="shared" si="3533"/>
        <v/>
      </c>
      <c r="CS2190" s="10" t="str">
        <f t="shared" si="3534"/>
        <v/>
      </c>
      <c r="CT2190" s="7"/>
    </row>
    <row r="2191" spans="1:113" ht="15" customHeight="1">
      <c r="A2191" s="250"/>
      <c r="B2191" s="250"/>
      <c r="C2191" s="250"/>
      <c r="D2191" s="13"/>
      <c r="E2191" s="250"/>
      <c r="F2191" s="250"/>
      <c r="H2191" s="14"/>
      <c r="I2191" s="250"/>
      <c r="J2191" s="33"/>
      <c r="K2191" s="250"/>
      <c r="L2191" s="250"/>
      <c r="M2191" s="250"/>
      <c r="N2191" s="250"/>
      <c r="O2191" s="250"/>
      <c r="P2191" s="250"/>
      <c r="Q2191" s="250"/>
      <c r="R2191" s="13"/>
      <c r="S2191" s="250"/>
      <c r="T2191" s="250"/>
      <c r="V2191" s="14"/>
      <c r="W2191" s="250"/>
      <c r="X2191" s="33"/>
      <c r="Y2191" s="250"/>
      <c r="Z2191" s="250"/>
      <c r="AA2191" s="250"/>
      <c r="AC2191" s="277"/>
      <c r="AD2191" s="250"/>
      <c r="AE2191" s="250"/>
      <c r="AF2191" s="13"/>
      <c r="AG2191" s="250"/>
      <c r="AH2191" s="250"/>
      <c r="AJ2191" s="14"/>
      <c r="AK2191" s="250"/>
      <c r="AL2191" s="33"/>
      <c r="AM2191" s="250"/>
      <c r="AN2191" s="250"/>
      <c r="AO2191" s="250"/>
      <c r="AP2191" s="250"/>
      <c r="AQ2191" s="250"/>
      <c r="AR2191" s="15"/>
      <c r="AS2191" s="9"/>
      <c r="AT2191" s="9" t="str">
        <f t="shared" si="3515"/>
        <v/>
      </c>
      <c r="AU2191" s="9"/>
      <c r="AV2191" s="9" t="str">
        <f t="shared" si="3516"/>
        <v/>
      </c>
      <c r="AW2191" s="9"/>
      <c r="AX2191" s="9" t="str">
        <f t="shared" si="3517"/>
        <v/>
      </c>
      <c r="AY2191" s="9"/>
      <c r="AZ2191" s="62"/>
      <c r="BA2191" s="9"/>
      <c r="BB2191" s="9" t="str">
        <f t="shared" si="3518"/>
        <v/>
      </c>
      <c r="BC2191" s="10" t="str">
        <f t="shared" si="3519"/>
        <v/>
      </c>
      <c r="BE2191" s="250"/>
      <c r="BF2191" s="15"/>
      <c r="BG2191" s="9"/>
      <c r="BH2191" s="9" t="str">
        <f t="shared" si="3520"/>
        <v/>
      </c>
      <c r="BI2191" s="73"/>
      <c r="BJ2191" s="9" t="str">
        <f t="shared" si="3521"/>
        <v/>
      </c>
      <c r="BK2191" s="9"/>
      <c r="BL2191" s="9" t="str">
        <f t="shared" si="3522"/>
        <v/>
      </c>
      <c r="BM2191" s="9"/>
      <c r="BN2191" s="9"/>
      <c r="BO2191" s="9" t="str">
        <f t="shared" si="3523"/>
        <v/>
      </c>
      <c r="BP2191" s="10" t="str">
        <f t="shared" si="3524"/>
        <v/>
      </c>
      <c r="BQ2191" s="7"/>
      <c r="BS2191" s="250"/>
      <c r="BT2191" s="15"/>
      <c r="BU2191" s="9"/>
      <c r="BV2191" s="9" t="str">
        <f t="shared" si="3525"/>
        <v/>
      </c>
      <c r="BW2191" s="9"/>
      <c r="BX2191" s="9" t="str">
        <f t="shared" si="3526"/>
        <v/>
      </c>
      <c r="BY2191" s="9"/>
      <c r="BZ2191" s="9" t="str">
        <f t="shared" si="3527"/>
        <v/>
      </c>
      <c r="CA2191" s="9"/>
      <c r="CB2191" s="9"/>
      <c r="CC2191" s="9"/>
      <c r="CD2191" s="9" t="str">
        <f t="shared" si="3528"/>
        <v/>
      </c>
      <c r="CE2191" s="10" t="str">
        <f t="shared" si="3529"/>
        <v/>
      </c>
      <c r="CF2191" s="7"/>
      <c r="CH2191" s="15"/>
      <c r="CI2191" s="9"/>
      <c r="CJ2191" s="9" t="str">
        <f t="shared" si="3530"/>
        <v/>
      </c>
      <c r="CK2191" s="9"/>
      <c r="CL2191" s="9" t="str">
        <f t="shared" si="3531"/>
        <v/>
      </c>
      <c r="CM2191" s="9"/>
      <c r="CN2191" s="9" t="str">
        <f t="shared" si="3532"/>
        <v/>
      </c>
      <c r="CO2191" s="9"/>
      <c r="CP2191" s="9"/>
      <c r="CQ2191" s="9"/>
      <c r="CR2191" s="9" t="str">
        <f t="shared" si="3533"/>
        <v/>
      </c>
      <c r="CS2191" s="10" t="str">
        <f t="shared" si="3534"/>
        <v/>
      </c>
      <c r="CT2191" s="7"/>
    </row>
    <row r="2192" spans="1:113" ht="15" customHeight="1">
      <c r="A2192" s="250"/>
      <c r="B2192" s="250"/>
      <c r="C2192" s="250"/>
      <c r="D2192" s="13"/>
      <c r="E2192" s="250"/>
      <c r="F2192" s="250"/>
      <c r="H2192" s="14"/>
      <c r="I2192" s="250"/>
      <c r="J2192" s="33"/>
      <c r="K2192" s="250"/>
      <c r="L2192" s="250"/>
      <c r="M2192" s="250"/>
      <c r="N2192" s="250"/>
      <c r="O2192" s="250"/>
      <c r="P2192" s="250"/>
      <c r="Q2192" s="250"/>
      <c r="R2192" s="13"/>
      <c r="S2192" s="250"/>
      <c r="T2192" s="250"/>
      <c r="V2192" s="14"/>
      <c r="W2192" s="250"/>
      <c r="X2192" s="33"/>
      <c r="Y2192" s="250"/>
      <c r="Z2192" s="250"/>
      <c r="AA2192" s="250"/>
      <c r="AC2192" s="277"/>
      <c r="AD2192" s="250"/>
      <c r="AE2192" s="250"/>
      <c r="AF2192" s="13"/>
      <c r="AG2192" s="250"/>
      <c r="AH2192" s="250"/>
      <c r="AJ2192" s="14"/>
      <c r="AK2192" s="250"/>
      <c r="AL2192" s="33"/>
      <c r="AM2192" s="250"/>
      <c r="AN2192" s="250"/>
      <c r="AO2192" s="250"/>
      <c r="AP2192" s="250"/>
      <c r="AQ2192" s="250"/>
      <c r="AR2192" s="15"/>
      <c r="AS2192" s="9"/>
      <c r="AT2192" s="9" t="str">
        <f t="shared" si="3515"/>
        <v/>
      </c>
      <c r="AU2192" s="9"/>
      <c r="AV2192" s="9" t="str">
        <f t="shared" si="3516"/>
        <v/>
      </c>
      <c r="AW2192" s="9"/>
      <c r="AX2192" s="9" t="str">
        <f t="shared" si="3517"/>
        <v/>
      </c>
      <c r="AY2192" s="9"/>
      <c r="AZ2192" s="62"/>
      <c r="BA2192" s="9"/>
      <c r="BB2192" s="9" t="str">
        <f t="shared" si="3518"/>
        <v/>
      </c>
      <c r="BC2192" s="10" t="str">
        <f t="shared" si="3519"/>
        <v/>
      </c>
      <c r="BE2192" s="250"/>
      <c r="BF2192" s="15"/>
      <c r="BG2192" s="9"/>
      <c r="BH2192" s="9" t="str">
        <f t="shared" si="3520"/>
        <v/>
      </c>
      <c r="BI2192" s="73"/>
      <c r="BJ2192" s="9" t="str">
        <f t="shared" si="3521"/>
        <v/>
      </c>
      <c r="BK2192" s="9"/>
      <c r="BL2192" s="9" t="str">
        <f t="shared" si="3522"/>
        <v/>
      </c>
      <c r="BM2192" s="9"/>
      <c r="BN2192" s="9"/>
      <c r="BO2192" s="9" t="str">
        <f t="shared" si="3523"/>
        <v/>
      </c>
      <c r="BP2192" s="10" t="str">
        <f t="shared" si="3524"/>
        <v/>
      </c>
      <c r="BQ2192" s="7"/>
      <c r="BS2192" s="250"/>
      <c r="BT2192" s="15"/>
      <c r="BU2192" s="9"/>
      <c r="BV2192" s="9" t="str">
        <f t="shared" si="3525"/>
        <v/>
      </c>
      <c r="BW2192" s="9"/>
      <c r="BX2192" s="9" t="str">
        <f t="shared" si="3526"/>
        <v/>
      </c>
      <c r="BY2192" s="9"/>
      <c r="BZ2192" s="9" t="str">
        <f t="shared" si="3527"/>
        <v/>
      </c>
      <c r="CA2192" s="9"/>
      <c r="CB2192" s="9"/>
      <c r="CC2192" s="9"/>
      <c r="CD2192" s="9" t="str">
        <f t="shared" si="3528"/>
        <v/>
      </c>
      <c r="CE2192" s="10" t="str">
        <f t="shared" si="3529"/>
        <v/>
      </c>
      <c r="CF2192" s="7"/>
      <c r="CH2192" s="15"/>
      <c r="CI2192" s="9"/>
      <c r="CJ2192" s="9" t="str">
        <f t="shared" si="3530"/>
        <v/>
      </c>
      <c r="CK2192" s="9"/>
      <c r="CL2192" s="9" t="str">
        <f t="shared" si="3531"/>
        <v/>
      </c>
      <c r="CM2192" s="9"/>
      <c r="CN2192" s="9" t="str">
        <f t="shared" si="3532"/>
        <v/>
      </c>
      <c r="CO2192" s="9"/>
      <c r="CP2192" s="9"/>
      <c r="CQ2192" s="9"/>
      <c r="CR2192" s="9" t="str">
        <f t="shared" si="3533"/>
        <v/>
      </c>
      <c r="CS2192" s="10" t="str">
        <f t="shared" si="3534"/>
        <v/>
      </c>
      <c r="CT2192" s="7"/>
    </row>
    <row r="2193" spans="1:98" ht="15" customHeight="1">
      <c r="A2193" s="250"/>
      <c r="B2193" s="250"/>
      <c r="C2193" s="250"/>
      <c r="D2193" s="13"/>
      <c r="E2193" s="250"/>
      <c r="F2193" s="250"/>
      <c r="H2193" s="14"/>
      <c r="I2193" s="250"/>
      <c r="J2193" s="33"/>
      <c r="K2193" s="250"/>
      <c r="L2193" s="250"/>
      <c r="M2193" s="250"/>
      <c r="N2193" s="250"/>
      <c r="O2193" s="250"/>
      <c r="P2193" s="250"/>
      <c r="Q2193" s="250"/>
      <c r="R2193" s="13"/>
      <c r="S2193" s="250"/>
      <c r="T2193" s="250"/>
      <c r="V2193" s="14"/>
      <c r="W2193" s="250"/>
      <c r="X2193" s="33"/>
      <c r="Y2193" s="250"/>
      <c r="Z2193" s="250"/>
      <c r="AA2193" s="250"/>
      <c r="AC2193" s="277"/>
      <c r="AD2193" s="250"/>
      <c r="AE2193" s="250"/>
      <c r="AF2193" s="13"/>
      <c r="AG2193" s="250"/>
      <c r="AH2193" s="250"/>
      <c r="AJ2193" s="14"/>
      <c r="AK2193" s="250"/>
      <c r="AL2193" s="33"/>
      <c r="AM2193" s="250"/>
      <c r="AN2193" s="250"/>
      <c r="AO2193" s="250"/>
      <c r="AP2193" s="250"/>
      <c r="AQ2193" s="250"/>
      <c r="AR2193" s="15"/>
      <c r="AS2193" s="9"/>
      <c r="AT2193" s="9" t="str">
        <f t="shared" si="3515"/>
        <v/>
      </c>
      <c r="AU2193" s="9"/>
      <c r="AV2193" s="9" t="str">
        <f t="shared" si="3516"/>
        <v/>
      </c>
      <c r="AW2193" s="9"/>
      <c r="AX2193" s="9" t="str">
        <f t="shared" si="3517"/>
        <v/>
      </c>
      <c r="AY2193" s="9"/>
      <c r="AZ2193" s="62"/>
      <c r="BA2193" s="9"/>
      <c r="BB2193" s="9" t="str">
        <f t="shared" si="3518"/>
        <v/>
      </c>
      <c r="BC2193" s="10" t="str">
        <f t="shared" si="3519"/>
        <v/>
      </c>
      <c r="BE2193" s="250"/>
      <c r="BF2193" s="15"/>
      <c r="BG2193" s="9"/>
      <c r="BH2193" s="9" t="str">
        <f t="shared" si="3520"/>
        <v/>
      </c>
      <c r="BI2193" s="73"/>
      <c r="BJ2193" s="9" t="str">
        <f t="shared" si="3521"/>
        <v/>
      </c>
      <c r="BK2193" s="9"/>
      <c r="BL2193" s="9" t="str">
        <f t="shared" si="3522"/>
        <v/>
      </c>
      <c r="BM2193" s="9"/>
      <c r="BN2193" s="9"/>
      <c r="BO2193" s="9" t="str">
        <f t="shared" si="3523"/>
        <v/>
      </c>
      <c r="BP2193" s="10" t="str">
        <f t="shared" si="3524"/>
        <v/>
      </c>
      <c r="BQ2193" s="7"/>
      <c r="BS2193" s="250"/>
      <c r="BT2193" s="15"/>
      <c r="BU2193" s="9"/>
      <c r="BV2193" s="9" t="str">
        <f t="shared" si="3525"/>
        <v/>
      </c>
      <c r="BW2193" s="9"/>
      <c r="BX2193" s="9" t="str">
        <f t="shared" si="3526"/>
        <v/>
      </c>
      <c r="BY2193" s="9"/>
      <c r="BZ2193" s="9" t="str">
        <f t="shared" si="3527"/>
        <v/>
      </c>
      <c r="CA2193" s="9"/>
      <c r="CB2193" s="9"/>
      <c r="CC2193" s="9"/>
      <c r="CD2193" s="9" t="str">
        <f t="shared" si="3528"/>
        <v/>
      </c>
      <c r="CE2193" s="10" t="str">
        <f t="shared" si="3529"/>
        <v/>
      </c>
      <c r="CF2193" s="7"/>
      <c r="CH2193" s="15"/>
      <c r="CI2193" s="9"/>
      <c r="CJ2193" s="9" t="str">
        <f t="shared" si="3530"/>
        <v/>
      </c>
      <c r="CK2193" s="9"/>
      <c r="CL2193" s="9" t="str">
        <f t="shared" si="3531"/>
        <v/>
      </c>
      <c r="CM2193" s="9"/>
      <c r="CN2193" s="9" t="str">
        <f t="shared" si="3532"/>
        <v/>
      </c>
      <c r="CO2193" s="9"/>
      <c r="CP2193" s="9"/>
      <c r="CQ2193" s="9"/>
      <c r="CR2193" s="9" t="str">
        <f t="shared" si="3533"/>
        <v/>
      </c>
      <c r="CS2193" s="10" t="str">
        <f t="shared" si="3534"/>
        <v/>
      </c>
      <c r="CT2193" s="7"/>
    </row>
    <row r="2194" spans="1:98" ht="15" customHeight="1">
      <c r="A2194" s="250"/>
      <c r="B2194" s="250"/>
      <c r="C2194" s="250"/>
      <c r="D2194" s="13"/>
      <c r="E2194" s="250"/>
      <c r="F2194" s="250"/>
      <c r="H2194" s="14"/>
      <c r="I2194" s="250"/>
      <c r="J2194" s="33"/>
      <c r="K2194" s="250"/>
      <c r="L2194" s="250"/>
      <c r="M2194" s="250"/>
      <c r="N2194" s="250"/>
      <c r="O2194" s="250"/>
      <c r="P2194" s="250"/>
      <c r="Q2194" s="250"/>
      <c r="R2194" s="13"/>
      <c r="S2194" s="250"/>
      <c r="T2194" s="250"/>
      <c r="V2194" s="14"/>
      <c r="W2194" s="250"/>
      <c r="X2194" s="33"/>
      <c r="Y2194" s="250"/>
      <c r="Z2194" s="250"/>
      <c r="AA2194" s="250"/>
      <c r="AC2194" s="277"/>
      <c r="AD2194" s="250"/>
      <c r="AE2194" s="250"/>
      <c r="AF2194" s="13"/>
      <c r="AG2194" s="250"/>
      <c r="AH2194" s="250"/>
      <c r="AJ2194" s="14"/>
      <c r="AK2194" s="250"/>
      <c r="AL2194" s="33"/>
      <c r="AM2194" s="250"/>
      <c r="AN2194" s="250"/>
      <c r="AO2194" s="250"/>
      <c r="AP2194" s="250"/>
      <c r="AQ2194" s="250"/>
      <c r="AR2194" s="15"/>
      <c r="AS2194" s="9"/>
      <c r="AT2194" s="9" t="str">
        <f t="shared" si="3515"/>
        <v/>
      </c>
      <c r="AU2194" s="9"/>
      <c r="AV2194" s="9" t="str">
        <f t="shared" si="3516"/>
        <v/>
      </c>
      <c r="AW2194" s="9"/>
      <c r="AX2194" s="9" t="str">
        <f t="shared" si="3517"/>
        <v/>
      </c>
      <c r="AY2194" s="9"/>
      <c r="AZ2194" s="62"/>
      <c r="BA2194" s="9"/>
      <c r="BB2194" s="9" t="str">
        <f t="shared" si="3518"/>
        <v/>
      </c>
      <c r="BC2194" s="10" t="str">
        <f t="shared" si="3519"/>
        <v/>
      </c>
      <c r="BE2194" s="250"/>
      <c r="BF2194" s="15"/>
      <c r="BG2194" s="9"/>
      <c r="BH2194" s="9" t="str">
        <f t="shared" si="3520"/>
        <v/>
      </c>
      <c r="BI2194" s="73"/>
      <c r="BJ2194" s="9" t="str">
        <f t="shared" si="3521"/>
        <v/>
      </c>
      <c r="BK2194" s="9"/>
      <c r="BL2194" s="9" t="str">
        <f t="shared" si="3522"/>
        <v/>
      </c>
      <c r="BM2194" s="9"/>
      <c r="BN2194" s="9"/>
      <c r="BO2194" s="9" t="str">
        <f t="shared" si="3523"/>
        <v/>
      </c>
      <c r="BP2194" s="10" t="str">
        <f t="shared" si="3524"/>
        <v/>
      </c>
      <c r="BQ2194" s="7"/>
      <c r="BS2194" s="250"/>
      <c r="BT2194" s="15"/>
      <c r="BU2194" s="9"/>
      <c r="BV2194" s="9" t="str">
        <f t="shared" si="3525"/>
        <v/>
      </c>
      <c r="BW2194" s="9"/>
      <c r="BX2194" s="9" t="str">
        <f t="shared" si="3526"/>
        <v/>
      </c>
      <c r="BY2194" s="9"/>
      <c r="BZ2194" s="9" t="str">
        <f t="shared" si="3527"/>
        <v/>
      </c>
      <c r="CA2194" s="9"/>
      <c r="CB2194" s="9"/>
      <c r="CC2194" s="9"/>
      <c r="CD2194" s="9" t="str">
        <f t="shared" si="3528"/>
        <v/>
      </c>
      <c r="CE2194" s="10" t="str">
        <f t="shared" si="3529"/>
        <v/>
      </c>
      <c r="CF2194" s="7"/>
      <c r="CH2194" s="15"/>
      <c r="CI2194" s="9"/>
      <c r="CJ2194" s="9" t="str">
        <f t="shared" si="3530"/>
        <v/>
      </c>
      <c r="CK2194" s="9"/>
      <c r="CL2194" s="9" t="str">
        <f t="shared" si="3531"/>
        <v/>
      </c>
      <c r="CM2194" s="9"/>
      <c r="CN2194" s="9" t="str">
        <f t="shared" si="3532"/>
        <v/>
      </c>
      <c r="CO2194" s="9"/>
      <c r="CP2194" s="9"/>
      <c r="CQ2194" s="9"/>
      <c r="CR2194" s="9" t="str">
        <f t="shared" si="3533"/>
        <v/>
      </c>
      <c r="CS2194" s="10" t="str">
        <f t="shared" si="3534"/>
        <v/>
      </c>
      <c r="CT2194" s="7"/>
    </row>
    <row r="2195" spans="1:98" ht="15" customHeight="1">
      <c r="A2195" s="250"/>
      <c r="B2195" s="250"/>
      <c r="C2195" s="250"/>
      <c r="D2195" s="13"/>
      <c r="E2195" s="250"/>
      <c r="F2195" s="250"/>
      <c r="H2195" s="14"/>
      <c r="I2195" s="250"/>
      <c r="J2195" s="33"/>
      <c r="K2195" s="250"/>
      <c r="L2195" s="250"/>
      <c r="M2195" s="250"/>
      <c r="N2195" s="250"/>
      <c r="O2195" s="250"/>
      <c r="P2195" s="250"/>
      <c r="Q2195" s="250"/>
      <c r="R2195" s="13"/>
      <c r="S2195" s="250"/>
      <c r="T2195" s="250"/>
      <c r="V2195" s="14"/>
      <c r="W2195" s="250"/>
      <c r="X2195" s="33"/>
      <c r="Y2195" s="250"/>
      <c r="Z2195" s="250"/>
      <c r="AA2195" s="250"/>
      <c r="AC2195" s="277"/>
      <c r="AD2195" s="250"/>
      <c r="AE2195" s="250"/>
      <c r="AF2195" s="13"/>
      <c r="AG2195" s="250"/>
      <c r="AH2195" s="250"/>
      <c r="AJ2195" s="14"/>
      <c r="AK2195" s="250"/>
      <c r="AL2195" s="33"/>
      <c r="AM2195" s="250"/>
      <c r="AN2195" s="250"/>
      <c r="AO2195" s="250"/>
      <c r="AP2195" s="250"/>
      <c r="AQ2195" s="250"/>
      <c r="AR2195" s="15"/>
      <c r="AS2195" s="9"/>
      <c r="AT2195" s="9" t="str">
        <f t="shared" si="3515"/>
        <v/>
      </c>
      <c r="AU2195" s="9"/>
      <c r="AV2195" s="9" t="str">
        <f t="shared" si="3516"/>
        <v/>
      </c>
      <c r="AW2195" s="9"/>
      <c r="AX2195" s="9" t="str">
        <f t="shared" si="3517"/>
        <v/>
      </c>
      <c r="AY2195" s="9"/>
      <c r="AZ2195" s="62"/>
      <c r="BA2195" s="9"/>
      <c r="BB2195" s="9" t="str">
        <f t="shared" si="3518"/>
        <v/>
      </c>
      <c r="BC2195" s="10" t="str">
        <f t="shared" si="3519"/>
        <v/>
      </c>
      <c r="BE2195" s="250"/>
      <c r="BF2195" s="15"/>
      <c r="BG2195" s="9"/>
      <c r="BH2195" s="9" t="str">
        <f t="shared" si="3520"/>
        <v/>
      </c>
      <c r="BI2195" s="73"/>
      <c r="BJ2195" s="9" t="str">
        <f t="shared" si="3521"/>
        <v/>
      </c>
      <c r="BK2195" s="9"/>
      <c r="BL2195" s="9" t="str">
        <f t="shared" si="3522"/>
        <v/>
      </c>
      <c r="BM2195" s="9"/>
      <c r="BN2195" s="9"/>
      <c r="BO2195" s="9" t="str">
        <f t="shared" si="3523"/>
        <v/>
      </c>
      <c r="BP2195" s="10" t="str">
        <f t="shared" si="3524"/>
        <v/>
      </c>
      <c r="BQ2195" s="7"/>
      <c r="BS2195" s="250"/>
      <c r="BT2195" s="15"/>
      <c r="BU2195" s="9"/>
      <c r="BV2195" s="9" t="str">
        <f t="shared" si="3525"/>
        <v/>
      </c>
      <c r="BW2195" s="9"/>
      <c r="BX2195" s="9" t="str">
        <f t="shared" si="3526"/>
        <v/>
      </c>
      <c r="BY2195" s="9"/>
      <c r="BZ2195" s="9" t="str">
        <f t="shared" si="3527"/>
        <v/>
      </c>
      <c r="CA2195" s="9"/>
      <c r="CB2195" s="9"/>
      <c r="CC2195" s="9"/>
      <c r="CD2195" s="9" t="str">
        <f t="shared" si="3528"/>
        <v/>
      </c>
      <c r="CE2195" s="10" t="str">
        <f t="shared" si="3529"/>
        <v/>
      </c>
      <c r="CF2195" s="7"/>
      <c r="CH2195" s="15"/>
      <c r="CI2195" s="9"/>
      <c r="CJ2195" s="9" t="str">
        <f t="shared" si="3530"/>
        <v/>
      </c>
      <c r="CK2195" s="9"/>
      <c r="CL2195" s="9" t="str">
        <f t="shared" si="3531"/>
        <v/>
      </c>
      <c r="CM2195" s="9"/>
      <c r="CN2195" s="9" t="str">
        <f t="shared" si="3532"/>
        <v/>
      </c>
      <c r="CO2195" s="9"/>
      <c r="CP2195" s="9"/>
      <c r="CQ2195" s="9"/>
      <c r="CR2195" s="9" t="str">
        <f t="shared" si="3533"/>
        <v/>
      </c>
      <c r="CS2195" s="10" t="str">
        <f t="shared" si="3534"/>
        <v/>
      </c>
      <c r="CT2195" s="7"/>
    </row>
    <row r="2196" spans="1:98" ht="15" customHeight="1">
      <c r="A2196" s="250"/>
      <c r="B2196" s="250"/>
      <c r="C2196" s="250"/>
      <c r="D2196" s="13"/>
      <c r="E2196" s="250"/>
      <c r="F2196" s="250"/>
      <c r="H2196" s="14"/>
      <c r="I2196" s="250"/>
      <c r="J2196" s="33"/>
      <c r="K2196" s="250"/>
      <c r="L2196" s="250"/>
      <c r="M2196" s="250"/>
      <c r="N2196" s="250"/>
      <c r="O2196" s="250"/>
      <c r="P2196" s="250"/>
      <c r="Q2196" s="250"/>
      <c r="R2196" s="13"/>
      <c r="S2196" s="250"/>
      <c r="T2196" s="250"/>
      <c r="V2196" s="14"/>
      <c r="W2196" s="250"/>
      <c r="X2196" s="33"/>
      <c r="Y2196" s="250"/>
      <c r="Z2196" s="250"/>
      <c r="AA2196" s="250"/>
      <c r="AC2196" s="277"/>
      <c r="AD2196" s="250"/>
      <c r="AE2196" s="250"/>
      <c r="AF2196" s="13"/>
      <c r="AG2196" s="250"/>
      <c r="AH2196" s="250"/>
      <c r="AJ2196" s="14"/>
      <c r="AK2196" s="250"/>
      <c r="AL2196" s="33"/>
      <c r="AM2196" s="250"/>
      <c r="AN2196" s="250"/>
      <c r="AO2196" s="250"/>
      <c r="AP2196" s="250"/>
      <c r="AQ2196" s="250"/>
      <c r="AR2196" s="15"/>
      <c r="AS2196" s="9"/>
      <c r="AT2196" s="9" t="str">
        <f t="shared" si="3515"/>
        <v/>
      </c>
      <c r="AU2196" s="9"/>
      <c r="AV2196" s="9" t="str">
        <f t="shared" si="3516"/>
        <v/>
      </c>
      <c r="AW2196" s="9"/>
      <c r="AX2196" s="9" t="str">
        <f t="shared" si="3517"/>
        <v/>
      </c>
      <c r="AY2196" s="9"/>
      <c r="AZ2196" s="62"/>
      <c r="BA2196" s="9"/>
      <c r="BB2196" s="9" t="str">
        <f t="shared" si="3518"/>
        <v/>
      </c>
      <c r="BC2196" s="10" t="str">
        <f t="shared" si="3519"/>
        <v/>
      </c>
      <c r="BE2196" s="250"/>
      <c r="BF2196" s="15"/>
      <c r="BG2196" s="9"/>
      <c r="BH2196" s="9" t="str">
        <f t="shared" si="3520"/>
        <v/>
      </c>
      <c r="BI2196" s="73"/>
      <c r="BJ2196" s="9" t="str">
        <f t="shared" si="3521"/>
        <v/>
      </c>
      <c r="BK2196" s="9"/>
      <c r="BL2196" s="9" t="str">
        <f t="shared" si="3522"/>
        <v/>
      </c>
      <c r="BM2196" s="9"/>
      <c r="BN2196" s="9"/>
      <c r="BO2196" s="9" t="str">
        <f t="shared" si="3523"/>
        <v/>
      </c>
      <c r="BP2196" s="10" t="str">
        <f t="shared" si="3524"/>
        <v/>
      </c>
      <c r="BQ2196" s="7"/>
      <c r="BS2196" s="250"/>
      <c r="BT2196" s="15"/>
      <c r="BU2196" s="9"/>
      <c r="BV2196" s="9" t="str">
        <f t="shared" si="3525"/>
        <v/>
      </c>
      <c r="BW2196" s="9"/>
      <c r="BX2196" s="9" t="str">
        <f t="shared" si="3526"/>
        <v/>
      </c>
      <c r="BY2196" s="9"/>
      <c r="BZ2196" s="9" t="str">
        <f t="shared" si="3527"/>
        <v/>
      </c>
      <c r="CA2196" s="9"/>
      <c r="CB2196" s="9"/>
      <c r="CC2196" s="9"/>
      <c r="CD2196" s="9" t="str">
        <f t="shared" si="3528"/>
        <v/>
      </c>
      <c r="CE2196" s="10" t="str">
        <f t="shared" si="3529"/>
        <v/>
      </c>
      <c r="CF2196" s="7"/>
      <c r="CH2196" s="15"/>
      <c r="CI2196" s="9"/>
      <c r="CJ2196" s="9" t="str">
        <f t="shared" si="3530"/>
        <v/>
      </c>
      <c r="CK2196" s="9"/>
      <c r="CL2196" s="9" t="str">
        <f t="shared" si="3531"/>
        <v/>
      </c>
      <c r="CM2196" s="9"/>
      <c r="CN2196" s="9" t="str">
        <f t="shared" si="3532"/>
        <v/>
      </c>
      <c r="CO2196" s="9"/>
      <c r="CP2196" s="9"/>
      <c r="CQ2196" s="9"/>
      <c r="CR2196" s="9" t="str">
        <f t="shared" si="3533"/>
        <v/>
      </c>
      <c r="CS2196" s="10" t="str">
        <f t="shared" si="3534"/>
        <v/>
      </c>
      <c r="CT2196" s="7"/>
    </row>
    <row r="2197" spans="1:98" ht="15" customHeight="1">
      <c r="A2197" s="250"/>
      <c r="B2197" s="250"/>
      <c r="C2197" s="250"/>
      <c r="D2197" s="13"/>
      <c r="E2197" s="250"/>
      <c r="F2197" s="250"/>
      <c r="H2197" s="14"/>
      <c r="I2197" s="250"/>
      <c r="J2197" s="33"/>
      <c r="K2197" s="250"/>
      <c r="L2197" s="250"/>
      <c r="M2197" s="250"/>
      <c r="N2197" s="250"/>
      <c r="O2197" s="250"/>
      <c r="P2197" s="250"/>
      <c r="Q2197" s="250"/>
      <c r="R2197" s="13"/>
      <c r="S2197" s="250"/>
      <c r="T2197" s="250"/>
      <c r="V2197" s="14"/>
      <c r="W2197" s="250"/>
      <c r="X2197" s="33"/>
      <c r="Y2197" s="250"/>
      <c r="Z2197" s="250"/>
      <c r="AA2197" s="250"/>
      <c r="AC2197" s="277"/>
      <c r="AD2197" s="250"/>
      <c r="AE2197" s="250"/>
      <c r="AF2197" s="13"/>
      <c r="AG2197" s="250"/>
      <c r="AH2197" s="250"/>
      <c r="AJ2197" s="14"/>
      <c r="AK2197" s="250"/>
      <c r="AL2197" s="33"/>
      <c r="AM2197" s="250"/>
      <c r="AN2197" s="250"/>
      <c r="AO2197" s="250"/>
      <c r="AP2197" s="250"/>
      <c r="AQ2197" s="250"/>
      <c r="AR2197" s="15"/>
      <c r="AS2197" s="9"/>
      <c r="AT2197" s="9" t="str">
        <f t="shared" si="3515"/>
        <v/>
      </c>
      <c r="AU2197" s="9"/>
      <c r="AV2197" s="9" t="str">
        <f t="shared" si="3516"/>
        <v/>
      </c>
      <c r="AW2197" s="9"/>
      <c r="AX2197" s="9" t="str">
        <f t="shared" si="3517"/>
        <v/>
      </c>
      <c r="AY2197" s="9"/>
      <c r="AZ2197" s="62"/>
      <c r="BA2197" s="9"/>
      <c r="BB2197" s="9" t="str">
        <f t="shared" si="3518"/>
        <v/>
      </c>
      <c r="BC2197" s="10" t="str">
        <f t="shared" si="3519"/>
        <v/>
      </c>
      <c r="BE2197" s="250"/>
      <c r="BF2197" s="15"/>
      <c r="BG2197" s="9"/>
      <c r="BH2197" s="9" t="str">
        <f t="shared" si="3520"/>
        <v/>
      </c>
      <c r="BI2197" s="73"/>
      <c r="BJ2197" s="9" t="str">
        <f t="shared" si="3521"/>
        <v/>
      </c>
      <c r="BK2197" s="9"/>
      <c r="BL2197" s="9" t="str">
        <f t="shared" si="3522"/>
        <v/>
      </c>
      <c r="BM2197" s="9"/>
      <c r="BN2197" s="9"/>
      <c r="BO2197" s="9" t="str">
        <f t="shared" si="3523"/>
        <v/>
      </c>
      <c r="BP2197" s="10" t="str">
        <f t="shared" si="3524"/>
        <v/>
      </c>
      <c r="BQ2197" s="7"/>
      <c r="BS2197" s="250"/>
      <c r="BT2197" s="15"/>
      <c r="BU2197" s="9"/>
      <c r="BV2197" s="9" t="str">
        <f t="shared" si="3525"/>
        <v/>
      </c>
      <c r="BW2197" s="9"/>
      <c r="BX2197" s="9" t="str">
        <f t="shared" si="3526"/>
        <v/>
      </c>
      <c r="BY2197" s="9"/>
      <c r="BZ2197" s="9" t="str">
        <f t="shared" si="3527"/>
        <v/>
      </c>
      <c r="CA2197" s="9"/>
      <c r="CB2197" s="9"/>
      <c r="CC2197" s="9"/>
      <c r="CD2197" s="9" t="str">
        <f t="shared" si="3528"/>
        <v/>
      </c>
      <c r="CE2197" s="10" t="str">
        <f t="shared" si="3529"/>
        <v/>
      </c>
      <c r="CF2197" s="7"/>
      <c r="CH2197" s="15"/>
      <c r="CI2197" s="9"/>
      <c r="CJ2197" s="9" t="str">
        <f t="shared" si="3530"/>
        <v/>
      </c>
      <c r="CK2197" s="9"/>
      <c r="CL2197" s="9" t="str">
        <f t="shared" si="3531"/>
        <v/>
      </c>
      <c r="CM2197" s="9"/>
      <c r="CN2197" s="9" t="str">
        <f t="shared" si="3532"/>
        <v/>
      </c>
      <c r="CO2197" s="9"/>
      <c r="CP2197" s="9"/>
      <c r="CQ2197" s="9"/>
      <c r="CR2197" s="9" t="str">
        <f t="shared" si="3533"/>
        <v/>
      </c>
      <c r="CS2197" s="10" t="str">
        <f t="shared" si="3534"/>
        <v/>
      </c>
      <c r="CT2197" s="7"/>
    </row>
    <row r="2198" spans="1:98" ht="15" customHeight="1">
      <c r="A2198" s="250"/>
      <c r="B2198" s="250"/>
      <c r="C2198" s="250"/>
      <c r="D2198" s="13"/>
      <c r="E2198" s="250"/>
      <c r="F2198" s="250"/>
      <c r="H2198" s="14"/>
      <c r="I2198" s="250"/>
      <c r="J2198" s="33"/>
      <c r="K2198" s="250"/>
      <c r="L2198" s="250"/>
      <c r="M2198" s="250"/>
      <c r="N2198" s="250"/>
      <c r="O2198" s="250"/>
      <c r="P2198" s="250"/>
      <c r="Q2198" s="250"/>
      <c r="R2198" s="13"/>
      <c r="S2198" s="250"/>
      <c r="T2198" s="250"/>
      <c r="V2198" s="14"/>
      <c r="W2198" s="250"/>
      <c r="X2198" s="33"/>
      <c r="Y2198" s="250"/>
      <c r="Z2198" s="250"/>
      <c r="AA2198" s="250"/>
      <c r="AC2198" s="277"/>
      <c r="AD2198" s="250"/>
      <c r="AE2198" s="250"/>
      <c r="AF2198" s="13"/>
      <c r="AG2198" s="250"/>
      <c r="AH2198" s="250"/>
      <c r="AJ2198" s="14"/>
      <c r="AK2198" s="250"/>
      <c r="AL2198" s="33"/>
      <c r="AM2198" s="250"/>
      <c r="AN2198" s="250"/>
      <c r="AO2198" s="250"/>
      <c r="AP2198" s="250"/>
      <c r="AQ2198" s="250"/>
      <c r="AR2198" s="15"/>
      <c r="AS2198" s="9"/>
      <c r="AT2198" s="9" t="str">
        <f t="shared" si="3515"/>
        <v/>
      </c>
      <c r="AU2198" s="9"/>
      <c r="AV2198" s="9" t="str">
        <f t="shared" si="3516"/>
        <v/>
      </c>
      <c r="AW2198" s="9"/>
      <c r="AX2198" s="9" t="str">
        <f t="shared" si="3517"/>
        <v/>
      </c>
      <c r="AY2198" s="9"/>
      <c r="AZ2198" s="62"/>
      <c r="BA2198" s="9"/>
      <c r="BB2198" s="9" t="str">
        <f t="shared" si="3518"/>
        <v/>
      </c>
      <c r="BC2198" s="10" t="str">
        <f t="shared" si="3519"/>
        <v/>
      </c>
      <c r="BE2198" s="250"/>
      <c r="BF2198" s="15"/>
      <c r="BG2198" s="9"/>
      <c r="BH2198" s="9" t="str">
        <f t="shared" si="3520"/>
        <v/>
      </c>
      <c r="BI2198" s="73"/>
      <c r="BJ2198" s="9" t="str">
        <f t="shared" si="3521"/>
        <v/>
      </c>
      <c r="BK2198" s="9"/>
      <c r="BL2198" s="9" t="str">
        <f t="shared" si="3522"/>
        <v/>
      </c>
      <c r="BM2198" s="9"/>
      <c r="BN2198" s="9"/>
      <c r="BO2198" s="9" t="str">
        <f t="shared" si="3523"/>
        <v/>
      </c>
      <c r="BP2198" s="10" t="str">
        <f t="shared" si="3524"/>
        <v/>
      </c>
      <c r="BQ2198" s="7"/>
      <c r="BS2198" s="250"/>
      <c r="BT2198" s="15"/>
      <c r="BU2198" s="9"/>
      <c r="BV2198" s="9" t="str">
        <f t="shared" si="3525"/>
        <v/>
      </c>
      <c r="BW2198" s="9"/>
      <c r="BX2198" s="9" t="str">
        <f t="shared" si="3526"/>
        <v/>
      </c>
      <c r="BY2198" s="9"/>
      <c r="BZ2198" s="9" t="str">
        <f t="shared" si="3527"/>
        <v/>
      </c>
      <c r="CA2198" s="9"/>
      <c r="CB2198" s="9"/>
      <c r="CC2198" s="9"/>
      <c r="CD2198" s="9" t="str">
        <f t="shared" si="3528"/>
        <v/>
      </c>
      <c r="CE2198" s="10" t="str">
        <f t="shared" si="3529"/>
        <v/>
      </c>
      <c r="CF2198" s="7"/>
      <c r="CH2198" s="15"/>
      <c r="CI2198" s="9"/>
      <c r="CJ2198" s="9" t="str">
        <f t="shared" si="3530"/>
        <v/>
      </c>
      <c r="CK2198" s="9"/>
      <c r="CL2198" s="9" t="str">
        <f t="shared" si="3531"/>
        <v/>
      </c>
      <c r="CM2198" s="9"/>
      <c r="CN2198" s="9" t="str">
        <f t="shared" si="3532"/>
        <v/>
      </c>
      <c r="CO2198" s="9"/>
      <c r="CP2198" s="9"/>
      <c r="CQ2198" s="9"/>
      <c r="CR2198" s="9" t="str">
        <f t="shared" si="3533"/>
        <v/>
      </c>
      <c r="CS2198" s="10" t="str">
        <f t="shared" si="3534"/>
        <v/>
      </c>
      <c r="CT2198" s="7"/>
    </row>
    <row r="2199" spans="1:98" ht="15" customHeight="1">
      <c r="A2199" s="250"/>
      <c r="B2199" s="250"/>
      <c r="C2199" s="250"/>
      <c r="D2199" s="13"/>
      <c r="E2199" s="250"/>
      <c r="F2199" s="250"/>
      <c r="H2199" s="14"/>
      <c r="I2199" s="250"/>
      <c r="J2199" s="33"/>
      <c r="K2199" s="250"/>
      <c r="L2199" s="250"/>
      <c r="M2199" s="250"/>
      <c r="N2199" s="250"/>
      <c r="O2199" s="250"/>
      <c r="P2199" s="250"/>
      <c r="Q2199" s="250"/>
      <c r="R2199" s="13"/>
      <c r="S2199" s="250"/>
      <c r="T2199" s="250"/>
      <c r="V2199" s="14"/>
      <c r="W2199" s="250"/>
      <c r="X2199" s="33"/>
      <c r="Y2199" s="250"/>
      <c r="Z2199" s="250"/>
      <c r="AA2199" s="250"/>
      <c r="AC2199" s="277"/>
      <c r="AD2199" s="250"/>
      <c r="AE2199" s="250"/>
      <c r="AF2199" s="13"/>
      <c r="AG2199" s="250"/>
      <c r="AH2199" s="250"/>
      <c r="AJ2199" s="14"/>
      <c r="AK2199" s="250"/>
      <c r="AL2199" s="33"/>
      <c r="AM2199" s="250"/>
      <c r="AN2199" s="250"/>
      <c r="AO2199" s="250"/>
      <c r="AP2199" s="250"/>
      <c r="AQ2199" s="250"/>
      <c r="AR2199" s="15"/>
      <c r="AS2199" s="9"/>
      <c r="AT2199" s="9" t="str">
        <f t="shared" si="3515"/>
        <v/>
      </c>
      <c r="AU2199" s="9"/>
      <c r="AV2199" s="9" t="str">
        <f t="shared" si="3516"/>
        <v/>
      </c>
      <c r="AW2199" s="9"/>
      <c r="AX2199" s="9" t="str">
        <f t="shared" si="3517"/>
        <v/>
      </c>
      <c r="AY2199" s="9"/>
      <c r="AZ2199" s="62"/>
      <c r="BA2199" s="9"/>
      <c r="BB2199" s="9" t="str">
        <f t="shared" si="3518"/>
        <v/>
      </c>
      <c r="BC2199" s="10" t="str">
        <f t="shared" si="3519"/>
        <v/>
      </c>
      <c r="BE2199" s="250"/>
      <c r="BF2199" s="15"/>
      <c r="BG2199" s="9"/>
      <c r="BH2199" s="9" t="str">
        <f t="shared" si="3520"/>
        <v/>
      </c>
      <c r="BI2199" s="73"/>
      <c r="BJ2199" s="9" t="str">
        <f t="shared" si="3521"/>
        <v/>
      </c>
      <c r="BK2199" s="9"/>
      <c r="BL2199" s="9" t="str">
        <f t="shared" si="3522"/>
        <v/>
      </c>
      <c r="BM2199" s="9"/>
      <c r="BN2199" s="9"/>
      <c r="BO2199" s="9" t="str">
        <f t="shared" si="3523"/>
        <v/>
      </c>
      <c r="BP2199" s="10" t="str">
        <f t="shared" si="3524"/>
        <v/>
      </c>
      <c r="BQ2199" s="7"/>
      <c r="BS2199" s="250"/>
      <c r="BT2199" s="15"/>
      <c r="BU2199" s="9"/>
      <c r="BV2199" s="9" t="str">
        <f t="shared" si="3525"/>
        <v/>
      </c>
      <c r="BW2199" s="9"/>
      <c r="BX2199" s="9" t="str">
        <f t="shared" si="3526"/>
        <v/>
      </c>
      <c r="BY2199" s="9"/>
      <c r="BZ2199" s="9" t="str">
        <f t="shared" si="3527"/>
        <v/>
      </c>
      <c r="CA2199" s="9"/>
      <c r="CB2199" s="9"/>
      <c r="CC2199" s="9"/>
      <c r="CD2199" s="9" t="str">
        <f t="shared" si="3528"/>
        <v/>
      </c>
      <c r="CE2199" s="10" t="str">
        <f t="shared" si="3529"/>
        <v/>
      </c>
      <c r="CF2199" s="7"/>
      <c r="CH2199" s="15"/>
      <c r="CI2199" s="9"/>
      <c r="CJ2199" s="9" t="str">
        <f t="shared" si="3530"/>
        <v/>
      </c>
      <c r="CK2199" s="9"/>
      <c r="CL2199" s="9" t="str">
        <f t="shared" si="3531"/>
        <v/>
      </c>
      <c r="CM2199" s="9"/>
      <c r="CN2199" s="9" t="str">
        <f t="shared" si="3532"/>
        <v/>
      </c>
      <c r="CO2199" s="9"/>
      <c r="CP2199" s="9"/>
      <c r="CQ2199" s="9"/>
      <c r="CR2199" s="9" t="str">
        <f t="shared" si="3533"/>
        <v/>
      </c>
      <c r="CS2199" s="10" t="str">
        <f t="shared" si="3534"/>
        <v/>
      </c>
      <c r="CT2199" s="7"/>
    </row>
    <row r="2200" spans="1:98" ht="15" customHeight="1">
      <c r="A2200" s="250"/>
      <c r="B2200" s="250"/>
      <c r="C2200" s="250"/>
      <c r="D2200" s="13"/>
      <c r="E2200" s="250"/>
      <c r="F2200" s="250"/>
      <c r="H2200" s="14"/>
      <c r="I2200" s="250"/>
      <c r="J2200" s="33"/>
      <c r="K2200" s="250"/>
      <c r="L2200" s="250"/>
      <c r="M2200" s="250"/>
      <c r="N2200" s="250"/>
      <c r="O2200" s="250"/>
      <c r="P2200" s="250"/>
      <c r="Q2200" s="250"/>
      <c r="R2200" s="13"/>
      <c r="S2200" s="250"/>
      <c r="T2200" s="250"/>
      <c r="V2200" s="14"/>
      <c r="W2200" s="250"/>
      <c r="X2200" s="33"/>
      <c r="Y2200" s="250"/>
      <c r="Z2200" s="250"/>
      <c r="AA2200" s="250"/>
      <c r="AC2200" s="277"/>
      <c r="AD2200" s="250"/>
      <c r="AE2200" s="250"/>
      <c r="AF2200" s="13"/>
      <c r="AG2200" s="250"/>
      <c r="AH2200" s="250"/>
      <c r="AJ2200" s="14"/>
      <c r="AK2200" s="250"/>
      <c r="AL2200" s="33"/>
      <c r="AM2200" s="250"/>
      <c r="AN2200" s="250"/>
      <c r="AO2200" s="250"/>
      <c r="AP2200" s="250"/>
      <c r="AQ2200" s="250"/>
      <c r="AR2200" s="15"/>
      <c r="AS2200" s="9"/>
      <c r="AT2200" s="9" t="str">
        <f t="shared" si="3515"/>
        <v/>
      </c>
      <c r="AU2200" s="9"/>
      <c r="AV2200" s="9" t="str">
        <f t="shared" si="3516"/>
        <v/>
      </c>
      <c r="AW2200" s="9"/>
      <c r="AX2200" s="9" t="str">
        <f t="shared" si="3517"/>
        <v/>
      </c>
      <c r="AY2200" s="9"/>
      <c r="AZ2200" s="62"/>
      <c r="BA2200" s="9"/>
      <c r="BB2200" s="9" t="str">
        <f t="shared" si="3518"/>
        <v/>
      </c>
      <c r="BC2200" s="10" t="str">
        <f t="shared" si="3519"/>
        <v/>
      </c>
      <c r="BE2200" s="250"/>
      <c r="BF2200" s="15"/>
      <c r="BG2200" s="9"/>
      <c r="BH2200" s="9" t="str">
        <f t="shared" si="3520"/>
        <v/>
      </c>
      <c r="BI2200" s="73"/>
      <c r="BJ2200" s="9" t="str">
        <f t="shared" si="3521"/>
        <v/>
      </c>
      <c r="BK2200" s="9"/>
      <c r="BL2200" s="9" t="str">
        <f t="shared" si="3522"/>
        <v/>
      </c>
      <c r="BM2200" s="9"/>
      <c r="BN2200" s="9"/>
      <c r="BO2200" s="9" t="str">
        <f t="shared" si="3523"/>
        <v/>
      </c>
      <c r="BP2200" s="10" t="str">
        <f t="shared" si="3524"/>
        <v/>
      </c>
      <c r="BQ2200" s="7"/>
      <c r="BS2200" s="250"/>
      <c r="BT2200" s="15"/>
      <c r="BU2200" s="9"/>
      <c r="BV2200" s="9" t="str">
        <f t="shared" si="3525"/>
        <v/>
      </c>
      <c r="BW2200" s="9"/>
      <c r="BX2200" s="9" t="str">
        <f t="shared" si="3526"/>
        <v/>
      </c>
      <c r="BY2200" s="9"/>
      <c r="BZ2200" s="9" t="str">
        <f t="shared" si="3527"/>
        <v/>
      </c>
      <c r="CA2200" s="9"/>
      <c r="CB2200" s="9"/>
      <c r="CC2200" s="9"/>
      <c r="CD2200" s="9" t="str">
        <f t="shared" si="3528"/>
        <v/>
      </c>
      <c r="CE2200" s="10" t="str">
        <f t="shared" si="3529"/>
        <v/>
      </c>
      <c r="CF2200" s="7"/>
      <c r="CH2200" s="15"/>
      <c r="CI2200" s="9"/>
      <c r="CJ2200" s="9" t="str">
        <f t="shared" si="3530"/>
        <v/>
      </c>
      <c r="CK2200" s="9"/>
      <c r="CL2200" s="9" t="str">
        <f t="shared" si="3531"/>
        <v/>
      </c>
      <c r="CM2200" s="9"/>
      <c r="CN2200" s="9" t="str">
        <f t="shared" si="3532"/>
        <v/>
      </c>
      <c r="CO2200" s="9"/>
      <c r="CP2200" s="9"/>
      <c r="CQ2200" s="9"/>
      <c r="CR2200" s="9" t="str">
        <f t="shared" si="3533"/>
        <v/>
      </c>
      <c r="CS2200" s="10" t="str">
        <f t="shared" si="3534"/>
        <v/>
      </c>
      <c r="CT2200" s="7"/>
    </row>
    <row r="2201" spans="1:98" ht="15" customHeight="1">
      <c r="A2201" s="250"/>
      <c r="B2201" s="250"/>
      <c r="C2201" s="250"/>
      <c r="D2201" s="13"/>
      <c r="E2201" s="250"/>
      <c r="F2201" s="250"/>
      <c r="H2201" s="14"/>
      <c r="I2201" s="250"/>
      <c r="J2201" s="33"/>
      <c r="K2201" s="250"/>
      <c r="L2201" s="250"/>
      <c r="M2201" s="250"/>
      <c r="N2201" s="250"/>
      <c r="O2201" s="250"/>
      <c r="P2201" s="250"/>
      <c r="Q2201" s="250"/>
      <c r="R2201" s="13"/>
      <c r="S2201" s="250"/>
      <c r="T2201" s="250"/>
      <c r="V2201" s="14"/>
      <c r="W2201" s="250"/>
      <c r="X2201" s="33"/>
      <c r="Y2201" s="250"/>
      <c r="Z2201" s="250"/>
      <c r="AA2201" s="250"/>
      <c r="AC2201" s="277"/>
      <c r="AD2201" s="250"/>
      <c r="AE2201" s="250"/>
      <c r="AF2201" s="13"/>
      <c r="AG2201" s="250"/>
      <c r="AH2201" s="250"/>
      <c r="AJ2201" s="14"/>
      <c r="AK2201" s="250"/>
      <c r="AL2201" s="33"/>
      <c r="AM2201" s="250"/>
      <c r="AN2201" s="250"/>
      <c r="AO2201" s="250"/>
      <c r="AP2201" s="250"/>
      <c r="AQ2201" s="250"/>
      <c r="AR2201" s="15"/>
      <c r="AS2201" s="9"/>
      <c r="AT2201" s="9" t="str">
        <f t="shared" si="3515"/>
        <v/>
      </c>
      <c r="AU2201" s="9"/>
      <c r="AV2201" s="9" t="str">
        <f t="shared" si="3516"/>
        <v/>
      </c>
      <c r="AW2201" s="9"/>
      <c r="AX2201" s="9" t="str">
        <f t="shared" si="3517"/>
        <v/>
      </c>
      <c r="AY2201" s="9"/>
      <c r="AZ2201" s="62"/>
      <c r="BA2201" s="9"/>
      <c r="BB2201" s="9" t="str">
        <f t="shared" si="3518"/>
        <v/>
      </c>
      <c r="BC2201" s="10" t="str">
        <f t="shared" si="3519"/>
        <v/>
      </c>
      <c r="BE2201" s="250"/>
      <c r="BF2201" s="15"/>
      <c r="BG2201" s="9"/>
      <c r="BH2201" s="9" t="str">
        <f t="shared" si="3520"/>
        <v/>
      </c>
      <c r="BI2201" s="73"/>
      <c r="BJ2201" s="9" t="str">
        <f t="shared" si="3521"/>
        <v/>
      </c>
      <c r="BK2201" s="9"/>
      <c r="BL2201" s="9" t="str">
        <f t="shared" si="3522"/>
        <v/>
      </c>
      <c r="BM2201" s="9"/>
      <c r="BN2201" s="9"/>
      <c r="BO2201" s="9" t="str">
        <f t="shared" si="3523"/>
        <v/>
      </c>
      <c r="BP2201" s="10" t="str">
        <f t="shared" si="3524"/>
        <v/>
      </c>
      <c r="BQ2201" s="7"/>
      <c r="BS2201" s="250"/>
      <c r="BT2201" s="15"/>
      <c r="BU2201" s="9"/>
      <c r="BV2201" s="9" t="str">
        <f t="shared" si="3525"/>
        <v/>
      </c>
      <c r="BW2201" s="9"/>
      <c r="BX2201" s="9" t="str">
        <f t="shared" si="3526"/>
        <v/>
      </c>
      <c r="BY2201" s="9"/>
      <c r="BZ2201" s="9" t="str">
        <f t="shared" si="3527"/>
        <v/>
      </c>
      <c r="CA2201" s="9"/>
      <c r="CB2201" s="9"/>
      <c r="CC2201" s="9"/>
      <c r="CD2201" s="9" t="str">
        <f t="shared" si="3528"/>
        <v/>
      </c>
      <c r="CE2201" s="10" t="str">
        <f t="shared" si="3529"/>
        <v/>
      </c>
      <c r="CF2201" s="7"/>
      <c r="CH2201" s="15"/>
      <c r="CI2201" s="9"/>
      <c r="CJ2201" s="9" t="str">
        <f t="shared" si="3530"/>
        <v/>
      </c>
      <c r="CK2201" s="9"/>
      <c r="CL2201" s="9" t="str">
        <f t="shared" si="3531"/>
        <v/>
      </c>
      <c r="CM2201" s="9"/>
      <c r="CN2201" s="9" t="str">
        <f t="shared" si="3532"/>
        <v/>
      </c>
      <c r="CO2201" s="9"/>
      <c r="CP2201" s="9"/>
      <c r="CQ2201" s="9"/>
      <c r="CR2201" s="9" t="str">
        <f t="shared" si="3533"/>
        <v/>
      </c>
      <c r="CS2201" s="10" t="str">
        <f t="shared" si="3534"/>
        <v/>
      </c>
      <c r="CT2201" s="7"/>
    </row>
    <row r="2202" spans="1:98" ht="15" customHeight="1">
      <c r="A2202" s="250"/>
      <c r="B2202" s="250"/>
      <c r="C2202" s="250"/>
      <c r="D2202" s="13"/>
      <c r="E2202" s="250"/>
      <c r="F2202" s="250"/>
      <c r="H2202" s="14"/>
      <c r="I2202" s="250"/>
      <c r="J2202" s="33"/>
      <c r="K2202" s="250"/>
      <c r="L2202" s="250"/>
      <c r="M2202" s="250"/>
      <c r="N2202" s="250"/>
      <c r="O2202" s="250"/>
      <c r="P2202" s="250"/>
      <c r="Q2202" s="250"/>
      <c r="R2202" s="13"/>
      <c r="S2202" s="250"/>
      <c r="T2202" s="250"/>
      <c r="V2202" s="14"/>
      <c r="W2202" s="250"/>
      <c r="X2202" s="33"/>
      <c r="Y2202" s="250"/>
      <c r="Z2202" s="250"/>
      <c r="AA2202" s="250"/>
      <c r="AC2202" s="277"/>
      <c r="AD2202" s="250"/>
      <c r="AE2202" s="250"/>
      <c r="AF2202" s="13"/>
      <c r="AG2202" s="250"/>
      <c r="AH2202" s="250"/>
      <c r="AJ2202" s="14"/>
      <c r="AK2202" s="250"/>
      <c r="AL2202" s="33"/>
      <c r="AM2202" s="250"/>
      <c r="AN2202" s="250"/>
      <c r="AO2202" s="250"/>
      <c r="AP2202" s="250"/>
      <c r="AQ2202" s="250"/>
      <c r="AR2202" s="15"/>
      <c r="AS2202" s="9"/>
      <c r="AT2202" s="9" t="str">
        <f t="shared" si="3515"/>
        <v/>
      </c>
      <c r="AU2202" s="9"/>
      <c r="AV2202" s="9" t="str">
        <f t="shared" si="3516"/>
        <v/>
      </c>
      <c r="AW2202" s="9"/>
      <c r="AX2202" s="9" t="str">
        <f t="shared" si="3517"/>
        <v/>
      </c>
      <c r="AY2202" s="9"/>
      <c r="AZ2202" s="62"/>
      <c r="BA2202" s="9"/>
      <c r="BB2202" s="9" t="str">
        <f t="shared" si="3518"/>
        <v/>
      </c>
      <c r="BC2202" s="10" t="str">
        <f t="shared" si="3519"/>
        <v/>
      </c>
      <c r="BE2202" s="250"/>
      <c r="BF2202" s="15"/>
      <c r="BG2202" s="9"/>
      <c r="BH2202" s="9" t="str">
        <f t="shared" si="3520"/>
        <v/>
      </c>
      <c r="BI2202" s="73"/>
      <c r="BJ2202" s="9" t="str">
        <f t="shared" si="3521"/>
        <v/>
      </c>
      <c r="BK2202" s="9"/>
      <c r="BL2202" s="9" t="str">
        <f t="shared" si="3522"/>
        <v/>
      </c>
      <c r="BM2202" s="9"/>
      <c r="BN2202" s="9"/>
      <c r="BO2202" s="9" t="str">
        <f t="shared" si="3523"/>
        <v/>
      </c>
      <c r="BP2202" s="10" t="str">
        <f t="shared" si="3524"/>
        <v/>
      </c>
      <c r="BQ2202" s="7"/>
      <c r="BS2202" s="250"/>
      <c r="BT2202" s="15"/>
      <c r="BU2202" s="9"/>
      <c r="BV2202" s="9" t="str">
        <f t="shared" si="3525"/>
        <v/>
      </c>
      <c r="BW2202" s="9"/>
      <c r="BX2202" s="9" t="str">
        <f t="shared" si="3526"/>
        <v/>
      </c>
      <c r="BY2202" s="9"/>
      <c r="BZ2202" s="9" t="str">
        <f t="shared" si="3527"/>
        <v/>
      </c>
      <c r="CA2202" s="9"/>
      <c r="CB2202" s="9"/>
      <c r="CC2202" s="9"/>
      <c r="CD2202" s="9" t="str">
        <f t="shared" si="3528"/>
        <v/>
      </c>
      <c r="CE2202" s="10" t="str">
        <f t="shared" si="3529"/>
        <v/>
      </c>
      <c r="CF2202" s="7"/>
      <c r="CH2202" s="15"/>
      <c r="CI2202" s="9"/>
      <c r="CJ2202" s="9" t="str">
        <f t="shared" si="3530"/>
        <v/>
      </c>
      <c r="CK2202" s="9"/>
      <c r="CL2202" s="9" t="str">
        <f t="shared" si="3531"/>
        <v/>
      </c>
      <c r="CM2202" s="9"/>
      <c r="CN2202" s="9" t="str">
        <f t="shared" si="3532"/>
        <v/>
      </c>
      <c r="CO2202" s="9"/>
      <c r="CP2202" s="9"/>
      <c r="CQ2202" s="9"/>
      <c r="CR2202" s="9" t="str">
        <f t="shared" si="3533"/>
        <v/>
      </c>
      <c r="CS2202" s="10" t="str">
        <f t="shared" si="3534"/>
        <v/>
      </c>
      <c r="CT2202" s="7"/>
    </row>
    <row r="2203" spans="1:98" ht="15" customHeight="1">
      <c r="A2203" s="250"/>
      <c r="B2203" s="250"/>
      <c r="C2203" s="250"/>
      <c r="D2203" s="13"/>
      <c r="E2203" s="250"/>
      <c r="F2203" s="250"/>
      <c r="H2203" s="14"/>
      <c r="I2203" s="250"/>
      <c r="J2203" s="33"/>
      <c r="K2203" s="250"/>
      <c r="L2203" s="250"/>
      <c r="M2203" s="250"/>
      <c r="N2203" s="250"/>
      <c r="O2203" s="250"/>
      <c r="P2203" s="250"/>
      <c r="Q2203" s="250"/>
      <c r="R2203" s="13"/>
      <c r="S2203" s="250"/>
      <c r="T2203" s="250"/>
      <c r="V2203" s="14"/>
      <c r="W2203" s="250"/>
      <c r="X2203" s="33"/>
      <c r="Y2203" s="250"/>
      <c r="Z2203" s="250"/>
      <c r="AA2203" s="250"/>
      <c r="AC2203" s="277"/>
      <c r="AD2203" s="250"/>
      <c r="AE2203" s="250"/>
      <c r="AF2203" s="13"/>
      <c r="AG2203" s="250"/>
      <c r="AH2203" s="250"/>
      <c r="AJ2203" s="14"/>
      <c r="AK2203" s="250"/>
      <c r="AL2203" s="33"/>
      <c r="AM2203" s="250"/>
      <c r="AN2203" s="250"/>
      <c r="AO2203" s="250"/>
      <c r="AP2203" s="250"/>
      <c r="AQ2203" s="250"/>
      <c r="AR2203" s="15"/>
      <c r="AS2203" s="9"/>
      <c r="AT2203" s="9" t="str">
        <f t="shared" si="3515"/>
        <v/>
      </c>
      <c r="AU2203" s="9"/>
      <c r="AV2203" s="9" t="str">
        <f t="shared" si="3516"/>
        <v/>
      </c>
      <c r="AW2203" s="9"/>
      <c r="AX2203" s="9" t="str">
        <f t="shared" si="3517"/>
        <v/>
      </c>
      <c r="AY2203" s="9"/>
      <c r="AZ2203" s="62"/>
      <c r="BA2203" s="9"/>
      <c r="BB2203" s="9" t="str">
        <f t="shared" si="3518"/>
        <v/>
      </c>
      <c r="BC2203" s="10" t="str">
        <f t="shared" si="3519"/>
        <v/>
      </c>
      <c r="BE2203" s="250"/>
      <c r="BF2203" s="15"/>
      <c r="BG2203" s="9"/>
      <c r="BH2203" s="9" t="str">
        <f t="shared" si="3520"/>
        <v/>
      </c>
      <c r="BI2203" s="73"/>
      <c r="BJ2203" s="9" t="str">
        <f t="shared" si="3521"/>
        <v/>
      </c>
      <c r="BK2203" s="9"/>
      <c r="BL2203" s="9" t="str">
        <f t="shared" si="3522"/>
        <v/>
      </c>
      <c r="BM2203" s="9"/>
      <c r="BN2203" s="9"/>
      <c r="BO2203" s="9" t="str">
        <f t="shared" si="3523"/>
        <v/>
      </c>
      <c r="BP2203" s="10" t="str">
        <f t="shared" si="3524"/>
        <v/>
      </c>
      <c r="BQ2203" s="7"/>
      <c r="BS2203" s="250"/>
      <c r="BT2203" s="15"/>
      <c r="BU2203" s="9"/>
      <c r="BV2203" s="9" t="str">
        <f t="shared" si="3525"/>
        <v/>
      </c>
      <c r="BW2203" s="9"/>
      <c r="BX2203" s="9" t="str">
        <f t="shared" si="3526"/>
        <v/>
      </c>
      <c r="BY2203" s="9"/>
      <c r="BZ2203" s="9" t="str">
        <f t="shared" si="3527"/>
        <v/>
      </c>
      <c r="CA2203" s="9"/>
      <c r="CB2203" s="9"/>
      <c r="CC2203" s="9"/>
      <c r="CD2203" s="9" t="str">
        <f t="shared" si="3528"/>
        <v/>
      </c>
      <c r="CE2203" s="10" t="str">
        <f t="shared" si="3529"/>
        <v/>
      </c>
      <c r="CF2203" s="7"/>
      <c r="CH2203" s="15"/>
      <c r="CI2203" s="9"/>
      <c r="CJ2203" s="9" t="str">
        <f t="shared" si="3530"/>
        <v/>
      </c>
      <c r="CK2203" s="9"/>
      <c r="CL2203" s="9" t="str">
        <f t="shared" si="3531"/>
        <v/>
      </c>
      <c r="CM2203" s="9"/>
      <c r="CN2203" s="9" t="str">
        <f t="shared" si="3532"/>
        <v/>
      </c>
      <c r="CO2203" s="9"/>
      <c r="CP2203" s="9"/>
      <c r="CQ2203" s="9"/>
      <c r="CR2203" s="9" t="str">
        <f t="shared" si="3533"/>
        <v/>
      </c>
      <c r="CS2203" s="10" t="str">
        <f t="shared" si="3534"/>
        <v/>
      </c>
      <c r="CT2203" s="7"/>
    </row>
    <row r="2204" spans="1:98" ht="15" customHeight="1">
      <c r="A2204" s="250"/>
      <c r="B2204" s="250"/>
      <c r="C2204" s="250"/>
      <c r="D2204" s="13"/>
      <c r="E2204" s="250"/>
      <c r="F2204" s="250"/>
      <c r="H2204" s="14"/>
      <c r="I2204" s="250"/>
      <c r="J2204" s="33"/>
      <c r="K2204" s="250"/>
      <c r="L2204" s="250"/>
      <c r="M2204" s="250"/>
      <c r="N2204" s="250"/>
      <c r="O2204" s="250"/>
      <c r="P2204" s="250"/>
      <c r="Q2204" s="250"/>
      <c r="R2204" s="13"/>
      <c r="S2204" s="250"/>
      <c r="T2204" s="250"/>
      <c r="V2204" s="14"/>
      <c r="W2204" s="250"/>
      <c r="X2204" s="33"/>
      <c r="Y2204" s="250"/>
      <c r="Z2204" s="250"/>
      <c r="AA2204" s="250"/>
      <c r="AC2204" s="277"/>
      <c r="AD2204" s="250"/>
      <c r="AE2204" s="250"/>
      <c r="AF2204" s="13"/>
      <c r="AG2204" s="250"/>
      <c r="AH2204" s="250"/>
      <c r="AJ2204" s="14"/>
      <c r="AK2204" s="250"/>
      <c r="AL2204" s="33"/>
      <c r="AM2204" s="250"/>
      <c r="AN2204" s="250"/>
      <c r="AO2204" s="250"/>
      <c r="AP2204" s="250"/>
      <c r="AQ2204" s="250"/>
      <c r="AR2204" s="15"/>
      <c r="AS2204" s="9"/>
      <c r="AT2204" s="9" t="str">
        <f t="shared" si="3515"/>
        <v/>
      </c>
      <c r="AU2204" s="9"/>
      <c r="AV2204" s="9" t="str">
        <f t="shared" si="3516"/>
        <v/>
      </c>
      <c r="AW2204" s="9"/>
      <c r="AX2204" s="9" t="str">
        <f t="shared" si="3517"/>
        <v/>
      </c>
      <c r="AY2204" s="9"/>
      <c r="AZ2204" s="62"/>
      <c r="BA2204" s="9"/>
      <c r="BB2204" s="9" t="str">
        <f t="shared" si="3518"/>
        <v/>
      </c>
      <c r="BC2204" s="10" t="str">
        <f t="shared" si="3519"/>
        <v/>
      </c>
      <c r="BE2204" s="250"/>
      <c r="BF2204" s="15"/>
      <c r="BG2204" s="9"/>
      <c r="BH2204" s="9" t="str">
        <f t="shared" si="3520"/>
        <v/>
      </c>
      <c r="BI2204" s="73"/>
      <c r="BJ2204" s="9" t="str">
        <f t="shared" si="3521"/>
        <v/>
      </c>
      <c r="BK2204" s="9"/>
      <c r="BL2204" s="9" t="str">
        <f t="shared" si="3522"/>
        <v/>
      </c>
      <c r="BM2204" s="9"/>
      <c r="BN2204" s="9"/>
      <c r="BO2204" s="9" t="str">
        <f t="shared" si="3523"/>
        <v/>
      </c>
      <c r="BP2204" s="10" t="str">
        <f t="shared" si="3524"/>
        <v/>
      </c>
      <c r="BQ2204" s="7"/>
      <c r="BS2204" s="250"/>
      <c r="BT2204" s="15"/>
      <c r="BU2204" s="9"/>
      <c r="BV2204" s="9" t="str">
        <f t="shared" si="3525"/>
        <v/>
      </c>
      <c r="BW2204" s="9"/>
      <c r="BX2204" s="9" t="str">
        <f t="shared" si="3526"/>
        <v/>
      </c>
      <c r="BY2204" s="9"/>
      <c r="BZ2204" s="9" t="str">
        <f t="shared" si="3527"/>
        <v/>
      </c>
      <c r="CA2204" s="9"/>
      <c r="CB2204" s="9"/>
      <c r="CC2204" s="9"/>
      <c r="CD2204" s="9" t="str">
        <f t="shared" si="3528"/>
        <v/>
      </c>
      <c r="CE2204" s="10" t="str">
        <f t="shared" si="3529"/>
        <v/>
      </c>
      <c r="CF2204" s="7"/>
      <c r="CH2204" s="15"/>
      <c r="CI2204" s="9"/>
      <c r="CJ2204" s="9" t="str">
        <f t="shared" si="3530"/>
        <v/>
      </c>
      <c r="CK2204" s="9"/>
      <c r="CL2204" s="9" t="str">
        <f t="shared" si="3531"/>
        <v/>
      </c>
      <c r="CM2204" s="9"/>
      <c r="CN2204" s="9" t="str">
        <f t="shared" si="3532"/>
        <v/>
      </c>
      <c r="CO2204" s="9"/>
      <c r="CP2204" s="9"/>
      <c r="CQ2204" s="9"/>
      <c r="CR2204" s="9" t="str">
        <f t="shared" si="3533"/>
        <v/>
      </c>
      <c r="CS2204" s="10" t="str">
        <f t="shared" si="3534"/>
        <v/>
      </c>
      <c r="CT2204" s="7"/>
    </row>
    <row r="2205" spans="1:98" ht="15" customHeight="1">
      <c r="A2205" s="250"/>
      <c r="B2205" s="250"/>
      <c r="C2205" s="250"/>
      <c r="D2205" s="13"/>
      <c r="E2205" s="250"/>
      <c r="F2205" s="250"/>
      <c r="H2205" s="14"/>
      <c r="I2205" s="250"/>
      <c r="J2205" s="33"/>
      <c r="K2205" s="250"/>
      <c r="L2205" s="250"/>
      <c r="M2205" s="250"/>
      <c r="N2205" s="250"/>
      <c r="O2205" s="250"/>
      <c r="P2205" s="250"/>
      <c r="Q2205" s="250"/>
      <c r="R2205" s="13"/>
      <c r="S2205" s="250"/>
      <c r="T2205" s="250"/>
      <c r="V2205" s="14"/>
      <c r="W2205" s="250"/>
      <c r="X2205" s="33"/>
      <c r="Y2205" s="250"/>
      <c r="Z2205" s="250"/>
      <c r="AA2205" s="250"/>
      <c r="AC2205" s="277"/>
      <c r="AD2205" s="250"/>
      <c r="AE2205" s="250"/>
      <c r="AF2205" s="13"/>
      <c r="AG2205" s="250"/>
      <c r="AH2205" s="250"/>
      <c r="AJ2205" s="14"/>
      <c r="AK2205" s="250"/>
      <c r="AL2205" s="33"/>
      <c r="AM2205" s="250"/>
      <c r="AN2205" s="250"/>
      <c r="AO2205" s="250"/>
      <c r="AP2205" s="250"/>
      <c r="AQ2205" s="250"/>
      <c r="AR2205" s="15"/>
      <c r="AS2205" s="9"/>
      <c r="AT2205" s="9" t="str">
        <f t="shared" si="3515"/>
        <v/>
      </c>
      <c r="AU2205" s="9"/>
      <c r="AV2205" s="9" t="str">
        <f t="shared" si="3516"/>
        <v/>
      </c>
      <c r="AW2205" s="9"/>
      <c r="AX2205" s="9" t="str">
        <f t="shared" si="3517"/>
        <v/>
      </c>
      <c r="AY2205" s="9"/>
      <c r="AZ2205" s="62"/>
      <c r="BA2205" s="9"/>
      <c r="BB2205" s="9" t="str">
        <f t="shared" si="3518"/>
        <v/>
      </c>
      <c r="BC2205" s="10" t="str">
        <f t="shared" si="3519"/>
        <v/>
      </c>
      <c r="BE2205" s="250"/>
      <c r="BF2205" s="15"/>
      <c r="BG2205" s="9"/>
      <c r="BH2205" s="9" t="str">
        <f t="shared" si="3520"/>
        <v/>
      </c>
      <c r="BI2205" s="73"/>
      <c r="BJ2205" s="9" t="str">
        <f t="shared" si="3521"/>
        <v/>
      </c>
      <c r="BK2205" s="9"/>
      <c r="BL2205" s="9" t="str">
        <f t="shared" si="3522"/>
        <v/>
      </c>
      <c r="BM2205" s="9"/>
      <c r="BN2205" s="9"/>
      <c r="BO2205" s="9" t="str">
        <f t="shared" si="3523"/>
        <v/>
      </c>
      <c r="BP2205" s="10" t="str">
        <f t="shared" si="3524"/>
        <v/>
      </c>
      <c r="BQ2205" s="7"/>
      <c r="BS2205" s="250"/>
      <c r="BT2205" s="15"/>
      <c r="BU2205" s="9"/>
      <c r="BV2205" s="9" t="str">
        <f t="shared" si="3525"/>
        <v/>
      </c>
      <c r="BW2205" s="9"/>
      <c r="BX2205" s="9" t="str">
        <f t="shared" si="3526"/>
        <v/>
      </c>
      <c r="BY2205" s="9"/>
      <c r="BZ2205" s="9" t="str">
        <f t="shared" si="3527"/>
        <v/>
      </c>
      <c r="CA2205" s="9"/>
      <c r="CB2205" s="9"/>
      <c r="CC2205" s="9"/>
      <c r="CD2205" s="9" t="str">
        <f t="shared" si="3528"/>
        <v/>
      </c>
      <c r="CE2205" s="10" t="str">
        <f t="shared" si="3529"/>
        <v/>
      </c>
      <c r="CF2205" s="7"/>
      <c r="CH2205" s="15"/>
      <c r="CI2205" s="9"/>
      <c r="CJ2205" s="9" t="str">
        <f t="shared" si="3530"/>
        <v/>
      </c>
      <c r="CK2205" s="9"/>
      <c r="CL2205" s="9" t="str">
        <f t="shared" si="3531"/>
        <v/>
      </c>
      <c r="CM2205" s="9"/>
      <c r="CN2205" s="9" t="str">
        <f t="shared" si="3532"/>
        <v/>
      </c>
      <c r="CO2205" s="9"/>
      <c r="CP2205" s="9"/>
      <c r="CQ2205" s="9"/>
      <c r="CR2205" s="9" t="str">
        <f t="shared" si="3533"/>
        <v/>
      </c>
      <c r="CS2205" s="10" t="str">
        <f t="shared" si="3534"/>
        <v/>
      </c>
      <c r="CT2205" s="7"/>
    </row>
    <row r="2206" spans="1:98" ht="15" customHeight="1">
      <c r="A2206" s="250"/>
      <c r="B2206" s="250"/>
      <c r="C2206" s="250"/>
      <c r="D2206" s="13"/>
      <c r="E2206" s="250"/>
      <c r="F2206" s="250"/>
      <c r="H2206" s="14"/>
      <c r="I2206" s="250"/>
      <c r="J2206" s="33"/>
      <c r="K2206" s="250"/>
      <c r="L2206" s="250"/>
      <c r="M2206" s="250"/>
      <c r="N2206" s="250"/>
      <c r="O2206" s="250"/>
      <c r="P2206" s="250"/>
      <c r="Q2206" s="250"/>
      <c r="R2206" s="13"/>
      <c r="S2206" s="250"/>
      <c r="T2206" s="250"/>
      <c r="V2206" s="14"/>
      <c r="W2206" s="250"/>
      <c r="X2206" s="33"/>
      <c r="Y2206" s="250"/>
      <c r="Z2206" s="250"/>
      <c r="AA2206" s="250"/>
      <c r="AC2206" s="277"/>
      <c r="AD2206" s="250"/>
      <c r="AE2206" s="250"/>
      <c r="AF2206" s="13"/>
      <c r="AG2206" s="250"/>
      <c r="AH2206" s="250"/>
      <c r="AJ2206" s="14"/>
      <c r="AK2206" s="250"/>
      <c r="AL2206" s="33"/>
      <c r="AM2206" s="250"/>
      <c r="AN2206" s="250"/>
      <c r="AO2206" s="250"/>
      <c r="AP2206" s="250"/>
      <c r="AQ2206" s="250"/>
      <c r="AR2206" s="15"/>
      <c r="AS2206" s="9"/>
      <c r="AT2206" s="9" t="str">
        <f t="shared" si="3515"/>
        <v/>
      </c>
      <c r="AU2206" s="9"/>
      <c r="AV2206" s="9" t="str">
        <f t="shared" si="3516"/>
        <v/>
      </c>
      <c r="AW2206" s="9"/>
      <c r="AX2206" s="9" t="str">
        <f t="shared" si="3517"/>
        <v/>
      </c>
      <c r="AY2206" s="9"/>
      <c r="AZ2206" s="62"/>
      <c r="BA2206" s="9"/>
      <c r="BB2206" s="9" t="str">
        <f t="shared" si="3518"/>
        <v/>
      </c>
      <c r="BC2206" s="10" t="str">
        <f t="shared" si="3519"/>
        <v/>
      </c>
      <c r="BE2206" s="250"/>
      <c r="BF2206" s="15"/>
      <c r="BG2206" s="9"/>
      <c r="BH2206" s="9" t="str">
        <f t="shared" si="3520"/>
        <v/>
      </c>
      <c r="BI2206" s="73"/>
      <c r="BJ2206" s="9" t="str">
        <f t="shared" si="3521"/>
        <v/>
      </c>
      <c r="BK2206" s="9"/>
      <c r="BL2206" s="9" t="str">
        <f t="shared" si="3522"/>
        <v/>
      </c>
      <c r="BM2206" s="9"/>
      <c r="BN2206" s="9"/>
      <c r="BO2206" s="9" t="str">
        <f t="shared" si="3523"/>
        <v/>
      </c>
      <c r="BP2206" s="10" t="str">
        <f t="shared" si="3524"/>
        <v/>
      </c>
      <c r="BQ2206" s="7"/>
      <c r="BS2206" s="250"/>
      <c r="BT2206" s="15"/>
      <c r="BU2206" s="9"/>
      <c r="BV2206" s="9" t="str">
        <f t="shared" si="3525"/>
        <v/>
      </c>
      <c r="BW2206" s="9"/>
      <c r="BX2206" s="9" t="str">
        <f t="shared" si="3526"/>
        <v/>
      </c>
      <c r="BY2206" s="9"/>
      <c r="BZ2206" s="9" t="str">
        <f t="shared" si="3527"/>
        <v/>
      </c>
      <c r="CA2206" s="9"/>
      <c r="CB2206" s="9"/>
      <c r="CC2206" s="9"/>
      <c r="CD2206" s="9" t="str">
        <f t="shared" si="3528"/>
        <v/>
      </c>
      <c r="CE2206" s="10" t="str">
        <f t="shared" si="3529"/>
        <v/>
      </c>
      <c r="CF2206" s="7"/>
      <c r="CH2206" s="15"/>
      <c r="CI2206" s="9"/>
      <c r="CJ2206" s="9" t="str">
        <f t="shared" si="3530"/>
        <v/>
      </c>
      <c r="CK2206" s="9"/>
      <c r="CL2206" s="9" t="str">
        <f t="shared" si="3531"/>
        <v/>
      </c>
      <c r="CM2206" s="9"/>
      <c r="CN2206" s="9" t="str">
        <f t="shared" si="3532"/>
        <v/>
      </c>
      <c r="CO2206" s="9"/>
      <c r="CP2206" s="9"/>
      <c r="CQ2206" s="9"/>
      <c r="CR2206" s="9" t="str">
        <f t="shared" si="3533"/>
        <v/>
      </c>
      <c r="CS2206" s="10" t="str">
        <f t="shared" si="3534"/>
        <v/>
      </c>
      <c r="CT2206" s="7"/>
    </row>
    <row r="2207" spans="1:98" ht="15" customHeight="1">
      <c r="A2207" s="250"/>
      <c r="B2207" s="250"/>
      <c r="C2207" s="250"/>
      <c r="D2207" s="13"/>
      <c r="E2207" s="250"/>
      <c r="F2207" s="250"/>
      <c r="H2207" s="14"/>
      <c r="I2207" s="250"/>
      <c r="J2207" s="33"/>
      <c r="K2207" s="250"/>
      <c r="L2207" s="250"/>
      <c r="M2207" s="250"/>
      <c r="N2207" s="250"/>
      <c r="O2207" s="250"/>
      <c r="P2207" s="250"/>
      <c r="Q2207" s="250"/>
      <c r="R2207" s="13"/>
      <c r="S2207" s="250"/>
      <c r="T2207" s="250"/>
      <c r="V2207" s="14"/>
      <c r="W2207" s="250"/>
      <c r="X2207" s="33"/>
      <c r="Y2207" s="250"/>
      <c r="Z2207" s="250"/>
      <c r="AA2207" s="250"/>
      <c r="AC2207" s="277"/>
      <c r="AD2207" s="250"/>
      <c r="AE2207" s="250"/>
      <c r="AF2207" s="13"/>
      <c r="AG2207" s="250"/>
      <c r="AH2207" s="250"/>
      <c r="AJ2207" s="14"/>
      <c r="AK2207" s="250"/>
      <c r="AL2207" s="33"/>
      <c r="AM2207" s="250"/>
      <c r="AN2207" s="250"/>
      <c r="AO2207" s="250"/>
      <c r="AP2207" s="250"/>
      <c r="AQ2207" s="250"/>
      <c r="AR2207" s="15"/>
      <c r="AS2207" s="9"/>
      <c r="AT2207" s="9" t="str">
        <f t="shared" si="3515"/>
        <v/>
      </c>
      <c r="AU2207" s="9"/>
      <c r="AV2207" s="9" t="str">
        <f t="shared" si="3516"/>
        <v/>
      </c>
      <c r="AW2207" s="9"/>
      <c r="AX2207" s="9" t="str">
        <f t="shared" si="3517"/>
        <v/>
      </c>
      <c r="AY2207" s="9"/>
      <c r="AZ2207" s="62"/>
      <c r="BA2207" s="9"/>
      <c r="BB2207" s="9" t="str">
        <f t="shared" si="3518"/>
        <v/>
      </c>
      <c r="BC2207" s="10" t="str">
        <f t="shared" si="3519"/>
        <v/>
      </c>
      <c r="BE2207" s="250"/>
      <c r="BF2207" s="15"/>
      <c r="BG2207" s="9"/>
      <c r="BH2207" s="9" t="str">
        <f t="shared" si="3520"/>
        <v/>
      </c>
      <c r="BI2207" s="73"/>
      <c r="BJ2207" s="9" t="str">
        <f t="shared" si="3521"/>
        <v/>
      </c>
      <c r="BK2207" s="9"/>
      <c r="BL2207" s="9" t="str">
        <f t="shared" si="3522"/>
        <v/>
      </c>
      <c r="BM2207" s="9"/>
      <c r="BN2207" s="9"/>
      <c r="BO2207" s="9" t="str">
        <f t="shared" si="3523"/>
        <v/>
      </c>
      <c r="BP2207" s="10" t="str">
        <f t="shared" si="3524"/>
        <v/>
      </c>
      <c r="BQ2207" s="7"/>
      <c r="BS2207" s="250"/>
      <c r="BT2207" s="15"/>
      <c r="BU2207" s="9"/>
      <c r="BV2207" s="9" t="str">
        <f t="shared" si="3525"/>
        <v/>
      </c>
      <c r="BW2207" s="9"/>
      <c r="BX2207" s="9" t="str">
        <f t="shared" si="3526"/>
        <v/>
      </c>
      <c r="BY2207" s="9"/>
      <c r="BZ2207" s="9" t="str">
        <f t="shared" si="3527"/>
        <v/>
      </c>
      <c r="CA2207" s="9"/>
      <c r="CB2207" s="9"/>
      <c r="CC2207" s="9"/>
      <c r="CD2207" s="9" t="str">
        <f t="shared" si="3528"/>
        <v/>
      </c>
      <c r="CE2207" s="10" t="str">
        <f t="shared" si="3529"/>
        <v/>
      </c>
      <c r="CF2207" s="7"/>
      <c r="CH2207" s="15"/>
      <c r="CI2207" s="9"/>
      <c r="CJ2207" s="9" t="str">
        <f t="shared" si="3530"/>
        <v/>
      </c>
      <c r="CK2207" s="9"/>
      <c r="CL2207" s="9" t="str">
        <f t="shared" si="3531"/>
        <v/>
      </c>
      <c r="CM2207" s="9"/>
      <c r="CN2207" s="9" t="str">
        <f t="shared" si="3532"/>
        <v/>
      </c>
      <c r="CO2207" s="9"/>
      <c r="CP2207" s="9"/>
      <c r="CQ2207" s="9"/>
      <c r="CR2207" s="9" t="str">
        <f t="shared" si="3533"/>
        <v/>
      </c>
      <c r="CS2207" s="10" t="str">
        <f t="shared" si="3534"/>
        <v/>
      </c>
      <c r="CT2207" s="7"/>
    </row>
    <row r="2208" spans="1:98" ht="15" customHeight="1">
      <c r="A2208" s="250"/>
      <c r="B2208" s="250"/>
      <c r="C2208" s="250"/>
      <c r="D2208" s="13"/>
      <c r="E2208" s="250"/>
      <c r="F2208" s="250"/>
      <c r="H2208" s="14"/>
      <c r="I2208" s="250"/>
      <c r="J2208" s="33"/>
      <c r="K2208" s="250"/>
      <c r="L2208" s="250"/>
      <c r="M2208" s="250"/>
      <c r="N2208" s="250"/>
      <c r="O2208" s="250"/>
      <c r="P2208" s="250"/>
      <c r="Q2208" s="250"/>
      <c r="R2208" s="13"/>
      <c r="S2208" s="250"/>
      <c r="T2208" s="250"/>
      <c r="V2208" s="14"/>
      <c r="W2208" s="250"/>
      <c r="X2208" s="33"/>
      <c r="Y2208" s="250"/>
      <c r="Z2208" s="250"/>
      <c r="AA2208" s="250"/>
      <c r="AC2208" s="277"/>
      <c r="AD2208" s="250"/>
      <c r="AE2208" s="250"/>
      <c r="AF2208" s="13"/>
      <c r="AG2208" s="250"/>
      <c r="AH2208" s="250"/>
      <c r="AJ2208" s="14"/>
      <c r="AK2208" s="250"/>
      <c r="AL2208" s="33"/>
      <c r="AM2208" s="250"/>
      <c r="AN2208" s="250"/>
      <c r="AO2208" s="250"/>
      <c r="AP2208" s="250"/>
      <c r="AQ2208" s="250"/>
      <c r="AR2208" s="15"/>
      <c r="AS2208" s="9"/>
      <c r="AT2208" s="9" t="str">
        <f t="shared" si="3515"/>
        <v/>
      </c>
      <c r="AU2208" s="9"/>
      <c r="AV2208" s="9" t="str">
        <f t="shared" si="3516"/>
        <v/>
      </c>
      <c r="AW2208" s="9"/>
      <c r="AX2208" s="9" t="str">
        <f t="shared" si="3517"/>
        <v/>
      </c>
      <c r="AY2208" s="9"/>
      <c r="AZ2208" s="62"/>
      <c r="BA2208" s="9"/>
      <c r="BB2208" s="9" t="str">
        <f t="shared" si="3518"/>
        <v/>
      </c>
      <c r="BC2208" s="10" t="str">
        <f t="shared" si="3519"/>
        <v/>
      </c>
      <c r="BE2208" s="250"/>
      <c r="BF2208" s="15"/>
      <c r="BG2208" s="9"/>
      <c r="BH2208" s="9" t="str">
        <f t="shared" si="3520"/>
        <v/>
      </c>
      <c r="BI2208" s="73"/>
      <c r="BJ2208" s="9" t="str">
        <f t="shared" si="3521"/>
        <v/>
      </c>
      <c r="BK2208" s="9"/>
      <c r="BL2208" s="9" t="str">
        <f t="shared" si="3522"/>
        <v/>
      </c>
      <c r="BM2208" s="9"/>
      <c r="BN2208" s="9"/>
      <c r="BO2208" s="9" t="str">
        <f t="shared" si="3523"/>
        <v/>
      </c>
      <c r="BP2208" s="10" t="str">
        <f t="shared" si="3524"/>
        <v/>
      </c>
      <c r="BQ2208" s="7"/>
      <c r="BS2208" s="250"/>
      <c r="BT2208" s="15"/>
      <c r="BU2208" s="9"/>
      <c r="BV2208" s="9" t="str">
        <f t="shared" si="3525"/>
        <v/>
      </c>
      <c r="BW2208" s="9"/>
      <c r="BX2208" s="9" t="str">
        <f t="shared" si="3526"/>
        <v/>
      </c>
      <c r="BY2208" s="9"/>
      <c r="BZ2208" s="9" t="str">
        <f t="shared" si="3527"/>
        <v/>
      </c>
      <c r="CA2208" s="9"/>
      <c r="CB2208" s="9"/>
      <c r="CC2208" s="9"/>
      <c r="CD2208" s="9" t="str">
        <f t="shared" si="3528"/>
        <v/>
      </c>
      <c r="CE2208" s="10" t="str">
        <f t="shared" si="3529"/>
        <v/>
      </c>
      <c r="CF2208" s="7"/>
      <c r="CH2208" s="15"/>
      <c r="CI2208" s="9"/>
      <c r="CJ2208" s="9" t="str">
        <f t="shared" si="3530"/>
        <v/>
      </c>
      <c r="CK2208" s="9"/>
      <c r="CL2208" s="9" t="str">
        <f t="shared" si="3531"/>
        <v/>
      </c>
      <c r="CM2208" s="9"/>
      <c r="CN2208" s="9" t="str">
        <f t="shared" si="3532"/>
        <v/>
      </c>
      <c r="CO2208" s="9"/>
      <c r="CP2208" s="9"/>
      <c r="CQ2208" s="9"/>
      <c r="CR2208" s="9" t="str">
        <f t="shared" si="3533"/>
        <v/>
      </c>
      <c r="CS2208" s="10" t="str">
        <f t="shared" si="3534"/>
        <v/>
      </c>
      <c r="CT2208" s="7"/>
    </row>
    <row r="2209" spans="1:113" ht="15" customHeight="1">
      <c r="A2209" s="250"/>
      <c r="B2209" s="250"/>
      <c r="C2209" s="250"/>
      <c r="D2209" s="13"/>
      <c r="E2209" s="250"/>
      <c r="F2209" s="250"/>
      <c r="H2209" s="14"/>
      <c r="I2209" s="250"/>
      <c r="J2209" s="33"/>
      <c r="K2209" s="250"/>
      <c r="L2209" s="250"/>
      <c r="M2209" s="250"/>
      <c r="N2209" s="250"/>
      <c r="O2209" s="250"/>
      <c r="P2209" s="250"/>
      <c r="Q2209" s="250"/>
      <c r="R2209" s="13"/>
      <c r="S2209" s="250"/>
      <c r="T2209" s="250"/>
      <c r="V2209" s="14"/>
      <c r="W2209" s="250"/>
      <c r="X2209" s="33"/>
      <c r="Y2209" s="250"/>
      <c r="Z2209" s="250"/>
      <c r="AA2209" s="250"/>
      <c r="AC2209" s="277"/>
      <c r="AD2209" s="250"/>
      <c r="AE2209" s="250"/>
      <c r="AF2209" s="13"/>
      <c r="AG2209" s="250"/>
      <c r="AH2209" s="250"/>
      <c r="AJ2209" s="14"/>
      <c r="AK2209" s="250"/>
      <c r="AL2209" s="33"/>
      <c r="AM2209" s="250"/>
      <c r="AN2209" s="250"/>
      <c r="AO2209" s="250"/>
      <c r="AP2209" s="250"/>
      <c r="AQ2209" s="250"/>
      <c r="AR2209" s="15"/>
      <c r="AS2209" s="9"/>
      <c r="AT2209" s="9" t="str">
        <f t="shared" si="3515"/>
        <v/>
      </c>
      <c r="AU2209" s="9"/>
      <c r="AV2209" s="9" t="str">
        <f t="shared" si="3516"/>
        <v/>
      </c>
      <c r="AW2209" s="9"/>
      <c r="AX2209" s="9" t="str">
        <f t="shared" si="3517"/>
        <v/>
      </c>
      <c r="AY2209" s="9"/>
      <c r="AZ2209" s="62"/>
      <c r="BA2209" s="9"/>
      <c r="BB2209" s="9" t="str">
        <f t="shared" si="3518"/>
        <v/>
      </c>
      <c r="BC2209" s="10" t="str">
        <f t="shared" si="3519"/>
        <v/>
      </c>
      <c r="BE2209" s="250"/>
      <c r="BF2209" s="15"/>
      <c r="BG2209" s="9"/>
      <c r="BH2209" s="9" t="str">
        <f t="shared" si="3520"/>
        <v/>
      </c>
      <c r="BI2209" s="73"/>
      <c r="BJ2209" s="9" t="str">
        <f t="shared" si="3521"/>
        <v/>
      </c>
      <c r="BK2209" s="9"/>
      <c r="BL2209" s="9" t="str">
        <f t="shared" si="3522"/>
        <v/>
      </c>
      <c r="BM2209" s="9"/>
      <c r="BN2209" s="9"/>
      <c r="BO2209" s="9" t="str">
        <f t="shared" si="3523"/>
        <v/>
      </c>
      <c r="BP2209" s="10" t="str">
        <f t="shared" si="3524"/>
        <v/>
      </c>
      <c r="BQ2209" s="7"/>
      <c r="BS2209" s="250"/>
      <c r="BT2209" s="15"/>
      <c r="BU2209" s="9"/>
      <c r="BV2209" s="9" t="str">
        <f t="shared" si="3525"/>
        <v/>
      </c>
      <c r="BW2209" s="9"/>
      <c r="BX2209" s="9" t="str">
        <f t="shared" si="3526"/>
        <v/>
      </c>
      <c r="BY2209" s="9"/>
      <c r="BZ2209" s="9" t="str">
        <f t="shared" si="3527"/>
        <v/>
      </c>
      <c r="CA2209" s="9"/>
      <c r="CB2209" s="9"/>
      <c r="CC2209" s="9"/>
      <c r="CD2209" s="9" t="str">
        <f t="shared" si="3528"/>
        <v/>
      </c>
      <c r="CE2209" s="10" t="str">
        <f t="shared" si="3529"/>
        <v/>
      </c>
      <c r="CF2209" s="7"/>
      <c r="CH2209" s="15"/>
      <c r="CI2209" s="9"/>
      <c r="CJ2209" s="9" t="str">
        <f t="shared" si="3530"/>
        <v/>
      </c>
      <c r="CK2209" s="9"/>
      <c r="CL2209" s="9" t="str">
        <f t="shared" si="3531"/>
        <v/>
      </c>
      <c r="CM2209" s="9"/>
      <c r="CN2209" s="9" t="str">
        <f t="shared" si="3532"/>
        <v/>
      </c>
      <c r="CO2209" s="9"/>
      <c r="CP2209" s="9"/>
      <c r="CQ2209" s="9"/>
      <c r="CR2209" s="9" t="str">
        <f t="shared" si="3533"/>
        <v/>
      </c>
      <c r="CS2209" s="10" t="str">
        <f t="shared" si="3534"/>
        <v/>
      </c>
      <c r="CT2209" s="7"/>
    </row>
    <row r="2210" spans="1:113" ht="15" customHeight="1">
      <c r="A2210" s="250"/>
      <c r="B2210" s="250"/>
      <c r="C2210" s="250"/>
      <c r="D2210" s="13"/>
      <c r="E2210" s="250"/>
      <c r="F2210" s="250"/>
      <c r="H2210" s="14"/>
      <c r="I2210" s="250"/>
      <c r="J2210" s="33"/>
      <c r="K2210" s="250"/>
      <c r="L2210" s="250"/>
      <c r="M2210" s="250"/>
      <c r="N2210" s="250"/>
      <c r="O2210" s="250"/>
      <c r="P2210" s="250"/>
      <c r="Q2210" s="250"/>
      <c r="R2210" s="13"/>
      <c r="S2210" s="250"/>
      <c r="T2210" s="250"/>
      <c r="V2210" s="14"/>
      <c r="W2210" s="250"/>
      <c r="X2210" s="33"/>
      <c r="Y2210" s="250"/>
      <c r="Z2210" s="250"/>
      <c r="AA2210" s="250"/>
      <c r="AC2210" s="277"/>
      <c r="AD2210" s="250"/>
      <c r="AE2210" s="250"/>
      <c r="AF2210" s="13"/>
      <c r="AG2210" s="250"/>
      <c r="AH2210" s="250"/>
      <c r="AJ2210" s="14"/>
      <c r="AK2210" s="250"/>
      <c r="AL2210" s="33"/>
      <c r="AM2210" s="250"/>
      <c r="AN2210" s="250"/>
      <c r="AO2210" s="250"/>
      <c r="AP2210" s="250"/>
      <c r="AQ2210" s="250"/>
      <c r="AR2210" s="15"/>
      <c r="AS2210" s="9"/>
      <c r="AT2210" s="9" t="str">
        <f t="shared" si="3515"/>
        <v/>
      </c>
      <c r="AU2210" s="9"/>
      <c r="AV2210" s="9" t="str">
        <f t="shared" si="3516"/>
        <v/>
      </c>
      <c r="AW2210" s="9"/>
      <c r="AX2210" s="9" t="str">
        <f t="shared" si="3517"/>
        <v/>
      </c>
      <c r="AY2210" s="9"/>
      <c r="AZ2210" s="62"/>
      <c r="BA2210" s="9"/>
      <c r="BB2210" s="9" t="str">
        <f t="shared" si="3518"/>
        <v/>
      </c>
      <c r="BC2210" s="10" t="str">
        <f t="shared" si="3519"/>
        <v/>
      </c>
      <c r="BE2210" s="250"/>
      <c r="BF2210" s="15"/>
      <c r="BG2210" s="9"/>
      <c r="BH2210" s="9" t="str">
        <f t="shared" si="3520"/>
        <v/>
      </c>
      <c r="BI2210" s="73"/>
      <c r="BJ2210" s="9" t="str">
        <f t="shared" si="3521"/>
        <v/>
      </c>
      <c r="BK2210" s="9"/>
      <c r="BL2210" s="9" t="str">
        <f t="shared" si="3522"/>
        <v/>
      </c>
      <c r="BM2210" s="9"/>
      <c r="BN2210" s="9"/>
      <c r="BO2210" s="9" t="str">
        <f t="shared" si="3523"/>
        <v/>
      </c>
      <c r="BP2210" s="10" t="str">
        <f t="shared" si="3524"/>
        <v/>
      </c>
      <c r="BQ2210" s="7"/>
      <c r="BS2210" s="250"/>
      <c r="BT2210" s="15"/>
      <c r="BU2210" s="9"/>
      <c r="BV2210" s="9" t="str">
        <f t="shared" si="3525"/>
        <v/>
      </c>
      <c r="BW2210" s="9"/>
      <c r="BX2210" s="9" t="str">
        <f t="shared" si="3526"/>
        <v/>
      </c>
      <c r="BY2210" s="9"/>
      <c r="BZ2210" s="9" t="str">
        <f t="shared" si="3527"/>
        <v/>
      </c>
      <c r="CA2210" s="9"/>
      <c r="CB2210" s="9"/>
      <c r="CC2210" s="9"/>
      <c r="CD2210" s="9" t="str">
        <f t="shared" si="3528"/>
        <v/>
      </c>
      <c r="CE2210" s="10" t="str">
        <f t="shared" si="3529"/>
        <v/>
      </c>
      <c r="CF2210" s="7"/>
      <c r="CH2210" s="15"/>
      <c r="CI2210" s="9"/>
      <c r="CJ2210" s="9" t="str">
        <f t="shared" si="3530"/>
        <v/>
      </c>
      <c r="CK2210" s="9"/>
      <c r="CL2210" s="9" t="str">
        <f t="shared" si="3531"/>
        <v/>
      </c>
      <c r="CM2210" s="9"/>
      <c r="CN2210" s="9" t="str">
        <f t="shared" si="3532"/>
        <v/>
      </c>
      <c r="CO2210" s="9"/>
      <c r="CP2210" s="9"/>
      <c r="CQ2210" s="9"/>
      <c r="CR2210" s="9" t="str">
        <f t="shared" si="3533"/>
        <v/>
      </c>
      <c r="CS2210" s="10" t="str">
        <f t="shared" si="3534"/>
        <v/>
      </c>
      <c r="CT2210" s="7"/>
    </row>
    <row r="2211" spans="1:113" ht="15" customHeight="1">
      <c r="A2211" s="250"/>
      <c r="B2211" s="250"/>
      <c r="C2211" s="250"/>
      <c r="D2211" s="13"/>
      <c r="E2211" s="250"/>
      <c r="F2211" s="250"/>
      <c r="H2211" s="14"/>
      <c r="I2211" s="250"/>
      <c r="J2211" s="33"/>
      <c r="K2211" s="250"/>
      <c r="L2211" s="250"/>
      <c r="M2211" s="250"/>
      <c r="N2211" s="250"/>
      <c r="O2211" s="250"/>
      <c r="P2211" s="250"/>
      <c r="Q2211" s="250"/>
      <c r="R2211" s="13"/>
      <c r="S2211" s="250"/>
      <c r="T2211" s="250"/>
      <c r="V2211" s="14"/>
      <c r="W2211" s="250"/>
      <c r="X2211" s="33"/>
      <c r="Y2211" s="250"/>
      <c r="Z2211" s="250"/>
      <c r="AA2211" s="250"/>
      <c r="AC2211" s="277"/>
      <c r="AD2211" s="250"/>
      <c r="AE2211" s="250"/>
      <c r="AF2211" s="13"/>
      <c r="AG2211" s="250"/>
      <c r="AH2211" s="250"/>
      <c r="AJ2211" s="14"/>
      <c r="AK2211" s="250"/>
      <c r="AL2211" s="33"/>
      <c r="AM2211" s="250"/>
      <c r="AN2211" s="250"/>
      <c r="AO2211" s="250"/>
      <c r="AP2211" s="250"/>
      <c r="AQ2211" s="250"/>
      <c r="AR2211" s="15"/>
      <c r="AS2211" s="9"/>
      <c r="AT2211" s="9" t="str">
        <f t="shared" si="3515"/>
        <v/>
      </c>
      <c r="AU2211" s="9"/>
      <c r="AV2211" s="9" t="str">
        <f t="shared" si="3516"/>
        <v/>
      </c>
      <c r="AW2211" s="9"/>
      <c r="AX2211" s="9" t="str">
        <f t="shared" si="3517"/>
        <v/>
      </c>
      <c r="AY2211" s="9"/>
      <c r="AZ2211" s="62"/>
      <c r="BA2211" s="9"/>
      <c r="BB2211" s="9" t="str">
        <f t="shared" si="3518"/>
        <v/>
      </c>
      <c r="BC2211" s="10" t="str">
        <f t="shared" si="3519"/>
        <v/>
      </c>
      <c r="BE2211" s="250"/>
      <c r="BF2211" s="15"/>
      <c r="BG2211" s="9"/>
      <c r="BH2211" s="9" t="str">
        <f t="shared" si="3520"/>
        <v/>
      </c>
      <c r="BI2211" s="73"/>
      <c r="BJ2211" s="9" t="str">
        <f t="shared" si="3521"/>
        <v/>
      </c>
      <c r="BK2211" s="9"/>
      <c r="BL2211" s="9" t="str">
        <f t="shared" si="3522"/>
        <v/>
      </c>
      <c r="BM2211" s="9"/>
      <c r="BN2211" s="9"/>
      <c r="BO2211" s="9" t="str">
        <f t="shared" si="3523"/>
        <v/>
      </c>
      <c r="BP2211" s="10" t="str">
        <f t="shared" si="3524"/>
        <v/>
      </c>
      <c r="BQ2211" s="7"/>
      <c r="BS2211" s="250"/>
      <c r="BT2211" s="15"/>
      <c r="BU2211" s="9"/>
      <c r="BV2211" s="9" t="str">
        <f t="shared" si="3525"/>
        <v/>
      </c>
      <c r="BW2211" s="9"/>
      <c r="BX2211" s="9" t="str">
        <f t="shared" si="3526"/>
        <v/>
      </c>
      <c r="BY2211" s="9"/>
      <c r="BZ2211" s="9" t="str">
        <f t="shared" si="3527"/>
        <v/>
      </c>
      <c r="CA2211" s="9"/>
      <c r="CB2211" s="9"/>
      <c r="CC2211" s="9"/>
      <c r="CD2211" s="9" t="str">
        <f t="shared" si="3528"/>
        <v/>
      </c>
      <c r="CE2211" s="10" t="str">
        <f t="shared" si="3529"/>
        <v/>
      </c>
      <c r="CF2211" s="7"/>
      <c r="CH2211" s="15"/>
      <c r="CI2211" s="9"/>
      <c r="CJ2211" s="9" t="str">
        <f t="shared" si="3530"/>
        <v/>
      </c>
      <c r="CK2211" s="9"/>
      <c r="CL2211" s="9" t="str">
        <f t="shared" si="3531"/>
        <v/>
      </c>
      <c r="CM2211" s="9"/>
      <c r="CN2211" s="9" t="str">
        <f t="shared" si="3532"/>
        <v/>
      </c>
      <c r="CO2211" s="9"/>
      <c r="CP2211" s="9"/>
      <c r="CQ2211" s="9"/>
      <c r="CR2211" s="9" t="str">
        <f t="shared" si="3533"/>
        <v/>
      </c>
      <c r="CS2211" s="10" t="str">
        <f t="shared" si="3534"/>
        <v/>
      </c>
      <c r="CT2211" s="7"/>
    </row>
    <row r="2212" spans="1:113" ht="15" customHeight="1">
      <c r="A2212" s="250"/>
      <c r="B2212" s="250"/>
      <c r="C2212" s="250"/>
      <c r="D2212" s="13"/>
      <c r="E2212" s="250"/>
      <c r="F2212" s="250"/>
      <c r="H2212" s="14"/>
      <c r="I2212" s="250"/>
      <c r="J2212" s="33"/>
      <c r="K2212" s="250"/>
      <c r="L2212" s="250"/>
      <c r="M2212" s="250"/>
      <c r="N2212" s="250"/>
      <c r="O2212" s="250"/>
      <c r="P2212" s="250"/>
      <c r="Q2212" s="250"/>
      <c r="R2212" s="13"/>
      <c r="S2212" s="250"/>
      <c r="T2212" s="250"/>
      <c r="V2212" s="14"/>
      <c r="W2212" s="250"/>
      <c r="X2212" s="33"/>
      <c r="Y2212" s="250"/>
      <c r="Z2212" s="250"/>
      <c r="AA2212" s="250"/>
      <c r="AC2212" s="277"/>
      <c r="AD2212" s="250"/>
      <c r="AE2212" s="250"/>
      <c r="AF2212" s="13"/>
      <c r="AG2212" s="250"/>
      <c r="AH2212" s="250"/>
      <c r="AJ2212" s="14"/>
      <c r="AK2212" s="250"/>
      <c r="AL2212" s="33"/>
      <c r="AM2212" s="250"/>
      <c r="AN2212" s="250"/>
      <c r="AO2212" s="250"/>
      <c r="AP2212" s="250"/>
      <c r="AQ2212" s="250"/>
      <c r="AR2212" s="15"/>
      <c r="AS2212" s="9"/>
      <c r="AT2212" s="9" t="str">
        <f t="shared" si="3515"/>
        <v/>
      </c>
      <c r="AU2212" s="9"/>
      <c r="AV2212" s="9" t="str">
        <f t="shared" si="3516"/>
        <v/>
      </c>
      <c r="AW2212" s="9"/>
      <c r="AX2212" s="9" t="str">
        <f t="shared" si="3517"/>
        <v/>
      </c>
      <c r="AY2212" s="9"/>
      <c r="AZ2212" s="62"/>
      <c r="BA2212" s="9"/>
      <c r="BB2212" s="9" t="str">
        <f t="shared" si="3518"/>
        <v/>
      </c>
      <c r="BC2212" s="10" t="str">
        <f t="shared" si="3519"/>
        <v/>
      </c>
      <c r="BE2212" s="250"/>
      <c r="BF2212" s="15"/>
      <c r="BG2212" s="9"/>
      <c r="BH2212" s="9" t="str">
        <f t="shared" si="3520"/>
        <v/>
      </c>
      <c r="BI2212" s="73"/>
      <c r="BJ2212" s="9" t="str">
        <f t="shared" si="3521"/>
        <v/>
      </c>
      <c r="BK2212" s="9"/>
      <c r="BL2212" s="9" t="str">
        <f t="shared" si="3522"/>
        <v/>
      </c>
      <c r="BM2212" s="9"/>
      <c r="BN2212" s="9"/>
      <c r="BO2212" s="9" t="str">
        <f t="shared" si="3523"/>
        <v/>
      </c>
      <c r="BP2212" s="10" t="str">
        <f t="shared" si="3524"/>
        <v/>
      </c>
      <c r="BQ2212" s="7"/>
      <c r="BS2212" s="250"/>
      <c r="BT2212" s="15"/>
      <c r="BU2212" s="9"/>
      <c r="BV2212" s="9" t="str">
        <f t="shared" si="3525"/>
        <v/>
      </c>
      <c r="BW2212" s="9"/>
      <c r="BX2212" s="9" t="str">
        <f t="shared" si="3526"/>
        <v/>
      </c>
      <c r="BY2212" s="9"/>
      <c r="BZ2212" s="9" t="str">
        <f t="shared" si="3527"/>
        <v/>
      </c>
      <c r="CA2212" s="9"/>
      <c r="CB2212" s="9"/>
      <c r="CC2212" s="9"/>
      <c r="CD2212" s="9" t="str">
        <f t="shared" si="3528"/>
        <v/>
      </c>
      <c r="CE2212" s="10" t="str">
        <f t="shared" si="3529"/>
        <v/>
      </c>
      <c r="CF2212" s="7"/>
      <c r="CH2212" s="15"/>
      <c r="CI2212" s="9"/>
      <c r="CJ2212" s="9" t="str">
        <f t="shared" si="3530"/>
        <v/>
      </c>
      <c r="CK2212" s="9"/>
      <c r="CL2212" s="9" t="str">
        <f t="shared" si="3531"/>
        <v/>
      </c>
      <c r="CM2212" s="9"/>
      <c r="CN2212" s="9" t="str">
        <f t="shared" si="3532"/>
        <v/>
      </c>
      <c r="CO2212" s="9"/>
      <c r="CP2212" s="9"/>
      <c r="CQ2212" s="9"/>
      <c r="CR2212" s="9" t="str">
        <f t="shared" si="3533"/>
        <v/>
      </c>
      <c r="CS2212" s="10" t="str">
        <f t="shared" si="3534"/>
        <v/>
      </c>
      <c r="CT2212" s="7"/>
    </row>
    <row r="2213" spans="1:113" ht="15" customHeight="1">
      <c r="A2213" s="250"/>
      <c r="B2213" s="250"/>
      <c r="C2213" s="250"/>
      <c r="D2213" s="13"/>
      <c r="E2213" s="250"/>
      <c r="F2213" s="250"/>
      <c r="H2213" s="14"/>
      <c r="I2213" s="250"/>
      <c r="J2213" s="33"/>
      <c r="K2213" s="250"/>
      <c r="L2213" s="250"/>
      <c r="M2213" s="250"/>
      <c r="N2213" s="250"/>
      <c r="O2213" s="250"/>
      <c r="P2213" s="250"/>
      <c r="Q2213" s="250"/>
      <c r="R2213" s="13"/>
      <c r="S2213" s="250"/>
      <c r="T2213" s="250"/>
      <c r="V2213" s="14"/>
      <c r="W2213" s="250"/>
      <c r="X2213" s="33"/>
      <c r="Y2213" s="250"/>
      <c r="Z2213" s="250"/>
      <c r="AA2213" s="250"/>
      <c r="AC2213" s="277"/>
      <c r="AD2213" s="250"/>
      <c r="AE2213" s="250"/>
      <c r="AF2213" s="13"/>
      <c r="AG2213" s="250"/>
      <c r="AH2213" s="250"/>
      <c r="AJ2213" s="14"/>
      <c r="AK2213" s="250"/>
      <c r="AL2213" s="33"/>
      <c r="AM2213" s="250"/>
      <c r="AN2213" s="250"/>
      <c r="AO2213" s="250"/>
      <c r="AP2213" s="250"/>
      <c r="AQ2213" s="250"/>
      <c r="AR2213" s="15"/>
      <c r="AS2213" s="9"/>
      <c r="AT2213" s="9" t="str">
        <f t="shared" si="3515"/>
        <v/>
      </c>
      <c r="AU2213" s="9"/>
      <c r="AV2213" s="9" t="str">
        <f t="shared" si="3516"/>
        <v/>
      </c>
      <c r="AW2213" s="9"/>
      <c r="AX2213" s="9" t="str">
        <f t="shared" si="3517"/>
        <v/>
      </c>
      <c r="AY2213" s="9"/>
      <c r="AZ2213" s="62"/>
      <c r="BA2213" s="9"/>
      <c r="BB2213" s="9" t="str">
        <f t="shared" si="3518"/>
        <v/>
      </c>
      <c r="BC2213" s="10" t="str">
        <f t="shared" si="3519"/>
        <v/>
      </c>
      <c r="BE2213" s="250"/>
      <c r="BF2213" s="15"/>
      <c r="BG2213" s="9"/>
      <c r="BH2213" s="9" t="str">
        <f t="shared" si="3520"/>
        <v/>
      </c>
      <c r="BI2213" s="73"/>
      <c r="BJ2213" s="9" t="str">
        <f t="shared" si="3521"/>
        <v/>
      </c>
      <c r="BK2213" s="9"/>
      <c r="BL2213" s="9" t="str">
        <f t="shared" si="3522"/>
        <v/>
      </c>
      <c r="BM2213" s="9"/>
      <c r="BN2213" s="9"/>
      <c r="BO2213" s="9" t="str">
        <f t="shared" si="3523"/>
        <v/>
      </c>
      <c r="BP2213" s="10" t="str">
        <f t="shared" si="3524"/>
        <v/>
      </c>
      <c r="BQ2213" s="7"/>
      <c r="BS2213" s="250"/>
      <c r="BT2213" s="15"/>
      <c r="BU2213" s="9"/>
      <c r="BV2213" s="9" t="str">
        <f t="shared" si="3525"/>
        <v/>
      </c>
      <c r="BW2213" s="9"/>
      <c r="BX2213" s="9" t="str">
        <f t="shared" si="3526"/>
        <v/>
      </c>
      <c r="BY2213" s="9"/>
      <c r="BZ2213" s="9" t="str">
        <f t="shared" si="3527"/>
        <v/>
      </c>
      <c r="CA2213" s="9"/>
      <c r="CB2213" s="9"/>
      <c r="CC2213" s="9"/>
      <c r="CD2213" s="9" t="str">
        <f t="shared" si="3528"/>
        <v/>
      </c>
      <c r="CE2213" s="10" t="str">
        <f t="shared" si="3529"/>
        <v/>
      </c>
      <c r="CF2213" s="7"/>
      <c r="CH2213" s="15"/>
      <c r="CI2213" s="9"/>
      <c r="CJ2213" s="9" t="str">
        <f t="shared" si="3530"/>
        <v/>
      </c>
      <c r="CK2213" s="9"/>
      <c r="CL2213" s="9" t="str">
        <f t="shared" si="3531"/>
        <v/>
      </c>
      <c r="CM2213" s="9"/>
      <c r="CN2213" s="9" t="str">
        <f t="shared" si="3532"/>
        <v/>
      </c>
      <c r="CO2213" s="9"/>
      <c r="CP2213" s="9"/>
      <c r="CQ2213" s="9"/>
      <c r="CR2213" s="9" t="str">
        <f t="shared" si="3533"/>
        <v/>
      </c>
      <c r="CS2213" s="10" t="str">
        <f t="shared" si="3534"/>
        <v/>
      </c>
      <c r="CT2213" s="7"/>
    </row>
    <row r="2214" spans="1:113" ht="15" customHeight="1">
      <c r="A2214" s="250"/>
      <c r="B2214" s="250"/>
      <c r="C2214" s="250"/>
      <c r="D2214" s="13"/>
      <c r="E2214" s="250"/>
      <c r="F2214" s="250"/>
      <c r="H2214" s="14"/>
      <c r="I2214" s="250"/>
      <c r="J2214" s="33"/>
      <c r="K2214" s="250"/>
      <c r="L2214" s="250"/>
      <c r="M2214" s="250"/>
      <c r="N2214" s="250"/>
      <c r="O2214" s="250"/>
      <c r="P2214" s="250"/>
      <c r="Q2214" s="250"/>
      <c r="R2214" s="13"/>
      <c r="S2214" s="250"/>
      <c r="T2214" s="250"/>
      <c r="V2214" s="14"/>
      <c r="W2214" s="250"/>
      <c r="X2214" s="33"/>
      <c r="Y2214" s="250"/>
      <c r="Z2214" s="250"/>
      <c r="AA2214" s="250"/>
      <c r="AC2214" s="277"/>
      <c r="AD2214" s="250"/>
      <c r="AE2214" s="250"/>
      <c r="AF2214" s="13"/>
      <c r="AG2214" s="250"/>
      <c r="AH2214" s="250"/>
      <c r="AJ2214" s="14"/>
      <c r="AK2214" s="250"/>
      <c r="AL2214" s="33"/>
      <c r="AM2214" s="250"/>
      <c r="AN2214" s="250"/>
      <c r="AO2214" s="250"/>
      <c r="AP2214" s="250"/>
      <c r="AQ2214" s="250"/>
      <c r="AR2214" s="15"/>
      <c r="AS2214" s="9"/>
      <c r="AT2214" s="9" t="str">
        <f t="shared" si="3515"/>
        <v/>
      </c>
      <c r="AU2214" s="9"/>
      <c r="AV2214" s="9" t="str">
        <f t="shared" si="3516"/>
        <v/>
      </c>
      <c r="AW2214" s="9"/>
      <c r="AX2214" s="9" t="str">
        <f t="shared" si="3517"/>
        <v/>
      </c>
      <c r="AY2214" s="9"/>
      <c r="AZ2214" s="62"/>
      <c r="BA2214" s="9"/>
      <c r="BB2214" s="9" t="str">
        <f t="shared" si="3518"/>
        <v/>
      </c>
      <c r="BC2214" s="10" t="str">
        <f t="shared" si="3519"/>
        <v/>
      </c>
      <c r="BE2214" s="250"/>
      <c r="BF2214" s="15"/>
      <c r="BG2214" s="9"/>
      <c r="BH2214" s="9" t="str">
        <f t="shared" si="3520"/>
        <v/>
      </c>
      <c r="BI2214" s="73"/>
      <c r="BJ2214" s="9" t="str">
        <f t="shared" si="3521"/>
        <v/>
      </c>
      <c r="BK2214" s="9"/>
      <c r="BL2214" s="9" t="str">
        <f t="shared" si="3522"/>
        <v/>
      </c>
      <c r="BM2214" s="9"/>
      <c r="BN2214" s="9"/>
      <c r="BO2214" s="9" t="str">
        <f t="shared" si="3523"/>
        <v/>
      </c>
      <c r="BP2214" s="10" t="str">
        <f t="shared" si="3524"/>
        <v/>
      </c>
      <c r="BQ2214" s="7"/>
      <c r="BS2214" s="250"/>
      <c r="BT2214" s="15"/>
      <c r="BU2214" s="9"/>
      <c r="BV2214" s="9" t="str">
        <f t="shared" si="3525"/>
        <v/>
      </c>
      <c r="BW2214" s="9"/>
      <c r="BX2214" s="9" t="str">
        <f t="shared" si="3526"/>
        <v/>
      </c>
      <c r="BY2214" s="9"/>
      <c r="BZ2214" s="9" t="str">
        <f t="shared" si="3527"/>
        <v/>
      </c>
      <c r="CA2214" s="9"/>
      <c r="CB2214" s="9"/>
      <c r="CC2214" s="9"/>
      <c r="CD2214" s="9" t="str">
        <f t="shared" si="3528"/>
        <v/>
      </c>
      <c r="CE2214" s="10" t="str">
        <f t="shared" si="3529"/>
        <v/>
      </c>
      <c r="CF2214" s="7"/>
      <c r="CH2214" s="15"/>
      <c r="CI2214" s="9"/>
      <c r="CJ2214" s="9" t="str">
        <f t="shared" si="3530"/>
        <v/>
      </c>
      <c r="CK2214" s="9"/>
      <c r="CL2214" s="9" t="str">
        <f t="shared" si="3531"/>
        <v/>
      </c>
      <c r="CM2214" s="9"/>
      <c r="CN2214" s="9" t="str">
        <f t="shared" si="3532"/>
        <v/>
      </c>
      <c r="CO2214" s="9"/>
      <c r="CP2214" s="9"/>
      <c r="CQ2214" s="9"/>
      <c r="CR2214" s="9" t="str">
        <f t="shared" si="3533"/>
        <v/>
      </c>
      <c r="CS2214" s="10" t="str">
        <f t="shared" si="3534"/>
        <v/>
      </c>
      <c r="CT2214" s="7"/>
    </row>
    <row r="2215" spans="1:113" ht="15" customHeight="1">
      <c r="A2215" s="250"/>
      <c r="B2215" s="250"/>
      <c r="C2215" s="250"/>
      <c r="D2215" s="13"/>
      <c r="E2215" s="250"/>
      <c r="F2215" s="250"/>
      <c r="H2215" s="14"/>
      <c r="I2215" s="250"/>
      <c r="J2215" s="33"/>
      <c r="K2215" s="250"/>
      <c r="L2215" s="250"/>
      <c r="M2215" s="250"/>
      <c r="N2215" s="250"/>
      <c r="O2215" s="250"/>
      <c r="P2215" s="250"/>
      <c r="Q2215" s="250"/>
      <c r="R2215" s="13"/>
      <c r="S2215" s="250"/>
      <c r="T2215" s="250"/>
      <c r="V2215" s="14"/>
      <c r="W2215" s="250"/>
      <c r="X2215" s="33"/>
      <c r="Y2215" s="250"/>
      <c r="Z2215" s="250"/>
      <c r="AA2215" s="250"/>
      <c r="AC2215" s="277"/>
      <c r="AD2215" s="250"/>
      <c r="AE2215" s="250"/>
      <c r="AF2215" s="13"/>
      <c r="AG2215" s="250"/>
      <c r="AH2215" s="250"/>
      <c r="AJ2215" s="14"/>
      <c r="AK2215" s="250"/>
      <c r="AL2215" s="33"/>
      <c r="AM2215" s="250"/>
      <c r="AN2215" s="250"/>
      <c r="AO2215" s="250"/>
      <c r="AP2215" s="250"/>
      <c r="AQ2215" s="250"/>
      <c r="AR2215" s="15"/>
      <c r="AS2215" s="9"/>
      <c r="AT2215" s="9" t="str">
        <f t="shared" si="3515"/>
        <v/>
      </c>
      <c r="AU2215" s="9"/>
      <c r="AV2215" s="9" t="str">
        <f t="shared" si="3516"/>
        <v/>
      </c>
      <c r="AW2215" s="9"/>
      <c r="AX2215" s="9" t="str">
        <f t="shared" si="3517"/>
        <v/>
      </c>
      <c r="AY2215" s="9"/>
      <c r="AZ2215" s="62"/>
      <c r="BA2215" s="9"/>
      <c r="BB2215" s="9" t="str">
        <f t="shared" si="3518"/>
        <v/>
      </c>
      <c r="BC2215" s="10" t="str">
        <f t="shared" si="3519"/>
        <v/>
      </c>
      <c r="BE2215" s="250"/>
      <c r="BF2215" s="15"/>
      <c r="BG2215" s="9"/>
      <c r="BH2215" s="9" t="str">
        <f t="shared" si="3520"/>
        <v/>
      </c>
      <c r="BI2215" s="73"/>
      <c r="BJ2215" s="9" t="str">
        <f t="shared" si="3521"/>
        <v/>
      </c>
      <c r="BK2215" s="9"/>
      <c r="BL2215" s="9" t="str">
        <f t="shared" si="3522"/>
        <v/>
      </c>
      <c r="BM2215" s="9"/>
      <c r="BN2215" s="9"/>
      <c r="BO2215" s="9" t="str">
        <f t="shared" si="3523"/>
        <v/>
      </c>
      <c r="BP2215" s="10" t="str">
        <f t="shared" si="3524"/>
        <v/>
      </c>
      <c r="BQ2215" s="7"/>
      <c r="BS2215" s="250"/>
      <c r="BT2215" s="15"/>
      <c r="BU2215" s="9"/>
      <c r="BV2215" s="9" t="str">
        <f t="shared" si="3525"/>
        <v/>
      </c>
      <c r="BW2215" s="9"/>
      <c r="BX2215" s="9" t="str">
        <f t="shared" si="3526"/>
        <v/>
      </c>
      <c r="BY2215" s="9"/>
      <c r="BZ2215" s="9" t="str">
        <f t="shared" si="3527"/>
        <v/>
      </c>
      <c r="CA2215" s="9"/>
      <c r="CB2215" s="9"/>
      <c r="CC2215" s="9"/>
      <c r="CD2215" s="9" t="str">
        <f t="shared" si="3528"/>
        <v/>
      </c>
      <c r="CE2215" s="10" t="str">
        <f t="shared" si="3529"/>
        <v/>
      </c>
      <c r="CF2215" s="7"/>
      <c r="CH2215" s="15"/>
      <c r="CI2215" s="9"/>
      <c r="CJ2215" s="9" t="str">
        <f t="shared" si="3530"/>
        <v/>
      </c>
      <c r="CK2215" s="9"/>
      <c r="CL2215" s="9" t="str">
        <f t="shared" si="3531"/>
        <v/>
      </c>
      <c r="CM2215" s="9"/>
      <c r="CN2215" s="9" t="str">
        <f t="shared" si="3532"/>
        <v/>
      </c>
      <c r="CO2215" s="9"/>
      <c r="CP2215" s="9"/>
      <c r="CQ2215" s="9"/>
      <c r="CR2215" s="9" t="str">
        <f t="shared" si="3533"/>
        <v/>
      </c>
      <c r="CS2215" s="10" t="str">
        <f t="shared" si="3534"/>
        <v/>
      </c>
      <c r="CT2215" s="7"/>
    </row>
    <row r="2216" spans="1:113" ht="15" customHeight="1">
      <c r="A2216" s="250"/>
      <c r="B2216" s="250"/>
      <c r="C2216" s="250"/>
      <c r="D2216" s="13"/>
      <c r="E2216" s="250"/>
      <c r="F2216" s="250"/>
      <c r="H2216" s="14"/>
      <c r="I2216" s="250"/>
      <c r="J2216" s="33"/>
      <c r="K2216" s="250"/>
      <c r="L2216" s="250"/>
      <c r="M2216" s="250"/>
      <c r="N2216" s="250"/>
      <c r="O2216" s="250"/>
      <c r="P2216" s="250"/>
      <c r="Q2216" s="250"/>
      <c r="R2216" s="13"/>
      <c r="S2216" s="250"/>
      <c r="T2216" s="250"/>
      <c r="V2216" s="14"/>
      <c r="W2216" s="250"/>
      <c r="X2216" s="33"/>
      <c r="Y2216" s="250"/>
      <c r="Z2216" s="250"/>
      <c r="AA2216" s="250"/>
      <c r="AC2216" s="277"/>
      <c r="AD2216" s="250"/>
      <c r="AE2216" s="250"/>
      <c r="AF2216" s="13"/>
      <c r="AG2216" s="250"/>
      <c r="AH2216" s="250"/>
      <c r="AJ2216" s="14"/>
      <c r="AK2216" s="250"/>
      <c r="AL2216" s="33"/>
      <c r="AM2216" s="250"/>
      <c r="AN2216" s="250"/>
      <c r="AO2216" s="250"/>
      <c r="AP2216" s="250"/>
      <c r="AQ2216" s="250"/>
      <c r="AR2216" s="15"/>
      <c r="AS2216" s="9"/>
      <c r="AT2216" s="9" t="str">
        <f t="shared" si="3515"/>
        <v/>
      </c>
      <c r="AU2216" s="9"/>
      <c r="AV2216" s="9" t="str">
        <f t="shared" si="3516"/>
        <v/>
      </c>
      <c r="AW2216" s="9"/>
      <c r="AX2216" s="9" t="str">
        <f t="shared" si="3517"/>
        <v/>
      </c>
      <c r="AY2216" s="9"/>
      <c r="AZ2216" s="62"/>
      <c r="BA2216" s="9"/>
      <c r="BB2216" s="9" t="str">
        <f t="shared" si="3518"/>
        <v/>
      </c>
      <c r="BC2216" s="10" t="str">
        <f t="shared" si="3519"/>
        <v/>
      </c>
      <c r="BE2216" s="250"/>
      <c r="BF2216" s="15"/>
      <c r="BG2216" s="9"/>
      <c r="BH2216" s="9" t="str">
        <f t="shared" si="3520"/>
        <v/>
      </c>
      <c r="BI2216" s="73"/>
      <c r="BJ2216" s="9" t="str">
        <f t="shared" si="3521"/>
        <v/>
      </c>
      <c r="BK2216" s="9"/>
      <c r="BL2216" s="9" t="str">
        <f t="shared" si="3522"/>
        <v/>
      </c>
      <c r="BM2216" s="9"/>
      <c r="BN2216" s="9"/>
      <c r="BO2216" s="9" t="str">
        <f t="shared" si="3523"/>
        <v/>
      </c>
      <c r="BP2216" s="10" t="str">
        <f t="shared" si="3524"/>
        <v/>
      </c>
      <c r="BQ2216" s="7"/>
      <c r="BS2216" s="250"/>
      <c r="BT2216" s="15"/>
      <c r="BU2216" s="9"/>
      <c r="BV2216" s="9" t="str">
        <f t="shared" si="3525"/>
        <v/>
      </c>
      <c r="BW2216" s="9"/>
      <c r="BX2216" s="9" t="str">
        <f t="shared" si="3526"/>
        <v/>
      </c>
      <c r="BY2216" s="9"/>
      <c r="BZ2216" s="9" t="str">
        <f t="shared" si="3527"/>
        <v/>
      </c>
      <c r="CA2216" s="9"/>
      <c r="CB2216" s="9"/>
      <c r="CC2216" s="9"/>
      <c r="CD2216" s="9" t="str">
        <f t="shared" si="3528"/>
        <v/>
      </c>
      <c r="CE2216" s="10" t="str">
        <f t="shared" si="3529"/>
        <v/>
      </c>
      <c r="CF2216" s="7"/>
      <c r="CH2216" s="15"/>
      <c r="CI2216" s="9"/>
      <c r="CJ2216" s="9" t="str">
        <f t="shared" si="3530"/>
        <v/>
      </c>
      <c r="CK2216" s="9"/>
      <c r="CL2216" s="9" t="str">
        <f t="shared" si="3531"/>
        <v/>
      </c>
      <c r="CM2216" s="9"/>
      <c r="CN2216" s="9" t="str">
        <f t="shared" si="3532"/>
        <v/>
      </c>
      <c r="CO2216" s="9"/>
      <c r="CP2216" s="9"/>
      <c r="CQ2216" s="9"/>
      <c r="CR2216" s="9" t="str">
        <f t="shared" si="3533"/>
        <v/>
      </c>
      <c r="CS2216" s="10" t="str">
        <f t="shared" si="3534"/>
        <v/>
      </c>
      <c r="CT2216" s="7"/>
    </row>
    <row r="2217" spans="1:113" ht="15" customHeight="1">
      <c r="A2217" s="250"/>
      <c r="B2217" s="250"/>
      <c r="C2217" s="250"/>
      <c r="D2217" s="13"/>
      <c r="E2217" s="250"/>
      <c r="F2217" s="250"/>
      <c r="H2217" s="14"/>
      <c r="I2217" s="250"/>
      <c r="J2217" s="33"/>
      <c r="K2217" s="250"/>
      <c r="L2217" s="250"/>
      <c r="M2217" s="250"/>
      <c r="N2217" s="250"/>
      <c r="O2217" s="250"/>
      <c r="P2217" s="250"/>
      <c r="Q2217" s="250"/>
      <c r="R2217" s="13"/>
      <c r="S2217" s="250"/>
      <c r="T2217" s="250"/>
      <c r="V2217" s="14"/>
      <c r="W2217" s="250"/>
      <c r="X2217" s="33"/>
      <c r="Y2217" s="250"/>
      <c r="Z2217" s="250"/>
      <c r="AA2217" s="250"/>
      <c r="AC2217" s="277"/>
      <c r="AD2217" s="250"/>
      <c r="AE2217" s="250"/>
      <c r="AF2217" s="13"/>
      <c r="AG2217" s="250"/>
      <c r="AH2217" s="250"/>
      <c r="AJ2217" s="14"/>
      <c r="AK2217" s="250"/>
      <c r="AL2217" s="33"/>
      <c r="AM2217" s="250"/>
      <c r="AN2217" s="250"/>
      <c r="AO2217" s="250"/>
      <c r="AP2217" s="250"/>
      <c r="AQ2217" s="250"/>
      <c r="AR2217" s="15"/>
      <c r="AS2217" s="9"/>
      <c r="AT2217" s="9" t="str">
        <f t="shared" si="3515"/>
        <v/>
      </c>
      <c r="AU2217" s="9"/>
      <c r="AV2217" s="9" t="str">
        <f t="shared" si="3516"/>
        <v/>
      </c>
      <c r="AW2217" s="9"/>
      <c r="AX2217" s="9" t="str">
        <f t="shared" si="3517"/>
        <v/>
      </c>
      <c r="AY2217" s="9"/>
      <c r="AZ2217" s="62"/>
      <c r="BA2217" s="9"/>
      <c r="BB2217" s="9" t="str">
        <f t="shared" si="3518"/>
        <v/>
      </c>
      <c r="BC2217" s="10" t="str">
        <f t="shared" si="3519"/>
        <v/>
      </c>
      <c r="BE2217" s="250"/>
      <c r="BF2217" s="15"/>
      <c r="BG2217" s="9"/>
      <c r="BH2217" s="9" t="str">
        <f t="shared" si="3520"/>
        <v/>
      </c>
      <c r="BI2217" s="73"/>
      <c r="BJ2217" s="9" t="str">
        <f t="shared" si="3521"/>
        <v/>
      </c>
      <c r="BK2217" s="9"/>
      <c r="BL2217" s="9" t="str">
        <f t="shared" si="3522"/>
        <v/>
      </c>
      <c r="BM2217" s="9"/>
      <c r="BN2217" s="9"/>
      <c r="BO2217" s="9" t="str">
        <f t="shared" si="3523"/>
        <v/>
      </c>
      <c r="BP2217" s="10" t="str">
        <f t="shared" si="3524"/>
        <v/>
      </c>
      <c r="BQ2217" s="7"/>
      <c r="BS2217" s="250"/>
      <c r="BT2217" s="15"/>
      <c r="BU2217" s="9"/>
      <c r="BV2217" s="9" t="str">
        <f t="shared" si="3525"/>
        <v/>
      </c>
      <c r="BW2217" s="9"/>
      <c r="BX2217" s="9" t="str">
        <f t="shared" si="3526"/>
        <v/>
      </c>
      <c r="BY2217" s="9"/>
      <c r="BZ2217" s="9" t="str">
        <f t="shared" si="3527"/>
        <v/>
      </c>
      <c r="CA2217" s="9"/>
      <c r="CB2217" s="9"/>
      <c r="CC2217" s="9"/>
      <c r="CD2217" s="9" t="str">
        <f t="shared" si="3528"/>
        <v/>
      </c>
      <c r="CE2217" s="10" t="str">
        <f t="shared" si="3529"/>
        <v/>
      </c>
      <c r="CF2217" s="7"/>
      <c r="CH2217" s="15"/>
      <c r="CI2217" s="9"/>
      <c r="CJ2217" s="9" t="str">
        <f t="shared" si="3530"/>
        <v/>
      </c>
      <c r="CK2217" s="9"/>
      <c r="CL2217" s="9" t="str">
        <f t="shared" si="3531"/>
        <v/>
      </c>
      <c r="CM2217" s="9"/>
      <c r="CN2217" s="9" t="str">
        <f t="shared" si="3532"/>
        <v/>
      </c>
      <c r="CO2217" s="9"/>
      <c r="CP2217" s="9"/>
      <c r="CQ2217" s="9"/>
      <c r="CR2217" s="9" t="str">
        <f t="shared" si="3533"/>
        <v/>
      </c>
      <c r="CS2217" s="10" t="str">
        <f t="shared" si="3534"/>
        <v/>
      </c>
      <c r="CT2217" s="7"/>
    </row>
    <row r="2218" spans="1:113" ht="15" customHeight="1">
      <c r="A2218" s="250"/>
      <c r="B2218" s="250"/>
      <c r="C2218" s="250"/>
      <c r="D2218" s="13"/>
      <c r="E2218" s="250"/>
      <c r="F2218" s="250"/>
      <c r="H2218" s="14"/>
      <c r="I2218" s="250"/>
      <c r="J2218" s="33"/>
      <c r="K2218" s="250"/>
      <c r="L2218" s="250"/>
      <c r="M2218" s="250"/>
      <c r="N2218" s="250"/>
      <c r="O2218" s="250"/>
      <c r="P2218" s="250"/>
      <c r="Q2218" s="250"/>
      <c r="R2218" s="13"/>
      <c r="S2218" s="250"/>
      <c r="T2218" s="250"/>
      <c r="V2218" s="14"/>
      <c r="W2218" s="250"/>
      <c r="X2218" s="33"/>
      <c r="Y2218" s="250"/>
      <c r="Z2218" s="250"/>
      <c r="AA2218" s="250"/>
      <c r="AC2218" s="277"/>
      <c r="AD2218" s="250"/>
      <c r="AE2218" s="250"/>
      <c r="AF2218" s="13"/>
      <c r="AG2218" s="250"/>
      <c r="AH2218" s="250"/>
      <c r="AJ2218" s="14"/>
      <c r="AK2218" s="250"/>
      <c r="AL2218" s="33"/>
      <c r="AM2218" s="250"/>
      <c r="AN2218" s="250"/>
      <c r="AO2218" s="250"/>
      <c r="AP2218" s="250"/>
      <c r="AQ2218" s="250"/>
      <c r="AR2218" s="15"/>
      <c r="AS2218" s="9"/>
      <c r="AT2218" s="9" t="str">
        <f t="shared" si="3515"/>
        <v/>
      </c>
      <c r="AU2218" s="9"/>
      <c r="AV2218" s="9" t="str">
        <f t="shared" si="3516"/>
        <v/>
      </c>
      <c r="AW2218" s="9"/>
      <c r="AX2218" s="9" t="str">
        <f t="shared" si="3517"/>
        <v/>
      </c>
      <c r="AY2218" s="9"/>
      <c r="AZ2218" s="62"/>
      <c r="BA2218" s="9"/>
      <c r="BB2218" s="9" t="str">
        <f t="shared" si="3518"/>
        <v/>
      </c>
      <c r="BC2218" s="10" t="str">
        <f t="shared" si="3519"/>
        <v/>
      </c>
      <c r="BD2218" s="7"/>
      <c r="BE2218" s="250"/>
      <c r="BF2218" s="15"/>
      <c r="BG2218" s="9"/>
      <c r="BH2218" s="9" t="str">
        <f t="shared" si="3520"/>
        <v/>
      </c>
      <c r="BI2218" s="73"/>
      <c r="BJ2218" s="9" t="str">
        <f t="shared" si="3521"/>
        <v/>
      </c>
      <c r="BK2218" s="9"/>
      <c r="BL2218" s="9" t="str">
        <f t="shared" si="3522"/>
        <v/>
      </c>
      <c r="BM2218" s="9"/>
      <c r="BN2218" s="9"/>
      <c r="BO2218" s="9" t="str">
        <f t="shared" si="3523"/>
        <v/>
      </c>
      <c r="BP2218" s="10" t="str">
        <f t="shared" si="3524"/>
        <v/>
      </c>
      <c r="BQ2218" s="7"/>
      <c r="BS2218" s="250"/>
      <c r="BT2218" s="15"/>
      <c r="BU2218" s="9"/>
      <c r="BV2218" s="9" t="str">
        <f t="shared" si="3525"/>
        <v/>
      </c>
      <c r="BW2218" s="9"/>
      <c r="BX2218" s="9" t="str">
        <f t="shared" si="3526"/>
        <v/>
      </c>
      <c r="BY2218" s="9"/>
      <c r="BZ2218" s="9" t="str">
        <f t="shared" si="3527"/>
        <v/>
      </c>
      <c r="CA2218" s="9"/>
      <c r="CB2218" s="9"/>
      <c r="CC2218" s="9"/>
      <c r="CD2218" s="9" t="str">
        <f t="shared" si="3528"/>
        <v/>
      </c>
      <c r="CE2218" s="10" t="str">
        <f t="shared" si="3529"/>
        <v/>
      </c>
      <c r="CF2218" s="7"/>
      <c r="CH2218" s="15"/>
      <c r="CI2218" s="9"/>
      <c r="CJ2218" s="9" t="str">
        <f t="shared" si="3530"/>
        <v/>
      </c>
      <c r="CK2218" s="9"/>
      <c r="CL2218" s="9" t="str">
        <f t="shared" si="3531"/>
        <v/>
      </c>
      <c r="CM2218" s="9"/>
      <c r="CN2218" s="9" t="str">
        <f t="shared" si="3532"/>
        <v/>
      </c>
      <c r="CO2218" s="9"/>
      <c r="CP2218" s="9"/>
      <c r="CQ2218" s="9"/>
      <c r="CR2218" s="9" t="str">
        <f t="shared" si="3533"/>
        <v/>
      </c>
      <c r="CS2218" s="10" t="str">
        <f t="shared" si="3534"/>
        <v/>
      </c>
      <c r="CT2218" s="7"/>
      <c r="CU2218" s="250"/>
      <c r="CV2218" s="250"/>
      <c r="CW2218" s="250"/>
      <c r="CX2218" s="250"/>
      <c r="CY2218" s="13"/>
      <c r="CZ2218" s="250"/>
      <c r="DI2218" s="250"/>
    </row>
    <row r="2219" spans="1:113" ht="15" customHeight="1">
      <c r="A2219" s="250"/>
      <c r="B2219" s="250"/>
      <c r="C2219" s="250"/>
      <c r="D2219" s="13"/>
      <c r="E2219" s="250"/>
      <c r="F2219" s="250"/>
      <c r="H2219" s="14"/>
      <c r="I2219" s="250"/>
      <c r="J2219" s="33"/>
      <c r="K2219" s="250"/>
      <c r="L2219" s="250"/>
      <c r="M2219" s="250"/>
      <c r="N2219" s="250"/>
      <c r="O2219" s="250"/>
      <c r="P2219" s="250"/>
      <c r="Q2219" s="250"/>
      <c r="R2219" s="13"/>
      <c r="S2219" s="250"/>
      <c r="T2219" s="250"/>
      <c r="V2219" s="14"/>
      <c r="W2219" s="250"/>
      <c r="X2219" s="33"/>
      <c r="Y2219" s="250"/>
      <c r="Z2219" s="250"/>
      <c r="AA2219" s="250"/>
      <c r="AC2219" s="277"/>
      <c r="AD2219" s="250"/>
      <c r="AE2219" s="250"/>
      <c r="AF2219" s="13"/>
      <c r="AG2219" s="250"/>
      <c r="AH2219" s="250"/>
      <c r="AJ2219" s="14"/>
      <c r="AK2219" s="250"/>
      <c r="AL2219" s="33"/>
      <c r="AM2219" s="250"/>
      <c r="AN2219" s="250"/>
      <c r="AO2219" s="250"/>
      <c r="AP2219" s="250"/>
      <c r="AQ2219" s="250"/>
      <c r="AR2219" s="15"/>
      <c r="AS2219" s="9"/>
      <c r="AT2219" s="9" t="str">
        <f t="shared" si="3515"/>
        <v/>
      </c>
      <c r="AU2219" s="9"/>
      <c r="AV2219" s="9" t="str">
        <f t="shared" si="3516"/>
        <v/>
      </c>
      <c r="AW2219" s="9"/>
      <c r="AX2219" s="9" t="str">
        <f t="shared" si="3517"/>
        <v/>
      </c>
      <c r="AY2219" s="9"/>
      <c r="AZ2219" s="62"/>
      <c r="BA2219" s="9"/>
      <c r="BB2219" s="9" t="str">
        <f t="shared" si="3518"/>
        <v/>
      </c>
      <c r="BC2219" s="10" t="str">
        <f t="shared" si="3519"/>
        <v/>
      </c>
      <c r="BD2219" s="7"/>
      <c r="BE2219" s="250"/>
      <c r="BF2219" s="15"/>
      <c r="BG2219" s="9"/>
      <c r="BH2219" s="9" t="str">
        <f t="shared" si="3520"/>
        <v/>
      </c>
      <c r="BI2219" s="73"/>
      <c r="BJ2219" s="9" t="str">
        <f t="shared" si="3521"/>
        <v/>
      </c>
      <c r="BK2219" s="9"/>
      <c r="BL2219" s="9" t="str">
        <f t="shared" si="3522"/>
        <v/>
      </c>
      <c r="BM2219" s="9"/>
      <c r="BN2219" s="9"/>
      <c r="BO2219" s="9" t="str">
        <f t="shared" si="3523"/>
        <v/>
      </c>
      <c r="BP2219" s="10" t="str">
        <f t="shared" si="3524"/>
        <v/>
      </c>
      <c r="BQ2219" s="7"/>
      <c r="BS2219" s="250"/>
      <c r="BT2219" s="15"/>
      <c r="BU2219" s="9"/>
      <c r="BV2219" s="9" t="str">
        <f t="shared" si="3525"/>
        <v/>
      </c>
      <c r="BW2219" s="9"/>
      <c r="BX2219" s="9" t="str">
        <f t="shared" si="3526"/>
        <v/>
      </c>
      <c r="BY2219" s="9"/>
      <c r="BZ2219" s="9" t="str">
        <f t="shared" si="3527"/>
        <v/>
      </c>
      <c r="CA2219" s="9"/>
      <c r="CB2219" s="9"/>
      <c r="CC2219" s="9"/>
      <c r="CD2219" s="9" t="str">
        <f t="shared" si="3528"/>
        <v/>
      </c>
      <c r="CE2219" s="10" t="str">
        <f t="shared" si="3529"/>
        <v/>
      </c>
      <c r="CF2219" s="7"/>
      <c r="CH2219" s="15"/>
      <c r="CI2219" s="9"/>
      <c r="CJ2219" s="9" t="str">
        <f t="shared" si="3530"/>
        <v/>
      </c>
      <c r="CK2219" s="9"/>
      <c r="CL2219" s="9" t="str">
        <f t="shared" si="3531"/>
        <v/>
      </c>
      <c r="CM2219" s="9"/>
      <c r="CN2219" s="9" t="str">
        <f t="shared" si="3532"/>
        <v/>
      </c>
      <c r="CO2219" s="9"/>
      <c r="CP2219" s="9"/>
      <c r="CQ2219" s="9"/>
      <c r="CR2219" s="9" t="str">
        <f t="shared" si="3533"/>
        <v/>
      </c>
      <c r="CS2219" s="10" t="str">
        <f t="shared" si="3534"/>
        <v/>
      </c>
      <c r="CT2219" s="7"/>
      <c r="CU2219" s="250"/>
      <c r="CV2219" s="250"/>
      <c r="CW2219" s="250"/>
      <c r="CX2219" s="250"/>
      <c r="CY2219" s="13"/>
      <c r="CZ2219" s="250"/>
      <c r="DI2219" s="250"/>
    </row>
    <row r="2220" spans="1:113" ht="15" customHeight="1">
      <c r="A2220" s="250"/>
      <c r="B2220" s="250"/>
      <c r="C2220" s="250"/>
      <c r="D2220" s="13"/>
      <c r="E2220" s="250"/>
      <c r="F2220" s="250"/>
      <c r="H2220" s="14"/>
      <c r="I2220" s="250"/>
      <c r="J2220" s="33"/>
      <c r="K2220" s="250"/>
      <c r="L2220" s="250"/>
      <c r="M2220" s="250"/>
      <c r="N2220" s="250"/>
      <c r="O2220" s="250"/>
      <c r="P2220" s="250"/>
      <c r="Q2220" s="250"/>
      <c r="R2220" s="13"/>
      <c r="S2220" s="250"/>
      <c r="T2220" s="250"/>
      <c r="V2220" s="14"/>
      <c r="W2220" s="250"/>
      <c r="X2220" s="33"/>
      <c r="Y2220" s="250"/>
      <c r="Z2220" s="250"/>
      <c r="AA2220" s="250"/>
      <c r="AC2220" s="277"/>
      <c r="AD2220" s="250"/>
      <c r="AE2220" s="250"/>
      <c r="AF2220" s="13"/>
      <c r="AG2220" s="250"/>
      <c r="AH2220" s="250"/>
      <c r="AJ2220" s="14"/>
      <c r="AK2220" s="250"/>
      <c r="AL2220" s="33"/>
      <c r="AM2220" s="250"/>
      <c r="AN2220" s="250"/>
      <c r="AO2220" s="250"/>
      <c r="AP2220" s="250"/>
      <c r="AQ2220" s="250"/>
      <c r="AR2220" s="15"/>
      <c r="AS2220" s="9"/>
      <c r="AT2220" s="9" t="str">
        <f t="shared" si="3515"/>
        <v/>
      </c>
      <c r="AU2220" s="9"/>
      <c r="AV2220" s="9" t="str">
        <f t="shared" si="3516"/>
        <v/>
      </c>
      <c r="AW2220" s="9"/>
      <c r="AX2220" s="9" t="str">
        <f t="shared" si="3517"/>
        <v/>
      </c>
      <c r="AY2220" s="9"/>
      <c r="AZ2220" s="62"/>
      <c r="BA2220" s="9"/>
      <c r="BB2220" s="9" t="str">
        <f t="shared" si="3518"/>
        <v/>
      </c>
      <c r="BC2220" s="10" t="str">
        <f t="shared" si="3519"/>
        <v/>
      </c>
      <c r="BD2220" s="7"/>
      <c r="BE2220" s="250"/>
      <c r="BF2220" s="15"/>
      <c r="BG2220" s="9"/>
      <c r="BH2220" s="9" t="str">
        <f t="shared" si="3520"/>
        <v/>
      </c>
      <c r="BI2220" s="73"/>
      <c r="BJ2220" s="9" t="str">
        <f t="shared" si="3521"/>
        <v/>
      </c>
      <c r="BK2220" s="9"/>
      <c r="BL2220" s="9" t="str">
        <f t="shared" si="3522"/>
        <v/>
      </c>
      <c r="BM2220" s="9"/>
      <c r="BN2220" s="9"/>
      <c r="BO2220" s="9" t="str">
        <f t="shared" si="3523"/>
        <v/>
      </c>
      <c r="BP2220" s="10" t="str">
        <f t="shared" si="3524"/>
        <v/>
      </c>
      <c r="BQ2220" s="7"/>
      <c r="BS2220" s="250"/>
      <c r="BT2220" s="15"/>
      <c r="BU2220" s="9"/>
      <c r="BV2220" s="9" t="str">
        <f t="shared" si="3525"/>
        <v/>
      </c>
      <c r="BW2220" s="9"/>
      <c r="BX2220" s="9" t="str">
        <f t="shared" si="3526"/>
        <v/>
      </c>
      <c r="BY2220" s="9"/>
      <c r="BZ2220" s="9" t="str">
        <f t="shared" si="3527"/>
        <v/>
      </c>
      <c r="CA2220" s="9"/>
      <c r="CB2220" s="9"/>
      <c r="CC2220" s="9"/>
      <c r="CD2220" s="9" t="str">
        <f t="shared" si="3528"/>
        <v/>
      </c>
      <c r="CE2220" s="10" t="str">
        <f t="shared" si="3529"/>
        <v/>
      </c>
      <c r="CF2220" s="7"/>
      <c r="CH2220" s="15"/>
      <c r="CI2220" s="9"/>
      <c r="CJ2220" s="9" t="str">
        <f t="shared" si="3530"/>
        <v/>
      </c>
      <c r="CK2220" s="9"/>
      <c r="CL2220" s="9" t="str">
        <f t="shared" si="3531"/>
        <v/>
      </c>
      <c r="CM2220" s="9"/>
      <c r="CN2220" s="9" t="str">
        <f t="shared" si="3532"/>
        <v/>
      </c>
      <c r="CO2220" s="9"/>
      <c r="CP2220" s="9"/>
      <c r="CQ2220" s="9"/>
      <c r="CR2220" s="9" t="str">
        <f t="shared" si="3533"/>
        <v/>
      </c>
      <c r="CS2220" s="10" t="str">
        <f t="shared" si="3534"/>
        <v/>
      </c>
      <c r="CT2220" s="7"/>
      <c r="CU2220" s="250"/>
      <c r="CV2220" s="250"/>
      <c r="CW2220" s="250"/>
      <c r="CX2220" s="250"/>
      <c r="CY2220" s="13"/>
      <c r="CZ2220" s="250"/>
      <c r="DI2220" s="250"/>
    </row>
    <row r="2221" spans="1:113" ht="15" customHeight="1">
      <c r="A2221" s="250"/>
      <c r="B2221" s="250"/>
      <c r="C2221" s="250"/>
      <c r="D2221" s="13"/>
      <c r="E2221" s="250"/>
      <c r="F2221" s="250"/>
      <c r="H2221" s="14"/>
      <c r="I2221" s="250"/>
      <c r="J2221" s="33"/>
      <c r="K2221" s="250"/>
      <c r="L2221" s="250"/>
      <c r="M2221" s="250"/>
      <c r="N2221" s="250"/>
      <c r="O2221" s="250"/>
      <c r="P2221" s="250"/>
      <c r="Q2221" s="250"/>
      <c r="R2221" s="13"/>
      <c r="S2221" s="250"/>
      <c r="T2221" s="250"/>
      <c r="V2221" s="14"/>
      <c r="W2221" s="250"/>
      <c r="X2221" s="33"/>
      <c r="Y2221" s="250"/>
      <c r="Z2221" s="250"/>
      <c r="AA2221" s="250"/>
      <c r="AC2221" s="277"/>
      <c r="AD2221" s="250"/>
      <c r="AE2221" s="250"/>
      <c r="AF2221" s="13"/>
      <c r="AG2221" s="250"/>
      <c r="AH2221" s="250"/>
      <c r="AJ2221" s="14"/>
      <c r="AK2221" s="250"/>
      <c r="AL2221" s="33"/>
      <c r="AM2221" s="250"/>
      <c r="AN2221" s="250"/>
      <c r="AO2221" s="250"/>
      <c r="AP2221" s="250"/>
      <c r="AQ2221" s="250"/>
      <c r="AR2221" s="15"/>
      <c r="AS2221" s="9"/>
      <c r="AT2221" s="9" t="str">
        <f t="shared" si="3515"/>
        <v/>
      </c>
      <c r="AU2221" s="9"/>
      <c r="AV2221" s="9" t="str">
        <f t="shared" si="3516"/>
        <v/>
      </c>
      <c r="AW2221" s="9"/>
      <c r="AX2221" s="9" t="str">
        <f t="shared" si="3517"/>
        <v/>
      </c>
      <c r="AY2221" s="9"/>
      <c r="AZ2221" s="62"/>
      <c r="BA2221" s="9"/>
      <c r="BB2221" s="9" t="str">
        <f t="shared" si="3518"/>
        <v/>
      </c>
      <c r="BC2221" s="10" t="str">
        <f t="shared" si="3519"/>
        <v/>
      </c>
      <c r="BD2221" s="7"/>
      <c r="BE2221" s="250"/>
      <c r="BF2221" s="15"/>
      <c r="BG2221" s="9"/>
      <c r="BH2221" s="9" t="str">
        <f t="shared" si="3520"/>
        <v/>
      </c>
      <c r="BI2221" s="73"/>
      <c r="BJ2221" s="9" t="str">
        <f t="shared" si="3521"/>
        <v/>
      </c>
      <c r="BK2221" s="9"/>
      <c r="BL2221" s="9" t="str">
        <f t="shared" si="3522"/>
        <v/>
      </c>
      <c r="BM2221" s="9"/>
      <c r="BN2221" s="9"/>
      <c r="BO2221" s="9" t="str">
        <f t="shared" si="3523"/>
        <v/>
      </c>
      <c r="BP2221" s="10" t="str">
        <f t="shared" si="3524"/>
        <v/>
      </c>
      <c r="BQ2221" s="7"/>
      <c r="BS2221" s="250"/>
      <c r="BT2221" s="15"/>
      <c r="BU2221" s="9"/>
      <c r="BV2221" s="9" t="str">
        <f t="shared" si="3525"/>
        <v/>
      </c>
      <c r="BW2221" s="9"/>
      <c r="BX2221" s="9" t="str">
        <f t="shared" si="3526"/>
        <v/>
      </c>
      <c r="BY2221" s="9"/>
      <c r="BZ2221" s="9" t="str">
        <f t="shared" si="3527"/>
        <v/>
      </c>
      <c r="CA2221" s="9"/>
      <c r="CB2221" s="9"/>
      <c r="CC2221" s="9"/>
      <c r="CD2221" s="9" t="str">
        <f t="shared" si="3528"/>
        <v/>
      </c>
      <c r="CE2221" s="10" t="str">
        <f t="shared" si="3529"/>
        <v/>
      </c>
      <c r="CF2221" s="7"/>
      <c r="CH2221" s="15"/>
      <c r="CI2221" s="9"/>
      <c r="CJ2221" s="9" t="str">
        <f t="shared" si="3530"/>
        <v/>
      </c>
      <c r="CK2221" s="9"/>
      <c r="CL2221" s="9" t="str">
        <f t="shared" si="3531"/>
        <v/>
      </c>
      <c r="CM2221" s="9"/>
      <c r="CN2221" s="9" t="str">
        <f t="shared" si="3532"/>
        <v/>
      </c>
      <c r="CO2221" s="9"/>
      <c r="CP2221" s="9"/>
      <c r="CQ2221" s="9"/>
      <c r="CR2221" s="9" t="str">
        <f t="shared" si="3533"/>
        <v/>
      </c>
      <c r="CS2221" s="10" t="str">
        <f t="shared" si="3534"/>
        <v/>
      </c>
      <c r="CT2221" s="7"/>
      <c r="CU2221" s="250"/>
      <c r="CV2221" s="250"/>
      <c r="CW2221" s="250"/>
      <c r="CX2221" s="250"/>
      <c r="CY2221" s="13"/>
      <c r="CZ2221" s="250"/>
      <c r="DI2221" s="250"/>
    </row>
    <row r="2222" spans="1:113" ht="15" customHeight="1">
      <c r="A2222" s="250"/>
      <c r="B2222" s="250"/>
      <c r="C2222" s="250"/>
      <c r="D2222" s="13"/>
      <c r="E2222" s="250"/>
      <c r="F2222" s="250"/>
      <c r="H2222" s="14"/>
      <c r="I2222" s="250"/>
      <c r="J2222" s="33"/>
      <c r="K2222" s="250"/>
      <c r="L2222" s="250"/>
      <c r="M2222" s="250"/>
      <c r="N2222" s="250"/>
      <c r="O2222" s="250"/>
      <c r="P2222" s="250"/>
      <c r="Q2222" s="250"/>
      <c r="R2222" s="13"/>
      <c r="S2222" s="250"/>
      <c r="T2222" s="250"/>
      <c r="V2222" s="14"/>
      <c r="W2222" s="250"/>
      <c r="X2222" s="33"/>
      <c r="Y2222" s="250"/>
      <c r="Z2222" s="250"/>
      <c r="AA2222" s="250"/>
      <c r="AC2222" s="277"/>
      <c r="AD2222" s="250"/>
      <c r="AE2222" s="250"/>
      <c r="AF2222" s="13"/>
      <c r="AG2222" s="250"/>
      <c r="AH2222" s="250"/>
      <c r="AJ2222" s="14"/>
      <c r="AK2222" s="250"/>
      <c r="AL2222" s="33"/>
      <c r="AM2222" s="250"/>
      <c r="AN2222" s="250"/>
      <c r="AO2222" s="250"/>
      <c r="AP2222" s="250"/>
      <c r="AQ2222" s="250"/>
      <c r="AR2222" s="15"/>
      <c r="AS2222" s="9"/>
      <c r="AT2222" s="9" t="str">
        <f t="shared" si="3515"/>
        <v/>
      </c>
      <c r="AU2222" s="9"/>
      <c r="AV2222" s="9" t="str">
        <f t="shared" si="3516"/>
        <v/>
      </c>
      <c r="AW2222" s="9"/>
      <c r="AX2222" s="9" t="str">
        <f t="shared" si="3517"/>
        <v/>
      </c>
      <c r="AY2222" s="9"/>
      <c r="AZ2222" s="62"/>
      <c r="BA2222" s="9"/>
      <c r="BB2222" s="9" t="str">
        <f t="shared" si="3518"/>
        <v/>
      </c>
      <c r="BC2222" s="10" t="str">
        <f t="shared" si="3519"/>
        <v/>
      </c>
      <c r="BD2222" s="7"/>
      <c r="BE2222" s="250"/>
      <c r="BF2222" s="15"/>
      <c r="BG2222" s="9"/>
      <c r="BH2222" s="9" t="str">
        <f t="shared" si="3520"/>
        <v/>
      </c>
      <c r="BI2222" s="73"/>
      <c r="BJ2222" s="9" t="str">
        <f t="shared" si="3521"/>
        <v/>
      </c>
      <c r="BK2222" s="9"/>
      <c r="BL2222" s="9" t="str">
        <f t="shared" si="3522"/>
        <v/>
      </c>
      <c r="BM2222" s="9"/>
      <c r="BN2222" s="9"/>
      <c r="BO2222" s="9" t="str">
        <f t="shared" si="3523"/>
        <v/>
      </c>
      <c r="BP2222" s="10" t="str">
        <f t="shared" si="3524"/>
        <v/>
      </c>
      <c r="BQ2222" s="7"/>
      <c r="BS2222" s="250"/>
      <c r="BT2222" s="15"/>
      <c r="BU2222" s="9"/>
      <c r="BV2222" s="9" t="str">
        <f t="shared" si="3525"/>
        <v/>
      </c>
      <c r="BW2222" s="9"/>
      <c r="BX2222" s="9" t="str">
        <f t="shared" si="3526"/>
        <v/>
      </c>
      <c r="BY2222" s="9"/>
      <c r="BZ2222" s="9" t="str">
        <f t="shared" si="3527"/>
        <v/>
      </c>
      <c r="CA2222" s="9"/>
      <c r="CB2222" s="9"/>
      <c r="CC2222" s="9"/>
      <c r="CD2222" s="9" t="str">
        <f t="shared" si="3528"/>
        <v/>
      </c>
      <c r="CE2222" s="10" t="str">
        <f t="shared" si="3529"/>
        <v/>
      </c>
      <c r="CF2222" s="7"/>
      <c r="CH2222" s="15"/>
      <c r="CI2222" s="9"/>
      <c r="CJ2222" s="9" t="str">
        <f t="shared" si="3530"/>
        <v/>
      </c>
      <c r="CK2222" s="9"/>
      <c r="CL2222" s="9" t="str">
        <f t="shared" si="3531"/>
        <v/>
      </c>
      <c r="CM2222" s="9"/>
      <c r="CN2222" s="9" t="str">
        <f t="shared" si="3532"/>
        <v/>
      </c>
      <c r="CO2222" s="9"/>
      <c r="CP2222" s="9"/>
      <c r="CQ2222" s="9"/>
      <c r="CR2222" s="9" t="str">
        <f t="shared" si="3533"/>
        <v/>
      </c>
      <c r="CS2222" s="10" t="str">
        <f t="shared" si="3534"/>
        <v/>
      </c>
      <c r="CT2222" s="7"/>
      <c r="CU2222" s="250"/>
      <c r="CV2222" s="250"/>
      <c r="CW2222" s="250"/>
      <c r="CX2222" s="250"/>
      <c r="CY2222" s="13"/>
      <c r="CZ2222" s="250"/>
      <c r="DI2222" s="250"/>
    </row>
    <row r="2223" spans="1:113" ht="15" customHeight="1">
      <c r="A2223" s="250"/>
      <c r="B2223" s="250"/>
      <c r="C2223" s="250"/>
      <c r="D2223" s="13"/>
      <c r="E2223" s="250"/>
      <c r="F2223" s="250"/>
      <c r="H2223" s="14"/>
      <c r="I2223" s="250"/>
      <c r="J2223" s="33"/>
      <c r="K2223" s="250"/>
      <c r="L2223" s="250"/>
      <c r="M2223" s="250"/>
      <c r="N2223" s="250"/>
      <c r="O2223" s="250"/>
      <c r="P2223" s="250"/>
      <c r="Q2223" s="250"/>
      <c r="R2223" s="13"/>
      <c r="S2223" s="250"/>
      <c r="T2223" s="250"/>
      <c r="V2223" s="14"/>
      <c r="W2223" s="250"/>
      <c r="X2223" s="33"/>
      <c r="Y2223" s="250"/>
      <c r="Z2223" s="250"/>
      <c r="AA2223" s="250"/>
      <c r="AC2223" s="277"/>
      <c r="AD2223" s="250"/>
      <c r="AE2223" s="250"/>
      <c r="AF2223" s="13"/>
      <c r="AG2223" s="250"/>
      <c r="AH2223" s="250"/>
      <c r="AJ2223" s="14"/>
      <c r="AK2223" s="250"/>
      <c r="AL2223" s="33"/>
      <c r="AM2223" s="250"/>
      <c r="AN2223" s="250"/>
      <c r="AO2223" s="250"/>
      <c r="AP2223" s="250"/>
      <c r="AQ2223" s="250"/>
      <c r="AR2223" s="15"/>
      <c r="AS2223" s="9"/>
      <c r="AT2223" s="9" t="str">
        <f>IF(AS2223="","",AS2223-#REF!)</f>
        <v/>
      </c>
      <c r="AU2223" s="9"/>
      <c r="AV2223" s="9" t="str">
        <f>IF(AU2223="","",AU2223-#REF!)</f>
        <v/>
      </c>
      <c r="AW2223" s="9"/>
      <c r="AX2223" s="9" t="str">
        <f>IF(AW2223="","",#REF!+#REF!-AW2223)</f>
        <v/>
      </c>
      <c r="AY2223" s="9"/>
      <c r="AZ2223" s="62"/>
      <c r="BA2223" s="9"/>
      <c r="BB2223" s="9" t="str">
        <f t="shared" si="3518"/>
        <v/>
      </c>
      <c r="BC2223" s="10" t="str">
        <f t="shared" si="3519"/>
        <v/>
      </c>
      <c r="BD2223" s="7"/>
      <c r="BE2223" s="250"/>
      <c r="BF2223" s="15"/>
      <c r="BG2223" s="9"/>
      <c r="BH2223" s="9" t="str">
        <f>IF(BG2223="","",BG2223-#REF!)</f>
        <v/>
      </c>
      <c r="BI2223" s="73"/>
      <c r="BJ2223" s="9" t="str">
        <f>IF(BI2223="","",BI2223-#REF!)</f>
        <v/>
      </c>
      <c r="BK2223" s="9"/>
      <c r="BL2223" s="9" t="str">
        <f>IF(BK2223="","",#REF!+#REF!-BK2223)</f>
        <v/>
      </c>
      <c r="BM2223" s="9"/>
      <c r="BN2223" s="9"/>
      <c r="BO2223" s="9" t="str">
        <f t="shared" si="3523"/>
        <v/>
      </c>
      <c r="BP2223" s="10" t="str">
        <f t="shared" si="3524"/>
        <v/>
      </c>
      <c r="BQ2223" s="7"/>
      <c r="BS2223" s="250"/>
      <c r="BT2223" s="15"/>
      <c r="BU2223" s="9"/>
      <c r="BV2223" s="9" t="str">
        <f>IF(BU2223="","",BU2223-#REF!)</f>
        <v/>
      </c>
      <c r="BW2223" s="9"/>
      <c r="BX2223" s="9" t="str">
        <f>IF(BW2223="","",BW2223-#REF!)</f>
        <v/>
      </c>
      <c r="BY2223" s="9"/>
      <c r="BZ2223" s="9" t="str">
        <f>IF(BY2223="","",#REF!+#REF!-BY2223)</f>
        <v/>
      </c>
      <c r="CA2223" s="9"/>
      <c r="CB2223" s="9"/>
      <c r="CC2223" s="9"/>
      <c r="CD2223" s="9" t="str">
        <f t="shared" si="3528"/>
        <v/>
      </c>
      <c r="CE2223" s="10" t="str">
        <f t="shared" si="3529"/>
        <v/>
      </c>
      <c r="CF2223" s="7"/>
      <c r="CH2223" s="15"/>
      <c r="CI2223" s="9"/>
      <c r="CJ2223" s="9" t="str">
        <f>IF(CI2223="","",CI2223-#REF!)</f>
        <v/>
      </c>
      <c r="CK2223" s="9"/>
      <c r="CL2223" s="9" t="str">
        <f>IF(CK2223="","",CK2223-#REF!)</f>
        <v/>
      </c>
      <c r="CM2223" s="9"/>
      <c r="CN2223" s="9" t="str">
        <f>IF(CM2223="","",#REF!+#REF!-CM2223)</f>
        <v/>
      </c>
      <c r="CO2223" s="9"/>
      <c r="CP2223" s="9"/>
      <c r="CQ2223" s="9"/>
      <c r="CR2223" s="9" t="str">
        <f t="shared" si="3533"/>
        <v/>
      </c>
      <c r="CS2223" s="10" t="str">
        <f t="shared" si="3534"/>
        <v/>
      </c>
      <c r="CT2223" s="7"/>
      <c r="CU2223" s="250"/>
      <c r="CV2223" s="250"/>
      <c r="CW2223" s="250"/>
      <c r="CX2223" s="250"/>
      <c r="CY2223" s="13"/>
      <c r="CZ2223" s="250"/>
      <c r="DI2223" s="250"/>
    </row>
    <row r="2224" spans="1:113" ht="15" customHeight="1">
      <c r="A2224" s="250"/>
      <c r="B2224" s="250"/>
      <c r="C2224" s="250"/>
      <c r="D2224" s="13"/>
      <c r="E2224" s="250"/>
      <c r="F2224" s="250"/>
      <c r="H2224" s="14"/>
      <c r="I2224" s="250"/>
      <c r="J2224" s="33"/>
      <c r="K2224" s="250"/>
      <c r="L2224" s="250"/>
      <c r="M2224" s="250"/>
      <c r="N2224" s="250"/>
      <c r="O2224" s="250"/>
      <c r="P2224" s="250"/>
      <c r="Q2224" s="250"/>
      <c r="R2224" s="13"/>
      <c r="S2224" s="250"/>
      <c r="T2224" s="250"/>
      <c r="V2224" s="14"/>
      <c r="W2224" s="250"/>
      <c r="X2224" s="33"/>
      <c r="Y2224" s="250"/>
      <c r="Z2224" s="250"/>
      <c r="AA2224" s="250"/>
      <c r="AC2224" s="277"/>
      <c r="AD2224" s="250"/>
      <c r="AE2224" s="250"/>
      <c r="AF2224" s="13"/>
      <c r="AG2224" s="250"/>
      <c r="AH2224" s="250"/>
      <c r="AJ2224" s="14"/>
      <c r="AK2224" s="250"/>
      <c r="AL2224" s="33"/>
      <c r="AM2224" s="250"/>
      <c r="AN2224" s="250"/>
      <c r="AO2224" s="250"/>
      <c r="AP2224" s="250"/>
      <c r="AQ2224" s="250"/>
      <c r="AR2224" s="15"/>
      <c r="AS2224" s="9"/>
      <c r="AT2224" s="9" t="str">
        <f t="shared" ref="AT2224:AT2226" si="3535">IF(AS2224="","",AS2224-AS2223)</f>
        <v/>
      </c>
      <c r="AU2224" s="9"/>
      <c r="AV2224" s="9" t="str">
        <f t="shared" ref="AV2224:AV2227" si="3536">IF(AU2224="","",AU2224-AU2223)</f>
        <v/>
      </c>
      <c r="AW2224" s="9"/>
      <c r="AX2224" s="9" t="str">
        <f t="shared" ref="AX2224:AX2227" si="3537">IF(AW2224="","",AW2223+AY2223-AW2224)</f>
        <v/>
      </c>
      <c r="AY2224" s="9"/>
      <c r="AZ2224" s="62"/>
      <c r="BA2224" s="9"/>
      <c r="BB2224" s="9" t="str">
        <f t="shared" si="3518"/>
        <v/>
      </c>
      <c r="BC2224" s="10" t="str">
        <f t="shared" si="3519"/>
        <v/>
      </c>
      <c r="BD2224" s="7"/>
      <c r="BE2224" s="250"/>
      <c r="BF2224" s="15"/>
      <c r="BG2224" s="9"/>
      <c r="BH2224" s="9" t="str">
        <f t="shared" ref="BH2224:BH2226" si="3538">IF(BG2224="","",BG2224-BG2223)</f>
        <v/>
      </c>
      <c r="BI2224" s="73"/>
      <c r="BJ2224" s="9" t="str">
        <f t="shared" ref="BJ2224:BJ2227" si="3539">IF(BI2224="","",BI2224-BI2223)</f>
        <v/>
      </c>
      <c r="BK2224" s="9"/>
      <c r="BL2224" s="9" t="str">
        <f t="shared" ref="BL2224:BL2227" si="3540">IF(BK2224="","",BK2223+BM2223-BK2224)</f>
        <v/>
      </c>
      <c r="BM2224" s="9"/>
      <c r="BN2224" s="9"/>
      <c r="BO2224" s="9" t="str">
        <f t="shared" si="3523"/>
        <v/>
      </c>
      <c r="BP2224" s="10" t="str">
        <f t="shared" si="3524"/>
        <v/>
      </c>
      <c r="BQ2224" s="7"/>
      <c r="BS2224" s="250"/>
      <c r="BT2224" s="15"/>
      <c r="BU2224" s="9"/>
      <c r="BV2224" s="9" t="str">
        <f t="shared" ref="BV2224:BV2226" si="3541">IF(BU2224="","",BU2224-BU2223)</f>
        <v/>
      </c>
      <c r="BW2224" s="9"/>
      <c r="BX2224" s="9" t="str">
        <f t="shared" ref="BX2224:BX2227" si="3542">IF(BW2224="","",BW2224-BW2223)</f>
        <v/>
      </c>
      <c r="BY2224" s="9"/>
      <c r="BZ2224" s="9" t="str">
        <f t="shared" ref="BZ2224:BZ2227" si="3543">IF(BY2224="","",BY2223+CA2223-BY2224)</f>
        <v/>
      </c>
      <c r="CA2224" s="9"/>
      <c r="CB2224" s="9"/>
      <c r="CC2224" s="9"/>
      <c r="CD2224" s="9" t="str">
        <f t="shared" si="3528"/>
        <v/>
      </c>
      <c r="CE2224" s="10" t="str">
        <f t="shared" si="3529"/>
        <v/>
      </c>
      <c r="CF2224" s="7"/>
      <c r="CH2224" s="15"/>
      <c r="CI2224" s="9"/>
      <c r="CJ2224" s="9" t="str">
        <f>IF(CI2224="","",CI2224-CI2223)</f>
        <v/>
      </c>
      <c r="CK2224" s="9"/>
      <c r="CL2224" s="9" t="str">
        <f>IF(CK2224="","",CK2224-CK2223)</f>
        <v/>
      </c>
      <c r="CM2224" s="9"/>
      <c r="CN2224" s="9" t="str">
        <f>IF(CM2224="","",CM2223+CO2223-CM2224)</f>
        <v/>
      </c>
      <c r="CO2224" s="9"/>
      <c r="CP2224" s="9"/>
      <c r="CQ2224" s="9"/>
      <c r="CR2224" s="9" t="str">
        <f t="shared" si="3533"/>
        <v/>
      </c>
      <c r="CS2224" s="10" t="str">
        <f t="shared" si="3534"/>
        <v/>
      </c>
      <c r="CT2224" s="7"/>
      <c r="CU2224" s="250"/>
      <c r="CV2224" s="250"/>
      <c r="CW2224" s="250"/>
      <c r="CX2224" s="250"/>
      <c r="CY2224" s="13"/>
      <c r="CZ2224" s="250"/>
      <c r="DI2224" s="250"/>
    </row>
    <row r="2225" spans="1:113" ht="15" customHeight="1">
      <c r="A2225" s="250"/>
      <c r="B2225" s="250"/>
      <c r="C2225" s="250"/>
      <c r="D2225" s="13"/>
      <c r="E2225" s="250"/>
      <c r="F2225" s="250"/>
      <c r="H2225" s="14"/>
      <c r="I2225" s="250"/>
      <c r="J2225" s="33"/>
      <c r="K2225" s="250"/>
      <c r="L2225" s="250"/>
      <c r="M2225" s="250"/>
      <c r="N2225" s="250"/>
      <c r="O2225" s="250"/>
      <c r="P2225" s="250"/>
      <c r="Q2225" s="250"/>
      <c r="R2225" s="13"/>
      <c r="S2225" s="250"/>
      <c r="T2225" s="250"/>
      <c r="V2225" s="14"/>
      <c r="W2225" s="250"/>
      <c r="X2225" s="33"/>
      <c r="Y2225" s="250"/>
      <c r="Z2225" s="250"/>
      <c r="AA2225" s="250"/>
      <c r="AC2225" s="277"/>
      <c r="AD2225" s="250"/>
      <c r="AE2225" s="250"/>
      <c r="AF2225" s="13"/>
      <c r="AG2225" s="250"/>
      <c r="AH2225" s="250"/>
      <c r="AJ2225" s="14"/>
      <c r="AK2225" s="250"/>
      <c r="AL2225" s="33"/>
      <c r="AM2225" s="250"/>
      <c r="AN2225" s="250"/>
      <c r="AO2225" s="250"/>
      <c r="AP2225" s="250"/>
      <c r="AQ2225" s="250"/>
      <c r="AR2225" s="15"/>
      <c r="AS2225" s="9"/>
      <c r="AT2225" s="9" t="str">
        <f t="shared" si="3535"/>
        <v/>
      </c>
      <c r="AU2225" s="9"/>
      <c r="AV2225" s="9" t="str">
        <f t="shared" si="3536"/>
        <v/>
      </c>
      <c r="AW2225" s="9"/>
      <c r="AX2225" s="9" t="str">
        <f t="shared" si="3537"/>
        <v/>
      </c>
      <c r="AY2225" s="9"/>
      <c r="AZ2225" s="62"/>
      <c r="BA2225" s="9"/>
      <c r="BB2225" s="9" t="str">
        <f t="shared" si="3518"/>
        <v/>
      </c>
      <c r="BC2225" s="10" t="str">
        <f t="shared" si="3519"/>
        <v/>
      </c>
      <c r="BD2225" s="7"/>
      <c r="BE2225" s="250"/>
      <c r="BF2225" s="15"/>
      <c r="BG2225" s="9"/>
      <c r="BH2225" s="9" t="str">
        <f t="shared" si="3538"/>
        <v/>
      </c>
      <c r="BI2225" s="73"/>
      <c r="BJ2225" s="9" t="str">
        <f t="shared" si="3539"/>
        <v/>
      </c>
      <c r="BK2225" s="9"/>
      <c r="BL2225" s="9" t="str">
        <f t="shared" si="3540"/>
        <v/>
      </c>
      <c r="BM2225" s="9"/>
      <c r="BN2225" s="9"/>
      <c r="BO2225" s="9" t="str">
        <f t="shared" si="3523"/>
        <v/>
      </c>
      <c r="BP2225" s="10" t="str">
        <f t="shared" si="3524"/>
        <v/>
      </c>
      <c r="BQ2225" s="7"/>
      <c r="BS2225" s="250"/>
      <c r="BT2225" s="15"/>
      <c r="BU2225" s="9"/>
      <c r="BV2225" s="9" t="str">
        <f t="shared" si="3541"/>
        <v/>
      </c>
      <c r="BW2225" s="9"/>
      <c r="BX2225" s="9" t="str">
        <f t="shared" si="3542"/>
        <v/>
      </c>
      <c r="BY2225" s="9"/>
      <c r="BZ2225" s="9" t="str">
        <f t="shared" si="3543"/>
        <v/>
      </c>
      <c r="CA2225" s="9"/>
      <c r="CB2225" s="9"/>
      <c r="CC2225" s="9"/>
      <c r="CD2225" s="9" t="str">
        <f t="shared" si="3528"/>
        <v/>
      </c>
      <c r="CE2225" s="10" t="str">
        <f t="shared" si="3529"/>
        <v/>
      </c>
      <c r="CF2225" s="7"/>
      <c r="CH2225" s="15"/>
      <c r="CI2225" s="9"/>
      <c r="CJ2225" s="9" t="str">
        <f>IF(CI2225="","",CI2225-CI2224)</f>
        <v/>
      </c>
      <c r="CK2225" s="9"/>
      <c r="CL2225" s="9" t="str">
        <f>IF(CK2225="","",CK2225-CK2224)</f>
        <v/>
      </c>
      <c r="CM2225" s="9"/>
      <c r="CN2225" s="9" t="str">
        <f>IF(CM2225="","",CM2224+CO2224-CM2225)</f>
        <v/>
      </c>
      <c r="CO2225" s="9"/>
      <c r="CP2225" s="9"/>
      <c r="CQ2225" s="9"/>
      <c r="CR2225" s="9" t="str">
        <f t="shared" si="3533"/>
        <v/>
      </c>
      <c r="CS2225" s="10" t="str">
        <f t="shared" si="3534"/>
        <v/>
      </c>
      <c r="CT2225" s="7"/>
      <c r="CU2225" s="250"/>
      <c r="CV2225" s="250"/>
      <c r="CW2225" s="250"/>
      <c r="CX2225" s="250"/>
      <c r="CY2225" s="13"/>
      <c r="CZ2225" s="250"/>
      <c r="DI2225" s="250"/>
    </row>
    <row r="2226" spans="1:113" ht="15" customHeight="1">
      <c r="A2226" s="250"/>
      <c r="B2226" s="250"/>
      <c r="C2226" s="250"/>
      <c r="D2226" s="13"/>
      <c r="E2226" s="250"/>
      <c r="F2226" s="250"/>
      <c r="H2226" s="14"/>
      <c r="I2226" s="250"/>
      <c r="J2226" s="33"/>
      <c r="K2226" s="250"/>
      <c r="L2226" s="250"/>
      <c r="M2226" s="250"/>
      <c r="N2226" s="250"/>
      <c r="O2226" s="250"/>
      <c r="P2226" s="250"/>
      <c r="Q2226" s="250"/>
      <c r="R2226" s="13"/>
      <c r="S2226" s="250"/>
      <c r="T2226" s="250"/>
      <c r="V2226" s="14"/>
      <c r="W2226" s="250"/>
      <c r="X2226" s="33"/>
      <c r="Y2226" s="250"/>
      <c r="Z2226" s="250"/>
      <c r="AA2226" s="250"/>
      <c r="AC2226" s="277"/>
      <c r="AD2226" s="250"/>
      <c r="AE2226" s="250"/>
      <c r="AF2226" s="13"/>
      <c r="AG2226" s="250"/>
      <c r="AH2226" s="250"/>
      <c r="AJ2226" s="14"/>
      <c r="AK2226" s="250"/>
      <c r="AL2226" s="33"/>
      <c r="AM2226" s="250"/>
      <c r="AN2226" s="250"/>
      <c r="AO2226" s="250"/>
      <c r="AP2226" s="250"/>
      <c r="AQ2226" s="250"/>
      <c r="AR2226" s="15"/>
      <c r="AS2226" s="9"/>
      <c r="AT2226" s="9" t="str">
        <f t="shared" si="3535"/>
        <v/>
      </c>
      <c r="AU2226" s="9"/>
      <c r="AV2226" s="9" t="str">
        <f t="shared" si="3536"/>
        <v/>
      </c>
      <c r="AW2226" s="9"/>
      <c r="AX2226" s="9" t="str">
        <f t="shared" si="3537"/>
        <v/>
      </c>
      <c r="AY2226" s="9"/>
      <c r="AZ2226" s="62"/>
      <c r="BA2226" s="9"/>
      <c r="BB2226" s="9" t="str">
        <f t="shared" si="3518"/>
        <v/>
      </c>
      <c r="BC2226" s="10" t="str">
        <f t="shared" si="3519"/>
        <v/>
      </c>
      <c r="BD2226" s="7"/>
      <c r="BE2226" s="250"/>
      <c r="BF2226" s="15"/>
      <c r="BG2226" s="9"/>
      <c r="BH2226" s="9" t="str">
        <f t="shared" si="3538"/>
        <v/>
      </c>
      <c r="BI2226" s="73"/>
      <c r="BJ2226" s="9" t="str">
        <f t="shared" si="3539"/>
        <v/>
      </c>
      <c r="BK2226" s="9"/>
      <c r="BL2226" s="9" t="str">
        <f t="shared" si="3540"/>
        <v/>
      </c>
      <c r="BM2226" s="9"/>
      <c r="BN2226" s="9"/>
      <c r="BO2226" s="9" t="str">
        <f t="shared" si="3523"/>
        <v/>
      </c>
      <c r="BP2226" s="10" t="str">
        <f t="shared" si="3524"/>
        <v/>
      </c>
      <c r="BQ2226" s="7"/>
      <c r="BS2226" s="250"/>
      <c r="BT2226" s="15"/>
      <c r="BU2226" s="9"/>
      <c r="BV2226" s="9" t="str">
        <f t="shared" si="3541"/>
        <v/>
      </c>
      <c r="BW2226" s="9"/>
      <c r="BX2226" s="9" t="str">
        <f t="shared" si="3542"/>
        <v/>
      </c>
      <c r="BY2226" s="9"/>
      <c r="BZ2226" s="9" t="str">
        <f t="shared" si="3543"/>
        <v/>
      </c>
      <c r="CA2226" s="9"/>
      <c r="CB2226" s="9"/>
      <c r="CC2226" s="9"/>
      <c r="CD2226" s="9" t="str">
        <f t="shared" si="3528"/>
        <v/>
      </c>
      <c r="CE2226" s="10" t="str">
        <f t="shared" si="3529"/>
        <v/>
      </c>
      <c r="CF2226" s="7"/>
      <c r="CH2226" s="15"/>
      <c r="CI2226" s="9"/>
      <c r="CJ2226" s="9" t="str">
        <f>IF(CI2226="","",CI2226-CI2225)</f>
        <v/>
      </c>
      <c r="CK2226" s="9"/>
      <c r="CL2226" s="9" t="str">
        <f>IF(CK2226="","",CK2226-CK2225)</f>
        <v/>
      </c>
      <c r="CM2226" s="9"/>
      <c r="CN2226" s="9" t="str">
        <f>IF(CM2226="","",CM2225+CO2225-CM2226)</f>
        <v/>
      </c>
      <c r="CO2226" s="9"/>
      <c r="CP2226" s="9"/>
      <c r="CQ2226" s="9"/>
      <c r="CR2226" s="9" t="str">
        <f t="shared" si="3533"/>
        <v/>
      </c>
      <c r="CS2226" s="10" t="str">
        <f t="shared" si="3534"/>
        <v/>
      </c>
      <c r="CT2226" s="7"/>
      <c r="CU2226" s="250"/>
      <c r="CV2226" s="250"/>
      <c r="CW2226" s="250"/>
      <c r="CX2226" s="250"/>
      <c r="CY2226" s="13"/>
      <c r="CZ2226" s="250"/>
      <c r="DI2226" s="250"/>
    </row>
    <row r="2227" spans="1:113" ht="15" customHeight="1">
      <c r="A2227" s="250"/>
      <c r="B2227" s="250"/>
      <c r="C2227" s="250"/>
      <c r="D2227" s="13"/>
      <c r="E2227" s="250"/>
      <c r="F2227" s="250"/>
      <c r="H2227" s="14"/>
      <c r="I2227" s="250"/>
      <c r="J2227" s="33"/>
      <c r="K2227" s="250"/>
      <c r="L2227" s="250"/>
      <c r="M2227" s="250"/>
      <c r="N2227" s="250"/>
      <c r="O2227" s="250"/>
      <c r="P2227" s="250"/>
      <c r="Q2227" s="250"/>
      <c r="R2227" s="13"/>
      <c r="S2227" s="250"/>
      <c r="T2227" s="250"/>
      <c r="V2227" s="14"/>
      <c r="W2227" s="250"/>
      <c r="X2227" s="33"/>
      <c r="Y2227" s="250"/>
      <c r="Z2227" s="250"/>
      <c r="AA2227" s="250"/>
      <c r="AC2227" s="277"/>
      <c r="AD2227" s="250"/>
      <c r="AE2227" s="250"/>
      <c r="AF2227" s="13"/>
      <c r="AG2227" s="250"/>
      <c r="AH2227" s="250"/>
      <c r="AJ2227" s="14"/>
      <c r="AK2227" s="250"/>
      <c r="AL2227" s="33"/>
      <c r="AM2227" s="250"/>
      <c r="AN2227" s="250"/>
      <c r="AO2227" s="250"/>
      <c r="AP2227" s="250"/>
      <c r="AQ2227" s="250"/>
      <c r="AR2227" s="15"/>
      <c r="AS2227" s="9"/>
      <c r="AT2227" s="9"/>
      <c r="AU2227" s="9"/>
      <c r="AV2227" s="9" t="str">
        <f t="shared" si="3536"/>
        <v/>
      </c>
      <c r="AW2227" s="9"/>
      <c r="AX2227" s="9" t="str">
        <f t="shared" si="3537"/>
        <v/>
      </c>
      <c r="AY2227" s="9"/>
      <c r="AZ2227" s="62"/>
      <c r="BA2227" s="9"/>
      <c r="BB2227" s="9" t="str">
        <f t="shared" si="3518"/>
        <v/>
      </c>
      <c r="BC2227" s="10" t="str">
        <f t="shared" si="3519"/>
        <v/>
      </c>
      <c r="BD2227" s="7"/>
      <c r="BE2227" s="250"/>
      <c r="BF2227" s="15"/>
      <c r="BG2227" s="9"/>
      <c r="BH2227" s="9"/>
      <c r="BI2227" s="73"/>
      <c r="BJ2227" s="9" t="str">
        <f t="shared" si="3539"/>
        <v/>
      </c>
      <c r="BK2227" s="9"/>
      <c r="BL2227" s="9" t="str">
        <f t="shared" si="3540"/>
        <v/>
      </c>
      <c r="BM2227" s="9"/>
      <c r="BN2227" s="9"/>
      <c r="BO2227" s="9" t="str">
        <f t="shared" si="3523"/>
        <v/>
      </c>
      <c r="BP2227" s="10" t="str">
        <f t="shared" si="3524"/>
        <v/>
      </c>
      <c r="BQ2227" s="7"/>
      <c r="BS2227" s="250"/>
      <c r="BT2227" s="15"/>
      <c r="BU2227" s="9"/>
      <c r="BV2227" s="9"/>
      <c r="BW2227" s="9"/>
      <c r="BX2227" s="9" t="str">
        <f t="shared" si="3542"/>
        <v/>
      </c>
      <c r="BY2227" s="9"/>
      <c r="BZ2227" s="9" t="str">
        <f t="shared" si="3543"/>
        <v/>
      </c>
      <c r="CA2227" s="9"/>
      <c r="CB2227" s="9"/>
      <c r="CC2227" s="9"/>
      <c r="CD2227" s="9" t="str">
        <f t="shared" si="3528"/>
        <v/>
      </c>
      <c r="CE2227" s="10" t="str">
        <f t="shared" si="3529"/>
        <v/>
      </c>
      <c r="CF2227" s="7"/>
      <c r="CH2227" s="15"/>
      <c r="CI2227" s="9"/>
      <c r="CJ2227" s="9"/>
      <c r="CK2227" s="9"/>
      <c r="CL2227" s="9" t="str">
        <f>IF(CK2227="","",CK2227-CK2226)</f>
        <v/>
      </c>
      <c r="CM2227" s="9"/>
      <c r="CN2227" s="9" t="str">
        <f>IF(CM2227="","",CM2226+CO2226-CM2227)</f>
        <v/>
      </c>
      <c r="CO2227" s="9"/>
      <c r="CP2227" s="9"/>
      <c r="CQ2227" s="9"/>
      <c r="CR2227" s="9" t="str">
        <f t="shared" si="3533"/>
        <v/>
      </c>
      <c r="CS2227" s="10" t="str">
        <f t="shared" si="3534"/>
        <v/>
      </c>
      <c r="CT2227" s="7"/>
      <c r="CU2227" s="250"/>
      <c r="CV2227" s="250"/>
      <c r="CW2227" s="250"/>
      <c r="CX2227" s="250"/>
      <c r="CY2227" s="13"/>
      <c r="CZ2227" s="250"/>
      <c r="DI2227" s="250"/>
    </row>
    <row r="2228" spans="1:113" ht="15" customHeight="1">
      <c r="A2228" s="250"/>
      <c r="B2228" s="250"/>
      <c r="C2228" s="250"/>
      <c r="D2228" s="250"/>
      <c r="E2228" s="250"/>
      <c r="F2228" s="250"/>
      <c r="H2228" s="14"/>
      <c r="I2228" s="250"/>
      <c r="J2228" s="33"/>
      <c r="K2228" s="250"/>
      <c r="L2228" s="250"/>
      <c r="M2228" s="248"/>
      <c r="N2228" s="250"/>
      <c r="O2228" s="250"/>
      <c r="P2228" s="250"/>
      <c r="Q2228" s="250"/>
      <c r="R2228" s="250"/>
      <c r="S2228" s="250"/>
      <c r="T2228" s="250"/>
      <c r="V2228" s="14"/>
      <c r="W2228" s="248"/>
      <c r="X2228" s="33"/>
      <c r="Y2228" s="250"/>
      <c r="Z2228" s="250"/>
      <c r="AA2228" s="248"/>
      <c r="AC2228" s="277"/>
      <c r="AD2228" s="250"/>
      <c r="AE2228" s="250"/>
      <c r="AF2228" s="250"/>
      <c r="AG2228" s="250"/>
      <c r="AH2228" s="250"/>
      <c r="AJ2228" s="14"/>
      <c r="AK2228" s="248"/>
      <c r="AL2228" s="33"/>
      <c r="AM2228" s="250"/>
      <c r="AN2228" s="250"/>
      <c r="AO2228" s="248"/>
      <c r="AP2228" s="250"/>
      <c r="AQ2228" s="250"/>
      <c r="AR2228" s="15"/>
      <c r="AS2228" s="9" t="s">
        <v>66</v>
      </c>
      <c r="AT2228" s="9">
        <f>SUM(AT2175:AT2227)*100</f>
        <v>66600</v>
      </c>
      <c r="AU2228" s="9"/>
      <c r="AV2228" s="9">
        <f>SUM(AV2175:AV2198)</f>
        <v>41</v>
      </c>
      <c r="AW2228" s="3" t="s">
        <v>67</v>
      </c>
      <c r="AX2228" s="9">
        <f>SUM(AX2175:AX2227)</f>
        <v>42</v>
      </c>
      <c r="AY2228" s="9"/>
      <c r="AZ2228" s="62"/>
      <c r="BA2228" s="9"/>
      <c r="BB2228" s="9"/>
      <c r="BC2228" s="9"/>
      <c r="BD2228" s="7"/>
      <c r="BE2228" s="250"/>
      <c r="BF2228" s="15"/>
      <c r="BG2228" s="9" t="s">
        <v>66</v>
      </c>
      <c r="BH2228" s="9">
        <f>SUM(BH2175:BH2227)*100</f>
        <v>66600</v>
      </c>
      <c r="BI2228" s="73"/>
      <c r="BJ2228" s="9">
        <f>SUM(BJ2175:BJ2198)</f>
        <v>41</v>
      </c>
      <c r="BK2228" s="3" t="s">
        <v>67</v>
      </c>
      <c r="BL2228" s="9">
        <f>SUM(BL2175:BL2227)</f>
        <v>42</v>
      </c>
      <c r="BM2228" s="9"/>
      <c r="BN2228" s="9"/>
      <c r="BO2228" s="9"/>
      <c r="BP2228" s="9"/>
      <c r="BQ2228" s="7"/>
      <c r="BS2228" s="250"/>
      <c r="BT2228" s="15"/>
      <c r="BU2228" s="9" t="s">
        <v>66</v>
      </c>
      <c r="BV2228" s="9">
        <f>SUM(BV2175:BV2227)*100</f>
        <v>66600</v>
      </c>
      <c r="BW2228" s="9"/>
      <c r="BX2228" s="9">
        <f>SUM(BX2175:BX2198)</f>
        <v>41</v>
      </c>
      <c r="BY2228" s="3" t="s">
        <v>67</v>
      </c>
      <c r="BZ2228" s="9">
        <f>SUM(BZ2175:BZ2227)</f>
        <v>42</v>
      </c>
      <c r="CA2228" s="9"/>
      <c r="CB2228" s="9"/>
      <c r="CC2228" s="9"/>
      <c r="CD2228" s="9"/>
      <c r="CE2228" s="9"/>
      <c r="CF2228" s="7"/>
      <c r="CH2228" s="15"/>
      <c r="CI2228" s="9" t="s">
        <v>66</v>
      </c>
      <c r="CJ2228" s="9">
        <f>SUM(CJ2175:CJ2227)*100</f>
        <v>66600</v>
      </c>
      <c r="CK2228" s="9"/>
      <c r="CL2228" s="9">
        <f>SUM(CL2175:CL2198)</f>
        <v>41</v>
      </c>
      <c r="CM2228" s="3" t="s">
        <v>67</v>
      </c>
      <c r="CN2228" s="9">
        <f>SUM(CN2175:CN2227)</f>
        <v>42</v>
      </c>
      <c r="CO2228" s="9"/>
      <c r="CP2228" s="9"/>
      <c r="CQ2228" s="9"/>
      <c r="CR2228" s="9"/>
      <c r="CS2228" s="9"/>
      <c r="CT2228" s="7"/>
      <c r="CU2228" s="250"/>
      <c r="CV2228" s="250"/>
      <c r="CW2228" s="250"/>
      <c r="CX2228" s="250"/>
      <c r="CY2228" s="250"/>
      <c r="CZ2228" s="250"/>
      <c r="DI2228" s="250"/>
    </row>
    <row r="2229" spans="1:113" ht="15" customHeight="1">
      <c r="A2229" s="250"/>
      <c r="B2229" s="250"/>
      <c r="C2229" s="250"/>
      <c r="D2229" s="250"/>
      <c r="E2229" s="250"/>
      <c r="F2229" s="250"/>
      <c r="H2229" s="11"/>
      <c r="I2229" s="250"/>
      <c r="J2229" s="33"/>
      <c r="K2229" s="250"/>
      <c r="L2229" s="250"/>
      <c r="M2229" s="248"/>
      <c r="N2229" s="250"/>
      <c r="O2229" s="250"/>
      <c r="P2229" s="250"/>
      <c r="Q2229" s="250"/>
      <c r="R2229" s="250"/>
      <c r="S2229" s="250"/>
      <c r="T2229" s="250"/>
      <c r="V2229" s="11"/>
      <c r="W2229" s="250"/>
      <c r="X2229" s="33"/>
      <c r="Y2229" s="250"/>
      <c r="Z2229" s="250"/>
      <c r="AA2229" s="248"/>
      <c r="AC2229" s="277"/>
      <c r="AD2229" s="250"/>
      <c r="AE2229" s="250"/>
      <c r="AF2229" s="250"/>
      <c r="AG2229" s="250"/>
      <c r="AH2229" s="250"/>
      <c r="AJ2229" s="11"/>
      <c r="AK2229" s="250"/>
      <c r="AL2229" s="33"/>
      <c r="AM2229" s="250"/>
      <c r="AN2229" s="250"/>
      <c r="AO2229" s="248"/>
      <c r="AP2229" s="250"/>
      <c r="AQ2229" s="250"/>
      <c r="AR2229" s="15"/>
      <c r="AS2229" s="9" t="s">
        <v>69</v>
      </c>
      <c r="AT2229" s="9" t="e">
        <f>AT2228/#REF!</f>
        <v>#REF!</v>
      </c>
      <c r="AU2229" s="9" t="e">
        <f>AT2229*30</f>
        <v>#REF!</v>
      </c>
      <c r="AV2229" s="9"/>
      <c r="AW2229" s="3"/>
      <c r="AX2229" s="9"/>
      <c r="AY2229" s="9"/>
      <c r="AZ2229" s="62"/>
      <c r="BA2229" s="9"/>
      <c r="BB2229" s="9"/>
      <c r="BC2229" s="9"/>
      <c r="BD2229" s="7"/>
      <c r="BE2229" s="250"/>
      <c r="BF2229" s="15"/>
      <c r="BG2229" s="9" t="s">
        <v>69</v>
      </c>
      <c r="BH2229" s="9" t="e">
        <f>BH2228/#REF!</f>
        <v>#REF!</v>
      </c>
      <c r="BI2229" s="73" t="e">
        <f>BH2229*30</f>
        <v>#REF!</v>
      </c>
      <c r="BJ2229" s="9"/>
      <c r="BK2229" s="3"/>
      <c r="BL2229" s="9"/>
      <c r="BM2229" s="9"/>
      <c r="BN2229" s="9"/>
      <c r="BO2229" s="9"/>
      <c r="BP2229" s="9"/>
      <c r="BQ2229" s="7"/>
      <c r="BS2229" s="250"/>
      <c r="BT2229" s="15"/>
      <c r="BU2229" s="9" t="s">
        <v>69</v>
      </c>
      <c r="BV2229" s="9" t="e">
        <f>BV2228/#REF!</f>
        <v>#REF!</v>
      </c>
      <c r="BW2229" s="9" t="e">
        <f>BV2229*30</f>
        <v>#REF!</v>
      </c>
      <c r="BX2229" s="9"/>
      <c r="BY2229" s="3"/>
      <c r="BZ2229" s="9"/>
      <c r="CA2229" s="9"/>
      <c r="CB2229" s="9"/>
      <c r="CC2229" s="9"/>
      <c r="CD2229" s="9"/>
      <c r="CE2229" s="9"/>
      <c r="CF2229" s="7"/>
      <c r="CH2229" s="15"/>
      <c r="CI2229" s="9" t="s">
        <v>69</v>
      </c>
      <c r="CJ2229" s="9" t="e">
        <f>CJ2228/#REF!</f>
        <v>#REF!</v>
      </c>
      <c r="CK2229" s="9" t="e">
        <f>CJ2229*30</f>
        <v>#REF!</v>
      </c>
      <c r="CL2229" s="9"/>
      <c r="CM2229" s="3"/>
      <c r="CN2229" s="9"/>
      <c r="CO2229" s="9"/>
      <c r="CP2229" s="9"/>
      <c r="CQ2229" s="9"/>
      <c r="CR2229" s="9"/>
      <c r="CS2229" s="9"/>
      <c r="CT2229" s="7"/>
      <c r="CU2229" s="250"/>
      <c r="CV2229" s="250"/>
      <c r="CW2229" s="250"/>
      <c r="CX2229" s="250"/>
      <c r="CY2229" s="250"/>
      <c r="CZ2229" s="250"/>
      <c r="DI2229" s="250"/>
    </row>
    <row r="2230" spans="1:113" ht="15" customHeight="1">
      <c r="A2230" s="250"/>
      <c r="B2230" s="250"/>
      <c r="C2230" s="250"/>
      <c r="D2230" s="250"/>
      <c r="E2230" s="250"/>
      <c r="F2230" s="250"/>
      <c r="H2230" s="11"/>
      <c r="I2230" s="250"/>
      <c r="J2230" s="33"/>
      <c r="K2230" s="250"/>
      <c r="L2230" s="250"/>
      <c r="M2230" s="248"/>
      <c r="N2230" s="250"/>
      <c r="O2230" s="250"/>
      <c r="P2230" s="250"/>
      <c r="Q2230" s="250"/>
      <c r="R2230" s="250"/>
      <c r="S2230" s="250"/>
      <c r="T2230" s="250"/>
      <c r="V2230" s="11"/>
      <c r="W2230" s="250"/>
      <c r="X2230" s="33"/>
      <c r="Y2230" s="250"/>
      <c r="Z2230" s="250"/>
      <c r="AA2230" s="248"/>
      <c r="AC2230" s="277"/>
      <c r="AD2230" s="250"/>
      <c r="AE2230" s="250"/>
      <c r="AF2230" s="250"/>
      <c r="AG2230" s="250"/>
      <c r="AH2230" s="250"/>
      <c r="AJ2230" s="11"/>
      <c r="AK2230" s="250"/>
      <c r="AL2230" s="33"/>
      <c r="AM2230" s="250"/>
      <c r="AN2230" s="250"/>
      <c r="AO2230" s="248"/>
      <c r="AP2230" s="250"/>
      <c r="AQ2230" s="250"/>
      <c r="AR2230" s="15"/>
      <c r="AS2230" s="9" t="s">
        <v>72</v>
      </c>
      <c r="AT2230" s="9">
        <f>AT2228*0.7</f>
        <v>46620</v>
      </c>
      <c r="AU2230" s="9"/>
      <c r="AV2230" s="9"/>
      <c r="AW2230" s="3"/>
      <c r="AX2230" s="9"/>
      <c r="AY2230" s="9"/>
      <c r="AZ2230" s="62"/>
      <c r="BA2230" s="9"/>
      <c r="BB2230" s="9"/>
      <c r="BC2230" s="9"/>
      <c r="BD2230" s="7"/>
      <c r="BE2230" s="250"/>
      <c r="BF2230" s="15"/>
      <c r="BG2230" s="9" t="s">
        <v>72</v>
      </c>
      <c r="BH2230" s="9">
        <f>BH2228*0.7</f>
        <v>46620</v>
      </c>
      <c r="BI2230" s="73"/>
      <c r="BJ2230" s="9"/>
      <c r="BK2230" s="3"/>
      <c r="BL2230" s="9"/>
      <c r="BM2230" s="9"/>
      <c r="BN2230" s="9"/>
      <c r="BO2230" s="9"/>
      <c r="BP2230" s="9"/>
      <c r="BQ2230" s="7"/>
      <c r="BS2230" s="250"/>
      <c r="BT2230" s="15"/>
      <c r="BU2230" s="9" t="s">
        <v>72</v>
      </c>
      <c r="BV2230" s="9">
        <f>BV2228*0.7</f>
        <v>46620</v>
      </c>
      <c r="BW2230" s="9"/>
      <c r="BX2230" s="9"/>
      <c r="BY2230" s="3"/>
      <c r="BZ2230" s="9"/>
      <c r="CA2230" s="9"/>
      <c r="CB2230" s="9"/>
      <c r="CC2230" s="9"/>
      <c r="CD2230" s="9"/>
      <c r="CE2230" s="9"/>
      <c r="CF2230" s="7"/>
      <c r="CH2230" s="15"/>
      <c r="CI2230" s="9" t="s">
        <v>72</v>
      </c>
      <c r="CJ2230" s="9">
        <f>CJ2228*0.7</f>
        <v>46620</v>
      </c>
      <c r="CK2230" s="9"/>
      <c r="CL2230" s="9"/>
      <c r="CM2230" s="3"/>
      <c r="CN2230" s="9"/>
      <c r="CO2230" s="9"/>
      <c r="CP2230" s="9"/>
      <c r="CQ2230" s="9"/>
      <c r="CR2230" s="9"/>
      <c r="CS2230" s="9"/>
      <c r="CT2230" s="7"/>
      <c r="CU2230" s="250"/>
      <c r="CV2230" s="250"/>
      <c r="CW2230" s="250"/>
      <c r="CX2230" s="250"/>
      <c r="CY2230" s="250"/>
      <c r="CZ2230" s="250"/>
      <c r="DI2230" s="250"/>
    </row>
    <row r="2231" spans="1:113" ht="15" customHeight="1">
      <c r="A2231" s="13"/>
      <c r="B2231" s="13"/>
      <c r="C2231" s="13"/>
      <c r="D2231" s="13"/>
      <c r="E2231" s="250"/>
      <c r="F2231" s="250"/>
      <c r="H2231" s="14"/>
      <c r="I2231" s="250"/>
      <c r="J2231" s="33"/>
      <c r="K2231" s="250"/>
      <c r="L2231" s="250"/>
      <c r="M2231" s="248"/>
      <c r="N2231" s="250"/>
      <c r="O2231" s="13"/>
      <c r="P2231" s="13"/>
      <c r="Q2231" s="13"/>
      <c r="R2231" s="13"/>
      <c r="S2231" s="250"/>
      <c r="T2231" s="250"/>
      <c r="V2231" s="14"/>
      <c r="W2231" s="250"/>
      <c r="X2231" s="33"/>
      <c r="Y2231" s="250"/>
      <c r="Z2231" s="250"/>
      <c r="AA2231" s="248"/>
      <c r="AC2231" s="287"/>
      <c r="AD2231" s="13"/>
      <c r="AE2231" s="13"/>
      <c r="AF2231" s="13"/>
      <c r="AG2231" s="250"/>
      <c r="AH2231" s="250"/>
      <c r="AJ2231" s="14"/>
      <c r="AK2231" s="250"/>
      <c r="AL2231" s="33"/>
      <c r="AM2231" s="250"/>
      <c r="AN2231" s="250"/>
      <c r="AO2231" s="248"/>
      <c r="AP2231" s="250"/>
      <c r="AQ2231" s="13"/>
      <c r="AR2231" s="15"/>
      <c r="AS2231" s="9" t="s">
        <v>74</v>
      </c>
      <c r="AT2231" s="9">
        <f>AT2300</f>
        <v>63600</v>
      </c>
      <c r="AU2231" s="9"/>
      <c r="AV2231" s="9"/>
      <c r="AW2231" s="3" t="s">
        <v>71</v>
      </c>
      <c r="AX2231" s="9">
        <f>SUM(BB2175:BB2227)</f>
        <v>18900</v>
      </c>
      <c r="AY2231" s="10">
        <f>AX2231/AT2228</f>
        <v>0.28378378378378377</v>
      </c>
      <c r="AZ2231" s="115"/>
      <c r="BA2231" s="10"/>
      <c r="BB2231" s="10"/>
      <c r="BC2231" s="10"/>
      <c r="BD2231" s="7"/>
      <c r="BE2231" s="13"/>
      <c r="BF2231" s="15"/>
      <c r="BG2231" s="9" t="s">
        <v>74</v>
      </c>
      <c r="BH2231" s="9">
        <f>BH2300</f>
        <v>63600</v>
      </c>
      <c r="BI2231" s="73"/>
      <c r="BJ2231" s="9"/>
      <c r="BK2231" s="3" t="s">
        <v>71</v>
      </c>
      <c r="BL2231" s="9">
        <f>SUM(BO2175:BO2227)</f>
        <v>18900</v>
      </c>
      <c r="BM2231" s="10">
        <f>BL2231/BH2228</f>
        <v>0.28378378378378377</v>
      </c>
      <c r="BN2231" s="10"/>
      <c r="BO2231" s="10"/>
      <c r="BP2231" s="10"/>
      <c r="BQ2231" s="7"/>
      <c r="BS2231" s="13"/>
      <c r="BT2231" s="15"/>
      <c r="BU2231" s="9" t="s">
        <v>74</v>
      </c>
      <c r="BV2231" s="9">
        <f>BV2300</f>
        <v>63600</v>
      </c>
      <c r="BW2231" s="9"/>
      <c r="BX2231" s="9"/>
      <c r="BY2231" s="3" t="s">
        <v>71</v>
      </c>
      <c r="BZ2231" s="9">
        <f>SUM(CD2175:CD2227)</f>
        <v>18900</v>
      </c>
      <c r="CA2231" s="10">
        <f>BZ2231/BV2228</f>
        <v>0.28378378378378377</v>
      </c>
      <c r="CB2231" s="10"/>
      <c r="CC2231" s="10"/>
      <c r="CD2231" s="10"/>
      <c r="CE2231" s="10"/>
      <c r="CF2231" s="7"/>
      <c r="CH2231" s="15"/>
      <c r="CI2231" s="9" t="s">
        <v>74</v>
      </c>
      <c r="CJ2231" s="9">
        <f>CJ2300</f>
        <v>63600</v>
      </c>
      <c r="CK2231" s="9"/>
      <c r="CL2231" s="9"/>
      <c r="CM2231" s="3" t="s">
        <v>71</v>
      </c>
      <c r="CN2231" s="9">
        <f>SUM(CR2175:CR2227)</f>
        <v>18900</v>
      </c>
      <c r="CO2231" s="10">
        <f>CN2231/CJ2228</f>
        <v>0.28378378378378377</v>
      </c>
      <c r="CP2231" s="10"/>
      <c r="CQ2231" s="10"/>
      <c r="CR2231" s="10"/>
      <c r="CS2231" s="10"/>
      <c r="CT2231" s="7"/>
      <c r="CU2231" s="250"/>
      <c r="CV2231" s="13"/>
      <c r="CW2231" s="13"/>
      <c r="CX2231" s="13"/>
      <c r="CY2231" s="13"/>
      <c r="CZ2231" s="250"/>
      <c r="DI2231" s="250"/>
    </row>
    <row r="2232" spans="1:113" ht="15" customHeight="1">
      <c r="A2232" s="13"/>
      <c r="B2232" s="13"/>
      <c r="C2232" s="13"/>
      <c r="D2232" s="13"/>
      <c r="E2232" s="250"/>
      <c r="F2232" s="250"/>
      <c r="H2232" s="14"/>
      <c r="I2232" s="250"/>
      <c r="J2232" s="33"/>
      <c r="K2232" s="250"/>
      <c r="L2232" s="250"/>
      <c r="M2232" s="248"/>
      <c r="N2232" s="250"/>
      <c r="O2232" s="13"/>
      <c r="P2232" s="13"/>
      <c r="Q2232" s="13"/>
      <c r="R2232" s="13"/>
      <c r="S2232" s="250"/>
      <c r="T2232" s="250"/>
      <c r="V2232" s="14"/>
      <c r="W2232" s="250"/>
      <c r="X2232" s="33"/>
      <c r="Y2232" s="250"/>
      <c r="Z2232" s="250"/>
      <c r="AA2232" s="248"/>
      <c r="AC2232" s="287"/>
      <c r="AD2232" s="13"/>
      <c r="AE2232" s="13"/>
      <c r="AF2232" s="13"/>
      <c r="AG2232" s="250"/>
      <c r="AH2232" s="250"/>
      <c r="AJ2232" s="14"/>
      <c r="AK2232" s="250"/>
      <c r="AL2232" s="33"/>
      <c r="AM2232" s="250"/>
      <c r="AN2232" s="250"/>
      <c r="AO2232" s="248"/>
      <c r="AP2232" s="250"/>
      <c r="AQ2232" s="13"/>
      <c r="AR2232" s="15"/>
      <c r="AS2232" s="9"/>
      <c r="AT2232" s="9"/>
      <c r="AU2232" s="9"/>
      <c r="AV2232" s="9"/>
      <c r="AW2232" s="3"/>
      <c r="AX2232" s="9"/>
      <c r="AY2232" s="10"/>
      <c r="AZ2232" s="115"/>
      <c r="BA2232" s="10"/>
      <c r="BB2232" s="10"/>
      <c r="BC2232" s="10"/>
      <c r="BD2232" s="7"/>
      <c r="BE2232" s="13"/>
      <c r="BF2232" s="15"/>
      <c r="BG2232" s="9"/>
      <c r="BH2232" s="9"/>
      <c r="BI2232" s="73"/>
      <c r="BJ2232" s="9"/>
      <c r="BK2232" s="3"/>
      <c r="BL2232" s="9"/>
      <c r="BM2232" s="10"/>
      <c r="BN2232" s="10"/>
      <c r="BO2232" s="10"/>
      <c r="BP2232" s="10"/>
      <c r="BQ2232" s="7"/>
      <c r="BS2232" s="13"/>
      <c r="BT2232" s="15"/>
      <c r="BU2232" s="9"/>
      <c r="BV2232" s="9"/>
      <c r="BW2232" s="9"/>
      <c r="BX2232" s="9"/>
      <c r="BY2232" s="3"/>
      <c r="BZ2232" s="9"/>
      <c r="CA2232" s="10"/>
      <c r="CB2232" s="10"/>
      <c r="CC2232" s="10"/>
      <c r="CD2232" s="10"/>
      <c r="CE2232" s="10"/>
      <c r="CF2232" s="7"/>
      <c r="CH2232" s="15"/>
      <c r="CI2232" s="9"/>
      <c r="CJ2232" s="9"/>
      <c r="CK2232" s="9"/>
      <c r="CL2232" s="9"/>
      <c r="CM2232" s="3"/>
      <c r="CN2232" s="9"/>
      <c r="CO2232" s="10"/>
      <c r="CP2232" s="10"/>
      <c r="CQ2232" s="10"/>
      <c r="CR2232" s="10"/>
      <c r="CS2232" s="10"/>
      <c r="CT2232" s="7"/>
      <c r="CU2232" s="250"/>
      <c r="CV2232" s="13"/>
      <c r="CW2232" s="13"/>
      <c r="CX2232" s="13"/>
      <c r="CY2232" s="13"/>
      <c r="CZ2232" s="250"/>
      <c r="DI2232" s="250"/>
    </row>
    <row r="2233" spans="1:113" ht="15" customHeight="1">
      <c r="A2233" s="13"/>
      <c r="B2233" s="13"/>
      <c r="C2233" s="13"/>
      <c r="D2233" s="13"/>
      <c r="E2233" s="250"/>
      <c r="F2233" s="250"/>
      <c r="H2233" s="14"/>
      <c r="I2233" s="250"/>
      <c r="J2233" s="33"/>
      <c r="K2233" s="250"/>
      <c r="L2233" s="250"/>
      <c r="M2233" s="248"/>
      <c r="N2233" s="250"/>
      <c r="O2233" s="13"/>
      <c r="P2233" s="13"/>
      <c r="Q2233" s="13"/>
      <c r="R2233" s="13"/>
      <c r="S2233" s="250"/>
      <c r="T2233" s="250"/>
      <c r="V2233" s="14"/>
      <c r="W2233" s="250"/>
      <c r="X2233" s="33"/>
      <c r="Y2233" s="250"/>
      <c r="Z2233" s="250"/>
      <c r="AA2233" s="248"/>
      <c r="AC2233" s="287"/>
      <c r="AD2233" s="13"/>
      <c r="AE2233" s="13"/>
      <c r="AF2233" s="13"/>
      <c r="AG2233" s="250"/>
      <c r="AH2233" s="250"/>
      <c r="AJ2233" s="14"/>
      <c r="AK2233" s="250"/>
      <c r="AL2233" s="33"/>
      <c r="AM2233" s="250"/>
      <c r="AN2233" s="250"/>
      <c r="AO2233" s="248"/>
      <c r="AP2233" s="250"/>
      <c r="AQ2233" s="13"/>
      <c r="AR2233" s="15"/>
      <c r="AS2233" s="9"/>
      <c r="AT2233" s="9"/>
      <c r="AU2233" s="9"/>
      <c r="AV2233" s="9"/>
      <c r="AW2233" s="3" t="s">
        <v>73</v>
      </c>
      <c r="AX2233" s="9">
        <f>AT2230-AX2231</f>
        <v>27720</v>
      </c>
      <c r="AY2233" s="10">
        <f>AX2233/AT2228</f>
        <v>0.41621621621621624</v>
      </c>
      <c r="AZ2233" s="115"/>
      <c r="BA2233" s="10"/>
      <c r="BB2233" s="10"/>
      <c r="BC2233" s="10"/>
      <c r="BD2233" s="7"/>
      <c r="BE2233" s="13"/>
      <c r="BF2233" s="15"/>
      <c r="BG2233" s="9"/>
      <c r="BH2233" s="9"/>
      <c r="BI2233" s="73"/>
      <c r="BJ2233" s="9"/>
      <c r="BK2233" s="3" t="s">
        <v>73</v>
      </c>
      <c r="BL2233" s="9">
        <f>BH2230-BL2231</f>
        <v>27720</v>
      </c>
      <c r="BM2233" s="10">
        <f>BL2233/BH2228</f>
        <v>0.41621621621621624</v>
      </c>
      <c r="BN2233" s="10"/>
      <c r="BO2233" s="10"/>
      <c r="BP2233" s="10"/>
      <c r="BQ2233" s="7"/>
      <c r="BS2233" s="13"/>
      <c r="BT2233" s="15"/>
      <c r="BU2233" s="9"/>
      <c r="BV2233" s="9"/>
      <c r="BW2233" s="9"/>
      <c r="BX2233" s="9"/>
      <c r="BY2233" s="3" t="s">
        <v>73</v>
      </c>
      <c r="BZ2233" s="9">
        <f>BV2230-BZ2231</f>
        <v>27720</v>
      </c>
      <c r="CA2233" s="10">
        <f>BZ2233/BV2228</f>
        <v>0.41621621621621624</v>
      </c>
      <c r="CB2233" s="10"/>
      <c r="CC2233" s="10"/>
      <c r="CD2233" s="10"/>
      <c r="CE2233" s="10"/>
      <c r="CF2233" s="7"/>
      <c r="CH2233" s="15"/>
      <c r="CI2233" s="9"/>
      <c r="CJ2233" s="9"/>
      <c r="CK2233" s="9"/>
      <c r="CL2233" s="9"/>
      <c r="CM2233" s="3" t="s">
        <v>73</v>
      </c>
      <c r="CN2233" s="9">
        <f>CJ2230-CN2231</f>
        <v>27720</v>
      </c>
      <c r="CO2233" s="10">
        <f>CN2233/CJ2228</f>
        <v>0.41621621621621624</v>
      </c>
      <c r="CP2233" s="10"/>
      <c r="CQ2233" s="10"/>
      <c r="CR2233" s="10"/>
      <c r="CS2233" s="10"/>
      <c r="CT2233" s="7"/>
      <c r="CU2233" s="250"/>
      <c r="CV2233" s="13"/>
      <c r="CW2233" s="13"/>
      <c r="CX2233" s="13"/>
      <c r="CY2233" s="13"/>
      <c r="CZ2233" s="250"/>
      <c r="DI2233" s="250"/>
    </row>
    <row r="2234" spans="1:113" ht="15" customHeight="1">
      <c r="A2234" s="250"/>
      <c r="B2234" s="250"/>
      <c r="C2234" s="250"/>
      <c r="D2234" s="250"/>
      <c r="E2234" s="250"/>
      <c r="F2234" s="250"/>
      <c r="H2234" s="14"/>
      <c r="I2234" s="250"/>
      <c r="J2234" s="33"/>
      <c r="K2234" s="250"/>
      <c r="L2234" s="250"/>
      <c r="M2234" s="248"/>
      <c r="N2234" s="250"/>
      <c r="O2234" s="250"/>
      <c r="P2234" s="250"/>
      <c r="Q2234" s="250"/>
      <c r="R2234" s="250"/>
      <c r="S2234" s="250"/>
      <c r="T2234" s="250"/>
      <c r="V2234" s="318"/>
      <c r="W2234" s="312"/>
      <c r="X2234" s="103"/>
      <c r="Z2234" s="250"/>
      <c r="AA2234" s="248"/>
      <c r="AC2234" s="277"/>
      <c r="AD2234" s="250"/>
      <c r="AE2234" s="250"/>
      <c r="AF2234" s="250"/>
      <c r="AG2234" s="250"/>
      <c r="AH2234" s="250"/>
      <c r="AJ2234" s="318"/>
      <c r="AK2234" s="312"/>
      <c r="AL2234" s="103"/>
      <c r="AN2234" s="250"/>
      <c r="AO2234" s="248"/>
      <c r="AP2234" s="55"/>
      <c r="AQ2234" s="250"/>
      <c r="AR2234" s="15"/>
      <c r="AS2234" s="9"/>
      <c r="AT2234" s="9"/>
      <c r="AU2234" s="9"/>
      <c r="AV2234" s="9"/>
      <c r="AW2234" s="3"/>
      <c r="AX2234" s="9"/>
      <c r="AY2234" s="9"/>
      <c r="AZ2234" s="62"/>
      <c r="BA2234" s="9"/>
      <c r="BB2234" s="9"/>
      <c r="BC2234" s="9"/>
      <c r="BD2234" s="7"/>
      <c r="BE2234" s="250"/>
      <c r="BF2234" s="15"/>
      <c r="BG2234" s="9"/>
      <c r="BH2234" s="9"/>
      <c r="BI2234" s="73"/>
      <c r="BJ2234" s="9"/>
      <c r="BK2234" s="3"/>
      <c r="BL2234" s="9"/>
      <c r="BM2234" s="9"/>
      <c r="BN2234" s="9"/>
      <c r="BO2234" s="9"/>
      <c r="BP2234" s="9"/>
      <c r="BQ2234" s="7"/>
      <c r="BS2234" s="250"/>
      <c r="BT2234" s="15"/>
      <c r="BU2234" s="9"/>
      <c r="BV2234" s="9"/>
      <c r="BW2234" s="9"/>
      <c r="BX2234" s="9"/>
      <c r="BY2234" s="3"/>
      <c r="BZ2234" s="9"/>
      <c r="CA2234" s="9"/>
      <c r="CB2234" s="9"/>
      <c r="CC2234" s="9"/>
      <c r="CD2234" s="9"/>
      <c r="CE2234" s="9"/>
      <c r="CF2234" s="7"/>
      <c r="CH2234" s="15"/>
      <c r="CI2234" s="9"/>
      <c r="CJ2234" s="9"/>
      <c r="CK2234" s="9"/>
      <c r="CL2234" s="9"/>
      <c r="CM2234" s="3"/>
      <c r="CN2234" s="9"/>
      <c r="CO2234" s="9"/>
      <c r="CP2234" s="9"/>
      <c r="CQ2234" s="9"/>
      <c r="CR2234" s="9"/>
      <c r="CS2234" s="9"/>
      <c r="CT2234" s="7"/>
      <c r="CU2234" s="250"/>
      <c r="CV2234" s="250"/>
      <c r="CW2234" s="250"/>
      <c r="CX2234" s="250"/>
      <c r="CY2234" s="250"/>
      <c r="CZ2234" s="250"/>
      <c r="DI2234" s="250"/>
    </row>
    <row r="2235" spans="1:113" ht="15" customHeight="1">
      <c r="A2235" s="250"/>
      <c r="B2235" s="250"/>
      <c r="C2235" s="250"/>
      <c r="D2235" s="250"/>
      <c r="E2235" s="250"/>
      <c r="F2235" s="250"/>
      <c r="H2235" s="14"/>
      <c r="I2235" s="250"/>
      <c r="J2235" s="33"/>
      <c r="K2235" s="250"/>
      <c r="L2235" s="250"/>
      <c r="M2235" s="248"/>
      <c r="N2235" s="250"/>
      <c r="O2235" s="250"/>
      <c r="P2235" s="250"/>
      <c r="Q2235" s="250"/>
      <c r="R2235" s="250"/>
      <c r="S2235" s="250"/>
      <c r="T2235" s="250"/>
      <c r="V2235" s="318"/>
      <c r="W2235" s="312"/>
      <c r="X2235" s="103"/>
      <c r="Z2235" s="250"/>
      <c r="AA2235" s="248"/>
      <c r="AC2235" s="277"/>
      <c r="AD2235" s="250"/>
      <c r="AE2235" s="250"/>
      <c r="AF2235" s="250"/>
      <c r="AG2235" s="250"/>
      <c r="AH2235" s="250"/>
      <c r="AJ2235" s="318"/>
      <c r="AK2235" s="312"/>
      <c r="AL2235" s="103"/>
      <c r="AN2235" s="250"/>
      <c r="AO2235" s="248"/>
      <c r="AP2235" s="55"/>
      <c r="AQ2235" s="250"/>
      <c r="AR2235" s="15"/>
      <c r="AS2235" s="9"/>
      <c r="AT2235" s="9"/>
      <c r="AU2235" s="9"/>
      <c r="AV2235" s="9"/>
      <c r="AW2235" s="3"/>
      <c r="AX2235" s="9"/>
      <c r="AY2235" s="9"/>
      <c r="AZ2235" s="62"/>
      <c r="BA2235" s="9"/>
      <c r="BB2235" s="9"/>
      <c r="BC2235" s="9"/>
      <c r="BD2235" s="7"/>
      <c r="BE2235" s="250"/>
      <c r="BF2235" s="15"/>
      <c r="BG2235" s="9"/>
      <c r="BH2235" s="9"/>
      <c r="BI2235" s="73"/>
      <c r="BJ2235" s="9"/>
      <c r="BK2235" s="3"/>
      <c r="BL2235" s="9"/>
      <c r="BM2235" s="9"/>
      <c r="BN2235" s="9"/>
      <c r="BO2235" s="9"/>
      <c r="BP2235" s="9"/>
      <c r="BQ2235" s="7"/>
      <c r="BS2235" s="250"/>
      <c r="BT2235" s="15"/>
      <c r="BU2235" s="9"/>
      <c r="BV2235" s="9"/>
      <c r="BW2235" s="9"/>
      <c r="BX2235" s="9"/>
      <c r="BY2235" s="3"/>
      <c r="BZ2235" s="9"/>
      <c r="CA2235" s="9"/>
      <c r="CB2235" s="9"/>
      <c r="CC2235" s="9"/>
      <c r="CD2235" s="9"/>
      <c r="CE2235" s="9"/>
      <c r="CF2235" s="7"/>
      <c r="CH2235" s="15"/>
      <c r="CI2235" s="9"/>
      <c r="CJ2235" s="9"/>
      <c r="CK2235" s="9"/>
      <c r="CL2235" s="9"/>
      <c r="CM2235" s="3"/>
      <c r="CN2235" s="9"/>
      <c r="CO2235" s="9"/>
      <c r="CP2235" s="9"/>
      <c r="CQ2235" s="9"/>
      <c r="CR2235" s="9"/>
      <c r="CS2235" s="9"/>
      <c r="CT2235" s="7"/>
      <c r="CU2235" s="250"/>
      <c r="CV2235" s="250"/>
      <c r="CW2235" s="250"/>
      <c r="CX2235" s="250"/>
      <c r="CY2235" s="250"/>
      <c r="CZ2235" s="250"/>
      <c r="DI2235" s="250"/>
    </row>
    <row r="2236" spans="1:113" ht="15" customHeight="1">
      <c r="A2236" s="250"/>
      <c r="B2236" s="250"/>
      <c r="C2236" s="250"/>
      <c r="D2236" s="250"/>
      <c r="E2236" s="250"/>
      <c r="F2236" s="250"/>
      <c r="H2236" s="14"/>
      <c r="I2236" s="250"/>
      <c r="J2236" s="33"/>
      <c r="K2236" s="250"/>
      <c r="L2236" s="250"/>
      <c r="M2236" s="248"/>
      <c r="N2236" s="250"/>
      <c r="O2236" s="250"/>
      <c r="P2236" s="250"/>
      <c r="Q2236" s="250"/>
      <c r="R2236" s="250"/>
      <c r="S2236" s="250"/>
      <c r="T2236" s="250"/>
      <c r="V2236" s="318"/>
      <c r="W2236" s="312"/>
      <c r="X2236" s="103"/>
      <c r="Z2236" s="250"/>
      <c r="AA2236" s="248"/>
      <c r="AC2236" s="277"/>
      <c r="AD2236" s="250"/>
      <c r="AE2236" s="250"/>
      <c r="AF2236" s="250"/>
      <c r="AG2236" s="250"/>
      <c r="AH2236" s="250"/>
      <c r="AJ2236" s="318"/>
      <c r="AK2236" s="312"/>
      <c r="AL2236" s="103"/>
      <c r="AN2236" s="250"/>
      <c r="AO2236" s="248"/>
      <c r="AP2236" s="55"/>
      <c r="AQ2236" s="250"/>
      <c r="AR2236" s="15"/>
      <c r="AS2236" s="9"/>
      <c r="AT2236" s="9"/>
      <c r="AU2236" s="9"/>
      <c r="AV2236" s="9"/>
      <c r="AW2236" s="3"/>
      <c r="AX2236" s="9"/>
      <c r="AY2236" s="9"/>
      <c r="AZ2236" s="62"/>
      <c r="BA2236" s="9"/>
      <c r="BB2236" s="9"/>
      <c r="BC2236" s="9"/>
      <c r="BD2236" s="7"/>
      <c r="BE2236" s="250"/>
      <c r="BF2236" s="15"/>
      <c r="BG2236" s="9"/>
      <c r="BH2236" s="9"/>
      <c r="BI2236" s="73"/>
      <c r="BJ2236" s="9"/>
      <c r="BK2236" s="3"/>
      <c r="BL2236" s="9"/>
      <c r="BM2236" s="9"/>
      <c r="BN2236" s="9"/>
      <c r="BO2236" s="9"/>
      <c r="BP2236" s="9"/>
      <c r="BQ2236" s="7"/>
      <c r="BS2236" s="250"/>
      <c r="BT2236" s="15"/>
      <c r="BU2236" s="9"/>
      <c r="BV2236" s="9"/>
      <c r="BW2236" s="9"/>
      <c r="BX2236" s="9"/>
      <c r="BY2236" s="3"/>
      <c r="BZ2236" s="9"/>
      <c r="CA2236" s="9"/>
      <c r="CB2236" s="9"/>
      <c r="CC2236" s="9"/>
      <c r="CD2236" s="9"/>
      <c r="CE2236" s="9"/>
      <c r="CF2236" s="7"/>
      <c r="CH2236" s="15"/>
      <c r="CI2236" s="9"/>
      <c r="CJ2236" s="9"/>
      <c r="CK2236" s="9"/>
      <c r="CL2236" s="9"/>
      <c r="CM2236" s="3"/>
      <c r="CN2236" s="9"/>
      <c r="CO2236" s="9"/>
      <c r="CP2236" s="9"/>
      <c r="CQ2236" s="9"/>
      <c r="CR2236" s="9"/>
      <c r="CS2236" s="9"/>
      <c r="CT2236" s="7"/>
      <c r="CU2236" s="250"/>
      <c r="CV2236" s="250"/>
      <c r="CW2236" s="250"/>
      <c r="CX2236" s="250"/>
      <c r="CY2236" s="250"/>
      <c r="CZ2236" s="250"/>
      <c r="DI2236" s="250"/>
    </row>
    <row r="2237" spans="1:113" ht="15" customHeight="1">
      <c r="A2237" s="250"/>
      <c r="B2237" s="250"/>
      <c r="C2237" s="250"/>
      <c r="D2237" s="250"/>
      <c r="E2237" s="250"/>
      <c r="F2237" s="250"/>
      <c r="H2237" s="14"/>
      <c r="I2237" s="250"/>
      <c r="J2237" s="33"/>
      <c r="K2237" s="250"/>
      <c r="L2237" s="250"/>
      <c r="M2237" s="248"/>
      <c r="N2237" s="250"/>
      <c r="O2237" s="250"/>
      <c r="P2237" s="250"/>
      <c r="Q2237" s="250"/>
      <c r="R2237" s="250"/>
      <c r="S2237" s="250"/>
      <c r="T2237" s="250"/>
      <c r="V2237" s="318"/>
      <c r="W2237" s="312"/>
      <c r="X2237" s="103"/>
      <c r="Z2237" s="250"/>
      <c r="AA2237" s="248"/>
      <c r="AC2237" s="277"/>
      <c r="AD2237" s="250"/>
      <c r="AE2237" s="250"/>
      <c r="AF2237" s="250"/>
      <c r="AG2237" s="250"/>
      <c r="AH2237" s="250"/>
      <c r="AJ2237" s="318"/>
      <c r="AK2237" s="312"/>
      <c r="AL2237" s="103"/>
      <c r="AN2237" s="250"/>
      <c r="AO2237" s="248"/>
      <c r="AP2237" s="55"/>
      <c r="AQ2237" s="250"/>
      <c r="AR2237" s="15"/>
      <c r="AS2237" s="9"/>
      <c r="AT2237" s="9"/>
      <c r="AU2237" s="9"/>
      <c r="AV2237" s="9"/>
      <c r="AW2237" s="3"/>
      <c r="AX2237" s="9"/>
      <c r="AY2237" s="9"/>
      <c r="AZ2237" s="62"/>
      <c r="BA2237" s="9"/>
      <c r="BB2237" s="9"/>
      <c r="BC2237" s="9"/>
      <c r="BD2237" s="7"/>
      <c r="BE2237" s="250"/>
      <c r="BF2237" s="15"/>
      <c r="BG2237" s="9"/>
      <c r="BH2237" s="9"/>
      <c r="BI2237" s="73"/>
      <c r="BJ2237" s="9"/>
      <c r="BK2237" s="3"/>
      <c r="BL2237" s="9"/>
      <c r="BM2237" s="9"/>
      <c r="BN2237" s="9"/>
      <c r="BO2237" s="9"/>
      <c r="BP2237" s="9"/>
      <c r="BQ2237" s="7"/>
      <c r="BS2237" s="250"/>
      <c r="BT2237" s="15"/>
      <c r="BU2237" s="9"/>
      <c r="BV2237" s="9"/>
      <c r="BW2237" s="9"/>
      <c r="BX2237" s="9"/>
      <c r="BY2237" s="3"/>
      <c r="BZ2237" s="9"/>
      <c r="CA2237" s="9"/>
      <c r="CB2237" s="9"/>
      <c r="CC2237" s="9"/>
      <c r="CD2237" s="9"/>
      <c r="CE2237" s="9"/>
      <c r="CF2237" s="7"/>
      <c r="CH2237" s="15"/>
      <c r="CI2237" s="9"/>
      <c r="CJ2237" s="9"/>
      <c r="CK2237" s="9"/>
      <c r="CL2237" s="9"/>
      <c r="CM2237" s="3"/>
      <c r="CN2237" s="9"/>
      <c r="CO2237" s="9"/>
      <c r="CP2237" s="9"/>
      <c r="CQ2237" s="9"/>
      <c r="CR2237" s="9"/>
      <c r="CS2237" s="9"/>
      <c r="CT2237" s="7"/>
      <c r="CU2237" s="250"/>
      <c r="CV2237" s="250"/>
      <c r="CW2237" s="250"/>
      <c r="CX2237" s="250"/>
      <c r="CY2237" s="250"/>
      <c r="CZ2237" s="250"/>
      <c r="DI2237" s="250"/>
    </row>
    <row r="2238" spans="1:113" ht="15" customHeight="1">
      <c r="A2238" s="250"/>
      <c r="B2238" s="250"/>
      <c r="C2238" s="250"/>
      <c r="D2238" s="250"/>
      <c r="E2238" s="250"/>
      <c r="F2238" s="250"/>
      <c r="H2238" s="14"/>
      <c r="I2238" s="250"/>
      <c r="J2238" s="33"/>
      <c r="K2238" s="250"/>
      <c r="L2238" s="250"/>
      <c r="M2238" s="250"/>
      <c r="N2238" s="250"/>
      <c r="O2238" s="250"/>
      <c r="P2238" s="250"/>
      <c r="Q2238" s="250"/>
      <c r="R2238" s="250"/>
      <c r="S2238" s="250"/>
      <c r="T2238" s="250"/>
      <c r="V2238" s="14"/>
      <c r="W2238" s="248"/>
      <c r="X2238" s="33"/>
      <c r="Y2238" s="250"/>
      <c r="Z2238" s="250"/>
      <c r="AA2238" s="250"/>
      <c r="AC2238" s="277"/>
      <c r="AD2238" s="250"/>
      <c r="AE2238" s="250"/>
      <c r="AF2238" s="250"/>
      <c r="AG2238" s="250"/>
      <c r="AH2238" s="250"/>
      <c r="AJ2238" s="14"/>
      <c r="AK2238" s="248"/>
      <c r="AL2238" s="33"/>
      <c r="AM2238" s="250"/>
      <c r="AN2238" s="250"/>
      <c r="AO2238" s="250"/>
      <c r="AP2238" s="250"/>
      <c r="AQ2238" s="250"/>
      <c r="AR2238" s="15"/>
      <c r="AS2238" s="9"/>
      <c r="AT2238" s="9"/>
      <c r="AU2238" s="9"/>
      <c r="AV2238" s="9"/>
      <c r="AW2238" s="9"/>
      <c r="AX2238" s="9"/>
      <c r="AY2238" s="9"/>
      <c r="AZ2238" s="62"/>
      <c r="BA2238" s="9"/>
      <c r="BB2238" s="9"/>
      <c r="BC2238" s="9"/>
      <c r="BD2238" s="7"/>
      <c r="BE2238" s="250"/>
      <c r="BF2238" s="15"/>
      <c r="BG2238" s="9"/>
      <c r="BH2238" s="9"/>
      <c r="BI2238" s="73"/>
      <c r="BJ2238" s="9"/>
      <c r="BK2238" s="9"/>
      <c r="BL2238" s="9"/>
      <c r="BM2238" s="9"/>
      <c r="BN2238" s="9"/>
      <c r="BO2238" s="9"/>
      <c r="BP2238" s="9"/>
      <c r="BQ2238" s="7"/>
      <c r="BS2238" s="250"/>
      <c r="BT2238" s="15"/>
      <c r="BU2238" s="9"/>
      <c r="BV2238" s="9"/>
      <c r="BW2238" s="9"/>
      <c r="BX2238" s="9"/>
      <c r="BY2238" s="9"/>
      <c r="BZ2238" s="9"/>
      <c r="CA2238" s="9"/>
      <c r="CB2238" s="9"/>
      <c r="CC2238" s="9"/>
      <c r="CD2238" s="9"/>
      <c r="CE2238" s="9"/>
      <c r="CF2238" s="7"/>
      <c r="CH2238" s="15"/>
      <c r="CI2238" s="9"/>
      <c r="CJ2238" s="9"/>
      <c r="CK2238" s="9"/>
      <c r="CL2238" s="9"/>
      <c r="CM2238" s="9"/>
      <c r="CN2238" s="9"/>
      <c r="CO2238" s="9"/>
      <c r="CP2238" s="9"/>
      <c r="CQ2238" s="9"/>
      <c r="CR2238" s="9"/>
      <c r="CS2238" s="9"/>
      <c r="CT2238" s="7"/>
      <c r="CU2238" s="250"/>
      <c r="CV2238" s="250"/>
      <c r="CW2238" s="250"/>
      <c r="CX2238" s="250"/>
      <c r="CY2238" s="250"/>
      <c r="CZ2238" s="250"/>
      <c r="DI2238" s="250"/>
    </row>
    <row r="2239" spans="1:113" ht="15" customHeight="1">
      <c r="AR2239" s="45"/>
      <c r="AS2239" s="250"/>
      <c r="AT2239" s="250"/>
      <c r="AU2239" s="250"/>
      <c r="AV2239" s="250"/>
      <c r="AW2239" s="250"/>
      <c r="AX2239" s="250"/>
      <c r="AY2239" s="250"/>
      <c r="AZ2239" s="33"/>
      <c r="BA2239" s="250"/>
      <c r="BB2239" s="250"/>
      <c r="BC2239" s="250"/>
      <c r="BD2239" s="47"/>
      <c r="BF2239" s="45"/>
      <c r="BG2239" s="250"/>
      <c r="BH2239" s="250"/>
      <c r="BJ2239" s="250"/>
      <c r="BK2239" s="250"/>
      <c r="BL2239" s="250"/>
      <c r="BM2239" s="250"/>
      <c r="BN2239" s="250"/>
      <c r="BO2239" s="250"/>
      <c r="BP2239" s="250"/>
      <c r="BQ2239" s="47"/>
      <c r="BS2239" s="1"/>
      <c r="BT2239" s="45"/>
      <c r="BU2239" s="250"/>
      <c r="BV2239" s="250"/>
      <c r="BW2239" s="250"/>
      <c r="BX2239" s="250"/>
      <c r="BY2239" s="250"/>
      <c r="BZ2239" s="250"/>
      <c r="CA2239" s="250"/>
      <c r="CB2239" s="250"/>
      <c r="CC2239" s="250"/>
      <c r="CD2239" s="250"/>
      <c r="CE2239" s="250"/>
      <c r="CF2239" s="47"/>
      <c r="CH2239" s="45"/>
      <c r="CI2239" s="250"/>
      <c r="CJ2239" s="250"/>
      <c r="CK2239" s="250"/>
      <c r="CL2239" s="250"/>
      <c r="CM2239" s="250"/>
      <c r="CN2239" s="250"/>
      <c r="CO2239" s="250"/>
      <c r="CP2239" s="250"/>
      <c r="CQ2239" s="250"/>
      <c r="CR2239" s="250"/>
      <c r="CS2239" s="250"/>
      <c r="CT2239" s="47"/>
    </row>
    <row r="2240" spans="1:113" ht="15" customHeight="1">
      <c r="AR2240" s="45"/>
      <c r="AS2240" s="250"/>
      <c r="AT2240" s="250"/>
      <c r="AU2240" s="250"/>
      <c r="AV2240" s="250"/>
      <c r="AW2240" s="250"/>
      <c r="AX2240" s="250"/>
      <c r="AY2240" s="250"/>
      <c r="AZ2240" s="33"/>
      <c r="BA2240" s="250"/>
      <c r="BB2240" s="250"/>
      <c r="BC2240" s="250"/>
      <c r="BD2240" s="47"/>
      <c r="BF2240" s="45"/>
      <c r="BG2240" s="250"/>
      <c r="BH2240" s="250"/>
      <c r="BJ2240" s="250"/>
      <c r="BK2240" s="250"/>
      <c r="BL2240" s="250"/>
      <c r="BM2240" s="250"/>
      <c r="BN2240" s="250"/>
      <c r="BO2240" s="250"/>
      <c r="BP2240" s="250"/>
      <c r="BQ2240" s="47"/>
      <c r="BS2240" s="1"/>
      <c r="BT2240" s="45"/>
      <c r="BU2240" s="250"/>
      <c r="BV2240" s="250"/>
      <c r="BW2240" s="250"/>
      <c r="BX2240" s="250"/>
      <c r="BY2240" s="250"/>
      <c r="BZ2240" s="250"/>
      <c r="CA2240" s="250"/>
      <c r="CB2240" s="250"/>
      <c r="CC2240" s="250"/>
      <c r="CD2240" s="250"/>
      <c r="CE2240" s="250"/>
      <c r="CF2240" s="47"/>
      <c r="CH2240" s="45"/>
      <c r="CI2240" s="250"/>
      <c r="CJ2240" s="250"/>
      <c r="CK2240" s="250"/>
      <c r="CL2240" s="250"/>
      <c r="CM2240" s="250"/>
      <c r="CN2240" s="250"/>
      <c r="CO2240" s="250"/>
      <c r="CP2240" s="250"/>
      <c r="CQ2240" s="250"/>
      <c r="CR2240" s="250"/>
      <c r="CS2240" s="250"/>
      <c r="CT2240" s="47"/>
    </row>
    <row r="2241" spans="44:98" ht="15" customHeight="1">
      <c r="AR2241" s="45"/>
      <c r="AS2241" s="250"/>
      <c r="AT2241" s="250"/>
      <c r="AU2241" s="250"/>
      <c r="AV2241" s="250"/>
      <c r="AW2241" s="250"/>
      <c r="AX2241" s="250"/>
      <c r="AY2241" s="250"/>
      <c r="AZ2241" s="33"/>
      <c r="BA2241" s="250"/>
      <c r="BB2241" s="250"/>
      <c r="BC2241" s="250"/>
      <c r="BD2241" s="47"/>
      <c r="BF2241" s="45"/>
      <c r="BG2241" s="250"/>
      <c r="BH2241" s="250"/>
      <c r="BJ2241" s="250"/>
      <c r="BK2241" s="250"/>
      <c r="BL2241" s="250"/>
      <c r="BM2241" s="250"/>
      <c r="BN2241" s="250"/>
      <c r="BO2241" s="250"/>
      <c r="BP2241" s="250"/>
      <c r="BQ2241" s="47"/>
      <c r="BS2241" s="1"/>
      <c r="BT2241" s="45"/>
      <c r="BU2241" s="250"/>
      <c r="BV2241" s="250"/>
      <c r="BW2241" s="250"/>
      <c r="BX2241" s="250"/>
      <c r="BY2241" s="250"/>
      <c r="BZ2241" s="250"/>
      <c r="CA2241" s="250"/>
      <c r="CB2241" s="250"/>
      <c r="CC2241" s="250"/>
      <c r="CD2241" s="250"/>
      <c r="CE2241" s="250"/>
      <c r="CF2241" s="47"/>
      <c r="CH2241" s="45"/>
      <c r="CI2241" s="250"/>
      <c r="CJ2241" s="250"/>
      <c r="CK2241" s="250"/>
      <c r="CL2241" s="250"/>
      <c r="CM2241" s="250"/>
      <c r="CN2241" s="250"/>
      <c r="CO2241" s="250"/>
      <c r="CP2241" s="250"/>
      <c r="CQ2241" s="250"/>
      <c r="CR2241" s="250"/>
      <c r="CS2241" s="250"/>
      <c r="CT2241" s="47"/>
    </row>
    <row r="2242" spans="44:98" ht="15" customHeight="1">
      <c r="AR2242" s="45"/>
      <c r="AS2242" s="250"/>
      <c r="AT2242" s="250"/>
      <c r="AU2242" s="250"/>
      <c r="AV2242" s="250"/>
      <c r="AW2242" s="250"/>
      <c r="AX2242" s="250"/>
      <c r="AY2242" s="250"/>
      <c r="AZ2242" s="33"/>
      <c r="BA2242" s="250"/>
      <c r="BB2242" s="250"/>
      <c r="BC2242" s="250"/>
      <c r="BD2242" s="47"/>
      <c r="BF2242" s="45"/>
      <c r="BG2242" s="250"/>
      <c r="BH2242" s="250"/>
      <c r="BJ2242" s="250"/>
      <c r="BK2242" s="250"/>
      <c r="BL2242" s="250"/>
      <c r="BM2242" s="250"/>
      <c r="BN2242" s="250"/>
      <c r="BO2242" s="250"/>
      <c r="BP2242" s="250"/>
      <c r="BQ2242" s="47"/>
      <c r="BS2242" s="1"/>
      <c r="BT2242" s="45"/>
      <c r="BU2242" s="250"/>
      <c r="BV2242" s="250"/>
      <c r="BW2242" s="250"/>
      <c r="BX2242" s="250"/>
      <c r="BY2242" s="250"/>
      <c r="BZ2242" s="250"/>
      <c r="CA2242" s="250"/>
      <c r="CB2242" s="250"/>
      <c r="CC2242" s="250"/>
      <c r="CD2242" s="250"/>
      <c r="CE2242" s="250"/>
      <c r="CF2242" s="47"/>
      <c r="CH2242" s="45"/>
      <c r="CI2242" s="250"/>
      <c r="CJ2242" s="250"/>
      <c r="CK2242" s="250"/>
      <c r="CL2242" s="250"/>
      <c r="CM2242" s="250"/>
      <c r="CN2242" s="250"/>
      <c r="CO2242" s="250"/>
      <c r="CP2242" s="250"/>
      <c r="CQ2242" s="250"/>
      <c r="CR2242" s="250"/>
      <c r="CS2242" s="250"/>
      <c r="CT2242" s="47"/>
    </row>
    <row r="2243" spans="44:98" ht="15" customHeight="1">
      <c r="AR2243" s="45"/>
      <c r="AS2243" s="250"/>
      <c r="AT2243" s="250"/>
      <c r="AU2243" s="250"/>
      <c r="AV2243" s="250"/>
      <c r="AW2243" s="250"/>
      <c r="AX2243" s="250"/>
      <c r="AY2243" s="250"/>
      <c r="AZ2243" s="33"/>
      <c r="BA2243" s="250"/>
      <c r="BB2243" s="250"/>
      <c r="BC2243" s="250"/>
      <c r="BD2243" s="47"/>
      <c r="BF2243" s="45"/>
      <c r="BG2243" s="250"/>
      <c r="BH2243" s="250"/>
      <c r="BJ2243" s="250"/>
      <c r="BK2243" s="250"/>
      <c r="BL2243" s="250"/>
      <c r="BM2243" s="250"/>
      <c r="BN2243" s="250"/>
      <c r="BO2243" s="250"/>
      <c r="BP2243" s="250"/>
      <c r="BQ2243" s="47"/>
      <c r="BS2243" s="1"/>
      <c r="BT2243" s="45"/>
      <c r="BU2243" s="250"/>
      <c r="BV2243" s="250"/>
      <c r="BW2243" s="250"/>
      <c r="BX2243" s="250"/>
      <c r="BY2243" s="250"/>
      <c r="BZ2243" s="250"/>
      <c r="CA2243" s="250"/>
      <c r="CB2243" s="250"/>
      <c r="CC2243" s="250"/>
      <c r="CD2243" s="250"/>
      <c r="CE2243" s="250"/>
      <c r="CF2243" s="47"/>
      <c r="CH2243" s="45"/>
      <c r="CI2243" s="250"/>
      <c r="CJ2243" s="250"/>
      <c r="CK2243" s="250"/>
      <c r="CL2243" s="250"/>
      <c r="CM2243" s="250"/>
      <c r="CN2243" s="250"/>
      <c r="CO2243" s="250"/>
      <c r="CP2243" s="250"/>
      <c r="CQ2243" s="250"/>
      <c r="CR2243" s="250"/>
      <c r="CS2243" s="250"/>
      <c r="CT2243" s="47"/>
    </row>
    <row r="2244" spans="44:98" ht="15" customHeight="1">
      <c r="AR2244" s="45"/>
      <c r="AS2244" s="250"/>
      <c r="AT2244" s="250"/>
      <c r="AU2244" s="250"/>
      <c r="AV2244" s="250"/>
      <c r="AW2244" s="250"/>
      <c r="AX2244" s="250"/>
      <c r="AY2244" s="250"/>
      <c r="AZ2244" s="33"/>
      <c r="BA2244" s="250"/>
      <c r="BB2244" s="250"/>
      <c r="BC2244" s="250"/>
      <c r="BD2244" s="47"/>
      <c r="BF2244" s="45"/>
      <c r="BG2244" s="250"/>
      <c r="BH2244" s="250"/>
      <c r="BJ2244" s="250"/>
      <c r="BK2244" s="250"/>
      <c r="BL2244" s="250"/>
      <c r="BM2244" s="250"/>
      <c r="BN2244" s="250"/>
      <c r="BO2244" s="250"/>
      <c r="BP2244" s="250"/>
      <c r="BQ2244" s="47"/>
      <c r="BS2244" s="1"/>
      <c r="BT2244" s="45"/>
      <c r="BU2244" s="250"/>
      <c r="BV2244" s="250"/>
      <c r="BW2244" s="250"/>
      <c r="BX2244" s="250"/>
      <c r="BY2244" s="250"/>
      <c r="BZ2244" s="250"/>
      <c r="CA2244" s="250"/>
      <c r="CB2244" s="250"/>
      <c r="CC2244" s="250"/>
      <c r="CD2244" s="250"/>
      <c r="CE2244" s="250"/>
      <c r="CF2244" s="47"/>
      <c r="CH2244" s="45"/>
      <c r="CI2244" s="250"/>
      <c r="CJ2244" s="250"/>
      <c r="CK2244" s="250"/>
      <c r="CL2244" s="250"/>
      <c r="CM2244" s="250"/>
      <c r="CN2244" s="250"/>
      <c r="CO2244" s="250"/>
      <c r="CP2244" s="250"/>
      <c r="CQ2244" s="250"/>
      <c r="CR2244" s="250"/>
      <c r="CS2244" s="250"/>
      <c r="CT2244" s="47"/>
    </row>
    <row r="2245" spans="44:98" ht="15" customHeight="1">
      <c r="AR2245" s="313" t="s">
        <v>591</v>
      </c>
      <c r="AS2245" s="310"/>
      <c r="AT2245" s="310"/>
      <c r="AU2245" s="309" t="s">
        <v>596</v>
      </c>
      <c r="AV2245" s="310"/>
      <c r="AW2245" s="310"/>
      <c r="AX2245" s="260"/>
      <c r="AY2245" s="260"/>
      <c r="AZ2245" s="261"/>
      <c r="BA2245" s="260"/>
      <c r="BB2245" s="260"/>
      <c r="BC2245" s="260"/>
      <c r="BD2245" s="262"/>
      <c r="BF2245" s="313" t="s">
        <v>591</v>
      </c>
      <c r="BG2245" s="310"/>
      <c r="BH2245" s="310"/>
      <c r="BI2245" s="200" t="s">
        <v>596</v>
      </c>
      <c r="BJ2245" s="263"/>
      <c r="BK2245" s="263"/>
      <c r="BL2245" s="260"/>
      <c r="BM2245" s="260"/>
      <c r="BN2245" s="260"/>
      <c r="BO2245" s="260"/>
      <c r="BP2245" s="260"/>
      <c r="BQ2245" s="262"/>
      <c r="BR2245" s="181"/>
      <c r="BS2245" s="1"/>
      <c r="BT2245" s="313" t="s">
        <v>591</v>
      </c>
      <c r="BU2245" s="310"/>
      <c r="BV2245" s="310"/>
      <c r="BW2245" s="309" t="s">
        <v>596</v>
      </c>
      <c r="BX2245" s="310"/>
      <c r="BY2245" s="310"/>
      <c r="BZ2245" s="260"/>
      <c r="CA2245" s="260"/>
      <c r="CB2245" s="260"/>
      <c r="CC2245" s="260"/>
      <c r="CD2245" s="260"/>
      <c r="CE2245" s="260"/>
      <c r="CF2245" s="262"/>
      <c r="CG2245" s="80"/>
      <c r="CH2245" s="313" t="s">
        <v>591</v>
      </c>
      <c r="CI2245" s="310"/>
      <c r="CJ2245" s="310"/>
      <c r="CK2245" s="309" t="s">
        <v>596</v>
      </c>
      <c r="CL2245" s="310"/>
      <c r="CM2245" s="310"/>
      <c r="CN2245" s="81"/>
      <c r="CO2245" s="81"/>
      <c r="CP2245" s="81"/>
      <c r="CQ2245" s="81"/>
      <c r="CR2245" s="81"/>
      <c r="CS2245" s="81"/>
      <c r="CT2245" s="82"/>
    </row>
    <row r="2246" spans="44:98" ht="15" customHeight="1">
      <c r="AR2246" s="2" t="s">
        <v>11</v>
      </c>
      <c r="AS2246" s="3" t="s">
        <v>12</v>
      </c>
      <c r="AT2246" s="3" t="s">
        <v>13</v>
      </c>
      <c r="AU2246" s="3" t="s">
        <v>14</v>
      </c>
      <c r="AV2246" s="3" t="s">
        <v>13</v>
      </c>
      <c r="AW2246" s="3" t="s">
        <v>15</v>
      </c>
      <c r="AX2246" s="3" t="s">
        <v>16</v>
      </c>
      <c r="AY2246" s="3" t="s">
        <v>17</v>
      </c>
      <c r="AZ2246" s="4"/>
      <c r="BA2246" s="3" t="s">
        <v>19</v>
      </c>
      <c r="BB2246" s="3" t="s">
        <v>25</v>
      </c>
      <c r="BC2246" s="3" t="s">
        <v>26</v>
      </c>
      <c r="BD2246" s="56" t="s">
        <v>21</v>
      </c>
      <c r="BF2246" s="2" t="s">
        <v>11</v>
      </c>
      <c r="BG2246" s="3" t="s">
        <v>12</v>
      </c>
      <c r="BH2246" s="3" t="s">
        <v>13</v>
      </c>
      <c r="BI2246" s="199" t="s">
        <v>14</v>
      </c>
      <c r="BJ2246" s="3" t="s">
        <v>13</v>
      </c>
      <c r="BK2246" s="3" t="s">
        <v>15</v>
      </c>
      <c r="BL2246" s="3" t="s">
        <v>16</v>
      </c>
      <c r="BM2246" s="3" t="s">
        <v>17</v>
      </c>
      <c r="BN2246" s="3" t="s">
        <v>19</v>
      </c>
      <c r="BO2246" s="3" t="s">
        <v>25</v>
      </c>
      <c r="BP2246" s="3" t="s">
        <v>26</v>
      </c>
      <c r="BQ2246" s="56" t="s">
        <v>21</v>
      </c>
      <c r="BS2246" s="1"/>
      <c r="BT2246" s="2" t="s">
        <v>11</v>
      </c>
      <c r="BU2246" s="3" t="s">
        <v>12</v>
      </c>
      <c r="BV2246" s="3" t="s">
        <v>13</v>
      </c>
      <c r="BW2246" s="3" t="s">
        <v>14</v>
      </c>
      <c r="BX2246" s="3" t="s">
        <v>13</v>
      </c>
      <c r="BY2246" s="3" t="s">
        <v>15</v>
      </c>
      <c r="BZ2246" s="3" t="s">
        <v>16</v>
      </c>
      <c r="CA2246" s="3" t="s">
        <v>17</v>
      </c>
      <c r="CB2246" s="3"/>
      <c r="CC2246" s="3" t="s">
        <v>19</v>
      </c>
      <c r="CD2246" s="3" t="s">
        <v>25</v>
      </c>
      <c r="CE2246" s="3" t="s">
        <v>26</v>
      </c>
      <c r="CF2246" s="56" t="s">
        <v>21</v>
      </c>
      <c r="CH2246" s="2" t="s">
        <v>11</v>
      </c>
      <c r="CI2246" s="3" t="s">
        <v>12</v>
      </c>
      <c r="CJ2246" s="3" t="s">
        <v>13</v>
      </c>
      <c r="CK2246" s="3" t="s">
        <v>14</v>
      </c>
      <c r="CL2246" s="3" t="s">
        <v>13</v>
      </c>
      <c r="CM2246" s="3" t="s">
        <v>15</v>
      </c>
      <c r="CN2246" s="3" t="s">
        <v>16</v>
      </c>
      <c r="CO2246" s="3" t="s">
        <v>17</v>
      </c>
      <c r="CP2246" s="3"/>
      <c r="CQ2246" s="3" t="s">
        <v>19</v>
      </c>
      <c r="CR2246" s="3" t="s">
        <v>25</v>
      </c>
      <c r="CS2246" s="3" t="s">
        <v>26</v>
      </c>
      <c r="CT2246" s="56" t="s">
        <v>21</v>
      </c>
    </row>
    <row r="2247" spans="44:98" ht="15" customHeight="1">
      <c r="AR2247" s="89">
        <v>45202</v>
      </c>
      <c r="AS2247" s="78">
        <v>9525</v>
      </c>
      <c r="AT2247" s="78">
        <v>46</v>
      </c>
      <c r="AU2247" s="78">
        <v>727</v>
      </c>
      <c r="AV2247" s="78">
        <v>3</v>
      </c>
      <c r="AW2247" s="78">
        <v>25</v>
      </c>
      <c r="AX2247" s="78">
        <v>5</v>
      </c>
      <c r="AY2247" s="78">
        <v>4</v>
      </c>
      <c r="AZ2247" s="90"/>
      <c r="BA2247" s="78">
        <v>450</v>
      </c>
      <c r="BB2247" s="78">
        <f t="shared" ref="BB2247:BB2299" si="3544">IF(BA2247="","",AX2247*BA2247)</f>
        <v>2250</v>
      </c>
      <c r="BC2247" s="92">
        <f t="shared" ref="BC2247:BC2299" si="3545">IF(BB2247="","",BB2247/(AT2247*100))</f>
        <v>0.4891304347826087</v>
      </c>
      <c r="BD2247" s="93" t="s">
        <v>598</v>
      </c>
      <c r="BF2247" s="89">
        <v>45202</v>
      </c>
      <c r="BG2247" s="78">
        <v>9525</v>
      </c>
      <c r="BH2247" s="78">
        <v>46</v>
      </c>
      <c r="BI2247" s="188">
        <v>727</v>
      </c>
      <c r="BJ2247" s="78">
        <v>3</v>
      </c>
      <c r="BK2247" s="78">
        <v>25</v>
      </c>
      <c r="BL2247" s="78">
        <v>5</v>
      </c>
      <c r="BM2247" s="78">
        <v>4</v>
      </c>
      <c r="BN2247" s="78">
        <v>450</v>
      </c>
      <c r="BO2247" s="78">
        <f t="shared" ref="BO2247:BO2299" si="3546">IF(BN2247="","",BL2247*BN2247)</f>
        <v>2250</v>
      </c>
      <c r="BP2247" s="92">
        <f t="shared" ref="BP2247:BP2299" si="3547">IF(BO2247="","",BO2247/(BH2247*100))</f>
        <v>0.4891304347826087</v>
      </c>
      <c r="BQ2247" s="93" t="s">
        <v>598</v>
      </c>
      <c r="BS2247" s="1"/>
      <c r="BT2247" s="89">
        <v>45202</v>
      </c>
      <c r="BU2247" s="78">
        <v>9525</v>
      </c>
      <c r="BV2247" s="78">
        <v>46</v>
      </c>
      <c r="BW2247" s="78">
        <v>727</v>
      </c>
      <c r="BX2247" s="78">
        <v>3</v>
      </c>
      <c r="BY2247" s="78">
        <v>25</v>
      </c>
      <c r="BZ2247" s="78">
        <v>5</v>
      </c>
      <c r="CA2247" s="78">
        <v>4</v>
      </c>
      <c r="CB2247" s="78"/>
      <c r="CC2247" s="78">
        <v>450</v>
      </c>
      <c r="CD2247" s="78">
        <f t="shared" ref="CD2247:CD2299" si="3548">IF(CC2247="","",BZ2247*CC2247)</f>
        <v>2250</v>
      </c>
      <c r="CE2247" s="92">
        <f t="shared" ref="CE2247:CE2299" si="3549">IF(CD2247="","",CD2247/(BV2247*100))</f>
        <v>0.4891304347826087</v>
      </c>
      <c r="CF2247" s="93" t="s">
        <v>598</v>
      </c>
      <c r="CH2247" s="89">
        <v>45202</v>
      </c>
      <c r="CI2247" s="78">
        <v>9525</v>
      </c>
      <c r="CJ2247" s="78">
        <v>46</v>
      </c>
      <c r="CK2247" s="78">
        <v>727</v>
      </c>
      <c r="CL2247" s="78">
        <v>3</v>
      </c>
      <c r="CM2247" s="78">
        <v>25</v>
      </c>
      <c r="CN2247" s="78">
        <v>5</v>
      </c>
      <c r="CO2247" s="78">
        <v>4</v>
      </c>
      <c r="CP2247" s="78"/>
      <c r="CQ2247" s="78">
        <v>450</v>
      </c>
      <c r="CR2247" s="78">
        <f t="shared" ref="CR2247:CR2278" si="3550">IF(CQ2247="","",CN2247*CQ2247)</f>
        <v>2250</v>
      </c>
      <c r="CS2247" s="92">
        <f t="shared" ref="CS2247:CS2278" si="3551">IF(CR2247="","",CR2247/(CJ2247*100))</f>
        <v>0.4891304347826087</v>
      </c>
      <c r="CT2247" s="93" t="s">
        <v>598</v>
      </c>
    </row>
    <row r="2248" spans="44:98" ht="15" customHeight="1">
      <c r="AR2248" s="15">
        <v>45204</v>
      </c>
      <c r="AS2248" s="9">
        <v>9560</v>
      </c>
      <c r="AT2248" s="9">
        <f t="shared" ref="AT2248:AT2294" si="3552">IF(AS2248="","",AS2248-AS2247)</f>
        <v>35</v>
      </c>
      <c r="AU2248" s="9">
        <v>730</v>
      </c>
      <c r="AV2248" s="9">
        <f t="shared" ref="AV2248:AV2294" si="3553">IF(AU2248="","",AU2248-AU2247)</f>
        <v>3</v>
      </c>
      <c r="AW2248" s="9">
        <v>26</v>
      </c>
      <c r="AX2248" s="9">
        <f t="shared" ref="AX2248:AX2294" si="3554">IF(AW2248="","",AW2247+AY2247-AW2248)</f>
        <v>3</v>
      </c>
      <c r="AY2248" s="9">
        <v>7</v>
      </c>
      <c r="AZ2248" s="62"/>
      <c r="BA2248" s="9">
        <v>450</v>
      </c>
      <c r="BB2248" s="9">
        <f t="shared" si="3544"/>
        <v>1350</v>
      </c>
      <c r="BC2248" s="10">
        <f t="shared" si="3545"/>
        <v>0.38571428571428573</v>
      </c>
      <c r="BD2248" s="7"/>
      <c r="BF2248" s="15">
        <v>45204</v>
      </c>
      <c r="BG2248" s="9">
        <v>9560</v>
      </c>
      <c r="BH2248" s="9">
        <f t="shared" ref="BH2248:BH2294" si="3555">IF(BG2248="","",BG2248-BG2247)</f>
        <v>35</v>
      </c>
      <c r="BI2248" s="73">
        <v>730</v>
      </c>
      <c r="BJ2248" s="9">
        <f t="shared" ref="BJ2248:BJ2294" si="3556">IF(BI2248="","",BI2248-BI2247)</f>
        <v>3</v>
      </c>
      <c r="BK2248" s="9">
        <v>26</v>
      </c>
      <c r="BL2248" s="9">
        <f t="shared" ref="BL2248:BL2294" si="3557">IF(BK2248="","",BK2247+BM2247-BK2248)</f>
        <v>3</v>
      </c>
      <c r="BM2248" s="9">
        <v>7</v>
      </c>
      <c r="BN2248" s="9">
        <v>450</v>
      </c>
      <c r="BO2248" s="9">
        <f t="shared" si="3546"/>
        <v>1350</v>
      </c>
      <c r="BP2248" s="10">
        <f t="shared" si="3547"/>
        <v>0.38571428571428573</v>
      </c>
      <c r="BQ2248" s="7"/>
      <c r="BS2248" s="1"/>
      <c r="BT2248" s="15">
        <v>45204</v>
      </c>
      <c r="BU2248" s="9">
        <v>9560</v>
      </c>
      <c r="BV2248" s="9">
        <f t="shared" ref="BV2248:BV2294" si="3558">IF(BU2248="","",BU2248-BU2247)</f>
        <v>35</v>
      </c>
      <c r="BW2248" s="9">
        <v>730</v>
      </c>
      <c r="BX2248" s="9">
        <f t="shared" ref="BX2248:BX2294" si="3559">IF(BW2248="","",BW2248-BW2247)</f>
        <v>3</v>
      </c>
      <c r="BY2248" s="9">
        <v>26</v>
      </c>
      <c r="BZ2248" s="9">
        <f t="shared" ref="BZ2248:BZ2294" si="3560">IF(BY2248="","",BY2247+CA2247-BY2248)</f>
        <v>3</v>
      </c>
      <c r="CA2248" s="9">
        <v>7</v>
      </c>
      <c r="CB2248" s="9"/>
      <c r="CC2248" s="9">
        <v>450</v>
      </c>
      <c r="CD2248" s="9">
        <f t="shared" si="3548"/>
        <v>1350</v>
      </c>
      <c r="CE2248" s="10">
        <f t="shared" si="3549"/>
        <v>0.38571428571428573</v>
      </c>
      <c r="CF2248" s="7"/>
      <c r="CH2248" s="15">
        <v>45204</v>
      </c>
      <c r="CI2248" s="9">
        <v>9560</v>
      </c>
      <c r="CJ2248" s="9">
        <f t="shared" ref="CJ2248:CJ2294" si="3561">IF(CI2248="","",CI2248-CI2247)</f>
        <v>35</v>
      </c>
      <c r="CK2248" s="9">
        <v>730</v>
      </c>
      <c r="CL2248" s="9">
        <f t="shared" ref="CL2248:CL2294" si="3562">IF(CK2248="","",CK2248-CK2247)</f>
        <v>3</v>
      </c>
      <c r="CM2248" s="9">
        <v>26</v>
      </c>
      <c r="CN2248" s="9">
        <f t="shared" ref="CN2248:CN2294" si="3563">IF(CM2248="","",CM2247+CO2247-CM2248)</f>
        <v>3</v>
      </c>
      <c r="CO2248" s="9">
        <v>7</v>
      </c>
      <c r="CP2248" s="9"/>
      <c r="CQ2248" s="9">
        <v>450</v>
      </c>
      <c r="CR2248" s="9">
        <f t="shared" si="3550"/>
        <v>1350</v>
      </c>
      <c r="CS2248" s="10">
        <f t="shared" si="3551"/>
        <v>0.38571428571428573</v>
      </c>
      <c r="CT2248" s="7"/>
    </row>
    <row r="2249" spans="44:98" ht="15" customHeight="1">
      <c r="AR2249" s="15">
        <v>45207</v>
      </c>
      <c r="AS2249" s="9">
        <v>9650</v>
      </c>
      <c r="AT2249" s="9">
        <f t="shared" si="3552"/>
        <v>90</v>
      </c>
      <c r="AU2249" s="9">
        <v>737</v>
      </c>
      <c r="AV2249" s="9">
        <f t="shared" si="3553"/>
        <v>7</v>
      </c>
      <c r="AW2249" s="9">
        <v>26</v>
      </c>
      <c r="AX2249" s="9">
        <f t="shared" si="3554"/>
        <v>7</v>
      </c>
      <c r="AY2249" s="9">
        <v>5</v>
      </c>
      <c r="AZ2249" s="62"/>
      <c r="BA2249" s="9">
        <v>450</v>
      </c>
      <c r="BB2249" s="9">
        <f t="shared" si="3544"/>
        <v>3150</v>
      </c>
      <c r="BC2249" s="10">
        <f t="shared" si="3545"/>
        <v>0.35</v>
      </c>
      <c r="BD2249" s="7"/>
      <c r="BF2249" s="15">
        <v>45207</v>
      </c>
      <c r="BG2249" s="9">
        <v>9650</v>
      </c>
      <c r="BH2249" s="9">
        <f t="shared" si="3555"/>
        <v>90</v>
      </c>
      <c r="BI2249" s="73">
        <v>737</v>
      </c>
      <c r="BJ2249" s="9">
        <f t="shared" si="3556"/>
        <v>7</v>
      </c>
      <c r="BK2249" s="9">
        <v>26</v>
      </c>
      <c r="BL2249" s="9">
        <f t="shared" si="3557"/>
        <v>7</v>
      </c>
      <c r="BM2249" s="9">
        <v>5</v>
      </c>
      <c r="BN2249" s="9">
        <v>450</v>
      </c>
      <c r="BO2249" s="9">
        <f t="shared" si="3546"/>
        <v>3150</v>
      </c>
      <c r="BP2249" s="10">
        <f t="shared" si="3547"/>
        <v>0.35</v>
      </c>
      <c r="BQ2249" s="7"/>
      <c r="BS2249" s="1"/>
      <c r="BT2249" s="15">
        <v>45207</v>
      </c>
      <c r="BU2249" s="9">
        <v>9650</v>
      </c>
      <c r="BV2249" s="9">
        <f t="shared" si="3558"/>
        <v>90</v>
      </c>
      <c r="BW2249" s="9">
        <v>737</v>
      </c>
      <c r="BX2249" s="9">
        <f t="shared" si="3559"/>
        <v>7</v>
      </c>
      <c r="BY2249" s="9">
        <v>26</v>
      </c>
      <c r="BZ2249" s="9">
        <f t="shared" si="3560"/>
        <v>7</v>
      </c>
      <c r="CA2249" s="9">
        <v>5</v>
      </c>
      <c r="CB2249" s="9"/>
      <c r="CC2249" s="9">
        <v>450</v>
      </c>
      <c r="CD2249" s="9">
        <f t="shared" si="3548"/>
        <v>3150</v>
      </c>
      <c r="CE2249" s="10">
        <f t="shared" si="3549"/>
        <v>0.35</v>
      </c>
      <c r="CF2249" s="7"/>
      <c r="CH2249" s="15">
        <v>45207</v>
      </c>
      <c r="CI2249" s="9">
        <v>9650</v>
      </c>
      <c r="CJ2249" s="9">
        <f t="shared" si="3561"/>
        <v>90</v>
      </c>
      <c r="CK2249" s="9">
        <v>737</v>
      </c>
      <c r="CL2249" s="9">
        <f t="shared" si="3562"/>
        <v>7</v>
      </c>
      <c r="CM2249" s="9">
        <v>26</v>
      </c>
      <c r="CN2249" s="9">
        <f t="shared" si="3563"/>
        <v>7</v>
      </c>
      <c r="CO2249" s="9">
        <v>5</v>
      </c>
      <c r="CP2249" s="9"/>
      <c r="CQ2249" s="9">
        <v>450</v>
      </c>
      <c r="CR2249" s="9">
        <f t="shared" si="3550"/>
        <v>3150</v>
      </c>
      <c r="CS2249" s="10">
        <f t="shared" si="3551"/>
        <v>0.35</v>
      </c>
      <c r="CT2249" s="7"/>
    </row>
    <row r="2250" spans="44:98" ht="15" customHeight="1">
      <c r="AR2250" s="15">
        <v>45211</v>
      </c>
      <c r="AS2250" s="9">
        <v>9708</v>
      </c>
      <c r="AT2250" s="9">
        <f t="shared" si="3552"/>
        <v>58</v>
      </c>
      <c r="AU2250" s="9">
        <v>740</v>
      </c>
      <c r="AV2250" s="9">
        <f t="shared" si="3553"/>
        <v>3</v>
      </c>
      <c r="AW2250" s="9">
        <v>27</v>
      </c>
      <c r="AX2250" s="9">
        <f t="shared" si="3554"/>
        <v>4</v>
      </c>
      <c r="AY2250" s="9">
        <v>3</v>
      </c>
      <c r="AZ2250" s="62"/>
      <c r="BA2250" s="9">
        <v>450</v>
      </c>
      <c r="BB2250" s="9">
        <f t="shared" si="3544"/>
        <v>1800</v>
      </c>
      <c r="BC2250" s="10">
        <f t="shared" si="3545"/>
        <v>0.31034482758620691</v>
      </c>
      <c r="BD2250" s="7"/>
      <c r="BF2250" s="15">
        <v>45211</v>
      </c>
      <c r="BG2250" s="9">
        <v>9708</v>
      </c>
      <c r="BH2250" s="9">
        <f t="shared" si="3555"/>
        <v>58</v>
      </c>
      <c r="BI2250" s="73">
        <v>740</v>
      </c>
      <c r="BJ2250" s="9">
        <f t="shared" si="3556"/>
        <v>3</v>
      </c>
      <c r="BK2250" s="9">
        <v>27</v>
      </c>
      <c r="BL2250" s="9">
        <f t="shared" si="3557"/>
        <v>4</v>
      </c>
      <c r="BM2250" s="9">
        <v>3</v>
      </c>
      <c r="BN2250" s="9">
        <v>450</v>
      </c>
      <c r="BO2250" s="9">
        <f t="shared" si="3546"/>
        <v>1800</v>
      </c>
      <c r="BP2250" s="10">
        <f t="shared" si="3547"/>
        <v>0.31034482758620691</v>
      </c>
      <c r="BQ2250" s="7"/>
      <c r="BS2250" s="1"/>
      <c r="BT2250" s="15">
        <v>45211</v>
      </c>
      <c r="BU2250" s="9">
        <v>9708</v>
      </c>
      <c r="BV2250" s="9">
        <f t="shared" si="3558"/>
        <v>58</v>
      </c>
      <c r="BW2250" s="9">
        <v>740</v>
      </c>
      <c r="BX2250" s="9">
        <f t="shared" si="3559"/>
        <v>3</v>
      </c>
      <c r="BY2250" s="9">
        <v>27</v>
      </c>
      <c r="BZ2250" s="9">
        <f t="shared" si="3560"/>
        <v>4</v>
      </c>
      <c r="CA2250" s="9">
        <v>3</v>
      </c>
      <c r="CB2250" s="9"/>
      <c r="CC2250" s="9">
        <v>450</v>
      </c>
      <c r="CD2250" s="9">
        <f t="shared" si="3548"/>
        <v>1800</v>
      </c>
      <c r="CE2250" s="10">
        <f t="shared" si="3549"/>
        <v>0.31034482758620691</v>
      </c>
      <c r="CF2250" s="7"/>
      <c r="CH2250" s="15">
        <v>45211</v>
      </c>
      <c r="CI2250" s="9">
        <v>9708</v>
      </c>
      <c r="CJ2250" s="9">
        <f t="shared" si="3561"/>
        <v>58</v>
      </c>
      <c r="CK2250" s="9">
        <v>740</v>
      </c>
      <c r="CL2250" s="9">
        <f t="shared" si="3562"/>
        <v>3</v>
      </c>
      <c r="CM2250" s="9">
        <v>27</v>
      </c>
      <c r="CN2250" s="9">
        <f t="shared" si="3563"/>
        <v>4</v>
      </c>
      <c r="CO2250" s="9">
        <v>3</v>
      </c>
      <c r="CP2250" s="9"/>
      <c r="CQ2250" s="9">
        <v>450</v>
      </c>
      <c r="CR2250" s="9">
        <f t="shared" si="3550"/>
        <v>1800</v>
      </c>
      <c r="CS2250" s="10">
        <f t="shared" si="3551"/>
        <v>0.31034482758620691</v>
      </c>
      <c r="CT2250" s="7"/>
    </row>
    <row r="2251" spans="44:98" ht="15" customHeight="1">
      <c r="AR2251" s="15">
        <v>45215</v>
      </c>
      <c r="AS2251" s="9">
        <v>9842</v>
      </c>
      <c r="AT2251" s="9">
        <f t="shared" si="3552"/>
        <v>134</v>
      </c>
      <c r="AU2251" s="9">
        <v>751</v>
      </c>
      <c r="AV2251" s="9">
        <f t="shared" si="3553"/>
        <v>11</v>
      </c>
      <c r="AW2251" s="9">
        <v>19</v>
      </c>
      <c r="AX2251" s="9">
        <f t="shared" si="3554"/>
        <v>11</v>
      </c>
      <c r="AY2251" s="9">
        <v>11</v>
      </c>
      <c r="AZ2251" s="62"/>
      <c r="BA2251" s="9">
        <v>450</v>
      </c>
      <c r="BB2251" s="9">
        <f t="shared" si="3544"/>
        <v>4950</v>
      </c>
      <c r="BC2251" s="10">
        <f t="shared" si="3545"/>
        <v>0.36940298507462688</v>
      </c>
      <c r="BD2251" s="7"/>
      <c r="BF2251" s="15">
        <v>45215</v>
      </c>
      <c r="BG2251" s="9">
        <v>9842</v>
      </c>
      <c r="BH2251" s="9">
        <f t="shared" si="3555"/>
        <v>134</v>
      </c>
      <c r="BI2251" s="73">
        <v>751</v>
      </c>
      <c r="BJ2251" s="9">
        <f t="shared" si="3556"/>
        <v>11</v>
      </c>
      <c r="BK2251" s="9">
        <v>19</v>
      </c>
      <c r="BL2251" s="9">
        <f t="shared" si="3557"/>
        <v>11</v>
      </c>
      <c r="BM2251" s="9">
        <v>11</v>
      </c>
      <c r="BN2251" s="9">
        <v>450</v>
      </c>
      <c r="BO2251" s="9">
        <f t="shared" si="3546"/>
        <v>4950</v>
      </c>
      <c r="BP2251" s="10">
        <f t="shared" si="3547"/>
        <v>0.36940298507462688</v>
      </c>
      <c r="BQ2251" s="7"/>
      <c r="BS2251" s="1"/>
      <c r="BT2251" s="15">
        <v>45215</v>
      </c>
      <c r="BU2251" s="9">
        <v>9842</v>
      </c>
      <c r="BV2251" s="9">
        <f t="shared" si="3558"/>
        <v>134</v>
      </c>
      <c r="BW2251" s="9">
        <v>751</v>
      </c>
      <c r="BX2251" s="9">
        <f t="shared" si="3559"/>
        <v>11</v>
      </c>
      <c r="BY2251" s="9">
        <v>19</v>
      </c>
      <c r="BZ2251" s="9">
        <f t="shared" si="3560"/>
        <v>11</v>
      </c>
      <c r="CA2251" s="9">
        <v>11</v>
      </c>
      <c r="CB2251" s="9"/>
      <c r="CC2251" s="9">
        <v>450</v>
      </c>
      <c r="CD2251" s="9">
        <f t="shared" si="3548"/>
        <v>4950</v>
      </c>
      <c r="CE2251" s="10">
        <f t="shared" si="3549"/>
        <v>0.36940298507462688</v>
      </c>
      <c r="CF2251" s="7"/>
      <c r="CH2251" s="15">
        <v>45215</v>
      </c>
      <c r="CI2251" s="9">
        <v>9842</v>
      </c>
      <c r="CJ2251" s="9">
        <f t="shared" si="3561"/>
        <v>134</v>
      </c>
      <c r="CK2251" s="9">
        <v>751</v>
      </c>
      <c r="CL2251" s="9">
        <f t="shared" si="3562"/>
        <v>11</v>
      </c>
      <c r="CM2251" s="9">
        <v>19</v>
      </c>
      <c r="CN2251" s="9">
        <f t="shared" si="3563"/>
        <v>11</v>
      </c>
      <c r="CO2251" s="9">
        <v>11</v>
      </c>
      <c r="CP2251" s="9"/>
      <c r="CQ2251" s="9">
        <v>450</v>
      </c>
      <c r="CR2251" s="9">
        <f t="shared" si="3550"/>
        <v>4950</v>
      </c>
      <c r="CS2251" s="10">
        <f t="shared" si="3551"/>
        <v>0.36940298507462688</v>
      </c>
      <c r="CT2251" s="7"/>
    </row>
    <row r="2252" spans="44:98" ht="15" customHeight="1">
      <c r="AR2252" s="15">
        <v>45218</v>
      </c>
      <c r="AS2252" s="9">
        <v>9870</v>
      </c>
      <c r="AT2252" s="9">
        <f t="shared" si="3552"/>
        <v>28</v>
      </c>
      <c r="AU2252" s="9">
        <v>753</v>
      </c>
      <c r="AV2252" s="9">
        <f t="shared" si="3553"/>
        <v>2</v>
      </c>
      <c r="AW2252" s="9">
        <v>28</v>
      </c>
      <c r="AX2252" s="9">
        <f t="shared" si="3554"/>
        <v>2</v>
      </c>
      <c r="AY2252" s="9">
        <v>5</v>
      </c>
      <c r="AZ2252" s="62"/>
      <c r="BA2252" s="9">
        <v>450</v>
      </c>
      <c r="BB2252" s="9">
        <f t="shared" si="3544"/>
        <v>900</v>
      </c>
      <c r="BC2252" s="10">
        <f t="shared" si="3545"/>
        <v>0.32142857142857145</v>
      </c>
      <c r="BD2252" s="7"/>
      <c r="BF2252" s="15">
        <v>45218</v>
      </c>
      <c r="BG2252" s="9">
        <v>9870</v>
      </c>
      <c r="BH2252" s="9">
        <f t="shared" si="3555"/>
        <v>28</v>
      </c>
      <c r="BI2252" s="73">
        <v>753</v>
      </c>
      <c r="BJ2252" s="9">
        <f t="shared" si="3556"/>
        <v>2</v>
      </c>
      <c r="BK2252" s="9">
        <v>28</v>
      </c>
      <c r="BL2252" s="9">
        <f t="shared" si="3557"/>
        <v>2</v>
      </c>
      <c r="BM2252" s="9">
        <v>5</v>
      </c>
      <c r="BN2252" s="9">
        <v>450</v>
      </c>
      <c r="BO2252" s="9">
        <f t="shared" si="3546"/>
        <v>900</v>
      </c>
      <c r="BP2252" s="10">
        <f t="shared" si="3547"/>
        <v>0.32142857142857145</v>
      </c>
      <c r="BQ2252" s="7"/>
      <c r="BS2252" s="1"/>
      <c r="BT2252" s="15">
        <v>45218</v>
      </c>
      <c r="BU2252" s="9">
        <v>9870</v>
      </c>
      <c r="BV2252" s="9">
        <f t="shared" si="3558"/>
        <v>28</v>
      </c>
      <c r="BW2252" s="9">
        <v>753</v>
      </c>
      <c r="BX2252" s="9">
        <f t="shared" si="3559"/>
        <v>2</v>
      </c>
      <c r="BY2252" s="9">
        <v>28</v>
      </c>
      <c r="BZ2252" s="9">
        <f t="shared" si="3560"/>
        <v>2</v>
      </c>
      <c r="CA2252" s="9">
        <v>5</v>
      </c>
      <c r="CB2252" s="9"/>
      <c r="CC2252" s="9">
        <v>450</v>
      </c>
      <c r="CD2252" s="9">
        <f t="shared" si="3548"/>
        <v>900</v>
      </c>
      <c r="CE2252" s="10">
        <f t="shared" si="3549"/>
        <v>0.32142857142857145</v>
      </c>
      <c r="CF2252" s="7"/>
      <c r="CH2252" s="15">
        <v>45218</v>
      </c>
      <c r="CI2252" s="9">
        <v>9870</v>
      </c>
      <c r="CJ2252" s="9">
        <f t="shared" si="3561"/>
        <v>28</v>
      </c>
      <c r="CK2252" s="9">
        <v>753</v>
      </c>
      <c r="CL2252" s="9">
        <f t="shared" si="3562"/>
        <v>2</v>
      </c>
      <c r="CM2252" s="9">
        <v>28</v>
      </c>
      <c r="CN2252" s="9">
        <f t="shared" si="3563"/>
        <v>2</v>
      </c>
      <c r="CO2252" s="9">
        <v>5</v>
      </c>
      <c r="CP2252" s="9"/>
      <c r="CQ2252" s="9">
        <v>450</v>
      </c>
      <c r="CR2252" s="9">
        <f t="shared" si="3550"/>
        <v>900</v>
      </c>
      <c r="CS2252" s="10">
        <f t="shared" si="3551"/>
        <v>0.32142857142857145</v>
      </c>
      <c r="CT2252" s="7"/>
    </row>
    <row r="2253" spans="44:98" ht="15" customHeight="1">
      <c r="AR2253" s="15">
        <v>45222</v>
      </c>
      <c r="AS2253" s="9">
        <v>9988</v>
      </c>
      <c r="AT2253" s="9">
        <f t="shared" si="3552"/>
        <v>118</v>
      </c>
      <c r="AU2253" s="9">
        <v>760</v>
      </c>
      <c r="AV2253" s="9">
        <f t="shared" si="3553"/>
        <v>7</v>
      </c>
      <c r="AW2253" s="9">
        <v>26</v>
      </c>
      <c r="AX2253" s="9">
        <f t="shared" si="3554"/>
        <v>7</v>
      </c>
      <c r="AY2253" s="9">
        <v>7</v>
      </c>
      <c r="AZ2253" s="62"/>
      <c r="BA2253" s="9">
        <v>450</v>
      </c>
      <c r="BB2253" s="9">
        <f t="shared" si="3544"/>
        <v>3150</v>
      </c>
      <c r="BC2253" s="10">
        <f t="shared" si="3545"/>
        <v>0.26694915254237289</v>
      </c>
      <c r="BD2253" s="7"/>
      <c r="BF2253" s="15">
        <v>45222</v>
      </c>
      <c r="BG2253" s="9">
        <v>9988</v>
      </c>
      <c r="BH2253" s="9">
        <f t="shared" si="3555"/>
        <v>118</v>
      </c>
      <c r="BI2253" s="73">
        <v>760</v>
      </c>
      <c r="BJ2253" s="9">
        <f t="shared" si="3556"/>
        <v>7</v>
      </c>
      <c r="BK2253" s="9">
        <v>26</v>
      </c>
      <c r="BL2253" s="9">
        <f t="shared" si="3557"/>
        <v>7</v>
      </c>
      <c r="BM2253" s="9">
        <v>7</v>
      </c>
      <c r="BN2253" s="9">
        <v>450</v>
      </c>
      <c r="BO2253" s="9">
        <f t="shared" si="3546"/>
        <v>3150</v>
      </c>
      <c r="BP2253" s="10">
        <f t="shared" si="3547"/>
        <v>0.26694915254237289</v>
      </c>
      <c r="BQ2253" s="7"/>
      <c r="BS2253" s="1"/>
      <c r="BT2253" s="15">
        <v>45222</v>
      </c>
      <c r="BU2253" s="9">
        <v>9988</v>
      </c>
      <c r="BV2253" s="9">
        <f t="shared" si="3558"/>
        <v>118</v>
      </c>
      <c r="BW2253" s="9">
        <v>760</v>
      </c>
      <c r="BX2253" s="9">
        <f t="shared" si="3559"/>
        <v>7</v>
      </c>
      <c r="BY2253" s="9">
        <v>26</v>
      </c>
      <c r="BZ2253" s="9">
        <f t="shared" si="3560"/>
        <v>7</v>
      </c>
      <c r="CA2253" s="9">
        <v>7</v>
      </c>
      <c r="CB2253" s="9"/>
      <c r="CC2253" s="9">
        <v>450</v>
      </c>
      <c r="CD2253" s="9">
        <f t="shared" si="3548"/>
        <v>3150</v>
      </c>
      <c r="CE2253" s="10">
        <f t="shared" si="3549"/>
        <v>0.26694915254237289</v>
      </c>
      <c r="CF2253" s="7"/>
      <c r="CH2253" s="15">
        <v>45222</v>
      </c>
      <c r="CI2253" s="9">
        <v>9988</v>
      </c>
      <c r="CJ2253" s="9">
        <f t="shared" si="3561"/>
        <v>118</v>
      </c>
      <c r="CK2253" s="9">
        <v>760</v>
      </c>
      <c r="CL2253" s="9">
        <f t="shared" si="3562"/>
        <v>7</v>
      </c>
      <c r="CM2253" s="9">
        <v>26</v>
      </c>
      <c r="CN2253" s="9">
        <f t="shared" si="3563"/>
        <v>7</v>
      </c>
      <c r="CO2253" s="9">
        <v>7</v>
      </c>
      <c r="CP2253" s="9"/>
      <c r="CQ2253" s="9">
        <v>450</v>
      </c>
      <c r="CR2253" s="9">
        <f t="shared" si="3550"/>
        <v>3150</v>
      </c>
      <c r="CS2253" s="10">
        <f t="shared" si="3551"/>
        <v>0.26694915254237289</v>
      </c>
      <c r="CT2253" s="7"/>
    </row>
    <row r="2254" spans="44:98" ht="15" customHeight="1">
      <c r="AR2254" s="15">
        <v>45227</v>
      </c>
      <c r="AS2254" s="9">
        <v>10022</v>
      </c>
      <c r="AT2254" s="9">
        <f t="shared" si="3552"/>
        <v>34</v>
      </c>
      <c r="AU2254" s="9">
        <v>762</v>
      </c>
      <c r="AV2254" s="9">
        <f t="shared" si="3553"/>
        <v>2</v>
      </c>
      <c r="AW2254" s="9">
        <v>31</v>
      </c>
      <c r="AX2254" s="9">
        <f t="shared" si="3554"/>
        <v>2</v>
      </c>
      <c r="AY2254" s="9">
        <v>2</v>
      </c>
      <c r="AZ2254" s="62"/>
      <c r="BA2254" s="9">
        <v>450</v>
      </c>
      <c r="BB2254" s="9">
        <f t="shared" si="3544"/>
        <v>900</v>
      </c>
      <c r="BC2254" s="10">
        <f t="shared" si="3545"/>
        <v>0.26470588235294118</v>
      </c>
      <c r="BD2254" s="7" t="s">
        <v>600</v>
      </c>
      <c r="BF2254" s="15">
        <v>45227</v>
      </c>
      <c r="BG2254" s="9">
        <v>10022</v>
      </c>
      <c r="BH2254" s="9">
        <f t="shared" si="3555"/>
        <v>34</v>
      </c>
      <c r="BI2254" s="73">
        <v>762</v>
      </c>
      <c r="BJ2254" s="9">
        <f t="shared" si="3556"/>
        <v>2</v>
      </c>
      <c r="BK2254" s="9">
        <v>31</v>
      </c>
      <c r="BL2254" s="9">
        <f t="shared" si="3557"/>
        <v>2</v>
      </c>
      <c r="BM2254" s="9">
        <v>2</v>
      </c>
      <c r="BN2254" s="9">
        <v>450</v>
      </c>
      <c r="BO2254" s="9">
        <f t="shared" si="3546"/>
        <v>900</v>
      </c>
      <c r="BP2254" s="10">
        <f t="shared" si="3547"/>
        <v>0.26470588235294118</v>
      </c>
      <c r="BQ2254" s="7" t="s">
        <v>600</v>
      </c>
      <c r="BS2254" s="1"/>
      <c r="BT2254" s="15">
        <v>45227</v>
      </c>
      <c r="BU2254" s="9">
        <v>10022</v>
      </c>
      <c r="BV2254" s="9">
        <f t="shared" si="3558"/>
        <v>34</v>
      </c>
      <c r="BW2254" s="9">
        <v>762</v>
      </c>
      <c r="BX2254" s="9">
        <f t="shared" si="3559"/>
        <v>2</v>
      </c>
      <c r="BY2254" s="9">
        <v>31</v>
      </c>
      <c r="BZ2254" s="9">
        <f t="shared" si="3560"/>
        <v>2</v>
      </c>
      <c r="CA2254" s="9">
        <v>2</v>
      </c>
      <c r="CB2254" s="9"/>
      <c r="CC2254" s="9">
        <v>450</v>
      </c>
      <c r="CD2254" s="9">
        <f t="shared" si="3548"/>
        <v>900</v>
      </c>
      <c r="CE2254" s="10">
        <f t="shared" si="3549"/>
        <v>0.26470588235294118</v>
      </c>
      <c r="CF2254" s="7" t="s">
        <v>600</v>
      </c>
      <c r="CH2254" s="15">
        <v>45227</v>
      </c>
      <c r="CI2254" s="9">
        <v>10022</v>
      </c>
      <c r="CJ2254" s="9">
        <f t="shared" si="3561"/>
        <v>34</v>
      </c>
      <c r="CK2254" s="9">
        <v>762</v>
      </c>
      <c r="CL2254" s="9">
        <f t="shared" si="3562"/>
        <v>2</v>
      </c>
      <c r="CM2254" s="9">
        <v>31</v>
      </c>
      <c r="CN2254" s="9">
        <f t="shared" si="3563"/>
        <v>2</v>
      </c>
      <c r="CO2254" s="9">
        <v>2</v>
      </c>
      <c r="CP2254" s="9"/>
      <c r="CQ2254" s="9">
        <v>450</v>
      </c>
      <c r="CR2254" s="9">
        <f t="shared" si="3550"/>
        <v>900</v>
      </c>
      <c r="CS2254" s="10">
        <f t="shared" si="3551"/>
        <v>0.26470588235294118</v>
      </c>
      <c r="CT2254" s="7" t="s">
        <v>600</v>
      </c>
    </row>
    <row r="2255" spans="44:98" ht="15" customHeight="1">
      <c r="AR2255" s="15">
        <v>45230</v>
      </c>
      <c r="AS2255" s="9">
        <v>10115</v>
      </c>
      <c r="AT2255" s="9">
        <f t="shared" si="3552"/>
        <v>93</v>
      </c>
      <c r="AU2255" s="9">
        <v>767</v>
      </c>
      <c r="AV2255" s="9">
        <f t="shared" si="3553"/>
        <v>5</v>
      </c>
      <c r="AW2255" s="9">
        <v>28</v>
      </c>
      <c r="AX2255" s="9">
        <f t="shared" si="3554"/>
        <v>5</v>
      </c>
      <c r="AY2255" s="9">
        <v>12</v>
      </c>
      <c r="AZ2255" s="62"/>
      <c r="BA2255" s="9">
        <v>450</v>
      </c>
      <c r="BB2255" s="9">
        <f t="shared" si="3544"/>
        <v>2250</v>
      </c>
      <c r="BC2255" s="10">
        <f t="shared" si="3545"/>
        <v>0.24193548387096775</v>
      </c>
      <c r="BD2255" s="7" t="s">
        <v>601</v>
      </c>
      <c r="BF2255" s="15">
        <v>45230</v>
      </c>
      <c r="BG2255" s="9">
        <v>10115</v>
      </c>
      <c r="BH2255" s="9">
        <f t="shared" si="3555"/>
        <v>93</v>
      </c>
      <c r="BI2255" s="73">
        <v>767</v>
      </c>
      <c r="BJ2255" s="9">
        <f t="shared" si="3556"/>
        <v>5</v>
      </c>
      <c r="BK2255" s="9">
        <v>28</v>
      </c>
      <c r="BL2255" s="9">
        <f t="shared" si="3557"/>
        <v>5</v>
      </c>
      <c r="BM2255" s="9">
        <v>12</v>
      </c>
      <c r="BN2255" s="9">
        <v>450</v>
      </c>
      <c r="BO2255" s="9">
        <f t="shared" si="3546"/>
        <v>2250</v>
      </c>
      <c r="BP2255" s="10">
        <f t="shared" si="3547"/>
        <v>0.24193548387096775</v>
      </c>
      <c r="BQ2255" s="7" t="s">
        <v>601</v>
      </c>
      <c r="BS2255" s="1"/>
      <c r="BT2255" s="15">
        <v>45230</v>
      </c>
      <c r="BU2255" s="9">
        <v>10115</v>
      </c>
      <c r="BV2255" s="9">
        <f t="shared" si="3558"/>
        <v>93</v>
      </c>
      <c r="BW2255" s="9">
        <v>767</v>
      </c>
      <c r="BX2255" s="9">
        <f t="shared" si="3559"/>
        <v>5</v>
      </c>
      <c r="BY2255" s="9">
        <v>28</v>
      </c>
      <c r="BZ2255" s="9">
        <f t="shared" si="3560"/>
        <v>5</v>
      </c>
      <c r="CA2255" s="9">
        <v>12</v>
      </c>
      <c r="CB2255" s="9"/>
      <c r="CC2255" s="9">
        <v>450</v>
      </c>
      <c r="CD2255" s="9">
        <f t="shared" si="3548"/>
        <v>2250</v>
      </c>
      <c r="CE2255" s="10">
        <f t="shared" si="3549"/>
        <v>0.24193548387096775</v>
      </c>
      <c r="CF2255" s="7" t="s">
        <v>601</v>
      </c>
      <c r="CH2255" s="15">
        <v>45230</v>
      </c>
      <c r="CI2255" s="9">
        <v>10115</v>
      </c>
      <c r="CJ2255" s="9">
        <f t="shared" si="3561"/>
        <v>93</v>
      </c>
      <c r="CK2255" s="9">
        <v>767</v>
      </c>
      <c r="CL2255" s="9">
        <f t="shared" si="3562"/>
        <v>5</v>
      </c>
      <c r="CM2255" s="9">
        <v>28</v>
      </c>
      <c r="CN2255" s="9">
        <f t="shared" si="3563"/>
        <v>5</v>
      </c>
      <c r="CO2255" s="9">
        <v>12</v>
      </c>
      <c r="CP2255" s="9"/>
      <c r="CQ2255" s="9">
        <v>450</v>
      </c>
      <c r="CR2255" s="9">
        <f t="shared" si="3550"/>
        <v>2250</v>
      </c>
      <c r="CS2255" s="10">
        <f t="shared" si="3551"/>
        <v>0.24193548387096775</v>
      </c>
      <c r="CT2255" s="7" t="s">
        <v>601</v>
      </c>
    </row>
    <row r="2256" spans="44:98" ht="15" customHeight="1">
      <c r="AR2256" s="15"/>
      <c r="AS2256" s="9"/>
      <c r="AT2256" s="9" t="str">
        <f t="shared" si="3552"/>
        <v/>
      </c>
      <c r="AU2256" s="9"/>
      <c r="AV2256" s="9" t="str">
        <f t="shared" si="3553"/>
        <v/>
      </c>
      <c r="AW2256" s="9"/>
      <c r="AX2256" s="9" t="str">
        <f t="shared" si="3554"/>
        <v/>
      </c>
      <c r="AY2256" s="9"/>
      <c r="AZ2256" s="62"/>
      <c r="BA2256" s="9"/>
      <c r="BB2256" s="9" t="str">
        <f t="shared" si="3544"/>
        <v/>
      </c>
      <c r="BC2256" s="10" t="str">
        <f t="shared" si="3545"/>
        <v/>
      </c>
      <c r="BD2256" s="7"/>
      <c r="BF2256" s="15"/>
      <c r="BG2256" s="9"/>
      <c r="BH2256" s="9" t="str">
        <f t="shared" si="3555"/>
        <v/>
      </c>
      <c r="BI2256" s="73"/>
      <c r="BJ2256" s="9" t="str">
        <f t="shared" si="3556"/>
        <v/>
      </c>
      <c r="BK2256" s="9"/>
      <c r="BL2256" s="9" t="str">
        <f t="shared" si="3557"/>
        <v/>
      </c>
      <c r="BM2256" s="9"/>
      <c r="BN2256" s="9"/>
      <c r="BO2256" s="9" t="str">
        <f t="shared" si="3546"/>
        <v/>
      </c>
      <c r="BP2256" s="10" t="str">
        <f t="shared" si="3547"/>
        <v/>
      </c>
      <c r="BQ2256" s="7"/>
      <c r="BS2256" s="1"/>
      <c r="BT2256" s="15"/>
      <c r="BU2256" s="9"/>
      <c r="BV2256" s="9" t="str">
        <f t="shared" si="3558"/>
        <v/>
      </c>
      <c r="BW2256" s="9"/>
      <c r="BX2256" s="9" t="str">
        <f t="shared" si="3559"/>
        <v/>
      </c>
      <c r="BY2256" s="9"/>
      <c r="BZ2256" s="9" t="str">
        <f t="shared" si="3560"/>
        <v/>
      </c>
      <c r="CA2256" s="9"/>
      <c r="CB2256" s="9"/>
      <c r="CC2256" s="9"/>
      <c r="CD2256" s="9" t="str">
        <f t="shared" si="3548"/>
        <v/>
      </c>
      <c r="CE2256" s="10" t="str">
        <f t="shared" si="3549"/>
        <v/>
      </c>
      <c r="CF2256" s="7"/>
      <c r="CH2256" s="15"/>
      <c r="CI2256" s="9"/>
      <c r="CJ2256" s="9" t="str">
        <f t="shared" si="3561"/>
        <v/>
      </c>
      <c r="CK2256" s="9"/>
      <c r="CL2256" s="9" t="str">
        <f t="shared" si="3562"/>
        <v/>
      </c>
      <c r="CM2256" s="9"/>
      <c r="CN2256" s="9" t="str">
        <f t="shared" si="3563"/>
        <v/>
      </c>
      <c r="CO2256" s="9"/>
      <c r="CP2256" s="9"/>
      <c r="CQ2256" s="9"/>
      <c r="CR2256" s="9" t="str">
        <f t="shared" si="3550"/>
        <v/>
      </c>
      <c r="CS2256" s="10" t="str">
        <f t="shared" si="3551"/>
        <v/>
      </c>
      <c r="CT2256" s="7"/>
    </row>
    <row r="2257" spans="44:98" ht="15" customHeight="1">
      <c r="AR2257" s="89"/>
      <c r="AS2257" s="9"/>
      <c r="AT2257" s="9" t="str">
        <f t="shared" si="3552"/>
        <v/>
      </c>
      <c r="AU2257" s="9"/>
      <c r="AV2257" s="9" t="str">
        <f t="shared" si="3553"/>
        <v/>
      </c>
      <c r="AW2257" s="9"/>
      <c r="AX2257" s="9" t="str">
        <f t="shared" si="3554"/>
        <v/>
      </c>
      <c r="AY2257" s="9"/>
      <c r="AZ2257" s="62"/>
      <c r="BA2257" s="9"/>
      <c r="BB2257" s="9" t="str">
        <f t="shared" si="3544"/>
        <v/>
      </c>
      <c r="BC2257" s="10" t="str">
        <f t="shared" si="3545"/>
        <v/>
      </c>
      <c r="BD2257" s="7"/>
      <c r="BF2257" s="89"/>
      <c r="BG2257" s="9"/>
      <c r="BH2257" s="9" t="str">
        <f t="shared" si="3555"/>
        <v/>
      </c>
      <c r="BI2257" s="73"/>
      <c r="BJ2257" s="9" t="str">
        <f t="shared" si="3556"/>
        <v/>
      </c>
      <c r="BK2257" s="9"/>
      <c r="BL2257" s="9" t="str">
        <f t="shared" si="3557"/>
        <v/>
      </c>
      <c r="BM2257" s="9"/>
      <c r="BN2257" s="9"/>
      <c r="BO2257" s="9" t="str">
        <f t="shared" si="3546"/>
        <v/>
      </c>
      <c r="BP2257" s="10" t="str">
        <f t="shared" si="3547"/>
        <v/>
      </c>
      <c r="BQ2257" s="7"/>
      <c r="BS2257" s="1"/>
      <c r="BT2257" s="89"/>
      <c r="BU2257" s="9"/>
      <c r="BV2257" s="9" t="str">
        <f t="shared" si="3558"/>
        <v/>
      </c>
      <c r="BW2257" s="9"/>
      <c r="BX2257" s="9" t="str">
        <f t="shared" si="3559"/>
        <v/>
      </c>
      <c r="BY2257" s="9"/>
      <c r="BZ2257" s="9" t="str">
        <f t="shared" si="3560"/>
        <v/>
      </c>
      <c r="CA2257" s="9"/>
      <c r="CB2257" s="9"/>
      <c r="CC2257" s="9"/>
      <c r="CD2257" s="9" t="str">
        <f t="shared" si="3548"/>
        <v/>
      </c>
      <c r="CE2257" s="10" t="str">
        <f t="shared" si="3549"/>
        <v/>
      </c>
      <c r="CF2257" s="7"/>
      <c r="CH2257" s="89"/>
      <c r="CI2257" s="9"/>
      <c r="CJ2257" s="9" t="str">
        <f t="shared" si="3561"/>
        <v/>
      </c>
      <c r="CK2257" s="9"/>
      <c r="CL2257" s="9" t="str">
        <f t="shared" si="3562"/>
        <v/>
      </c>
      <c r="CM2257" s="9"/>
      <c r="CN2257" s="9" t="str">
        <f t="shared" si="3563"/>
        <v/>
      </c>
      <c r="CO2257" s="9"/>
      <c r="CP2257" s="9"/>
      <c r="CQ2257" s="9"/>
      <c r="CR2257" s="9" t="str">
        <f t="shared" si="3550"/>
        <v/>
      </c>
      <c r="CS2257" s="10" t="str">
        <f t="shared" si="3551"/>
        <v/>
      </c>
      <c r="CT2257" s="7"/>
    </row>
    <row r="2258" spans="44:98" ht="15" customHeight="1">
      <c r="AR2258" s="15"/>
      <c r="AS2258" s="9"/>
      <c r="AT2258" s="9" t="str">
        <f t="shared" si="3552"/>
        <v/>
      </c>
      <c r="AU2258" s="9"/>
      <c r="AV2258" s="9" t="str">
        <f t="shared" si="3553"/>
        <v/>
      </c>
      <c r="AW2258" s="9"/>
      <c r="AX2258" s="9" t="str">
        <f t="shared" si="3554"/>
        <v/>
      </c>
      <c r="AY2258" s="9"/>
      <c r="AZ2258" s="62"/>
      <c r="BA2258" s="9"/>
      <c r="BB2258" s="9" t="str">
        <f t="shared" si="3544"/>
        <v/>
      </c>
      <c r="BC2258" s="10" t="str">
        <f t="shared" si="3545"/>
        <v/>
      </c>
      <c r="BD2258" s="7"/>
      <c r="BF2258" s="15"/>
      <c r="BG2258" s="9"/>
      <c r="BH2258" s="9" t="str">
        <f t="shared" si="3555"/>
        <v/>
      </c>
      <c r="BI2258" s="73"/>
      <c r="BJ2258" s="9" t="str">
        <f t="shared" si="3556"/>
        <v/>
      </c>
      <c r="BK2258" s="9"/>
      <c r="BL2258" s="9" t="str">
        <f t="shared" si="3557"/>
        <v/>
      </c>
      <c r="BM2258" s="9"/>
      <c r="BN2258" s="9"/>
      <c r="BO2258" s="9" t="str">
        <f t="shared" si="3546"/>
        <v/>
      </c>
      <c r="BP2258" s="10" t="str">
        <f t="shared" si="3547"/>
        <v/>
      </c>
      <c r="BQ2258" s="7"/>
      <c r="BS2258" s="1"/>
      <c r="BT2258" s="15"/>
      <c r="BU2258" s="9"/>
      <c r="BV2258" s="9" t="str">
        <f t="shared" si="3558"/>
        <v/>
      </c>
      <c r="BW2258" s="9"/>
      <c r="BX2258" s="9" t="str">
        <f t="shared" si="3559"/>
        <v/>
      </c>
      <c r="BY2258" s="9"/>
      <c r="BZ2258" s="9" t="str">
        <f t="shared" si="3560"/>
        <v/>
      </c>
      <c r="CA2258" s="9"/>
      <c r="CB2258" s="9"/>
      <c r="CC2258" s="9"/>
      <c r="CD2258" s="9" t="str">
        <f t="shared" si="3548"/>
        <v/>
      </c>
      <c r="CE2258" s="10" t="str">
        <f t="shared" si="3549"/>
        <v/>
      </c>
      <c r="CF2258" s="7"/>
      <c r="CH2258" s="15"/>
      <c r="CI2258" s="9"/>
      <c r="CJ2258" s="9" t="str">
        <f t="shared" si="3561"/>
        <v/>
      </c>
      <c r="CK2258" s="9"/>
      <c r="CL2258" s="9" t="str">
        <f t="shared" si="3562"/>
        <v/>
      </c>
      <c r="CM2258" s="9"/>
      <c r="CN2258" s="9" t="str">
        <f t="shared" si="3563"/>
        <v/>
      </c>
      <c r="CO2258" s="9"/>
      <c r="CP2258" s="9"/>
      <c r="CQ2258" s="9"/>
      <c r="CR2258" s="9" t="str">
        <f t="shared" si="3550"/>
        <v/>
      </c>
      <c r="CS2258" s="10" t="str">
        <f t="shared" si="3551"/>
        <v/>
      </c>
      <c r="CT2258" s="7"/>
    </row>
    <row r="2259" spans="44:98" ht="15" customHeight="1">
      <c r="AR2259" s="15"/>
      <c r="AS2259" s="9"/>
      <c r="AT2259" s="9" t="str">
        <f t="shared" si="3552"/>
        <v/>
      </c>
      <c r="AU2259" s="9"/>
      <c r="AV2259" s="9" t="str">
        <f t="shared" si="3553"/>
        <v/>
      </c>
      <c r="AW2259" s="9"/>
      <c r="AX2259" s="9" t="str">
        <f t="shared" si="3554"/>
        <v/>
      </c>
      <c r="AY2259" s="9"/>
      <c r="AZ2259" s="62"/>
      <c r="BA2259" s="9"/>
      <c r="BB2259" s="9" t="str">
        <f t="shared" si="3544"/>
        <v/>
      </c>
      <c r="BC2259" s="10" t="str">
        <f t="shared" si="3545"/>
        <v/>
      </c>
      <c r="BD2259" s="7"/>
      <c r="BF2259" s="15"/>
      <c r="BG2259" s="9"/>
      <c r="BH2259" s="9" t="str">
        <f t="shared" si="3555"/>
        <v/>
      </c>
      <c r="BI2259" s="73"/>
      <c r="BJ2259" s="9" t="str">
        <f t="shared" si="3556"/>
        <v/>
      </c>
      <c r="BK2259" s="9"/>
      <c r="BL2259" s="9" t="str">
        <f t="shared" si="3557"/>
        <v/>
      </c>
      <c r="BM2259" s="9"/>
      <c r="BN2259" s="9"/>
      <c r="BO2259" s="9" t="str">
        <f t="shared" si="3546"/>
        <v/>
      </c>
      <c r="BP2259" s="10" t="str">
        <f t="shared" si="3547"/>
        <v/>
      </c>
      <c r="BQ2259" s="7"/>
      <c r="BS2259" s="1"/>
      <c r="BT2259" s="15"/>
      <c r="BU2259" s="9"/>
      <c r="BV2259" s="9" t="str">
        <f t="shared" si="3558"/>
        <v/>
      </c>
      <c r="BW2259" s="9"/>
      <c r="BX2259" s="9" t="str">
        <f t="shared" si="3559"/>
        <v/>
      </c>
      <c r="BY2259" s="9"/>
      <c r="BZ2259" s="9" t="str">
        <f t="shared" si="3560"/>
        <v/>
      </c>
      <c r="CA2259" s="9"/>
      <c r="CB2259" s="9"/>
      <c r="CC2259" s="9"/>
      <c r="CD2259" s="9" t="str">
        <f t="shared" si="3548"/>
        <v/>
      </c>
      <c r="CE2259" s="10" t="str">
        <f t="shared" si="3549"/>
        <v/>
      </c>
      <c r="CF2259" s="7"/>
      <c r="CH2259" s="15"/>
      <c r="CI2259" s="9"/>
      <c r="CJ2259" s="9" t="str">
        <f t="shared" si="3561"/>
        <v/>
      </c>
      <c r="CK2259" s="9"/>
      <c r="CL2259" s="9" t="str">
        <f t="shared" si="3562"/>
        <v/>
      </c>
      <c r="CM2259" s="9"/>
      <c r="CN2259" s="9" t="str">
        <f t="shared" si="3563"/>
        <v/>
      </c>
      <c r="CO2259" s="9"/>
      <c r="CP2259" s="9"/>
      <c r="CQ2259" s="9"/>
      <c r="CR2259" s="9" t="str">
        <f t="shared" si="3550"/>
        <v/>
      </c>
      <c r="CS2259" s="10" t="str">
        <f t="shared" si="3551"/>
        <v/>
      </c>
      <c r="CT2259" s="7"/>
    </row>
    <row r="2260" spans="44:98" ht="15" customHeight="1">
      <c r="AR2260" s="15"/>
      <c r="AS2260" s="9"/>
      <c r="AT2260" s="9" t="str">
        <f t="shared" si="3552"/>
        <v/>
      </c>
      <c r="AU2260" s="9"/>
      <c r="AV2260" s="9" t="str">
        <f t="shared" si="3553"/>
        <v/>
      </c>
      <c r="AW2260" s="9"/>
      <c r="AX2260" s="9" t="str">
        <f t="shared" si="3554"/>
        <v/>
      </c>
      <c r="AY2260" s="9"/>
      <c r="AZ2260" s="62"/>
      <c r="BA2260" s="9"/>
      <c r="BB2260" s="9" t="str">
        <f t="shared" si="3544"/>
        <v/>
      </c>
      <c r="BC2260" s="10" t="str">
        <f t="shared" si="3545"/>
        <v/>
      </c>
      <c r="BD2260" s="7"/>
      <c r="BF2260" s="15"/>
      <c r="BG2260" s="9"/>
      <c r="BH2260" s="9" t="str">
        <f t="shared" si="3555"/>
        <v/>
      </c>
      <c r="BI2260" s="73"/>
      <c r="BJ2260" s="9" t="str">
        <f t="shared" si="3556"/>
        <v/>
      </c>
      <c r="BK2260" s="9"/>
      <c r="BL2260" s="9" t="str">
        <f t="shared" si="3557"/>
        <v/>
      </c>
      <c r="BM2260" s="9"/>
      <c r="BN2260" s="9"/>
      <c r="BO2260" s="9" t="str">
        <f t="shared" si="3546"/>
        <v/>
      </c>
      <c r="BP2260" s="10" t="str">
        <f t="shared" si="3547"/>
        <v/>
      </c>
      <c r="BQ2260" s="7"/>
      <c r="BS2260" s="1"/>
      <c r="BT2260" s="15"/>
      <c r="BU2260" s="9"/>
      <c r="BV2260" s="9" t="str">
        <f t="shared" si="3558"/>
        <v/>
      </c>
      <c r="BW2260" s="9"/>
      <c r="BX2260" s="9" t="str">
        <f t="shared" si="3559"/>
        <v/>
      </c>
      <c r="BY2260" s="9"/>
      <c r="BZ2260" s="9" t="str">
        <f t="shared" si="3560"/>
        <v/>
      </c>
      <c r="CA2260" s="9"/>
      <c r="CB2260" s="9"/>
      <c r="CC2260" s="9"/>
      <c r="CD2260" s="9" t="str">
        <f t="shared" si="3548"/>
        <v/>
      </c>
      <c r="CE2260" s="10" t="str">
        <f t="shared" si="3549"/>
        <v/>
      </c>
      <c r="CF2260" s="7"/>
      <c r="CH2260" s="15"/>
      <c r="CI2260" s="9"/>
      <c r="CJ2260" s="9" t="str">
        <f t="shared" si="3561"/>
        <v/>
      </c>
      <c r="CK2260" s="9"/>
      <c r="CL2260" s="9" t="str">
        <f t="shared" si="3562"/>
        <v/>
      </c>
      <c r="CM2260" s="9"/>
      <c r="CN2260" s="9" t="str">
        <f t="shared" si="3563"/>
        <v/>
      </c>
      <c r="CO2260" s="9"/>
      <c r="CP2260" s="9"/>
      <c r="CQ2260" s="9"/>
      <c r="CR2260" s="9" t="str">
        <f t="shared" si="3550"/>
        <v/>
      </c>
      <c r="CS2260" s="10" t="str">
        <f t="shared" si="3551"/>
        <v/>
      </c>
      <c r="CT2260" s="7"/>
    </row>
    <row r="2261" spans="44:98" ht="15" customHeight="1">
      <c r="AR2261" s="15"/>
      <c r="AS2261" s="9"/>
      <c r="AT2261" s="9" t="str">
        <f t="shared" si="3552"/>
        <v/>
      </c>
      <c r="AU2261" s="9"/>
      <c r="AV2261" s="9" t="str">
        <f t="shared" si="3553"/>
        <v/>
      </c>
      <c r="AW2261" s="9"/>
      <c r="AX2261" s="9" t="str">
        <f t="shared" si="3554"/>
        <v/>
      </c>
      <c r="AY2261" s="9"/>
      <c r="AZ2261" s="62"/>
      <c r="BA2261" s="9"/>
      <c r="BB2261" s="9" t="str">
        <f t="shared" si="3544"/>
        <v/>
      </c>
      <c r="BC2261" s="10" t="str">
        <f t="shared" si="3545"/>
        <v/>
      </c>
      <c r="BD2261" s="7"/>
      <c r="BF2261" s="15"/>
      <c r="BG2261" s="9"/>
      <c r="BH2261" s="9" t="str">
        <f t="shared" si="3555"/>
        <v/>
      </c>
      <c r="BI2261" s="73"/>
      <c r="BJ2261" s="9" t="str">
        <f t="shared" si="3556"/>
        <v/>
      </c>
      <c r="BK2261" s="9"/>
      <c r="BL2261" s="9" t="str">
        <f t="shared" si="3557"/>
        <v/>
      </c>
      <c r="BM2261" s="9"/>
      <c r="BN2261" s="9"/>
      <c r="BO2261" s="9" t="str">
        <f t="shared" si="3546"/>
        <v/>
      </c>
      <c r="BP2261" s="10" t="str">
        <f t="shared" si="3547"/>
        <v/>
      </c>
      <c r="BQ2261" s="7"/>
      <c r="BS2261" s="1"/>
      <c r="BT2261" s="15"/>
      <c r="BU2261" s="9"/>
      <c r="BV2261" s="9" t="str">
        <f t="shared" si="3558"/>
        <v/>
      </c>
      <c r="BW2261" s="9"/>
      <c r="BX2261" s="9" t="str">
        <f t="shared" si="3559"/>
        <v/>
      </c>
      <c r="BY2261" s="9"/>
      <c r="BZ2261" s="9" t="str">
        <f t="shared" si="3560"/>
        <v/>
      </c>
      <c r="CA2261" s="9"/>
      <c r="CB2261" s="9"/>
      <c r="CC2261" s="9"/>
      <c r="CD2261" s="9" t="str">
        <f t="shared" si="3548"/>
        <v/>
      </c>
      <c r="CE2261" s="10" t="str">
        <f t="shared" si="3549"/>
        <v/>
      </c>
      <c r="CF2261" s="7"/>
      <c r="CH2261" s="15"/>
      <c r="CI2261" s="9"/>
      <c r="CJ2261" s="9" t="str">
        <f t="shared" si="3561"/>
        <v/>
      </c>
      <c r="CK2261" s="9"/>
      <c r="CL2261" s="9" t="str">
        <f t="shared" si="3562"/>
        <v/>
      </c>
      <c r="CM2261" s="9"/>
      <c r="CN2261" s="9" t="str">
        <f t="shared" si="3563"/>
        <v/>
      </c>
      <c r="CO2261" s="9"/>
      <c r="CP2261" s="9"/>
      <c r="CQ2261" s="9"/>
      <c r="CR2261" s="9" t="str">
        <f t="shared" si="3550"/>
        <v/>
      </c>
      <c r="CS2261" s="10" t="str">
        <f t="shared" si="3551"/>
        <v/>
      </c>
      <c r="CT2261" s="7"/>
    </row>
    <row r="2262" spans="44:98" ht="15" customHeight="1">
      <c r="AR2262" s="15"/>
      <c r="AS2262" s="9"/>
      <c r="AT2262" s="9" t="str">
        <f t="shared" si="3552"/>
        <v/>
      </c>
      <c r="AU2262" s="9"/>
      <c r="AV2262" s="9" t="str">
        <f t="shared" si="3553"/>
        <v/>
      </c>
      <c r="AW2262" s="9"/>
      <c r="AX2262" s="9" t="str">
        <f t="shared" si="3554"/>
        <v/>
      </c>
      <c r="AY2262" s="9"/>
      <c r="AZ2262" s="62"/>
      <c r="BA2262" s="9"/>
      <c r="BB2262" s="9" t="str">
        <f t="shared" si="3544"/>
        <v/>
      </c>
      <c r="BC2262" s="10" t="str">
        <f t="shared" si="3545"/>
        <v/>
      </c>
      <c r="BD2262" s="7"/>
      <c r="BF2262" s="15"/>
      <c r="BG2262" s="9"/>
      <c r="BH2262" s="9" t="str">
        <f t="shared" si="3555"/>
        <v/>
      </c>
      <c r="BI2262" s="73"/>
      <c r="BJ2262" s="9" t="str">
        <f t="shared" si="3556"/>
        <v/>
      </c>
      <c r="BK2262" s="9"/>
      <c r="BL2262" s="9" t="str">
        <f t="shared" si="3557"/>
        <v/>
      </c>
      <c r="BM2262" s="9"/>
      <c r="BN2262" s="9"/>
      <c r="BO2262" s="9" t="str">
        <f t="shared" si="3546"/>
        <v/>
      </c>
      <c r="BP2262" s="10" t="str">
        <f t="shared" si="3547"/>
        <v/>
      </c>
      <c r="BQ2262" s="7"/>
      <c r="BS2262" s="1"/>
      <c r="BT2262" s="15"/>
      <c r="BU2262" s="9"/>
      <c r="BV2262" s="9" t="str">
        <f t="shared" si="3558"/>
        <v/>
      </c>
      <c r="BW2262" s="9"/>
      <c r="BX2262" s="9" t="str">
        <f t="shared" si="3559"/>
        <v/>
      </c>
      <c r="BY2262" s="9"/>
      <c r="BZ2262" s="9" t="str">
        <f t="shared" si="3560"/>
        <v/>
      </c>
      <c r="CA2262" s="9"/>
      <c r="CB2262" s="9"/>
      <c r="CC2262" s="9"/>
      <c r="CD2262" s="9" t="str">
        <f t="shared" si="3548"/>
        <v/>
      </c>
      <c r="CE2262" s="10" t="str">
        <f t="shared" si="3549"/>
        <v/>
      </c>
      <c r="CF2262" s="7"/>
      <c r="CH2262" s="15"/>
      <c r="CI2262" s="9"/>
      <c r="CJ2262" s="9" t="str">
        <f t="shared" si="3561"/>
        <v/>
      </c>
      <c r="CK2262" s="9"/>
      <c r="CL2262" s="9" t="str">
        <f t="shared" si="3562"/>
        <v/>
      </c>
      <c r="CM2262" s="9"/>
      <c r="CN2262" s="9" t="str">
        <f t="shared" si="3563"/>
        <v/>
      </c>
      <c r="CO2262" s="9"/>
      <c r="CP2262" s="9"/>
      <c r="CQ2262" s="9"/>
      <c r="CR2262" s="9" t="str">
        <f t="shared" si="3550"/>
        <v/>
      </c>
      <c r="CS2262" s="10" t="str">
        <f t="shared" si="3551"/>
        <v/>
      </c>
      <c r="CT2262" s="7"/>
    </row>
    <row r="2263" spans="44:98" ht="15" customHeight="1">
      <c r="AR2263" s="15"/>
      <c r="AS2263" s="9"/>
      <c r="AT2263" s="9" t="str">
        <f t="shared" si="3552"/>
        <v/>
      </c>
      <c r="AU2263" s="9"/>
      <c r="AV2263" s="9" t="str">
        <f t="shared" si="3553"/>
        <v/>
      </c>
      <c r="AW2263" s="9"/>
      <c r="AX2263" s="9" t="str">
        <f t="shared" si="3554"/>
        <v/>
      </c>
      <c r="AY2263" s="9"/>
      <c r="AZ2263" s="62"/>
      <c r="BA2263" s="9"/>
      <c r="BB2263" s="9" t="str">
        <f t="shared" si="3544"/>
        <v/>
      </c>
      <c r="BC2263" s="10" t="str">
        <f t="shared" si="3545"/>
        <v/>
      </c>
      <c r="BD2263" s="7"/>
      <c r="BF2263" s="15"/>
      <c r="BG2263" s="9"/>
      <c r="BH2263" s="9" t="str">
        <f t="shared" si="3555"/>
        <v/>
      </c>
      <c r="BI2263" s="73"/>
      <c r="BJ2263" s="9" t="str">
        <f t="shared" si="3556"/>
        <v/>
      </c>
      <c r="BK2263" s="9"/>
      <c r="BL2263" s="9" t="str">
        <f t="shared" si="3557"/>
        <v/>
      </c>
      <c r="BM2263" s="9"/>
      <c r="BN2263" s="9"/>
      <c r="BO2263" s="9" t="str">
        <f t="shared" si="3546"/>
        <v/>
      </c>
      <c r="BP2263" s="10" t="str">
        <f t="shared" si="3547"/>
        <v/>
      </c>
      <c r="BQ2263" s="7"/>
      <c r="BS2263" s="1"/>
      <c r="BT2263" s="15"/>
      <c r="BU2263" s="9"/>
      <c r="BV2263" s="9" t="str">
        <f t="shared" si="3558"/>
        <v/>
      </c>
      <c r="BW2263" s="9"/>
      <c r="BX2263" s="9" t="str">
        <f t="shared" si="3559"/>
        <v/>
      </c>
      <c r="BY2263" s="9"/>
      <c r="BZ2263" s="9" t="str">
        <f t="shared" si="3560"/>
        <v/>
      </c>
      <c r="CA2263" s="9"/>
      <c r="CB2263" s="9"/>
      <c r="CC2263" s="9"/>
      <c r="CD2263" s="9" t="str">
        <f t="shared" si="3548"/>
        <v/>
      </c>
      <c r="CE2263" s="10" t="str">
        <f t="shared" si="3549"/>
        <v/>
      </c>
      <c r="CF2263" s="7"/>
      <c r="CH2263" s="15"/>
      <c r="CI2263" s="9"/>
      <c r="CJ2263" s="9" t="str">
        <f t="shared" si="3561"/>
        <v/>
      </c>
      <c r="CK2263" s="9"/>
      <c r="CL2263" s="9" t="str">
        <f t="shared" si="3562"/>
        <v/>
      </c>
      <c r="CM2263" s="9"/>
      <c r="CN2263" s="9" t="str">
        <f t="shared" si="3563"/>
        <v/>
      </c>
      <c r="CO2263" s="9"/>
      <c r="CP2263" s="9"/>
      <c r="CQ2263" s="9"/>
      <c r="CR2263" s="9" t="str">
        <f t="shared" si="3550"/>
        <v/>
      </c>
      <c r="CS2263" s="10" t="str">
        <f t="shared" si="3551"/>
        <v/>
      </c>
      <c r="CT2263" s="7"/>
    </row>
    <row r="2264" spans="44:98" ht="15" customHeight="1">
      <c r="AR2264" s="15"/>
      <c r="AS2264" s="9"/>
      <c r="AT2264" s="9" t="str">
        <f t="shared" si="3552"/>
        <v/>
      </c>
      <c r="AU2264" s="9"/>
      <c r="AV2264" s="9" t="str">
        <f t="shared" si="3553"/>
        <v/>
      </c>
      <c r="AW2264" s="9"/>
      <c r="AX2264" s="9" t="str">
        <f t="shared" si="3554"/>
        <v/>
      </c>
      <c r="AY2264" s="9"/>
      <c r="AZ2264" s="62"/>
      <c r="BA2264" s="9"/>
      <c r="BB2264" s="9" t="str">
        <f t="shared" si="3544"/>
        <v/>
      </c>
      <c r="BC2264" s="10" t="str">
        <f t="shared" si="3545"/>
        <v/>
      </c>
      <c r="BD2264" s="7"/>
      <c r="BF2264" s="15"/>
      <c r="BG2264" s="9"/>
      <c r="BH2264" s="9" t="str">
        <f t="shared" si="3555"/>
        <v/>
      </c>
      <c r="BI2264" s="73"/>
      <c r="BJ2264" s="9" t="str">
        <f t="shared" si="3556"/>
        <v/>
      </c>
      <c r="BK2264" s="9"/>
      <c r="BL2264" s="9" t="str">
        <f t="shared" si="3557"/>
        <v/>
      </c>
      <c r="BM2264" s="9"/>
      <c r="BN2264" s="9"/>
      <c r="BO2264" s="9" t="str">
        <f t="shared" si="3546"/>
        <v/>
      </c>
      <c r="BP2264" s="10" t="str">
        <f t="shared" si="3547"/>
        <v/>
      </c>
      <c r="BQ2264" s="7"/>
      <c r="BS2264" s="1"/>
      <c r="BT2264" s="15"/>
      <c r="BU2264" s="9"/>
      <c r="BV2264" s="9" t="str">
        <f t="shared" si="3558"/>
        <v/>
      </c>
      <c r="BW2264" s="9"/>
      <c r="BX2264" s="9" t="str">
        <f t="shared" si="3559"/>
        <v/>
      </c>
      <c r="BY2264" s="9"/>
      <c r="BZ2264" s="9" t="str">
        <f t="shared" si="3560"/>
        <v/>
      </c>
      <c r="CA2264" s="9"/>
      <c r="CB2264" s="9"/>
      <c r="CC2264" s="9"/>
      <c r="CD2264" s="9" t="str">
        <f t="shared" si="3548"/>
        <v/>
      </c>
      <c r="CE2264" s="10" t="str">
        <f t="shared" si="3549"/>
        <v/>
      </c>
      <c r="CF2264" s="7"/>
      <c r="CH2264" s="15"/>
      <c r="CI2264" s="9"/>
      <c r="CJ2264" s="9" t="str">
        <f t="shared" si="3561"/>
        <v/>
      </c>
      <c r="CK2264" s="9"/>
      <c r="CL2264" s="9" t="str">
        <f t="shared" si="3562"/>
        <v/>
      </c>
      <c r="CM2264" s="9"/>
      <c r="CN2264" s="9" t="str">
        <f t="shared" si="3563"/>
        <v/>
      </c>
      <c r="CO2264" s="9"/>
      <c r="CP2264" s="9"/>
      <c r="CQ2264" s="9"/>
      <c r="CR2264" s="9" t="str">
        <f t="shared" si="3550"/>
        <v/>
      </c>
      <c r="CS2264" s="10" t="str">
        <f t="shared" si="3551"/>
        <v/>
      </c>
      <c r="CT2264" s="7"/>
    </row>
    <row r="2265" spans="44:98" ht="15" customHeight="1">
      <c r="AR2265" s="15"/>
      <c r="AS2265" s="9"/>
      <c r="AT2265" s="9" t="str">
        <f t="shared" si="3552"/>
        <v/>
      </c>
      <c r="AU2265" s="9"/>
      <c r="AV2265" s="9" t="str">
        <f t="shared" si="3553"/>
        <v/>
      </c>
      <c r="AW2265" s="9"/>
      <c r="AX2265" s="9" t="str">
        <f t="shared" si="3554"/>
        <v/>
      </c>
      <c r="AY2265" s="9"/>
      <c r="AZ2265" s="62"/>
      <c r="BA2265" s="9"/>
      <c r="BB2265" s="9" t="str">
        <f t="shared" si="3544"/>
        <v/>
      </c>
      <c r="BC2265" s="10" t="str">
        <f t="shared" si="3545"/>
        <v/>
      </c>
      <c r="BD2265" s="7"/>
      <c r="BF2265" s="15"/>
      <c r="BG2265" s="9"/>
      <c r="BH2265" s="9" t="str">
        <f t="shared" si="3555"/>
        <v/>
      </c>
      <c r="BI2265" s="73"/>
      <c r="BJ2265" s="9" t="str">
        <f t="shared" si="3556"/>
        <v/>
      </c>
      <c r="BK2265" s="9"/>
      <c r="BL2265" s="9" t="str">
        <f t="shared" si="3557"/>
        <v/>
      </c>
      <c r="BM2265" s="9"/>
      <c r="BN2265" s="9"/>
      <c r="BO2265" s="9" t="str">
        <f t="shared" si="3546"/>
        <v/>
      </c>
      <c r="BP2265" s="10" t="str">
        <f t="shared" si="3547"/>
        <v/>
      </c>
      <c r="BQ2265" s="7"/>
      <c r="BS2265" s="1"/>
      <c r="BT2265" s="15"/>
      <c r="BU2265" s="9"/>
      <c r="BV2265" s="9" t="str">
        <f t="shared" si="3558"/>
        <v/>
      </c>
      <c r="BW2265" s="9"/>
      <c r="BX2265" s="9" t="str">
        <f t="shared" si="3559"/>
        <v/>
      </c>
      <c r="BY2265" s="9"/>
      <c r="BZ2265" s="9" t="str">
        <f t="shared" si="3560"/>
        <v/>
      </c>
      <c r="CA2265" s="9"/>
      <c r="CB2265" s="9"/>
      <c r="CC2265" s="9"/>
      <c r="CD2265" s="9" t="str">
        <f t="shared" si="3548"/>
        <v/>
      </c>
      <c r="CE2265" s="10" t="str">
        <f t="shared" si="3549"/>
        <v/>
      </c>
      <c r="CF2265" s="7"/>
      <c r="CH2265" s="15"/>
      <c r="CI2265" s="9"/>
      <c r="CJ2265" s="9" t="str">
        <f t="shared" si="3561"/>
        <v/>
      </c>
      <c r="CK2265" s="9"/>
      <c r="CL2265" s="9" t="str">
        <f t="shared" si="3562"/>
        <v/>
      </c>
      <c r="CM2265" s="9"/>
      <c r="CN2265" s="9" t="str">
        <f t="shared" si="3563"/>
        <v/>
      </c>
      <c r="CO2265" s="9"/>
      <c r="CP2265" s="9"/>
      <c r="CQ2265" s="9"/>
      <c r="CR2265" s="9" t="str">
        <f t="shared" si="3550"/>
        <v/>
      </c>
      <c r="CS2265" s="10" t="str">
        <f t="shared" si="3551"/>
        <v/>
      </c>
      <c r="CT2265" s="7"/>
    </row>
    <row r="2266" spans="44:98" ht="15" customHeight="1">
      <c r="AR2266" s="15"/>
      <c r="AS2266" s="9"/>
      <c r="AT2266" s="9" t="str">
        <f t="shared" si="3552"/>
        <v/>
      </c>
      <c r="AU2266" s="9"/>
      <c r="AV2266" s="9" t="str">
        <f t="shared" si="3553"/>
        <v/>
      </c>
      <c r="AW2266" s="9"/>
      <c r="AX2266" s="9" t="str">
        <f t="shared" si="3554"/>
        <v/>
      </c>
      <c r="AY2266" s="9"/>
      <c r="AZ2266" s="62"/>
      <c r="BA2266" s="9"/>
      <c r="BB2266" s="9" t="str">
        <f t="shared" si="3544"/>
        <v/>
      </c>
      <c r="BC2266" s="10" t="str">
        <f t="shared" si="3545"/>
        <v/>
      </c>
      <c r="BD2266" s="7"/>
      <c r="BF2266" s="15"/>
      <c r="BG2266" s="9"/>
      <c r="BH2266" s="9" t="str">
        <f t="shared" si="3555"/>
        <v/>
      </c>
      <c r="BI2266" s="73"/>
      <c r="BJ2266" s="9" t="str">
        <f t="shared" si="3556"/>
        <v/>
      </c>
      <c r="BK2266" s="9"/>
      <c r="BL2266" s="9" t="str">
        <f t="shared" si="3557"/>
        <v/>
      </c>
      <c r="BM2266" s="9"/>
      <c r="BN2266" s="9"/>
      <c r="BO2266" s="9" t="str">
        <f t="shared" si="3546"/>
        <v/>
      </c>
      <c r="BP2266" s="10" t="str">
        <f t="shared" si="3547"/>
        <v/>
      </c>
      <c r="BQ2266" s="7"/>
      <c r="BS2266" s="1"/>
      <c r="BT2266" s="15"/>
      <c r="BU2266" s="9"/>
      <c r="BV2266" s="9" t="str">
        <f t="shared" si="3558"/>
        <v/>
      </c>
      <c r="BW2266" s="9"/>
      <c r="BX2266" s="9" t="str">
        <f t="shared" si="3559"/>
        <v/>
      </c>
      <c r="BY2266" s="9"/>
      <c r="BZ2266" s="9" t="str">
        <f t="shared" si="3560"/>
        <v/>
      </c>
      <c r="CA2266" s="9"/>
      <c r="CB2266" s="9"/>
      <c r="CC2266" s="9"/>
      <c r="CD2266" s="9" t="str">
        <f t="shared" si="3548"/>
        <v/>
      </c>
      <c r="CE2266" s="10" t="str">
        <f t="shared" si="3549"/>
        <v/>
      </c>
      <c r="CF2266" s="7"/>
      <c r="CH2266" s="15"/>
      <c r="CI2266" s="9"/>
      <c r="CJ2266" s="9" t="str">
        <f t="shared" si="3561"/>
        <v/>
      </c>
      <c r="CK2266" s="9"/>
      <c r="CL2266" s="9" t="str">
        <f t="shared" si="3562"/>
        <v/>
      </c>
      <c r="CM2266" s="9"/>
      <c r="CN2266" s="9" t="str">
        <f t="shared" si="3563"/>
        <v/>
      </c>
      <c r="CO2266" s="9"/>
      <c r="CP2266" s="9"/>
      <c r="CQ2266" s="9"/>
      <c r="CR2266" s="9" t="str">
        <f t="shared" si="3550"/>
        <v/>
      </c>
      <c r="CS2266" s="10" t="str">
        <f t="shared" si="3551"/>
        <v/>
      </c>
      <c r="CT2266" s="7"/>
    </row>
    <row r="2267" spans="44:98" ht="15" customHeight="1">
      <c r="AR2267" s="15"/>
      <c r="AS2267" s="9"/>
      <c r="AT2267" s="9" t="str">
        <f t="shared" si="3552"/>
        <v/>
      </c>
      <c r="AU2267" s="9"/>
      <c r="AV2267" s="9" t="str">
        <f t="shared" si="3553"/>
        <v/>
      </c>
      <c r="AW2267" s="9"/>
      <c r="AX2267" s="9" t="str">
        <f t="shared" si="3554"/>
        <v/>
      </c>
      <c r="AY2267" s="9"/>
      <c r="AZ2267" s="62"/>
      <c r="BA2267" s="9"/>
      <c r="BB2267" s="9" t="str">
        <f t="shared" si="3544"/>
        <v/>
      </c>
      <c r="BC2267" s="10" t="str">
        <f t="shared" si="3545"/>
        <v/>
      </c>
      <c r="BD2267" s="7"/>
      <c r="BF2267" s="15"/>
      <c r="BG2267" s="9"/>
      <c r="BH2267" s="9" t="str">
        <f t="shared" si="3555"/>
        <v/>
      </c>
      <c r="BI2267" s="73"/>
      <c r="BJ2267" s="9" t="str">
        <f t="shared" si="3556"/>
        <v/>
      </c>
      <c r="BK2267" s="9"/>
      <c r="BL2267" s="9" t="str">
        <f t="shared" si="3557"/>
        <v/>
      </c>
      <c r="BM2267" s="9"/>
      <c r="BN2267" s="9"/>
      <c r="BO2267" s="9" t="str">
        <f t="shared" si="3546"/>
        <v/>
      </c>
      <c r="BP2267" s="10" t="str">
        <f t="shared" si="3547"/>
        <v/>
      </c>
      <c r="BQ2267" s="7"/>
      <c r="BS2267" s="1"/>
      <c r="BT2267" s="15"/>
      <c r="BU2267" s="9"/>
      <c r="BV2267" s="9" t="str">
        <f t="shared" si="3558"/>
        <v/>
      </c>
      <c r="BW2267" s="9"/>
      <c r="BX2267" s="9" t="str">
        <f t="shared" si="3559"/>
        <v/>
      </c>
      <c r="BY2267" s="9"/>
      <c r="BZ2267" s="9" t="str">
        <f t="shared" si="3560"/>
        <v/>
      </c>
      <c r="CA2267" s="9"/>
      <c r="CB2267" s="9"/>
      <c r="CC2267" s="9"/>
      <c r="CD2267" s="9" t="str">
        <f t="shared" si="3548"/>
        <v/>
      </c>
      <c r="CE2267" s="10" t="str">
        <f t="shared" si="3549"/>
        <v/>
      </c>
      <c r="CF2267" s="7"/>
      <c r="CH2267" s="15"/>
      <c r="CI2267" s="9"/>
      <c r="CJ2267" s="9" t="str">
        <f t="shared" si="3561"/>
        <v/>
      </c>
      <c r="CK2267" s="9"/>
      <c r="CL2267" s="9" t="str">
        <f t="shared" si="3562"/>
        <v/>
      </c>
      <c r="CM2267" s="9"/>
      <c r="CN2267" s="9" t="str">
        <f t="shared" si="3563"/>
        <v/>
      </c>
      <c r="CO2267" s="9"/>
      <c r="CP2267" s="9"/>
      <c r="CQ2267" s="9"/>
      <c r="CR2267" s="9" t="str">
        <f t="shared" si="3550"/>
        <v/>
      </c>
      <c r="CS2267" s="10" t="str">
        <f t="shared" si="3551"/>
        <v/>
      </c>
      <c r="CT2267" s="7"/>
    </row>
    <row r="2268" spans="44:98" ht="15" customHeight="1">
      <c r="AR2268" s="15"/>
      <c r="AS2268" s="9"/>
      <c r="AT2268" s="9" t="str">
        <f t="shared" si="3552"/>
        <v/>
      </c>
      <c r="AU2268" s="9"/>
      <c r="AV2268" s="9" t="str">
        <f t="shared" si="3553"/>
        <v/>
      </c>
      <c r="AW2268" s="9"/>
      <c r="AX2268" s="9" t="str">
        <f t="shared" si="3554"/>
        <v/>
      </c>
      <c r="AY2268" s="9"/>
      <c r="AZ2268" s="62"/>
      <c r="BA2268" s="9"/>
      <c r="BB2268" s="9" t="str">
        <f t="shared" si="3544"/>
        <v/>
      </c>
      <c r="BC2268" s="10" t="str">
        <f t="shared" si="3545"/>
        <v/>
      </c>
      <c r="BD2268" s="7"/>
      <c r="BF2268" s="15"/>
      <c r="BG2268" s="9"/>
      <c r="BH2268" s="9" t="str">
        <f t="shared" si="3555"/>
        <v/>
      </c>
      <c r="BI2268" s="73"/>
      <c r="BJ2268" s="9" t="str">
        <f t="shared" si="3556"/>
        <v/>
      </c>
      <c r="BK2268" s="9"/>
      <c r="BL2268" s="9" t="str">
        <f t="shared" si="3557"/>
        <v/>
      </c>
      <c r="BM2268" s="9"/>
      <c r="BN2268" s="9"/>
      <c r="BO2268" s="9" t="str">
        <f t="shared" si="3546"/>
        <v/>
      </c>
      <c r="BP2268" s="10" t="str">
        <f t="shared" si="3547"/>
        <v/>
      </c>
      <c r="BQ2268" s="7"/>
      <c r="BS2268" s="1"/>
      <c r="BT2268" s="15"/>
      <c r="BU2268" s="9"/>
      <c r="BV2268" s="9" t="str">
        <f t="shared" si="3558"/>
        <v/>
      </c>
      <c r="BW2268" s="9"/>
      <c r="BX2268" s="9" t="str">
        <f t="shared" si="3559"/>
        <v/>
      </c>
      <c r="BY2268" s="9"/>
      <c r="BZ2268" s="9" t="str">
        <f t="shared" si="3560"/>
        <v/>
      </c>
      <c r="CA2268" s="9"/>
      <c r="CB2268" s="9"/>
      <c r="CC2268" s="9"/>
      <c r="CD2268" s="9" t="str">
        <f t="shared" si="3548"/>
        <v/>
      </c>
      <c r="CE2268" s="10" t="str">
        <f t="shared" si="3549"/>
        <v/>
      </c>
      <c r="CF2268" s="7"/>
      <c r="CH2268" s="15"/>
      <c r="CI2268" s="9"/>
      <c r="CJ2268" s="9" t="str">
        <f t="shared" si="3561"/>
        <v/>
      </c>
      <c r="CK2268" s="9"/>
      <c r="CL2268" s="9" t="str">
        <f t="shared" si="3562"/>
        <v/>
      </c>
      <c r="CM2268" s="9"/>
      <c r="CN2268" s="9" t="str">
        <f t="shared" si="3563"/>
        <v/>
      </c>
      <c r="CO2268" s="9"/>
      <c r="CP2268" s="9"/>
      <c r="CQ2268" s="9"/>
      <c r="CR2268" s="9" t="str">
        <f t="shared" si="3550"/>
        <v/>
      </c>
      <c r="CS2268" s="10" t="str">
        <f t="shared" si="3551"/>
        <v/>
      </c>
      <c r="CT2268" s="7"/>
    </row>
    <row r="2269" spans="44:98" ht="15" customHeight="1">
      <c r="AR2269" s="15"/>
      <c r="AS2269" s="9"/>
      <c r="AT2269" s="9" t="str">
        <f t="shared" si="3552"/>
        <v/>
      </c>
      <c r="AU2269" s="9"/>
      <c r="AV2269" s="9" t="str">
        <f t="shared" si="3553"/>
        <v/>
      </c>
      <c r="AW2269" s="9"/>
      <c r="AX2269" s="9" t="str">
        <f t="shared" si="3554"/>
        <v/>
      </c>
      <c r="AY2269" s="9"/>
      <c r="AZ2269" s="62"/>
      <c r="BA2269" s="9"/>
      <c r="BB2269" s="9" t="str">
        <f t="shared" si="3544"/>
        <v/>
      </c>
      <c r="BC2269" s="10" t="str">
        <f t="shared" si="3545"/>
        <v/>
      </c>
      <c r="BD2269" s="7"/>
      <c r="BF2269" s="15"/>
      <c r="BG2269" s="9"/>
      <c r="BH2269" s="9" t="str">
        <f t="shared" si="3555"/>
        <v/>
      </c>
      <c r="BI2269" s="73"/>
      <c r="BJ2269" s="9" t="str">
        <f t="shared" si="3556"/>
        <v/>
      </c>
      <c r="BK2269" s="9"/>
      <c r="BL2269" s="9" t="str">
        <f t="shared" si="3557"/>
        <v/>
      </c>
      <c r="BM2269" s="9"/>
      <c r="BN2269" s="9"/>
      <c r="BO2269" s="9" t="str">
        <f t="shared" si="3546"/>
        <v/>
      </c>
      <c r="BP2269" s="10" t="str">
        <f t="shared" si="3547"/>
        <v/>
      </c>
      <c r="BQ2269" s="7"/>
      <c r="BS2269" s="1"/>
      <c r="BT2269" s="15"/>
      <c r="BU2269" s="9"/>
      <c r="BV2269" s="9" t="str">
        <f t="shared" si="3558"/>
        <v/>
      </c>
      <c r="BW2269" s="9"/>
      <c r="BX2269" s="9" t="str">
        <f t="shared" si="3559"/>
        <v/>
      </c>
      <c r="BY2269" s="9"/>
      <c r="BZ2269" s="9" t="str">
        <f t="shared" si="3560"/>
        <v/>
      </c>
      <c r="CA2269" s="9"/>
      <c r="CB2269" s="9"/>
      <c r="CC2269" s="9"/>
      <c r="CD2269" s="9" t="str">
        <f t="shared" si="3548"/>
        <v/>
      </c>
      <c r="CE2269" s="10" t="str">
        <f t="shared" si="3549"/>
        <v/>
      </c>
      <c r="CF2269" s="7"/>
      <c r="CH2269" s="15"/>
      <c r="CI2269" s="9"/>
      <c r="CJ2269" s="9" t="str">
        <f t="shared" si="3561"/>
        <v/>
      </c>
      <c r="CK2269" s="9"/>
      <c r="CL2269" s="9" t="str">
        <f t="shared" si="3562"/>
        <v/>
      </c>
      <c r="CM2269" s="9"/>
      <c r="CN2269" s="9" t="str">
        <f t="shared" si="3563"/>
        <v/>
      </c>
      <c r="CO2269" s="9"/>
      <c r="CP2269" s="9"/>
      <c r="CQ2269" s="9"/>
      <c r="CR2269" s="9" t="str">
        <f t="shared" si="3550"/>
        <v/>
      </c>
      <c r="CS2269" s="10" t="str">
        <f t="shared" si="3551"/>
        <v/>
      </c>
      <c r="CT2269" s="7"/>
    </row>
    <row r="2270" spans="44:98" ht="15" customHeight="1">
      <c r="AR2270" s="15"/>
      <c r="AS2270" s="9"/>
      <c r="AT2270" s="9" t="str">
        <f t="shared" si="3552"/>
        <v/>
      </c>
      <c r="AU2270" s="9"/>
      <c r="AV2270" s="9" t="str">
        <f t="shared" si="3553"/>
        <v/>
      </c>
      <c r="AW2270" s="9"/>
      <c r="AX2270" s="9" t="str">
        <f t="shared" si="3554"/>
        <v/>
      </c>
      <c r="AY2270" s="9"/>
      <c r="AZ2270" s="62"/>
      <c r="BA2270" s="9"/>
      <c r="BB2270" s="9" t="str">
        <f t="shared" si="3544"/>
        <v/>
      </c>
      <c r="BC2270" s="10" t="str">
        <f t="shared" si="3545"/>
        <v/>
      </c>
      <c r="BD2270" s="7"/>
      <c r="BF2270" s="15"/>
      <c r="BG2270" s="9"/>
      <c r="BH2270" s="9" t="str">
        <f t="shared" si="3555"/>
        <v/>
      </c>
      <c r="BI2270" s="73"/>
      <c r="BJ2270" s="9" t="str">
        <f t="shared" si="3556"/>
        <v/>
      </c>
      <c r="BK2270" s="9"/>
      <c r="BL2270" s="9" t="str">
        <f t="shared" si="3557"/>
        <v/>
      </c>
      <c r="BM2270" s="9"/>
      <c r="BN2270" s="9"/>
      <c r="BO2270" s="9" t="str">
        <f t="shared" si="3546"/>
        <v/>
      </c>
      <c r="BP2270" s="10" t="str">
        <f t="shared" si="3547"/>
        <v/>
      </c>
      <c r="BQ2270" s="7"/>
      <c r="BS2270" s="1"/>
      <c r="BT2270" s="15"/>
      <c r="BU2270" s="9"/>
      <c r="BV2270" s="9" t="str">
        <f t="shared" si="3558"/>
        <v/>
      </c>
      <c r="BW2270" s="9"/>
      <c r="BX2270" s="9" t="str">
        <f t="shared" si="3559"/>
        <v/>
      </c>
      <c r="BY2270" s="9"/>
      <c r="BZ2270" s="9" t="str">
        <f t="shared" si="3560"/>
        <v/>
      </c>
      <c r="CA2270" s="9"/>
      <c r="CB2270" s="9"/>
      <c r="CC2270" s="9"/>
      <c r="CD2270" s="9" t="str">
        <f t="shared" si="3548"/>
        <v/>
      </c>
      <c r="CE2270" s="10" t="str">
        <f t="shared" si="3549"/>
        <v/>
      </c>
      <c r="CF2270" s="7"/>
      <c r="CH2270" s="15"/>
      <c r="CI2270" s="9"/>
      <c r="CJ2270" s="9" t="str">
        <f t="shared" si="3561"/>
        <v/>
      </c>
      <c r="CK2270" s="9"/>
      <c r="CL2270" s="9" t="str">
        <f t="shared" si="3562"/>
        <v/>
      </c>
      <c r="CM2270" s="9"/>
      <c r="CN2270" s="9" t="str">
        <f t="shared" si="3563"/>
        <v/>
      </c>
      <c r="CO2270" s="9"/>
      <c r="CP2270" s="9"/>
      <c r="CQ2270" s="9"/>
      <c r="CR2270" s="9" t="str">
        <f t="shared" si="3550"/>
        <v/>
      </c>
      <c r="CS2270" s="10" t="str">
        <f t="shared" si="3551"/>
        <v/>
      </c>
      <c r="CT2270" s="7"/>
    </row>
    <row r="2271" spans="44:98" ht="15" customHeight="1">
      <c r="AR2271" s="15"/>
      <c r="AS2271" s="9"/>
      <c r="AT2271" s="9" t="str">
        <f t="shared" si="3552"/>
        <v/>
      </c>
      <c r="AU2271" s="9"/>
      <c r="AV2271" s="9" t="str">
        <f t="shared" si="3553"/>
        <v/>
      </c>
      <c r="AW2271" s="9"/>
      <c r="AX2271" s="9" t="str">
        <f t="shared" si="3554"/>
        <v/>
      </c>
      <c r="AY2271" s="9"/>
      <c r="AZ2271" s="62"/>
      <c r="BA2271" s="9"/>
      <c r="BB2271" s="9" t="str">
        <f t="shared" si="3544"/>
        <v/>
      </c>
      <c r="BC2271" s="10" t="str">
        <f t="shared" si="3545"/>
        <v/>
      </c>
      <c r="BD2271" s="7"/>
      <c r="BF2271" s="15"/>
      <c r="BG2271" s="9"/>
      <c r="BH2271" s="9" t="str">
        <f t="shared" si="3555"/>
        <v/>
      </c>
      <c r="BI2271" s="73"/>
      <c r="BJ2271" s="9" t="str">
        <f t="shared" si="3556"/>
        <v/>
      </c>
      <c r="BK2271" s="9"/>
      <c r="BL2271" s="9" t="str">
        <f t="shared" si="3557"/>
        <v/>
      </c>
      <c r="BM2271" s="9"/>
      <c r="BN2271" s="9"/>
      <c r="BO2271" s="9" t="str">
        <f t="shared" si="3546"/>
        <v/>
      </c>
      <c r="BP2271" s="10" t="str">
        <f t="shared" si="3547"/>
        <v/>
      </c>
      <c r="BQ2271" s="7"/>
      <c r="BS2271" s="1"/>
      <c r="BT2271" s="15"/>
      <c r="BU2271" s="9"/>
      <c r="BV2271" s="9" t="str">
        <f t="shared" si="3558"/>
        <v/>
      </c>
      <c r="BW2271" s="9"/>
      <c r="BX2271" s="9" t="str">
        <f t="shared" si="3559"/>
        <v/>
      </c>
      <c r="BY2271" s="9"/>
      <c r="BZ2271" s="9" t="str">
        <f t="shared" si="3560"/>
        <v/>
      </c>
      <c r="CA2271" s="9"/>
      <c r="CB2271" s="9"/>
      <c r="CC2271" s="9"/>
      <c r="CD2271" s="9" t="str">
        <f t="shared" si="3548"/>
        <v/>
      </c>
      <c r="CE2271" s="10" t="str">
        <f t="shared" si="3549"/>
        <v/>
      </c>
      <c r="CF2271" s="7"/>
      <c r="CH2271" s="15"/>
      <c r="CI2271" s="9"/>
      <c r="CJ2271" s="9" t="str">
        <f t="shared" si="3561"/>
        <v/>
      </c>
      <c r="CK2271" s="9"/>
      <c r="CL2271" s="9" t="str">
        <f t="shared" si="3562"/>
        <v/>
      </c>
      <c r="CM2271" s="9"/>
      <c r="CN2271" s="9" t="str">
        <f t="shared" si="3563"/>
        <v/>
      </c>
      <c r="CO2271" s="9"/>
      <c r="CP2271" s="9"/>
      <c r="CQ2271" s="9"/>
      <c r="CR2271" s="9" t="str">
        <f t="shared" si="3550"/>
        <v/>
      </c>
      <c r="CS2271" s="10" t="str">
        <f t="shared" si="3551"/>
        <v/>
      </c>
      <c r="CT2271" s="7"/>
    </row>
    <row r="2272" spans="44:98" ht="15" customHeight="1">
      <c r="AR2272" s="15"/>
      <c r="AS2272" s="9"/>
      <c r="AT2272" s="9" t="str">
        <f t="shared" si="3552"/>
        <v/>
      </c>
      <c r="AU2272" s="9"/>
      <c r="AV2272" s="9" t="str">
        <f t="shared" si="3553"/>
        <v/>
      </c>
      <c r="AW2272" s="9"/>
      <c r="AX2272" s="9" t="str">
        <f t="shared" si="3554"/>
        <v/>
      </c>
      <c r="AY2272" s="9"/>
      <c r="AZ2272" s="62"/>
      <c r="BA2272" s="9"/>
      <c r="BB2272" s="9" t="str">
        <f t="shared" si="3544"/>
        <v/>
      </c>
      <c r="BC2272" s="10" t="str">
        <f t="shared" si="3545"/>
        <v/>
      </c>
      <c r="BD2272" s="7"/>
      <c r="BF2272" s="15"/>
      <c r="BG2272" s="9"/>
      <c r="BH2272" s="9" t="str">
        <f t="shared" si="3555"/>
        <v/>
      </c>
      <c r="BI2272" s="73"/>
      <c r="BJ2272" s="9" t="str">
        <f t="shared" si="3556"/>
        <v/>
      </c>
      <c r="BK2272" s="9"/>
      <c r="BL2272" s="9" t="str">
        <f t="shared" si="3557"/>
        <v/>
      </c>
      <c r="BM2272" s="9"/>
      <c r="BN2272" s="9"/>
      <c r="BO2272" s="9" t="str">
        <f t="shared" si="3546"/>
        <v/>
      </c>
      <c r="BP2272" s="10" t="str">
        <f t="shared" si="3547"/>
        <v/>
      </c>
      <c r="BQ2272" s="7"/>
      <c r="BS2272" s="1"/>
      <c r="BT2272" s="15"/>
      <c r="BU2272" s="9"/>
      <c r="BV2272" s="9" t="str">
        <f t="shared" si="3558"/>
        <v/>
      </c>
      <c r="BW2272" s="9"/>
      <c r="BX2272" s="9" t="str">
        <f t="shared" si="3559"/>
        <v/>
      </c>
      <c r="BY2272" s="9"/>
      <c r="BZ2272" s="9" t="str">
        <f t="shared" si="3560"/>
        <v/>
      </c>
      <c r="CA2272" s="9"/>
      <c r="CB2272" s="9"/>
      <c r="CC2272" s="9"/>
      <c r="CD2272" s="9" t="str">
        <f t="shared" si="3548"/>
        <v/>
      </c>
      <c r="CE2272" s="10" t="str">
        <f t="shared" si="3549"/>
        <v/>
      </c>
      <c r="CF2272" s="7"/>
      <c r="CH2272" s="15"/>
      <c r="CI2272" s="9"/>
      <c r="CJ2272" s="9" t="str">
        <f t="shared" si="3561"/>
        <v/>
      </c>
      <c r="CK2272" s="9"/>
      <c r="CL2272" s="9" t="str">
        <f t="shared" si="3562"/>
        <v/>
      </c>
      <c r="CM2272" s="9"/>
      <c r="CN2272" s="9" t="str">
        <f t="shared" si="3563"/>
        <v/>
      </c>
      <c r="CO2272" s="9"/>
      <c r="CP2272" s="9"/>
      <c r="CQ2272" s="9"/>
      <c r="CR2272" s="9" t="str">
        <f t="shared" si="3550"/>
        <v/>
      </c>
      <c r="CS2272" s="10" t="str">
        <f t="shared" si="3551"/>
        <v/>
      </c>
      <c r="CT2272" s="7"/>
    </row>
    <row r="2273" spans="44:98" ht="15" customHeight="1">
      <c r="AR2273" s="15"/>
      <c r="AS2273" s="9"/>
      <c r="AT2273" s="9" t="str">
        <f t="shared" si="3552"/>
        <v/>
      </c>
      <c r="AU2273" s="9"/>
      <c r="AV2273" s="9" t="str">
        <f t="shared" si="3553"/>
        <v/>
      </c>
      <c r="AW2273" s="9"/>
      <c r="AX2273" s="9" t="str">
        <f t="shared" si="3554"/>
        <v/>
      </c>
      <c r="AY2273" s="9"/>
      <c r="AZ2273" s="62"/>
      <c r="BA2273" s="9"/>
      <c r="BB2273" s="9" t="str">
        <f t="shared" si="3544"/>
        <v/>
      </c>
      <c r="BC2273" s="10" t="str">
        <f t="shared" si="3545"/>
        <v/>
      </c>
      <c r="BD2273" s="7"/>
      <c r="BF2273" s="15"/>
      <c r="BG2273" s="9"/>
      <c r="BH2273" s="9" t="str">
        <f t="shared" si="3555"/>
        <v/>
      </c>
      <c r="BI2273" s="73"/>
      <c r="BJ2273" s="9" t="str">
        <f t="shared" si="3556"/>
        <v/>
      </c>
      <c r="BK2273" s="9"/>
      <c r="BL2273" s="9" t="str">
        <f t="shared" si="3557"/>
        <v/>
      </c>
      <c r="BM2273" s="9"/>
      <c r="BN2273" s="9"/>
      <c r="BO2273" s="9" t="str">
        <f t="shared" si="3546"/>
        <v/>
      </c>
      <c r="BP2273" s="10" t="str">
        <f t="shared" si="3547"/>
        <v/>
      </c>
      <c r="BQ2273" s="7"/>
      <c r="BS2273" s="1"/>
      <c r="BT2273" s="15"/>
      <c r="BU2273" s="9"/>
      <c r="BV2273" s="9" t="str">
        <f t="shared" si="3558"/>
        <v/>
      </c>
      <c r="BW2273" s="9"/>
      <c r="BX2273" s="9" t="str">
        <f t="shared" si="3559"/>
        <v/>
      </c>
      <c r="BY2273" s="9"/>
      <c r="BZ2273" s="9" t="str">
        <f t="shared" si="3560"/>
        <v/>
      </c>
      <c r="CA2273" s="9"/>
      <c r="CB2273" s="9"/>
      <c r="CC2273" s="9"/>
      <c r="CD2273" s="9" t="str">
        <f t="shared" si="3548"/>
        <v/>
      </c>
      <c r="CE2273" s="10" t="str">
        <f t="shared" si="3549"/>
        <v/>
      </c>
      <c r="CF2273" s="7"/>
      <c r="CH2273" s="15"/>
      <c r="CI2273" s="9"/>
      <c r="CJ2273" s="9" t="str">
        <f t="shared" si="3561"/>
        <v/>
      </c>
      <c r="CK2273" s="9"/>
      <c r="CL2273" s="9" t="str">
        <f t="shared" si="3562"/>
        <v/>
      </c>
      <c r="CM2273" s="9"/>
      <c r="CN2273" s="9" t="str">
        <f t="shared" si="3563"/>
        <v/>
      </c>
      <c r="CO2273" s="9"/>
      <c r="CP2273" s="9"/>
      <c r="CQ2273" s="9"/>
      <c r="CR2273" s="9" t="str">
        <f t="shared" si="3550"/>
        <v/>
      </c>
      <c r="CS2273" s="10" t="str">
        <f t="shared" si="3551"/>
        <v/>
      </c>
      <c r="CT2273" s="7"/>
    </row>
    <row r="2274" spans="44:98" ht="15" customHeight="1">
      <c r="AR2274" s="15"/>
      <c r="AS2274" s="9"/>
      <c r="AT2274" s="9" t="str">
        <f t="shared" si="3552"/>
        <v/>
      </c>
      <c r="AU2274" s="9"/>
      <c r="AV2274" s="9" t="str">
        <f t="shared" si="3553"/>
        <v/>
      </c>
      <c r="AW2274" s="9"/>
      <c r="AX2274" s="9" t="str">
        <f t="shared" si="3554"/>
        <v/>
      </c>
      <c r="AY2274" s="9"/>
      <c r="AZ2274" s="62"/>
      <c r="BA2274" s="9"/>
      <c r="BB2274" s="9" t="str">
        <f t="shared" si="3544"/>
        <v/>
      </c>
      <c r="BC2274" s="10" t="str">
        <f t="shared" si="3545"/>
        <v/>
      </c>
      <c r="BD2274" s="7"/>
      <c r="BF2274" s="15"/>
      <c r="BG2274" s="9"/>
      <c r="BH2274" s="9" t="str">
        <f t="shared" si="3555"/>
        <v/>
      </c>
      <c r="BI2274" s="73"/>
      <c r="BJ2274" s="9" t="str">
        <f t="shared" si="3556"/>
        <v/>
      </c>
      <c r="BK2274" s="9"/>
      <c r="BL2274" s="9" t="str">
        <f t="shared" si="3557"/>
        <v/>
      </c>
      <c r="BM2274" s="9"/>
      <c r="BN2274" s="9"/>
      <c r="BO2274" s="9" t="str">
        <f t="shared" si="3546"/>
        <v/>
      </c>
      <c r="BP2274" s="10" t="str">
        <f t="shared" si="3547"/>
        <v/>
      </c>
      <c r="BQ2274" s="7"/>
      <c r="BS2274" s="1"/>
      <c r="BT2274" s="15"/>
      <c r="BU2274" s="9"/>
      <c r="BV2274" s="9" t="str">
        <f t="shared" si="3558"/>
        <v/>
      </c>
      <c r="BW2274" s="9"/>
      <c r="BX2274" s="9" t="str">
        <f t="shared" si="3559"/>
        <v/>
      </c>
      <c r="BY2274" s="9"/>
      <c r="BZ2274" s="9" t="str">
        <f t="shared" si="3560"/>
        <v/>
      </c>
      <c r="CA2274" s="9"/>
      <c r="CB2274" s="9"/>
      <c r="CC2274" s="9"/>
      <c r="CD2274" s="9" t="str">
        <f t="shared" si="3548"/>
        <v/>
      </c>
      <c r="CE2274" s="10" t="str">
        <f t="shared" si="3549"/>
        <v/>
      </c>
      <c r="CF2274" s="7"/>
      <c r="CH2274" s="15"/>
      <c r="CI2274" s="9"/>
      <c r="CJ2274" s="9" t="str">
        <f t="shared" si="3561"/>
        <v/>
      </c>
      <c r="CK2274" s="9"/>
      <c r="CL2274" s="9" t="str">
        <f t="shared" si="3562"/>
        <v/>
      </c>
      <c r="CM2274" s="9"/>
      <c r="CN2274" s="9" t="str">
        <f t="shared" si="3563"/>
        <v/>
      </c>
      <c r="CO2274" s="9"/>
      <c r="CP2274" s="9"/>
      <c r="CQ2274" s="9"/>
      <c r="CR2274" s="9" t="str">
        <f t="shared" si="3550"/>
        <v/>
      </c>
      <c r="CS2274" s="10" t="str">
        <f t="shared" si="3551"/>
        <v/>
      </c>
      <c r="CT2274" s="7"/>
    </row>
    <row r="2275" spans="44:98" ht="15" customHeight="1">
      <c r="AR2275" s="15"/>
      <c r="AS2275" s="9"/>
      <c r="AT2275" s="9" t="str">
        <f t="shared" si="3552"/>
        <v/>
      </c>
      <c r="AU2275" s="9"/>
      <c r="AV2275" s="9" t="str">
        <f t="shared" si="3553"/>
        <v/>
      </c>
      <c r="AW2275" s="9"/>
      <c r="AX2275" s="9" t="str">
        <f t="shared" si="3554"/>
        <v/>
      </c>
      <c r="AY2275" s="9"/>
      <c r="AZ2275" s="62"/>
      <c r="BA2275" s="9"/>
      <c r="BB2275" s="9" t="str">
        <f t="shared" si="3544"/>
        <v/>
      </c>
      <c r="BC2275" s="10" t="str">
        <f t="shared" si="3545"/>
        <v/>
      </c>
      <c r="BD2275" s="7"/>
      <c r="BF2275" s="15"/>
      <c r="BG2275" s="9"/>
      <c r="BH2275" s="9" t="str">
        <f t="shared" si="3555"/>
        <v/>
      </c>
      <c r="BI2275" s="73"/>
      <c r="BJ2275" s="9" t="str">
        <f t="shared" si="3556"/>
        <v/>
      </c>
      <c r="BK2275" s="9"/>
      <c r="BL2275" s="9" t="str">
        <f t="shared" si="3557"/>
        <v/>
      </c>
      <c r="BM2275" s="9"/>
      <c r="BN2275" s="9"/>
      <c r="BO2275" s="9" t="str">
        <f t="shared" si="3546"/>
        <v/>
      </c>
      <c r="BP2275" s="10" t="str">
        <f t="shared" si="3547"/>
        <v/>
      </c>
      <c r="BQ2275" s="7"/>
      <c r="BS2275" s="1"/>
      <c r="BT2275" s="15"/>
      <c r="BU2275" s="9"/>
      <c r="BV2275" s="9" t="str">
        <f t="shared" si="3558"/>
        <v/>
      </c>
      <c r="BW2275" s="9"/>
      <c r="BX2275" s="9" t="str">
        <f t="shared" si="3559"/>
        <v/>
      </c>
      <c r="BY2275" s="9"/>
      <c r="BZ2275" s="9" t="str">
        <f t="shared" si="3560"/>
        <v/>
      </c>
      <c r="CA2275" s="9"/>
      <c r="CB2275" s="9"/>
      <c r="CC2275" s="9"/>
      <c r="CD2275" s="9" t="str">
        <f t="shared" si="3548"/>
        <v/>
      </c>
      <c r="CE2275" s="10" t="str">
        <f t="shared" si="3549"/>
        <v/>
      </c>
      <c r="CF2275" s="7"/>
      <c r="CH2275" s="15"/>
      <c r="CI2275" s="9"/>
      <c r="CJ2275" s="9" t="str">
        <f t="shared" si="3561"/>
        <v/>
      </c>
      <c r="CK2275" s="9"/>
      <c r="CL2275" s="9" t="str">
        <f t="shared" si="3562"/>
        <v/>
      </c>
      <c r="CM2275" s="9"/>
      <c r="CN2275" s="9" t="str">
        <f t="shared" si="3563"/>
        <v/>
      </c>
      <c r="CO2275" s="9"/>
      <c r="CP2275" s="9"/>
      <c r="CQ2275" s="9"/>
      <c r="CR2275" s="9" t="str">
        <f t="shared" si="3550"/>
        <v/>
      </c>
      <c r="CS2275" s="10" t="str">
        <f t="shared" si="3551"/>
        <v/>
      </c>
      <c r="CT2275" s="7"/>
    </row>
    <row r="2276" spans="44:98" ht="15" customHeight="1">
      <c r="AR2276" s="15"/>
      <c r="AS2276" s="9"/>
      <c r="AT2276" s="9" t="str">
        <f t="shared" si="3552"/>
        <v/>
      </c>
      <c r="AU2276" s="9"/>
      <c r="AV2276" s="9" t="str">
        <f t="shared" si="3553"/>
        <v/>
      </c>
      <c r="AW2276" s="9"/>
      <c r="AX2276" s="9" t="str">
        <f t="shared" si="3554"/>
        <v/>
      </c>
      <c r="AY2276" s="9"/>
      <c r="AZ2276" s="62"/>
      <c r="BA2276" s="9"/>
      <c r="BB2276" s="9" t="str">
        <f t="shared" si="3544"/>
        <v/>
      </c>
      <c r="BC2276" s="10" t="str">
        <f t="shared" si="3545"/>
        <v/>
      </c>
      <c r="BD2276" s="7"/>
      <c r="BF2276" s="15"/>
      <c r="BG2276" s="9"/>
      <c r="BH2276" s="9" t="str">
        <f t="shared" si="3555"/>
        <v/>
      </c>
      <c r="BI2276" s="73"/>
      <c r="BJ2276" s="9" t="str">
        <f t="shared" si="3556"/>
        <v/>
      </c>
      <c r="BK2276" s="9"/>
      <c r="BL2276" s="9" t="str">
        <f t="shared" si="3557"/>
        <v/>
      </c>
      <c r="BM2276" s="9"/>
      <c r="BN2276" s="9"/>
      <c r="BO2276" s="9" t="str">
        <f t="shared" si="3546"/>
        <v/>
      </c>
      <c r="BP2276" s="10" t="str">
        <f t="shared" si="3547"/>
        <v/>
      </c>
      <c r="BQ2276" s="7"/>
      <c r="BS2276" s="1"/>
      <c r="BT2276" s="15"/>
      <c r="BU2276" s="9"/>
      <c r="BV2276" s="9" t="str">
        <f t="shared" si="3558"/>
        <v/>
      </c>
      <c r="BW2276" s="9"/>
      <c r="BX2276" s="9" t="str">
        <f t="shared" si="3559"/>
        <v/>
      </c>
      <c r="BY2276" s="9"/>
      <c r="BZ2276" s="9" t="str">
        <f t="shared" si="3560"/>
        <v/>
      </c>
      <c r="CA2276" s="9"/>
      <c r="CB2276" s="9"/>
      <c r="CC2276" s="9"/>
      <c r="CD2276" s="9" t="str">
        <f t="shared" si="3548"/>
        <v/>
      </c>
      <c r="CE2276" s="10" t="str">
        <f t="shared" si="3549"/>
        <v/>
      </c>
      <c r="CF2276" s="7"/>
      <c r="CH2276" s="15"/>
      <c r="CI2276" s="9"/>
      <c r="CJ2276" s="9" t="str">
        <f t="shared" si="3561"/>
        <v/>
      </c>
      <c r="CK2276" s="9"/>
      <c r="CL2276" s="9" t="str">
        <f t="shared" si="3562"/>
        <v/>
      </c>
      <c r="CM2276" s="9"/>
      <c r="CN2276" s="9" t="str">
        <f t="shared" si="3563"/>
        <v/>
      </c>
      <c r="CO2276" s="9"/>
      <c r="CP2276" s="9"/>
      <c r="CQ2276" s="9"/>
      <c r="CR2276" s="9" t="str">
        <f t="shared" si="3550"/>
        <v/>
      </c>
      <c r="CS2276" s="10" t="str">
        <f t="shared" si="3551"/>
        <v/>
      </c>
      <c r="CT2276" s="7"/>
    </row>
    <row r="2277" spans="44:98" ht="15" customHeight="1">
      <c r="AR2277" s="15"/>
      <c r="AS2277" s="9"/>
      <c r="AT2277" s="9" t="str">
        <f t="shared" si="3552"/>
        <v/>
      </c>
      <c r="AU2277" s="9"/>
      <c r="AV2277" s="9" t="str">
        <f t="shared" si="3553"/>
        <v/>
      </c>
      <c r="AW2277" s="9"/>
      <c r="AX2277" s="9" t="str">
        <f t="shared" si="3554"/>
        <v/>
      </c>
      <c r="AY2277" s="9"/>
      <c r="AZ2277" s="62"/>
      <c r="BA2277" s="9"/>
      <c r="BB2277" s="9" t="str">
        <f t="shared" si="3544"/>
        <v/>
      </c>
      <c r="BC2277" s="10" t="str">
        <f t="shared" si="3545"/>
        <v/>
      </c>
      <c r="BD2277" s="7"/>
      <c r="BF2277" s="15"/>
      <c r="BG2277" s="9"/>
      <c r="BH2277" s="9" t="str">
        <f t="shared" si="3555"/>
        <v/>
      </c>
      <c r="BI2277" s="73"/>
      <c r="BJ2277" s="9" t="str">
        <f t="shared" si="3556"/>
        <v/>
      </c>
      <c r="BK2277" s="9"/>
      <c r="BL2277" s="9" t="str">
        <f t="shared" si="3557"/>
        <v/>
      </c>
      <c r="BM2277" s="9"/>
      <c r="BN2277" s="9"/>
      <c r="BO2277" s="9" t="str">
        <f t="shared" si="3546"/>
        <v/>
      </c>
      <c r="BP2277" s="10" t="str">
        <f t="shared" si="3547"/>
        <v/>
      </c>
      <c r="BQ2277" s="7"/>
      <c r="BS2277" s="1"/>
      <c r="BT2277" s="15"/>
      <c r="BU2277" s="9"/>
      <c r="BV2277" s="9" t="str">
        <f t="shared" si="3558"/>
        <v/>
      </c>
      <c r="BW2277" s="9"/>
      <c r="BX2277" s="9" t="str">
        <f t="shared" si="3559"/>
        <v/>
      </c>
      <c r="BY2277" s="9"/>
      <c r="BZ2277" s="9" t="str">
        <f t="shared" si="3560"/>
        <v/>
      </c>
      <c r="CA2277" s="9"/>
      <c r="CB2277" s="9"/>
      <c r="CC2277" s="9"/>
      <c r="CD2277" s="9" t="str">
        <f t="shared" si="3548"/>
        <v/>
      </c>
      <c r="CE2277" s="10" t="str">
        <f t="shared" si="3549"/>
        <v/>
      </c>
      <c r="CF2277" s="7"/>
      <c r="CH2277" s="15"/>
      <c r="CI2277" s="9"/>
      <c r="CJ2277" s="9" t="str">
        <f t="shared" si="3561"/>
        <v/>
      </c>
      <c r="CK2277" s="9"/>
      <c r="CL2277" s="9" t="str">
        <f t="shared" si="3562"/>
        <v/>
      </c>
      <c r="CM2277" s="9"/>
      <c r="CN2277" s="9" t="str">
        <f t="shared" si="3563"/>
        <v/>
      </c>
      <c r="CO2277" s="9"/>
      <c r="CP2277" s="9"/>
      <c r="CQ2277" s="9"/>
      <c r="CR2277" s="9" t="str">
        <f t="shared" si="3550"/>
        <v/>
      </c>
      <c r="CS2277" s="10" t="str">
        <f t="shared" si="3551"/>
        <v/>
      </c>
      <c r="CT2277" s="7"/>
    </row>
    <row r="2278" spans="44:98" ht="15" customHeight="1">
      <c r="AR2278" s="15"/>
      <c r="AS2278" s="9"/>
      <c r="AT2278" s="9" t="str">
        <f t="shared" si="3552"/>
        <v/>
      </c>
      <c r="AU2278" s="9"/>
      <c r="AV2278" s="9" t="str">
        <f t="shared" si="3553"/>
        <v/>
      </c>
      <c r="AW2278" s="9"/>
      <c r="AX2278" s="9" t="str">
        <f t="shared" si="3554"/>
        <v/>
      </c>
      <c r="AY2278" s="9"/>
      <c r="AZ2278" s="62"/>
      <c r="BA2278" s="9"/>
      <c r="BB2278" s="9" t="str">
        <f t="shared" si="3544"/>
        <v/>
      </c>
      <c r="BC2278" s="10" t="str">
        <f t="shared" si="3545"/>
        <v/>
      </c>
      <c r="BD2278" s="7"/>
      <c r="BF2278" s="15"/>
      <c r="BG2278" s="9"/>
      <c r="BH2278" s="9" t="str">
        <f t="shared" si="3555"/>
        <v/>
      </c>
      <c r="BI2278" s="73"/>
      <c r="BJ2278" s="9" t="str">
        <f t="shared" si="3556"/>
        <v/>
      </c>
      <c r="BK2278" s="9"/>
      <c r="BL2278" s="9" t="str">
        <f t="shared" si="3557"/>
        <v/>
      </c>
      <c r="BM2278" s="9"/>
      <c r="BN2278" s="9"/>
      <c r="BO2278" s="9" t="str">
        <f t="shared" si="3546"/>
        <v/>
      </c>
      <c r="BP2278" s="10" t="str">
        <f t="shared" si="3547"/>
        <v/>
      </c>
      <c r="BQ2278" s="7"/>
      <c r="BS2278" s="1"/>
      <c r="BT2278" s="15"/>
      <c r="BU2278" s="9"/>
      <c r="BV2278" s="9" t="str">
        <f t="shared" si="3558"/>
        <v/>
      </c>
      <c r="BW2278" s="9"/>
      <c r="BX2278" s="9" t="str">
        <f t="shared" si="3559"/>
        <v/>
      </c>
      <c r="BY2278" s="9"/>
      <c r="BZ2278" s="9" t="str">
        <f t="shared" si="3560"/>
        <v/>
      </c>
      <c r="CA2278" s="9"/>
      <c r="CB2278" s="9"/>
      <c r="CC2278" s="9"/>
      <c r="CD2278" s="9" t="str">
        <f t="shared" si="3548"/>
        <v/>
      </c>
      <c r="CE2278" s="10" t="str">
        <f t="shared" si="3549"/>
        <v/>
      </c>
      <c r="CF2278" s="7"/>
      <c r="CH2278" s="15"/>
      <c r="CI2278" s="9"/>
      <c r="CJ2278" s="9" t="str">
        <f t="shared" si="3561"/>
        <v/>
      </c>
      <c r="CK2278" s="9"/>
      <c r="CL2278" s="9" t="str">
        <f t="shared" si="3562"/>
        <v/>
      </c>
      <c r="CM2278" s="9"/>
      <c r="CN2278" s="9" t="str">
        <f t="shared" si="3563"/>
        <v/>
      </c>
      <c r="CO2278" s="9"/>
      <c r="CP2278" s="9"/>
      <c r="CQ2278" s="9"/>
      <c r="CR2278" s="9" t="str">
        <f t="shared" si="3550"/>
        <v/>
      </c>
      <c r="CS2278" s="10" t="str">
        <f t="shared" si="3551"/>
        <v/>
      </c>
      <c r="CT2278" s="7"/>
    </row>
    <row r="2279" spans="44:98" ht="15" customHeight="1">
      <c r="AR2279" s="15"/>
      <c r="AS2279" s="9"/>
      <c r="AT2279" s="9" t="str">
        <f t="shared" si="3552"/>
        <v/>
      </c>
      <c r="AU2279" s="9"/>
      <c r="AV2279" s="9" t="str">
        <f t="shared" si="3553"/>
        <v/>
      </c>
      <c r="AW2279" s="9"/>
      <c r="AX2279" s="9" t="str">
        <f t="shared" si="3554"/>
        <v/>
      </c>
      <c r="AY2279" s="9"/>
      <c r="AZ2279" s="62"/>
      <c r="BA2279" s="9"/>
      <c r="BB2279" s="9" t="str">
        <f t="shared" si="3544"/>
        <v/>
      </c>
      <c r="BC2279" s="10" t="str">
        <f t="shared" si="3545"/>
        <v/>
      </c>
      <c r="BD2279" s="7"/>
      <c r="BF2279" s="15"/>
      <c r="BG2279" s="9"/>
      <c r="BH2279" s="9" t="str">
        <f t="shared" si="3555"/>
        <v/>
      </c>
      <c r="BI2279" s="73"/>
      <c r="BJ2279" s="9" t="str">
        <f t="shared" si="3556"/>
        <v/>
      </c>
      <c r="BK2279" s="9"/>
      <c r="BL2279" s="9" t="str">
        <f t="shared" si="3557"/>
        <v/>
      </c>
      <c r="BM2279" s="9"/>
      <c r="BN2279" s="9"/>
      <c r="BO2279" s="9" t="str">
        <f t="shared" si="3546"/>
        <v/>
      </c>
      <c r="BP2279" s="10" t="str">
        <f t="shared" si="3547"/>
        <v/>
      </c>
      <c r="BQ2279" s="7"/>
      <c r="BS2279" s="1"/>
      <c r="BT2279" s="15"/>
      <c r="BU2279" s="9"/>
      <c r="BV2279" s="9" t="str">
        <f t="shared" si="3558"/>
        <v/>
      </c>
      <c r="BW2279" s="9"/>
      <c r="BX2279" s="9" t="str">
        <f t="shared" si="3559"/>
        <v/>
      </c>
      <c r="BY2279" s="9"/>
      <c r="BZ2279" s="9" t="str">
        <f t="shared" si="3560"/>
        <v/>
      </c>
      <c r="CA2279" s="9"/>
      <c r="CB2279" s="9"/>
      <c r="CC2279" s="9"/>
      <c r="CD2279" s="9" t="str">
        <f t="shared" si="3548"/>
        <v/>
      </c>
      <c r="CE2279" s="10" t="str">
        <f t="shared" si="3549"/>
        <v/>
      </c>
      <c r="CF2279" s="7"/>
      <c r="CH2279" s="15"/>
      <c r="CI2279" s="9"/>
      <c r="CJ2279" s="9" t="str">
        <f t="shared" si="3561"/>
        <v/>
      </c>
      <c r="CK2279" s="9"/>
      <c r="CL2279" s="9" t="str">
        <f t="shared" si="3562"/>
        <v/>
      </c>
      <c r="CM2279" s="9"/>
      <c r="CN2279" s="9" t="str">
        <f t="shared" si="3563"/>
        <v/>
      </c>
      <c r="CO2279" s="9"/>
      <c r="CP2279" s="9"/>
      <c r="CQ2279" s="9"/>
      <c r="CR2279" s="9" t="str">
        <f t="shared" ref="CR2279:CR2299" si="3564">IF(CQ2279="","",CN2279*CQ2279)</f>
        <v/>
      </c>
      <c r="CS2279" s="10" t="str">
        <f t="shared" ref="CS2279:CS2299" si="3565">IF(CR2279="","",CR2279/(CJ2279*100))</f>
        <v/>
      </c>
      <c r="CT2279" s="7"/>
    </row>
    <row r="2280" spans="44:98" ht="15" customHeight="1">
      <c r="AR2280" s="15"/>
      <c r="AS2280" s="9"/>
      <c r="AT2280" s="9" t="str">
        <f t="shared" si="3552"/>
        <v/>
      </c>
      <c r="AU2280" s="9"/>
      <c r="AV2280" s="9" t="str">
        <f t="shared" si="3553"/>
        <v/>
      </c>
      <c r="AW2280" s="9"/>
      <c r="AX2280" s="9" t="str">
        <f t="shared" si="3554"/>
        <v/>
      </c>
      <c r="AY2280" s="9"/>
      <c r="AZ2280" s="62"/>
      <c r="BA2280" s="9"/>
      <c r="BB2280" s="9" t="str">
        <f t="shared" si="3544"/>
        <v/>
      </c>
      <c r="BC2280" s="10" t="str">
        <f t="shared" si="3545"/>
        <v/>
      </c>
      <c r="BD2280" s="7"/>
      <c r="BF2280" s="15"/>
      <c r="BG2280" s="9"/>
      <c r="BH2280" s="9" t="str">
        <f t="shared" si="3555"/>
        <v/>
      </c>
      <c r="BI2280" s="73"/>
      <c r="BJ2280" s="9" t="str">
        <f t="shared" si="3556"/>
        <v/>
      </c>
      <c r="BK2280" s="9"/>
      <c r="BL2280" s="9" t="str">
        <f t="shared" si="3557"/>
        <v/>
      </c>
      <c r="BM2280" s="9"/>
      <c r="BN2280" s="9"/>
      <c r="BO2280" s="9" t="str">
        <f t="shared" si="3546"/>
        <v/>
      </c>
      <c r="BP2280" s="10" t="str">
        <f t="shared" si="3547"/>
        <v/>
      </c>
      <c r="BQ2280" s="7"/>
      <c r="BS2280" s="1"/>
      <c r="BT2280" s="15"/>
      <c r="BU2280" s="9"/>
      <c r="BV2280" s="9" t="str">
        <f t="shared" si="3558"/>
        <v/>
      </c>
      <c r="BW2280" s="9"/>
      <c r="BX2280" s="9" t="str">
        <f t="shared" si="3559"/>
        <v/>
      </c>
      <c r="BY2280" s="9"/>
      <c r="BZ2280" s="9" t="str">
        <f t="shared" si="3560"/>
        <v/>
      </c>
      <c r="CA2280" s="9"/>
      <c r="CB2280" s="9"/>
      <c r="CC2280" s="9"/>
      <c r="CD2280" s="9" t="str">
        <f t="shared" si="3548"/>
        <v/>
      </c>
      <c r="CE2280" s="10" t="str">
        <f t="shared" si="3549"/>
        <v/>
      </c>
      <c r="CF2280" s="7"/>
      <c r="CH2280" s="15"/>
      <c r="CI2280" s="9"/>
      <c r="CJ2280" s="9" t="str">
        <f t="shared" si="3561"/>
        <v/>
      </c>
      <c r="CK2280" s="9"/>
      <c r="CL2280" s="9" t="str">
        <f t="shared" si="3562"/>
        <v/>
      </c>
      <c r="CM2280" s="9"/>
      <c r="CN2280" s="9" t="str">
        <f t="shared" si="3563"/>
        <v/>
      </c>
      <c r="CO2280" s="9"/>
      <c r="CP2280" s="9"/>
      <c r="CQ2280" s="9"/>
      <c r="CR2280" s="9" t="str">
        <f t="shared" si="3564"/>
        <v/>
      </c>
      <c r="CS2280" s="10" t="str">
        <f t="shared" si="3565"/>
        <v/>
      </c>
      <c r="CT2280" s="7"/>
    </row>
    <row r="2281" spans="44:98" ht="15" customHeight="1">
      <c r="AR2281" s="15"/>
      <c r="AS2281" s="9"/>
      <c r="AT2281" s="9" t="str">
        <f t="shared" si="3552"/>
        <v/>
      </c>
      <c r="AU2281" s="9"/>
      <c r="AV2281" s="9" t="str">
        <f t="shared" si="3553"/>
        <v/>
      </c>
      <c r="AW2281" s="9"/>
      <c r="AX2281" s="9" t="str">
        <f t="shared" si="3554"/>
        <v/>
      </c>
      <c r="AY2281" s="9"/>
      <c r="AZ2281" s="62"/>
      <c r="BA2281" s="9"/>
      <c r="BB2281" s="9" t="str">
        <f t="shared" si="3544"/>
        <v/>
      </c>
      <c r="BC2281" s="10" t="str">
        <f t="shared" si="3545"/>
        <v/>
      </c>
      <c r="BD2281" s="7"/>
      <c r="BF2281" s="15"/>
      <c r="BG2281" s="9"/>
      <c r="BH2281" s="9" t="str">
        <f t="shared" si="3555"/>
        <v/>
      </c>
      <c r="BI2281" s="73"/>
      <c r="BJ2281" s="9" t="str">
        <f t="shared" si="3556"/>
        <v/>
      </c>
      <c r="BK2281" s="9"/>
      <c r="BL2281" s="9" t="str">
        <f t="shared" si="3557"/>
        <v/>
      </c>
      <c r="BM2281" s="9"/>
      <c r="BN2281" s="9"/>
      <c r="BO2281" s="9" t="str">
        <f t="shared" si="3546"/>
        <v/>
      </c>
      <c r="BP2281" s="10" t="str">
        <f t="shared" si="3547"/>
        <v/>
      </c>
      <c r="BQ2281" s="7"/>
      <c r="BS2281" s="1"/>
      <c r="BT2281" s="15"/>
      <c r="BU2281" s="9"/>
      <c r="BV2281" s="9" t="str">
        <f t="shared" si="3558"/>
        <v/>
      </c>
      <c r="BW2281" s="9"/>
      <c r="BX2281" s="9" t="str">
        <f t="shared" si="3559"/>
        <v/>
      </c>
      <c r="BY2281" s="9"/>
      <c r="BZ2281" s="9" t="str">
        <f t="shared" si="3560"/>
        <v/>
      </c>
      <c r="CA2281" s="9"/>
      <c r="CB2281" s="9"/>
      <c r="CC2281" s="9"/>
      <c r="CD2281" s="9" t="str">
        <f t="shared" si="3548"/>
        <v/>
      </c>
      <c r="CE2281" s="10" t="str">
        <f t="shared" si="3549"/>
        <v/>
      </c>
      <c r="CF2281" s="7"/>
      <c r="CH2281" s="15"/>
      <c r="CI2281" s="9"/>
      <c r="CJ2281" s="9" t="str">
        <f t="shared" si="3561"/>
        <v/>
      </c>
      <c r="CK2281" s="9"/>
      <c r="CL2281" s="9" t="str">
        <f t="shared" si="3562"/>
        <v/>
      </c>
      <c r="CM2281" s="9"/>
      <c r="CN2281" s="9" t="str">
        <f t="shared" si="3563"/>
        <v/>
      </c>
      <c r="CO2281" s="9"/>
      <c r="CP2281" s="9"/>
      <c r="CQ2281" s="9"/>
      <c r="CR2281" s="9" t="str">
        <f t="shared" si="3564"/>
        <v/>
      </c>
      <c r="CS2281" s="10" t="str">
        <f t="shared" si="3565"/>
        <v/>
      </c>
      <c r="CT2281" s="7"/>
    </row>
    <row r="2282" spans="44:98" ht="15" customHeight="1">
      <c r="AR2282" s="15"/>
      <c r="AS2282" s="9"/>
      <c r="AT2282" s="9" t="str">
        <f t="shared" si="3552"/>
        <v/>
      </c>
      <c r="AU2282" s="9"/>
      <c r="AV2282" s="9" t="str">
        <f t="shared" si="3553"/>
        <v/>
      </c>
      <c r="AW2282" s="9"/>
      <c r="AX2282" s="9" t="str">
        <f t="shared" si="3554"/>
        <v/>
      </c>
      <c r="AY2282" s="9"/>
      <c r="AZ2282" s="62"/>
      <c r="BA2282" s="9"/>
      <c r="BB2282" s="9" t="str">
        <f t="shared" si="3544"/>
        <v/>
      </c>
      <c r="BC2282" s="10" t="str">
        <f t="shared" si="3545"/>
        <v/>
      </c>
      <c r="BD2282" s="7"/>
      <c r="BF2282" s="15"/>
      <c r="BG2282" s="9"/>
      <c r="BH2282" s="9" t="str">
        <f t="shared" si="3555"/>
        <v/>
      </c>
      <c r="BI2282" s="73"/>
      <c r="BJ2282" s="9" t="str">
        <f t="shared" si="3556"/>
        <v/>
      </c>
      <c r="BK2282" s="9"/>
      <c r="BL2282" s="9" t="str">
        <f t="shared" si="3557"/>
        <v/>
      </c>
      <c r="BM2282" s="9"/>
      <c r="BN2282" s="9"/>
      <c r="BO2282" s="9" t="str">
        <f t="shared" si="3546"/>
        <v/>
      </c>
      <c r="BP2282" s="10" t="str">
        <f t="shared" si="3547"/>
        <v/>
      </c>
      <c r="BQ2282" s="7"/>
      <c r="BS2282" s="1"/>
      <c r="BT2282" s="15"/>
      <c r="BU2282" s="9"/>
      <c r="BV2282" s="9" t="str">
        <f t="shared" si="3558"/>
        <v/>
      </c>
      <c r="BW2282" s="9"/>
      <c r="BX2282" s="9" t="str">
        <f t="shared" si="3559"/>
        <v/>
      </c>
      <c r="BY2282" s="9"/>
      <c r="BZ2282" s="9" t="str">
        <f t="shared" si="3560"/>
        <v/>
      </c>
      <c r="CA2282" s="9"/>
      <c r="CB2282" s="9"/>
      <c r="CC2282" s="9"/>
      <c r="CD2282" s="9" t="str">
        <f t="shared" si="3548"/>
        <v/>
      </c>
      <c r="CE2282" s="10" t="str">
        <f t="shared" si="3549"/>
        <v/>
      </c>
      <c r="CF2282" s="7"/>
      <c r="CH2282" s="15"/>
      <c r="CI2282" s="9"/>
      <c r="CJ2282" s="9" t="str">
        <f t="shared" si="3561"/>
        <v/>
      </c>
      <c r="CK2282" s="9"/>
      <c r="CL2282" s="9" t="str">
        <f t="shared" si="3562"/>
        <v/>
      </c>
      <c r="CM2282" s="9"/>
      <c r="CN2282" s="9" t="str">
        <f t="shared" si="3563"/>
        <v/>
      </c>
      <c r="CO2282" s="9"/>
      <c r="CP2282" s="9"/>
      <c r="CQ2282" s="9"/>
      <c r="CR2282" s="9" t="str">
        <f t="shared" si="3564"/>
        <v/>
      </c>
      <c r="CS2282" s="10" t="str">
        <f t="shared" si="3565"/>
        <v/>
      </c>
      <c r="CT2282" s="7"/>
    </row>
    <row r="2283" spans="44:98" ht="15" customHeight="1">
      <c r="AR2283" s="15"/>
      <c r="AS2283" s="9"/>
      <c r="AT2283" s="9" t="str">
        <f t="shared" si="3552"/>
        <v/>
      </c>
      <c r="AU2283" s="9"/>
      <c r="AV2283" s="9" t="str">
        <f t="shared" si="3553"/>
        <v/>
      </c>
      <c r="AW2283" s="9"/>
      <c r="AX2283" s="9" t="str">
        <f t="shared" si="3554"/>
        <v/>
      </c>
      <c r="AY2283" s="9"/>
      <c r="AZ2283" s="62"/>
      <c r="BA2283" s="9"/>
      <c r="BB2283" s="9" t="str">
        <f t="shared" si="3544"/>
        <v/>
      </c>
      <c r="BC2283" s="10" t="str">
        <f t="shared" si="3545"/>
        <v/>
      </c>
      <c r="BD2283" s="7"/>
      <c r="BF2283" s="15"/>
      <c r="BG2283" s="9"/>
      <c r="BH2283" s="9" t="str">
        <f t="shared" si="3555"/>
        <v/>
      </c>
      <c r="BI2283" s="73"/>
      <c r="BJ2283" s="9" t="str">
        <f t="shared" si="3556"/>
        <v/>
      </c>
      <c r="BK2283" s="9"/>
      <c r="BL2283" s="9" t="str">
        <f t="shared" si="3557"/>
        <v/>
      </c>
      <c r="BM2283" s="9"/>
      <c r="BN2283" s="9"/>
      <c r="BO2283" s="9" t="str">
        <f t="shared" si="3546"/>
        <v/>
      </c>
      <c r="BP2283" s="10" t="str">
        <f t="shared" si="3547"/>
        <v/>
      </c>
      <c r="BQ2283" s="7"/>
      <c r="BS2283" s="1"/>
      <c r="BT2283" s="15"/>
      <c r="BU2283" s="9"/>
      <c r="BV2283" s="9" t="str">
        <f t="shared" si="3558"/>
        <v/>
      </c>
      <c r="BW2283" s="9"/>
      <c r="BX2283" s="9" t="str">
        <f t="shared" si="3559"/>
        <v/>
      </c>
      <c r="BY2283" s="9"/>
      <c r="BZ2283" s="9" t="str">
        <f t="shared" si="3560"/>
        <v/>
      </c>
      <c r="CA2283" s="9"/>
      <c r="CB2283" s="9"/>
      <c r="CC2283" s="9"/>
      <c r="CD2283" s="9" t="str">
        <f t="shared" si="3548"/>
        <v/>
      </c>
      <c r="CE2283" s="10" t="str">
        <f t="shared" si="3549"/>
        <v/>
      </c>
      <c r="CF2283" s="7"/>
      <c r="CH2283" s="15"/>
      <c r="CI2283" s="9"/>
      <c r="CJ2283" s="9" t="str">
        <f t="shared" si="3561"/>
        <v/>
      </c>
      <c r="CK2283" s="9"/>
      <c r="CL2283" s="9" t="str">
        <f t="shared" si="3562"/>
        <v/>
      </c>
      <c r="CM2283" s="9"/>
      <c r="CN2283" s="9" t="str">
        <f t="shared" si="3563"/>
        <v/>
      </c>
      <c r="CO2283" s="9"/>
      <c r="CP2283" s="9"/>
      <c r="CQ2283" s="9"/>
      <c r="CR2283" s="9" t="str">
        <f t="shared" si="3564"/>
        <v/>
      </c>
      <c r="CS2283" s="10" t="str">
        <f t="shared" si="3565"/>
        <v/>
      </c>
      <c r="CT2283" s="7"/>
    </row>
    <row r="2284" spans="44:98" ht="15" customHeight="1">
      <c r="AR2284" s="15"/>
      <c r="AS2284" s="9"/>
      <c r="AT2284" s="9" t="str">
        <f t="shared" si="3552"/>
        <v/>
      </c>
      <c r="AU2284" s="9"/>
      <c r="AV2284" s="9" t="str">
        <f t="shared" si="3553"/>
        <v/>
      </c>
      <c r="AW2284" s="9"/>
      <c r="AX2284" s="9" t="str">
        <f t="shared" si="3554"/>
        <v/>
      </c>
      <c r="AY2284" s="9"/>
      <c r="AZ2284" s="62"/>
      <c r="BA2284" s="9"/>
      <c r="BB2284" s="9" t="str">
        <f t="shared" si="3544"/>
        <v/>
      </c>
      <c r="BC2284" s="10" t="str">
        <f t="shared" si="3545"/>
        <v/>
      </c>
      <c r="BD2284" s="7"/>
      <c r="BF2284" s="15"/>
      <c r="BG2284" s="9"/>
      <c r="BH2284" s="9" t="str">
        <f t="shared" si="3555"/>
        <v/>
      </c>
      <c r="BI2284" s="73"/>
      <c r="BJ2284" s="9" t="str">
        <f t="shared" si="3556"/>
        <v/>
      </c>
      <c r="BK2284" s="9"/>
      <c r="BL2284" s="9" t="str">
        <f t="shared" si="3557"/>
        <v/>
      </c>
      <c r="BM2284" s="9"/>
      <c r="BN2284" s="9"/>
      <c r="BO2284" s="9" t="str">
        <f t="shared" si="3546"/>
        <v/>
      </c>
      <c r="BP2284" s="10" t="str">
        <f t="shared" si="3547"/>
        <v/>
      </c>
      <c r="BQ2284" s="7"/>
      <c r="BS2284" s="1"/>
      <c r="BT2284" s="15"/>
      <c r="BU2284" s="9"/>
      <c r="BV2284" s="9" t="str">
        <f t="shared" si="3558"/>
        <v/>
      </c>
      <c r="BW2284" s="9"/>
      <c r="BX2284" s="9" t="str">
        <f t="shared" si="3559"/>
        <v/>
      </c>
      <c r="BY2284" s="9"/>
      <c r="BZ2284" s="9" t="str">
        <f t="shared" si="3560"/>
        <v/>
      </c>
      <c r="CA2284" s="9"/>
      <c r="CB2284" s="9"/>
      <c r="CC2284" s="9"/>
      <c r="CD2284" s="9" t="str">
        <f t="shared" si="3548"/>
        <v/>
      </c>
      <c r="CE2284" s="10" t="str">
        <f t="shared" si="3549"/>
        <v/>
      </c>
      <c r="CF2284" s="7"/>
      <c r="CH2284" s="15"/>
      <c r="CI2284" s="9"/>
      <c r="CJ2284" s="9" t="str">
        <f t="shared" si="3561"/>
        <v/>
      </c>
      <c r="CK2284" s="9"/>
      <c r="CL2284" s="9" t="str">
        <f t="shared" si="3562"/>
        <v/>
      </c>
      <c r="CM2284" s="9"/>
      <c r="CN2284" s="9" t="str">
        <f t="shared" si="3563"/>
        <v/>
      </c>
      <c r="CO2284" s="9"/>
      <c r="CP2284" s="9"/>
      <c r="CQ2284" s="9"/>
      <c r="CR2284" s="9" t="str">
        <f t="shared" si="3564"/>
        <v/>
      </c>
      <c r="CS2284" s="10" t="str">
        <f t="shared" si="3565"/>
        <v/>
      </c>
      <c r="CT2284" s="7"/>
    </row>
    <row r="2285" spans="44:98" ht="15" customHeight="1">
      <c r="AR2285" s="15"/>
      <c r="AS2285" s="9"/>
      <c r="AT2285" s="9" t="str">
        <f t="shared" si="3552"/>
        <v/>
      </c>
      <c r="AU2285" s="9"/>
      <c r="AV2285" s="9" t="str">
        <f t="shared" si="3553"/>
        <v/>
      </c>
      <c r="AW2285" s="9"/>
      <c r="AX2285" s="9" t="str">
        <f t="shared" si="3554"/>
        <v/>
      </c>
      <c r="AY2285" s="9"/>
      <c r="AZ2285" s="62"/>
      <c r="BA2285" s="9"/>
      <c r="BB2285" s="9" t="str">
        <f t="shared" si="3544"/>
        <v/>
      </c>
      <c r="BC2285" s="10" t="str">
        <f t="shared" si="3545"/>
        <v/>
      </c>
      <c r="BD2285" s="7"/>
      <c r="BF2285" s="15"/>
      <c r="BG2285" s="9"/>
      <c r="BH2285" s="9" t="str">
        <f t="shared" si="3555"/>
        <v/>
      </c>
      <c r="BI2285" s="73"/>
      <c r="BJ2285" s="9" t="str">
        <f t="shared" si="3556"/>
        <v/>
      </c>
      <c r="BK2285" s="9"/>
      <c r="BL2285" s="9" t="str">
        <f t="shared" si="3557"/>
        <v/>
      </c>
      <c r="BM2285" s="9"/>
      <c r="BN2285" s="9"/>
      <c r="BO2285" s="9" t="str">
        <f t="shared" si="3546"/>
        <v/>
      </c>
      <c r="BP2285" s="10" t="str">
        <f t="shared" si="3547"/>
        <v/>
      </c>
      <c r="BQ2285" s="7"/>
      <c r="BS2285" s="1"/>
      <c r="BT2285" s="15"/>
      <c r="BU2285" s="9"/>
      <c r="BV2285" s="9" t="str">
        <f t="shared" si="3558"/>
        <v/>
      </c>
      <c r="BW2285" s="9"/>
      <c r="BX2285" s="9" t="str">
        <f t="shared" si="3559"/>
        <v/>
      </c>
      <c r="BY2285" s="9"/>
      <c r="BZ2285" s="9" t="str">
        <f t="shared" si="3560"/>
        <v/>
      </c>
      <c r="CA2285" s="9"/>
      <c r="CB2285" s="9"/>
      <c r="CC2285" s="9"/>
      <c r="CD2285" s="9" t="str">
        <f t="shared" si="3548"/>
        <v/>
      </c>
      <c r="CE2285" s="10" t="str">
        <f t="shared" si="3549"/>
        <v/>
      </c>
      <c r="CF2285" s="7"/>
      <c r="CH2285" s="15"/>
      <c r="CI2285" s="9"/>
      <c r="CJ2285" s="9" t="str">
        <f t="shared" si="3561"/>
        <v/>
      </c>
      <c r="CK2285" s="9"/>
      <c r="CL2285" s="9" t="str">
        <f t="shared" si="3562"/>
        <v/>
      </c>
      <c r="CM2285" s="9"/>
      <c r="CN2285" s="9" t="str">
        <f t="shared" si="3563"/>
        <v/>
      </c>
      <c r="CO2285" s="9"/>
      <c r="CP2285" s="9"/>
      <c r="CQ2285" s="9"/>
      <c r="CR2285" s="9" t="str">
        <f t="shared" si="3564"/>
        <v/>
      </c>
      <c r="CS2285" s="10" t="str">
        <f t="shared" si="3565"/>
        <v/>
      </c>
      <c r="CT2285" s="7"/>
    </row>
    <row r="2286" spans="44:98" ht="15" customHeight="1">
      <c r="AR2286" s="15"/>
      <c r="AS2286" s="9"/>
      <c r="AT2286" s="9" t="str">
        <f t="shared" si="3552"/>
        <v/>
      </c>
      <c r="AU2286" s="9"/>
      <c r="AV2286" s="9" t="str">
        <f t="shared" si="3553"/>
        <v/>
      </c>
      <c r="AW2286" s="9"/>
      <c r="AX2286" s="9" t="str">
        <f t="shared" si="3554"/>
        <v/>
      </c>
      <c r="AY2286" s="9"/>
      <c r="AZ2286" s="62"/>
      <c r="BA2286" s="9"/>
      <c r="BB2286" s="9" t="str">
        <f t="shared" si="3544"/>
        <v/>
      </c>
      <c r="BC2286" s="10" t="str">
        <f t="shared" si="3545"/>
        <v/>
      </c>
      <c r="BD2286" s="7"/>
      <c r="BF2286" s="15"/>
      <c r="BG2286" s="9"/>
      <c r="BH2286" s="9" t="str">
        <f t="shared" si="3555"/>
        <v/>
      </c>
      <c r="BI2286" s="73"/>
      <c r="BJ2286" s="9" t="str">
        <f t="shared" si="3556"/>
        <v/>
      </c>
      <c r="BK2286" s="9"/>
      <c r="BL2286" s="9" t="str">
        <f t="shared" si="3557"/>
        <v/>
      </c>
      <c r="BM2286" s="9"/>
      <c r="BN2286" s="9"/>
      <c r="BO2286" s="9" t="str">
        <f t="shared" si="3546"/>
        <v/>
      </c>
      <c r="BP2286" s="10" t="str">
        <f t="shared" si="3547"/>
        <v/>
      </c>
      <c r="BQ2286" s="7"/>
      <c r="BS2286" s="1"/>
      <c r="BT2286" s="15"/>
      <c r="BU2286" s="9"/>
      <c r="BV2286" s="9" t="str">
        <f t="shared" si="3558"/>
        <v/>
      </c>
      <c r="BW2286" s="9"/>
      <c r="BX2286" s="9" t="str">
        <f t="shared" si="3559"/>
        <v/>
      </c>
      <c r="BY2286" s="9"/>
      <c r="BZ2286" s="9" t="str">
        <f t="shared" si="3560"/>
        <v/>
      </c>
      <c r="CA2286" s="9"/>
      <c r="CB2286" s="9"/>
      <c r="CC2286" s="9"/>
      <c r="CD2286" s="9" t="str">
        <f t="shared" si="3548"/>
        <v/>
      </c>
      <c r="CE2286" s="10" t="str">
        <f t="shared" si="3549"/>
        <v/>
      </c>
      <c r="CF2286" s="7"/>
      <c r="CH2286" s="15"/>
      <c r="CI2286" s="9"/>
      <c r="CJ2286" s="9" t="str">
        <f t="shared" si="3561"/>
        <v/>
      </c>
      <c r="CK2286" s="9"/>
      <c r="CL2286" s="9" t="str">
        <f t="shared" si="3562"/>
        <v/>
      </c>
      <c r="CM2286" s="9"/>
      <c r="CN2286" s="9" t="str">
        <f t="shared" si="3563"/>
        <v/>
      </c>
      <c r="CO2286" s="9"/>
      <c r="CP2286" s="9"/>
      <c r="CQ2286" s="9"/>
      <c r="CR2286" s="9" t="str">
        <f t="shared" si="3564"/>
        <v/>
      </c>
      <c r="CS2286" s="10" t="str">
        <f t="shared" si="3565"/>
        <v/>
      </c>
      <c r="CT2286" s="7"/>
    </row>
    <row r="2287" spans="44:98" ht="15" customHeight="1">
      <c r="AR2287" s="15"/>
      <c r="AS2287" s="9"/>
      <c r="AT2287" s="9" t="str">
        <f t="shared" si="3552"/>
        <v/>
      </c>
      <c r="AU2287" s="9"/>
      <c r="AV2287" s="9" t="str">
        <f t="shared" si="3553"/>
        <v/>
      </c>
      <c r="AW2287" s="9"/>
      <c r="AX2287" s="9" t="str">
        <f t="shared" si="3554"/>
        <v/>
      </c>
      <c r="AY2287" s="9"/>
      <c r="AZ2287" s="62"/>
      <c r="BA2287" s="9"/>
      <c r="BB2287" s="9" t="str">
        <f t="shared" si="3544"/>
        <v/>
      </c>
      <c r="BC2287" s="10" t="str">
        <f t="shared" si="3545"/>
        <v/>
      </c>
      <c r="BD2287" s="7"/>
      <c r="BF2287" s="15"/>
      <c r="BG2287" s="9"/>
      <c r="BH2287" s="9" t="str">
        <f t="shared" si="3555"/>
        <v/>
      </c>
      <c r="BI2287" s="73"/>
      <c r="BJ2287" s="9" t="str">
        <f t="shared" si="3556"/>
        <v/>
      </c>
      <c r="BK2287" s="9"/>
      <c r="BL2287" s="9" t="str">
        <f t="shared" si="3557"/>
        <v/>
      </c>
      <c r="BM2287" s="9"/>
      <c r="BN2287" s="9"/>
      <c r="BO2287" s="9" t="str">
        <f t="shared" si="3546"/>
        <v/>
      </c>
      <c r="BP2287" s="10" t="str">
        <f t="shared" si="3547"/>
        <v/>
      </c>
      <c r="BQ2287" s="7"/>
      <c r="BS2287" s="1"/>
      <c r="BT2287" s="15"/>
      <c r="BU2287" s="9"/>
      <c r="BV2287" s="9" t="str">
        <f t="shared" si="3558"/>
        <v/>
      </c>
      <c r="BW2287" s="9"/>
      <c r="BX2287" s="9" t="str">
        <f t="shared" si="3559"/>
        <v/>
      </c>
      <c r="BY2287" s="9"/>
      <c r="BZ2287" s="9" t="str">
        <f t="shared" si="3560"/>
        <v/>
      </c>
      <c r="CA2287" s="9"/>
      <c r="CB2287" s="9"/>
      <c r="CC2287" s="9"/>
      <c r="CD2287" s="9" t="str">
        <f t="shared" si="3548"/>
        <v/>
      </c>
      <c r="CE2287" s="10" t="str">
        <f t="shared" si="3549"/>
        <v/>
      </c>
      <c r="CF2287" s="7"/>
      <c r="CH2287" s="15"/>
      <c r="CI2287" s="9"/>
      <c r="CJ2287" s="9" t="str">
        <f t="shared" si="3561"/>
        <v/>
      </c>
      <c r="CK2287" s="9"/>
      <c r="CL2287" s="9" t="str">
        <f t="shared" si="3562"/>
        <v/>
      </c>
      <c r="CM2287" s="9"/>
      <c r="CN2287" s="9" t="str">
        <f t="shared" si="3563"/>
        <v/>
      </c>
      <c r="CO2287" s="9"/>
      <c r="CP2287" s="9"/>
      <c r="CQ2287" s="9"/>
      <c r="CR2287" s="9" t="str">
        <f t="shared" si="3564"/>
        <v/>
      </c>
      <c r="CS2287" s="10" t="str">
        <f t="shared" si="3565"/>
        <v/>
      </c>
      <c r="CT2287" s="7"/>
    </row>
    <row r="2288" spans="44:98" ht="15" customHeight="1">
      <c r="AR2288" s="15"/>
      <c r="AS2288" s="9"/>
      <c r="AT2288" s="9" t="str">
        <f t="shared" si="3552"/>
        <v/>
      </c>
      <c r="AU2288" s="9"/>
      <c r="AV2288" s="9" t="str">
        <f t="shared" si="3553"/>
        <v/>
      </c>
      <c r="AW2288" s="9"/>
      <c r="AX2288" s="9" t="str">
        <f t="shared" si="3554"/>
        <v/>
      </c>
      <c r="AY2288" s="9"/>
      <c r="AZ2288" s="62"/>
      <c r="BA2288" s="9"/>
      <c r="BB2288" s="9" t="str">
        <f t="shared" si="3544"/>
        <v/>
      </c>
      <c r="BC2288" s="10" t="str">
        <f t="shared" si="3545"/>
        <v/>
      </c>
      <c r="BD2288" s="7"/>
      <c r="BF2288" s="15"/>
      <c r="BG2288" s="9"/>
      <c r="BH2288" s="9" t="str">
        <f t="shared" si="3555"/>
        <v/>
      </c>
      <c r="BI2288" s="73"/>
      <c r="BJ2288" s="9" t="str">
        <f t="shared" si="3556"/>
        <v/>
      </c>
      <c r="BK2288" s="9"/>
      <c r="BL2288" s="9" t="str">
        <f t="shared" si="3557"/>
        <v/>
      </c>
      <c r="BM2288" s="9"/>
      <c r="BN2288" s="9"/>
      <c r="BO2288" s="9" t="str">
        <f t="shared" si="3546"/>
        <v/>
      </c>
      <c r="BP2288" s="10" t="str">
        <f t="shared" si="3547"/>
        <v/>
      </c>
      <c r="BQ2288" s="7"/>
      <c r="BS2288" s="1"/>
      <c r="BT2288" s="15"/>
      <c r="BU2288" s="9"/>
      <c r="BV2288" s="9" t="str">
        <f t="shared" si="3558"/>
        <v/>
      </c>
      <c r="BW2288" s="9"/>
      <c r="BX2288" s="9" t="str">
        <f t="shared" si="3559"/>
        <v/>
      </c>
      <c r="BY2288" s="9"/>
      <c r="BZ2288" s="9" t="str">
        <f t="shared" si="3560"/>
        <v/>
      </c>
      <c r="CA2288" s="9"/>
      <c r="CB2288" s="9"/>
      <c r="CC2288" s="9"/>
      <c r="CD2288" s="9" t="str">
        <f t="shared" si="3548"/>
        <v/>
      </c>
      <c r="CE2288" s="10" t="str">
        <f t="shared" si="3549"/>
        <v/>
      </c>
      <c r="CF2288" s="7"/>
      <c r="CH2288" s="15"/>
      <c r="CI2288" s="9"/>
      <c r="CJ2288" s="9" t="str">
        <f t="shared" si="3561"/>
        <v/>
      </c>
      <c r="CK2288" s="9"/>
      <c r="CL2288" s="9" t="str">
        <f t="shared" si="3562"/>
        <v/>
      </c>
      <c r="CM2288" s="9"/>
      <c r="CN2288" s="9" t="str">
        <f t="shared" si="3563"/>
        <v/>
      </c>
      <c r="CO2288" s="9"/>
      <c r="CP2288" s="9"/>
      <c r="CQ2288" s="9"/>
      <c r="CR2288" s="9" t="str">
        <f t="shared" si="3564"/>
        <v/>
      </c>
      <c r="CS2288" s="10" t="str">
        <f t="shared" si="3565"/>
        <v/>
      </c>
      <c r="CT2288" s="7"/>
    </row>
    <row r="2289" spans="44:98" ht="15" customHeight="1">
      <c r="AR2289" s="15"/>
      <c r="AS2289" s="9"/>
      <c r="AT2289" s="9" t="str">
        <f t="shared" si="3552"/>
        <v/>
      </c>
      <c r="AU2289" s="9"/>
      <c r="AV2289" s="9" t="str">
        <f t="shared" si="3553"/>
        <v/>
      </c>
      <c r="AW2289" s="9"/>
      <c r="AX2289" s="9" t="str">
        <f t="shared" si="3554"/>
        <v/>
      </c>
      <c r="AY2289" s="9"/>
      <c r="AZ2289" s="62"/>
      <c r="BA2289" s="9"/>
      <c r="BB2289" s="9" t="str">
        <f t="shared" si="3544"/>
        <v/>
      </c>
      <c r="BC2289" s="10" t="str">
        <f t="shared" si="3545"/>
        <v/>
      </c>
      <c r="BD2289" s="7"/>
      <c r="BF2289" s="15"/>
      <c r="BG2289" s="9"/>
      <c r="BH2289" s="9" t="str">
        <f t="shared" si="3555"/>
        <v/>
      </c>
      <c r="BI2289" s="73"/>
      <c r="BJ2289" s="9" t="str">
        <f t="shared" si="3556"/>
        <v/>
      </c>
      <c r="BK2289" s="9"/>
      <c r="BL2289" s="9" t="str">
        <f t="shared" si="3557"/>
        <v/>
      </c>
      <c r="BM2289" s="9"/>
      <c r="BN2289" s="9"/>
      <c r="BO2289" s="9" t="str">
        <f t="shared" si="3546"/>
        <v/>
      </c>
      <c r="BP2289" s="10" t="str">
        <f t="shared" si="3547"/>
        <v/>
      </c>
      <c r="BQ2289" s="7"/>
      <c r="BS2289" s="1"/>
      <c r="BT2289" s="15"/>
      <c r="BU2289" s="9"/>
      <c r="BV2289" s="9" t="str">
        <f t="shared" si="3558"/>
        <v/>
      </c>
      <c r="BW2289" s="9"/>
      <c r="BX2289" s="9" t="str">
        <f t="shared" si="3559"/>
        <v/>
      </c>
      <c r="BY2289" s="9"/>
      <c r="BZ2289" s="9" t="str">
        <f t="shared" si="3560"/>
        <v/>
      </c>
      <c r="CA2289" s="9"/>
      <c r="CB2289" s="9"/>
      <c r="CC2289" s="9"/>
      <c r="CD2289" s="9" t="str">
        <f t="shared" si="3548"/>
        <v/>
      </c>
      <c r="CE2289" s="10" t="str">
        <f t="shared" si="3549"/>
        <v/>
      </c>
      <c r="CF2289" s="7"/>
      <c r="CH2289" s="15"/>
      <c r="CI2289" s="9"/>
      <c r="CJ2289" s="9" t="str">
        <f t="shared" si="3561"/>
        <v/>
      </c>
      <c r="CK2289" s="9"/>
      <c r="CL2289" s="9" t="str">
        <f t="shared" si="3562"/>
        <v/>
      </c>
      <c r="CM2289" s="9"/>
      <c r="CN2289" s="9" t="str">
        <f t="shared" si="3563"/>
        <v/>
      </c>
      <c r="CO2289" s="9"/>
      <c r="CP2289" s="9"/>
      <c r="CQ2289" s="9"/>
      <c r="CR2289" s="9" t="str">
        <f t="shared" si="3564"/>
        <v/>
      </c>
      <c r="CS2289" s="10" t="str">
        <f t="shared" si="3565"/>
        <v/>
      </c>
      <c r="CT2289" s="7"/>
    </row>
    <row r="2290" spans="44:98" ht="15" customHeight="1">
      <c r="AR2290" s="15"/>
      <c r="AS2290" s="9"/>
      <c r="AT2290" s="9" t="str">
        <f t="shared" si="3552"/>
        <v/>
      </c>
      <c r="AU2290" s="9"/>
      <c r="AV2290" s="9" t="str">
        <f t="shared" si="3553"/>
        <v/>
      </c>
      <c r="AW2290" s="9"/>
      <c r="AX2290" s="9" t="str">
        <f t="shared" si="3554"/>
        <v/>
      </c>
      <c r="AY2290" s="9"/>
      <c r="AZ2290" s="62"/>
      <c r="BA2290" s="9"/>
      <c r="BB2290" s="9" t="str">
        <f t="shared" si="3544"/>
        <v/>
      </c>
      <c r="BC2290" s="10" t="str">
        <f t="shared" si="3545"/>
        <v/>
      </c>
      <c r="BD2290" s="7"/>
      <c r="BF2290" s="15"/>
      <c r="BG2290" s="9"/>
      <c r="BH2290" s="9" t="str">
        <f t="shared" si="3555"/>
        <v/>
      </c>
      <c r="BI2290" s="73"/>
      <c r="BJ2290" s="9" t="str">
        <f t="shared" si="3556"/>
        <v/>
      </c>
      <c r="BK2290" s="9"/>
      <c r="BL2290" s="9" t="str">
        <f t="shared" si="3557"/>
        <v/>
      </c>
      <c r="BM2290" s="9"/>
      <c r="BN2290" s="9"/>
      <c r="BO2290" s="9" t="str">
        <f t="shared" si="3546"/>
        <v/>
      </c>
      <c r="BP2290" s="10" t="str">
        <f t="shared" si="3547"/>
        <v/>
      </c>
      <c r="BQ2290" s="7"/>
      <c r="BS2290" s="1"/>
      <c r="BT2290" s="15"/>
      <c r="BU2290" s="9"/>
      <c r="BV2290" s="9" t="str">
        <f t="shared" si="3558"/>
        <v/>
      </c>
      <c r="BW2290" s="9"/>
      <c r="BX2290" s="9" t="str">
        <f t="shared" si="3559"/>
        <v/>
      </c>
      <c r="BY2290" s="9"/>
      <c r="BZ2290" s="9" t="str">
        <f t="shared" si="3560"/>
        <v/>
      </c>
      <c r="CA2290" s="9"/>
      <c r="CB2290" s="9"/>
      <c r="CC2290" s="9"/>
      <c r="CD2290" s="9" t="str">
        <f t="shared" si="3548"/>
        <v/>
      </c>
      <c r="CE2290" s="10" t="str">
        <f t="shared" si="3549"/>
        <v/>
      </c>
      <c r="CF2290" s="7"/>
      <c r="CH2290" s="15"/>
      <c r="CI2290" s="9"/>
      <c r="CJ2290" s="9" t="str">
        <f t="shared" si="3561"/>
        <v/>
      </c>
      <c r="CK2290" s="9"/>
      <c r="CL2290" s="9" t="str">
        <f t="shared" si="3562"/>
        <v/>
      </c>
      <c r="CM2290" s="9"/>
      <c r="CN2290" s="9" t="str">
        <f t="shared" si="3563"/>
        <v/>
      </c>
      <c r="CO2290" s="9"/>
      <c r="CP2290" s="9"/>
      <c r="CQ2290" s="9"/>
      <c r="CR2290" s="9" t="str">
        <f t="shared" si="3564"/>
        <v/>
      </c>
      <c r="CS2290" s="10" t="str">
        <f t="shared" si="3565"/>
        <v/>
      </c>
      <c r="CT2290" s="7"/>
    </row>
    <row r="2291" spans="44:98" ht="15" customHeight="1">
      <c r="AR2291" s="15"/>
      <c r="AS2291" s="9"/>
      <c r="AT2291" s="9" t="str">
        <f t="shared" si="3552"/>
        <v/>
      </c>
      <c r="AU2291" s="9"/>
      <c r="AV2291" s="9" t="str">
        <f t="shared" si="3553"/>
        <v/>
      </c>
      <c r="AW2291" s="9"/>
      <c r="AX2291" s="9" t="str">
        <f t="shared" si="3554"/>
        <v/>
      </c>
      <c r="AY2291" s="9"/>
      <c r="AZ2291" s="62"/>
      <c r="BA2291" s="9"/>
      <c r="BB2291" s="9" t="str">
        <f t="shared" si="3544"/>
        <v/>
      </c>
      <c r="BC2291" s="10" t="str">
        <f t="shared" si="3545"/>
        <v/>
      </c>
      <c r="BD2291" s="7"/>
      <c r="BF2291" s="15"/>
      <c r="BG2291" s="9"/>
      <c r="BH2291" s="9" t="str">
        <f t="shared" si="3555"/>
        <v/>
      </c>
      <c r="BI2291" s="73"/>
      <c r="BJ2291" s="9" t="str">
        <f t="shared" si="3556"/>
        <v/>
      </c>
      <c r="BK2291" s="9"/>
      <c r="BL2291" s="9" t="str">
        <f t="shared" si="3557"/>
        <v/>
      </c>
      <c r="BM2291" s="9"/>
      <c r="BN2291" s="9"/>
      <c r="BO2291" s="9" t="str">
        <f t="shared" si="3546"/>
        <v/>
      </c>
      <c r="BP2291" s="10" t="str">
        <f t="shared" si="3547"/>
        <v/>
      </c>
      <c r="BQ2291" s="7"/>
      <c r="BS2291" s="1"/>
      <c r="BT2291" s="15"/>
      <c r="BU2291" s="9"/>
      <c r="BV2291" s="9" t="str">
        <f t="shared" si="3558"/>
        <v/>
      </c>
      <c r="BW2291" s="9"/>
      <c r="BX2291" s="9" t="str">
        <f t="shared" si="3559"/>
        <v/>
      </c>
      <c r="BY2291" s="9"/>
      <c r="BZ2291" s="9" t="str">
        <f t="shared" si="3560"/>
        <v/>
      </c>
      <c r="CA2291" s="9"/>
      <c r="CB2291" s="9"/>
      <c r="CC2291" s="9"/>
      <c r="CD2291" s="9" t="str">
        <f t="shared" si="3548"/>
        <v/>
      </c>
      <c r="CE2291" s="10" t="str">
        <f t="shared" si="3549"/>
        <v/>
      </c>
      <c r="CF2291" s="7"/>
      <c r="CH2291" s="15"/>
      <c r="CI2291" s="9"/>
      <c r="CJ2291" s="9" t="str">
        <f t="shared" si="3561"/>
        <v/>
      </c>
      <c r="CK2291" s="9"/>
      <c r="CL2291" s="9" t="str">
        <f t="shared" si="3562"/>
        <v/>
      </c>
      <c r="CM2291" s="9"/>
      <c r="CN2291" s="9" t="str">
        <f t="shared" si="3563"/>
        <v/>
      </c>
      <c r="CO2291" s="9"/>
      <c r="CP2291" s="9"/>
      <c r="CQ2291" s="9"/>
      <c r="CR2291" s="9" t="str">
        <f t="shared" si="3564"/>
        <v/>
      </c>
      <c r="CS2291" s="10" t="str">
        <f t="shared" si="3565"/>
        <v/>
      </c>
      <c r="CT2291" s="7"/>
    </row>
    <row r="2292" spans="44:98" ht="15" customHeight="1">
      <c r="AR2292" s="15"/>
      <c r="AS2292" s="9"/>
      <c r="AT2292" s="9" t="str">
        <f t="shared" si="3552"/>
        <v/>
      </c>
      <c r="AU2292" s="9"/>
      <c r="AV2292" s="9" t="str">
        <f t="shared" si="3553"/>
        <v/>
      </c>
      <c r="AW2292" s="9"/>
      <c r="AX2292" s="9" t="str">
        <f t="shared" si="3554"/>
        <v/>
      </c>
      <c r="AY2292" s="9"/>
      <c r="AZ2292" s="62"/>
      <c r="BA2292" s="9"/>
      <c r="BB2292" s="9" t="str">
        <f t="shared" si="3544"/>
        <v/>
      </c>
      <c r="BC2292" s="10" t="str">
        <f t="shared" si="3545"/>
        <v/>
      </c>
      <c r="BD2292" s="7"/>
      <c r="BF2292" s="15"/>
      <c r="BG2292" s="9"/>
      <c r="BH2292" s="9" t="str">
        <f t="shared" si="3555"/>
        <v/>
      </c>
      <c r="BI2292" s="73"/>
      <c r="BJ2292" s="9" t="str">
        <f t="shared" si="3556"/>
        <v/>
      </c>
      <c r="BK2292" s="9"/>
      <c r="BL2292" s="9" t="str">
        <f t="shared" si="3557"/>
        <v/>
      </c>
      <c r="BM2292" s="9"/>
      <c r="BN2292" s="9"/>
      <c r="BO2292" s="9" t="str">
        <f t="shared" si="3546"/>
        <v/>
      </c>
      <c r="BP2292" s="10" t="str">
        <f t="shared" si="3547"/>
        <v/>
      </c>
      <c r="BQ2292" s="7"/>
      <c r="BS2292" s="1"/>
      <c r="BT2292" s="15"/>
      <c r="BU2292" s="9"/>
      <c r="BV2292" s="9" t="str">
        <f t="shared" si="3558"/>
        <v/>
      </c>
      <c r="BW2292" s="9"/>
      <c r="BX2292" s="9" t="str">
        <f t="shared" si="3559"/>
        <v/>
      </c>
      <c r="BY2292" s="9"/>
      <c r="BZ2292" s="9" t="str">
        <f t="shared" si="3560"/>
        <v/>
      </c>
      <c r="CA2292" s="9"/>
      <c r="CB2292" s="9"/>
      <c r="CC2292" s="9"/>
      <c r="CD2292" s="9" t="str">
        <f t="shared" si="3548"/>
        <v/>
      </c>
      <c r="CE2292" s="10" t="str">
        <f t="shared" si="3549"/>
        <v/>
      </c>
      <c r="CF2292" s="7"/>
      <c r="CH2292" s="15"/>
      <c r="CI2292" s="9"/>
      <c r="CJ2292" s="9" t="str">
        <f t="shared" si="3561"/>
        <v/>
      </c>
      <c r="CK2292" s="9"/>
      <c r="CL2292" s="9" t="str">
        <f t="shared" si="3562"/>
        <v/>
      </c>
      <c r="CM2292" s="9"/>
      <c r="CN2292" s="9" t="str">
        <f t="shared" si="3563"/>
        <v/>
      </c>
      <c r="CO2292" s="9"/>
      <c r="CP2292" s="9"/>
      <c r="CQ2292" s="9"/>
      <c r="CR2292" s="9" t="str">
        <f t="shared" si="3564"/>
        <v/>
      </c>
      <c r="CS2292" s="10" t="str">
        <f t="shared" si="3565"/>
        <v/>
      </c>
      <c r="CT2292" s="7"/>
    </row>
    <row r="2293" spans="44:98" ht="15" customHeight="1">
      <c r="AR2293" s="15"/>
      <c r="AS2293" s="9"/>
      <c r="AT2293" s="9" t="str">
        <f t="shared" si="3552"/>
        <v/>
      </c>
      <c r="AU2293" s="9"/>
      <c r="AV2293" s="9" t="str">
        <f t="shared" si="3553"/>
        <v/>
      </c>
      <c r="AW2293" s="9"/>
      <c r="AX2293" s="9" t="str">
        <f t="shared" si="3554"/>
        <v/>
      </c>
      <c r="AY2293" s="9"/>
      <c r="AZ2293" s="62"/>
      <c r="BA2293" s="9"/>
      <c r="BB2293" s="9" t="str">
        <f t="shared" si="3544"/>
        <v/>
      </c>
      <c r="BC2293" s="10" t="str">
        <f t="shared" si="3545"/>
        <v/>
      </c>
      <c r="BD2293" s="7"/>
      <c r="BF2293" s="15"/>
      <c r="BG2293" s="9"/>
      <c r="BH2293" s="9" t="str">
        <f t="shared" si="3555"/>
        <v/>
      </c>
      <c r="BI2293" s="73"/>
      <c r="BJ2293" s="9" t="str">
        <f t="shared" si="3556"/>
        <v/>
      </c>
      <c r="BK2293" s="9"/>
      <c r="BL2293" s="9" t="str">
        <f t="shared" si="3557"/>
        <v/>
      </c>
      <c r="BM2293" s="9"/>
      <c r="BN2293" s="9"/>
      <c r="BO2293" s="9" t="str">
        <f t="shared" si="3546"/>
        <v/>
      </c>
      <c r="BP2293" s="10" t="str">
        <f t="shared" si="3547"/>
        <v/>
      </c>
      <c r="BQ2293" s="7"/>
      <c r="BS2293" s="1"/>
      <c r="BT2293" s="15"/>
      <c r="BU2293" s="9"/>
      <c r="BV2293" s="9" t="str">
        <f t="shared" si="3558"/>
        <v/>
      </c>
      <c r="BW2293" s="9"/>
      <c r="BX2293" s="9" t="str">
        <f t="shared" si="3559"/>
        <v/>
      </c>
      <c r="BY2293" s="9"/>
      <c r="BZ2293" s="9" t="str">
        <f t="shared" si="3560"/>
        <v/>
      </c>
      <c r="CA2293" s="9"/>
      <c r="CB2293" s="9"/>
      <c r="CC2293" s="9"/>
      <c r="CD2293" s="9" t="str">
        <f t="shared" si="3548"/>
        <v/>
      </c>
      <c r="CE2293" s="10" t="str">
        <f t="shared" si="3549"/>
        <v/>
      </c>
      <c r="CF2293" s="7"/>
      <c r="CH2293" s="15"/>
      <c r="CI2293" s="9"/>
      <c r="CJ2293" s="9" t="str">
        <f t="shared" si="3561"/>
        <v/>
      </c>
      <c r="CK2293" s="9"/>
      <c r="CL2293" s="9" t="str">
        <f t="shared" si="3562"/>
        <v/>
      </c>
      <c r="CM2293" s="9"/>
      <c r="CN2293" s="9" t="str">
        <f t="shared" si="3563"/>
        <v/>
      </c>
      <c r="CO2293" s="9"/>
      <c r="CP2293" s="9"/>
      <c r="CQ2293" s="9"/>
      <c r="CR2293" s="9" t="str">
        <f t="shared" si="3564"/>
        <v/>
      </c>
      <c r="CS2293" s="10" t="str">
        <f t="shared" si="3565"/>
        <v/>
      </c>
      <c r="CT2293" s="7"/>
    </row>
    <row r="2294" spans="44:98" ht="15" customHeight="1">
      <c r="AR2294" s="15"/>
      <c r="AS2294" s="9"/>
      <c r="AT2294" s="9" t="str">
        <f t="shared" si="3552"/>
        <v/>
      </c>
      <c r="AU2294" s="9"/>
      <c r="AV2294" s="9" t="str">
        <f t="shared" si="3553"/>
        <v/>
      </c>
      <c r="AW2294" s="9"/>
      <c r="AX2294" s="9" t="str">
        <f t="shared" si="3554"/>
        <v/>
      </c>
      <c r="AY2294" s="9"/>
      <c r="AZ2294" s="62"/>
      <c r="BA2294" s="9"/>
      <c r="BB2294" s="9" t="str">
        <f t="shared" si="3544"/>
        <v/>
      </c>
      <c r="BC2294" s="10" t="str">
        <f t="shared" si="3545"/>
        <v/>
      </c>
      <c r="BD2294" s="7"/>
      <c r="BF2294" s="15"/>
      <c r="BG2294" s="9"/>
      <c r="BH2294" s="9" t="str">
        <f t="shared" si="3555"/>
        <v/>
      </c>
      <c r="BI2294" s="73"/>
      <c r="BJ2294" s="9" t="str">
        <f t="shared" si="3556"/>
        <v/>
      </c>
      <c r="BK2294" s="9"/>
      <c r="BL2294" s="9" t="str">
        <f t="shared" si="3557"/>
        <v/>
      </c>
      <c r="BM2294" s="9"/>
      <c r="BN2294" s="9"/>
      <c r="BO2294" s="9" t="str">
        <f t="shared" si="3546"/>
        <v/>
      </c>
      <c r="BP2294" s="10" t="str">
        <f t="shared" si="3547"/>
        <v/>
      </c>
      <c r="BQ2294" s="7"/>
      <c r="BS2294" s="1"/>
      <c r="BT2294" s="15"/>
      <c r="BU2294" s="9"/>
      <c r="BV2294" s="9" t="str">
        <f t="shared" si="3558"/>
        <v/>
      </c>
      <c r="BW2294" s="9"/>
      <c r="BX2294" s="9" t="str">
        <f t="shared" si="3559"/>
        <v/>
      </c>
      <c r="BY2294" s="9"/>
      <c r="BZ2294" s="9" t="str">
        <f t="shared" si="3560"/>
        <v/>
      </c>
      <c r="CA2294" s="9"/>
      <c r="CB2294" s="9"/>
      <c r="CC2294" s="9"/>
      <c r="CD2294" s="9" t="str">
        <f t="shared" si="3548"/>
        <v/>
      </c>
      <c r="CE2294" s="10" t="str">
        <f t="shared" si="3549"/>
        <v/>
      </c>
      <c r="CF2294" s="7"/>
      <c r="CH2294" s="15"/>
      <c r="CI2294" s="9"/>
      <c r="CJ2294" s="9" t="str">
        <f t="shared" si="3561"/>
        <v/>
      </c>
      <c r="CK2294" s="9"/>
      <c r="CL2294" s="9" t="str">
        <f t="shared" si="3562"/>
        <v/>
      </c>
      <c r="CM2294" s="9"/>
      <c r="CN2294" s="9" t="str">
        <f t="shared" si="3563"/>
        <v/>
      </c>
      <c r="CO2294" s="9"/>
      <c r="CP2294" s="9"/>
      <c r="CQ2294" s="9"/>
      <c r="CR2294" s="9" t="str">
        <f t="shared" si="3564"/>
        <v/>
      </c>
      <c r="CS2294" s="10" t="str">
        <f t="shared" si="3565"/>
        <v/>
      </c>
      <c r="CT2294" s="7"/>
    </row>
    <row r="2295" spans="44:98" ht="15" customHeight="1">
      <c r="AR2295" s="15"/>
      <c r="AS2295" s="9"/>
      <c r="AT2295" s="9" t="str">
        <f>IF(AS2295="","",AS2295-#REF!)</f>
        <v/>
      </c>
      <c r="AU2295" s="9"/>
      <c r="AV2295" s="9" t="str">
        <f>IF(AU2295="","",AU2295-#REF!)</f>
        <v/>
      </c>
      <c r="AW2295" s="9"/>
      <c r="AX2295" s="9" t="str">
        <f>IF(AW2295="","",#REF!+#REF!-AW2295)</f>
        <v/>
      </c>
      <c r="AY2295" s="9"/>
      <c r="AZ2295" s="62"/>
      <c r="BA2295" s="9"/>
      <c r="BB2295" s="9" t="str">
        <f t="shared" si="3544"/>
        <v/>
      </c>
      <c r="BC2295" s="10" t="str">
        <f t="shared" si="3545"/>
        <v/>
      </c>
      <c r="BD2295" s="7"/>
      <c r="BF2295" s="15"/>
      <c r="BG2295" s="9"/>
      <c r="BH2295" s="9" t="str">
        <f>IF(BG2295="","",BG2295-#REF!)</f>
        <v/>
      </c>
      <c r="BI2295" s="73"/>
      <c r="BJ2295" s="9" t="str">
        <f>IF(BI2295="","",BI2295-#REF!)</f>
        <v/>
      </c>
      <c r="BK2295" s="9"/>
      <c r="BL2295" s="9" t="str">
        <f>IF(BK2295="","",#REF!+#REF!-BK2295)</f>
        <v/>
      </c>
      <c r="BM2295" s="9"/>
      <c r="BN2295" s="9"/>
      <c r="BO2295" s="9" t="str">
        <f t="shared" si="3546"/>
        <v/>
      </c>
      <c r="BP2295" s="10" t="str">
        <f t="shared" si="3547"/>
        <v/>
      </c>
      <c r="BQ2295" s="7"/>
      <c r="BS2295" s="1"/>
      <c r="BT2295" s="15"/>
      <c r="BU2295" s="9"/>
      <c r="BV2295" s="9" t="str">
        <f>IF(BU2295="","",BU2295-#REF!)</f>
        <v/>
      </c>
      <c r="BW2295" s="9"/>
      <c r="BX2295" s="9" t="str">
        <f>IF(BW2295="","",BW2295-#REF!)</f>
        <v/>
      </c>
      <c r="BY2295" s="9"/>
      <c r="BZ2295" s="9" t="str">
        <f>IF(BY2295="","",#REF!+#REF!-BY2295)</f>
        <v/>
      </c>
      <c r="CA2295" s="9"/>
      <c r="CB2295" s="9"/>
      <c r="CC2295" s="9"/>
      <c r="CD2295" s="9" t="str">
        <f t="shared" si="3548"/>
        <v/>
      </c>
      <c r="CE2295" s="10" t="str">
        <f t="shared" si="3549"/>
        <v/>
      </c>
      <c r="CF2295" s="7"/>
      <c r="CH2295" s="15"/>
      <c r="CI2295" s="9"/>
      <c r="CJ2295" s="9" t="str">
        <f>IF(CI2295="","",CI2295-#REF!)</f>
        <v/>
      </c>
      <c r="CK2295" s="9"/>
      <c r="CL2295" s="9" t="str">
        <f>IF(CK2295="","",CK2295-#REF!)</f>
        <v/>
      </c>
      <c r="CM2295" s="9"/>
      <c r="CN2295" s="9" t="str">
        <f>IF(CM2295="","",#REF!+#REF!-CM2295)</f>
        <v/>
      </c>
      <c r="CO2295" s="9"/>
      <c r="CP2295" s="9"/>
      <c r="CQ2295" s="9"/>
      <c r="CR2295" s="9" t="str">
        <f t="shared" si="3564"/>
        <v/>
      </c>
      <c r="CS2295" s="10" t="str">
        <f t="shared" si="3565"/>
        <v/>
      </c>
      <c r="CT2295" s="7"/>
    </row>
    <row r="2296" spans="44:98" ht="15" customHeight="1">
      <c r="AR2296" s="15"/>
      <c r="AS2296" s="9"/>
      <c r="AT2296" s="9" t="str">
        <f t="shared" ref="AT2296:AT2298" si="3566">IF(AS2296="","",AS2296-AS2295)</f>
        <v/>
      </c>
      <c r="AU2296" s="9"/>
      <c r="AV2296" s="9" t="str">
        <f t="shared" ref="AV2296:AV2299" si="3567">IF(AU2296="","",AU2296-AU2295)</f>
        <v/>
      </c>
      <c r="AW2296" s="9"/>
      <c r="AX2296" s="9" t="str">
        <f t="shared" ref="AX2296:AX2299" si="3568">IF(AW2296="","",AW2295+AY2295-AW2296)</f>
        <v/>
      </c>
      <c r="AY2296" s="9"/>
      <c r="AZ2296" s="62"/>
      <c r="BA2296" s="9"/>
      <c r="BB2296" s="9" t="str">
        <f t="shared" si="3544"/>
        <v/>
      </c>
      <c r="BC2296" s="10" t="str">
        <f t="shared" si="3545"/>
        <v/>
      </c>
      <c r="BD2296" s="7"/>
      <c r="BF2296" s="15"/>
      <c r="BG2296" s="9"/>
      <c r="BH2296" s="9" t="str">
        <f t="shared" ref="BH2296:BH2298" si="3569">IF(BG2296="","",BG2296-BG2295)</f>
        <v/>
      </c>
      <c r="BI2296" s="73"/>
      <c r="BJ2296" s="9" t="str">
        <f t="shared" ref="BJ2296:BJ2299" si="3570">IF(BI2296="","",BI2296-BI2295)</f>
        <v/>
      </c>
      <c r="BK2296" s="9"/>
      <c r="BL2296" s="9" t="str">
        <f t="shared" ref="BL2296:BL2299" si="3571">IF(BK2296="","",BK2295+BM2295-BK2296)</f>
        <v/>
      </c>
      <c r="BM2296" s="9"/>
      <c r="BN2296" s="9"/>
      <c r="BO2296" s="9" t="str">
        <f t="shared" si="3546"/>
        <v/>
      </c>
      <c r="BP2296" s="10" t="str">
        <f t="shared" si="3547"/>
        <v/>
      </c>
      <c r="BQ2296" s="7"/>
      <c r="BS2296" s="1"/>
      <c r="BT2296" s="15"/>
      <c r="BU2296" s="9"/>
      <c r="BV2296" s="9" t="str">
        <f t="shared" ref="BV2296:BV2298" si="3572">IF(BU2296="","",BU2296-BU2295)</f>
        <v/>
      </c>
      <c r="BW2296" s="9"/>
      <c r="BX2296" s="9" t="str">
        <f t="shared" ref="BX2296:BX2299" si="3573">IF(BW2296="","",BW2296-BW2295)</f>
        <v/>
      </c>
      <c r="BY2296" s="9"/>
      <c r="BZ2296" s="9" t="str">
        <f t="shared" ref="BZ2296:BZ2299" si="3574">IF(BY2296="","",BY2295+CA2295-BY2296)</f>
        <v/>
      </c>
      <c r="CA2296" s="9"/>
      <c r="CB2296" s="9"/>
      <c r="CC2296" s="9"/>
      <c r="CD2296" s="9" t="str">
        <f t="shared" si="3548"/>
        <v/>
      </c>
      <c r="CE2296" s="10" t="str">
        <f t="shared" si="3549"/>
        <v/>
      </c>
      <c r="CF2296" s="7"/>
      <c r="CH2296" s="15"/>
      <c r="CI2296" s="9"/>
      <c r="CJ2296" s="9" t="str">
        <f>IF(CI2296="","",CI2296-CI2295)</f>
        <v/>
      </c>
      <c r="CK2296" s="9"/>
      <c r="CL2296" s="9" t="str">
        <f>IF(CK2296="","",CK2296-CK2295)</f>
        <v/>
      </c>
      <c r="CM2296" s="9"/>
      <c r="CN2296" s="9" t="str">
        <f>IF(CM2296="","",CM2295+CO2295-CM2296)</f>
        <v/>
      </c>
      <c r="CO2296" s="9"/>
      <c r="CP2296" s="9"/>
      <c r="CQ2296" s="9"/>
      <c r="CR2296" s="9" t="str">
        <f t="shared" si="3564"/>
        <v/>
      </c>
      <c r="CS2296" s="10" t="str">
        <f t="shared" si="3565"/>
        <v/>
      </c>
      <c r="CT2296" s="7"/>
    </row>
    <row r="2297" spans="44:98" ht="15" customHeight="1">
      <c r="AR2297" s="15"/>
      <c r="AS2297" s="9"/>
      <c r="AT2297" s="9" t="str">
        <f t="shared" si="3566"/>
        <v/>
      </c>
      <c r="AU2297" s="9"/>
      <c r="AV2297" s="9" t="str">
        <f t="shared" si="3567"/>
        <v/>
      </c>
      <c r="AW2297" s="9"/>
      <c r="AX2297" s="9" t="str">
        <f t="shared" si="3568"/>
        <v/>
      </c>
      <c r="AY2297" s="9"/>
      <c r="AZ2297" s="62"/>
      <c r="BA2297" s="9"/>
      <c r="BB2297" s="9" t="str">
        <f t="shared" si="3544"/>
        <v/>
      </c>
      <c r="BC2297" s="10" t="str">
        <f t="shared" si="3545"/>
        <v/>
      </c>
      <c r="BD2297" s="7"/>
      <c r="BF2297" s="15"/>
      <c r="BG2297" s="9"/>
      <c r="BH2297" s="9" t="str">
        <f t="shared" si="3569"/>
        <v/>
      </c>
      <c r="BI2297" s="73"/>
      <c r="BJ2297" s="9" t="str">
        <f t="shared" si="3570"/>
        <v/>
      </c>
      <c r="BK2297" s="9"/>
      <c r="BL2297" s="9" t="str">
        <f t="shared" si="3571"/>
        <v/>
      </c>
      <c r="BM2297" s="9"/>
      <c r="BN2297" s="9"/>
      <c r="BO2297" s="9" t="str">
        <f t="shared" si="3546"/>
        <v/>
      </c>
      <c r="BP2297" s="10" t="str">
        <f t="shared" si="3547"/>
        <v/>
      </c>
      <c r="BQ2297" s="7"/>
      <c r="BS2297" s="1"/>
      <c r="BT2297" s="15"/>
      <c r="BU2297" s="9"/>
      <c r="BV2297" s="9" t="str">
        <f t="shared" si="3572"/>
        <v/>
      </c>
      <c r="BW2297" s="9"/>
      <c r="BX2297" s="9" t="str">
        <f t="shared" si="3573"/>
        <v/>
      </c>
      <c r="BY2297" s="9"/>
      <c r="BZ2297" s="9" t="str">
        <f t="shared" si="3574"/>
        <v/>
      </c>
      <c r="CA2297" s="9"/>
      <c r="CB2297" s="9"/>
      <c r="CC2297" s="9"/>
      <c r="CD2297" s="9" t="str">
        <f t="shared" si="3548"/>
        <v/>
      </c>
      <c r="CE2297" s="10" t="str">
        <f t="shared" si="3549"/>
        <v/>
      </c>
      <c r="CF2297" s="7"/>
      <c r="CH2297" s="15"/>
      <c r="CI2297" s="9"/>
      <c r="CJ2297" s="9" t="str">
        <f>IF(CI2297="","",CI2297-CI2296)</f>
        <v/>
      </c>
      <c r="CK2297" s="9"/>
      <c r="CL2297" s="9" t="str">
        <f>IF(CK2297="","",CK2297-CK2296)</f>
        <v/>
      </c>
      <c r="CM2297" s="9"/>
      <c r="CN2297" s="9" t="str">
        <f>IF(CM2297="","",CM2296+CO2296-CM2297)</f>
        <v/>
      </c>
      <c r="CO2297" s="9"/>
      <c r="CP2297" s="9"/>
      <c r="CQ2297" s="9"/>
      <c r="CR2297" s="9" t="str">
        <f t="shared" si="3564"/>
        <v/>
      </c>
      <c r="CS2297" s="10" t="str">
        <f t="shared" si="3565"/>
        <v/>
      </c>
      <c r="CT2297" s="7"/>
    </row>
    <row r="2298" spans="44:98" ht="15" customHeight="1">
      <c r="AR2298" s="15"/>
      <c r="AS2298" s="9"/>
      <c r="AT2298" s="9" t="str">
        <f t="shared" si="3566"/>
        <v/>
      </c>
      <c r="AU2298" s="9"/>
      <c r="AV2298" s="9" t="str">
        <f t="shared" si="3567"/>
        <v/>
      </c>
      <c r="AW2298" s="9"/>
      <c r="AX2298" s="9" t="str">
        <f t="shared" si="3568"/>
        <v/>
      </c>
      <c r="AY2298" s="9"/>
      <c r="AZ2298" s="62"/>
      <c r="BA2298" s="9"/>
      <c r="BB2298" s="9" t="str">
        <f t="shared" si="3544"/>
        <v/>
      </c>
      <c r="BC2298" s="10" t="str">
        <f t="shared" si="3545"/>
        <v/>
      </c>
      <c r="BD2298" s="7"/>
      <c r="BF2298" s="15"/>
      <c r="BG2298" s="9"/>
      <c r="BH2298" s="9" t="str">
        <f t="shared" si="3569"/>
        <v/>
      </c>
      <c r="BI2298" s="73"/>
      <c r="BJ2298" s="9" t="str">
        <f t="shared" si="3570"/>
        <v/>
      </c>
      <c r="BK2298" s="9"/>
      <c r="BL2298" s="9" t="str">
        <f t="shared" si="3571"/>
        <v/>
      </c>
      <c r="BM2298" s="9"/>
      <c r="BN2298" s="9"/>
      <c r="BO2298" s="9" t="str">
        <f t="shared" si="3546"/>
        <v/>
      </c>
      <c r="BP2298" s="10" t="str">
        <f t="shared" si="3547"/>
        <v/>
      </c>
      <c r="BQ2298" s="7"/>
      <c r="BS2298" s="1"/>
      <c r="BT2298" s="15"/>
      <c r="BU2298" s="9"/>
      <c r="BV2298" s="9" t="str">
        <f t="shared" si="3572"/>
        <v/>
      </c>
      <c r="BW2298" s="9"/>
      <c r="BX2298" s="9" t="str">
        <f t="shared" si="3573"/>
        <v/>
      </c>
      <c r="BY2298" s="9"/>
      <c r="BZ2298" s="9" t="str">
        <f t="shared" si="3574"/>
        <v/>
      </c>
      <c r="CA2298" s="9"/>
      <c r="CB2298" s="9"/>
      <c r="CC2298" s="9"/>
      <c r="CD2298" s="9" t="str">
        <f t="shared" si="3548"/>
        <v/>
      </c>
      <c r="CE2298" s="10" t="str">
        <f t="shared" si="3549"/>
        <v/>
      </c>
      <c r="CF2298" s="7"/>
      <c r="CH2298" s="15"/>
      <c r="CI2298" s="9"/>
      <c r="CJ2298" s="9" t="str">
        <f>IF(CI2298="","",CI2298-CI2297)</f>
        <v/>
      </c>
      <c r="CK2298" s="9"/>
      <c r="CL2298" s="9" t="str">
        <f>IF(CK2298="","",CK2298-CK2297)</f>
        <v/>
      </c>
      <c r="CM2298" s="9"/>
      <c r="CN2298" s="9" t="str">
        <f>IF(CM2298="","",CM2297+CO2297-CM2298)</f>
        <v/>
      </c>
      <c r="CO2298" s="9"/>
      <c r="CP2298" s="9"/>
      <c r="CQ2298" s="9"/>
      <c r="CR2298" s="9" t="str">
        <f t="shared" si="3564"/>
        <v/>
      </c>
      <c r="CS2298" s="10" t="str">
        <f t="shared" si="3565"/>
        <v/>
      </c>
      <c r="CT2298" s="7"/>
    </row>
    <row r="2299" spans="44:98" ht="15" customHeight="1">
      <c r="AR2299" s="15"/>
      <c r="AS2299" s="9"/>
      <c r="AT2299" s="9"/>
      <c r="AU2299" s="9"/>
      <c r="AV2299" s="9" t="str">
        <f t="shared" si="3567"/>
        <v/>
      </c>
      <c r="AW2299" s="9"/>
      <c r="AX2299" s="9" t="str">
        <f t="shared" si="3568"/>
        <v/>
      </c>
      <c r="AY2299" s="9"/>
      <c r="AZ2299" s="62"/>
      <c r="BA2299" s="9"/>
      <c r="BB2299" s="9" t="str">
        <f t="shared" si="3544"/>
        <v/>
      </c>
      <c r="BC2299" s="10" t="str">
        <f t="shared" si="3545"/>
        <v/>
      </c>
      <c r="BD2299" s="7"/>
      <c r="BF2299" s="15"/>
      <c r="BG2299" s="9"/>
      <c r="BH2299" s="9"/>
      <c r="BI2299" s="73"/>
      <c r="BJ2299" s="9" t="str">
        <f t="shared" si="3570"/>
        <v/>
      </c>
      <c r="BK2299" s="9"/>
      <c r="BL2299" s="9" t="str">
        <f t="shared" si="3571"/>
        <v/>
      </c>
      <c r="BM2299" s="9"/>
      <c r="BN2299" s="9"/>
      <c r="BO2299" s="9" t="str">
        <f t="shared" si="3546"/>
        <v/>
      </c>
      <c r="BP2299" s="10" t="str">
        <f t="shared" si="3547"/>
        <v/>
      </c>
      <c r="BQ2299" s="7"/>
      <c r="BS2299" s="1"/>
      <c r="BT2299" s="15"/>
      <c r="BU2299" s="9"/>
      <c r="BV2299" s="9"/>
      <c r="BW2299" s="9"/>
      <c r="BX2299" s="9" t="str">
        <f t="shared" si="3573"/>
        <v/>
      </c>
      <c r="BY2299" s="9"/>
      <c r="BZ2299" s="9" t="str">
        <f t="shared" si="3574"/>
        <v/>
      </c>
      <c r="CA2299" s="9"/>
      <c r="CB2299" s="9"/>
      <c r="CC2299" s="9"/>
      <c r="CD2299" s="9" t="str">
        <f t="shared" si="3548"/>
        <v/>
      </c>
      <c r="CE2299" s="10" t="str">
        <f t="shared" si="3549"/>
        <v/>
      </c>
      <c r="CF2299" s="7"/>
      <c r="CH2299" s="15"/>
      <c r="CI2299" s="9"/>
      <c r="CJ2299" s="9"/>
      <c r="CK2299" s="9"/>
      <c r="CL2299" s="9" t="str">
        <f>IF(CK2299="","",CK2299-CK2298)</f>
        <v/>
      </c>
      <c r="CM2299" s="9"/>
      <c r="CN2299" s="9" t="str">
        <f>IF(CM2299="","",CM2298+CO2298-CM2299)</f>
        <v/>
      </c>
      <c r="CO2299" s="9"/>
      <c r="CP2299" s="9"/>
      <c r="CQ2299" s="9"/>
      <c r="CR2299" s="9" t="str">
        <f t="shared" si="3564"/>
        <v/>
      </c>
      <c r="CS2299" s="10" t="str">
        <f t="shared" si="3565"/>
        <v/>
      </c>
      <c r="CT2299" s="7"/>
    </row>
    <row r="2300" spans="44:98" ht="15" customHeight="1">
      <c r="AR2300" s="15"/>
      <c r="AS2300" s="9" t="s">
        <v>66</v>
      </c>
      <c r="AT2300" s="9">
        <f>SUM(AT2247:AT2299)*100</f>
        <v>63600</v>
      </c>
      <c r="AU2300" s="9"/>
      <c r="AV2300" s="9">
        <f>SUM(AV2247:AV2270)</f>
        <v>43</v>
      </c>
      <c r="AW2300" s="3" t="s">
        <v>67</v>
      </c>
      <c r="AX2300" s="9">
        <f>SUM(AX2247:AX2299)</f>
        <v>46</v>
      </c>
      <c r="AY2300" s="9"/>
      <c r="AZ2300" s="62"/>
      <c r="BA2300" s="9"/>
      <c r="BB2300" s="9"/>
      <c r="BC2300" s="9"/>
      <c r="BD2300" s="7"/>
      <c r="BF2300" s="15"/>
      <c r="BG2300" s="9" t="s">
        <v>66</v>
      </c>
      <c r="BH2300" s="9">
        <f>SUM(BH2247:BH2299)*100</f>
        <v>63600</v>
      </c>
      <c r="BI2300" s="73"/>
      <c r="BJ2300" s="9">
        <f>SUM(BJ2247:BJ2270)</f>
        <v>43</v>
      </c>
      <c r="BK2300" s="3" t="s">
        <v>67</v>
      </c>
      <c r="BL2300" s="9">
        <f>SUM(BL2247:BL2299)</f>
        <v>46</v>
      </c>
      <c r="BM2300" s="9"/>
      <c r="BN2300" s="9"/>
      <c r="BO2300" s="9"/>
      <c r="BP2300" s="9"/>
      <c r="BQ2300" s="7"/>
      <c r="BS2300" s="1"/>
      <c r="BT2300" s="15"/>
      <c r="BU2300" s="9" t="s">
        <v>66</v>
      </c>
      <c r="BV2300" s="9">
        <f>SUM(BV2247:BV2299)*100</f>
        <v>63600</v>
      </c>
      <c r="BW2300" s="9"/>
      <c r="BX2300" s="9">
        <f>SUM(BX2247:BX2270)</f>
        <v>43</v>
      </c>
      <c r="BY2300" s="3" t="s">
        <v>67</v>
      </c>
      <c r="BZ2300" s="9">
        <f>SUM(BZ2247:BZ2299)</f>
        <v>46</v>
      </c>
      <c r="CA2300" s="9"/>
      <c r="CB2300" s="9"/>
      <c r="CC2300" s="9"/>
      <c r="CD2300" s="9"/>
      <c r="CE2300" s="9"/>
      <c r="CF2300" s="7"/>
      <c r="CH2300" s="15"/>
      <c r="CI2300" s="9" t="s">
        <v>66</v>
      </c>
      <c r="CJ2300" s="9">
        <f>SUM(CJ2247:CJ2299)*100</f>
        <v>63600</v>
      </c>
      <c r="CK2300" s="9"/>
      <c r="CL2300" s="9">
        <f>SUM(CL2247:CL2270)</f>
        <v>43</v>
      </c>
      <c r="CM2300" s="3" t="s">
        <v>67</v>
      </c>
      <c r="CN2300" s="9">
        <f>SUM(CN2247:CN2299)</f>
        <v>46</v>
      </c>
      <c r="CO2300" s="9"/>
      <c r="CP2300" s="9"/>
      <c r="CQ2300" s="9"/>
      <c r="CR2300" s="9"/>
      <c r="CS2300" s="9"/>
      <c r="CT2300" s="7"/>
    </row>
    <row r="2301" spans="44:98" ht="15" customHeight="1">
      <c r="AR2301" s="15"/>
      <c r="AS2301" s="9" t="s">
        <v>69</v>
      </c>
      <c r="AT2301" s="9" t="e">
        <f>AT2300/#REF!</f>
        <v>#REF!</v>
      </c>
      <c r="AU2301" s="9" t="e">
        <f>AT2301*30</f>
        <v>#REF!</v>
      </c>
      <c r="AV2301" s="9"/>
      <c r="AW2301" s="3"/>
      <c r="AX2301" s="9"/>
      <c r="AY2301" s="9"/>
      <c r="AZ2301" s="62"/>
      <c r="BA2301" s="9"/>
      <c r="BB2301" s="9"/>
      <c r="BC2301" s="9"/>
      <c r="BD2301" s="7"/>
      <c r="BF2301" s="15"/>
      <c r="BG2301" s="9" t="s">
        <v>69</v>
      </c>
      <c r="BH2301" s="9" t="e">
        <f>BH2300/#REF!</f>
        <v>#REF!</v>
      </c>
      <c r="BI2301" s="73" t="e">
        <f>BH2301*30</f>
        <v>#REF!</v>
      </c>
      <c r="BJ2301" s="9"/>
      <c r="BK2301" s="3"/>
      <c r="BL2301" s="9"/>
      <c r="BM2301" s="9"/>
      <c r="BN2301" s="9"/>
      <c r="BO2301" s="9"/>
      <c r="BP2301" s="9"/>
      <c r="BQ2301" s="7"/>
      <c r="BS2301" s="1"/>
      <c r="BT2301" s="15"/>
      <c r="BU2301" s="9" t="s">
        <v>69</v>
      </c>
      <c r="BV2301" s="9" t="e">
        <f>BV2300/#REF!</f>
        <v>#REF!</v>
      </c>
      <c r="BW2301" s="9" t="e">
        <f>BV2301*30</f>
        <v>#REF!</v>
      </c>
      <c r="BX2301" s="9"/>
      <c r="BY2301" s="3"/>
      <c r="BZ2301" s="9"/>
      <c r="CA2301" s="9"/>
      <c r="CB2301" s="9"/>
      <c r="CC2301" s="9"/>
      <c r="CD2301" s="9"/>
      <c r="CE2301" s="9"/>
      <c r="CF2301" s="7"/>
      <c r="CH2301" s="15"/>
      <c r="CI2301" s="9" t="s">
        <v>69</v>
      </c>
      <c r="CJ2301" s="9" t="e">
        <f>CJ2300/#REF!</f>
        <v>#REF!</v>
      </c>
      <c r="CK2301" s="9" t="e">
        <f>CJ2301*30</f>
        <v>#REF!</v>
      </c>
      <c r="CL2301" s="9"/>
      <c r="CM2301" s="3"/>
      <c r="CN2301" s="9"/>
      <c r="CO2301" s="9"/>
      <c r="CP2301" s="9"/>
      <c r="CQ2301" s="9"/>
      <c r="CR2301" s="9"/>
      <c r="CS2301" s="9"/>
      <c r="CT2301" s="7"/>
    </row>
    <row r="2302" spans="44:98" ht="15" customHeight="1">
      <c r="AR2302" s="15"/>
      <c r="AS2302" s="9" t="s">
        <v>72</v>
      </c>
      <c r="AT2302" s="9">
        <f>AT2300*0.7</f>
        <v>44520</v>
      </c>
      <c r="AU2302" s="9"/>
      <c r="AV2302" s="9"/>
      <c r="AW2302" s="3"/>
      <c r="AX2302" s="9"/>
      <c r="AY2302" s="9"/>
      <c r="AZ2302" s="62"/>
      <c r="BA2302" s="9"/>
      <c r="BB2302" s="9"/>
      <c r="BC2302" s="9"/>
      <c r="BD2302" s="7"/>
      <c r="BF2302" s="15"/>
      <c r="BG2302" s="9" t="s">
        <v>72</v>
      </c>
      <c r="BH2302" s="9">
        <f>BH2300*0.7</f>
        <v>44520</v>
      </c>
      <c r="BI2302" s="73"/>
      <c r="BJ2302" s="9"/>
      <c r="BK2302" s="3"/>
      <c r="BL2302" s="9"/>
      <c r="BM2302" s="9"/>
      <c r="BN2302" s="9"/>
      <c r="BO2302" s="9"/>
      <c r="BP2302" s="9"/>
      <c r="BQ2302" s="7"/>
      <c r="BS2302" s="1"/>
      <c r="BT2302" s="15"/>
      <c r="BU2302" s="9" t="s">
        <v>72</v>
      </c>
      <c r="BV2302" s="9">
        <f>BV2300*0.7</f>
        <v>44520</v>
      </c>
      <c r="BW2302" s="9"/>
      <c r="BX2302" s="9"/>
      <c r="BY2302" s="3"/>
      <c r="BZ2302" s="9"/>
      <c r="CA2302" s="9"/>
      <c r="CB2302" s="9"/>
      <c r="CC2302" s="9"/>
      <c r="CD2302" s="9"/>
      <c r="CE2302" s="9"/>
      <c r="CF2302" s="7"/>
      <c r="CH2302" s="15"/>
      <c r="CI2302" s="9" t="s">
        <v>72</v>
      </c>
      <c r="CJ2302" s="9">
        <f>CJ2300*0.7</f>
        <v>44520</v>
      </c>
      <c r="CK2302" s="9"/>
      <c r="CL2302" s="9"/>
      <c r="CM2302" s="3"/>
      <c r="CN2302" s="9"/>
      <c r="CO2302" s="9"/>
      <c r="CP2302" s="9"/>
      <c r="CQ2302" s="9"/>
      <c r="CR2302" s="9"/>
      <c r="CS2302" s="9"/>
      <c r="CT2302" s="7"/>
    </row>
    <row r="2303" spans="44:98" ht="15" customHeight="1">
      <c r="AR2303" s="15"/>
      <c r="AS2303" s="9" t="s">
        <v>74</v>
      </c>
      <c r="AT2303" s="9">
        <f>AT2372</f>
        <v>112700</v>
      </c>
      <c r="AU2303" s="9"/>
      <c r="AV2303" s="9"/>
      <c r="AW2303" s="3" t="s">
        <v>71</v>
      </c>
      <c r="AX2303" s="9">
        <f>SUM(BB2247:BB2299)</f>
        <v>20700</v>
      </c>
      <c r="AY2303" s="10">
        <f>AX2303/AT2300</f>
        <v>0.32547169811320753</v>
      </c>
      <c r="AZ2303" s="115"/>
      <c r="BA2303" s="10"/>
      <c r="BB2303" s="10"/>
      <c r="BC2303" s="10"/>
      <c r="BD2303" s="7"/>
      <c r="BF2303" s="15"/>
      <c r="BG2303" s="9" t="s">
        <v>74</v>
      </c>
      <c r="BH2303" s="9">
        <f>BH2372</f>
        <v>112700</v>
      </c>
      <c r="BI2303" s="73"/>
      <c r="BJ2303" s="9"/>
      <c r="BK2303" s="3" t="s">
        <v>71</v>
      </c>
      <c r="BL2303" s="9">
        <f>SUM(BO2247:BO2299)</f>
        <v>20700</v>
      </c>
      <c r="BM2303" s="10">
        <f>BL2303/BH2300</f>
        <v>0.32547169811320753</v>
      </c>
      <c r="BN2303" s="10"/>
      <c r="BO2303" s="10"/>
      <c r="BP2303" s="10"/>
      <c r="BQ2303" s="7"/>
      <c r="BS2303" s="1"/>
      <c r="BT2303" s="15"/>
      <c r="BU2303" s="9" t="s">
        <v>74</v>
      </c>
      <c r="BV2303" s="9">
        <f>BV2372</f>
        <v>112700</v>
      </c>
      <c r="BW2303" s="9"/>
      <c r="BX2303" s="9"/>
      <c r="BY2303" s="3" t="s">
        <v>71</v>
      </c>
      <c r="BZ2303" s="9">
        <f>SUM(CD2247:CD2299)</f>
        <v>20700</v>
      </c>
      <c r="CA2303" s="10">
        <f>BZ2303/BV2300</f>
        <v>0.32547169811320753</v>
      </c>
      <c r="CB2303" s="10"/>
      <c r="CC2303" s="10"/>
      <c r="CD2303" s="10"/>
      <c r="CE2303" s="10"/>
      <c r="CF2303" s="7"/>
      <c r="CH2303" s="15"/>
      <c r="CI2303" s="9" t="s">
        <v>74</v>
      </c>
      <c r="CJ2303" s="9">
        <f>CJ2372</f>
        <v>112700</v>
      </c>
      <c r="CK2303" s="9"/>
      <c r="CL2303" s="9"/>
      <c r="CM2303" s="3" t="s">
        <v>71</v>
      </c>
      <c r="CN2303" s="9">
        <f>SUM(CR2247:CR2299)</f>
        <v>20700</v>
      </c>
      <c r="CO2303" s="10">
        <f>CN2303/CJ2300</f>
        <v>0.32547169811320753</v>
      </c>
      <c r="CP2303" s="10"/>
      <c r="CQ2303" s="10"/>
      <c r="CR2303" s="10"/>
      <c r="CS2303" s="10"/>
      <c r="CT2303" s="7"/>
    </row>
    <row r="2304" spans="44:98" ht="15" customHeight="1">
      <c r="AR2304" s="15"/>
      <c r="AS2304" s="9"/>
      <c r="AT2304" s="9"/>
      <c r="AU2304" s="9"/>
      <c r="AV2304" s="9"/>
      <c r="AW2304" s="3"/>
      <c r="AX2304" s="9"/>
      <c r="AY2304" s="10"/>
      <c r="AZ2304" s="115"/>
      <c r="BA2304" s="10"/>
      <c r="BB2304" s="10"/>
      <c r="BC2304" s="10"/>
      <c r="BD2304" s="7"/>
      <c r="BF2304" s="15"/>
      <c r="BG2304" s="9"/>
      <c r="BH2304" s="9"/>
      <c r="BI2304" s="73"/>
      <c r="BJ2304" s="9"/>
      <c r="BK2304" s="3"/>
      <c r="BL2304" s="9"/>
      <c r="BM2304" s="10"/>
      <c r="BN2304" s="10"/>
      <c r="BO2304" s="10"/>
      <c r="BP2304" s="10"/>
      <c r="BQ2304" s="7"/>
      <c r="BS2304" s="1"/>
      <c r="BT2304" s="15"/>
      <c r="BU2304" s="9"/>
      <c r="BV2304" s="9"/>
      <c r="BW2304" s="9"/>
      <c r="BX2304" s="9"/>
      <c r="BY2304" s="3"/>
      <c r="BZ2304" s="9"/>
      <c r="CA2304" s="10"/>
      <c r="CB2304" s="10"/>
      <c r="CC2304" s="10"/>
      <c r="CD2304" s="10"/>
      <c r="CE2304" s="10"/>
      <c r="CF2304" s="7"/>
      <c r="CH2304" s="15"/>
      <c r="CI2304" s="9"/>
      <c r="CJ2304" s="9"/>
      <c r="CK2304" s="9"/>
      <c r="CL2304" s="9"/>
      <c r="CM2304" s="3"/>
      <c r="CN2304" s="9"/>
      <c r="CO2304" s="10"/>
      <c r="CP2304" s="10"/>
      <c r="CQ2304" s="10"/>
      <c r="CR2304" s="10"/>
      <c r="CS2304" s="10"/>
      <c r="CT2304" s="7"/>
    </row>
    <row r="2305" spans="44:98" ht="15" customHeight="1">
      <c r="AR2305" s="15"/>
      <c r="AS2305" s="9"/>
      <c r="AT2305" s="9"/>
      <c r="AU2305" s="9"/>
      <c r="AV2305" s="9"/>
      <c r="AW2305" s="3" t="s">
        <v>73</v>
      </c>
      <c r="AX2305" s="9">
        <f>AT2302-AX2303</f>
        <v>23820</v>
      </c>
      <c r="AY2305" s="10">
        <f>AX2305/AT2300</f>
        <v>0.37452830188679243</v>
      </c>
      <c r="AZ2305" s="115"/>
      <c r="BA2305" s="10"/>
      <c r="BB2305" s="10"/>
      <c r="BC2305" s="10"/>
      <c r="BD2305" s="7"/>
      <c r="BF2305" s="15"/>
      <c r="BG2305" s="9"/>
      <c r="BH2305" s="9"/>
      <c r="BI2305" s="73"/>
      <c r="BJ2305" s="9"/>
      <c r="BK2305" s="3" t="s">
        <v>73</v>
      </c>
      <c r="BL2305" s="9">
        <f>BH2302-BL2303</f>
        <v>23820</v>
      </c>
      <c r="BM2305" s="10">
        <f>BL2305/BH2300</f>
        <v>0.37452830188679243</v>
      </c>
      <c r="BN2305" s="10"/>
      <c r="BO2305" s="10"/>
      <c r="BP2305" s="10"/>
      <c r="BQ2305" s="7"/>
      <c r="BS2305" s="1"/>
      <c r="BT2305" s="15"/>
      <c r="BU2305" s="9"/>
      <c r="BV2305" s="9"/>
      <c r="BW2305" s="9"/>
      <c r="BX2305" s="9"/>
      <c r="BY2305" s="3" t="s">
        <v>73</v>
      </c>
      <c r="BZ2305" s="9">
        <f>BV2302-BZ2303</f>
        <v>23820</v>
      </c>
      <c r="CA2305" s="10">
        <f>BZ2305/BV2300</f>
        <v>0.37452830188679243</v>
      </c>
      <c r="CB2305" s="10"/>
      <c r="CC2305" s="10"/>
      <c r="CD2305" s="10"/>
      <c r="CE2305" s="10"/>
      <c r="CF2305" s="7"/>
      <c r="CH2305" s="15"/>
      <c r="CI2305" s="9"/>
      <c r="CJ2305" s="9"/>
      <c r="CK2305" s="9"/>
      <c r="CL2305" s="9"/>
      <c r="CM2305" s="3" t="s">
        <v>73</v>
      </c>
      <c r="CN2305" s="9">
        <f>CJ2302-CN2303</f>
        <v>23820</v>
      </c>
      <c r="CO2305" s="10">
        <f>CN2305/CJ2300</f>
        <v>0.37452830188679243</v>
      </c>
      <c r="CP2305" s="10"/>
      <c r="CQ2305" s="10"/>
      <c r="CR2305" s="10"/>
      <c r="CS2305" s="10"/>
      <c r="CT2305" s="7"/>
    </row>
    <row r="2306" spans="44:98" ht="15" customHeight="1">
      <c r="AR2306" s="15"/>
      <c r="AS2306" s="9"/>
      <c r="AT2306" s="9"/>
      <c r="AU2306" s="9"/>
      <c r="AV2306" s="9"/>
      <c r="AW2306" s="3"/>
      <c r="AX2306" s="9"/>
      <c r="AY2306" s="9"/>
      <c r="AZ2306" s="62"/>
      <c r="BA2306" s="9"/>
      <c r="BB2306" s="9"/>
      <c r="BC2306" s="9"/>
      <c r="BD2306" s="7"/>
      <c r="BF2306" s="15"/>
      <c r="BG2306" s="9"/>
      <c r="BH2306" s="9"/>
      <c r="BI2306" s="73"/>
      <c r="BJ2306" s="9"/>
      <c r="BK2306" s="3"/>
      <c r="BL2306" s="9"/>
      <c r="BM2306" s="9"/>
      <c r="BN2306" s="9"/>
      <c r="BO2306" s="9"/>
      <c r="BP2306" s="9"/>
      <c r="BQ2306" s="7"/>
      <c r="BS2306" s="1"/>
      <c r="BT2306" s="15"/>
      <c r="BU2306" s="9"/>
      <c r="BV2306" s="9"/>
      <c r="BW2306" s="9"/>
      <c r="BX2306" s="9"/>
      <c r="BY2306" s="3"/>
      <c r="BZ2306" s="9"/>
      <c r="CA2306" s="9"/>
      <c r="CB2306" s="9"/>
      <c r="CC2306" s="9"/>
      <c r="CD2306" s="9"/>
      <c r="CE2306" s="9"/>
      <c r="CF2306" s="7"/>
      <c r="CH2306" s="15"/>
      <c r="CI2306" s="9"/>
      <c r="CJ2306" s="9"/>
      <c r="CK2306" s="9"/>
      <c r="CL2306" s="9"/>
      <c r="CM2306" s="3"/>
      <c r="CN2306" s="9"/>
      <c r="CO2306" s="9"/>
      <c r="CP2306" s="9"/>
      <c r="CQ2306" s="9"/>
      <c r="CR2306" s="9"/>
      <c r="CS2306" s="9"/>
      <c r="CT2306" s="7"/>
    </row>
    <row r="2307" spans="44:98" ht="15" customHeight="1">
      <c r="AR2307" s="15"/>
      <c r="AS2307" s="9"/>
      <c r="AT2307" s="9"/>
      <c r="AU2307" s="9"/>
      <c r="AV2307" s="9"/>
      <c r="AW2307" s="3"/>
      <c r="AX2307" s="9"/>
      <c r="AY2307" s="9"/>
      <c r="AZ2307" s="62"/>
      <c r="BA2307" s="9"/>
      <c r="BB2307" s="9"/>
      <c r="BC2307" s="9"/>
      <c r="BD2307" s="7"/>
      <c r="BF2307" s="15"/>
      <c r="BG2307" s="9"/>
      <c r="BH2307" s="9"/>
      <c r="BI2307" s="73"/>
      <c r="BJ2307" s="9"/>
      <c r="BK2307" s="3"/>
      <c r="BL2307" s="9"/>
      <c r="BM2307" s="9"/>
      <c r="BN2307" s="9"/>
      <c r="BO2307" s="9"/>
      <c r="BP2307" s="9"/>
      <c r="BQ2307" s="7"/>
      <c r="BS2307" s="1"/>
      <c r="BT2307" s="15"/>
      <c r="BU2307" s="9"/>
      <c r="BV2307" s="9"/>
      <c r="BW2307" s="9"/>
      <c r="BX2307" s="9"/>
      <c r="BY2307" s="3"/>
      <c r="BZ2307" s="9"/>
      <c r="CA2307" s="9"/>
      <c r="CB2307" s="9"/>
      <c r="CC2307" s="9"/>
      <c r="CD2307" s="9"/>
      <c r="CE2307" s="9"/>
      <c r="CF2307" s="7"/>
      <c r="CH2307" s="15"/>
      <c r="CI2307" s="9"/>
      <c r="CJ2307" s="9"/>
      <c r="CK2307" s="9"/>
      <c r="CL2307" s="9"/>
      <c r="CM2307" s="3"/>
      <c r="CN2307" s="9"/>
      <c r="CO2307" s="9"/>
      <c r="CP2307" s="9"/>
      <c r="CQ2307" s="9"/>
      <c r="CR2307" s="9"/>
      <c r="CS2307" s="9"/>
      <c r="CT2307" s="7"/>
    </row>
    <row r="2308" spans="44:98" ht="15" customHeight="1">
      <c r="AR2308" s="15"/>
      <c r="AS2308" s="9"/>
      <c r="AT2308" s="9"/>
      <c r="AU2308" s="9"/>
      <c r="AV2308" s="9"/>
      <c r="AW2308" s="3"/>
      <c r="AX2308" s="9"/>
      <c r="AY2308" s="9"/>
      <c r="AZ2308" s="62"/>
      <c r="BA2308" s="9"/>
      <c r="BB2308" s="9"/>
      <c r="BC2308" s="9"/>
      <c r="BD2308" s="7"/>
      <c r="BF2308" s="15"/>
      <c r="BG2308" s="9"/>
      <c r="BH2308" s="9"/>
      <c r="BI2308" s="73"/>
      <c r="BJ2308" s="9"/>
      <c r="BK2308" s="3"/>
      <c r="BL2308" s="9"/>
      <c r="BM2308" s="9"/>
      <c r="BN2308" s="9"/>
      <c r="BO2308" s="9"/>
      <c r="BP2308" s="9"/>
      <c r="BQ2308" s="7"/>
      <c r="BS2308" s="1"/>
      <c r="BT2308" s="15"/>
      <c r="BU2308" s="9"/>
      <c r="BV2308" s="9"/>
      <c r="BW2308" s="9"/>
      <c r="BX2308" s="9"/>
      <c r="BY2308" s="3"/>
      <c r="BZ2308" s="9"/>
      <c r="CA2308" s="9"/>
      <c r="CB2308" s="9"/>
      <c r="CC2308" s="9"/>
      <c r="CD2308" s="9"/>
      <c r="CE2308" s="9"/>
      <c r="CF2308" s="7"/>
      <c r="CH2308" s="15"/>
      <c r="CI2308" s="9"/>
      <c r="CJ2308" s="9"/>
      <c r="CK2308" s="9"/>
      <c r="CL2308" s="9"/>
      <c r="CM2308" s="3"/>
      <c r="CN2308" s="9"/>
      <c r="CO2308" s="9"/>
      <c r="CP2308" s="9"/>
      <c r="CQ2308" s="9"/>
      <c r="CR2308" s="9"/>
      <c r="CS2308" s="9"/>
      <c r="CT2308" s="7"/>
    </row>
    <row r="2309" spans="44:98" ht="15" customHeight="1">
      <c r="AR2309" s="15"/>
      <c r="AS2309" s="9"/>
      <c r="AT2309" s="9"/>
      <c r="AU2309" s="9"/>
      <c r="AV2309" s="9"/>
      <c r="AW2309" s="3"/>
      <c r="AX2309" s="9"/>
      <c r="AY2309" s="9"/>
      <c r="AZ2309" s="62"/>
      <c r="BA2309" s="9"/>
      <c r="BB2309" s="9"/>
      <c r="BC2309" s="9"/>
      <c r="BD2309" s="7"/>
      <c r="BF2309" s="15"/>
      <c r="BG2309" s="9"/>
      <c r="BH2309" s="9"/>
      <c r="BI2309" s="73"/>
      <c r="BJ2309" s="9"/>
      <c r="BK2309" s="3"/>
      <c r="BL2309" s="9"/>
      <c r="BM2309" s="9"/>
      <c r="BN2309" s="9"/>
      <c r="BO2309" s="9"/>
      <c r="BP2309" s="9"/>
      <c r="BQ2309" s="7"/>
      <c r="BS2309" s="1"/>
      <c r="BT2309" s="15"/>
      <c r="BU2309" s="9"/>
      <c r="BV2309" s="9"/>
      <c r="BW2309" s="9"/>
      <c r="BX2309" s="9"/>
      <c r="BY2309" s="3"/>
      <c r="BZ2309" s="9"/>
      <c r="CA2309" s="9"/>
      <c r="CB2309" s="9"/>
      <c r="CC2309" s="9"/>
      <c r="CD2309" s="9"/>
      <c r="CE2309" s="9"/>
      <c r="CF2309" s="7"/>
      <c r="CH2309" s="15"/>
      <c r="CI2309" s="9"/>
      <c r="CJ2309" s="9"/>
      <c r="CK2309" s="9"/>
      <c r="CL2309" s="9"/>
      <c r="CM2309" s="3"/>
      <c r="CN2309" s="9"/>
      <c r="CO2309" s="9"/>
      <c r="CP2309" s="9"/>
      <c r="CQ2309" s="9"/>
      <c r="CR2309" s="9"/>
      <c r="CS2309" s="9"/>
      <c r="CT2309" s="7"/>
    </row>
    <row r="2310" spans="44:98" ht="15" customHeight="1">
      <c r="AR2310" s="15"/>
      <c r="AS2310" s="9"/>
      <c r="AT2310" s="9"/>
      <c r="AU2310" s="9"/>
      <c r="AV2310" s="9"/>
      <c r="AW2310" s="9"/>
      <c r="AX2310" s="9"/>
      <c r="AY2310" s="9"/>
      <c r="AZ2310" s="62"/>
      <c r="BA2310" s="9"/>
      <c r="BB2310" s="9"/>
      <c r="BC2310" s="9"/>
      <c r="BD2310" s="7"/>
      <c r="BF2310" s="15"/>
      <c r="BG2310" s="9"/>
      <c r="BH2310" s="9"/>
      <c r="BI2310" s="73"/>
      <c r="BJ2310" s="9"/>
      <c r="BK2310" s="9"/>
      <c r="BL2310" s="9"/>
      <c r="BM2310" s="9"/>
      <c r="BN2310" s="9"/>
      <c r="BO2310" s="9"/>
      <c r="BP2310" s="9"/>
      <c r="BQ2310" s="7"/>
      <c r="BS2310" s="1"/>
      <c r="BT2310" s="15"/>
      <c r="BU2310" s="9"/>
      <c r="BV2310" s="9"/>
      <c r="BW2310" s="9"/>
      <c r="BX2310" s="9"/>
      <c r="BY2310" s="9"/>
      <c r="BZ2310" s="9"/>
      <c r="CA2310" s="9"/>
      <c r="CB2310" s="9"/>
      <c r="CC2310" s="9"/>
      <c r="CD2310" s="9"/>
      <c r="CE2310" s="9"/>
      <c r="CF2310" s="7"/>
      <c r="CH2310" s="15"/>
      <c r="CI2310" s="9"/>
      <c r="CJ2310" s="9"/>
      <c r="CK2310" s="9"/>
      <c r="CL2310" s="9"/>
      <c r="CM2310" s="9"/>
      <c r="CN2310" s="9"/>
      <c r="CO2310" s="9"/>
      <c r="CP2310" s="9"/>
      <c r="CQ2310" s="9"/>
      <c r="CR2310" s="9"/>
      <c r="CS2310" s="9"/>
      <c r="CT2310" s="7"/>
    </row>
    <row r="2311" spans="44:98" ht="15.75" customHeight="1">
      <c r="BS2311" s="1"/>
    </row>
    <row r="2312" spans="44:98" ht="15.75" customHeight="1">
      <c r="BS2312" s="1"/>
    </row>
    <row r="2313" spans="44:98" ht="15.75" customHeight="1">
      <c r="BS2313" s="1"/>
    </row>
    <row r="2314" spans="44:98" ht="15.75" customHeight="1">
      <c r="BS2314" s="1"/>
    </row>
    <row r="2315" spans="44:98" ht="15.75" customHeight="1">
      <c r="BS2315" s="1"/>
    </row>
    <row r="2316" spans="44:98" ht="15.75" customHeight="1">
      <c r="BS2316" s="1"/>
    </row>
    <row r="2317" spans="44:98" ht="15" customHeight="1">
      <c r="AR2317" s="313" t="s">
        <v>591</v>
      </c>
      <c r="AS2317" s="310"/>
      <c r="AT2317" s="310"/>
      <c r="AU2317" s="309" t="s">
        <v>596</v>
      </c>
      <c r="AV2317" s="310"/>
      <c r="AW2317" s="310"/>
      <c r="AX2317" s="260"/>
      <c r="AY2317" s="260"/>
      <c r="AZ2317" s="261"/>
      <c r="BA2317" s="260"/>
      <c r="BB2317" s="260"/>
      <c r="BC2317" s="260"/>
      <c r="BD2317" s="262"/>
      <c r="BF2317" s="313" t="s">
        <v>591</v>
      </c>
      <c r="BG2317" s="310"/>
      <c r="BH2317" s="310"/>
      <c r="BI2317" s="200" t="s">
        <v>596</v>
      </c>
      <c r="BJ2317" s="263"/>
      <c r="BK2317" s="263"/>
      <c r="BL2317" s="260"/>
      <c r="BM2317" s="260"/>
      <c r="BN2317" s="260"/>
      <c r="BO2317" s="260"/>
      <c r="BP2317" s="260"/>
      <c r="BQ2317" s="262"/>
      <c r="BR2317" s="181"/>
      <c r="BS2317" s="1"/>
      <c r="BT2317" s="313" t="s">
        <v>591</v>
      </c>
      <c r="BU2317" s="310"/>
      <c r="BV2317" s="310"/>
      <c r="BW2317" s="309" t="s">
        <v>596</v>
      </c>
      <c r="BX2317" s="310"/>
      <c r="BY2317" s="310"/>
      <c r="BZ2317" s="260"/>
      <c r="CA2317" s="260"/>
      <c r="CB2317" s="260"/>
      <c r="CC2317" s="260"/>
      <c r="CD2317" s="260"/>
      <c r="CE2317" s="260"/>
      <c r="CF2317" s="262"/>
      <c r="CG2317" s="80"/>
      <c r="CH2317" s="313" t="s">
        <v>591</v>
      </c>
      <c r="CI2317" s="310"/>
      <c r="CJ2317" s="310"/>
      <c r="CK2317" s="309" t="s">
        <v>596</v>
      </c>
      <c r="CL2317" s="310"/>
      <c r="CM2317" s="310"/>
      <c r="CN2317" s="81"/>
      <c r="CO2317" s="81"/>
      <c r="CP2317" s="81"/>
      <c r="CQ2317" s="81"/>
      <c r="CR2317" s="81"/>
      <c r="CS2317" s="81"/>
      <c r="CT2317" s="82"/>
    </row>
    <row r="2318" spans="44:98" ht="15" customHeight="1">
      <c r="AR2318" s="2" t="s">
        <v>11</v>
      </c>
      <c r="AS2318" s="3" t="s">
        <v>12</v>
      </c>
      <c r="AT2318" s="3" t="s">
        <v>13</v>
      </c>
      <c r="AU2318" s="3" t="s">
        <v>14</v>
      </c>
      <c r="AV2318" s="3" t="s">
        <v>13</v>
      </c>
      <c r="AW2318" s="3" t="s">
        <v>15</v>
      </c>
      <c r="AX2318" s="3" t="s">
        <v>16</v>
      </c>
      <c r="AY2318" s="3" t="s">
        <v>17</v>
      </c>
      <c r="AZ2318" s="4"/>
      <c r="BA2318" s="3" t="s">
        <v>19</v>
      </c>
      <c r="BB2318" s="3" t="s">
        <v>25</v>
      </c>
      <c r="BC2318" s="3" t="s">
        <v>26</v>
      </c>
      <c r="BD2318" s="56" t="s">
        <v>21</v>
      </c>
      <c r="BF2318" s="2" t="s">
        <v>11</v>
      </c>
      <c r="BG2318" s="3" t="s">
        <v>12</v>
      </c>
      <c r="BH2318" s="3" t="s">
        <v>13</v>
      </c>
      <c r="BI2318" s="199" t="s">
        <v>14</v>
      </c>
      <c r="BJ2318" s="3" t="s">
        <v>13</v>
      </c>
      <c r="BK2318" s="3" t="s">
        <v>15</v>
      </c>
      <c r="BL2318" s="3" t="s">
        <v>16</v>
      </c>
      <c r="BM2318" s="3" t="s">
        <v>17</v>
      </c>
      <c r="BN2318" s="3" t="s">
        <v>19</v>
      </c>
      <c r="BO2318" s="3" t="s">
        <v>25</v>
      </c>
      <c r="BP2318" s="3" t="s">
        <v>26</v>
      </c>
      <c r="BQ2318" s="56" t="s">
        <v>21</v>
      </c>
      <c r="BS2318" s="1"/>
      <c r="BT2318" s="2" t="s">
        <v>11</v>
      </c>
      <c r="BU2318" s="3" t="s">
        <v>12</v>
      </c>
      <c r="BV2318" s="3" t="s">
        <v>13</v>
      </c>
      <c r="BW2318" s="3" t="s">
        <v>14</v>
      </c>
      <c r="BX2318" s="3" t="s">
        <v>13</v>
      </c>
      <c r="BY2318" s="3" t="s">
        <v>15</v>
      </c>
      <c r="BZ2318" s="3" t="s">
        <v>16</v>
      </c>
      <c r="CA2318" s="3" t="s">
        <v>17</v>
      </c>
      <c r="CB2318" s="3"/>
      <c r="CC2318" s="3" t="s">
        <v>19</v>
      </c>
      <c r="CD2318" s="3" t="s">
        <v>25</v>
      </c>
      <c r="CE2318" s="3" t="s">
        <v>26</v>
      </c>
      <c r="CF2318" s="56" t="s">
        <v>21</v>
      </c>
      <c r="CH2318" s="2" t="s">
        <v>11</v>
      </c>
      <c r="CI2318" s="3" t="s">
        <v>12</v>
      </c>
      <c r="CJ2318" s="3" t="s">
        <v>13</v>
      </c>
      <c r="CK2318" s="3" t="s">
        <v>14</v>
      </c>
      <c r="CL2318" s="3" t="s">
        <v>13</v>
      </c>
      <c r="CM2318" s="3" t="s">
        <v>15</v>
      </c>
      <c r="CN2318" s="3" t="s">
        <v>16</v>
      </c>
      <c r="CO2318" s="3" t="s">
        <v>17</v>
      </c>
      <c r="CP2318" s="3"/>
      <c r="CQ2318" s="3" t="s">
        <v>19</v>
      </c>
      <c r="CR2318" s="3" t="s">
        <v>25</v>
      </c>
      <c r="CS2318" s="3" t="s">
        <v>26</v>
      </c>
      <c r="CT2318" s="56" t="s">
        <v>21</v>
      </c>
    </row>
    <row r="2319" spans="44:98" ht="15" customHeight="1">
      <c r="AR2319" s="89">
        <v>45173</v>
      </c>
      <c r="AS2319" s="78">
        <v>8491</v>
      </c>
      <c r="AT2319" s="78">
        <f>AS2319-AS2402</f>
        <v>139</v>
      </c>
      <c r="AU2319" s="78">
        <v>666</v>
      </c>
      <c r="AV2319" s="78">
        <f>AU2319-AU2402</f>
        <v>6</v>
      </c>
      <c r="AW2319" s="78">
        <v>24</v>
      </c>
      <c r="AX2319" s="78">
        <v>5</v>
      </c>
      <c r="AY2319" s="78">
        <v>10</v>
      </c>
      <c r="AZ2319" s="90"/>
      <c r="BA2319" s="78">
        <v>450</v>
      </c>
      <c r="BB2319" s="78">
        <f t="shared" ref="BB2319:BB2371" si="3575">IF(BA2319="","",AX2319*BA2319)</f>
        <v>2250</v>
      </c>
      <c r="BC2319" s="92">
        <f t="shared" ref="BC2319:BC2371" si="3576">IF(BB2319="","",BB2319/(AT2319*100))</f>
        <v>0.16187050359712229</v>
      </c>
      <c r="BD2319" s="93" t="s">
        <v>598</v>
      </c>
      <c r="BF2319" s="89">
        <v>45173</v>
      </c>
      <c r="BG2319" s="78">
        <v>8491</v>
      </c>
      <c r="BH2319" s="78">
        <f>BG2319-BG2402</f>
        <v>139</v>
      </c>
      <c r="BI2319" s="188">
        <v>666</v>
      </c>
      <c r="BJ2319" s="78">
        <f>BI2319-BI2402</f>
        <v>6</v>
      </c>
      <c r="BK2319" s="78">
        <v>24</v>
      </c>
      <c r="BL2319" s="78">
        <v>5</v>
      </c>
      <c r="BM2319" s="78">
        <v>10</v>
      </c>
      <c r="BN2319" s="78">
        <v>450</v>
      </c>
      <c r="BO2319" s="78">
        <f t="shared" ref="BO2319:BO2371" si="3577">IF(BN2319="","",BL2319*BN2319)</f>
        <v>2250</v>
      </c>
      <c r="BP2319" s="92">
        <f t="shared" ref="BP2319:BP2371" si="3578">IF(BO2319="","",BO2319/(BH2319*100))</f>
        <v>0.16187050359712229</v>
      </c>
      <c r="BQ2319" s="93" t="s">
        <v>598</v>
      </c>
      <c r="BS2319" s="1"/>
      <c r="BT2319" s="89">
        <v>45173</v>
      </c>
      <c r="BU2319" s="78">
        <v>8491</v>
      </c>
      <c r="BV2319" s="78">
        <f>BU2319-BU2402</f>
        <v>139</v>
      </c>
      <c r="BW2319" s="78">
        <v>666</v>
      </c>
      <c r="BX2319" s="78">
        <f>BW2319-BW2402</f>
        <v>6</v>
      </c>
      <c r="BY2319" s="78">
        <v>24</v>
      </c>
      <c r="BZ2319" s="78">
        <v>5</v>
      </c>
      <c r="CA2319" s="78">
        <v>10</v>
      </c>
      <c r="CB2319" s="78"/>
      <c r="CC2319" s="78">
        <v>450</v>
      </c>
      <c r="CD2319" s="78">
        <f t="shared" ref="CD2319:CD2371" si="3579">IF(CC2319="","",BZ2319*CC2319)</f>
        <v>2250</v>
      </c>
      <c r="CE2319" s="92">
        <f t="shared" ref="CE2319:CE2371" si="3580">IF(CD2319="","",CD2319/(BV2319*100))</f>
        <v>0.16187050359712229</v>
      </c>
      <c r="CF2319" s="93" t="s">
        <v>598</v>
      </c>
      <c r="CH2319" s="89">
        <v>45173</v>
      </c>
      <c r="CI2319" s="78">
        <v>8491</v>
      </c>
      <c r="CJ2319" s="78">
        <f>CI2319-CI2402</f>
        <v>139</v>
      </c>
      <c r="CK2319" s="78">
        <v>666</v>
      </c>
      <c r="CL2319" s="78">
        <f>CK2319-CK2402</f>
        <v>6</v>
      </c>
      <c r="CM2319" s="78">
        <v>24</v>
      </c>
      <c r="CN2319" s="78">
        <v>5</v>
      </c>
      <c r="CO2319" s="78">
        <v>10</v>
      </c>
      <c r="CP2319" s="78"/>
      <c r="CQ2319" s="78">
        <v>450</v>
      </c>
      <c r="CR2319" s="78">
        <f t="shared" ref="CR2319:CR2350" si="3581">IF(CQ2319="","",CN2319*CQ2319)</f>
        <v>2250</v>
      </c>
      <c r="CS2319" s="92">
        <f t="shared" ref="CS2319:CS2350" si="3582">IF(CR2319="","",CR2319/(CJ2319*100))</f>
        <v>0.16187050359712229</v>
      </c>
      <c r="CT2319" s="93" t="s">
        <v>598</v>
      </c>
    </row>
    <row r="2320" spans="44:98" ht="15" customHeight="1">
      <c r="AR2320" s="15">
        <v>45176</v>
      </c>
      <c r="AS2320" s="9">
        <v>8616</v>
      </c>
      <c r="AT2320" s="9">
        <f t="shared" ref="AT2320:AT2366" si="3583">IF(AS2320="","",AS2320-AS2319)</f>
        <v>125</v>
      </c>
      <c r="AU2320" s="9">
        <v>674</v>
      </c>
      <c r="AV2320" s="9">
        <f t="shared" ref="AV2320:AV2366" si="3584">IF(AU2320="","",AU2320-AU2319)</f>
        <v>8</v>
      </c>
      <c r="AW2320" s="9">
        <v>25</v>
      </c>
      <c r="AX2320" s="9">
        <f t="shared" ref="AX2320:AX2366" si="3585">IF(AW2320="","",AW2319+AY2319-AW2320)</f>
        <v>9</v>
      </c>
      <c r="AY2320" s="9">
        <v>4</v>
      </c>
      <c r="AZ2320" s="62"/>
      <c r="BA2320" s="9">
        <v>450</v>
      </c>
      <c r="BB2320" s="9">
        <f t="shared" si="3575"/>
        <v>4050</v>
      </c>
      <c r="BC2320" s="10">
        <f t="shared" si="3576"/>
        <v>0.32400000000000001</v>
      </c>
      <c r="BD2320" s="7"/>
      <c r="BF2320" s="15">
        <v>45176</v>
      </c>
      <c r="BG2320" s="9">
        <v>8616</v>
      </c>
      <c r="BH2320" s="9">
        <f t="shared" ref="BH2320:BH2366" si="3586">IF(BG2320="","",BG2320-BG2319)</f>
        <v>125</v>
      </c>
      <c r="BI2320" s="73">
        <v>674</v>
      </c>
      <c r="BJ2320" s="9">
        <f t="shared" ref="BJ2320:BJ2366" si="3587">IF(BI2320="","",BI2320-BI2319)</f>
        <v>8</v>
      </c>
      <c r="BK2320" s="9">
        <v>25</v>
      </c>
      <c r="BL2320" s="9">
        <f t="shared" ref="BL2320:BL2366" si="3588">IF(BK2320="","",BK2319+BM2319-BK2320)</f>
        <v>9</v>
      </c>
      <c r="BM2320" s="9">
        <v>4</v>
      </c>
      <c r="BN2320" s="9">
        <v>450</v>
      </c>
      <c r="BO2320" s="9">
        <f t="shared" si="3577"/>
        <v>4050</v>
      </c>
      <c r="BP2320" s="10">
        <f t="shared" si="3578"/>
        <v>0.32400000000000001</v>
      </c>
      <c r="BQ2320" s="7"/>
      <c r="BS2320" s="1"/>
      <c r="BT2320" s="15">
        <v>45176</v>
      </c>
      <c r="BU2320" s="9">
        <v>8616</v>
      </c>
      <c r="BV2320" s="9">
        <f t="shared" ref="BV2320:BV2366" si="3589">IF(BU2320="","",BU2320-BU2319)</f>
        <v>125</v>
      </c>
      <c r="BW2320" s="9">
        <v>674</v>
      </c>
      <c r="BX2320" s="9">
        <f t="shared" ref="BX2320:BX2366" si="3590">IF(BW2320="","",BW2320-BW2319)</f>
        <v>8</v>
      </c>
      <c r="BY2320" s="9">
        <v>25</v>
      </c>
      <c r="BZ2320" s="9">
        <f t="shared" ref="BZ2320:BZ2366" si="3591">IF(BY2320="","",BY2319+CA2319-BY2320)</f>
        <v>9</v>
      </c>
      <c r="CA2320" s="9">
        <v>4</v>
      </c>
      <c r="CB2320" s="9"/>
      <c r="CC2320" s="9">
        <v>450</v>
      </c>
      <c r="CD2320" s="9">
        <f t="shared" si="3579"/>
        <v>4050</v>
      </c>
      <c r="CE2320" s="10">
        <f t="shared" si="3580"/>
        <v>0.32400000000000001</v>
      </c>
      <c r="CF2320" s="7"/>
      <c r="CH2320" s="15">
        <v>45176</v>
      </c>
      <c r="CI2320" s="9">
        <v>8616</v>
      </c>
      <c r="CJ2320" s="9">
        <f t="shared" ref="CJ2320:CJ2366" si="3592">IF(CI2320="","",CI2320-CI2319)</f>
        <v>125</v>
      </c>
      <c r="CK2320" s="9">
        <v>674</v>
      </c>
      <c r="CL2320" s="9">
        <f t="shared" ref="CL2320:CL2366" si="3593">IF(CK2320="","",CK2320-CK2319)</f>
        <v>8</v>
      </c>
      <c r="CM2320" s="9">
        <v>25</v>
      </c>
      <c r="CN2320" s="9">
        <f t="shared" ref="CN2320:CN2366" si="3594">IF(CM2320="","",CM2319+CO2319-CM2320)</f>
        <v>9</v>
      </c>
      <c r="CO2320" s="9">
        <v>4</v>
      </c>
      <c r="CP2320" s="9"/>
      <c r="CQ2320" s="9">
        <v>450</v>
      </c>
      <c r="CR2320" s="9">
        <f t="shared" si="3581"/>
        <v>4050</v>
      </c>
      <c r="CS2320" s="10">
        <f t="shared" si="3582"/>
        <v>0.32400000000000001</v>
      </c>
      <c r="CT2320" s="7"/>
    </row>
    <row r="2321" spans="44:98" ht="15" customHeight="1">
      <c r="AR2321" s="15">
        <v>45180</v>
      </c>
      <c r="AS2321" s="9">
        <v>8770</v>
      </c>
      <c r="AT2321" s="9">
        <f t="shared" si="3583"/>
        <v>154</v>
      </c>
      <c r="AU2321" s="9">
        <v>686</v>
      </c>
      <c r="AV2321" s="9">
        <f t="shared" si="3584"/>
        <v>12</v>
      </c>
      <c r="AW2321" s="9">
        <v>18</v>
      </c>
      <c r="AX2321" s="9">
        <f t="shared" si="3585"/>
        <v>11</v>
      </c>
      <c r="AY2321" s="9">
        <v>11</v>
      </c>
      <c r="AZ2321" s="62"/>
      <c r="BA2321" s="9">
        <v>450</v>
      </c>
      <c r="BB2321" s="9">
        <f t="shared" si="3575"/>
        <v>4950</v>
      </c>
      <c r="BC2321" s="10">
        <f t="shared" si="3576"/>
        <v>0.32142857142857145</v>
      </c>
      <c r="BD2321" s="7"/>
      <c r="BF2321" s="15">
        <v>45180</v>
      </c>
      <c r="BG2321" s="9">
        <v>8770</v>
      </c>
      <c r="BH2321" s="9">
        <f t="shared" si="3586"/>
        <v>154</v>
      </c>
      <c r="BI2321" s="73">
        <v>686</v>
      </c>
      <c r="BJ2321" s="9">
        <f t="shared" si="3587"/>
        <v>12</v>
      </c>
      <c r="BK2321" s="9">
        <v>18</v>
      </c>
      <c r="BL2321" s="9">
        <f t="shared" si="3588"/>
        <v>11</v>
      </c>
      <c r="BM2321" s="9">
        <v>11</v>
      </c>
      <c r="BN2321" s="9">
        <v>450</v>
      </c>
      <c r="BO2321" s="9">
        <f t="shared" si="3577"/>
        <v>4950</v>
      </c>
      <c r="BP2321" s="10">
        <f t="shared" si="3578"/>
        <v>0.32142857142857145</v>
      </c>
      <c r="BQ2321" s="7"/>
      <c r="BS2321" s="1"/>
      <c r="BT2321" s="15">
        <v>45180</v>
      </c>
      <c r="BU2321" s="9">
        <v>8770</v>
      </c>
      <c r="BV2321" s="9">
        <f t="shared" si="3589"/>
        <v>154</v>
      </c>
      <c r="BW2321" s="9">
        <v>686</v>
      </c>
      <c r="BX2321" s="9">
        <f t="shared" si="3590"/>
        <v>12</v>
      </c>
      <c r="BY2321" s="9">
        <v>18</v>
      </c>
      <c r="BZ2321" s="9">
        <f t="shared" si="3591"/>
        <v>11</v>
      </c>
      <c r="CA2321" s="9">
        <v>11</v>
      </c>
      <c r="CB2321" s="9"/>
      <c r="CC2321" s="9">
        <v>450</v>
      </c>
      <c r="CD2321" s="9">
        <f t="shared" si="3579"/>
        <v>4950</v>
      </c>
      <c r="CE2321" s="10">
        <f t="shared" si="3580"/>
        <v>0.32142857142857145</v>
      </c>
      <c r="CF2321" s="7"/>
      <c r="CH2321" s="15">
        <v>45180</v>
      </c>
      <c r="CI2321" s="9">
        <v>8770</v>
      </c>
      <c r="CJ2321" s="9">
        <f t="shared" si="3592"/>
        <v>154</v>
      </c>
      <c r="CK2321" s="9">
        <v>686</v>
      </c>
      <c r="CL2321" s="9">
        <f t="shared" si="3593"/>
        <v>12</v>
      </c>
      <c r="CM2321" s="9">
        <v>18</v>
      </c>
      <c r="CN2321" s="9">
        <f t="shared" si="3594"/>
        <v>11</v>
      </c>
      <c r="CO2321" s="9">
        <v>11</v>
      </c>
      <c r="CP2321" s="9"/>
      <c r="CQ2321" s="9">
        <v>450</v>
      </c>
      <c r="CR2321" s="9">
        <f t="shared" si="3581"/>
        <v>4950</v>
      </c>
      <c r="CS2321" s="10">
        <f t="shared" si="3582"/>
        <v>0.32142857142857145</v>
      </c>
      <c r="CT2321" s="7"/>
    </row>
    <row r="2322" spans="44:98" ht="15" customHeight="1">
      <c r="AR2322" s="15">
        <v>45184</v>
      </c>
      <c r="AS2322" s="9">
        <v>8841</v>
      </c>
      <c r="AT2322" s="9">
        <f t="shared" si="3583"/>
        <v>71</v>
      </c>
      <c r="AU2322" s="9">
        <v>689</v>
      </c>
      <c r="AV2322" s="9">
        <f t="shared" si="3584"/>
        <v>3</v>
      </c>
      <c r="AW2322" s="9">
        <v>26</v>
      </c>
      <c r="AX2322" s="9">
        <f t="shared" si="3585"/>
        <v>3</v>
      </c>
      <c r="AY2322" s="9">
        <v>7</v>
      </c>
      <c r="AZ2322" s="62"/>
      <c r="BA2322" s="9">
        <v>450</v>
      </c>
      <c r="BB2322" s="9">
        <f t="shared" si="3575"/>
        <v>1350</v>
      </c>
      <c r="BC2322" s="10">
        <f t="shared" si="3576"/>
        <v>0.19014084507042253</v>
      </c>
      <c r="BD2322" s="7"/>
      <c r="BF2322" s="15">
        <v>45184</v>
      </c>
      <c r="BG2322" s="9">
        <v>8841</v>
      </c>
      <c r="BH2322" s="9">
        <f t="shared" si="3586"/>
        <v>71</v>
      </c>
      <c r="BI2322" s="73">
        <v>689</v>
      </c>
      <c r="BJ2322" s="9">
        <f t="shared" si="3587"/>
        <v>3</v>
      </c>
      <c r="BK2322" s="9">
        <v>26</v>
      </c>
      <c r="BL2322" s="9">
        <f t="shared" si="3588"/>
        <v>3</v>
      </c>
      <c r="BM2322" s="9">
        <v>7</v>
      </c>
      <c r="BN2322" s="9">
        <v>450</v>
      </c>
      <c r="BO2322" s="9">
        <f t="shared" si="3577"/>
        <v>1350</v>
      </c>
      <c r="BP2322" s="10">
        <f t="shared" si="3578"/>
        <v>0.19014084507042253</v>
      </c>
      <c r="BQ2322" s="7"/>
      <c r="BS2322" s="1"/>
      <c r="BT2322" s="15">
        <v>45184</v>
      </c>
      <c r="BU2322" s="9">
        <v>8841</v>
      </c>
      <c r="BV2322" s="9">
        <f t="shared" si="3589"/>
        <v>71</v>
      </c>
      <c r="BW2322" s="9">
        <v>689</v>
      </c>
      <c r="BX2322" s="9">
        <f t="shared" si="3590"/>
        <v>3</v>
      </c>
      <c r="BY2322" s="9">
        <v>26</v>
      </c>
      <c r="BZ2322" s="9">
        <f t="shared" si="3591"/>
        <v>3</v>
      </c>
      <c r="CA2322" s="9">
        <v>7</v>
      </c>
      <c r="CB2322" s="9"/>
      <c r="CC2322" s="9">
        <v>450</v>
      </c>
      <c r="CD2322" s="9">
        <f t="shared" si="3579"/>
        <v>1350</v>
      </c>
      <c r="CE2322" s="10">
        <f t="shared" si="3580"/>
        <v>0.19014084507042253</v>
      </c>
      <c r="CF2322" s="7"/>
      <c r="CH2322" s="15">
        <v>45184</v>
      </c>
      <c r="CI2322" s="9">
        <v>8841</v>
      </c>
      <c r="CJ2322" s="9">
        <f t="shared" si="3592"/>
        <v>71</v>
      </c>
      <c r="CK2322" s="9">
        <v>689</v>
      </c>
      <c r="CL2322" s="9">
        <f t="shared" si="3593"/>
        <v>3</v>
      </c>
      <c r="CM2322" s="9">
        <v>26</v>
      </c>
      <c r="CN2322" s="9">
        <f t="shared" si="3594"/>
        <v>3</v>
      </c>
      <c r="CO2322" s="9">
        <v>7</v>
      </c>
      <c r="CP2322" s="9"/>
      <c r="CQ2322" s="9">
        <v>450</v>
      </c>
      <c r="CR2322" s="9">
        <f t="shared" si="3581"/>
        <v>1350</v>
      </c>
      <c r="CS2322" s="10">
        <f t="shared" si="3582"/>
        <v>0.19014084507042253</v>
      </c>
      <c r="CT2322" s="7"/>
    </row>
    <row r="2323" spans="44:98" ht="15" customHeight="1">
      <c r="AR2323" s="15">
        <v>45187</v>
      </c>
      <c r="AS2323" s="9">
        <v>8967</v>
      </c>
      <c r="AT2323" s="9">
        <f t="shared" si="3583"/>
        <v>126</v>
      </c>
      <c r="AU2323" s="9">
        <v>695</v>
      </c>
      <c r="AV2323" s="9">
        <f t="shared" si="3584"/>
        <v>6</v>
      </c>
      <c r="AW2323" s="9">
        <v>26</v>
      </c>
      <c r="AX2323" s="9">
        <f t="shared" si="3585"/>
        <v>7</v>
      </c>
      <c r="AY2323" s="9">
        <v>9</v>
      </c>
      <c r="AZ2323" s="62"/>
      <c r="BA2323" s="9">
        <v>450</v>
      </c>
      <c r="BB2323" s="9">
        <f t="shared" si="3575"/>
        <v>3150</v>
      </c>
      <c r="BC2323" s="10">
        <f t="shared" si="3576"/>
        <v>0.25</v>
      </c>
      <c r="BD2323" s="7"/>
      <c r="BF2323" s="15">
        <v>45187</v>
      </c>
      <c r="BG2323" s="9">
        <v>8967</v>
      </c>
      <c r="BH2323" s="9">
        <f t="shared" si="3586"/>
        <v>126</v>
      </c>
      <c r="BI2323" s="73">
        <v>695</v>
      </c>
      <c r="BJ2323" s="9">
        <f t="shared" si="3587"/>
        <v>6</v>
      </c>
      <c r="BK2323" s="9">
        <v>26</v>
      </c>
      <c r="BL2323" s="9">
        <f t="shared" si="3588"/>
        <v>7</v>
      </c>
      <c r="BM2323" s="9">
        <v>9</v>
      </c>
      <c r="BN2323" s="9">
        <v>450</v>
      </c>
      <c r="BO2323" s="9">
        <f t="shared" si="3577"/>
        <v>3150</v>
      </c>
      <c r="BP2323" s="10">
        <f t="shared" si="3578"/>
        <v>0.25</v>
      </c>
      <c r="BQ2323" s="7"/>
      <c r="BS2323" s="1"/>
      <c r="BT2323" s="15">
        <v>45187</v>
      </c>
      <c r="BU2323" s="9">
        <v>8967</v>
      </c>
      <c r="BV2323" s="9">
        <f t="shared" si="3589"/>
        <v>126</v>
      </c>
      <c r="BW2323" s="9">
        <v>695</v>
      </c>
      <c r="BX2323" s="9">
        <f t="shared" si="3590"/>
        <v>6</v>
      </c>
      <c r="BY2323" s="9">
        <v>26</v>
      </c>
      <c r="BZ2323" s="9">
        <f t="shared" si="3591"/>
        <v>7</v>
      </c>
      <c r="CA2323" s="9">
        <v>9</v>
      </c>
      <c r="CB2323" s="9"/>
      <c r="CC2323" s="9">
        <v>450</v>
      </c>
      <c r="CD2323" s="9">
        <f t="shared" si="3579"/>
        <v>3150</v>
      </c>
      <c r="CE2323" s="10">
        <f t="shared" si="3580"/>
        <v>0.25</v>
      </c>
      <c r="CF2323" s="7"/>
      <c r="CH2323" s="15">
        <v>45187</v>
      </c>
      <c r="CI2323" s="9">
        <v>8967</v>
      </c>
      <c r="CJ2323" s="9">
        <f t="shared" si="3592"/>
        <v>126</v>
      </c>
      <c r="CK2323" s="9">
        <v>695</v>
      </c>
      <c r="CL2323" s="9">
        <f t="shared" si="3593"/>
        <v>6</v>
      </c>
      <c r="CM2323" s="9">
        <v>26</v>
      </c>
      <c r="CN2323" s="9">
        <f t="shared" si="3594"/>
        <v>7</v>
      </c>
      <c r="CO2323" s="9">
        <v>9</v>
      </c>
      <c r="CP2323" s="9"/>
      <c r="CQ2323" s="9">
        <v>450</v>
      </c>
      <c r="CR2323" s="9">
        <f t="shared" si="3581"/>
        <v>3150</v>
      </c>
      <c r="CS2323" s="10">
        <f t="shared" si="3582"/>
        <v>0.25</v>
      </c>
      <c r="CT2323" s="7"/>
    </row>
    <row r="2324" spans="44:98" ht="15" customHeight="1">
      <c r="AR2324" s="15">
        <v>45191</v>
      </c>
      <c r="AS2324" s="9">
        <v>9100</v>
      </c>
      <c r="AT2324" s="9">
        <f t="shared" si="3583"/>
        <v>133</v>
      </c>
      <c r="AU2324" s="9">
        <v>704</v>
      </c>
      <c r="AV2324" s="9">
        <f t="shared" si="3584"/>
        <v>9</v>
      </c>
      <c r="AW2324" s="9">
        <v>26</v>
      </c>
      <c r="AX2324" s="9">
        <f t="shared" si="3585"/>
        <v>9</v>
      </c>
      <c r="AY2324" s="9">
        <v>9</v>
      </c>
      <c r="AZ2324" s="62"/>
      <c r="BA2324" s="9">
        <v>450</v>
      </c>
      <c r="BB2324" s="9">
        <f t="shared" si="3575"/>
        <v>4050</v>
      </c>
      <c r="BC2324" s="10">
        <f t="shared" si="3576"/>
        <v>0.30451127819548873</v>
      </c>
      <c r="BD2324" s="7"/>
      <c r="BF2324" s="15">
        <v>45191</v>
      </c>
      <c r="BG2324" s="9">
        <v>9100</v>
      </c>
      <c r="BH2324" s="9">
        <f t="shared" si="3586"/>
        <v>133</v>
      </c>
      <c r="BI2324" s="73">
        <v>704</v>
      </c>
      <c r="BJ2324" s="9">
        <f t="shared" si="3587"/>
        <v>9</v>
      </c>
      <c r="BK2324" s="9">
        <v>26</v>
      </c>
      <c r="BL2324" s="9">
        <f t="shared" si="3588"/>
        <v>9</v>
      </c>
      <c r="BM2324" s="9">
        <v>9</v>
      </c>
      <c r="BN2324" s="9">
        <v>450</v>
      </c>
      <c r="BO2324" s="9">
        <f t="shared" si="3577"/>
        <v>4050</v>
      </c>
      <c r="BP2324" s="10">
        <f t="shared" si="3578"/>
        <v>0.30451127819548873</v>
      </c>
      <c r="BQ2324" s="7"/>
      <c r="BS2324" s="1"/>
      <c r="BT2324" s="15">
        <v>45191</v>
      </c>
      <c r="BU2324" s="9">
        <v>9100</v>
      </c>
      <c r="BV2324" s="9">
        <f t="shared" si="3589"/>
        <v>133</v>
      </c>
      <c r="BW2324" s="9">
        <v>704</v>
      </c>
      <c r="BX2324" s="9">
        <f t="shared" si="3590"/>
        <v>9</v>
      </c>
      <c r="BY2324" s="9">
        <v>26</v>
      </c>
      <c r="BZ2324" s="9">
        <f t="shared" si="3591"/>
        <v>9</v>
      </c>
      <c r="CA2324" s="9">
        <v>9</v>
      </c>
      <c r="CB2324" s="9"/>
      <c r="CC2324" s="9">
        <v>450</v>
      </c>
      <c r="CD2324" s="9">
        <f t="shared" si="3579"/>
        <v>4050</v>
      </c>
      <c r="CE2324" s="10">
        <f t="shared" si="3580"/>
        <v>0.30451127819548873</v>
      </c>
      <c r="CF2324" s="7"/>
      <c r="CH2324" s="15">
        <v>45191</v>
      </c>
      <c r="CI2324" s="9">
        <v>9100</v>
      </c>
      <c r="CJ2324" s="9">
        <f t="shared" si="3592"/>
        <v>133</v>
      </c>
      <c r="CK2324" s="9">
        <v>704</v>
      </c>
      <c r="CL2324" s="9">
        <f t="shared" si="3593"/>
        <v>9</v>
      </c>
      <c r="CM2324" s="9">
        <v>26</v>
      </c>
      <c r="CN2324" s="9">
        <f t="shared" si="3594"/>
        <v>9</v>
      </c>
      <c r="CO2324" s="9">
        <v>9</v>
      </c>
      <c r="CP2324" s="9"/>
      <c r="CQ2324" s="9">
        <v>450</v>
      </c>
      <c r="CR2324" s="9">
        <f t="shared" si="3581"/>
        <v>4050</v>
      </c>
      <c r="CS2324" s="10">
        <f t="shared" si="3582"/>
        <v>0.30451127819548873</v>
      </c>
      <c r="CT2324" s="7"/>
    </row>
    <row r="2325" spans="44:98" ht="15" customHeight="1">
      <c r="AR2325" s="15">
        <v>45194</v>
      </c>
      <c r="AS2325" s="9">
        <v>9368</v>
      </c>
      <c r="AT2325" s="9">
        <f t="shared" si="3583"/>
        <v>268</v>
      </c>
      <c r="AU2325" s="9">
        <v>719</v>
      </c>
      <c r="AV2325" s="9">
        <f t="shared" si="3584"/>
        <v>15</v>
      </c>
      <c r="AW2325" s="9">
        <v>18</v>
      </c>
      <c r="AX2325" s="9">
        <f t="shared" si="3585"/>
        <v>17</v>
      </c>
      <c r="AY2325" s="9">
        <v>16</v>
      </c>
      <c r="AZ2325" s="62"/>
      <c r="BA2325" s="9">
        <v>450</v>
      </c>
      <c r="BB2325" s="9">
        <f t="shared" si="3575"/>
        <v>7650</v>
      </c>
      <c r="BC2325" s="10">
        <f t="shared" si="3576"/>
        <v>0.28544776119402987</v>
      </c>
      <c r="BD2325" s="7" t="s">
        <v>602</v>
      </c>
      <c r="BF2325" s="15">
        <v>45194</v>
      </c>
      <c r="BG2325" s="9">
        <v>9368</v>
      </c>
      <c r="BH2325" s="9">
        <f t="shared" si="3586"/>
        <v>268</v>
      </c>
      <c r="BI2325" s="73">
        <v>719</v>
      </c>
      <c r="BJ2325" s="9">
        <f t="shared" si="3587"/>
        <v>15</v>
      </c>
      <c r="BK2325" s="9">
        <v>18</v>
      </c>
      <c r="BL2325" s="9">
        <f t="shared" si="3588"/>
        <v>17</v>
      </c>
      <c r="BM2325" s="9">
        <v>16</v>
      </c>
      <c r="BN2325" s="9">
        <v>450</v>
      </c>
      <c r="BO2325" s="9">
        <f t="shared" si="3577"/>
        <v>7650</v>
      </c>
      <c r="BP2325" s="10">
        <f t="shared" si="3578"/>
        <v>0.28544776119402987</v>
      </c>
      <c r="BQ2325" s="7" t="s">
        <v>602</v>
      </c>
      <c r="BS2325" s="1"/>
      <c r="BT2325" s="15">
        <v>45194</v>
      </c>
      <c r="BU2325" s="9">
        <v>9368</v>
      </c>
      <c r="BV2325" s="9">
        <f t="shared" si="3589"/>
        <v>268</v>
      </c>
      <c r="BW2325" s="9">
        <v>719</v>
      </c>
      <c r="BX2325" s="9">
        <f t="shared" si="3590"/>
        <v>15</v>
      </c>
      <c r="BY2325" s="9">
        <v>18</v>
      </c>
      <c r="BZ2325" s="9">
        <f t="shared" si="3591"/>
        <v>17</v>
      </c>
      <c r="CA2325" s="9">
        <v>16</v>
      </c>
      <c r="CB2325" s="9"/>
      <c r="CC2325" s="9">
        <v>450</v>
      </c>
      <c r="CD2325" s="9">
        <f t="shared" si="3579"/>
        <v>7650</v>
      </c>
      <c r="CE2325" s="10">
        <f t="shared" si="3580"/>
        <v>0.28544776119402987</v>
      </c>
      <c r="CF2325" s="7" t="s">
        <v>602</v>
      </c>
      <c r="CH2325" s="15">
        <v>45194</v>
      </c>
      <c r="CI2325" s="9">
        <v>9368</v>
      </c>
      <c r="CJ2325" s="9">
        <f t="shared" si="3592"/>
        <v>268</v>
      </c>
      <c r="CK2325" s="9">
        <v>719</v>
      </c>
      <c r="CL2325" s="9">
        <f t="shared" si="3593"/>
        <v>15</v>
      </c>
      <c r="CM2325" s="9">
        <v>18</v>
      </c>
      <c r="CN2325" s="9">
        <f t="shared" si="3594"/>
        <v>17</v>
      </c>
      <c r="CO2325" s="9">
        <v>16</v>
      </c>
      <c r="CP2325" s="9"/>
      <c r="CQ2325" s="9">
        <v>450</v>
      </c>
      <c r="CR2325" s="9">
        <f t="shared" si="3581"/>
        <v>7650</v>
      </c>
      <c r="CS2325" s="10">
        <f t="shared" si="3582"/>
        <v>0.28544776119402987</v>
      </c>
      <c r="CT2325" s="7" t="s">
        <v>602</v>
      </c>
    </row>
    <row r="2326" spans="44:98" ht="15" customHeight="1">
      <c r="AR2326" s="15">
        <v>45196</v>
      </c>
      <c r="AS2326" s="9">
        <v>9409</v>
      </c>
      <c r="AT2326" s="9">
        <f t="shared" si="3583"/>
        <v>41</v>
      </c>
      <c r="AU2326" s="9">
        <v>720</v>
      </c>
      <c r="AV2326" s="9">
        <f t="shared" si="3584"/>
        <v>1</v>
      </c>
      <c r="AW2326" s="9">
        <v>31</v>
      </c>
      <c r="AX2326" s="9">
        <f t="shared" si="3585"/>
        <v>3</v>
      </c>
      <c r="AY2326" s="9">
        <v>1</v>
      </c>
      <c r="AZ2326" s="62"/>
      <c r="BA2326" s="9">
        <v>450</v>
      </c>
      <c r="BB2326" s="9">
        <f t="shared" si="3575"/>
        <v>1350</v>
      </c>
      <c r="BC2326" s="10">
        <f t="shared" si="3576"/>
        <v>0.32926829268292684</v>
      </c>
      <c r="BD2326" s="7"/>
      <c r="BF2326" s="15">
        <v>45196</v>
      </c>
      <c r="BG2326" s="9">
        <v>9409</v>
      </c>
      <c r="BH2326" s="9">
        <f t="shared" si="3586"/>
        <v>41</v>
      </c>
      <c r="BI2326" s="73">
        <v>720</v>
      </c>
      <c r="BJ2326" s="9">
        <f t="shared" si="3587"/>
        <v>1</v>
      </c>
      <c r="BK2326" s="9">
        <v>31</v>
      </c>
      <c r="BL2326" s="9">
        <f t="shared" si="3588"/>
        <v>3</v>
      </c>
      <c r="BM2326" s="9">
        <v>1</v>
      </c>
      <c r="BN2326" s="9">
        <v>450</v>
      </c>
      <c r="BO2326" s="9">
        <f t="shared" si="3577"/>
        <v>1350</v>
      </c>
      <c r="BP2326" s="10">
        <f t="shared" si="3578"/>
        <v>0.32926829268292684</v>
      </c>
      <c r="BQ2326" s="7"/>
      <c r="BS2326" s="1"/>
      <c r="BT2326" s="15">
        <v>45196</v>
      </c>
      <c r="BU2326" s="9">
        <v>9409</v>
      </c>
      <c r="BV2326" s="9">
        <f t="shared" si="3589"/>
        <v>41</v>
      </c>
      <c r="BW2326" s="9">
        <v>720</v>
      </c>
      <c r="BX2326" s="9">
        <f t="shared" si="3590"/>
        <v>1</v>
      </c>
      <c r="BY2326" s="9">
        <v>31</v>
      </c>
      <c r="BZ2326" s="9">
        <f t="shared" si="3591"/>
        <v>3</v>
      </c>
      <c r="CA2326" s="9">
        <v>1</v>
      </c>
      <c r="CB2326" s="9"/>
      <c r="CC2326" s="9">
        <v>450</v>
      </c>
      <c r="CD2326" s="9">
        <f t="shared" si="3579"/>
        <v>1350</v>
      </c>
      <c r="CE2326" s="10">
        <f t="shared" si="3580"/>
        <v>0.32926829268292684</v>
      </c>
      <c r="CF2326" s="7"/>
      <c r="CH2326" s="15">
        <v>45196</v>
      </c>
      <c r="CI2326" s="9">
        <v>9409</v>
      </c>
      <c r="CJ2326" s="9">
        <f t="shared" si="3592"/>
        <v>41</v>
      </c>
      <c r="CK2326" s="9">
        <v>720</v>
      </c>
      <c r="CL2326" s="9">
        <f t="shared" si="3593"/>
        <v>1</v>
      </c>
      <c r="CM2326" s="9">
        <v>31</v>
      </c>
      <c r="CN2326" s="9">
        <f t="shared" si="3594"/>
        <v>3</v>
      </c>
      <c r="CO2326" s="9">
        <v>1</v>
      </c>
      <c r="CP2326" s="9"/>
      <c r="CQ2326" s="9">
        <v>450</v>
      </c>
      <c r="CR2326" s="9">
        <f t="shared" si="3581"/>
        <v>1350</v>
      </c>
      <c r="CS2326" s="10">
        <f t="shared" si="3582"/>
        <v>0.32926829268292684</v>
      </c>
      <c r="CT2326" s="7"/>
    </row>
    <row r="2327" spans="44:98" ht="15" customHeight="1">
      <c r="AR2327" s="15">
        <v>45199</v>
      </c>
      <c r="AS2327" s="9">
        <v>9479</v>
      </c>
      <c r="AT2327" s="9">
        <f t="shared" si="3583"/>
        <v>70</v>
      </c>
      <c r="AU2327" s="9">
        <v>724</v>
      </c>
      <c r="AV2327" s="9">
        <f t="shared" si="3584"/>
        <v>4</v>
      </c>
      <c r="AW2327" s="9">
        <v>29</v>
      </c>
      <c r="AX2327" s="9">
        <f t="shared" si="3585"/>
        <v>3</v>
      </c>
      <c r="AY2327" s="9">
        <v>-1</v>
      </c>
      <c r="AZ2327" s="62"/>
      <c r="BA2327" s="9">
        <v>450</v>
      </c>
      <c r="BB2327" s="9">
        <f t="shared" si="3575"/>
        <v>1350</v>
      </c>
      <c r="BC2327" s="10">
        <f t="shared" si="3576"/>
        <v>0.19285714285714287</v>
      </c>
      <c r="BD2327" s="7"/>
      <c r="BF2327" s="15">
        <v>45199</v>
      </c>
      <c r="BG2327" s="9">
        <v>9479</v>
      </c>
      <c r="BH2327" s="9">
        <f t="shared" si="3586"/>
        <v>70</v>
      </c>
      <c r="BI2327" s="73">
        <v>724</v>
      </c>
      <c r="BJ2327" s="9">
        <f t="shared" si="3587"/>
        <v>4</v>
      </c>
      <c r="BK2327" s="9">
        <v>29</v>
      </c>
      <c r="BL2327" s="9">
        <f t="shared" si="3588"/>
        <v>3</v>
      </c>
      <c r="BM2327" s="9">
        <v>-1</v>
      </c>
      <c r="BN2327" s="9">
        <v>450</v>
      </c>
      <c r="BO2327" s="9">
        <f t="shared" si="3577"/>
        <v>1350</v>
      </c>
      <c r="BP2327" s="10">
        <f t="shared" si="3578"/>
        <v>0.19285714285714287</v>
      </c>
      <c r="BQ2327" s="7"/>
      <c r="BS2327" s="1"/>
      <c r="BT2327" s="15">
        <v>45199</v>
      </c>
      <c r="BU2327" s="9">
        <v>9479</v>
      </c>
      <c r="BV2327" s="9">
        <f t="shared" si="3589"/>
        <v>70</v>
      </c>
      <c r="BW2327" s="9">
        <v>724</v>
      </c>
      <c r="BX2327" s="9">
        <f t="shared" si="3590"/>
        <v>4</v>
      </c>
      <c r="BY2327" s="9">
        <v>29</v>
      </c>
      <c r="BZ2327" s="9">
        <f t="shared" si="3591"/>
        <v>3</v>
      </c>
      <c r="CA2327" s="9">
        <v>-1</v>
      </c>
      <c r="CB2327" s="9"/>
      <c r="CC2327" s="9">
        <v>450</v>
      </c>
      <c r="CD2327" s="9">
        <f t="shared" si="3579"/>
        <v>1350</v>
      </c>
      <c r="CE2327" s="10">
        <f t="shared" si="3580"/>
        <v>0.19285714285714287</v>
      </c>
      <c r="CF2327" s="7"/>
      <c r="CH2327" s="15">
        <v>45199</v>
      </c>
      <c r="CI2327" s="9">
        <v>9479</v>
      </c>
      <c r="CJ2327" s="9">
        <f t="shared" si="3592"/>
        <v>70</v>
      </c>
      <c r="CK2327" s="9">
        <v>724</v>
      </c>
      <c r="CL2327" s="9">
        <f t="shared" si="3593"/>
        <v>4</v>
      </c>
      <c r="CM2327" s="9">
        <v>29</v>
      </c>
      <c r="CN2327" s="9">
        <f t="shared" si="3594"/>
        <v>3</v>
      </c>
      <c r="CO2327" s="9">
        <v>-1</v>
      </c>
      <c r="CP2327" s="9"/>
      <c r="CQ2327" s="9">
        <v>450</v>
      </c>
      <c r="CR2327" s="9">
        <f t="shared" si="3581"/>
        <v>1350</v>
      </c>
      <c r="CS2327" s="10">
        <f t="shared" si="3582"/>
        <v>0.19285714285714287</v>
      </c>
      <c r="CT2327" s="7"/>
    </row>
    <row r="2328" spans="44:98" ht="15" customHeight="1">
      <c r="AR2328" s="15"/>
      <c r="AS2328" s="9"/>
      <c r="AT2328" s="9" t="str">
        <f t="shared" si="3583"/>
        <v/>
      </c>
      <c r="AU2328" s="9"/>
      <c r="AV2328" s="9" t="str">
        <f t="shared" si="3584"/>
        <v/>
      </c>
      <c r="AW2328" s="9"/>
      <c r="AX2328" s="9" t="str">
        <f t="shared" si="3585"/>
        <v/>
      </c>
      <c r="AY2328" s="9"/>
      <c r="AZ2328" s="62"/>
      <c r="BA2328" s="9"/>
      <c r="BB2328" s="9" t="str">
        <f t="shared" si="3575"/>
        <v/>
      </c>
      <c r="BC2328" s="10" t="str">
        <f t="shared" si="3576"/>
        <v/>
      </c>
      <c r="BD2328" s="7">
        <f>(AW2327+AY2327)*BA2327</f>
        <v>12600</v>
      </c>
      <c r="BF2328" s="15"/>
      <c r="BG2328" s="9"/>
      <c r="BH2328" s="9" t="str">
        <f t="shared" si="3586"/>
        <v/>
      </c>
      <c r="BI2328" s="73"/>
      <c r="BJ2328" s="9" t="str">
        <f t="shared" si="3587"/>
        <v/>
      </c>
      <c r="BK2328" s="9"/>
      <c r="BL2328" s="9" t="str">
        <f t="shared" si="3588"/>
        <v/>
      </c>
      <c r="BM2328" s="9"/>
      <c r="BN2328" s="9"/>
      <c r="BO2328" s="9" t="str">
        <f t="shared" si="3577"/>
        <v/>
      </c>
      <c r="BP2328" s="10" t="str">
        <f t="shared" si="3578"/>
        <v/>
      </c>
      <c r="BQ2328" s="7">
        <f>(BK2327+BM2327)*BN2327</f>
        <v>12600</v>
      </c>
      <c r="BS2328" s="1"/>
      <c r="BT2328" s="15"/>
      <c r="BU2328" s="9"/>
      <c r="BV2328" s="9" t="str">
        <f t="shared" si="3589"/>
        <v/>
      </c>
      <c r="BW2328" s="9"/>
      <c r="BX2328" s="9" t="str">
        <f t="shared" si="3590"/>
        <v/>
      </c>
      <c r="BY2328" s="9"/>
      <c r="BZ2328" s="9" t="str">
        <f t="shared" si="3591"/>
        <v/>
      </c>
      <c r="CA2328" s="9"/>
      <c r="CB2328" s="9"/>
      <c r="CC2328" s="9"/>
      <c r="CD2328" s="9" t="str">
        <f t="shared" si="3579"/>
        <v/>
      </c>
      <c r="CE2328" s="10" t="str">
        <f t="shared" si="3580"/>
        <v/>
      </c>
      <c r="CF2328" s="7">
        <f>(BY2327+CA2327)*CC2327</f>
        <v>12600</v>
      </c>
      <c r="CH2328" s="15"/>
      <c r="CI2328" s="9"/>
      <c r="CJ2328" s="9" t="str">
        <f t="shared" si="3592"/>
        <v/>
      </c>
      <c r="CK2328" s="9"/>
      <c r="CL2328" s="9" t="str">
        <f t="shared" si="3593"/>
        <v/>
      </c>
      <c r="CM2328" s="9"/>
      <c r="CN2328" s="9" t="str">
        <f t="shared" si="3594"/>
        <v/>
      </c>
      <c r="CO2328" s="9"/>
      <c r="CP2328" s="9"/>
      <c r="CQ2328" s="9"/>
      <c r="CR2328" s="9" t="str">
        <f t="shared" si="3581"/>
        <v/>
      </c>
      <c r="CS2328" s="10" t="str">
        <f t="shared" si="3582"/>
        <v/>
      </c>
      <c r="CT2328" s="7">
        <f>(CM2327+CO2327)*CQ2327</f>
        <v>12600</v>
      </c>
    </row>
    <row r="2329" spans="44:98" ht="15" customHeight="1">
      <c r="AR2329" s="89"/>
      <c r="AS2329" s="9"/>
      <c r="AT2329" s="9" t="str">
        <f t="shared" si="3583"/>
        <v/>
      </c>
      <c r="AU2329" s="9"/>
      <c r="AV2329" s="9" t="str">
        <f t="shared" si="3584"/>
        <v/>
      </c>
      <c r="AW2329" s="9"/>
      <c r="AX2329" s="9" t="str">
        <f t="shared" si="3585"/>
        <v/>
      </c>
      <c r="AY2329" s="9"/>
      <c r="AZ2329" s="62"/>
      <c r="BA2329" s="9"/>
      <c r="BB2329" s="9" t="str">
        <f t="shared" si="3575"/>
        <v/>
      </c>
      <c r="BC2329" s="10" t="str">
        <f t="shared" si="3576"/>
        <v/>
      </c>
      <c r="BD2329" s="7"/>
      <c r="BF2329" s="89"/>
      <c r="BG2329" s="9"/>
      <c r="BH2329" s="9" t="str">
        <f t="shared" si="3586"/>
        <v/>
      </c>
      <c r="BI2329" s="73"/>
      <c r="BJ2329" s="9" t="str">
        <f t="shared" si="3587"/>
        <v/>
      </c>
      <c r="BK2329" s="9"/>
      <c r="BL2329" s="9" t="str">
        <f t="shared" si="3588"/>
        <v/>
      </c>
      <c r="BM2329" s="9"/>
      <c r="BN2329" s="9"/>
      <c r="BO2329" s="9" t="str">
        <f t="shared" si="3577"/>
        <v/>
      </c>
      <c r="BP2329" s="10" t="str">
        <f t="shared" si="3578"/>
        <v/>
      </c>
      <c r="BQ2329" s="7"/>
      <c r="BS2329" s="1"/>
      <c r="BT2329" s="89"/>
      <c r="BU2329" s="9"/>
      <c r="BV2329" s="9" t="str">
        <f t="shared" si="3589"/>
        <v/>
      </c>
      <c r="BW2329" s="9"/>
      <c r="BX2329" s="9" t="str">
        <f t="shared" si="3590"/>
        <v/>
      </c>
      <c r="BY2329" s="9"/>
      <c r="BZ2329" s="9" t="str">
        <f t="shared" si="3591"/>
        <v/>
      </c>
      <c r="CA2329" s="9"/>
      <c r="CB2329" s="9"/>
      <c r="CC2329" s="9"/>
      <c r="CD2329" s="9" t="str">
        <f t="shared" si="3579"/>
        <v/>
      </c>
      <c r="CE2329" s="10" t="str">
        <f t="shared" si="3580"/>
        <v/>
      </c>
      <c r="CF2329" s="7"/>
      <c r="CH2329" s="89"/>
      <c r="CI2329" s="9"/>
      <c r="CJ2329" s="9" t="str">
        <f t="shared" si="3592"/>
        <v/>
      </c>
      <c r="CK2329" s="9"/>
      <c r="CL2329" s="9" t="str">
        <f t="shared" si="3593"/>
        <v/>
      </c>
      <c r="CM2329" s="9"/>
      <c r="CN2329" s="9" t="str">
        <f t="shared" si="3594"/>
        <v/>
      </c>
      <c r="CO2329" s="9"/>
      <c r="CP2329" s="9"/>
      <c r="CQ2329" s="9"/>
      <c r="CR2329" s="9" t="str">
        <f t="shared" si="3581"/>
        <v/>
      </c>
      <c r="CS2329" s="10" t="str">
        <f t="shared" si="3582"/>
        <v/>
      </c>
      <c r="CT2329" s="7"/>
    </row>
    <row r="2330" spans="44:98" ht="15" customHeight="1">
      <c r="AR2330" s="15"/>
      <c r="AS2330" s="9"/>
      <c r="AT2330" s="9" t="str">
        <f t="shared" si="3583"/>
        <v/>
      </c>
      <c r="AU2330" s="9"/>
      <c r="AV2330" s="9" t="str">
        <f t="shared" si="3584"/>
        <v/>
      </c>
      <c r="AW2330" s="9"/>
      <c r="AX2330" s="9" t="str">
        <f t="shared" si="3585"/>
        <v/>
      </c>
      <c r="AY2330" s="9"/>
      <c r="AZ2330" s="62"/>
      <c r="BA2330" s="9"/>
      <c r="BB2330" s="9" t="str">
        <f t="shared" si="3575"/>
        <v/>
      </c>
      <c r="BC2330" s="10" t="str">
        <f t="shared" si="3576"/>
        <v/>
      </c>
      <c r="BD2330" s="7"/>
      <c r="BF2330" s="15"/>
      <c r="BG2330" s="9"/>
      <c r="BH2330" s="9" t="str">
        <f t="shared" si="3586"/>
        <v/>
      </c>
      <c r="BI2330" s="73"/>
      <c r="BJ2330" s="9" t="str">
        <f t="shared" si="3587"/>
        <v/>
      </c>
      <c r="BK2330" s="9"/>
      <c r="BL2330" s="9" t="str">
        <f t="shared" si="3588"/>
        <v/>
      </c>
      <c r="BM2330" s="9"/>
      <c r="BN2330" s="9"/>
      <c r="BO2330" s="9" t="str">
        <f t="shared" si="3577"/>
        <v/>
      </c>
      <c r="BP2330" s="10" t="str">
        <f t="shared" si="3578"/>
        <v/>
      </c>
      <c r="BQ2330" s="7"/>
      <c r="BS2330" s="1"/>
      <c r="BT2330" s="15"/>
      <c r="BU2330" s="9"/>
      <c r="BV2330" s="9" t="str">
        <f t="shared" si="3589"/>
        <v/>
      </c>
      <c r="BW2330" s="9"/>
      <c r="BX2330" s="9" t="str">
        <f t="shared" si="3590"/>
        <v/>
      </c>
      <c r="BY2330" s="9"/>
      <c r="BZ2330" s="9" t="str">
        <f t="shared" si="3591"/>
        <v/>
      </c>
      <c r="CA2330" s="9"/>
      <c r="CB2330" s="9"/>
      <c r="CC2330" s="9"/>
      <c r="CD2330" s="9" t="str">
        <f t="shared" si="3579"/>
        <v/>
      </c>
      <c r="CE2330" s="10" t="str">
        <f t="shared" si="3580"/>
        <v/>
      </c>
      <c r="CF2330" s="7"/>
      <c r="CH2330" s="15"/>
      <c r="CI2330" s="9"/>
      <c r="CJ2330" s="9" t="str">
        <f t="shared" si="3592"/>
        <v/>
      </c>
      <c r="CK2330" s="9"/>
      <c r="CL2330" s="9" t="str">
        <f t="shared" si="3593"/>
        <v/>
      </c>
      <c r="CM2330" s="9"/>
      <c r="CN2330" s="9" t="str">
        <f t="shared" si="3594"/>
        <v/>
      </c>
      <c r="CO2330" s="9"/>
      <c r="CP2330" s="9"/>
      <c r="CQ2330" s="9"/>
      <c r="CR2330" s="9" t="str">
        <f t="shared" si="3581"/>
        <v/>
      </c>
      <c r="CS2330" s="10" t="str">
        <f t="shared" si="3582"/>
        <v/>
      </c>
      <c r="CT2330" s="7"/>
    </row>
    <row r="2331" spans="44:98" ht="15" customHeight="1">
      <c r="AR2331" s="15"/>
      <c r="AS2331" s="9"/>
      <c r="AT2331" s="9" t="str">
        <f t="shared" si="3583"/>
        <v/>
      </c>
      <c r="AU2331" s="9"/>
      <c r="AV2331" s="9" t="str">
        <f t="shared" si="3584"/>
        <v/>
      </c>
      <c r="AW2331" s="9"/>
      <c r="AX2331" s="9" t="str">
        <f t="shared" si="3585"/>
        <v/>
      </c>
      <c r="AY2331" s="9"/>
      <c r="AZ2331" s="62"/>
      <c r="BA2331" s="9"/>
      <c r="BB2331" s="9" t="str">
        <f t="shared" si="3575"/>
        <v/>
      </c>
      <c r="BC2331" s="10" t="str">
        <f t="shared" si="3576"/>
        <v/>
      </c>
      <c r="BD2331" s="7"/>
      <c r="BF2331" s="15"/>
      <c r="BG2331" s="9"/>
      <c r="BH2331" s="9" t="str">
        <f t="shared" si="3586"/>
        <v/>
      </c>
      <c r="BI2331" s="73"/>
      <c r="BJ2331" s="9" t="str">
        <f t="shared" si="3587"/>
        <v/>
      </c>
      <c r="BK2331" s="9"/>
      <c r="BL2331" s="9" t="str">
        <f t="shared" si="3588"/>
        <v/>
      </c>
      <c r="BM2331" s="9"/>
      <c r="BN2331" s="9"/>
      <c r="BO2331" s="9" t="str">
        <f t="shared" si="3577"/>
        <v/>
      </c>
      <c r="BP2331" s="10" t="str">
        <f t="shared" si="3578"/>
        <v/>
      </c>
      <c r="BQ2331" s="7"/>
      <c r="BS2331" s="1"/>
      <c r="BT2331" s="15"/>
      <c r="BU2331" s="9"/>
      <c r="BV2331" s="9" t="str">
        <f t="shared" si="3589"/>
        <v/>
      </c>
      <c r="BW2331" s="9"/>
      <c r="BX2331" s="9" t="str">
        <f t="shared" si="3590"/>
        <v/>
      </c>
      <c r="BY2331" s="9"/>
      <c r="BZ2331" s="9" t="str">
        <f t="shared" si="3591"/>
        <v/>
      </c>
      <c r="CA2331" s="9"/>
      <c r="CB2331" s="9"/>
      <c r="CC2331" s="9"/>
      <c r="CD2331" s="9" t="str">
        <f t="shared" si="3579"/>
        <v/>
      </c>
      <c r="CE2331" s="10" t="str">
        <f t="shared" si="3580"/>
        <v/>
      </c>
      <c r="CF2331" s="7"/>
      <c r="CH2331" s="15"/>
      <c r="CI2331" s="9"/>
      <c r="CJ2331" s="9" t="str">
        <f t="shared" si="3592"/>
        <v/>
      </c>
      <c r="CK2331" s="9"/>
      <c r="CL2331" s="9" t="str">
        <f t="shared" si="3593"/>
        <v/>
      </c>
      <c r="CM2331" s="9"/>
      <c r="CN2331" s="9" t="str">
        <f t="shared" si="3594"/>
        <v/>
      </c>
      <c r="CO2331" s="9"/>
      <c r="CP2331" s="9"/>
      <c r="CQ2331" s="9"/>
      <c r="CR2331" s="9" t="str">
        <f t="shared" si="3581"/>
        <v/>
      </c>
      <c r="CS2331" s="10" t="str">
        <f t="shared" si="3582"/>
        <v/>
      </c>
      <c r="CT2331" s="7"/>
    </row>
    <row r="2332" spans="44:98" ht="15" customHeight="1">
      <c r="AR2332" s="15"/>
      <c r="AS2332" s="9"/>
      <c r="AT2332" s="9" t="str">
        <f t="shared" si="3583"/>
        <v/>
      </c>
      <c r="AU2332" s="9"/>
      <c r="AV2332" s="9" t="str">
        <f t="shared" si="3584"/>
        <v/>
      </c>
      <c r="AW2332" s="9"/>
      <c r="AX2332" s="9" t="str">
        <f t="shared" si="3585"/>
        <v/>
      </c>
      <c r="AY2332" s="9"/>
      <c r="AZ2332" s="62"/>
      <c r="BA2332" s="9"/>
      <c r="BB2332" s="9" t="str">
        <f t="shared" si="3575"/>
        <v/>
      </c>
      <c r="BC2332" s="10" t="str">
        <f t="shared" si="3576"/>
        <v/>
      </c>
      <c r="BD2332" s="7"/>
      <c r="BF2332" s="15"/>
      <c r="BG2332" s="9"/>
      <c r="BH2332" s="9" t="str">
        <f t="shared" si="3586"/>
        <v/>
      </c>
      <c r="BI2332" s="73"/>
      <c r="BJ2332" s="9" t="str">
        <f t="shared" si="3587"/>
        <v/>
      </c>
      <c r="BK2332" s="9"/>
      <c r="BL2332" s="9" t="str">
        <f t="shared" si="3588"/>
        <v/>
      </c>
      <c r="BM2332" s="9"/>
      <c r="BN2332" s="9"/>
      <c r="BO2332" s="9" t="str">
        <f t="shared" si="3577"/>
        <v/>
      </c>
      <c r="BP2332" s="10" t="str">
        <f t="shared" si="3578"/>
        <v/>
      </c>
      <c r="BQ2332" s="7"/>
      <c r="BS2332" s="1"/>
      <c r="BT2332" s="15"/>
      <c r="BU2332" s="9"/>
      <c r="BV2332" s="9" t="str">
        <f t="shared" si="3589"/>
        <v/>
      </c>
      <c r="BW2332" s="9"/>
      <c r="BX2332" s="9" t="str">
        <f t="shared" si="3590"/>
        <v/>
      </c>
      <c r="BY2332" s="9"/>
      <c r="BZ2332" s="9" t="str">
        <f t="shared" si="3591"/>
        <v/>
      </c>
      <c r="CA2332" s="9"/>
      <c r="CB2332" s="9"/>
      <c r="CC2332" s="9"/>
      <c r="CD2332" s="9" t="str">
        <f t="shared" si="3579"/>
        <v/>
      </c>
      <c r="CE2332" s="10" t="str">
        <f t="shared" si="3580"/>
        <v/>
      </c>
      <c r="CF2332" s="7"/>
      <c r="CH2332" s="15"/>
      <c r="CI2332" s="9"/>
      <c r="CJ2332" s="9" t="str">
        <f t="shared" si="3592"/>
        <v/>
      </c>
      <c r="CK2332" s="9"/>
      <c r="CL2332" s="9" t="str">
        <f t="shared" si="3593"/>
        <v/>
      </c>
      <c r="CM2332" s="9"/>
      <c r="CN2332" s="9" t="str">
        <f t="shared" si="3594"/>
        <v/>
      </c>
      <c r="CO2332" s="9"/>
      <c r="CP2332" s="9"/>
      <c r="CQ2332" s="9"/>
      <c r="CR2332" s="9" t="str">
        <f t="shared" si="3581"/>
        <v/>
      </c>
      <c r="CS2332" s="10" t="str">
        <f t="shared" si="3582"/>
        <v/>
      </c>
      <c r="CT2332" s="7"/>
    </row>
    <row r="2333" spans="44:98" ht="15" customHeight="1">
      <c r="AR2333" s="15"/>
      <c r="AS2333" s="9"/>
      <c r="AT2333" s="9" t="str">
        <f t="shared" si="3583"/>
        <v/>
      </c>
      <c r="AU2333" s="9"/>
      <c r="AV2333" s="9" t="str">
        <f t="shared" si="3584"/>
        <v/>
      </c>
      <c r="AW2333" s="9"/>
      <c r="AX2333" s="9" t="str">
        <f t="shared" si="3585"/>
        <v/>
      </c>
      <c r="AY2333" s="9"/>
      <c r="AZ2333" s="62"/>
      <c r="BA2333" s="9"/>
      <c r="BB2333" s="9" t="str">
        <f t="shared" si="3575"/>
        <v/>
      </c>
      <c r="BC2333" s="10" t="str">
        <f t="shared" si="3576"/>
        <v/>
      </c>
      <c r="BD2333" s="7"/>
      <c r="BF2333" s="15"/>
      <c r="BG2333" s="9"/>
      <c r="BH2333" s="9" t="str">
        <f t="shared" si="3586"/>
        <v/>
      </c>
      <c r="BI2333" s="73"/>
      <c r="BJ2333" s="9" t="str">
        <f t="shared" si="3587"/>
        <v/>
      </c>
      <c r="BK2333" s="9"/>
      <c r="BL2333" s="9" t="str">
        <f t="shared" si="3588"/>
        <v/>
      </c>
      <c r="BM2333" s="9"/>
      <c r="BN2333" s="9"/>
      <c r="BO2333" s="9" t="str">
        <f t="shared" si="3577"/>
        <v/>
      </c>
      <c r="BP2333" s="10" t="str">
        <f t="shared" si="3578"/>
        <v/>
      </c>
      <c r="BQ2333" s="7"/>
      <c r="BS2333" s="1"/>
      <c r="BT2333" s="15"/>
      <c r="BU2333" s="9"/>
      <c r="BV2333" s="9" t="str">
        <f t="shared" si="3589"/>
        <v/>
      </c>
      <c r="BW2333" s="9"/>
      <c r="BX2333" s="9" t="str">
        <f t="shared" si="3590"/>
        <v/>
      </c>
      <c r="BY2333" s="9"/>
      <c r="BZ2333" s="9" t="str">
        <f t="shared" si="3591"/>
        <v/>
      </c>
      <c r="CA2333" s="9"/>
      <c r="CB2333" s="9"/>
      <c r="CC2333" s="9"/>
      <c r="CD2333" s="9" t="str">
        <f t="shared" si="3579"/>
        <v/>
      </c>
      <c r="CE2333" s="10" t="str">
        <f t="shared" si="3580"/>
        <v/>
      </c>
      <c r="CF2333" s="7"/>
      <c r="CH2333" s="15"/>
      <c r="CI2333" s="9"/>
      <c r="CJ2333" s="9" t="str">
        <f t="shared" si="3592"/>
        <v/>
      </c>
      <c r="CK2333" s="9"/>
      <c r="CL2333" s="9" t="str">
        <f t="shared" si="3593"/>
        <v/>
      </c>
      <c r="CM2333" s="9"/>
      <c r="CN2333" s="9" t="str">
        <f t="shared" si="3594"/>
        <v/>
      </c>
      <c r="CO2333" s="9"/>
      <c r="CP2333" s="9"/>
      <c r="CQ2333" s="9"/>
      <c r="CR2333" s="9" t="str">
        <f t="shared" si="3581"/>
        <v/>
      </c>
      <c r="CS2333" s="10" t="str">
        <f t="shared" si="3582"/>
        <v/>
      </c>
      <c r="CT2333" s="7"/>
    </row>
    <row r="2334" spans="44:98" ht="15" customHeight="1">
      <c r="AR2334" s="15"/>
      <c r="AS2334" s="9"/>
      <c r="AT2334" s="9" t="str">
        <f t="shared" si="3583"/>
        <v/>
      </c>
      <c r="AU2334" s="9"/>
      <c r="AV2334" s="9" t="str">
        <f t="shared" si="3584"/>
        <v/>
      </c>
      <c r="AW2334" s="9"/>
      <c r="AX2334" s="9" t="str">
        <f t="shared" si="3585"/>
        <v/>
      </c>
      <c r="AY2334" s="9"/>
      <c r="AZ2334" s="62"/>
      <c r="BA2334" s="9"/>
      <c r="BB2334" s="9" t="str">
        <f t="shared" si="3575"/>
        <v/>
      </c>
      <c r="BC2334" s="10" t="str">
        <f t="shared" si="3576"/>
        <v/>
      </c>
      <c r="BD2334" s="7"/>
      <c r="BF2334" s="15"/>
      <c r="BG2334" s="9"/>
      <c r="BH2334" s="9" t="str">
        <f t="shared" si="3586"/>
        <v/>
      </c>
      <c r="BI2334" s="73"/>
      <c r="BJ2334" s="9" t="str">
        <f t="shared" si="3587"/>
        <v/>
      </c>
      <c r="BK2334" s="9"/>
      <c r="BL2334" s="9" t="str">
        <f t="shared" si="3588"/>
        <v/>
      </c>
      <c r="BM2334" s="9"/>
      <c r="BN2334" s="9"/>
      <c r="BO2334" s="9" t="str">
        <f t="shared" si="3577"/>
        <v/>
      </c>
      <c r="BP2334" s="10" t="str">
        <f t="shared" si="3578"/>
        <v/>
      </c>
      <c r="BQ2334" s="7"/>
      <c r="BS2334" s="1"/>
      <c r="BT2334" s="15"/>
      <c r="BU2334" s="9"/>
      <c r="BV2334" s="9" t="str">
        <f t="shared" si="3589"/>
        <v/>
      </c>
      <c r="BW2334" s="9"/>
      <c r="BX2334" s="9" t="str">
        <f t="shared" si="3590"/>
        <v/>
      </c>
      <c r="BY2334" s="9"/>
      <c r="BZ2334" s="9" t="str">
        <f t="shared" si="3591"/>
        <v/>
      </c>
      <c r="CA2334" s="9"/>
      <c r="CB2334" s="9"/>
      <c r="CC2334" s="9"/>
      <c r="CD2334" s="9" t="str">
        <f t="shared" si="3579"/>
        <v/>
      </c>
      <c r="CE2334" s="10" t="str">
        <f t="shared" si="3580"/>
        <v/>
      </c>
      <c r="CF2334" s="7"/>
      <c r="CH2334" s="15"/>
      <c r="CI2334" s="9"/>
      <c r="CJ2334" s="9" t="str">
        <f t="shared" si="3592"/>
        <v/>
      </c>
      <c r="CK2334" s="9"/>
      <c r="CL2334" s="9" t="str">
        <f t="shared" si="3593"/>
        <v/>
      </c>
      <c r="CM2334" s="9"/>
      <c r="CN2334" s="9" t="str">
        <f t="shared" si="3594"/>
        <v/>
      </c>
      <c r="CO2334" s="9"/>
      <c r="CP2334" s="9"/>
      <c r="CQ2334" s="9"/>
      <c r="CR2334" s="9" t="str">
        <f t="shared" si="3581"/>
        <v/>
      </c>
      <c r="CS2334" s="10" t="str">
        <f t="shared" si="3582"/>
        <v/>
      </c>
      <c r="CT2334" s="7"/>
    </row>
    <row r="2335" spans="44:98" ht="15" customHeight="1">
      <c r="AR2335" s="15"/>
      <c r="AS2335" s="9"/>
      <c r="AT2335" s="9" t="str">
        <f t="shared" si="3583"/>
        <v/>
      </c>
      <c r="AU2335" s="9"/>
      <c r="AV2335" s="9" t="str">
        <f t="shared" si="3584"/>
        <v/>
      </c>
      <c r="AW2335" s="9"/>
      <c r="AX2335" s="9" t="str">
        <f t="shared" si="3585"/>
        <v/>
      </c>
      <c r="AY2335" s="9"/>
      <c r="AZ2335" s="62"/>
      <c r="BA2335" s="9"/>
      <c r="BB2335" s="9" t="str">
        <f t="shared" si="3575"/>
        <v/>
      </c>
      <c r="BC2335" s="10" t="str">
        <f t="shared" si="3576"/>
        <v/>
      </c>
      <c r="BD2335" s="7"/>
      <c r="BF2335" s="15"/>
      <c r="BG2335" s="9"/>
      <c r="BH2335" s="9" t="str">
        <f t="shared" si="3586"/>
        <v/>
      </c>
      <c r="BI2335" s="73"/>
      <c r="BJ2335" s="9" t="str">
        <f t="shared" si="3587"/>
        <v/>
      </c>
      <c r="BK2335" s="9"/>
      <c r="BL2335" s="9" t="str">
        <f t="shared" si="3588"/>
        <v/>
      </c>
      <c r="BM2335" s="9"/>
      <c r="BN2335" s="9"/>
      <c r="BO2335" s="9" t="str">
        <f t="shared" si="3577"/>
        <v/>
      </c>
      <c r="BP2335" s="10" t="str">
        <f t="shared" si="3578"/>
        <v/>
      </c>
      <c r="BQ2335" s="7"/>
      <c r="BS2335" s="1"/>
      <c r="BT2335" s="15"/>
      <c r="BU2335" s="9"/>
      <c r="BV2335" s="9" t="str">
        <f t="shared" si="3589"/>
        <v/>
      </c>
      <c r="BW2335" s="9"/>
      <c r="BX2335" s="9" t="str">
        <f t="shared" si="3590"/>
        <v/>
      </c>
      <c r="BY2335" s="9"/>
      <c r="BZ2335" s="9" t="str">
        <f t="shared" si="3591"/>
        <v/>
      </c>
      <c r="CA2335" s="9"/>
      <c r="CB2335" s="9"/>
      <c r="CC2335" s="9"/>
      <c r="CD2335" s="9" t="str">
        <f t="shared" si="3579"/>
        <v/>
      </c>
      <c r="CE2335" s="10" t="str">
        <f t="shared" si="3580"/>
        <v/>
      </c>
      <c r="CF2335" s="7"/>
      <c r="CH2335" s="15"/>
      <c r="CI2335" s="9"/>
      <c r="CJ2335" s="9" t="str">
        <f t="shared" si="3592"/>
        <v/>
      </c>
      <c r="CK2335" s="9"/>
      <c r="CL2335" s="9" t="str">
        <f t="shared" si="3593"/>
        <v/>
      </c>
      <c r="CM2335" s="9"/>
      <c r="CN2335" s="9" t="str">
        <f t="shared" si="3594"/>
        <v/>
      </c>
      <c r="CO2335" s="9"/>
      <c r="CP2335" s="9"/>
      <c r="CQ2335" s="9"/>
      <c r="CR2335" s="9" t="str">
        <f t="shared" si="3581"/>
        <v/>
      </c>
      <c r="CS2335" s="10" t="str">
        <f t="shared" si="3582"/>
        <v/>
      </c>
      <c r="CT2335" s="7"/>
    </row>
    <row r="2336" spans="44:98" ht="15" customHeight="1">
      <c r="AR2336" s="15"/>
      <c r="AS2336" s="9"/>
      <c r="AT2336" s="9" t="str">
        <f t="shared" si="3583"/>
        <v/>
      </c>
      <c r="AU2336" s="9"/>
      <c r="AV2336" s="9" t="str">
        <f t="shared" si="3584"/>
        <v/>
      </c>
      <c r="AW2336" s="9"/>
      <c r="AX2336" s="9" t="str">
        <f t="shared" si="3585"/>
        <v/>
      </c>
      <c r="AY2336" s="9"/>
      <c r="AZ2336" s="62"/>
      <c r="BA2336" s="9"/>
      <c r="BB2336" s="9" t="str">
        <f t="shared" si="3575"/>
        <v/>
      </c>
      <c r="BC2336" s="10" t="str">
        <f t="shared" si="3576"/>
        <v/>
      </c>
      <c r="BD2336" s="7"/>
      <c r="BF2336" s="15"/>
      <c r="BG2336" s="9"/>
      <c r="BH2336" s="9" t="str">
        <f t="shared" si="3586"/>
        <v/>
      </c>
      <c r="BI2336" s="73"/>
      <c r="BJ2336" s="9" t="str">
        <f t="shared" si="3587"/>
        <v/>
      </c>
      <c r="BK2336" s="9"/>
      <c r="BL2336" s="9" t="str">
        <f t="shared" si="3588"/>
        <v/>
      </c>
      <c r="BM2336" s="9"/>
      <c r="BN2336" s="9"/>
      <c r="BO2336" s="9" t="str">
        <f t="shared" si="3577"/>
        <v/>
      </c>
      <c r="BP2336" s="10" t="str">
        <f t="shared" si="3578"/>
        <v/>
      </c>
      <c r="BQ2336" s="7"/>
      <c r="BS2336" s="1"/>
      <c r="BT2336" s="15"/>
      <c r="BU2336" s="9"/>
      <c r="BV2336" s="9" t="str">
        <f t="shared" si="3589"/>
        <v/>
      </c>
      <c r="BW2336" s="9"/>
      <c r="BX2336" s="9" t="str">
        <f t="shared" si="3590"/>
        <v/>
      </c>
      <c r="BY2336" s="9"/>
      <c r="BZ2336" s="9" t="str">
        <f t="shared" si="3591"/>
        <v/>
      </c>
      <c r="CA2336" s="9"/>
      <c r="CB2336" s="9"/>
      <c r="CC2336" s="9"/>
      <c r="CD2336" s="9" t="str">
        <f t="shared" si="3579"/>
        <v/>
      </c>
      <c r="CE2336" s="10" t="str">
        <f t="shared" si="3580"/>
        <v/>
      </c>
      <c r="CF2336" s="7"/>
      <c r="CH2336" s="15"/>
      <c r="CI2336" s="9"/>
      <c r="CJ2336" s="9" t="str">
        <f t="shared" si="3592"/>
        <v/>
      </c>
      <c r="CK2336" s="9"/>
      <c r="CL2336" s="9" t="str">
        <f t="shared" si="3593"/>
        <v/>
      </c>
      <c r="CM2336" s="9"/>
      <c r="CN2336" s="9" t="str">
        <f t="shared" si="3594"/>
        <v/>
      </c>
      <c r="CO2336" s="9"/>
      <c r="CP2336" s="9"/>
      <c r="CQ2336" s="9"/>
      <c r="CR2336" s="9" t="str">
        <f t="shared" si="3581"/>
        <v/>
      </c>
      <c r="CS2336" s="10" t="str">
        <f t="shared" si="3582"/>
        <v/>
      </c>
      <c r="CT2336" s="7"/>
    </row>
    <row r="2337" spans="44:98" ht="15" customHeight="1">
      <c r="AR2337" s="15"/>
      <c r="AS2337" s="9"/>
      <c r="AT2337" s="9" t="str">
        <f t="shared" si="3583"/>
        <v/>
      </c>
      <c r="AU2337" s="9"/>
      <c r="AV2337" s="9" t="str">
        <f t="shared" si="3584"/>
        <v/>
      </c>
      <c r="AW2337" s="9"/>
      <c r="AX2337" s="9" t="str">
        <f t="shared" si="3585"/>
        <v/>
      </c>
      <c r="AY2337" s="9"/>
      <c r="AZ2337" s="62"/>
      <c r="BA2337" s="9"/>
      <c r="BB2337" s="9" t="str">
        <f t="shared" si="3575"/>
        <v/>
      </c>
      <c r="BC2337" s="10" t="str">
        <f t="shared" si="3576"/>
        <v/>
      </c>
      <c r="BD2337" s="7"/>
      <c r="BF2337" s="15"/>
      <c r="BG2337" s="9"/>
      <c r="BH2337" s="9" t="str">
        <f t="shared" si="3586"/>
        <v/>
      </c>
      <c r="BI2337" s="73"/>
      <c r="BJ2337" s="9" t="str">
        <f t="shared" si="3587"/>
        <v/>
      </c>
      <c r="BK2337" s="9"/>
      <c r="BL2337" s="9" t="str">
        <f t="shared" si="3588"/>
        <v/>
      </c>
      <c r="BM2337" s="9"/>
      <c r="BN2337" s="9"/>
      <c r="BO2337" s="9" t="str">
        <f t="shared" si="3577"/>
        <v/>
      </c>
      <c r="BP2337" s="10" t="str">
        <f t="shared" si="3578"/>
        <v/>
      </c>
      <c r="BQ2337" s="7"/>
      <c r="BS2337" s="1"/>
      <c r="BT2337" s="15"/>
      <c r="BU2337" s="9"/>
      <c r="BV2337" s="9" t="str">
        <f t="shared" si="3589"/>
        <v/>
      </c>
      <c r="BW2337" s="9"/>
      <c r="BX2337" s="9" t="str">
        <f t="shared" si="3590"/>
        <v/>
      </c>
      <c r="BY2337" s="9"/>
      <c r="BZ2337" s="9" t="str">
        <f t="shared" si="3591"/>
        <v/>
      </c>
      <c r="CA2337" s="9"/>
      <c r="CB2337" s="9"/>
      <c r="CC2337" s="9"/>
      <c r="CD2337" s="9" t="str">
        <f t="shared" si="3579"/>
        <v/>
      </c>
      <c r="CE2337" s="10" t="str">
        <f t="shared" si="3580"/>
        <v/>
      </c>
      <c r="CF2337" s="7"/>
      <c r="CH2337" s="15"/>
      <c r="CI2337" s="9"/>
      <c r="CJ2337" s="9" t="str">
        <f t="shared" si="3592"/>
        <v/>
      </c>
      <c r="CK2337" s="9"/>
      <c r="CL2337" s="9" t="str">
        <f t="shared" si="3593"/>
        <v/>
      </c>
      <c r="CM2337" s="9"/>
      <c r="CN2337" s="9" t="str">
        <f t="shared" si="3594"/>
        <v/>
      </c>
      <c r="CO2337" s="9"/>
      <c r="CP2337" s="9"/>
      <c r="CQ2337" s="9"/>
      <c r="CR2337" s="9" t="str">
        <f t="shared" si="3581"/>
        <v/>
      </c>
      <c r="CS2337" s="10" t="str">
        <f t="shared" si="3582"/>
        <v/>
      </c>
      <c r="CT2337" s="7"/>
    </row>
    <row r="2338" spans="44:98" ht="15" customHeight="1">
      <c r="AR2338" s="15"/>
      <c r="AS2338" s="9"/>
      <c r="AT2338" s="9" t="str">
        <f t="shared" si="3583"/>
        <v/>
      </c>
      <c r="AU2338" s="9"/>
      <c r="AV2338" s="9" t="str">
        <f t="shared" si="3584"/>
        <v/>
      </c>
      <c r="AW2338" s="9"/>
      <c r="AX2338" s="9" t="str">
        <f t="shared" si="3585"/>
        <v/>
      </c>
      <c r="AY2338" s="9"/>
      <c r="AZ2338" s="62"/>
      <c r="BA2338" s="9"/>
      <c r="BB2338" s="9" t="str">
        <f t="shared" si="3575"/>
        <v/>
      </c>
      <c r="BC2338" s="10" t="str">
        <f t="shared" si="3576"/>
        <v/>
      </c>
      <c r="BD2338" s="7"/>
      <c r="BF2338" s="15"/>
      <c r="BG2338" s="9"/>
      <c r="BH2338" s="9" t="str">
        <f t="shared" si="3586"/>
        <v/>
      </c>
      <c r="BI2338" s="73"/>
      <c r="BJ2338" s="9" t="str">
        <f t="shared" si="3587"/>
        <v/>
      </c>
      <c r="BK2338" s="9"/>
      <c r="BL2338" s="9" t="str">
        <f t="shared" si="3588"/>
        <v/>
      </c>
      <c r="BM2338" s="9"/>
      <c r="BN2338" s="9"/>
      <c r="BO2338" s="9" t="str">
        <f t="shared" si="3577"/>
        <v/>
      </c>
      <c r="BP2338" s="10" t="str">
        <f t="shared" si="3578"/>
        <v/>
      </c>
      <c r="BQ2338" s="7"/>
      <c r="BS2338" s="1"/>
      <c r="BT2338" s="15"/>
      <c r="BU2338" s="9"/>
      <c r="BV2338" s="9" t="str">
        <f t="shared" si="3589"/>
        <v/>
      </c>
      <c r="BW2338" s="9"/>
      <c r="BX2338" s="9" t="str">
        <f t="shared" si="3590"/>
        <v/>
      </c>
      <c r="BY2338" s="9"/>
      <c r="BZ2338" s="9" t="str">
        <f t="shared" si="3591"/>
        <v/>
      </c>
      <c r="CA2338" s="9"/>
      <c r="CB2338" s="9"/>
      <c r="CC2338" s="9"/>
      <c r="CD2338" s="9" t="str">
        <f t="shared" si="3579"/>
        <v/>
      </c>
      <c r="CE2338" s="10" t="str">
        <f t="shared" si="3580"/>
        <v/>
      </c>
      <c r="CF2338" s="7"/>
      <c r="CH2338" s="15"/>
      <c r="CI2338" s="9"/>
      <c r="CJ2338" s="9" t="str">
        <f t="shared" si="3592"/>
        <v/>
      </c>
      <c r="CK2338" s="9"/>
      <c r="CL2338" s="9" t="str">
        <f t="shared" si="3593"/>
        <v/>
      </c>
      <c r="CM2338" s="9"/>
      <c r="CN2338" s="9" t="str">
        <f t="shared" si="3594"/>
        <v/>
      </c>
      <c r="CO2338" s="9"/>
      <c r="CP2338" s="9"/>
      <c r="CQ2338" s="9"/>
      <c r="CR2338" s="9" t="str">
        <f t="shared" si="3581"/>
        <v/>
      </c>
      <c r="CS2338" s="10" t="str">
        <f t="shared" si="3582"/>
        <v/>
      </c>
      <c r="CT2338" s="7"/>
    </row>
    <row r="2339" spans="44:98" ht="15" customHeight="1">
      <c r="AR2339" s="15"/>
      <c r="AS2339" s="9"/>
      <c r="AT2339" s="9" t="str">
        <f t="shared" si="3583"/>
        <v/>
      </c>
      <c r="AU2339" s="9"/>
      <c r="AV2339" s="9" t="str">
        <f t="shared" si="3584"/>
        <v/>
      </c>
      <c r="AW2339" s="9"/>
      <c r="AX2339" s="9" t="str">
        <f t="shared" si="3585"/>
        <v/>
      </c>
      <c r="AY2339" s="9"/>
      <c r="AZ2339" s="62"/>
      <c r="BA2339" s="9"/>
      <c r="BB2339" s="9" t="str">
        <f t="shared" si="3575"/>
        <v/>
      </c>
      <c r="BC2339" s="10" t="str">
        <f t="shared" si="3576"/>
        <v/>
      </c>
      <c r="BD2339" s="7"/>
      <c r="BF2339" s="15"/>
      <c r="BG2339" s="9"/>
      <c r="BH2339" s="9" t="str">
        <f t="shared" si="3586"/>
        <v/>
      </c>
      <c r="BI2339" s="73"/>
      <c r="BJ2339" s="9" t="str">
        <f t="shared" si="3587"/>
        <v/>
      </c>
      <c r="BK2339" s="9"/>
      <c r="BL2339" s="9" t="str">
        <f t="shared" si="3588"/>
        <v/>
      </c>
      <c r="BM2339" s="9"/>
      <c r="BN2339" s="9"/>
      <c r="BO2339" s="9" t="str">
        <f t="shared" si="3577"/>
        <v/>
      </c>
      <c r="BP2339" s="10" t="str">
        <f t="shared" si="3578"/>
        <v/>
      </c>
      <c r="BQ2339" s="7"/>
      <c r="BS2339" s="1"/>
      <c r="BT2339" s="15"/>
      <c r="BU2339" s="9"/>
      <c r="BV2339" s="9" t="str">
        <f t="shared" si="3589"/>
        <v/>
      </c>
      <c r="BW2339" s="9"/>
      <c r="BX2339" s="9" t="str">
        <f t="shared" si="3590"/>
        <v/>
      </c>
      <c r="BY2339" s="9"/>
      <c r="BZ2339" s="9" t="str">
        <f t="shared" si="3591"/>
        <v/>
      </c>
      <c r="CA2339" s="9"/>
      <c r="CB2339" s="9"/>
      <c r="CC2339" s="9"/>
      <c r="CD2339" s="9" t="str">
        <f t="shared" si="3579"/>
        <v/>
      </c>
      <c r="CE2339" s="10" t="str">
        <f t="shared" si="3580"/>
        <v/>
      </c>
      <c r="CF2339" s="7"/>
      <c r="CH2339" s="15"/>
      <c r="CI2339" s="9"/>
      <c r="CJ2339" s="9" t="str">
        <f t="shared" si="3592"/>
        <v/>
      </c>
      <c r="CK2339" s="9"/>
      <c r="CL2339" s="9" t="str">
        <f t="shared" si="3593"/>
        <v/>
      </c>
      <c r="CM2339" s="9"/>
      <c r="CN2339" s="9" t="str">
        <f t="shared" si="3594"/>
        <v/>
      </c>
      <c r="CO2339" s="9"/>
      <c r="CP2339" s="9"/>
      <c r="CQ2339" s="9"/>
      <c r="CR2339" s="9" t="str">
        <f t="shared" si="3581"/>
        <v/>
      </c>
      <c r="CS2339" s="10" t="str">
        <f t="shared" si="3582"/>
        <v/>
      </c>
      <c r="CT2339" s="7"/>
    </row>
    <row r="2340" spans="44:98" ht="15" customHeight="1">
      <c r="AR2340" s="15"/>
      <c r="AS2340" s="9"/>
      <c r="AT2340" s="9" t="str">
        <f t="shared" si="3583"/>
        <v/>
      </c>
      <c r="AU2340" s="9"/>
      <c r="AV2340" s="9" t="str">
        <f t="shared" si="3584"/>
        <v/>
      </c>
      <c r="AW2340" s="9"/>
      <c r="AX2340" s="9" t="str">
        <f t="shared" si="3585"/>
        <v/>
      </c>
      <c r="AY2340" s="9"/>
      <c r="AZ2340" s="62"/>
      <c r="BA2340" s="9"/>
      <c r="BB2340" s="9" t="str">
        <f t="shared" si="3575"/>
        <v/>
      </c>
      <c r="BC2340" s="10" t="str">
        <f t="shared" si="3576"/>
        <v/>
      </c>
      <c r="BD2340" s="7"/>
      <c r="BF2340" s="15"/>
      <c r="BG2340" s="9"/>
      <c r="BH2340" s="9" t="str">
        <f t="shared" si="3586"/>
        <v/>
      </c>
      <c r="BI2340" s="73"/>
      <c r="BJ2340" s="9" t="str">
        <f t="shared" si="3587"/>
        <v/>
      </c>
      <c r="BK2340" s="9"/>
      <c r="BL2340" s="9" t="str">
        <f t="shared" si="3588"/>
        <v/>
      </c>
      <c r="BM2340" s="9"/>
      <c r="BN2340" s="9"/>
      <c r="BO2340" s="9" t="str">
        <f t="shared" si="3577"/>
        <v/>
      </c>
      <c r="BP2340" s="10" t="str">
        <f t="shared" si="3578"/>
        <v/>
      </c>
      <c r="BQ2340" s="7"/>
      <c r="BS2340" s="1"/>
      <c r="BT2340" s="15"/>
      <c r="BU2340" s="9"/>
      <c r="BV2340" s="9" t="str">
        <f t="shared" si="3589"/>
        <v/>
      </c>
      <c r="BW2340" s="9"/>
      <c r="BX2340" s="9" t="str">
        <f t="shared" si="3590"/>
        <v/>
      </c>
      <c r="BY2340" s="9"/>
      <c r="BZ2340" s="9" t="str">
        <f t="shared" si="3591"/>
        <v/>
      </c>
      <c r="CA2340" s="9"/>
      <c r="CB2340" s="9"/>
      <c r="CC2340" s="9"/>
      <c r="CD2340" s="9" t="str">
        <f t="shared" si="3579"/>
        <v/>
      </c>
      <c r="CE2340" s="10" t="str">
        <f t="shared" si="3580"/>
        <v/>
      </c>
      <c r="CF2340" s="7"/>
      <c r="CH2340" s="15"/>
      <c r="CI2340" s="9"/>
      <c r="CJ2340" s="9" t="str">
        <f t="shared" si="3592"/>
        <v/>
      </c>
      <c r="CK2340" s="9"/>
      <c r="CL2340" s="9" t="str">
        <f t="shared" si="3593"/>
        <v/>
      </c>
      <c r="CM2340" s="9"/>
      <c r="CN2340" s="9" t="str">
        <f t="shared" si="3594"/>
        <v/>
      </c>
      <c r="CO2340" s="9"/>
      <c r="CP2340" s="9"/>
      <c r="CQ2340" s="9"/>
      <c r="CR2340" s="9" t="str">
        <f t="shared" si="3581"/>
        <v/>
      </c>
      <c r="CS2340" s="10" t="str">
        <f t="shared" si="3582"/>
        <v/>
      </c>
      <c r="CT2340" s="7"/>
    </row>
    <row r="2341" spans="44:98" ht="15" customHeight="1">
      <c r="AR2341" s="15"/>
      <c r="AS2341" s="9"/>
      <c r="AT2341" s="9" t="str">
        <f t="shared" si="3583"/>
        <v/>
      </c>
      <c r="AU2341" s="9"/>
      <c r="AV2341" s="9" t="str">
        <f t="shared" si="3584"/>
        <v/>
      </c>
      <c r="AW2341" s="9"/>
      <c r="AX2341" s="9" t="str">
        <f t="shared" si="3585"/>
        <v/>
      </c>
      <c r="AY2341" s="9"/>
      <c r="AZ2341" s="62"/>
      <c r="BA2341" s="9"/>
      <c r="BB2341" s="9" t="str">
        <f t="shared" si="3575"/>
        <v/>
      </c>
      <c r="BC2341" s="10" t="str">
        <f t="shared" si="3576"/>
        <v/>
      </c>
      <c r="BD2341" s="7"/>
      <c r="BF2341" s="15"/>
      <c r="BG2341" s="9"/>
      <c r="BH2341" s="9" t="str">
        <f t="shared" si="3586"/>
        <v/>
      </c>
      <c r="BI2341" s="73"/>
      <c r="BJ2341" s="9" t="str">
        <f t="shared" si="3587"/>
        <v/>
      </c>
      <c r="BK2341" s="9"/>
      <c r="BL2341" s="9" t="str">
        <f t="shared" si="3588"/>
        <v/>
      </c>
      <c r="BM2341" s="9"/>
      <c r="BN2341" s="9"/>
      <c r="BO2341" s="9" t="str">
        <f t="shared" si="3577"/>
        <v/>
      </c>
      <c r="BP2341" s="10" t="str">
        <f t="shared" si="3578"/>
        <v/>
      </c>
      <c r="BQ2341" s="7"/>
      <c r="BS2341" s="1"/>
      <c r="BT2341" s="15"/>
      <c r="BU2341" s="9"/>
      <c r="BV2341" s="9" t="str">
        <f t="shared" si="3589"/>
        <v/>
      </c>
      <c r="BW2341" s="9"/>
      <c r="BX2341" s="9" t="str">
        <f t="shared" si="3590"/>
        <v/>
      </c>
      <c r="BY2341" s="9"/>
      <c r="BZ2341" s="9" t="str">
        <f t="shared" si="3591"/>
        <v/>
      </c>
      <c r="CA2341" s="9"/>
      <c r="CB2341" s="9"/>
      <c r="CC2341" s="9"/>
      <c r="CD2341" s="9" t="str">
        <f t="shared" si="3579"/>
        <v/>
      </c>
      <c r="CE2341" s="10" t="str">
        <f t="shared" si="3580"/>
        <v/>
      </c>
      <c r="CF2341" s="7"/>
      <c r="CH2341" s="15"/>
      <c r="CI2341" s="9"/>
      <c r="CJ2341" s="9" t="str">
        <f t="shared" si="3592"/>
        <v/>
      </c>
      <c r="CK2341" s="9"/>
      <c r="CL2341" s="9" t="str">
        <f t="shared" si="3593"/>
        <v/>
      </c>
      <c r="CM2341" s="9"/>
      <c r="CN2341" s="9" t="str">
        <f t="shared" si="3594"/>
        <v/>
      </c>
      <c r="CO2341" s="9"/>
      <c r="CP2341" s="9"/>
      <c r="CQ2341" s="9"/>
      <c r="CR2341" s="9" t="str">
        <f t="shared" si="3581"/>
        <v/>
      </c>
      <c r="CS2341" s="10" t="str">
        <f t="shared" si="3582"/>
        <v/>
      </c>
      <c r="CT2341" s="7"/>
    </row>
    <row r="2342" spans="44:98" ht="15" customHeight="1">
      <c r="AR2342" s="15"/>
      <c r="AS2342" s="9"/>
      <c r="AT2342" s="9" t="str">
        <f t="shared" si="3583"/>
        <v/>
      </c>
      <c r="AU2342" s="9"/>
      <c r="AV2342" s="9" t="str">
        <f t="shared" si="3584"/>
        <v/>
      </c>
      <c r="AW2342" s="9"/>
      <c r="AX2342" s="9" t="str">
        <f t="shared" si="3585"/>
        <v/>
      </c>
      <c r="AY2342" s="9"/>
      <c r="AZ2342" s="62"/>
      <c r="BA2342" s="9"/>
      <c r="BB2342" s="9" t="str">
        <f t="shared" si="3575"/>
        <v/>
      </c>
      <c r="BC2342" s="10" t="str">
        <f t="shared" si="3576"/>
        <v/>
      </c>
      <c r="BD2342" s="7"/>
      <c r="BF2342" s="15"/>
      <c r="BG2342" s="9"/>
      <c r="BH2342" s="9" t="str">
        <f t="shared" si="3586"/>
        <v/>
      </c>
      <c r="BI2342" s="73"/>
      <c r="BJ2342" s="9" t="str">
        <f t="shared" si="3587"/>
        <v/>
      </c>
      <c r="BK2342" s="9"/>
      <c r="BL2342" s="9" t="str">
        <f t="shared" si="3588"/>
        <v/>
      </c>
      <c r="BM2342" s="9"/>
      <c r="BN2342" s="9"/>
      <c r="BO2342" s="9" t="str">
        <f t="shared" si="3577"/>
        <v/>
      </c>
      <c r="BP2342" s="10" t="str">
        <f t="shared" si="3578"/>
        <v/>
      </c>
      <c r="BQ2342" s="7"/>
      <c r="BS2342" s="1"/>
      <c r="BT2342" s="15"/>
      <c r="BU2342" s="9"/>
      <c r="BV2342" s="9" t="str">
        <f t="shared" si="3589"/>
        <v/>
      </c>
      <c r="BW2342" s="9"/>
      <c r="BX2342" s="9" t="str">
        <f t="shared" si="3590"/>
        <v/>
      </c>
      <c r="BY2342" s="9"/>
      <c r="BZ2342" s="9" t="str">
        <f t="shared" si="3591"/>
        <v/>
      </c>
      <c r="CA2342" s="9"/>
      <c r="CB2342" s="9"/>
      <c r="CC2342" s="9"/>
      <c r="CD2342" s="9" t="str">
        <f t="shared" si="3579"/>
        <v/>
      </c>
      <c r="CE2342" s="10" t="str">
        <f t="shared" si="3580"/>
        <v/>
      </c>
      <c r="CF2342" s="7"/>
      <c r="CH2342" s="15"/>
      <c r="CI2342" s="9"/>
      <c r="CJ2342" s="9" t="str">
        <f t="shared" si="3592"/>
        <v/>
      </c>
      <c r="CK2342" s="9"/>
      <c r="CL2342" s="9" t="str">
        <f t="shared" si="3593"/>
        <v/>
      </c>
      <c r="CM2342" s="9"/>
      <c r="CN2342" s="9" t="str">
        <f t="shared" si="3594"/>
        <v/>
      </c>
      <c r="CO2342" s="9"/>
      <c r="CP2342" s="9"/>
      <c r="CQ2342" s="9"/>
      <c r="CR2342" s="9" t="str">
        <f t="shared" si="3581"/>
        <v/>
      </c>
      <c r="CS2342" s="10" t="str">
        <f t="shared" si="3582"/>
        <v/>
      </c>
      <c r="CT2342" s="7"/>
    </row>
    <row r="2343" spans="44:98" ht="15" customHeight="1">
      <c r="AR2343" s="15"/>
      <c r="AS2343" s="9"/>
      <c r="AT2343" s="9" t="str">
        <f t="shared" si="3583"/>
        <v/>
      </c>
      <c r="AU2343" s="9"/>
      <c r="AV2343" s="9" t="str">
        <f t="shared" si="3584"/>
        <v/>
      </c>
      <c r="AW2343" s="9"/>
      <c r="AX2343" s="9" t="str">
        <f t="shared" si="3585"/>
        <v/>
      </c>
      <c r="AY2343" s="9"/>
      <c r="AZ2343" s="62"/>
      <c r="BA2343" s="9"/>
      <c r="BB2343" s="9" t="str">
        <f t="shared" si="3575"/>
        <v/>
      </c>
      <c r="BC2343" s="10" t="str">
        <f t="shared" si="3576"/>
        <v/>
      </c>
      <c r="BD2343" s="7"/>
      <c r="BF2343" s="15"/>
      <c r="BG2343" s="9"/>
      <c r="BH2343" s="9" t="str">
        <f t="shared" si="3586"/>
        <v/>
      </c>
      <c r="BI2343" s="73"/>
      <c r="BJ2343" s="9" t="str">
        <f t="shared" si="3587"/>
        <v/>
      </c>
      <c r="BK2343" s="9"/>
      <c r="BL2343" s="9" t="str">
        <f t="shared" si="3588"/>
        <v/>
      </c>
      <c r="BM2343" s="9"/>
      <c r="BN2343" s="9"/>
      <c r="BO2343" s="9" t="str">
        <f t="shared" si="3577"/>
        <v/>
      </c>
      <c r="BP2343" s="10" t="str">
        <f t="shared" si="3578"/>
        <v/>
      </c>
      <c r="BQ2343" s="7"/>
      <c r="BS2343" s="1"/>
      <c r="BT2343" s="15"/>
      <c r="BU2343" s="9"/>
      <c r="BV2343" s="9" t="str">
        <f t="shared" si="3589"/>
        <v/>
      </c>
      <c r="BW2343" s="9"/>
      <c r="BX2343" s="9" t="str">
        <f t="shared" si="3590"/>
        <v/>
      </c>
      <c r="BY2343" s="9"/>
      <c r="BZ2343" s="9" t="str">
        <f t="shared" si="3591"/>
        <v/>
      </c>
      <c r="CA2343" s="9"/>
      <c r="CB2343" s="9"/>
      <c r="CC2343" s="9"/>
      <c r="CD2343" s="9" t="str">
        <f t="shared" si="3579"/>
        <v/>
      </c>
      <c r="CE2343" s="10" t="str">
        <f t="shared" si="3580"/>
        <v/>
      </c>
      <c r="CF2343" s="7"/>
      <c r="CH2343" s="15"/>
      <c r="CI2343" s="9"/>
      <c r="CJ2343" s="9" t="str">
        <f t="shared" si="3592"/>
        <v/>
      </c>
      <c r="CK2343" s="9"/>
      <c r="CL2343" s="9" t="str">
        <f t="shared" si="3593"/>
        <v/>
      </c>
      <c r="CM2343" s="9"/>
      <c r="CN2343" s="9" t="str">
        <f t="shared" si="3594"/>
        <v/>
      </c>
      <c r="CO2343" s="9"/>
      <c r="CP2343" s="9"/>
      <c r="CQ2343" s="9"/>
      <c r="CR2343" s="9" t="str">
        <f t="shared" si="3581"/>
        <v/>
      </c>
      <c r="CS2343" s="10" t="str">
        <f t="shared" si="3582"/>
        <v/>
      </c>
      <c r="CT2343" s="7"/>
    </row>
    <row r="2344" spans="44:98" ht="15" customHeight="1">
      <c r="AR2344" s="15"/>
      <c r="AS2344" s="9"/>
      <c r="AT2344" s="9" t="str">
        <f t="shared" si="3583"/>
        <v/>
      </c>
      <c r="AU2344" s="9"/>
      <c r="AV2344" s="9" t="str">
        <f t="shared" si="3584"/>
        <v/>
      </c>
      <c r="AW2344" s="9"/>
      <c r="AX2344" s="9" t="str">
        <f t="shared" si="3585"/>
        <v/>
      </c>
      <c r="AY2344" s="9"/>
      <c r="AZ2344" s="62"/>
      <c r="BA2344" s="9"/>
      <c r="BB2344" s="9" t="str">
        <f t="shared" si="3575"/>
        <v/>
      </c>
      <c r="BC2344" s="10" t="str">
        <f t="shared" si="3576"/>
        <v/>
      </c>
      <c r="BD2344" s="7"/>
      <c r="BF2344" s="15"/>
      <c r="BG2344" s="9"/>
      <c r="BH2344" s="9" t="str">
        <f t="shared" si="3586"/>
        <v/>
      </c>
      <c r="BI2344" s="73"/>
      <c r="BJ2344" s="9" t="str">
        <f t="shared" si="3587"/>
        <v/>
      </c>
      <c r="BK2344" s="9"/>
      <c r="BL2344" s="9" t="str">
        <f t="shared" si="3588"/>
        <v/>
      </c>
      <c r="BM2344" s="9"/>
      <c r="BN2344" s="9"/>
      <c r="BO2344" s="9" t="str">
        <f t="shared" si="3577"/>
        <v/>
      </c>
      <c r="BP2344" s="10" t="str">
        <f t="shared" si="3578"/>
        <v/>
      </c>
      <c r="BQ2344" s="7"/>
      <c r="BS2344" s="1"/>
      <c r="BT2344" s="15"/>
      <c r="BU2344" s="9"/>
      <c r="BV2344" s="9" t="str">
        <f t="shared" si="3589"/>
        <v/>
      </c>
      <c r="BW2344" s="9"/>
      <c r="BX2344" s="9" t="str">
        <f t="shared" si="3590"/>
        <v/>
      </c>
      <c r="BY2344" s="9"/>
      <c r="BZ2344" s="9" t="str">
        <f t="shared" si="3591"/>
        <v/>
      </c>
      <c r="CA2344" s="9"/>
      <c r="CB2344" s="9"/>
      <c r="CC2344" s="9"/>
      <c r="CD2344" s="9" t="str">
        <f t="shared" si="3579"/>
        <v/>
      </c>
      <c r="CE2344" s="10" t="str">
        <f t="shared" si="3580"/>
        <v/>
      </c>
      <c r="CF2344" s="7"/>
      <c r="CH2344" s="15"/>
      <c r="CI2344" s="9"/>
      <c r="CJ2344" s="9" t="str">
        <f t="shared" si="3592"/>
        <v/>
      </c>
      <c r="CK2344" s="9"/>
      <c r="CL2344" s="9" t="str">
        <f t="shared" si="3593"/>
        <v/>
      </c>
      <c r="CM2344" s="9"/>
      <c r="CN2344" s="9" t="str">
        <f t="shared" si="3594"/>
        <v/>
      </c>
      <c r="CO2344" s="9"/>
      <c r="CP2344" s="9"/>
      <c r="CQ2344" s="9"/>
      <c r="CR2344" s="9" t="str">
        <f t="shared" si="3581"/>
        <v/>
      </c>
      <c r="CS2344" s="10" t="str">
        <f t="shared" si="3582"/>
        <v/>
      </c>
      <c r="CT2344" s="7"/>
    </row>
    <row r="2345" spans="44:98" ht="15" customHeight="1">
      <c r="AR2345" s="15"/>
      <c r="AS2345" s="9"/>
      <c r="AT2345" s="9" t="str">
        <f t="shared" si="3583"/>
        <v/>
      </c>
      <c r="AU2345" s="9"/>
      <c r="AV2345" s="9" t="str">
        <f t="shared" si="3584"/>
        <v/>
      </c>
      <c r="AW2345" s="9"/>
      <c r="AX2345" s="9" t="str">
        <f t="shared" si="3585"/>
        <v/>
      </c>
      <c r="AY2345" s="9"/>
      <c r="AZ2345" s="62"/>
      <c r="BA2345" s="9"/>
      <c r="BB2345" s="9" t="str">
        <f t="shared" si="3575"/>
        <v/>
      </c>
      <c r="BC2345" s="10" t="str">
        <f t="shared" si="3576"/>
        <v/>
      </c>
      <c r="BD2345" s="7"/>
      <c r="BF2345" s="15"/>
      <c r="BG2345" s="9"/>
      <c r="BH2345" s="9" t="str">
        <f t="shared" si="3586"/>
        <v/>
      </c>
      <c r="BI2345" s="73"/>
      <c r="BJ2345" s="9" t="str">
        <f t="shared" si="3587"/>
        <v/>
      </c>
      <c r="BK2345" s="9"/>
      <c r="BL2345" s="9" t="str">
        <f t="shared" si="3588"/>
        <v/>
      </c>
      <c r="BM2345" s="9"/>
      <c r="BN2345" s="9"/>
      <c r="BO2345" s="9" t="str">
        <f t="shared" si="3577"/>
        <v/>
      </c>
      <c r="BP2345" s="10" t="str">
        <f t="shared" si="3578"/>
        <v/>
      </c>
      <c r="BQ2345" s="7"/>
      <c r="BS2345" s="1"/>
      <c r="BT2345" s="15"/>
      <c r="BU2345" s="9"/>
      <c r="BV2345" s="9" t="str">
        <f t="shared" si="3589"/>
        <v/>
      </c>
      <c r="BW2345" s="9"/>
      <c r="BX2345" s="9" t="str">
        <f t="shared" si="3590"/>
        <v/>
      </c>
      <c r="BY2345" s="9"/>
      <c r="BZ2345" s="9" t="str">
        <f t="shared" si="3591"/>
        <v/>
      </c>
      <c r="CA2345" s="9"/>
      <c r="CB2345" s="9"/>
      <c r="CC2345" s="9"/>
      <c r="CD2345" s="9" t="str">
        <f t="shared" si="3579"/>
        <v/>
      </c>
      <c r="CE2345" s="10" t="str">
        <f t="shared" si="3580"/>
        <v/>
      </c>
      <c r="CF2345" s="7"/>
      <c r="CH2345" s="15"/>
      <c r="CI2345" s="9"/>
      <c r="CJ2345" s="9" t="str">
        <f t="shared" si="3592"/>
        <v/>
      </c>
      <c r="CK2345" s="9"/>
      <c r="CL2345" s="9" t="str">
        <f t="shared" si="3593"/>
        <v/>
      </c>
      <c r="CM2345" s="9"/>
      <c r="CN2345" s="9" t="str">
        <f t="shared" si="3594"/>
        <v/>
      </c>
      <c r="CO2345" s="9"/>
      <c r="CP2345" s="9"/>
      <c r="CQ2345" s="9"/>
      <c r="CR2345" s="9" t="str">
        <f t="shared" si="3581"/>
        <v/>
      </c>
      <c r="CS2345" s="10" t="str">
        <f t="shared" si="3582"/>
        <v/>
      </c>
      <c r="CT2345" s="7"/>
    </row>
    <row r="2346" spans="44:98" ht="15" customHeight="1">
      <c r="AR2346" s="15"/>
      <c r="AS2346" s="9"/>
      <c r="AT2346" s="9" t="str">
        <f t="shared" si="3583"/>
        <v/>
      </c>
      <c r="AU2346" s="9"/>
      <c r="AV2346" s="9" t="str">
        <f t="shared" si="3584"/>
        <v/>
      </c>
      <c r="AW2346" s="9"/>
      <c r="AX2346" s="9" t="str">
        <f t="shared" si="3585"/>
        <v/>
      </c>
      <c r="AY2346" s="9"/>
      <c r="AZ2346" s="62"/>
      <c r="BA2346" s="9"/>
      <c r="BB2346" s="9" t="str">
        <f t="shared" si="3575"/>
        <v/>
      </c>
      <c r="BC2346" s="10" t="str">
        <f t="shared" si="3576"/>
        <v/>
      </c>
      <c r="BD2346" s="7"/>
      <c r="BF2346" s="15"/>
      <c r="BG2346" s="9"/>
      <c r="BH2346" s="9" t="str">
        <f t="shared" si="3586"/>
        <v/>
      </c>
      <c r="BI2346" s="73"/>
      <c r="BJ2346" s="9" t="str">
        <f t="shared" si="3587"/>
        <v/>
      </c>
      <c r="BK2346" s="9"/>
      <c r="BL2346" s="9" t="str">
        <f t="shared" si="3588"/>
        <v/>
      </c>
      <c r="BM2346" s="9"/>
      <c r="BN2346" s="9"/>
      <c r="BO2346" s="9" t="str">
        <f t="shared" si="3577"/>
        <v/>
      </c>
      <c r="BP2346" s="10" t="str">
        <f t="shared" si="3578"/>
        <v/>
      </c>
      <c r="BQ2346" s="7"/>
      <c r="BS2346" s="1"/>
      <c r="BT2346" s="15"/>
      <c r="BU2346" s="9"/>
      <c r="BV2346" s="9" t="str">
        <f t="shared" si="3589"/>
        <v/>
      </c>
      <c r="BW2346" s="9"/>
      <c r="BX2346" s="9" t="str">
        <f t="shared" si="3590"/>
        <v/>
      </c>
      <c r="BY2346" s="9"/>
      <c r="BZ2346" s="9" t="str">
        <f t="shared" si="3591"/>
        <v/>
      </c>
      <c r="CA2346" s="9"/>
      <c r="CB2346" s="9"/>
      <c r="CC2346" s="9"/>
      <c r="CD2346" s="9" t="str">
        <f t="shared" si="3579"/>
        <v/>
      </c>
      <c r="CE2346" s="10" t="str">
        <f t="shared" si="3580"/>
        <v/>
      </c>
      <c r="CF2346" s="7"/>
      <c r="CH2346" s="15"/>
      <c r="CI2346" s="9"/>
      <c r="CJ2346" s="9" t="str">
        <f t="shared" si="3592"/>
        <v/>
      </c>
      <c r="CK2346" s="9"/>
      <c r="CL2346" s="9" t="str">
        <f t="shared" si="3593"/>
        <v/>
      </c>
      <c r="CM2346" s="9"/>
      <c r="CN2346" s="9" t="str">
        <f t="shared" si="3594"/>
        <v/>
      </c>
      <c r="CO2346" s="9"/>
      <c r="CP2346" s="9"/>
      <c r="CQ2346" s="9"/>
      <c r="CR2346" s="9" t="str">
        <f t="shared" si="3581"/>
        <v/>
      </c>
      <c r="CS2346" s="10" t="str">
        <f t="shared" si="3582"/>
        <v/>
      </c>
      <c r="CT2346" s="7"/>
    </row>
    <row r="2347" spans="44:98" ht="15" customHeight="1">
      <c r="AR2347" s="15"/>
      <c r="AS2347" s="9"/>
      <c r="AT2347" s="9" t="str">
        <f t="shared" si="3583"/>
        <v/>
      </c>
      <c r="AU2347" s="9"/>
      <c r="AV2347" s="9" t="str">
        <f t="shared" si="3584"/>
        <v/>
      </c>
      <c r="AW2347" s="9"/>
      <c r="AX2347" s="9" t="str">
        <f t="shared" si="3585"/>
        <v/>
      </c>
      <c r="AY2347" s="9"/>
      <c r="AZ2347" s="62"/>
      <c r="BA2347" s="9"/>
      <c r="BB2347" s="9" t="str">
        <f t="shared" si="3575"/>
        <v/>
      </c>
      <c r="BC2347" s="10" t="str">
        <f t="shared" si="3576"/>
        <v/>
      </c>
      <c r="BD2347" s="7"/>
      <c r="BF2347" s="15"/>
      <c r="BG2347" s="9"/>
      <c r="BH2347" s="9" t="str">
        <f t="shared" si="3586"/>
        <v/>
      </c>
      <c r="BI2347" s="73"/>
      <c r="BJ2347" s="9" t="str">
        <f t="shared" si="3587"/>
        <v/>
      </c>
      <c r="BK2347" s="9"/>
      <c r="BL2347" s="9" t="str">
        <f t="shared" si="3588"/>
        <v/>
      </c>
      <c r="BM2347" s="9"/>
      <c r="BN2347" s="9"/>
      <c r="BO2347" s="9" t="str">
        <f t="shared" si="3577"/>
        <v/>
      </c>
      <c r="BP2347" s="10" t="str">
        <f t="shared" si="3578"/>
        <v/>
      </c>
      <c r="BQ2347" s="7"/>
      <c r="BS2347" s="1"/>
      <c r="BT2347" s="15"/>
      <c r="BU2347" s="9"/>
      <c r="BV2347" s="9" t="str">
        <f t="shared" si="3589"/>
        <v/>
      </c>
      <c r="BW2347" s="9"/>
      <c r="BX2347" s="9" t="str">
        <f t="shared" si="3590"/>
        <v/>
      </c>
      <c r="BY2347" s="9"/>
      <c r="BZ2347" s="9" t="str">
        <f t="shared" si="3591"/>
        <v/>
      </c>
      <c r="CA2347" s="9"/>
      <c r="CB2347" s="9"/>
      <c r="CC2347" s="9"/>
      <c r="CD2347" s="9" t="str">
        <f t="shared" si="3579"/>
        <v/>
      </c>
      <c r="CE2347" s="10" t="str">
        <f t="shared" si="3580"/>
        <v/>
      </c>
      <c r="CF2347" s="7"/>
      <c r="CH2347" s="15"/>
      <c r="CI2347" s="9"/>
      <c r="CJ2347" s="9" t="str">
        <f t="shared" si="3592"/>
        <v/>
      </c>
      <c r="CK2347" s="9"/>
      <c r="CL2347" s="9" t="str">
        <f t="shared" si="3593"/>
        <v/>
      </c>
      <c r="CM2347" s="9"/>
      <c r="CN2347" s="9" t="str">
        <f t="shared" si="3594"/>
        <v/>
      </c>
      <c r="CO2347" s="9"/>
      <c r="CP2347" s="9"/>
      <c r="CQ2347" s="9"/>
      <c r="CR2347" s="9" t="str">
        <f t="shared" si="3581"/>
        <v/>
      </c>
      <c r="CS2347" s="10" t="str">
        <f t="shared" si="3582"/>
        <v/>
      </c>
      <c r="CT2347" s="7"/>
    </row>
    <row r="2348" spans="44:98" ht="15" customHeight="1">
      <c r="AR2348" s="15"/>
      <c r="AS2348" s="9"/>
      <c r="AT2348" s="9" t="str">
        <f t="shared" si="3583"/>
        <v/>
      </c>
      <c r="AU2348" s="9"/>
      <c r="AV2348" s="9" t="str">
        <f t="shared" si="3584"/>
        <v/>
      </c>
      <c r="AW2348" s="9"/>
      <c r="AX2348" s="9" t="str">
        <f t="shared" si="3585"/>
        <v/>
      </c>
      <c r="AY2348" s="9"/>
      <c r="AZ2348" s="62"/>
      <c r="BA2348" s="9"/>
      <c r="BB2348" s="9" t="str">
        <f t="shared" si="3575"/>
        <v/>
      </c>
      <c r="BC2348" s="10" t="str">
        <f t="shared" si="3576"/>
        <v/>
      </c>
      <c r="BD2348" s="7"/>
      <c r="BF2348" s="15"/>
      <c r="BG2348" s="9"/>
      <c r="BH2348" s="9" t="str">
        <f t="shared" si="3586"/>
        <v/>
      </c>
      <c r="BI2348" s="73"/>
      <c r="BJ2348" s="9" t="str">
        <f t="shared" si="3587"/>
        <v/>
      </c>
      <c r="BK2348" s="9"/>
      <c r="BL2348" s="9" t="str">
        <f t="shared" si="3588"/>
        <v/>
      </c>
      <c r="BM2348" s="9"/>
      <c r="BN2348" s="9"/>
      <c r="BO2348" s="9" t="str">
        <f t="shared" si="3577"/>
        <v/>
      </c>
      <c r="BP2348" s="10" t="str">
        <f t="shared" si="3578"/>
        <v/>
      </c>
      <c r="BQ2348" s="7"/>
      <c r="BS2348" s="1"/>
      <c r="BT2348" s="15"/>
      <c r="BU2348" s="9"/>
      <c r="BV2348" s="9" t="str">
        <f t="shared" si="3589"/>
        <v/>
      </c>
      <c r="BW2348" s="9"/>
      <c r="BX2348" s="9" t="str">
        <f t="shared" si="3590"/>
        <v/>
      </c>
      <c r="BY2348" s="9"/>
      <c r="BZ2348" s="9" t="str">
        <f t="shared" si="3591"/>
        <v/>
      </c>
      <c r="CA2348" s="9"/>
      <c r="CB2348" s="9"/>
      <c r="CC2348" s="9"/>
      <c r="CD2348" s="9" t="str">
        <f t="shared" si="3579"/>
        <v/>
      </c>
      <c r="CE2348" s="10" t="str">
        <f t="shared" si="3580"/>
        <v/>
      </c>
      <c r="CF2348" s="7"/>
      <c r="CH2348" s="15"/>
      <c r="CI2348" s="9"/>
      <c r="CJ2348" s="9" t="str">
        <f t="shared" si="3592"/>
        <v/>
      </c>
      <c r="CK2348" s="9"/>
      <c r="CL2348" s="9" t="str">
        <f t="shared" si="3593"/>
        <v/>
      </c>
      <c r="CM2348" s="9"/>
      <c r="CN2348" s="9" t="str">
        <f t="shared" si="3594"/>
        <v/>
      </c>
      <c r="CO2348" s="9"/>
      <c r="CP2348" s="9"/>
      <c r="CQ2348" s="9"/>
      <c r="CR2348" s="9" t="str">
        <f t="shared" si="3581"/>
        <v/>
      </c>
      <c r="CS2348" s="10" t="str">
        <f t="shared" si="3582"/>
        <v/>
      </c>
      <c r="CT2348" s="7"/>
    </row>
    <row r="2349" spans="44:98" ht="15" customHeight="1">
      <c r="AR2349" s="15"/>
      <c r="AS2349" s="9"/>
      <c r="AT2349" s="9" t="str">
        <f t="shared" si="3583"/>
        <v/>
      </c>
      <c r="AU2349" s="9"/>
      <c r="AV2349" s="9" t="str">
        <f t="shared" si="3584"/>
        <v/>
      </c>
      <c r="AW2349" s="9"/>
      <c r="AX2349" s="9" t="str">
        <f t="shared" si="3585"/>
        <v/>
      </c>
      <c r="AY2349" s="9"/>
      <c r="AZ2349" s="62"/>
      <c r="BA2349" s="9"/>
      <c r="BB2349" s="9" t="str">
        <f t="shared" si="3575"/>
        <v/>
      </c>
      <c r="BC2349" s="10" t="str">
        <f t="shared" si="3576"/>
        <v/>
      </c>
      <c r="BD2349" s="7"/>
      <c r="BF2349" s="15"/>
      <c r="BG2349" s="9"/>
      <c r="BH2349" s="9" t="str">
        <f t="shared" si="3586"/>
        <v/>
      </c>
      <c r="BI2349" s="73"/>
      <c r="BJ2349" s="9" t="str">
        <f t="shared" si="3587"/>
        <v/>
      </c>
      <c r="BK2349" s="9"/>
      <c r="BL2349" s="9" t="str">
        <f t="shared" si="3588"/>
        <v/>
      </c>
      <c r="BM2349" s="9"/>
      <c r="BN2349" s="9"/>
      <c r="BO2349" s="9" t="str">
        <f t="shared" si="3577"/>
        <v/>
      </c>
      <c r="BP2349" s="10" t="str">
        <f t="shared" si="3578"/>
        <v/>
      </c>
      <c r="BQ2349" s="7"/>
      <c r="BS2349" s="1"/>
      <c r="BT2349" s="15"/>
      <c r="BU2349" s="9"/>
      <c r="BV2349" s="9" t="str">
        <f t="shared" si="3589"/>
        <v/>
      </c>
      <c r="BW2349" s="9"/>
      <c r="BX2349" s="9" t="str">
        <f t="shared" si="3590"/>
        <v/>
      </c>
      <c r="BY2349" s="9"/>
      <c r="BZ2349" s="9" t="str">
        <f t="shared" si="3591"/>
        <v/>
      </c>
      <c r="CA2349" s="9"/>
      <c r="CB2349" s="9"/>
      <c r="CC2349" s="9"/>
      <c r="CD2349" s="9" t="str">
        <f t="shared" si="3579"/>
        <v/>
      </c>
      <c r="CE2349" s="10" t="str">
        <f t="shared" si="3580"/>
        <v/>
      </c>
      <c r="CF2349" s="7"/>
      <c r="CH2349" s="15"/>
      <c r="CI2349" s="9"/>
      <c r="CJ2349" s="9" t="str">
        <f t="shared" si="3592"/>
        <v/>
      </c>
      <c r="CK2349" s="9"/>
      <c r="CL2349" s="9" t="str">
        <f t="shared" si="3593"/>
        <v/>
      </c>
      <c r="CM2349" s="9"/>
      <c r="CN2349" s="9" t="str">
        <f t="shared" si="3594"/>
        <v/>
      </c>
      <c r="CO2349" s="9"/>
      <c r="CP2349" s="9"/>
      <c r="CQ2349" s="9"/>
      <c r="CR2349" s="9" t="str">
        <f t="shared" si="3581"/>
        <v/>
      </c>
      <c r="CS2349" s="10" t="str">
        <f t="shared" si="3582"/>
        <v/>
      </c>
      <c r="CT2349" s="7"/>
    </row>
    <row r="2350" spans="44:98" ht="15" customHeight="1">
      <c r="AR2350" s="15"/>
      <c r="AS2350" s="9"/>
      <c r="AT2350" s="9" t="str">
        <f t="shared" si="3583"/>
        <v/>
      </c>
      <c r="AU2350" s="9"/>
      <c r="AV2350" s="9" t="str">
        <f t="shared" si="3584"/>
        <v/>
      </c>
      <c r="AW2350" s="9"/>
      <c r="AX2350" s="9" t="str">
        <f t="shared" si="3585"/>
        <v/>
      </c>
      <c r="AY2350" s="9"/>
      <c r="AZ2350" s="62"/>
      <c r="BA2350" s="9"/>
      <c r="BB2350" s="9" t="str">
        <f t="shared" si="3575"/>
        <v/>
      </c>
      <c r="BC2350" s="10" t="str">
        <f t="shared" si="3576"/>
        <v/>
      </c>
      <c r="BD2350" s="7"/>
      <c r="BF2350" s="15"/>
      <c r="BG2350" s="9"/>
      <c r="BH2350" s="9" t="str">
        <f t="shared" si="3586"/>
        <v/>
      </c>
      <c r="BI2350" s="73"/>
      <c r="BJ2350" s="9" t="str">
        <f t="shared" si="3587"/>
        <v/>
      </c>
      <c r="BK2350" s="9"/>
      <c r="BL2350" s="9" t="str">
        <f t="shared" si="3588"/>
        <v/>
      </c>
      <c r="BM2350" s="9"/>
      <c r="BN2350" s="9"/>
      <c r="BO2350" s="9" t="str">
        <f t="shared" si="3577"/>
        <v/>
      </c>
      <c r="BP2350" s="10" t="str">
        <f t="shared" si="3578"/>
        <v/>
      </c>
      <c r="BQ2350" s="7"/>
      <c r="BS2350" s="1"/>
      <c r="BT2350" s="15"/>
      <c r="BU2350" s="9"/>
      <c r="BV2350" s="9" t="str">
        <f t="shared" si="3589"/>
        <v/>
      </c>
      <c r="BW2350" s="9"/>
      <c r="BX2350" s="9" t="str">
        <f t="shared" si="3590"/>
        <v/>
      </c>
      <c r="BY2350" s="9"/>
      <c r="BZ2350" s="9" t="str">
        <f t="shared" si="3591"/>
        <v/>
      </c>
      <c r="CA2350" s="9"/>
      <c r="CB2350" s="9"/>
      <c r="CC2350" s="9"/>
      <c r="CD2350" s="9" t="str">
        <f t="shared" si="3579"/>
        <v/>
      </c>
      <c r="CE2350" s="10" t="str">
        <f t="shared" si="3580"/>
        <v/>
      </c>
      <c r="CF2350" s="7"/>
      <c r="CH2350" s="15"/>
      <c r="CI2350" s="9"/>
      <c r="CJ2350" s="9" t="str">
        <f t="shared" si="3592"/>
        <v/>
      </c>
      <c r="CK2350" s="9"/>
      <c r="CL2350" s="9" t="str">
        <f t="shared" si="3593"/>
        <v/>
      </c>
      <c r="CM2350" s="9"/>
      <c r="CN2350" s="9" t="str">
        <f t="shared" si="3594"/>
        <v/>
      </c>
      <c r="CO2350" s="9"/>
      <c r="CP2350" s="9"/>
      <c r="CQ2350" s="9"/>
      <c r="CR2350" s="9" t="str">
        <f t="shared" si="3581"/>
        <v/>
      </c>
      <c r="CS2350" s="10" t="str">
        <f t="shared" si="3582"/>
        <v/>
      </c>
      <c r="CT2350" s="7"/>
    </row>
    <row r="2351" spans="44:98" ht="15" customHeight="1">
      <c r="AR2351" s="15"/>
      <c r="AS2351" s="9"/>
      <c r="AT2351" s="9" t="str">
        <f t="shared" si="3583"/>
        <v/>
      </c>
      <c r="AU2351" s="9"/>
      <c r="AV2351" s="9" t="str">
        <f t="shared" si="3584"/>
        <v/>
      </c>
      <c r="AW2351" s="9"/>
      <c r="AX2351" s="9" t="str">
        <f t="shared" si="3585"/>
        <v/>
      </c>
      <c r="AY2351" s="9"/>
      <c r="AZ2351" s="62"/>
      <c r="BA2351" s="9"/>
      <c r="BB2351" s="9" t="str">
        <f t="shared" si="3575"/>
        <v/>
      </c>
      <c r="BC2351" s="10" t="str">
        <f t="shared" si="3576"/>
        <v/>
      </c>
      <c r="BD2351" s="7"/>
      <c r="BF2351" s="15"/>
      <c r="BG2351" s="9"/>
      <c r="BH2351" s="9" t="str">
        <f t="shared" si="3586"/>
        <v/>
      </c>
      <c r="BI2351" s="73"/>
      <c r="BJ2351" s="9" t="str">
        <f t="shared" si="3587"/>
        <v/>
      </c>
      <c r="BK2351" s="9"/>
      <c r="BL2351" s="9" t="str">
        <f t="shared" si="3588"/>
        <v/>
      </c>
      <c r="BM2351" s="9"/>
      <c r="BN2351" s="9"/>
      <c r="BO2351" s="9" t="str">
        <f t="shared" si="3577"/>
        <v/>
      </c>
      <c r="BP2351" s="10" t="str">
        <f t="shared" si="3578"/>
        <v/>
      </c>
      <c r="BQ2351" s="7"/>
      <c r="BS2351" s="1"/>
      <c r="BT2351" s="15"/>
      <c r="BU2351" s="9"/>
      <c r="BV2351" s="9" t="str">
        <f t="shared" si="3589"/>
        <v/>
      </c>
      <c r="BW2351" s="9"/>
      <c r="BX2351" s="9" t="str">
        <f t="shared" si="3590"/>
        <v/>
      </c>
      <c r="BY2351" s="9"/>
      <c r="BZ2351" s="9" t="str">
        <f t="shared" si="3591"/>
        <v/>
      </c>
      <c r="CA2351" s="9"/>
      <c r="CB2351" s="9"/>
      <c r="CC2351" s="9"/>
      <c r="CD2351" s="9" t="str">
        <f t="shared" si="3579"/>
        <v/>
      </c>
      <c r="CE2351" s="10" t="str">
        <f t="shared" si="3580"/>
        <v/>
      </c>
      <c r="CF2351" s="7"/>
      <c r="CH2351" s="15"/>
      <c r="CI2351" s="9"/>
      <c r="CJ2351" s="9" t="str">
        <f t="shared" si="3592"/>
        <v/>
      </c>
      <c r="CK2351" s="9"/>
      <c r="CL2351" s="9" t="str">
        <f t="shared" si="3593"/>
        <v/>
      </c>
      <c r="CM2351" s="9"/>
      <c r="CN2351" s="9" t="str">
        <f t="shared" si="3594"/>
        <v/>
      </c>
      <c r="CO2351" s="9"/>
      <c r="CP2351" s="9"/>
      <c r="CQ2351" s="9"/>
      <c r="CR2351" s="9" t="str">
        <f t="shared" ref="CR2351:CR2371" si="3595">IF(CQ2351="","",CN2351*CQ2351)</f>
        <v/>
      </c>
      <c r="CS2351" s="10" t="str">
        <f t="shared" ref="CS2351:CS2371" si="3596">IF(CR2351="","",CR2351/(CJ2351*100))</f>
        <v/>
      </c>
      <c r="CT2351" s="7"/>
    </row>
    <row r="2352" spans="44:98" ht="15" customHeight="1">
      <c r="AR2352" s="15"/>
      <c r="AS2352" s="9"/>
      <c r="AT2352" s="9" t="str">
        <f t="shared" si="3583"/>
        <v/>
      </c>
      <c r="AU2352" s="9"/>
      <c r="AV2352" s="9" t="str">
        <f t="shared" si="3584"/>
        <v/>
      </c>
      <c r="AW2352" s="9"/>
      <c r="AX2352" s="9" t="str">
        <f t="shared" si="3585"/>
        <v/>
      </c>
      <c r="AY2352" s="9"/>
      <c r="AZ2352" s="62"/>
      <c r="BA2352" s="9"/>
      <c r="BB2352" s="9" t="str">
        <f t="shared" si="3575"/>
        <v/>
      </c>
      <c r="BC2352" s="10" t="str">
        <f t="shared" si="3576"/>
        <v/>
      </c>
      <c r="BD2352" s="7"/>
      <c r="BF2352" s="15"/>
      <c r="BG2352" s="9"/>
      <c r="BH2352" s="9" t="str">
        <f t="shared" si="3586"/>
        <v/>
      </c>
      <c r="BI2352" s="73"/>
      <c r="BJ2352" s="9" t="str">
        <f t="shared" si="3587"/>
        <v/>
      </c>
      <c r="BK2352" s="9"/>
      <c r="BL2352" s="9" t="str">
        <f t="shared" si="3588"/>
        <v/>
      </c>
      <c r="BM2352" s="9"/>
      <c r="BN2352" s="9"/>
      <c r="BO2352" s="9" t="str">
        <f t="shared" si="3577"/>
        <v/>
      </c>
      <c r="BP2352" s="10" t="str">
        <f t="shared" si="3578"/>
        <v/>
      </c>
      <c r="BQ2352" s="7"/>
      <c r="BS2352" s="1"/>
      <c r="BT2352" s="15"/>
      <c r="BU2352" s="9"/>
      <c r="BV2352" s="9" t="str">
        <f t="shared" si="3589"/>
        <v/>
      </c>
      <c r="BW2352" s="9"/>
      <c r="BX2352" s="9" t="str">
        <f t="shared" si="3590"/>
        <v/>
      </c>
      <c r="BY2352" s="9"/>
      <c r="BZ2352" s="9" t="str">
        <f t="shared" si="3591"/>
        <v/>
      </c>
      <c r="CA2352" s="9"/>
      <c r="CB2352" s="9"/>
      <c r="CC2352" s="9"/>
      <c r="CD2352" s="9" t="str">
        <f t="shared" si="3579"/>
        <v/>
      </c>
      <c r="CE2352" s="10" t="str">
        <f t="shared" si="3580"/>
        <v/>
      </c>
      <c r="CF2352" s="7"/>
      <c r="CH2352" s="15"/>
      <c r="CI2352" s="9"/>
      <c r="CJ2352" s="9" t="str">
        <f t="shared" si="3592"/>
        <v/>
      </c>
      <c r="CK2352" s="9"/>
      <c r="CL2352" s="9" t="str">
        <f t="shared" si="3593"/>
        <v/>
      </c>
      <c r="CM2352" s="9"/>
      <c r="CN2352" s="9" t="str">
        <f t="shared" si="3594"/>
        <v/>
      </c>
      <c r="CO2352" s="9"/>
      <c r="CP2352" s="9"/>
      <c r="CQ2352" s="9"/>
      <c r="CR2352" s="9" t="str">
        <f t="shared" si="3595"/>
        <v/>
      </c>
      <c r="CS2352" s="10" t="str">
        <f t="shared" si="3596"/>
        <v/>
      </c>
      <c r="CT2352" s="7"/>
    </row>
    <row r="2353" spans="44:98" ht="15" customHeight="1">
      <c r="AR2353" s="15"/>
      <c r="AS2353" s="9"/>
      <c r="AT2353" s="9" t="str">
        <f t="shared" si="3583"/>
        <v/>
      </c>
      <c r="AU2353" s="9"/>
      <c r="AV2353" s="9" t="str">
        <f t="shared" si="3584"/>
        <v/>
      </c>
      <c r="AW2353" s="9"/>
      <c r="AX2353" s="9" t="str">
        <f t="shared" si="3585"/>
        <v/>
      </c>
      <c r="AY2353" s="9"/>
      <c r="AZ2353" s="62"/>
      <c r="BA2353" s="9"/>
      <c r="BB2353" s="9" t="str">
        <f t="shared" si="3575"/>
        <v/>
      </c>
      <c r="BC2353" s="10" t="str">
        <f t="shared" si="3576"/>
        <v/>
      </c>
      <c r="BD2353" s="7"/>
      <c r="BF2353" s="15"/>
      <c r="BG2353" s="9"/>
      <c r="BH2353" s="9" t="str">
        <f t="shared" si="3586"/>
        <v/>
      </c>
      <c r="BI2353" s="73"/>
      <c r="BJ2353" s="9" t="str">
        <f t="shared" si="3587"/>
        <v/>
      </c>
      <c r="BK2353" s="9"/>
      <c r="BL2353" s="9" t="str">
        <f t="shared" si="3588"/>
        <v/>
      </c>
      <c r="BM2353" s="9"/>
      <c r="BN2353" s="9"/>
      <c r="BO2353" s="9" t="str">
        <f t="shared" si="3577"/>
        <v/>
      </c>
      <c r="BP2353" s="10" t="str">
        <f t="shared" si="3578"/>
        <v/>
      </c>
      <c r="BQ2353" s="7"/>
      <c r="BS2353" s="1"/>
      <c r="BT2353" s="15"/>
      <c r="BU2353" s="9"/>
      <c r="BV2353" s="9" t="str">
        <f t="shared" si="3589"/>
        <v/>
      </c>
      <c r="BW2353" s="9"/>
      <c r="BX2353" s="9" t="str">
        <f t="shared" si="3590"/>
        <v/>
      </c>
      <c r="BY2353" s="9"/>
      <c r="BZ2353" s="9" t="str">
        <f t="shared" si="3591"/>
        <v/>
      </c>
      <c r="CA2353" s="9"/>
      <c r="CB2353" s="9"/>
      <c r="CC2353" s="9"/>
      <c r="CD2353" s="9" t="str">
        <f t="shared" si="3579"/>
        <v/>
      </c>
      <c r="CE2353" s="10" t="str">
        <f t="shared" si="3580"/>
        <v/>
      </c>
      <c r="CF2353" s="7"/>
      <c r="CH2353" s="15"/>
      <c r="CI2353" s="9"/>
      <c r="CJ2353" s="9" t="str">
        <f t="shared" si="3592"/>
        <v/>
      </c>
      <c r="CK2353" s="9"/>
      <c r="CL2353" s="9" t="str">
        <f t="shared" si="3593"/>
        <v/>
      </c>
      <c r="CM2353" s="9"/>
      <c r="CN2353" s="9" t="str">
        <f t="shared" si="3594"/>
        <v/>
      </c>
      <c r="CO2353" s="9"/>
      <c r="CP2353" s="9"/>
      <c r="CQ2353" s="9"/>
      <c r="CR2353" s="9" t="str">
        <f t="shared" si="3595"/>
        <v/>
      </c>
      <c r="CS2353" s="10" t="str">
        <f t="shared" si="3596"/>
        <v/>
      </c>
      <c r="CT2353" s="7"/>
    </row>
    <row r="2354" spans="44:98" ht="15" customHeight="1">
      <c r="AR2354" s="15"/>
      <c r="AS2354" s="9"/>
      <c r="AT2354" s="9" t="str">
        <f t="shared" si="3583"/>
        <v/>
      </c>
      <c r="AU2354" s="9"/>
      <c r="AV2354" s="9" t="str">
        <f t="shared" si="3584"/>
        <v/>
      </c>
      <c r="AW2354" s="9"/>
      <c r="AX2354" s="9" t="str">
        <f t="shared" si="3585"/>
        <v/>
      </c>
      <c r="AY2354" s="9"/>
      <c r="AZ2354" s="62"/>
      <c r="BA2354" s="9"/>
      <c r="BB2354" s="9" t="str">
        <f t="shared" si="3575"/>
        <v/>
      </c>
      <c r="BC2354" s="10" t="str">
        <f t="shared" si="3576"/>
        <v/>
      </c>
      <c r="BD2354" s="7"/>
      <c r="BF2354" s="15"/>
      <c r="BG2354" s="9"/>
      <c r="BH2354" s="9" t="str">
        <f t="shared" si="3586"/>
        <v/>
      </c>
      <c r="BI2354" s="73"/>
      <c r="BJ2354" s="9" t="str">
        <f t="shared" si="3587"/>
        <v/>
      </c>
      <c r="BK2354" s="9"/>
      <c r="BL2354" s="9" t="str">
        <f t="shared" si="3588"/>
        <v/>
      </c>
      <c r="BM2354" s="9"/>
      <c r="BN2354" s="9"/>
      <c r="BO2354" s="9" t="str">
        <f t="shared" si="3577"/>
        <v/>
      </c>
      <c r="BP2354" s="10" t="str">
        <f t="shared" si="3578"/>
        <v/>
      </c>
      <c r="BQ2354" s="7"/>
      <c r="BS2354" s="1"/>
      <c r="BT2354" s="15"/>
      <c r="BU2354" s="9"/>
      <c r="BV2354" s="9" t="str">
        <f t="shared" si="3589"/>
        <v/>
      </c>
      <c r="BW2354" s="9"/>
      <c r="BX2354" s="9" t="str">
        <f t="shared" si="3590"/>
        <v/>
      </c>
      <c r="BY2354" s="9"/>
      <c r="BZ2354" s="9" t="str">
        <f t="shared" si="3591"/>
        <v/>
      </c>
      <c r="CA2354" s="9"/>
      <c r="CB2354" s="9"/>
      <c r="CC2354" s="9"/>
      <c r="CD2354" s="9" t="str">
        <f t="shared" si="3579"/>
        <v/>
      </c>
      <c r="CE2354" s="10" t="str">
        <f t="shared" si="3580"/>
        <v/>
      </c>
      <c r="CF2354" s="7"/>
      <c r="CH2354" s="15"/>
      <c r="CI2354" s="9"/>
      <c r="CJ2354" s="9" t="str">
        <f t="shared" si="3592"/>
        <v/>
      </c>
      <c r="CK2354" s="9"/>
      <c r="CL2354" s="9" t="str">
        <f t="shared" si="3593"/>
        <v/>
      </c>
      <c r="CM2354" s="9"/>
      <c r="CN2354" s="9" t="str">
        <f t="shared" si="3594"/>
        <v/>
      </c>
      <c r="CO2354" s="9"/>
      <c r="CP2354" s="9"/>
      <c r="CQ2354" s="9"/>
      <c r="CR2354" s="9" t="str">
        <f t="shared" si="3595"/>
        <v/>
      </c>
      <c r="CS2354" s="10" t="str">
        <f t="shared" si="3596"/>
        <v/>
      </c>
      <c r="CT2354" s="7"/>
    </row>
    <row r="2355" spans="44:98" ht="15" customHeight="1">
      <c r="AR2355" s="15"/>
      <c r="AS2355" s="9"/>
      <c r="AT2355" s="9" t="str">
        <f t="shared" si="3583"/>
        <v/>
      </c>
      <c r="AU2355" s="9"/>
      <c r="AV2355" s="9" t="str">
        <f t="shared" si="3584"/>
        <v/>
      </c>
      <c r="AW2355" s="9"/>
      <c r="AX2355" s="9" t="str">
        <f t="shared" si="3585"/>
        <v/>
      </c>
      <c r="AY2355" s="9"/>
      <c r="AZ2355" s="62"/>
      <c r="BA2355" s="9"/>
      <c r="BB2355" s="9" t="str">
        <f t="shared" si="3575"/>
        <v/>
      </c>
      <c r="BC2355" s="10" t="str">
        <f t="shared" si="3576"/>
        <v/>
      </c>
      <c r="BD2355" s="7"/>
      <c r="BF2355" s="15"/>
      <c r="BG2355" s="9"/>
      <c r="BH2355" s="9" t="str">
        <f t="shared" si="3586"/>
        <v/>
      </c>
      <c r="BI2355" s="73"/>
      <c r="BJ2355" s="9" t="str">
        <f t="shared" si="3587"/>
        <v/>
      </c>
      <c r="BK2355" s="9"/>
      <c r="BL2355" s="9" t="str">
        <f t="shared" si="3588"/>
        <v/>
      </c>
      <c r="BM2355" s="9"/>
      <c r="BN2355" s="9"/>
      <c r="BO2355" s="9" t="str">
        <f t="shared" si="3577"/>
        <v/>
      </c>
      <c r="BP2355" s="10" t="str">
        <f t="shared" si="3578"/>
        <v/>
      </c>
      <c r="BQ2355" s="7"/>
      <c r="BS2355" s="1"/>
      <c r="BT2355" s="15"/>
      <c r="BU2355" s="9"/>
      <c r="BV2355" s="9" t="str">
        <f t="shared" si="3589"/>
        <v/>
      </c>
      <c r="BW2355" s="9"/>
      <c r="BX2355" s="9" t="str">
        <f t="shared" si="3590"/>
        <v/>
      </c>
      <c r="BY2355" s="9"/>
      <c r="BZ2355" s="9" t="str">
        <f t="shared" si="3591"/>
        <v/>
      </c>
      <c r="CA2355" s="9"/>
      <c r="CB2355" s="9"/>
      <c r="CC2355" s="9"/>
      <c r="CD2355" s="9" t="str">
        <f t="shared" si="3579"/>
        <v/>
      </c>
      <c r="CE2355" s="10" t="str">
        <f t="shared" si="3580"/>
        <v/>
      </c>
      <c r="CF2355" s="7"/>
      <c r="CH2355" s="15"/>
      <c r="CI2355" s="9"/>
      <c r="CJ2355" s="9" t="str">
        <f t="shared" si="3592"/>
        <v/>
      </c>
      <c r="CK2355" s="9"/>
      <c r="CL2355" s="9" t="str">
        <f t="shared" si="3593"/>
        <v/>
      </c>
      <c r="CM2355" s="9"/>
      <c r="CN2355" s="9" t="str">
        <f t="shared" si="3594"/>
        <v/>
      </c>
      <c r="CO2355" s="9"/>
      <c r="CP2355" s="9"/>
      <c r="CQ2355" s="9"/>
      <c r="CR2355" s="9" t="str">
        <f t="shared" si="3595"/>
        <v/>
      </c>
      <c r="CS2355" s="10" t="str">
        <f t="shared" si="3596"/>
        <v/>
      </c>
      <c r="CT2355" s="7"/>
    </row>
    <row r="2356" spans="44:98" ht="15" customHeight="1">
      <c r="AR2356" s="15"/>
      <c r="AS2356" s="9"/>
      <c r="AT2356" s="9" t="str">
        <f t="shared" si="3583"/>
        <v/>
      </c>
      <c r="AU2356" s="9"/>
      <c r="AV2356" s="9" t="str">
        <f t="shared" si="3584"/>
        <v/>
      </c>
      <c r="AW2356" s="9"/>
      <c r="AX2356" s="9" t="str">
        <f t="shared" si="3585"/>
        <v/>
      </c>
      <c r="AY2356" s="9"/>
      <c r="AZ2356" s="62"/>
      <c r="BA2356" s="9"/>
      <c r="BB2356" s="9" t="str">
        <f t="shared" si="3575"/>
        <v/>
      </c>
      <c r="BC2356" s="10" t="str">
        <f t="shared" si="3576"/>
        <v/>
      </c>
      <c r="BD2356" s="7"/>
      <c r="BF2356" s="15"/>
      <c r="BG2356" s="9"/>
      <c r="BH2356" s="9" t="str">
        <f t="shared" si="3586"/>
        <v/>
      </c>
      <c r="BI2356" s="73"/>
      <c r="BJ2356" s="9" t="str">
        <f t="shared" si="3587"/>
        <v/>
      </c>
      <c r="BK2356" s="9"/>
      <c r="BL2356" s="9" t="str">
        <f t="shared" si="3588"/>
        <v/>
      </c>
      <c r="BM2356" s="9"/>
      <c r="BN2356" s="9"/>
      <c r="BO2356" s="9" t="str">
        <f t="shared" si="3577"/>
        <v/>
      </c>
      <c r="BP2356" s="10" t="str">
        <f t="shared" si="3578"/>
        <v/>
      </c>
      <c r="BQ2356" s="7"/>
      <c r="BS2356" s="1"/>
      <c r="BT2356" s="15"/>
      <c r="BU2356" s="9"/>
      <c r="BV2356" s="9" t="str">
        <f t="shared" si="3589"/>
        <v/>
      </c>
      <c r="BW2356" s="9"/>
      <c r="BX2356" s="9" t="str">
        <f t="shared" si="3590"/>
        <v/>
      </c>
      <c r="BY2356" s="9"/>
      <c r="BZ2356" s="9" t="str">
        <f t="shared" si="3591"/>
        <v/>
      </c>
      <c r="CA2356" s="9"/>
      <c r="CB2356" s="9"/>
      <c r="CC2356" s="9"/>
      <c r="CD2356" s="9" t="str">
        <f t="shared" si="3579"/>
        <v/>
      </c>
      <c r="CE2356" s="10" t="str">
        <f t="shared" si="3580"/>
        <v/>
      </c>
      <c r="CF2356" s="7"/>
      <c r="CH2356" s="15"/>
      <c r="CI2356" s="9"/>
      <c r="CJ2356" s="9" t="str">
        <f t="shared" si="3592"/>
        <v/>
      </c>
      <c r="CK2356" s="9"/>
      <c r="CL2356" s="9" t="str">
        <f t="shared" si="3593"/>
        <v/>
      </c>
      <c r="CM2356" s="9"/>
      <c r="CN2356" s="9" t="str">
        <f t="shared" si="3594"/>
        <v/>
      </c>
      <c r="CO2356" s="9"/>
      <c r="CP2356" s="9"/>
      <c r="CQ2356" s="9"/>
      <c r="CR2356" s="9" t="str">
        <f t="shared" si="3595"/>
        <v/>
      </c>
      <c r="CS2356" s="10" t="str">
        <f t="shared" si="3596"/>
        <v/>
      </c>
      <c r="CT2356" s="7"/>
    </row>
    <row r="2357" spans="44:98" ht="15" customHeight="1">
      <c r="AR2357" s="15"/>
      <c r="AS2357" s="9"/>
      <c r="AT2357" s="9" t="str">
        <f t="shared" si="3583"/>
        <v/>
      </c>
      <c r="AU2357" s="9"/>
      <c r="AV2357" s="9" t="str">
        <f t="shared" si="3584"/>
        <v/>
      </c>
      <c r="AW2357" s="9"/>
      <c r="AX2357" s="9" t="str">
        <f t="shared" si="3585"/>
        <v/>
      </c>
      <c r="AY2357" s="9"/>
      <c r="AZ2357" s="62"/>
      <c r="BA2357" s="9"/>
      <c r="BB2357" s="9" t="str">
        <f t="shared" si="3575"/>
        <v/>
      </c>
      <c r="BC2357" s="10" t="str">
        <f t="shared" si="3576"/>
        <v/>
      </c>
      <c r="BD2357" s="7"/>
      <c r="BF2357" s="15"/>
      <c r="BG2357" s="9"/>
      <c r="BH2357" s="9" t="str">
        <f t="shared" si="3586"/>
        <v/>
      </c>
      <c r="BI2357" s="73"/>
      <c r="BJ2357" s="9" t="str">
        <f t="shared" si="3587"/>
        <v/>
      </c>
      <c r="BK2357" s="9"/>
      <c r="BL2357" s="9" t="str">
        <f t="shared" si="3588"/>
        <v/>
      </c>
      <c r="BM2357" s="9"/>
      <c r="BN2357" s="9"/>
      <c r="BO2357" s="9" t="str">
        <f t="shared" si="3577"/>
        <v/>
      </c>
      <c r="BP2357" s="10" t="str">
        <f t="shared" si="3578"/>
        <v/>
      </c>
      <c r="BQ2357" s="7"/>
      <c r="BS2357" s="1"/>
      <c r="BT2357" s="15"/>
      <c r="BU2357" s="9"/>
      <c r="BV2357" s="9" t="str">
        <f t="shared" si="3589"/>
        <v/>
      </c>
      <c r="BW2357" s="9"/>
      <c r="BX2357" s="9" t="str">
        <f t="shared" si="3590"/>
        <v/>
      </c>
      <c r="BY2357" s="9"/>
      <c r="BZ2357" s="9" t="str">
        <f t="shared" si="3591"/>
        <v/>
      </c>
      <c r="CA2357" s="9"/>
      <c r="CB2357" s="9"/>
      <c r="CC2357" s="9"/>
      <c r="CD2357" s="9" t="str">
        <f t="shared" si="3579"/>
        <v/>
      </c>
      <c r="CE2357" s="10" t="str">
        <f t="shared" si="3580"/>
        <v/>
      </c>
      <c r="CF2357" s="7"/>
      <c r="CH2357" s="15"/>
      <c r="CI2357" s="9"/>
      <c r="CJ2357" s="9" t="str">
        <f t="shared" si="3592"/>
        <v/>
      </c>
      <c r="CK2357" s="9"/>
      <c r="CL2357" s="9" t="str">
        <f t="shared" si="3593"/>
        <v/>
      </c>
      <c r="CM2357" s="9"/>
      <c r="CN2357" s="9" t="str">
        <f t="shared" si="3594"/>
        <v/>
      </c>
      <c r="CO2357" s="9"/>
      <c r="CP2357" s="9"/>
      <c r="CQ2357" s="9"/>
      <c r="CR2357" s="9" t="str">
        <f t="shared" si="3595"/>
        <v/>
      </c>
      <c r="CS2357" s="10" t="str">
        <f t="shared" si="3596"/>
        <v/>
      </c>
      <c r="CT2357" s="7"/>
    </row>
    <row r="2358" spans="44:98" ht="15" customHeight="1">
      <c r="AR2358" s="15"/>
      <c r="AS2358" s="9"/>
      <c r="AT2358" s="9" t="str">
        <f t="shared" si="3583"/>
        <v/>
      </c>
      <c r="AU2358" s="9"/>
      <c r="AV2358" s="9" t="str">
        <f t="shared" si="3584"/>
        <v/>
      </c>
      <c r="AW2358" s="9"/>
      <c r="AX2358" s="9" t="str">
        <f t="shared" si="3585"/>
        <v/>
      </c>
      <c r="AY2358" s="9"/>
      <c r="AZ2358" s="62"/>
      <c r="BA2358" s="9"/>
      <c r="BB2358" s="9" t="str">
        <f t="shared" si="3575"/>
        <v/>
      </c>
      <c r="BC2358" s="10" t="str">
        <f t="shared" si="3576"/>
        <v/>
      </c>
      <c r="BD2358" s="7"/>
      <c r="BF2358" s="15"/>
      <c r="BG2358" s="9"/>
      <c r="BH2358" s="9" t="str">
        <f t="shared" si="3586"/>
        <v/>
      </c>
      <c r="BI2358" s="73"/>
      <c r="BJ2358" s="9" t="str">
        <f t="shared" si="3587"/>
        <v/>
      </c>
      <c r="BK2358" s="9"/>
      <c r="BL2358" s="9" t="str">
        <f t="shared" si="3588"/>
        <v/>
      </c>
      <c r="BM2358" s="9"/>
      <c r="BN2358" s="9"/>
      <c r="BO2358" s="9" t="str">
        <f t="shared" si="3577"/>
        <v/>
      </c>
      <c r="BP2358" s="10" t="str">
        <f t="shared" si="3578"/>
        <v/>
      </c>
      <c r="BQ2358" s="7"/>
      <c r="BS2358" s="1"/>
      <c r="BT2358" s="15"/>
      <c r="BU2358" s="9"/>
      <c r="BV2358" s="9" t="str">
        <f t="shared" si="3589"/>
        <v/>
      </c>
      <c r="BW2358" s="9"/>
      <c r="BX2358" s="9" t="str">
        <f t="shared" si="3590"/>
        <v/>
      </c>
      <c r="BY2358" s="9"/>
      <c r="BZ2358" s="9" t="str">
        <f t="shared" si="3591"/>
        <v/>
      </c>
      <c r="CA2358" s="9"/>
      <c r="CB2358" s="9"/>
      <c r="CC2358" s="9"/>
      <c r="CD2358" s="9" t="str">
        <f t="shared" si="3579"/>
        <v/>
      </c>
      <c r="CE2358" s="10" t="str">
        <f t="shared" si="3580"/>
        <v/>
      </c>
      <c r="CF2358" s="7"/>
      <c r="CH2358" s="15"/>
      <c r="CI2358" s="9"/>
      <c r="CJ2358" s="9" t="str">
        <f t="shared" si="3592"/>
        <v/>
      </c>
      <c r="CK2358" s="9"/>
      <c r="CL2358" s="9" t="str">
        <f t="shared" si="3593"/>
        <v/>
      </c>
      <c r="CM2358" s="9"/>
      <c r="CN2358" s="9" t="str">
        <f t="shared" si="3594"/>
        <v/>
      </c>
      <c r="CO2358" s="9"/>
      <c r="CP2358" s="9"/>
      <c r="CQ2358" s="9"/>
      <c r="CR2358" s="9" t="str">
        <f t="shared" si="3595"/>
        <v/>
      </c>
      <c r="CS2358" s="10" t="str">
        <f t="shared" si="3596"/>
        <v/>
      </c>
      <c r="CT2358" s="7"/>
    </row>
    <row r="2359" spans="44:98" ht="15" customHeight="1">
      <c r="AR2359" s="15"/>
      <c r="AS2359" s="9"/>
      <c r="AT2359" s="9" t="str">
        <f t="shared" si="3583"/>
        <v/>
      </c>
      <c r="AU2359" s="9"/>
      <c r="AV2359" s="9" t="str">
        <f t="shared" si="3584"/>
        <v/>
      </c>
      <c r="AW2359" s="9"/>
      <c r="AX2359" s="9" t="str">
        <f t="shared" si="3585"/>
        <v/>
      </c>
      <c r="AY2359" s="9"/>
      <c r="AZ2359" s="62"/>
      <c r="BA2359" s="9"/>
      <c r="BB2359" s="9" t="str">
        <f t="shared" si="3575"/>
        <v/>
      </c>
      <c r="BC2359" s="10" t="str">
        <f t="shared" si="3576"/>
        <v/>
      </c>
      <c r="BD2359" s="7"/>
      <c r="BF2359" s="15"/>
      <c r="BG2359" s="9"/>
      <c r="BH2359" s="9" t="str">
        <f t="shared" si="3586"/>
        <v/>
      </c>
      <c r="BI2359" s="73"/>
      <c r="BJ2359" s="9" t="str">
        <f t="shared" si="3587"/>
        <v/>
      </c>
      <c r="BK2359" s="9"/>
      <c r="BL2359" s="9" t="str">
        <f t="shared" si="3588"/>
        <v/>
      </c>
      <c r="BM2359" s="9"/>
      <c r="BN2359" s="9"/>
      <c r="BO2359" s="9" t="str">
        <f t="shared" si="3577"/>
        <v/>
      </c>
      <c r="BP2359" s="10" t="str">
        <f t="shared" si="3578"/>
        <v/>
      </c>
      <c r="BQ2359" s="7"/>
      <c r="BS2359" s="1"/>
      <c r="BT2359" s="15"/>
      <c r="BU2359" s="9"/>
      <c r="BV2359" s="9" t="str">
        <f t="shared" si="3589"/>
        <v/>
      </c>
      <c r="BW2359" s="9"/>
      <c r="BX2359" s="9" t="str">
        <f t="shared" si="3590"/>
        <v/>
      </c>
      <c r="BY2359" s="9"/>
      <c r="BZ2359" s="9" t="str">
        <f t="shared" si="3591"/>
        <v/>
      </c>
      <c r="CA2359" s="9"/>
      <c r="CB2359" s="9"/>
      <c r="CC2359" s="9"/>
      <c r="CD2359" s="9" t="str">
        <f t="shared" si="3579"/>
        <v/>
      </c>
      <c r="CE2359" s="10" t="str">
        <f t="shared" si="3580"/>
        <v/>
      </c>
      <c r="CF2359" s="7"/>
      <c r="CH2359" s="15"/>
      <c r="CI2359" s="9"/>
      <c r="CJ2359" s="9" t="str">
        <f t="shared" si="3592"/>
        <v/>
      </c>
      <c r="CK2359" s="9"/>
      <c r="CL2359" s="9" t="str">
        <f t="shared" si="3593"/>
        <v/>
      </c>
      <c r="CM2359" s="9"/>
      <c r="CN2359" s="9" t="str">
        <f t="shared" si="3594"/>
        <v/>
      </c>
      <c r="CO2359" s="9"/>
      <c r="CP2359" s="9"/>
      <c r="CQ2359" s="9"/>
      <c r="CR2359" s="9" t="str">
        <f t="shared" si="3595"/>
        <v/>
      </c>
      <c r="CS2359" s="10" t="str">
        <f t="shared" si="3596"/>
        <v/>
      </c>
      <c r="CT2359" s="7"/>
    </row>
    <row r="2360" spans="44:98" ht="15" customHeight="1">
      <c r="AR2360" s="15"/>
      <c r="AS2360" s="9"/>
      <c r="AT2360" s="9" t="str">
        <f t="shared" si="3583"/>
        <v/>
      </c>
      <c r="AU2360" s="9"/>
      <c r="AV2360" s="9" t="str">
        <f t="shared" si="3584"/>
        <v/>
      </c>
      <c r="AW2360" s="9"/>
      <c r="AX2360" s="9" t="str">
        <f t="shared" si="3585"/>
        <v/>
      </c>
      <c r="AY2360" s="9"/>
      <c r="AZ2360" s="62"/>
      <c r="BA2360" s="9"/>
      <c r="BB2360" s="9" t="str">
        <f t="shared" si="3575"/>
        <v/>
      </c>
      <c r="BC2360" s="10" t="str">
        <f t="shared" si="3576"/>
        <v/>
      </c>
      <c r="BD2360" s="7"/>
      <c r="BF2360" s="15"/>
      <c r="BG2360" s="9"/>
      <c r="BH2360" s="9" t="str">
        <f t="shared" si="3586"/>
        <v/>
      </c>
      <c r="BI2360" s="73"/>
      <c r="BJ2360" s="9" t="str">
        <f t="shared" si="3587"/>
        <v/>
      </c>
      <c r="BK2360" s="9"/>
      <c r="BL2360" s="9" t="str">
        <f t="shared" si="3588"/>
        <v/>
      </c>
      <c r="BM2360" s="9"/>
      <c r="BN2360" s="9"/>
      <c r="BO2360" s="9" t="str">
        <f t="shared" si="3577"/>
        <v/>
      </c>
      <c r="BP2360" s="10" t="str">
        <f t="shared" si="3578"/>
        <v/>
      </c>
      <c r="BQ2360" s="7"/>
      <c r="BS2360" s="1"/>
      <c r="BT2360" s="15"/>
      <c r="BU2360" s="9"/>
      <c r="BV2360" s="9" t="str">
        <f t="shared" si="3589"/>
        <v/>
      </c>
      <c r="BW2360" s="9"/>
      <c r="BX2360" s="9" t="str">
        <f t="shared" si="3590"/>
        <v/>
      </c>
      <c r="BY2360" s="9"/>
      <c r="BZ2360" s="9" t="str">
        <f t="shared" si="3591"/>
        <v/>
      </c>
      <c r="CA2360" s="9"/>
      <c r="CB2360" s="9"/>
      <c r="CC2360" s="9"/>
      <c r="CD2360" s="9" t="str">
        <f t="shared" si="3579"/>
        <v/>
      </c>
      <c r="CE2360" s="10" t="str">
        <f t="shared" si="3580"/>
        <v/>
      </c>
      <c r="CF2360" s="7"/>
      <c r="CH2360" s="15"/>
      <c r="CI2360" s="9"/>
      <c r="CJ2360" s="9" t="str">
        <f t="shared" si="3592"/>
        <v/>
      </c>
      <c r="CK2360" s="9"/>
      <c r="CL2360" s="9" t="str">
        <f t="shared" si="3593"/>
        <v/>
      </c>
      <c r="CM2360" s="9"/>
      <c r="CN2360" s="9" t="str">
        <f t="shared" si="3594"/>
        <v/>
      </c>
      <c r="CO2360" s="9"/>
      <c r="CP2360" s="9"/>
      <c r="CQ2360" s="9"/>
      <c r="CR2360" s="9" t="str">
        <f t="shared" si="3595"/>
        <v/>
      </c>
      <c r="CS2360" s="10" t="str">
        <f t="shared" si="3596"/>
        <v/>
      </c>
      <c r="CT2360" s="7"/>
    </row>
    <row r="2361" spans="44:98" ht="15" customHeight="1">
      <c r="AR2361" s="15"/>
      <c r="AS2361" s="9"/>
      <c r="AT2361" s="9" t="str">
        <f t="shared" si="3583"/>
        <v/>
      </c>
      <c r="AU2361" s="9"/>
      <c r="AV2361" s="9" t="str">
        <f t="shared" si="3584"/>
        <v/>
      </c>
      <c r="AW2361" s="9"/>
      <c r="AX2361" s="9" t="str">
        <f t="shared" si="3585"/>
        <v/>
      </c>
      <c r="AY2361" s="9"/>
      <c r="AZ2361" s="62"/>
      <c r="BA2361" s="9"/>
      <c r="BB2361" s="9" t="str">
        <f t="shared" si="3575"/>
        <v/>
      </c>
      <c r="BC2361" s="10" t="str">
        <f t="shared" si="3576"/>
        <v/>
      </c>
      <c r="BD2361" s="7"/>
      <c r="BF2361" s="15"/>
      <c r="BG2361" s="9"/>
      <c r="BH2361" s="9" t="str">
        <f t="shared" si="3586"/>
        <v/>
      </c>
      <c r="BI2361" s="73"/>
      <c r="BJ2361" s="9" t="str">
        <f t="shared" si="3587"/>
        <v/>
      </c>
      <c r="BK2361" s="9"/>
      <c r="BL2361" s="9" t="str">
        <f t="shared" si="3588"/>
        <v/>
      </c>
      <c r="BM2361" s="9"/>
      <c r="BN2361" s="9"/>
      <c r="BO2361" s="9" t="str">
        <f t="shared" si="3577"/>
        <v/>
      </c>
      <c r="BP2361" s="10" t="str">
        <f t="shared" si="3578"/>
        <v/>
      </c>
      <c r="BQ2361" s="7"/>
      <c r="BS2361" s="1"/>
      <c r="BT2361" s="15"/>
      <c r="BU2361" s="9"/>
      <c r="BV2361" s="9" t="str">
        <f t="shared" si="3589"/>
        <v/>
      </c>
      <c r="BW2361" s="9"/>
      <c r="BX2361" s="9" t="str">
        <f t="shared" si="3590"/>
        <v/>
      </c>
      <c r="BY2361" s="9"/>
      <c r="BZ2361" s="9" t="str">
        <f t="shared" si="3591"/>
        <v/>
      </c>
      <c r="CA2361" s="9"/>
      <c r="CB2361" s="9"/>
      <c r="CC2361" s="9"/>
      <c r="CD2361" s="9" t="str">
        <f t="shared" si="3579"/>
        <v/>
      </c>
      <c r="CE2361" s="10" t="str">
        <f t="shared" si="3580"/>
        <v/>
      </c>
      <c r="CF2361" s="7"/>
      <c r="CH2361" s="15"/>
      <c r="CI2361" s="9"/>
      <c r="CJ2361" s="9" t="str">
        <f t="shared" si="3592"/>
        <v/>
      </c>
      <c r="CK2361" s="9"/>
      <c r="CL2361" s="9" t="str">
        <f t="shared" si="3593"/>
        <v/>
      </c>
      <c r="CM2361" s="9"/>
      <c r="CN2361" s="9" t="str">
        <f t="shared" si="3594"/>
        <v/>
      </c>
      <c r="CO2361" s="9"/>
      <c r="CP2361" s="9"/>
      <c r="CQ2361" s="9"/>
      <c r="CR2361" s="9" t="str">
        <f t="shared" si="3595"/>
        <v/>
      </c>
      <c r="CS2361" s="10" t="str">
        <f t="shared" si="3596"/>
        <v/>
      </c>
      <c r="CT2361" s="7"/>
    </row>
    <row r="2362" spans="44:98" ht="15" customHeight="1">
      <c r="AR2362" s="15"/>
      <c r="AS2362" s="9"/>
      <c r="AT2362" s="9" t="str">
        <f t="shared" si="3583"/>
        <v/>
      </c>
      <c r="AU2362" s="9"/>
      <c r="AV2362" s="9" t="str">
        <f t="shared" si="3584"/>
        <v/>
      </c>
      <c r="AW2362" s="9"/>
      <c r="AX2362" s="9" t="str">
        <f t="shared" si="3585"/>
        <v/>
      </c>
      <c r="AY2362" s="9"/>
      <c r="AZ2362" s="62"/>
      <c r="BA2362" s="9"/>
      <c r="BB2362" s="9" t="str">
        <f t="shared" si="3575"/>
        <v/>
      </c>
      <c r="BC2362" s="10" t="str">
        <f t="shared" si="3576"/>
        <v/>
      </c>
      <c r="BD2362" s="7"/>
      <c r="BF2362" s="15"/>
      <c r="BG2362" s="9"/>
      <c r="BH2362" s="9" t="str">
        <f t="shared" si="3586"/>
        <v/>
      </c>
      <c r="BI2362" s="73"/>
      <c r="BJ2362" s="9" t="str">
        <f t="shared" si="3587"/>
        <v/>
      </c>
      <c r="BK2362" s="9"/>
      <c r="BL2362" s="9" t="str">
        <f t="shared" si="3588"/>
        <v/>
      </c>
      <c r="BM2362" s="9"/>
      <c r="BN2362" s="9"/>
      <c r="BO2362" s="9" t="str">
        <f t="shared" si="3577"/>
        <v/>
      </c>
      <c r="BP2362" s="10" t="str">
        <f t="shared" si="3578"/>
        <v/>
      </c>
      <c r="BQ2362" s="7"/>
      <c r="BS2362" s="1"/>
      <c r="BT2362" s="15"/>
      <c r="BU2362" s="9"/>
      <c r="BV2362" s="9" t="str">
        <f t="shared" si="3589"/>
        <v/>
      </c>
      <c r="BW2362" s="9"/>
      <c r="BX2362" s="9" t="str">
        <f t="shared" si="3590"/>
        <v/>
      </c>
      <c r="BY2362" s="9"/>
      <c r="BZ2362" s="9" t="str">
        <f t="shared" si="3591"/>
        <v/>
      </c>
      <c r="CA2362" s="9"/>
      <c r="CB2362" s="9"/>
      <c r="CC2362" s="9"/>
      <c r="CD2362" s="9" t="str">
        <f t="shared" si="3579"/>
        <v/>
      </c>
      <c r="CE2362" s="10" t="str">
        <f t="shared" si="3580"/>
        <v/>
      </c>
      <c r="CF2362" s="7"/>
      <c r="CH2362" s="15"/>
      <c r="CI2362" s="9"/>
      <c r="CJ2362" s="9" t="str">
        <f t="shared" si="3592"/>
        <v/>
      </c>
      <c r="CK2362" s="9"/>
      <c r="CL2362" s="9" t="str">
        <f t="shared" si="3593"/>
        <v/>
      </c>
      <c r="CM2362" s="9"/>
      <c r="CN2362" s="9" t="str">
        <f t="shared" si="3594"/>
        <v/>
      </c>
      <c r="CO2362" s="9"/>
      <c r="CP2362" s="9"/>
      <c r="CQ2362" s="9"/>
      <c r="CR2362" s="9" t="str">
        <f t="shared" si="3595"/>
        <v/>
      </c>
      <c r="CS2362" s="10" t="str">
        <f t="shared" si="3596"/>
        <v/>
      </c>
      <c r="CT2362" s="7"/>
    </row>
    <row r="2363" spans="44:98" ht="15" customHeight="1">
      <c r="AR2363" s="15"/>
      <c r="AS2363" s="9"/>
      <c r="AT2363" s="9" t="str">
        <f t="shared" si="3583"/>
        <v/>
      </c>
      <c r="AU2363" s="9"/>
      <c r="AV2363" s="9" t="str">
        <f t="shared" si="3584"/>
        <v/>
      </c>
      <c r="AW2363" s="9"/>
      <c r="AX2363" s="9" t="str">
        <f t="shared" si="3585"/>
        <v/>
      </c>
      <c r="AY2363" s="9"/>
      <c r="AZ2363" s="62"/>
      <c r="BA2363" s="9"/>
      <c r="BB2363" s="9" t="str">
        <f t="shared" si="3575"/>
        <v/>
      </c>
      <c r="BC2363" s="10" t="str">
        <f t="shared" si="3576"/>
        <v/>
      </c>
      <c r="BD2363" s="7"/>
      <c r="BF2363" s="15"/>
      <c r="BG2363" s="9"/>
      <c r="BH2363" s="9" t="str">
        <f t="shared" si="3586"/>
        <v/>
      </c>
      <c r="BI2363" s="73"/>
      <c r="BJ2363" s="9" t="str">
        <f t="shared" si="3587"/>
        <v/>
      </c>
      <c r="BK2363" s="9"/>
      <c r="BL2363" s="9" t="str">
        <f t="shared" si="3588"/>
        <v/>
      </c>
      <c r="BM2363" s="9"/>
      <c r="BN2363" s="9"/>
      <c r="BO2363" s="9" t="str">
        <f t="shared" si="3577"/>
        <v/>
      </c>
      <c r="BP2363" s="10" t="str">
        <f t="shared" si="3578"/>
        <v/>
      </c>
      <c r="BQ2363" s="7"/>
      <c r="BS2363" s="1"/>
      <c r="BT2363" s="15"/>
      <c r="BU2363" s="9"/>
      <c r="BV2363" s="9" t="str">
        <f t="shared" si="3589"/>
        <v/>
      </c>
      <c r="BW2363" s="9"/>
      <c r="BX2363" s="9" t="str">
        <f t="shared" si="3590"/>
        <v/>
      </c>
      <c r="BY2363" s="9"/>
      <c r="BZ2363" s="9" t="str">
        <f t="shared" si="3591"/>
        <v/>
      </c>
      <c r="CA2363" s="9"/>
      <c r="CB2363" s="9"/>
      <c r="CC2363" s="9"/>
      <c r="CD2363" s="9" t="str">
        <f t="shared" si="3579"/>
        <v/>
      </c>
      <c r="CE2363" s="10" t="str">
        <f t="shared" si="3580"/>
        <v/>
      </c>
      <c r="CF2363" s="7"/>
      <c r="CH2363" s="15"/>
      <c r="CI2363" s="9"/>
      <c r="CJ2363" s="9" t="str">
        <f t="shared" si="3592"/>
        <v/>
      </c>
      <c r="CK2363" s="9"/>
      <c r="CL2363" s="9" t="str">
        <f t="shared" si="3593"/>
        <v/>
      </c>
      <c r="CM2363" s="9"/>
      <c r="CN2363" s="9" t="str">
        <f t="shared" si="3594"/>
        <v/>
      </c>
      <c r="CO2363" s="9"/>
      <c r="CP2363" s="9"/>
      <c r="CQ2363" s="9"/>
      <c r="CR2363" s="9" t="str">
        <f t="shared" si="3595"/>
        <v/>
      </c>
      <c r="CS2363" s="10" t="str">
        <f t="shared" si="3596"/>
        <v/>
      </c>
      <c r="CT2363" s="7"/>
    </row>
    <row r="2364" spans="44:98" ht="15" customHeight="1">
      <c r="AR2364" s="15"/>
      <c r="AS2364" s="9"/>
      <c r="AT2364" s="9" t="str">
        <f t="shared" si="3583"/>
        <v/>
      </c>
      <c r="AU2364" s="9"/>
      <c r="AV2364" s="9" t="str">
        <f t="shared" si="3584"/>
        <v/>
      </c>
      <c r="AW2364" s="9"/>
      <c r="AX2364" s="9" t="str">
        <f t="shared" si="3585"/>
        <v/>
      </c>
      <c r="AY2364" s="9"/>
      <c r="AZ2364" s="62"/>
      <c r="BA2364" s="9"/>
      <c r="BB2364" s="9" t="str">
        <f t="shared" si="3575"/>
        <v/>
      </c>
      <c r="BC2364" s="10" t="str">
        <f t="shared" si="3576"/>
        <v/>
      </c>
      <c r="BD2364" s="7"/>
      <c r="BF2364" s="15"/>
      <c r="BG2364" s="9"/>
      <c r="BH2364" s="9" t="str">
        <f t="shared" si="3586"/>
        <v/>
      </c>
      <c r="BI2364" s="73"/>
      <c r="BJ2364" s="9" t="str">
        <f t="shared" si="3587"/>
        <v/>
      </c>
      <c r="BK2364" s="9"/>
      <c r="BL2364" s="9" t="str">
        <f t="shared" si="3588"/>
        <v/>
      </c>
      <c r="BM2364" s="9"/>
      <c r="BN2364" s="9"/>
      <c r="BO2364" s="9" t="str">
        <f t="shared" si="3577"/>
        <v/>
      </c>
      <c r="BP2364" s="10" t="str">
        <f t="shared" si="3578"/>
        <v/>
      </c>
      <c r="BQ2364" s="7"/>
      <c r="BS2364" s="1"/>
      <c r="BT2364" s="15"/>
      <c r="BU2364" s="9"/>
      <c r="BV2364" s="9" t="str">
        <f t="shared" si="3589"/>
        <v/>
      </c>
      <c r="BW2364" s="9"/>
      <c r="BX2364" s="9" t="str">
        <f t="shared" si="3590"/>
        <v/>
      </c>
      <c r="BY2364" s="9"/>
      <c r="BZ2364" s="9" t="str">
        <f t="shared" si="3591"/>
        <v/>
      </c>
      <c r="CA2364" s="9"/>
      <c r="CB2364" s="9"/>
      <c r="CC2364" s="9"/>
      <c r="CD2364" s="9" t="str">
        <f t="shared" si="3579"/>
        <v/>
      </c>
      <c r="CE2364" s="10" t="str">
        <f t="shared" si="3580"/>
        <v/>
      </c>
      <c r="CF2364" s="7"/>
      <c r="CH2364" s="15"/>
      <c r="CI2364" s="9"/>
      <c r="CJ2364" s="9" t="str">
        <f t="shared" si="3592"/>
        <v/>
      </c>
      <c r="CK2364" s="9"/>
      <c r="CL2364" s="9" t="str">
        <f t="shared" si="3593"/>
        <v/>
      </c>
      <c r="CM2364" s="9"/>
      <c r="CN2364" s="9" t="str">
        <f t="shared" si="3594"/>
        <v/>
      </c>
      <c r="CO2364" s="9"/>
      <c r="CP2364" s="9"/>
      <c r="CQ2364" s="9"/>
      <c r="CR2364" s="9" t="str">
        <f t="shared" si="3595"/>
        <v/>
      </c>
      <c r="CS2364" s="10" t="str">
        <f t="shared" si="3596"/>
        <v/>
      </c>
      <c r="CT2364" s="7"/>
    </row>
    <row r="2365" spans="44:98" ht="15" customHeight="1">
      <c r="AR2365" s="15"/>
      <c r="AS2365" s="9"/>
      <c r="AT2365" s="9" t="str">
        <f t="shared" si="3583"/>
        <v/>
      </c>
      <c r="AU2365" s="9"/>
      <c r="AV2365" s="9" t="str">
        <f t="shared" si="3584"/>
        <v/>
      </c>
      <c r="AW2365" s="9"/>
      <c r="AX2365" s="9" t="str">
        <f t="shared" si="3585"/>
        <v/>
      </c>
      <c r="AY2365" s="9"/>
      <c r="AZ2365" s="62"/>
      <c r="BA2365" s="9"/>
      <c r="BB2365" s="9" t="str">
        <f t="shared" si="3575"/>
        <v/>
      </c>
      <c r="BC2365" s="10" t="str">
        <f t="shared" si="3576"/>
        <v/>
      </c>
      <c r="BD2365" s="7"/>
      <c r="BF2365" s="15"/>
      <c r="BG2365" s="9"/>
      <c r="BH2365" s="9" t="str">
        <f t="shared" si="3586"/>
        <v/>
      </c>
      <c r="BI2365" s="73"/>
      <c r="BJ2365" s="9" t="str">
        <f t="shared" si="3587"/>
        <v/>
      </c>
      <c r="BK2365" s="9"/>
      <c r="BL2365" s="9" t="str">
        <f t="shared" si="3588"/>
        <v/>
      </c>
      <c r="BM2365" s="9"/>
      <c r="BN2365" s="9"/>
      <c r="BO2365" s="9" t="str">
        <f t="shared" si="3577"/>
        <v/>
      </c>
      <c r="BP2365" s="10" t="str">
        <f t="shared" si="3578"/>
        <v/>
      </c>
      <c r="BQ2365" s="7"/>
      <c r="BS2365" s="1"/>
      <c r="BT2365" s="15"/>
      <c r="BU2365" s="9"/>
      <c r="BV2365" s="9" t="str">
        <f t="shared" si="3589"/>
        <v/>
      </c>
      <c r="BW2365" s="9"/>
      <c r="BX2365" s="9" t="str">
        <f t="shared" si="3590"/>
        <v/>
      </c>
      <c r="BY2365" s="9"/>
      <c r="BZ2365" s="9" t="str">
        <f t="shared" si="3591"/>
        <v/>
      </c>
      <c r="CA2365" s="9"/>
      <c r="CB2365" s="9"/>
      <c r="CC2365" s="9"/>
      <c r="CD2365" s="9" t="str">
        <f t="shared" si="3579"/>
        <v/>
      </c>
      <c r="CE2365" s="10" t="str">
        <f t="shared" si="3580"/>
        <v/>
      </c>
      <c r="CF2365" s="7"/>
      <c r="CH2365" s="15"/>
      <c r="CI2365" s="9"/>
      <c r="CJ2365" s="9" t="str">
        <f t="shared" si="3592"/>
        <v/>
      </c>
      <c r="CK2365" s="9"/>
      <c r="CL2365" s="9" t="str">
        <f t="shared" si="3593"/>
        <v/>
      </c>
      <c r="CM2365" s="9"/>
      <c r="CN2365" s="9" t="str">
        <f t="shared" si="3594"/>
        <v/>
      </c>
      <c r="CO2365" s="9"/>
      <c r="CP2365" s="9"/>
      <c r="CQ2365" s="9"/>
      <c r="CR2365" s="9" t="str">
        <f t="shared" si="3595"/>
        <v/>
      </c>
      <c r="CS2365" s="10" t="str">
        <f t="shared" si="3596"/>
        <v/>
      </c>
      <c r="CT2365" s="7"/>
    </row>
    <row r="2366" spans="44:98" ht="15" customHeight="1">
      <c r="AR2366" s="15"/>
      <c r="AS2366" s="9"/>
      <c r="AT2366" s="9" t="str">
        <f t="shared" si="3583"/>
        <v/>
      </c>
      <c r="AU2366" s="9"/>
      <c r="AV2366" s="9" t="str">
        <f t="shared" si="3584"/>
        <v/>
      </c>
      <c r="AW2366" s="9"/>
      <c r="AX2366" s="9" t="str">
        <f t="shared" si="3585"/>
        <v/>
      </c>
      <c r="AY2366" s="9"/>
      <c r="AZ2366" s="62"/>
      <c r="BA2366" s="9"/>
      <c r="BB2366" s="9" t="str">
        <f t="shared" si="3575"/>
        <v/>
      </c>
      <c r="BC2366" s="10" t="str">
        <f t="shared" si="3576"/>
        <v/>
      </c>
      <c r="BD2366" s="7"/>
      <c r="BF2366" s="15"/>
      <c r="BG2366" s="9"/>
      <c r="BH2366" s="9" t="str">
        <f t="shared" si="3586"/>
        <v/>
      </c>
      <c r="BI2366" s="73"/>
      <c r="BJ2366" s="9" t="str">
        <f t="shared" si="3587"/>
        <v/>
      </c>
      <c r="BK2366" s="9"/>
      <c r="BL2366" s="9" t="str">
        <f t="shared" si="3588"/>
        <v/>
      </c>
      <c r="BM2366" s="9"/>
      <c r="BN2366" s="9"/>
      <c r="BO2366" s="9" t="str">
        <f t="shared" si="3577"/>
        <v/>
      </c>
      <c r="BP2366" s="10" t="str">
        <f t="shared" si="3578"/>
        <v/>
      </c>
      <c r="BQ2366" s="7"/>
      <c r="BS2366" s="1"/>
      <c r="BT2366" s="15"/>
      <c r="BU2366" s="9"/>
      <c r="BV2366" s="9" t="str">
        <f t="shared" si="3589"/>
        <v/>
      </c>
      <c r="BW2366" s="9"/>
      <c r="BX2366" s="9" t="str">
        <f t="shared" si="3590"/>
        <v/>
      </c>
      <c r="BY2366" s="9"/>
      <c r="BZ2366" s="9" t="str">
        <f t="shared" si="3591"/>
        <v/>
      </c>
      <c r="CA2366" s="9"/>
      <c r="CB2366" s="9"/>
      <c r="CC2366" s="9"/>
      <c r="CD2366" s="9" t="str">
        <f t="shared" si="3579"/>
        <v/>
      </c>
      <c r="CE2366" s="10" t="str">
        <f t="shared" si="3580"/>
        <v/>
      </c>
      <c r="CF2366" s="7"/>
      <c r="CH2366" s="15"/>
      <c r="CI2366" s="9"/>
      <c r="CJ2366" s="9" t="str">
        <f t="shared" si="3592"/>
        <v/>
      </c>
      <c r="CK2366" s="9"/>
      <c r="CL2366" s="9" t="str">
        <f t="shared" si="3593"/>
        <v/>
      </c>
      <c r="CM2366" s="9"/>
      <c r="CN2366" s="9" t="str">
        <f t="shared" si="3594"/>
        <v/>
      </c>
      <c r="CO2366" s="9"/>
      <c r="CP2366" s="9"/>
      <c r="CQ2366" s="9"/>
      <c r="CR2366" s="9" t="str">
        <f t="shared" si="3595"/>
        <v/>
      </c>
      <c r="CS2366" s="10" t="str">
        <f t="shared" si="3596"/>
        <v/>
      </c>
      <c r="CT2366" s="7"/>
    </row>
    <row r="2367" spans="44:98" ht="15" customHeight="1">
      <c r="AR2367" s="15"/>
      <c r="AS2367" s="9"/>
      <c r="AT2367" s="9" t="str">
        <f>IF(AS2367="","",AS2367-#REF!)</f>
        <v/>
      </c>
      <c r="AU2367" s="9"/>
      <c r="AV2367" s="9" t="str">
        <f>IF(AU2367="","",AU2367-#REF!)</f>
        <v/>
      </c>
      <c r="AW2367" s="9"/>
      <c r="AX2367" s="9" t="str">
        <f>IF(AW2367="","",#REF!+#REF!-AW2367)</f>
        <v/>
      </c>
      <c r="AY2367" s="9"/>
      <c r="AZ2367" s="62"/>
      <c r="BA2367" s="9"/>
      <c r="BB2367" s="9" t="str">
        <f t="shared" si="3575"/>
        <v/>
      </c>
      <c r="BC2367" s="10" t="str">
        <f t="shared" si="3576"/>
        <v/>
      </c>
      <c r="BD2367" s="7"/>
      <c r="BF2367" s="15"/>
      <c r="BG2367" s="9"/>
      <c r="BH2367" s="9" t="str">
        <f>IF(BG2367="","",BG2367-#REF!)</f>
        <v/>
      </c>
      <c r="BI2367" s="73"/>
      <c r="BJ2367" s="9" t="str">
        <f>IF(BI2367="","",BI2367-#REF!)</f>
        <v/>
      </c>
      <c r="BK2367" s="9"/>
      <c r="BL2367" s="9" t="str">
        <f>IF(BK2367="","",#REF!+#REF!-BK2367)</f>
        <v/>
      </c>
      <c r="BM2367" s="9"/>
      <c r="BN2367" s="9"/>
      <c r="BO2367" s="9" t="str">
        <f t="shared" si="3577"/>
        <v/>
      </c>
      <c r="BP2367" s="10" t="str">
        <f t="shared" si="3578"/>
        <v/>
      </c>
      <c r="BQ2367" s="7"/>
      <c r="BS2367" s="1"/>
      <c r="BT2367" s="15"/>
      <c r="BU2367" s="9"/>
      <c r="BV2367" s="9" t="str">
        <f>IF(BU2367="","",BU2367-#REF!)</f>
        <v/>
      </c>
      <c r="BW2367" s="9"/>
      <c r="BX2367" s="9" t="str">
        <f>IF(BW2367="","",BW2367-#REF!)</f>
        <v/>
      </c>
      <c r="BY2367" s="9"/>
      <c r="BZ2367" s="9" t="str">
        <f>IF(BY2367="","",#REF!+#REF!-BY2367)</f>
        <v/>
      </c>
      <c r="CA2367" s="9"/>
      <c r="CB2367" s="9"/>
      <c r="CC2367" s="9"/>
      <c r="CD2367" s="9" t="str">
        <f t="shared" si="3579"/>
        <v/>
      </c>
      <c r="CE2367" s="10" t="str">
        <f t="shared" si="3580"/>
        <v/>
      </c>
      <c r="CF2367" s="7"/>
      <c r="CH2367" s="15"/>
      <c r="CI2367" s="9"/>
      <c r="CJ2367" s="9" t="str">
        <f>IF(CI2367="","",CI2367-#REF!)</f>
        <v/>
      </c>
      <c r="CK2367" s="9"/>
      <c r="CL2367" s="9" t="str">
        <f>IF(CK2367="","",CK2367-#REF!)</f>
        <v/>
      </c>
      <c r="CM2367" s="9"/>
      <c r="CN2367" s="9" t="str">
        <f>IF(CM2367="","",#REF!+#REF!-CM2367)</f>
        <v/>
      </c>
      <c r="CO2367" s="9"/>
      <c r="CP2367" s="9"/>
      <c r="CQ2367" s="9"/>
      <c r="CR2367" s="9" t="str">
        <f t="shared" si="3595"/>
        <v/>
      </c>
      <c r="CS2367" s="10" t="str">
        <f t="shared" si="3596"/>
        <v/>
      </c>
      <c r="CT2367" s="7"/>
    </row>
    <row r="2368" spans="44:98" ht="15" customHeight="1">
      <c r="AR2368" s="15"/>
      <c r="AS2368" s="9"/>
      <c r="AT2368" s="9" t="str">
        <f t="shared" ref="AT2368:AT2370" si="3597">IF(AS2368="","",AS2368-AS2367)</f>
        <v/>
      </c>
      <c r="AU2368" s="9"/>
      <c r="AV2368" s="9" t="str">
        <f t="shared" ref="AV2368:AV2371" si="3598">IF(AU2368="","",AU2368-AU2367)</f>
        <v/>
      </c>
      <c r="AW2368" s="9"/>
      <c r="AX2368" s="9" t="str">
        <f t="shared" ref="AX2368:AX2371" si="3599">IF(AW2368="","",AW2367+AY2367-AW2368)</f>
        <v/>
      </c>
      <c r="AY2368" s="9"/>
      <c r="AZ2368" s="62"/>
      <c r="BA2368" s="9"/>
      <c r="BB2368" s="9" t="str">
        <f t="shared" si="3575"/>
        <v/>
      </c>
      <c r="BC2368" s="10" t="str">
        <f t="shared" si="3576"/>
        <v/>
      </c>
      <c r="BD2368" s="7"/>
      <c r="BF2368" s="15"/>
      <c r="BG2368" s="9"/>
      <c r="BH2368" s="9" t="str">
        <f t="shared" ref="BH2368:BH2370" si="3600">IF(BG2368="","",BG2368-BG2367)</f>
        <v/>
      </c>
      <c r="BI2368" s="73"/>
      <c r="BJ2368" s="9" t="str">
        <f t="shared" ref="BJ2368:BJ2371" si="3601">IF(BI2368="","",BI2368-BI2367)</f>
        <v/>
      </c>
      <c r="BK2368" s="9"/>
      <c r="BL2368" s="9" t="str">
        <f t="shared" ref="BL2368:BL2371" si="3602">IF(BK2368="","",BK2367+BM2367-BK2368)</f>
        <v/>
      </c>
      <c r="BM2368" s="9"/>
      <c r="BN2368" s="9"/>
      <c r="BO2368" s="9" t="str">
        <f t="shared" si="3577"/>
        <v/>
      </c>
      <c r="BP2368" s="10" t="str">
        <f t="shared" si="3578"/>
        <v/>
      </c>
      <c r="BQ2368" s="7"/>
      <c r="BS2368" s="1"/>
      <c r="BT2368" s="15"/>
      <c r="BU2368" s="9"/>
      <c r="BV2368" s="9" t="str">
        <f t="shared" ref="BV2368:BV2370" si="3603">IF(BU2368="","",BU2368-BU2367)</f>
        <v/>
      </c>
      <c r="BW2368" s="9"/>
      <c r="BX2368" s="9" t="str">
        <f t="shared" ref="BX2368:BX2371" si="3604">IF(BW2368="","",BW2368-BW2367)</f>
        <v/>
      </c>
      <c r="BY2368" s="9"/>
      <c r="BZ2368" s="9" t="str">
        <f t="shared" ref="BZ2368:BZ2371" si="3605">IF(BY2368="","",BY2367+CA2367-BY2368)</f>
        <v/>
      </c>
      <c r="CA2368" s="9"/>
      <c r="CB2368" s="9"/>
      <c r="CC2368" s="9"/>
      <c r="CD2368" s="9" t="str">
        <f t="shared" si="3579"/>
        <v/>
      </c>
      <c r="CE2368" s="10" t="str">
        <f t="shared" si="3580"/>
        <v/>
      </c>
      <c r="CF2368" s="7"/>
      <c r="CH2368" s="15"/>
      <c r="CI2368" s="9"/>
      <c r="CJ2368" s="9" t="str">
        <f>IF(CI2368="","",CI2368-CI2367)</f>
        <v/>
      </c>
      <c r="CK2368" s="9"/>
      <c r="CL2368" s="9" t="str">
        <f>IF(CK2368="","",CK2368-CK2367)</f>
        <v/>
      </c>
      <c r="CM2368" s="9"/>
      <c r="CN2368" s="9" t="str">
        <f>IF(CM2368="","",CM2367+CO2367-CM2368)</f>
        <v/>
      </c>
      <c r="CO2368" s="9"/>
      <c r="CP2368" s="9"/>
      <c r="CQ2368" s="9"/>
      <c r="CR2368" s="9" t="str">
        <f t="shared" si="3595"/>
        <v/>
      </c>
      <c r="CS2368" s="10" t="str">
        <f t="shared" si="3596"/>
        <v/>
      </c>
      <c r="CT2368" s="7"/>
    </row>
    <row r="2369" spans="44:98" ht="15" customHeight="1">
      <c r="AR2369" s="15"/>
      <c r="AS2369" s="9"/>
      <c r="AT2369" s="9" t="str">
        <f t="shared" si="3597"/>
        <v/>
      </c>
      <c r="AU2369" s="9"/>
      <c r="AV2369" s="9" t="str">
        <f t="shared" si="3598"/>
        <v/>
      </c>
      <c r="AW2369" s="9"/>
      <c r="AX2369" s="9" t="str">
        <f t="shared" si="3599"/>
        <v/>
      </c>
      <c r="AY2369" s="9"/>
      <c r="AZ2369" s="62"/>
      <c r="BA2369" s="9"/>
      <c r="BB2369" s="9" t="str">
        <f t="shared" si="3575"/>
        <v/>
      </c>
      <c r="BC2369" s="10" t="str">
        <f t="shared" si="3576"/>
        <v/>
      </c>
      <c r="BD2369" s="7"/>
      <c r="BF2369" s="15"/>
      <c r="BG2369" s="9"/>
      <c r="BH2369" s="9" t="str">
        <f t="shared" si="3600"/>
        <v/>
      </c>
      <c r="BI2369" s="73"/>
      <c r="BJ2369" s="9" t="str">
        <f t="shared" si="3601"/>
        <v/>
      </c>
      <c r="BK2369" s="9"/>
      <c r="BL2369" s="9" t="str">
        <f t="shared" si="3602"/>
        <v/>
      </c>
      <c r="BM2369" s="9"/>
      <c r="BN2369" s="9"/>
      <c r="BO2369" s="9" t="str">
        <f t="shared" si="3577"/>
        <v/>
      </c>
      <c r="BP2369" s="10" t="str">
        <f t="shared" si="3578"/>
        <v/>
      </c>
      <c r="BQ2369" s="7"/>
      <c r="BS2369" s="1"/>
      <c r="BT2369" s="15"/>
      <c r="BU2369" s="9"/>
      <c r="BV2369" s="9" t="str">
        <f t="shared" si="3603"/>
        <v/>
      </c>
      <c r="BW2369" s="9"/>
      <c r="BX2369" s="9" t="str">
        <f t="shared" si="3604"/>
        <v/>
      </c>
      <c r="BY2369" s="9"/>
      <c r="BZ2369" s="9" t="str">
        <f t="shared" si="3605"/>
        <v/>
      </c>
      <c r="CA2369" s="9"/>
      <c r="CB2369" s="9"/>
      <c r="CC2369" s="9"/>
      <c r="CD2369" s="9" t="str">
        <f t="shared" si="3579"/>
        <v/>
      </c>
      <c r="CE2369" s="10" t="str">
        <f t="shared" si="3580"/>
        <v/>
      </c>
      <c r="CF2369" s="7"/>
      <c r="CH2369" s="15"/>
      <c r="CI2369" s="9"/>
      <c r="CJ2369" s="9" t="str">
        <f>IF(CI2369="","",CI2369-CI2368)</f>
        <v/>
      </c>
      <c r="CK2369" s="9"/>
      <c r="CL2369" s="9" t="str">
        <f>IF(CK2369="","",CK2369-CK2368)</f>
        <v/>
      </c>
      <c r="CM2369" s="9"/>
      <c r="CN2369" s="9" t="str">
        <f>IF(CM2369="","",CM2368+CO2368-CM2369)</f>
        <v/>
      </c>
      <c r="CO2369" s="9"/>
      <c r="CP2369" s="9"/>
      <c r="CQ2369" s="9"/>
      <c r="CR2369" s="9" t="str">
        <f t="shared" si="3595"/>
        <v/>
      </c>
      <c r="CS2369" s="10" t="str">
        <f t="shared" si="3596"/>
        <v/>
      </c>
      <c r="CT2369" s="7"/>
    </row>
    <row r="2370" spans="44:98" ht="15" customHeight="1">
      <c r="AR2370" s="15"/>
      <c r="AS2370" s="9"/>
      <c r="AT2370" s="9" t="str">
        <f t="shared" si="3597"/>
        <v/>
      </c>
      <c r="AU2370" s="9"/>
      <c r="AV2370" s="9" t="str">
        <f t="shared" si="3598"/>
        <v/>
      </c>
      <c r="AW2370" s="9"/>
      <c r="AX2370" s="9" t="str">
        <f t="shared" si="3599"/>
        <v/>
      </c>
      <c r="AY2370" s="9"/>
      <c r="AZ2370" s="62"/>
      <c r="BA2370" s="9"/>
      <c r="BB2370" s="9" t="str">
        <f t="shared" si="3575"/>
        <v/>
      </c>
      <c r="BC2370" s="10" t="str">
        <f t="shared" si="3576"/>
        <v/>
      </c>
      <c r="BD2370" s="7"/>
      <c r="BF2370" s="15"/>
      <c r="BG2370" s="9"/>
      <c r="BH2370" s="9" t="str">
        <f t="shared" si="3600"/>
        <v/>
      </c>
      <c r="BI2370" s="73"/>
      <c r="BJ2370" s="9" t="str">
        <f t="shared" si="3601"/>
        <v/>
      </c>
      <c r="BK2370" s="9"/>
      <c r="BL2370" s="9" t="str">
        <f t="shared" si="3602"/>
        <v/>
      </c>
      <c r="BM2370" s="9"/>
      <c r="BN2370" s="9"/>
      <c r="BO2370" s="9" t="str">
        <f t="shared" si="3577"/>
        <v/>
      </c>
      <c r="BP2370" s="10" t="str">
        <f t="shared" si="3578"/>
        <v/>
      </c>
      <c r="BQ2370" s="7"/>
      <c r="BS2370" s="1"/>
      <c r="BT2370" s="15"/>
      <c r="BU2370" s="9"/>
      <c r="BV2370" s="9" t="str">
        <f t="shared" si="3603"/>
        <v/>
      </c>
      <c r="BW2370" s="9"/>
      <c r="BX2370" s="9" t="str">
        <f t="shared" si="3604"/>
        <v/>
      </c>
      <c r="BY2370" s="9"/>
      <c r="BZ2370" s="9" t="str">
        <f t="shared" si="3605"/>
        <v/>
      </c>
      <c r="CA2370" s="9"/>
      <c r="CB2370" s="9"/>
      <c r="CC2370" s="9"/>
      <c r="CD2370" s="9" t="str">
        <f t="shared" si="3579"/>
        <v/>
      </c>
      <c r="CE2370" s="10" t="str">
        <f t="shared" si="3580"/>
        <v/>
      </c>
      <c r="CF2370" s="7"/>
      <c r="CH2370" s="15"/>
      <c r="CI2370" s="9"/>
      <c r="CJ2370" s="9" t="str">
        <f>IF(CI2370="","",CI2370-CI2369)</f>
        <v/>
      </c>
      <c r="CK2370" s="9"/>
      <c r="CL2370" s="9" t="str">
        <f>IF(CK2370="","",CK2370-CK2369)</f>
        <v/>
      </c>
      <c r="CM2370" s="9"/>
      <c r="CN2370" s="9" t="str">
        <f>IF(CM2370="","",CM2369+CO2369-CM2370)</f>
        <v/>
      </c>
      <c r="CO2370" s="9"/>
      <c r="CP2370" s="9"/>
      <c r="CQ2370" s="9"/>
      <c r="CR2370" s="9" t="str">
        <f t="shared" si="3595"/>
        <v/>
      </c>
      <c r="CS2370" s="10" t="str">
        <f t="shared" si="3596"/>
        <v/>
      </c>
      <c r="CT2370" s="7"/>
    </row>
    <row r="2371" spans="44:98" ht="15" customHeight="1">
      <c r="AR2371" s="15"/>
      <c r="AS2371" s="9"/>
      <c r="AT2371" s="9"/>
      <c r="AU2371" s="9"/>
      <c r="AV2371" s="9" t="str">
        <f t="shared" si="3598"/>
        <v/>
      </c>
      <c r="AW2371" s="9"/>
      <c r="AX2371" s="9" t="str">
        <f t="shared" si="3599"/>
        <v/>
      </c>
      <c r="AY2371" s="9"/>
      <c r="AZ2371" s="62"/>
      <c r="BA2371" s="9"/>
      <c r="BB2371" s="9" t="str">
        <f t="shared" si="3575"/>
        <v/>
      </c>
      <c r="BC2371" s="10" t="str">
        <f t="shared" si="3576"/>
        <v/>
      </c>
      <c r="BD2371" s="7"/>
      <c r="BF2371" s="15"/>
      <c r="BG2371" s="9"/>
      <c r="BH2371" s="9"/>
      <c r="BI2371" s="73"/>
      <c r="BJ2371" s="9" t="str">
        <f t="shared" si="3601"/>
        <v/>
      </c>
      <c r="BK2371" s="9"/>
      <c r="BL2371" s="9" t="str">
        <f t="shared" si="3602"/>
        <v/>
      </c>
      <c r="BM2371" s="9"/>
      <c r="BN2371" s="9"/>
      <c r="BO2371" s="9" t="str">
        <f t="shared" si="3577"/>
        <v/>
      </c>
      <c r="BP2371" s="10" t="str">
        <f t="shared" si="3578"/>
        <v/>
      </c>
      <c r="BQ2371" s="7"/>
      <c r="BS2371" s="1"/>
      <c r="BT2371" s="15"/>
      <c r="BU2371" s="9"/>
      <c r="BV2371" s="9"/>
      <c r="BW2371" s="9"/>
      <c r="BX2371" s="9" t="str">
        <f t="shared" si="3604"/>
        <v/>
      </c>
      <c r="BY2371" s="9"/>
      <c r="BZ2371" s="9" t="str">
        <f t="shared" si="3605"/>
        <v/>
      </c>
      <c r="CA2371" s="9"/>
      <c r="CB2371" s="9"/>
      <c r="CC2371" s="9"/>
      <c r="CD2371" s="9" t="str">
        <f t="shared" si="3579"/>
        <v/>
      </c>
      <c r="CE2371" s="10" t="str">
        <f t="shared" si="3580"/>
        <v/>
      </c>
      <c r="CF2371" s="7"/>
      <c r="CH2371" s="15"/>
      <c r="CI2371" s="9"/>
      <c r="CJ2371" s="9"/>
      <c r="CK2371" s="9"/>
      <c r="CL2371" s="9" t="str">
        <f>IF(CK2371="","",CK2371-CK2370)</f>
        <v/>
      </c>
      <c r="CM2371" s="9"/>
      <c r="CN2371" s="9" t="str">
        <f>IF(CM2371="","",CM2370+CO2370-CM2371)</f>
        <v/>
      </c>
      <c r="CO2371" s="9"/>
      <c r="CP2371" s="9"/>
      <c r="CQ2371" s="9"/>
      <c r="CR2371" s="9" t="str">
        <f t="shared" si="3595"/>
        <v/>
      </c>
      <c r="CS2371" s="10" t="str">
        <f t="shared" si="3596"/>
        <v/>
      </c>
      <c r="CT2371" s="7"/>
    </row>
    <row r="2372" spans="44:98" ht="15" customHeight="1">
      <c r="AR2372" s="15"/>
      <c r="AS2372" s="9" t="s">
        <v>66</v>
      </c>
      <c r="AT2372" s="9">
        <f>SUM(AT2319:AT2371)*100</f>
        <v>112700</v>
      </c>
      <c r="AU2372" s="9"/>
      <c r="AV2372" s="9">
        <f>SUM(AV2319:AV2342)</f>
        <v>64</v>
      </c>
      <c r="AW2372" s="3" t="s">
        <v>67</v>
      </c>
      <c r="AX2372" s="9">
        <f>SUM(AX2319:AX2371)</f>
        <v>67</v>
      </c>
      <c r="AY2372" s="9"/>
      <c r="AZ2372" s="62"/>
      <c r="BA2372" s="9"/>
      <c r="BB2372" s="9"/>
      <c r="BC2372" s="9"/>
      <c r="BD2372" s="7"/>
      <c r="BF2372" s="15"/>
      <c r="BG2372" s="9" t="s">
        <v>66</v>
      </c>
      <c r="BH2372" s="9">
        <f>SUM(BH2319:BH2371)*100</f>
        <v>112700</v>
      </c>
      <c r="BI2372" s="73"/>
      <c r="BJ2372" s="9">
        <f>SUM(BJ2319:BJ2342)</f>
        <v>64</v>
      </c>
      <c r="BK2372" s="3" t="s">
        <v>67</v>
      </c>
      <c r="BL2372" s="9">
        <f>SUM(BL2319:BL2371)</f>
        <v>67</v>
      </c>
      <c r="BM2372" s="9"/>
      <c r="BN2372" s="9"/>
      <c r="BO2372" s="9"/>
      <c r="BP2372" s="9"/>
      <c r="BQ2372" s="7"/>
      <c r="BS2372" s="1"/>
      <c r="BT2372" s="15"/>
      <c r="BU2372" s="9" t="s">
        <v>66</v>
      </c>
      <c r="BV2372" s="9">
        <f>SUM(BV2319:BV2371)*100</f>
        <v>112700</v>
      </c>
      <c r="BW2372" s="9"/>
      <c r="BX2372" s="9">
        <f>SUM(BX2319:BX2342)</f>
        <v>64</v>
      </c>
      <c r="BY2372" s="3" t="s">
        <v>67</v>
      </c>
      <c r="BZ2372" s="9">
        <f>SUM(BZ2319:BZ2371)</f>
        <v>67</v>
      </c>
      <c r="CA2372" s="9"/>
      <c r="CB2372" s="9"/>
      <c r="CC2372" s="9"/>
      <c r="CD2372" s="9"/>
      <c r="CE2372" s="9"/>
      <c r="CF2372" s="7"/>
      <c r="CH2372" s="15"/>
      <c r="CI2372" s="9" t="s">
        <v>66</v>
      </c>
      <c r="CJ2372" s="9">
        <f>SUM(CJ2319:CJ2371)*100</f>
        <v>112700</v>
      </c>
      <c r="CK2372" s="9"/>
      <c r="CL2372" s="9">
        <f>SUM(CL2319:CL2342)</f>
        <v>64</v>
      </c>
      <c r="CM2372" s="3" t="s">
        <v>67</v>
      </c>
      <c r="CN2372" s="9">
        <f>SUM(CN2319:CN2371)</f>
        <v>67</v>
      </c>
      <c r="CO2372" s="9"/>
      <c r="CP2372" s="9"/>
      <c r="CQ2372" s="9"/>
      <c r="CR2372" s="9"/>
      <c r="CS2372" s="9"/>
      <c r="CT2372" s="7"/>
    </row>
    <row r="2373" spans="44:98" ht="15" customHeight="1">
      <c r="AR2373" s="15"/>
      <c r="AS2373" s="9" t="s">
        <v>69</v>
      </c>
      <c r="AT2373" s="9" t="e">
        <f>AT2372/#REF!</f>
        <v>#REF!</v>
      </c>
      <c r="AU2373" s="9" t="e">
        <f>AT2373*30</f>
        <v>#REF!</v>
      </c>
      <c r="AV2373" s="9"/>
      <c r="AW2373" s="3"/>
      <c r="AX2373" s="9"/>
      <c r="AY2373" s="9"/>
      <c r="AZ2373" s="62"/>
      <c r="BA2373" s="9"/>
      <c r="BB2373" s="9"/>
      <c r="BC2373" s="9"/>
      <c r="BD2373" s="7"/>
      <c r="BF2373" s="15"/>
      <c r="BG2373" s="9" t="s">
        <v>69</v>
      </c>
      <c r="BH2373" s="9" t="e">
        <f>BH2372/#REF!</f>
        <v>#REF!</v>
      </c>
      <c r="BI2373" s="73" t="e">
        <f>BH2373*30</f>
        <v>#REF!</v>
      </c>
      <c r="BJ2373" s="9"/>
      <c r="BK2373" s="3"/>
      <c r="BL2373" s="9"/>
      <c r="BM2373" s="9"/>
      <c r="BN2373" s="9"/>
      <c r="BO2373" s="9"/>
      <c r="BP2373" s="9"/>
      <c r="BQ2373" s="7"/>
      <c r="BS2373" s="1"/>
      <c r="BT2373" s="15"/>
      <c r="BU2373" s="9" t="s">
        <v>69</v>
      </c>
      <c r="BV2373" s="9" t="e">
        <f>BV2372/#REF!</f>
        <v>#REF!</v>
      </c>
      <c r="BW2373" s="9" t="e">
        <f>BV2373*30</f>
        <v>#REF!</v>
      </c>
      <c r="BX2373" s="9"/>
      <c r="BY2373" s="3"/>
      <c r="BZ2373" s="9"/>
      <c r="CA2373" s="9"/>
      <c r="CB2373" s="9"/>
      <c r="CC2373" s="9"/>
      <c r="CD2373" s="9"/>
      <c r="CE2373" s="9"/>
      <c r="CF2373" s="7"/>
      <c r="CH2373" s="15"/>
      <c r="CI2373" s="9" t="s">
        <v>69</v>
      </c>
      <c r="CJ2373" s="9" t="e">
        <f>CJ2372/#REF!</f>
        <v>#REF!</v>
      </c>
      <c r="CK2373" s="9" t="e">
        <f>CJ2373*30</f>
        <v>#REF!</v>
      </c>
      <c r="CL2373" s="9"/>
      <c r="CM2373" s="3"/>
      <c r="CN2373" s="9"/>
      <c r="CO2373" s="9"/>
      <c r="CP2373" s="9"/>
      <c r="CQ2373" s="9"/>
      <c r="CR2373" s="9"/>
      <c r="CS2373" s="9"/>
      <c r="CT2373" s="7"/>
    </row>
    <row r="2374" spans="44:98" ht="15" customHeight="1">
      <c r="AR2374" s="15"/>
      <c r="AS2374" s="9" t="s">
        <v>72</v>
      </c>
      <c r="AT2374" s="9">
        <f>AT2372*0.7</f>
        <v>78890</v>
      </c>
      <c r="AU2374" s="9"/>
      <c r="AV2374" s="9"/>
      <c r="AW2374" s="3"/>
      <c r="AX2374" s="9"/>
      <c r="AY2374" s="9"/>
      <c r="AZ2374" s="62"/>
      <c r="BA2374" s="9"/>
      <c r="BB2374" s="9"/>
      <c r="BC2374" s="9"/>
      <c r="BD2374" s="7"/>
      <c r="BF2374" s="15"/>
      <c r="BG2374" s="9" t="s">
        <v>72</v>
      </c>
      <c r="BH2374" s="9">
        <f>BH2372*0.7</f>
        <v>78890</v>
      </c>
      <c r="BI2374" s="73"/>
      <c r="BJ2374" s="9"/>
      <c r="BK2374" s="3"/>
      <c r="BL2374" s="9"/>
      <c r="BM2374" s="9"/>
      <c r="BN2374" s="9"/>
      <c r="BO2374" s="9"/>
      <c r="BP2374" s="9"/>
      <c r="BQ2374" s="7"/>
      <c r="BS2374" s="1"/>
      <c r="BT2374" s="15"/>
      <c r="BU2374" s="9" t="s">
        <v>72</v>
      </c>
      <c r="BV2374" s="9">
        <f>BV2372*0.7</f>
        <v>78890</v>
      </c>
      <c r="BW2374" s="9"/>
      <c r="BX2374" s="9"/>
      <c r="BY2374" s="3"/>
      <c r="BZ2374" s="9"/>
      <c r="CA2374" s="9"/>
      <c r="CB2374" s="9"/>
      <c r="CC2374" s="9"/>
      <c r="CD2374" s="9"/>
      <c r="CE2374" s="9"/>
      <c r="CF2374" s="7"/>
      <c r="CH2374" s="15"/>
      <c r="CI2374" s="9" t="s">
        <v>72</v>
      </c>
      <c r="CJ2374" s="9">
        <f>CJ2372*0.7</f>
        <v>78890</v>
      </c>
      <c r="CK2374" s="9"/>
      <c r="CL2374" s="9"/>
      <c r="CM2374" s="3"/>
      <c r="CN2374" s="9"/>
      <c r="CO2374" s="9"/>
      <c r="CP2374" s="9"/>
      <c r="CQ2374" s="9"/>
      <c r="CR2374" s="9"/>
      <c r="CS2374" s="9"/>
      <c r="CT2374" s="7"/>
    </row>
    <row r="2375" spans="44:98" ht="15" customHeight="1">
      <c r="AR2375" s="15"/>
      <c r="AS2375" s="9" t="s">
        <v>74</v>
      </c>
      <c r="AT2375" s="9">
        <f>AT2444</f>
        <v>130300</v>
      </c>
      <c r="AU2375" s="9"/>
      <c r="AV2375" s="9"/>
      <c r="AW2375" s="3" t="s">
        <v>71</v>
      </c>
      <c r="AX2375" s="9">
        <f>SUM(BB2319:BB2371)</f>
        <v>30150</v>
      </c>
      <c r="AY2375" s="10">
        <f>AX2375/AT2372</f>
        <v>0.26752440106477371</v>
      </c>
      <c r="AZ2375" s="115"/>
      <c r="BA2375" s="10"/>
      <c r="BB2375" s="10"/>
      <c r="BC2375" s="10"/>
      <c r="BD2375" s="7"/>
      <c r="BF2375" s="15"/>
      <c r="BG2375" s="9" t="s">
        <v>74</v>
      </c>
      <c r="BH2375" s="9">
        <f>BH2444</f>
        <v>130300</v>
      </c>
      <c r="BI2375" s="73"/>
      <c r="BJ2375" s="9"/>
      <c r="BK2375" s="3" t="s">
        <v>71</v>
      </c>
      <c r="BL2375" s="9">
        <f>SUM(BO2319:BO2371)</f>
        <v>30150</v>
      </c>
      <c r="BM2375" s="10">
        <f>BL2375/BH2372</f>
        <v>0.26752440106477371</v>
      </c>
      <c r="BN2375" s="10"/>
      <c r="BO2375" s="10"/>
      <c r="BP2375" s="10"/>
      <c r="BQ2375" s="7"/>
      <c r="BS2375" s="1"/>
      <c r="BT2375" s="15"/>
      <c r="BU2375" s="9" t="s">
        <v>74</v>
      </c>
      <c r="BV2375" s="9">
        <f>BV2444</f>
        <v>130300</v>
      </c>
      <c r="BW2375" s="9"/>
      <c r="BX2375" s="9"/>
      <c r="BY2375" s="3" t="s">
        <v>71</v>
      </c>
      <c r="BZ2375" s="9">
        <f>SUM(CD2319:CD2371)</f>
        <v>30150</v>
      </c>
      <c r="CA2375" s="10">
        <f>BZ2375/BV2372</f>
        <v>0.26752440106477371</v>
      </c>
      <c r="CB2375" s="10"/>
      <c r="CC2375" s="10"/>
      <c r="CD2375" s="10"/>
      <c r="CE2375" s="10"/>
      <c r="CF2375" s="7"/>
      <c r="CH2375" s="15"/>
      <c r="CI2375" s="9" t="s">
        <v>74</v>
      </c>
      <c r="CJ2375" s="9">
        <f>CJ2444</f>
        <v>130300</v>
      </c>
      <c r="CK2375" s="9"/>
      <c r="CL2375" s="9"/>
      <c r="CM2375" s="3" t="s">
        <v>71</v>
      </c>
      <c r="CN2375" s="9">
        <f>SUM(CR2319:CR2371)</f>
        <v>30150</v>
      </c>
      <c r="CO2375" s="10">
        <f>CN2375/CJ2372</f>
        <v>0.26752440106477371</v>
      </c>
      <c r="CP2375" s="10"/>
      <c r="CQ2375" s="10"/>
      <c r="CR2375" s="10"/>
      <c r="CS2375" s="10"/>
      <c r="CT2375" s="7"/>
    </row>
    <row r="2376" spans="44:98" ht="15" customHeight="1">
      <c r="AR2376" s="15"/>
      <c r="AS2376" s="9"/>
      <c r="AT2376" s="9"/>
      <c r="AU2376" s="9"/>
      <c r="AV2376" s="9"/>
      <c r="AW2376" s="3"/>
      <c r="AX2376" s="9"/>
      <c r="AY2376" s="10"/>
      <c r="AZ2376" s="115"/>
      <c r="BA2376" s="10"/>
      <c r="BB2376" s="10"/>
      <c r="BC2376" s="10"/>
      <c r="BD2376" s="7"/>
      <c r="BF2376" s="15"/>
      <c r="BG2376" s="9"/>
      <c r="BH2376" s="9"/>
      <c r="BI2376" s="73"/>
      <c r="BJ2376" s="9"/>
      <c r="BK2376" s="3"/>
      <c r="BL2376" s="9"/>
      <c r="BM2376" s="10"/>
      <c r="BN2376" s="10"/>
      <c r="BO2376" s="10"/>
      <c r="BP2376" s="10"/>
      <c r="BQ2376" s="7"/>
      <c r="BS2376" s="1"/>
      <c r="BT2376" s="15"/>
      <c r="BU2376" s="9"/>
      <c r="BV2376" s="9"/>
      <c r="BW2376" s="9"/>
      <c r="BX2376" s="9"/>
      <c r="BY2376" s="3"/>
      <c r="BZ2376" s="9"/>
      <c r="CA2376" s="10"/>
      <c r="CB2376" s="10"/>
      <c r="CC2376" s="10"/>
      <c r="CD2376" s="10"/>
      <c r="CE2376" s="10"/>
      <c r="CF2376" s="7"/>
      <c r="CH2376" s="15"/>
      <c r="CI2376" s="9"/>
      <c r="CJ2376" s="9"/>
      <c r="CK2376" s="9"/>
      <c r="CL2376" s="9"/>
      <c r="CM2376" s="3"/>
      <c r="CN2376" s="9"/>
      <c r="CO2376" s="10"/>
      <c r="CP2376" s="10"/>
      <c r="CQ2376" s="10"/>
      <c r="CR2376" s="10"/>
      <c r="CS2376" s="10"/>
      <c r="CT2376" s="7"/>
    </row>
    <row r="2377" spans="44:98" ht="15" customHeight="1">
      <c r="AR2377" s="15"/>
      <c r="AS2377" s="9"/>
      <c r="AT2377" s="9"/>
      <c r="AU2377" s="9"/>
      <c r="AV2377" s="9"/>
      <c r="AW2377" s="3" t="s">
        <v>73</v>
      </c>
      <c r="AX2377" s="9">
        <f>AT2374-AX2375</f>
        <v>48740</v>
      </c>
      <c r="AY2377" s="10">
        <f>AX2377/AT2372</f>
        <v>0.43247559893522625</v>
      </c>
      <c r="AZ2377" s="115"/>
      <c r="BA2377" s="10"/>
      <c r="BB2377" s="10"/>
      <c r="BC2377" s="10"/>
      <c r="BD2377" s="7"/>
      <c r="BF2377" s="15"/>
      <c r="BG2377" s="9"/>
      <c r="BH2377" s="9"/>
      <c r="BI2377" s="73"/>
      <c r="BJ2377" s="9"/>
      <c r="BK2377" s="3" t="s">
        <v>73</v>
      </c>
      <c r="BL2377" s="9">
        <f>BH2374-BL2375</f>
        <v>48740</v>
      </c>
      <c r="BM2377" s="10">
        <f>BL2377/BH2372</f>
        <v>0.43247559893522625</v>
      </c>
      <c r="BN2377" s="10"/>
      <c r="BO2377" s="10"/>
      <c r="BP2377" s="10"/>
      <c r="BQ2377" s="7"/>
      <c r="BS2377" s="1"/>
      <c r="BT2377" s="15"/>
      <c r="BU2377" s="9"/>
      <c r="BV2377" s="9"/>
      <c r="BW2377" s="9"/>
      <c r="BX2377" s="9"/>
      <c r="BY2377" s="3" t="s">
        <v>73</v>
      </c>
      <c r="BZ2377" s="9">
        <f>BV2374-BZ2375</f>
        <v>48740</v>
      </c>
      <c r="CA2377" s="10">
        <f>BZ2377/BV2372</f>
        <v>0.43247559893522625</v>
      </c>
      <c r="CB2377" s="10"/>
      <c r="CC2377" s="10"/>
      <c r="CD2377" s="10"/>
      <c r="CE2377" s="10"/>
      <c r="CF2377" s="7"/>
      <c r="CH2377" s="15"/>
      <c r="CI2377" s="9"/>
      <c r="CJ2377" s="9"/>
      <c r="CK2377" s="9"/>
      <c r="CL2377" s="9"/>
      <c r="CM2377" s="3" t="s">
        <v>73</v>
      </c>
      <c r="CN2377" s="9">
        <f>CJ2374-CN2375</f>
        <v>48740</v>
      </c>
      <c r="CO2377" s="10">
        <f>CN2377/CJ2372</f>
        <v>0.43247559893522625</v>
      </c>
      <c r="CP2377" s="10"/>
      <c r="CQ2377" s="10"/>
      <c r="CR2377" s="10"/>
      <c r="CS2377" s="10"/>
      <c r="CT2377" s="7"/>
    </row>
    <row r="2378" spans="44:98" ht="15" customHeight="1">
      <c r="AR2378" s="15"/>
      <c r="AS2378" s="9"/>
      <c r="AT2378" s="9"/>
      <c r="AU2378" s="9"/>
      <c r="AV2378" s="9"/>
      <c r="AW2378" s="3"/>
      <c r="AX2378" s="9"/>
      <c r="AY2378" s="9"/>
      <c r="AZ2378" s="62"/>
      <c r="BA2378" s="9"/>
      <c r="BB2378" s="9"/>
      <c r="BC2378" s="9"/>
      <c r="BD2378" s="7"/>
      <c r="BF2378" s="15"/>
      <c r="BG2378" s="9"/>
      <c r="BH2378" s="9"/>
      <c r="BI2378" s="73"/>
      <c r="BJ2378" s="9"/>
      <c r="BK2378" s="3"/>
      <c r="BL2378" s="9"/>
      <c r="BM2378" s="9"/>
      <c r="BN2378" s="9"/>
      <c r="BO2378" s="9"/>
      <c r="BP2378" s="9"/>
      <c r="BQ2378" s="7"/>
      <c r="BS2378" s="1"/>
      <c r="BT2378" s="15"/>
      <c r="BU2378" s="9"/>
      <c r="BV2378" s="9"/>
      <c r="BW2378" s="9"/>
      <c r="BX2378" s="9"/>
      <c r="BY2378" s="3"/>
      <c r="BZ2378" s="9"/>
      <c r="CA2378" s="9"/>
      <c r="CB2378" s="9"/>
      <c r="CC2378" s="9"/>
      <c r="CD2378" s="9"/>
      <c r="CE2378" s="9"/>
      <c r="CF2378" s="7"/>
      <c r="CH2378" s="15"/>
      <c r="CI2378" s="9"/>
      <c r="CJ2378" s="9"/>
      <c r="CK2378" s="9"/>
      <c r="CL2378" s="9"/>
      <c r="CM2378" s="3"/>
      <c r="CN2378" s="9"/>
      <c r="CO2378" s="9"/>
      <c r="CP2378" s="9"/>
      <c r="CQ2378" s="9"/>
      <c r="CR2378" s="9"/>
      <c r="CS2378" s="9"/>
      <c r="CT2378" s="7"/>
    </row>
    <row r="2379" spans="44:98" ht="15" customHeight="1">
      <c r="AR2379" s="15"/>
      <c r="AS2379" s="9"/>
      <c r="AT2379" s="9"/>
      <c r="AU2379" s="9"/>
      <c r="AV2379" s="9"/>
      <c r="AW2379" s="3"/>
      <c r="AX2379" s="9"/>
      <c r="AY2379" s="9"/>
      <c r="AZ2379" s="62"/>
      <c r="BA2379" s="9"/>
      <c r="BB2379" s="9"/>
      <c r="BC2379" s="9"/>
      <c r="BD2379" s="7"/>
      <c r="BF2379" s="15"/>
      <c r="BG2379" s="9"/>
      <c r="BH2379" s="9"/>
      <c r="BI2379" s="73"/>
      <c r="BJ2379" s="9"/>
      <c r="BK2379" s="3"/>
      <c r="BL2379" s="9"/>
      <c r="BM2379" s="9"/>
      <c r="BN2379" s="9"/>
      <c r="BO2379" s="9"/>
      <c r="BP2379" s="9"/>
      <c r="BQ2379" s="7"/>
      <c r="BS2379" s="1"/>
      <c r="BT2379" s="15"/>
      <c r="BU2379" s="9"/>
      <c r="BV2379" s="9"/>
      <c r="BW2379" s="9"/>
      <c r="BX2379" s="9"/>
      <c r="BY2379" s="3"/>
      <c r="BZ2379" s="9"/>
      <c r="CA2379" s="9"/>
      <c r="CB2379" s="9"/>
      <c r="CC2379" s="9"/>
      <c r="CD2379" s="9"/>
      <c r="CE2379" s="9"/>
      <c r="CF2379" s="7"/>
      <c r="CH2379" s="15"/>
      <c r="CI2379" s="9"/>
      <c r="CJ2379" s="9"/>
      <c r="CK2379" s="9"/>
      <c r="CL2379" s="9"/>
      <c r="CM2379" s="3"/>
      <c r="CN2379" s="9"/>
      <c r="CO2379" s="9"/>
      <c r="CP2379" s="9"/>
      <c r="CQ2379" s="9"/>
      <c r="CR2379" s="9"/>
      <c r="CS2379" s="9"/>
      <c r="CT2379" s="7"/>
    </row>
    <row r="2380" spans="44:98" ht="15" customHeight="1">
      <c r="AR2380" s="15"/>
      <c r="AS2380" s="9"/>
      <c r="AT2380" s="9"/>
      <c r="AU2380" s="9"/>
      <c r="AV2380" s="9"/>
      <c r="AW2380" s="3"/>
      <c r="AX2380" s="9"/>
      <c r="AY2380" s="9"/>
      <c r="AZ2380" s="62"/>
      <c r="BA2380" s="9"/>
      <c r="BB2380" s="9"/>
      <c r="BC2380" s="9"/>
      <c r="BD2380" s="7"/>
      <c r="BF2380" s="15"/>
      <c r="BG2380" s="9"/>
      <c r="BH2380" s="9"/>
      <c r="BI2380" s="73"/>
      <c r="BJ2380" s="9"/>
      <c r="BK2380" s="3"/>
      <c r="BL2380" s="9"/>
      <c r="BM2380" s="9"/>
      <c r="BN2380" s="9"/>
      <c r="BO2380" s="9"/>
      <c r="BP2380" s="9"/>
      <c r="BQ2380" s="7"/>
      <c r="BS2380" s="1"/>
      <c r="BT2380" s="15"/>
      <c r="BU2380" s="9"/>
      <c r="BV2380" s="9"/>
      <c r="BW2380" s="9"/>
      <c r="BX2380" s="9"/>
      <c r="BY2380" s="3"/>
      <c r="BZ2380" s="9"/>
      <c r="CA2380" s="9"/>
      <c r="CB2380" s="9"/>
      <c r="CC2380" s="9"/>
      <c r="CD2380" s="9"/>
      <c r="CE2380" s="9"/>
      <c r="CF2380" s="7"/>
      <c r="CH2380" s="15"/>
      <c r="CI2380" s="9"/>
      <c r="CJ2380" s="9"/>
      <c r="CK2380" s="9"/>
      <c r="CL2380" s="9"/>
      <c r="CM2380" s="3"/>
      <c r="CN2380" s="9"/>
      <c r="CO2380" s="9"/>
      <c r="CP2380" s="9"/>
      <c r="CQ2380" s="9"/>
      <c r="CR2380" s="9"/>
      <c r="CS2380" s="9"/>
      <c r="CT2380" s="7"/>
    </row>
    <row r="2381" spans="44:98" ht="15" customHeight="1">
      <c r="AR2381" s="15"/>
      <c r="AS2381" s="9"/>
      <c r="AT2381" s="9"/>
      <c r="AU2381" s="9"/>
      <c r="AV2381" s="9"/>
      <c r="AW2381" s="3"/>
      <c r="AX2381" s="9"/>
      <c r="AY2381" s="9"/>
      <c r="AZ2381" s="62"/>
      <c r="BA2381" s="9"/>
      <c r="BB2381" s="9"/>
      <c r="BC2381" s="9"/>
      <c r="BD2381" s="7"/>
      <c r="BF2381" s="15"/>
      <c r="BG2381" s="9"/>
      <c r="BH2381" s="9"/>
      <c r="BI2381" s="73"/>
      <c r="BJ2381" s="9"/>
      <c r="BK2381" s="3"/>
      <c r="BL2381" s="9"/>
      <c r="BM2381" s="9"/>
      <c r="BN2381" s="9"/>
      <c r="BO2381" s="9"/>
      <c r="BP2381" s="9"/>
      <c r="BQ2381" s="7"/>
      <c r="BS2381" s="1"/>
      <c r="BT2381" s="15"/>
      <c r="BU2381" s="9"/>
      <c r="BV2381" s="9"/>
      <c r="BW2381" s="9"/>
      <c r="BX2381" s="9"/>
      <c r="BY2381" s="3"/>
      <c r="BZ2381" s="9"/>
      <c r="CA2381" s="9"/>
      <c r="CB2381" s="9"/>
      <c r="CC2381" s="9"/>
      <c r="CD2381" s="9"/>
      <c r="CE2381" s="9"/>
      <c r="CF2381" s="7"/>
      <c r="CH2381" s="15"/>
      <c r="CI2381" s="9"/>
      <c r="CJ2381" s="9"/>
      <c r="CK2381" s="9"/>
      <c r="CL2381" s="9"/>
      <c r="CM2381" s="3"/>
      <c r="CN2381" s="9"/>
      <c r="CO2381" s="9"/>
      <c r="CP2381" s="9"/>
      <c r="CQ2381" s="9"/>
      <c r="CR2381" s="9"/>
      <c r="CS2381" s="9"/>
      <c r="CT2381" s="7"/>
    </row>
    <row r="2382" spans="44:98" ht="15" customHeight="1">
      <c r="AR2382" s="15"/>
      <c r="AS2382" s="9"/>
      <c r="AT2382" s="9"/>
      <c r="AU2382" s="9"/>
      <c r="AV2382" s="9"/>
      <c r="AW2382" s="9"/>
      <c r="AX2382" s="9"/>
      <c r="AY2382" s="9"/>
      <c r="AZ2382" s="62"/>
      <c r="BA2382" s="9"/>
      <c r="BB2382" s="9"/>
      <c r="BC2382" s="9"/>
      <c r="BD2382" s="7"/>
      <c r="BF2382" s="15"/>
      <c r="BG2382" s="9"/>
      <c r="BH2382" s="9"/>
      <c r="BI2382" s="73"/>
      <c r="BJ2382" s="9"/>
      <c r="BK2382" s="9"/>
      <c r="BL2382" s="9"/>
      <c r="BM2382" s="9"/>
      <c r="BN2382" s="9"/>
      <c r="BO2382" s="9"/>
      <c r="BP2382" s="9"/>
      <c r="BQ2382" s="7"/>
      <c r="BS2382" s="1"/>
      <c r="BT2382" s="15"/>
      <c r="BU2382" s="9"/>
      <c r="BV2382" s="9"/>
      <c r="BW2382" s="9"/>
      <c r="BX2382" s="9"/>
      <c r="BY2382" s="9"/>
      <c r="BZ2382" s="9"/>
      <c r="CA2382" s="9"/>
      <c r="CB2382" s="9"/>
      <c r="CC2382" s="9"/>
      <c r="CD2382" s="9"/>
      <c r="CE2382" s="9"/>
      <c r="CF2382" s="7"/>
      <c r="CH2382" s="15"/>
      <c r="CI2382" s="9"/>
      <c r="CJ2382" s="9"/>
      <c r="CK2382" s="9"/>
      <c r="CL2382" s="9"/>
      <c r="CM2382" s="9"/>
      <c r="CN2382" s="9"/>
      <c r="CO2382" s="9"/>
      <c r="CP2382" s="9"/>
      <c r="CQ2382" s="9"/>
      <c r="CR2382" s="9"/>
      <c r="CS2382" s="9"/>
      <c r="CT2382" s="7"/>
    </row>
    <row r="2383" spans="44:98" ht="15" customHeight="1">
      <c r="AR2383" s="45"/>
      <c r="AS2383" s="250"/>
      <c r="AT2383" s="250"/>
      <c r="AU2383" s="250"/>
      <c r="AV2383" s="250"/>
      <c r="AW2383" s="250"/>
      <c r="AX2383" s="250"/>
      <c r="AY2383" s="250"/>
      <c r="AZ2383" s="33"/>
      <c r="BA2383" s="250"/>
      <c r="BB2383" s="250"/>
      <c r="BC2383" s="250"/>
      <c r="BD2383" s="47"/>
      <c r="BF2383" s="45"/>
      <c r="BG2383" s="250"/>
      <c r="BH2383" s="250"/>
      <c r="BJ2383" s="250"/>
      <c r="BK2383" s="250"/>
      <c r="BL2383" s="250"/>
      <c r="BM2383" s="250"/>
      <c r="BN2383" s="250"/>
      <c r="BO2383" s="250"/>
      <c r="BP2383" s="250"/>
      <c r="BQ2383" s="47"/>
      <c r="BS2383" s="1"/>
      <c r="BT2383" s="45"/>
      <c r="BU2383" s="250"/>
      <c r="BV2383" s="250"/>
      <c r="BW2383" s="250"/>
      <c r="BX2383" s="250"/>
      <c r="BY2383" s="250"/>
      <c r="BZ2383" s="250"/>
      <c r="CA2383" s="250"/>
      <c r="CB2383" s="250"/>
      <c r="CC2383" s="250"/>
      <c r="CD2383" s="250"/>
      <c r="CE2383" s="250"/>
      <c r="CF2383" s="47"/>
      <c r="CH2383" s="45"/>
      <c r="CI2383" s="250"/>
      <c r="CJ2383" s="250"/>
      <c r="CK2383" s="250"/>
      <c r="CL2383" s="250"/>
      <c r="CM2383" s="250"/>
      <c r="CN2383" s="250"/>
      <c r="CO2383" s="250"/>
      <c r="CP2383" s="250"/>
      <c r="CQ2383" s="250"/>
      <c r="CR2383" s="250"/>
      <c r="CS2383" s="250"/>
      <c r="CT2383" s="47"/>
    </row>
    <row r="2384" spans="44:98" ht="15" customHeight="1">
      <c r="AR2384" s="45"/>
      <c r="AS2384" s="250"/>
      <c r="AT2384" s="250"/>
      <c r="AU2384" s="250"/>
      <c r="AV2384" s="250"/>
      <c r="AW2384" s="250"/>
      <c r="AX2384" s="250"/>
      <c r="AY2384" s="250"/>
      <c r="AZ2384" s="33"/>
      <c r="BA2384" s="250"/>
      <c r="BB2384" s="250"/>
      <c r="BC2384" s="250"/>
      <c r="BD2384" s="47"/>
      <c r="BF2384" s="45"/>
      <c r="BG2384" s="250"/>
      <c r="BH2384" s="250"/>
      <c r="BJ2384" s="250"/>
      <c r="BK2384" s="250"/>
      <c r="BL2384" s="250"/>
      <c r="BM2384" s="250"/>
      <c r="BN2384" s="250"/>
      <c r="BO2384" s="250"/>
      <c r="BP2384" s="250"/>
      <c r="BQ2384" s="47"/>
      <c r="BS2384" s="1"/>
      <c r="BT2384" s="45"/>
      <c r="BU2384" s="250"/>
      <c r="BV2384" s="250"/>
      <c r="BW2384" s="250"/>
      <c r="BX2384" s="250"/>
      <c r="BY2384" s="250"/>
      <c r="BZ2384" s="250"/>
      <c r="CA2384" s="250"/>
      <c r="CB2384" s="250"/>
      <c r="CC2384" s="250"/>
      <c r="CD2384" s="250"/>
      <c r="CE2384" s="250"/>
      <c r="CF2384" s="47"/>
      <c r="CH2384" s="45"/>
      <c r="CI2384" s="250"/>
      <c r="CJ2384" s="250"/>
      <c r="CK2384" s="250"/>
      <c r="CL2384" s="250"/>
      <c r="CM2384" s="250"/>
      <c r="CN2384" s="250"/>
      <c r="CO2384" s="250"/>
      <c r="CP2384" s="250"/>
      <c r="CQ2384" s="250"/>
      <c r="CR2384" s="250"/>
      <c r="CS2384" s="250"/>
      <c r="CT2384" s="47"/>
    </row>
    <row r="2385" spans="44:98" ht="15" customHeight="1">
      <c r="AR2385" s="45"/>
      <c r="AS2385" s="250"/>
      <c r="AT2385" s="250"/>
      <c r="AU2385" s="250"/>
      <c r="AV2385" s="250"/>
      <c r="AW2385" s="250"/>
      <c r="AX2385" s="250"/>
      <c r="AY2385" s="250"/>
      <c r="AZ2385" s="33"/>
      <c r="BA2385" s="250"/>
      <c r="BB2385" s="250"/>
      <c r="BC2385" s="250"/>
      <c r="BD2385" s="47"/>
      <c r="BF2385" s="45"/>
      <c r="BG2385" s="250"/>
      <c r="BH2385" s="250"/>
      <c r="BJ2385" s="250"/>
      <c r="BK2385" s="250"/>
      <c r="BL2385" s="250"/>
      <c r="BM2385" s="250"/>
      <c r="BN2385" s="250"/>
      <c r="BO2385" s="250"/>
      <c r="BP2385" s="250"/>
      <c r="BQ2385" s="47"/>
      <c r="BS2385" s="1"/>
      <c r="BT2385" s="45"/>
      <c r="BU2385" s="250"/>
      <c r="BV2385" s="250"/>
      <c r="BW2385" s="250"/>
      <c r="BX2385" s="250"/>
      <c r="BY2385" s="250"/>
      <c r="BZ2385" s="250"/>
      <c r="CA2385" s="250"/>
      <c r="CB2385" s="250"/>
      <c r="CC2385" s="250"/>
      <c r="CD2385" s="250"/>
      <c r="CE2385" s="250"/>
      <c r="CF2385" s="47"/>
      <c r="CH2385" s="45"/>
      <c r="CI2385" s="250"/>
      <c r="CJ2385" s="250"/>
      <c r="CK2385" s="250"/>
      <c r="CL2385" s="250"/>
      <c r="CM2385" s="250"/>
      <c r="CN2385" s="250"/>
      <c r="CO2385" s="250"/>
      <c r="CP2385" s="250"/>
      <c r="CQ2385" s="250"/>
      <c r="CR2385" s="250"/>
      <c r="CS2385" s="250"/>
      <c r="CT2385" s="47"/>
    </row>
    <row r="2386" spans="44:98" ht="15" customHeight="1">
      <c r="AR2386" s="45"/>
      <c r="AS2386" s="250"/>
      <c r="AT2386" s="250"/>
      <c r="AU2386" s="250"/>
      <c r="AV2386" s="250"/>
      <c r="AW2386" s="250"/>
      <c r="AX2386" s="250"/>
      <c r="AY2386" s="250"/>
      <c r="AZ2386" s="33"/>
      <c r="BA2386" s="250"/>
      <c r="BB2386" s="250"/>
      <c r="BC2386" s="250"/>
      <c r="BD2386" s="47"/>
      <c r="BF2386" s="45"/>
      <c r="BG2386" s="250"/>
      <c r="BH2386" s="250"/>
      <c r="BJ2386" s="250"/>
      <c r="BK2386" s="250"/>
      <c r="BL2386" s="250"/>
      <c r="BM2386" s="250"/>
      <c r="BN2386" s="250"/>
      <c r="BO2386" s="250"/>
      <c r="BP2386" s="250"/>
      <c r="BQ2386" s="47"/>
      <c r="BS2386" s="1"/>
      <c r="BT2386" s="45"/>
      <c r="BU2386" s="250"/>
      <c r="BV2386" s="250"/>
      <c r="BW2386" s="250"/>
      <c r="BX2386" s="250"/>
      <c r="BY2386" s="250"/>
      <c r="BZ2386" s="250"/>
      <c r="CA2386" s="250"/>
      <c r="CB2386" s="250"/>
      <c r="CC2386" s="250"/>
      <c r="CD2386" s="250"/>
      <c r="CE2386" s="250"/>
      <c r="CF2386" s="47"/>
      <c r="CH2386" s="45"/>
      <c r="CI2386" s="250"/>
      <c r="CJ2386" s="250"/>
      <c r="CK2386" s="250"/>
      <c r="CL2386" s="250"/>
      <c r="CM2386" s="250"/>
      <c r="CN2386" s="250"/>
      <c r="CO2386" s="250"/>
      <c r="CP2386" s="250"/>
      <c r="CQ2386" s="250"/>
      <c r="CR2386" s="250"/>
      <c r="CS2386" s="250"/>
      <c r="CT2386" s="47"/>
    </row>
    <row r="2387" spans="44:98" ht="15" customHeight="1">
      <c r="AR2387" s="45"/>
      <c r="AS2387" s="250"/>
      <c r="AT2387" s="250"/>
      <c r="AU2387" s="250"/>
      <c r="AV2387" s="250"/>
      <c r="AW2387" s="250"/>
      <c r="AX2387" s="250"/>
      <c r="AY2387" s="250"/>
      <c r="AZ2387" s="33"/>
      <c r="BA2387" s="250"/>
      <c r="BB2387" s="250"/>
      <c r="BC2387" s="250"/>
      <c r="BD2387" s="47"/>
      <c r="BF2387" s="45"/>
      <c r="BG2387" s="250"/>
      <c r="BH2387" s="250"/>
      <c r="BJ2387" s="250"/>
      <c r="BK2387" s="250"/>
      <c r="BL2387" s="250"/>
      <c r="BM2387" s="250"/>
      <c r="BN2387" s="250"/>
      <c r="BO2387" s="250"/>
      <c r="BP2387" s="250"/>
      <c r="BQ2387" s="47"/>
      <c r="BS2387" s="1"/>
      <c r="BT2387" s="45"/>
      <c r="BU2387" s="250"/>
      <c r="BV2387" s="250"/>
      <c r="BW2387" s="250"/>
      <c r="BX2387" s="250"/>
      <c r="BY2387" s="250"/>
      <c r="BZ2387" s="250"/>
      <c r="CA2387" s="250"/>
      <c r="CB2387" s="250"/>
      <c r="CC2387" s="250"/>
      <c r="CD2387" s="250"/>
      <c r="CE2387" s="250"/>
      <c r="CF2387" s="47"/>
      <c r="CH2387" s="45"/>
      <c r="CI2387" s="250"/>
      <c r="CJ2387" s="250"/>
      <c r="CK2387" s="250"/>
      <c r="CL2387" s="250"/>
      <c r="CM2387" s="250"/>
      <c r="CN2387" s="250"/>
      <c r="CO2387" s="250"/>
      <c r="CP2387" s="250"/>
      <c r="CQ2387" s="250"/>
      <c r="CR2387" s="250"/>
      <c r="CS2387" s="250"/>
      <c r="CT2387" s="47"/>
    </row>
    <row r="2388" spans="44:98" ht="15" customHeight="1">
      <c r="AR2388" s="45"/>
      <c r="BD2388" s="59"/>
      <c r="BF2388" s="45"/>
      <c r="BQ2388" s="59"/>
      <c r="BS2388" s="1"/>
      <c r="BT2388" s="45"/>
      <c r="CF2388" s="59"/>
      <c r="CH2388" s="45"/>
      <c r="CT2388" s="59"/>
    </row>
    <row r="2389" spans="44:98" ht="15" customHeight="1">
      <c r="AR2389" s="313" t="s">
        <v>591</v>
      </c>
      <c r="AS2389" s="310"/>
      <c r="AT2389" s="310"/>
      <c r="AU2389" s="309" t="s">
        <v>596</v>
      </c>
      <c r="AV2389" s="310"/>
      <c r="AW2389" s="310"/>
      <c r="AX2389" s="260"/>
      <c r="AY2389" s="260"/>
      <c r="AZ2389" s="261"/>
      <c r="BA2389" s="260"/>
      <c r="BB2389" s="260"/>
      <c r="BC2389" s="260"/>
      <c r="BD2389" s="262"/>
      <c r="BF2389" s="313" t="s">
        <v>591</v>
      </c>
      <c r="BG2389" s="310"/>
      <c r="BH2389" s="310"/>
      <c r="BI2389" s="200" t="s">
        <v>596</v>
      </c>
      <c r="BJ2389" s="263"/>
      <c r="BK2389" s="263"/>
      <c r="BL2389" s="260"/>
      <c r="BM2389" s="260"/>
      <c r="BN2389" s="260"/>
      <c r="BO2389" s="260"/>
      <c r="BP2389" s="260"/>
      <c r="BQ2389" s="262"/>
      <c r="BR2389" s="181"/>
      <c r="BS2389" s="1"/>
      <c r="BT2389" s="313" t="s">
        <v>591</v>
      </c>
      <c r="BU2389" s="310"/>
      <c r="BV2389" s="310"/>
      <c r="BW2389" s="309" t="s">
        <v>596</v>
      </c>
      <c r="BX2389" s="310"/>
      <c r="BY2389" s="310"/>
      <c r="BZ2389" s="260"/>
      <c r="CA2389" s="260"/>
      <c r="CB2389" s="260"/>
      <c r="CC2389" s="260"/>
      <c r="CD2389" s="260"/>
      <c r="CE2389" s="260"/>
      <c r="CF2389" s="262"/>
      <c r="CG2389" s="80"/>
      <c r="CH2389" s="313" t="s">
        <v>591</v>
      </c>
      <c r="CI2389" s="310"/>
      <c r="CJ2389" s="310"/>
      <c r="CK2389" s="309" t="s">
        <v>596</v>
      </c>
      <c r="CL2389" s="310"/>
      <c r="CM2389" s="310"/>
      <c r="CN2389" s="81"/>
      <c r="CO2389" s="81"/>
      <c r="CP2389" s="81"/>
      <c r="CQ2389" s="81"/>
      <c r="CR2389" s="81"/>
      <c r="CS2389" s="81"/>
      <c r="CT2389" s="82"/>
    </row>
    <row r="2390" spans="44:98" ht="15" customHeight="1">
      <c r="AR2390" s="2" t="s">
        <v>11</v>
      </c>
      <c r="AS2390" s="3" t="s">
        <v>12</v>
      </c>
      <c r="AT2390" s="3" t="s">
        <v>13</v>
      </c>
      <c r="AU2390" s="3" t="s">
        <v>14</v>
      </c>
      <c r="AV2390" s="3" t="s">
        <v>13</v>
      </c>
      <c r="AW2390" s="3" t="s">
        <v>15</v>
      </c>
      <c r="AX2390" s="3" t="s">
        <v>16</v>
      </c>
      <c r="AY2390" s="3" t="s">
        <v>17</v>
      </c>
      <c r="AZ2390" s="4"/>
      <c r="BA2390" s="3" t="s">
        <v>19</v>
      </c>
      <c r="BB2390" s="3" t="s">
        <v>25</v>
      </c>
      <c r="BC2390" s="3" t="s">
        <v>26</v>
      </c>
      <c r="BD2390" s="56" t="s">
        <v>21</v>
      </c>
      <c r="BF2390" s="2" t="s">
        <v>11</v>
      </c>
      <c r="BG2390" s="3" t="s">
        <v>12</v>
      </c>
      <c r="BH2390" s="3" t="s">
        <v>13</v>
      </c>
      <c r="BI2390" s="199" t="s">
        <v>14</v>
      </c>
      <c r="BJ2390" s="3" t="s">
        <v>13</v>
      </c>
      <c r="BK2390" s="3" t="s">
        <v>15</v>
      </c>
      <c r="BL2390" s="3" t="s">
        <v>16</v>
      </c>
      <c r="BM2390" s="3" t="s">
        <v>17</v>
      </c>
      <c r="BN2390" s="3" t="s">
        <v>19</v>
      </c>
      <c r="BO2390" s="3" t="s">
        <v>25</v>
      </c>
      <c r="BP2390" s="3" t="s">
        <v>26</v>
      </c>
      <c r="BQ2390" s="56" t="s">
        <v>21</v>
      </c>
      <c r="BS2390" s="1"/>
      <c r="BT2390" s="2" t="s">
        <v>11</v>
      </c>
      <c r="BU2390" s="3" t="s">
        <v>12</v>
      </c>
      <c r="BV2390" s="3" t="s">
        <v>13</v>
      </c>
      <c r="BW2390" s="3" t="s">
        <v>14</v>
      </c>
      <c r="BX2390" s="3" t="s">
        <v>13</v>
      </c>
      <c r="BY2390" s="3" t="s">
        <v>15</v>
      </c>
      <c r="BZ2390" s="3" t="s">
        <v>16</v>
      </c>
      <c r="CA2390" s="3" t="s">
        <v>17</v>
      </c>
      <c r="CB2390" s="3"/>
      <c r="CC2390" s="3" t="s">
        <v>19</v>
      </c>
      <c r="CD2390" s="3" t="s">
        <v>25</v>
      </c>
      <c r="CE2390" s="3" t="s">
        <v>26</v>
      </c>
      <c r="CF2390" s="56" t="s">
        <v>21</v>
      </c>
      <c r="CH2390" s="2" t="s">
        <v>11</v>
      </c>
      <c r="CI2390" s="3" t="s">
        <v>12</v>
      </c>
      <c r="CJ2390" s="3" t="s">
        <v>13</v>
      </c>
      <c r="CK2390" s="3" t="s">
        <v>14</v>
      </c>
      <c r="CL2390" s="3" t="s">
        <v>13</v>
      </c>
      <c r="CM2390" s="3" t="s">
        <v>15</v>
      </c>
      <c r="CN2390" s="3" t="s">
        <v>16</v>
      </c>
      <c r="CO2390" s="3" t="s">
        <v>17</v>
      </c>
      <c r="CP2390" s="3"/>
      <c r="CQ2390" s="3" t="s">
        <v>19</v>
      </c>
      <c r="CR2390" s="3" t="s">
        <v>25</v>
      </c>
      <c r="CS2390" s="3" t="s">
        <v>26</v>
      </c>
      <c r="CT2390" s="56" t="s">
        <v>21</v>
      </c>
    </row>
    <row r="2391" spans="44:98" ht="15" customHeight="1">
      <c r="AR2391" s="89">
        <v>45141</v>
      </c>
      <c r="AS2391" s="78">
        <v>7101</v>
      </c>
      <c r="AT2391" s="78">
        <v>52</v>
      </c>
      <c r="AU2391" s="78">
        <v>585</v>
      </c>
      <c r="AV2391" s="78">
        <v>5</v>
      </c>
      <c r="AW2391" s="78">
        <v>41</v>
      </c>
      <c r="AX2391" s="78">
        <v>5</v>
      </c>
      <c r="AY2391" s="78">
        <v>4</v>
      </c>
      <c r="AZ2391" s="90"/>
      <c r="BA2391" s="78">
        <v>450</v>
      </c>
      <c r="BB2391" s="78">
        <f t="shared" ref="BB2391:BB2443" si="3606">IF(BA2391="","",AX2391*BA2391)</f>
        <v>2250</v>
      </c>
      <c r="BC2391" s="92">
        <f t="shared" ref="BC2391:BC2443" si="3607">IF(BB2391="","",BB2391/(AT2391*100))</f>
        <v>0.43269230769230771</v>
      </c>
      <c r="BD2391" s="93" t="s">
        <v>598</v>
      </c>
      <c r="BF2391" s="89">
        <v>45141</v>
      </c>
      <c r="BG2391" s="78">
        <v>7101</v>
      </c>
      <c r="BH2391" s="78">
        <v>52</v>
      </c>
      <c r="BI2391" s="188">
        <v>585</v>
      </c>
      <c r="BJ2391" s="78">
        <v>5</v>
      </c>
      <c r="BK2391" s="78">
        <v>41</v>
      </c>
      <c r="BL2391" s="78">
        <v>5</v>
      </c>
      <c r="BM2391" s="78">
        <v>4</v>
      </c>
      <c r="BN2391" s="78">
        <v>450</v>
      </c>
      <c r="BO2391" s="78">
        <f t="shared" ref="BO2391:BO2443" si="3608">IF(BN2391="","",BL2391*BN2391)</f>
        <v>2250</v>
      </c>
      <c r="BP2391" s="92">
        <f t="shared" ref="BP2391:BP2443" si="3609">IF(BO2391="","",BO2391/(BH2391*100))</f>
        <v>0.43269230769230771</v>
      </c>
      <c r="BQ2391" s="93" t="s">
        <v>598</v>
      </c>
      <c r="BS2391" s="1"/>
      <c r="BT2391" s="89">
        <v>45141</v>
      </c>
      <c r="BU2391" s="78">
        <v>7101</v>
      </c>
      <c r="BV2391" s="78">
        <v>52</v>
      </c>
      <c r="BW2391" s="78">
        <v>585</v>
      </c>
      <c r="BX2391" s="78">
        <v>5</v>
      </c>
      <c r="BY2391" s="78">
        <v>41</v>
      </c>
      <c r="BZ2391" s="78">
        <v>5</v>
      </c>
      <c r="CA2391" s="78">
        <v>4</v>
      </c>
      <c r="CB2391" s="78"/>
      <c r="CC2391" s="78">
        <v>450</v>
      </c>
      <c r="CD2391" s="78">
        <f t="shared" ref="CD2391:CD2443" si="3610">IF(CC2391="","",BZ2391*CC2391)</f>
        <v>2250</v>
      </c>
      <c r="CE2391" s="92">
        <f t="shared" ref="CE2391:CE2443" si="3611">IF(CD2391="","",CD2391/(BV2391*100))</f>
        <v>0.43269230769230771</v>
      </c>
      <c r="CF2391" s="93" t="s">
        <v>598</v>
      </c>
      <c r="CH2391" s="89">
        <v>45141</v>
      </c>
      <c r="CI2391" s="78">
        <v>7101</v>
      </c>
      <c r="CJ2391" s="78">
        <v>52</v>
      </c>
      <c r="CK2391" s="78">
        <v>585</v>
      </c>
      <c r="CL2391" s="78">
        <v>5</v>
      </c>
      <c r="CM2391" s="78">
        <v>41</v>
      </c>
      <c r="CN2391" s="78">
        <v>5</v>
      </c>
      <c r="CO2391" s="78">
        <v>4</v>
      </c>
      <c r="CP2391" s="78"/>
      <c r="CQ2391" s="78">
        <v>450</v>
      </c>
      <c r="CR2391" s="78">
        <f t="shared" ref="CR2391:CR2422" si="3612">IF(CQ2391="","",CN2391*CQ2391)</f>
        <v>2250</v>
      </c>
      <c r="CS2391" s="92">
        <f t="shared" ref="CS2391:CS2422" si="3613">IF(CR2391="","",CR2391/(CJ2391*100))</f>
        <v>0.43269230769230771</v>
      </c>
      <c r="CT2391" s="93" t="s">
        <v>598</v>
      </c>
    </row>
    <row r="2392" spans="44:98" ht="15" customHeight="1">
      <c r="AR2392" s="15">
        <v>45144</v>
      </c>
      <c r="AS2392" s="9">
        <v>7248</v>
      </c>
      <c r="AT2392" s="9">
        <f t="shared" ref="AT2392:AT2442" si="3614">IF(AS2392="","",AS2392-AS2391)</f>
        <v>147</v>
      </c>
      <c r="AU2392" s="9">
        <v>596</v>
      </c>
      <c r="AV2392" s="9">
        <f t="shared" ref="AV2392:AV2443" si="3615">IF(AU2392="","",AU2392-AU2391)</f>
        <v>11</v>
      </c>
      <c r="AW2392" s="9">
        <v>35</v>
      </c>
      <c r="AX2392" s="9">
        <f t="shared" ref="AX2392:AX2443" si="3616">IF(AW2392="","",AW2391+AY2391-AW2392)</f>
        <v>10</v>
      </c>
      <c r="AY2392" s="9">
        <v>7</v>
      </c>
      <c r="AZ2392" s="62"/>
      <c r="BA2392" s="9">
        <v>450</v>
      </c>
      <c r="BB2392" s="9">
        <f t="shared" si="3606"/>
        <v>4500</v>
      </c>
      <c r="BC2392" s="10">
        <f t="shared" si="3607"/>
        <v>0.30612244897959184</v>
      </c>
      <c r="BD2392" s="7"/>
      <c r="BF2392" s="15">
        <v>45144</v>
      </c>
      <c r="BG2392" s="9">
        <v>7248</v>
      </c>
      <c r="BH2392" s="9">
        <f t="shared" ref="BH2392:BH2442" si="3617">IF(BG2392="","",BG2392-BG2391)</f>
        <v>147</v>
      </c>
      <c r="BI2392" s="73">
        <v>596</v>
      </c>
      <c r="BJ2392" s="9">
        <f t="shared" ref="BJ2392:BJ2443" si="3618">IF(BI2392="","",BI2392-BI2391)</f>
        <v>11</v>
      </c>
      <c r="BK2392" s="9">
        <v>35</v>
      </c>
      <c r="BL2392" s="9">
        <f t="shared" ref="BL2392:BL2443" si="3619">IF(BK2392="","",BK2391+BM2391-BK2392)</f>
        <v>10</v>
      </c>
      <c r="BM2392" s="9">
        <v>7</v>
      </c>
      <c r="BN2392" s="9">
        <v>450</v>
      </c>
      <c r="BO2392" s="9">
        <f t="shared" si="3608"/>
        <v>4500</v>
      </c>
      <c r="BP2392" s="10">
        <f t="shared" si="3609"/>
        <v>0.30612244897959184</v>
      </c>
      <c r="BQ2392" s="7"/>
      <c r="BS2392" s="1"/>
      <c r="BT2392" s="15">
        <v>45144</v>
      </c>
      <c r="BU2392" s="9">
        <v>7248</v>
      </c>
      <c r="BV2392" s="9">
        <f t="shared" ref="BV2392:BV2442" si="3620">IF(BU2392="","",BU2392-BU2391)</f>
        <v>147</v>
      </c>
      <c r="BW2392" s="9">
        <v>596</v>
      </c>
      <c r="BX2392" s="9">
        <f t="shared" ref="BX2392:BX2443" si="3621">IF(BW2392="","",BW2392-BW2391)</f>
        <v>11</v>
      </c>
      <c r="BY2392" s="9">
        <v>35</v>
      </c>
      <c r="BZ2392" s="9">
        <f t="shared" ref="BZ2392:BZ2443" si="3622">IF(BY2392="","",BY2391+CA2391-BY2392)</f>
        <v>10</v>
      </c>
      <c r="CA2392" s="9">
        <v>7</v>
      </c>
      <c r="CB2392" s="9"/>
      <c r="CC2392" s="9">
        <v>450</v>
      </c>
      <c r="CD2392" s="9">
        <f t="shared" si="3610"/>
        <v>4500</v>
      </c>
      <c r="CE2392" s="10">
        <f t="shared" si="3611"/>
        <v>0.30612244897959184</v>
      </c>
      <c r="CF2392" s="7"/>
      <c r="CH2392" s="15">
        <v>45144</v>
      </c>
      <c r="CI2392" s="9">
        <v>7248</v>
      </c>
      <c r="CJ2392" s="9">
        <f t="shared" ref="CJ2392:CJ2423" si="3623">IF(CI2392="","",CI2392-CI2391)</f>
        <v>147</v>
      </c>
      <c r="CK2392" s="9">
        <v>596</v>
      </c>
      <c r="CL2392" s="9">
        <f t="shared" ref="CL2392:CL2423" si="3624">IF(CK2392="","",CK2392-CK2391)</f>
        <v>11</v>
      </c>
      <c r="CM2392" s="9">
        <v>35</v>
      </c>
      <c r="CN2392" s="9">
        <f t="shared" ref="CN2392:CN2423" si="3625">IF(CM2392="","",CM2391+CO2391-CM2392)</f>
        <v>10</v>
      </c>
      <c r="CO2392" s="9">
        <v>7</v>
      </c>
      <c r="CP2392" s="9"/>
      <c r="CQ2392" s="9">
        <v>450</v>
      </c>
      <c r="CR2392" s="9">
        <f t="shared" si="3612"/>
        <v>4500</v>
      </c>
      <c r="CS2392" s="10">
        <f t="shared" si="3613"/>
        <v>0.30612244897959184</v>
      </c>
      <c r="CT2392" s="7"/>
    </row>
    <row r="2393" spans="44:98" ht="15" customHeight="1">
      <c r="AR2393" s="15">
        <v>45147</v>
      </c>
      <c r="AS2393" s="9">
        <v>7348</v>
      </c>
      <c r="AT2393" s="9">
        <f t="shared" si="3614"/>
        <v>100</v>
      </c>
      <c r="AU2393" s="9">
        <v>602</v>
      </c>
      <c r="AV2393" s="9">
        <f t="shared" si="3615"/>
        <v>6</v>
      </c>
      <c r="AW2393" s="9">
        <v>36</v>
      </c>
      <c r="AX2393" s="9">
        <f t="shared" si="3616"/>
        <v>6</v>
      </c>
      <c r="AY2393" s="9">
        <v>5</v>
      </c>
      <c r="AZ2393" s="62"/>
      <c r="BA2393" s="9">
        <v>450</v>
      </c>
      <c r="BB2393" s="9">
        <f t="shared" si="3606"/>
        <v>2700</v>
      </c>
      <c r="BC2393" s="10">
        <f t="shared" si="3607"/>
        <v>0.27</v>
      </c>
      <c r="BD2393" s="7"/>
      <c r="BF2393" s="15">
        <v>45147</v>
      </c>
      <c r="BG2393" s="9">
        <v>7348</v>
      </c>
      <c r="BH2393" s="9">
        <f t="shared" si="3617"/>
        <v>100</v>
      </c>
      <c r="BI2393" s="73">
        <v>602</v>
      </c>
      <c r="BJ2393" s="9">
        <f t="shared" si="3618"/>
        <v>6</v>
      </c>
      <c r="BK2393" s="9">
        <v>36</v>
      </c>
      <c r="BL2393" s="9">
        <f t="shared" si="3619"/>
        <v>6</v>
      </c>
      <c r="BM2393" s="9">
        <v>5</v>
      </c>
      <c r="BN2393" s="9">
        <v>450</v>
      </c>
      <c r="BO2393" s="9">
        <f t="shared" si="3608"/>
        <v>2700</v>
      </c>
      <c r="BP2393" s="10">
        <f t="shared" si="3609"/>
        <v>0.27</v>
      </c>
      <c r="BQ2393" s="7"/>
      <c r="BS2393" s="1"/>
      <c r="BT2393" s="15">
        <v>45147</v>
      </c>
      <c r="BU2393" s="9">
        <v>7348</v>
      </c>
      <c r="BV2393" s="9">
        <f t="shared" si="3620"/>
        <v>100</v>
      </c>
      <c r="BW2393" s="9">
        <v>602</v>
      </c>
      <c r="BX2393" s="9">
        <f t="shared" si="3621"/>
        <v>6</v>
      </c>
      <c r="BY2393" s="9">
        <v>36</v>
      </c>
      <c r="BZ2393" s="9">
        <f t="shared" si="3622"/>
        <v>6</v>
      </c>
      <c r="CA2393" s="9">
        <v>5</v>
      </c>
      <c r="CB2393" s="9"/>
      <c r="CC2393" s="9">
        <v>450</v>
      </c>
      <c r="CD2393" s="9">
        <f t="shared" si="3610"/>
        <v>2700</v>
      </c>
      <c r="CE2393" s="10">
        <f t="shared" si="3611"/>
        <v>0.27</v>
      </c>
      <c r="CF2393" s="7"/>
      <c r="CH2393" s="15">
        <v>45147</v>
      </c>
      <c r="CI2393" s="9">
        <v>7348</v>
      </c>
      <c r="CJ2393" s="9">
        <f t="shared" si="3623"/>
        <v>100</v>
      </c>
      <c r="CK2393" s="9">
        <v>602</v>
      </c>
      <c r="CL2393" s="9">
        <f t="shared" si="3624"/>
        <v>6</v>
      </c>
      <c r="CM2393" s="9">
        <v>36</v>
      </c>
      <c r="CN2393" s="9">
        <f t="shared" si="3625"/>
        <v>6</v>
      </c>
      <c r="CO2393" s="9">
        <v>5</v>
      </c>
      <c r="CP2393" s="9"/>
      <c r="CQ2393" s="9">
        <v>450</v>
      </c>
      <c r="CR2393" s="9">
        <f t="shared" si="3612"/>
        <v>2700</v>
      </c>
      <c r="CS2393" s="10">
        <f t="shared" si="3613"/>
        <v>0.27</v>
      </c>
      <c r="CT2393" s="7"/>
    </row>
    <row r="2394" spans="44:98" ht="15" customHeight="1">
      <c r="AR2394" s="15">
        <v>45149</v>
      </c>
      <c r="AS2394" s="9">
        <v>7403</v>
      </c>
      <c r="AT2394" s="9">
        <f t="shared" si="3614"/>
        <v>55</v>
      </c>
      <c r="AU2394" s="9">
        <v>605</v>
      </c>
      <c r="AV2394" s="9">
        <f t="shared" si="3615"/>
        <v>3</v>
      </c>
      <c r="AW2394" s="9">
        <v>38</v>
      </c>
      <c r="AX2394" s="9">
        <f t="shared" si="3616"/>
        <v>3</v>
      </c>
      <c r="AY2394" s="9">
        <v>0</v>
      </c>
      <c r="AZ2394" s="62"/>
      <c r="BA2394" s="9">
        <v>450</v>
      </c>
      <c r="BB2394" s="9">
        <f t="shared" si="3606"/>
        <v>1350</v>
      </c>
      <c r="BC2394" s="10">
        <f t="shared" si="3607"/>
        <v>0.24545454545454545</v>
      </c>
      <c r="BD2394" s="7"/>
      <c r="BF2394" s="15">
        <v>45149</v>
      </c>
      <c r="BG2394" s="9">
        <v>7403</v>
      </c>
      <c r="BH2394" s="9">
        <f t="shared" si="3617"/>
        <v>55</v>
      </c>
      <c r="BI2394" s="73">
        <v>605</v>
      </c>
      <c r="BJ2394" s="9">
        <f t="shared" si="3618"/>
        <v>3</v>
      </c>
      <c r="BK2394" s="9">
        <v>38</v>
      </c>
      <c r="BL2394" s="9">
        <f t="shared" si="3619"/>
        <v>3</v>
      </c>
      <c r="BM2394" s="9">
        <v>0</v>
      </c>
      <c r="BN2394" s="9">
        <v>450</v>
      </c>
      <c r="BO2394" s="9">
        <f t="shared" si="3608"/>
        <v>1350</v>
      </c>
      <c r="BP2394" s="10">
        <f t="shared" si="3609"/>
        <v>0.24545454545454545</v>
      </c>
      <c r="BQ2394" s="7"/>
      <c r="BS2394" s="1"/>
      <c r="BT2394" s="15">
        <v>45149</v>
      </c>
      <c r="BU2394" s="9">
        <v>7403</v>
      </c>
      <c r="BV2394" s="9">
        <f t="shared" si="3620"/>
        <v>55</v>
      </c>
      <c r="BW2394" s="9">
        <v>605</v>
      </c>
      <c r="BX2394" s="9">
        <f t="shared" si="3621"/>
        <v>3</v>
      </c>
      <c r="BY2394" s="9">
        <v>38</v>
      </c>
      <c r="BZ2394" s="9">
        <f t="shared" si="3622"/>
        <v>3</v>
      </c>
      <c r="CA2394" s="9">
        <v>0</v>
      </c>
      <c r="CB2394" s="9"/>
      <c r="CC2394" s="9">
        <v>450</v>
      </c>
      <c r="CD2394" s="9">
        <f t="shared" si="3610"/>
        <v>1350</v>
      </c>
      <c r="CE2394" s="10">
        <f t="shared" si="3611"/>
        <v>0.24545454545454545</v>
      </c>
      <c r="CF2394" s="7"/>
      <c r="CH2394" s="15">
        <v>45149</v>
      </c>
      <c r="CI2394" s="9">
        <v>7403</v>
      </c>
      <c r="CJ2394" s="9">
        <f t="shared" si="3623"/>
        <v>55</v>
      </c>
      <c r="CK2394" s="9">
        <v>605</v>
      </c>
      <c r="CL2394" s="9">
        <f t="shared" si="3624"/>
        <v>3</v>
      </c>
      <c r="CM2394" s="9">
        <v>38</v>
      </c>
      <c r="CN2394" s="9">
        <f t="shared" si="3625"/>
        <v>3</v>
      </c>
      <c r="CO2394" s="9">
        <v>0</v>
      </c>
      <c r="CP2394" s="9"/>
      <c r="CQ2394" s="9">
        <v>450</v>
      </c>
      <c r="CR2394" s="9">
        <f t="shared" si="3612"/>
        <v>1350</v>
      </c>
      <c r="CS2394" s="10">
        <f t="shared" si="3613"/>
        <v>0.24545454545454545</v>
      </c>
      <c r="CT2394" s="7"/>
    </row>
    <row r="2395" spans="44:98" ht="15" customHeight="1">
      <c r="AR2395" s="15">
        <v>45151</v>
      </c>
      <c r="AS2395" s="9">
        <v>7477</v>
      </c>
      <c r="AT2395" s="9">
        <f t="shared" si="3614"/>
        <v>74</v>
      </c>
      <c r="AU2395" s="9">
        <v>608</v>
      </c>
      <c r="AV2395" s="9">
        <f t="shared" si="3615"/>
        <v>3</v>
      </c>
      <c r="AW2395" s="9">
        <v>35</v>
      </c>
      <c r="AX2395" s="9">
        <f t="shared" si="3616"/>
        <v>3</v>
      </c>
      <c r="AY2395" s="9">
        <v>6</v>
      </c>
      <c r="AZ2395" s="62"/>
      <c r="BA2395" s="9">
        <v>450</v>
      </c>
      <c r="BB2395" s="9">
        <f t="shared" si="3606"/>
        <v>1350</v>
      </c>
      <c r="BC2395" s="10">
        <f t="shared" si="3607"/>
        <v>0.18243243243243243</v>
      </c>
      <c r="BD2395" s="7"/>
      <c r="BF2395" s="15">
        <v>45151</v>
      </c>
      <c r="BG2395" s="9">
        <v>7477</v>
      </c>
      <c r="BH2395" s="9">
        <f t="shared" si="3617"/>
        <v>74</v>
      </c>
      <c r="BI2395" s="73">
        <v>608</v>
      </c>
      <c r="BJ2395" s="9">
        <f t="shared" si="3618"/>
        <v>3</v>
      </c>
      <c r="BK2395" s="9">
        <v>35</v>
      </c>
      <c r="BL2395" s="9">
        <f t="shared" si="3619"/>
        <v>3</v>
      </c>
      <c r="BM2395" s="9">
        <v>6</v>
      </c>
      <c r="BN2395" s="9">
        <v>450</v>
      </c>
      <c r="BO2395" s="9">
        <f t="shared" si="3608"/>
        <v>1350</v>
      </c>
      <c r="BP2395" s="10">
        <f t="shared" si="3609"/>
        <v>0.18243243243243243</v>
      </c>
      <c r="BQ2395" s="7"/>
      <c r="BS2395" s="1"/>
      <c r="BT2395" s="15">
        <v>45151</v>
      </c>
      <c r="BU2395" s="9">
        <v>7477</v>
      </c>
      <c r="BV2395" s="9">
        <f t="shared" si="3620"/>
        <v>74</v>
      </c>
      <c r="BW2395" s="9">
        <v>608</v>
      </c>
      <c r="BX2395" s="9">
        <f t="shared" si="3621"/>
        <v>3</v>
      </c>
      <c r="BY2395" s="9">
        <v>35</v>
      </c>
      <c r="BZ2395" s="9">
        <f t="shared" si="3622"/>
        <v>3</v>
      </c>
      <c r="CA2395" s="9">
        <v>6</v>
      </c>
      <c r="CB2395" s="9"/>
      <c r="CC2395" s="9">
        <v>450</v>
      </c>
      <c r="CD2395" s="9">
        <f t="shared" si="3610"/>
        <v>1350</v>
      </c>
      <c r="CE2395" s="10">
        <f t="shared" si="3611"/>
        <v>0.18243243243243243</v>
      </c>
      <c r="CF2395" s="7"/>
      <c r="CH2395" s="15">
        <v>45151</v>
      </c>
      <c r="CI2395" s="9">
        <v>7477</v>
      </c>
      <c r="CJ2395" s="9">
        <f t="shared" si="3623"/>
        <v>74</v>
      </c>
      <c r="CK2395" s="9">
        <v>608</v>
      </c>
      <c r="CL2395" s="9">
        <f t="shared" si="3624"/>
        <v>3</v>
      </c>
      <c r="CM2395" s="9">
        <v>35</v>
      </c>
      <c r="CN2395" s="9">
        <f t="shared" si="3625"/>
        <v>3</v>
      </c>
      <c r="CO2395" s="9">
        <v>6</v>
      </c>
      <c r="CP2395" s="9"/>
      <c r="CQ2395" s="9">
        <v>450</v>
      </c>
      <c r="CR2395" s="9">
        <f t="shared" si="3612"/>
        <v>1350</v>
      </c>
      <c r="CS2395" s="10">
        <f t="shared" si="3613"/>
        <v>0.18243243243243243</v>
      </c>
      <c r="CT2395" s="7"/>
    </row>
    <row r="2396" spans="44:98" ht="15" customHeight="1">
      <c r="AR2396" s="15">
        <v>45154</v>
      </c>
      <c r="AS2396" s="9">
        <v>7643</v>
      </c>
      <c r="AT2396" s="9">
        <f t="shared" si="3614"/>
        <v>166</v>
      </c>
      <c r="AU2396" s="9">
        <v>617</v>
      </c>
      <c r="AV2396" s="9">
        <f t="shared" si="3615"/>
        <v>9</v>
      </c>
      <c r="AW2396" s="9">
        <v>32</v>
      </c>
      <c r="AX2396" s="9">
        <f t="shared" si="3616"/>
        <v>9</v>
      </c>
      <c r="AY2396" s="9">
        <v>10</v>
      </c>
      <c r="AZ2396" s="62"/>
      <c r="BA2396" s="9">
        <v>450</v>
      </c>
      <c r="BB2396" s="9">
        <f t="shared" si="3606"/>
        <v>4050</v>
      </c>
      <c r="BC2396" s="10">
        <f t="shared" si="3607"/>
        <v>0.24397590361445784</v>
      </c>
      <c r="BD2396" s="7"/>
      <c r="BF2396" s="15">
        <v>45154</v>
      </c>
      <c r="BG2396" s="9">
        <v>7643</v>
      </c>
      <c r="BH2396" s="9">
        <f t="shared" si="3617"/>
        <v>166</v>
      </c>
      <c r="BI2396" s="73">
        <v>617</v>
      </c>
      <c r="BJ2396" s="9">
        <f t="shared" si="3618"/>
        <v>9</v>
      </c>
      <c r="BK2396" s="9">
        <v>32</v>
      </c>
      <c r="BL2396" s="9">
        <f t="shared" si="3619"/>
        <v>9</v>
      </c>
      <c r="BM2396" s="9">
        <v>10</v>
      </c>
      <c r="BN2396" s="9">
        <v>450</v>
      </c>
      <c r="BO2396" s="9">
        <f t="shared" si="3608"/>
        <v>4050</v>
      </c>
      <c r="BP2396" s="10">
        <f t="shared" si="3609"/>
        <v>0.24397590361445784</v>
      </c>
      <c r="BQ2396" s="7"/>
      <c r="BS2396" s="1"/>
      <c r="BT2396" s="15">
        <v>45154</v>
      </c>
      <c r="BU2396" s="9">
        <v>7643</v>
      </c>
      <c r="BV2396" s="9">
        <f t="shared" si="3620"/>
        <v>166</v>
      </c>
      <c r="BW2396" s="9">
        <v>617</v>
      </c>
      <c r="BX2396" s="9">
        <f t="shared" si="3621"/>
        <v>9</v>
      </c>
      <c r="BY2396" s="9">
        <v>32</v>
      </c>
      <c r="BZ2396" s="9">
        <f t="shared" si="3622"/>
        <v>9</v>
      </c>
      <c r="CA2396" s="9">
        <v>10</v>
      </c>
      <c r="CB2396" s="9"/>
      <c r="CC2396" s="9">
        <v>450</v>
      </c>
      <c r="CD2396" s="9">
        <f t="shared" si="3610"/>
        <v>4050</v>
      </c>
      <c r="CE2396" s="10">
        <f t="shared" si="3611"/>
        <v>0.24397590361445784</v>
      </c>
      <c r="CF2396" s="7"/>
      <c r="CH2396" s="15">
        <v>45154</v>
      </c>
      <c r="CI2396" s="9">
        <v>7643</v>
      </c>
      <c r="CJ2396" s="9">
        <f t="shared" si="3623"/>
        <v>166</v>
      </c>
      <c r="CK2396" s="9">
        <v>617</v>
      </c>
      <c r="CL2396" s="9">
        <f t="shared" si="3624"/>
        <v>9</v>
      </c>
      <c r="CM2396" s="9">
        <v>32</v>
      </c>
      <c r="CN2396" s="9">
        <f t="shared" si="3625"/>
        <v>9</v>
      </c>
      <c r="CO2396" s="9">
        <v>10</v>
      </c>
      <c r="CP2396" s="9"/>
      <c r="CQ2396" s="9">
        <v>450</v>
      </c>
      <c r="CR2396" s="9">
        <f t="shared" si="3612"/>
        <v>4050</v>
      </c>
      <c r="CS2396" s="10">
        <f t="shared" si="3613"/>
        <v>0.24397590361445784</v>
      </c>
      <c r="CT2396" s="7"/>
    </row>
    <row r="2397" spans="44:98" ht="15" customHeight="1">
      <c r="AR2397" s="15">
        <v>45155</v>
      </c>
      <c r="AS2397" s="9">
        <v>7658</v>
      </c>
      <c r="AT2397" s="9">
        <f t="shared" si="3614"/>
        <v>15</v>
      </c>
      <c r="AU2397" s="9">
        <v>618</v>
      </c>
      <c r="AV2397" s="9">
        <f t="shared" si="3615"/>
        <v>1</v>
      </c>
      <c r="AW2397" s="9">
        <v>41</v>
      </c>
      <c r="AX2397" s="9">
        <f t="shared" si="3616"/>
        <v>1</v>
      </c>
      <c r="AY2397" s="9">
        <v>0</v>
      </c>
      <c r="AZ2397" s="62"/>
      <c r="BA2397" s="9">
        <v>450</v>
      </c>
      <c r="BB2397" s="9">
        <f t="shared" si="3606"/>
        <v>450</v>
      </c>
      <c r="BC2397" s="10">
        <f t="shared" si="3607"/>
        <v>0.3</v>
      </c>
      <c r="BD2397" s="7"/>
      <c r="BF2397" s="15">
        <v>45155</v>
      </c>
      <c r="BG2397" s="9">
        <v>7658</v>
      </c>
      <c r="BH2397" s="9">
        <f t="shared" si="3617"/>
        <v>15</v>
      </c>
      <c r="BI2397" s="73">
        <v>618</v>
      </c>
      <c r="BJ2397" s="9">
        <f t="shared" si="3618"/>
        <v>1</v>
      </c>
      <c r="BK2397" s="9">
        <v>41</v>
      </c>
      <c r="BL2397" s="9">
        <f t="shared" si="3619"/>
        <v>1</v>
      </c>
      <c r="BM2397" s="9">
        <v>0</v>
      </c>
      <c r="BN2397" s="9">
        <v>450</v>
      </c>
      <c r="BO2397" s="9">
        <f t="shared" si="3608"/>
        <v>450</v>
      </c>
      <c r="BP2397" s="10">
        <f t="shared" si="3609"/>
        <v>0.3</v>
      </c>
      <c r="BQ2397" s="7"/>
      <c r="BS2397" s="1"/>
      <c r="BT2397" s="15">
        <v>45155</v>
      </c>
      <c r="BU2397" s="9">
        <v>7658</v>
      </c>
      <c r="BV2397" s="9">
        <f t="shared" si="3620"/>
        <v>15</v>
      </c>
      <c r="BW2397" s="9">
        <v>618</v>
      </c>
      <c r="BX2397" s="9">
        <f t="shared" si="3621"/>
        <v>1</v>
      </c>
      <c r="BY2397" s="9">
        <v>41</v>
      </c>
      <c r="BZ2397" s="9">
        <f t="shared" si="3622"/>
        <v>1</v>
      </c>
      <c r="CA2397" s="9">
        <v>0</v>
      </c>
      <c r="CB2397" s="9"/>
      <c r="CC2397" s="9">
        <v>450</v>
      </c>
      <c r="CD2397" s="9">
        <f t="shared" si="3610"/>
        <v>450</v>
      </c>
      <c r="CE2397" s="10">
        <f t="shared" si="3611"/>
        <v>0.3</v>
      </c>
      <c r="CF2397" s="7"/>
      <c r="CH2397" s="15">
        <v>45155</v>
      </c>
      <c r="CI2397" s="9">
        <v>7658</v>
      </c>
      <c r="CJ2397" s="9">
        <f t="shared" si="3623"/>
        <v>15</v>
      </c>
      <c r="CK2397" s="9">
        <v>618</v>
      </c>
      <c r="CL2397" s="9">
        <f t="shared" si="3624"/>
        <v>1</v>
      </c>
      <c r="CM2397" s="9">
        <v>41</v>
      </c>
      <c r="CN2397" s="9">
        <f t="shared" si="3625"/>
        <v>1</v>
      </c>
      <c r="CO2397" s="9">
        <v>0</v>
      </c>
      <c r="CP2397" s="9"/>
      <c r="CQ2397" s="9">
        <v>450</v>
      </c>
      <c r="CR2397" s="9">
        <f t="shared" si="3612"/>
        <v>450</v>
      </c>
      <c r="CS2397" s="10">
        <f t="shared" si="3613"/>
        <v>0.3</v>
      </c>
      <c r="CT2397" s="7"/>
    </row>
    <row r="2398" spans="44:98" ht="15" customHeight="1">
      <c r="AR2398" s="15">
        <v>45157</v>
      </c>
      <c r="AS2398" s="9">
        <v>7721</v>
      </c>
      <c r="AT2398" s="9">
        <f t="shared" si="3614"/>
        <v>63</v>
      </c>
      <c r="AU2398" s="9">
        <v>623</v>
      </c>
      <c r="AV2398" s="9">
        <f t="shared" si="3615"/>
        <v>5</v>
      </c>
      <c r="AW2398" s="9">
        <v>34</v>
      </c>
      <c r="AX2398" s="9">
        <f t="shared" si="3616"/>
        <v>7</v>
      </c>
      <c r="AY2398" s="9">
        <v>8</v>
      </c>
      <c r="AZ2398" s="62"/>
      <c r="BA2398" s="9">
        <v>450</v>
      </c>
      <c r="BB2398" s="9">
        <f t="shared" si="3606"/>
        <v>3150</v>
      </c>
      <c r="BC2398" s="10">
        <f t="shared" si="3607"/>
        <v>0.5</v>
      </c>
      <c r="BD2398" s="7"/>
      <c r="BF2398" s="15">
        <v>45157</v>
      </c>
      <c r="BG2398" s="9">
        <v>7721</v>
      </c>
      <c r="BH2398" s="9">
        <f t="shared" si="3617"/>
        <v>63</v>
      </c>
      <c r="BI2398" s="73">
        <v>623</v>
      </c>
      <c r="BJ2398" s="9">
        <f t="shared" si="3618"/>
        <v>5</v>
      </c>
      <c r="BK2398" s="9">
        <v>34</v>
      </c>
      <c r="BL2398" s="9">
        <f t="shared" si="3619"/>
        <v>7</v>
      </c>
      <c r="BM2398" s="9">
        <v>8</v>
      </c>
      <c r="BN2398" s="9">
        <v>450</v>
      </c>
      <c r="BO2398" s="9">
        <f t="shared" si="3608"/>
        <v>3150</v>
      </c>
      <c r="BP2398" s="10">
        <f t="shared" si="3609"/>
        <v>0.5</v>
      </c>
      <c r="BQ2398" s="7"/>
      <c r="BS2398" s="1"/>
      <c r="BT2398" s="15">
        <v>45157</v>
      </c>
      <c r="BU2398" s="9">
        <v>7721</v>
      </c>
      <c r="BV2398" s="9">
        <f t="shared" si="3620"/>
        <v>63</v>
      </c>
      <c r="BW2398" s="9">
        <v>623</v>
      </c>
      <c r="BX2398" s="9">
        <f t="shared" si="3621"/>
        <v>5</v>
      </c>
      <c r="BY2398" s="9">
        <v>34</v>
      </c>
      <c r="BZ2398" s="9">
        <f t="shared" si="3622"/>
        <v>7</v>
      </c>
      <c r="CA2398" s="9">
        <v>8</v>
      </c>
      <c r="CB2398" s="9"/>
      <c r="CC2398" s="9">
        <v>450</v>
      </c>
      <c r="CD2398" s="9">
        <f t="shared" si="3610"/>
        <v>3150</v>
      </c>
      <c r="CE2398" s="10">
        <f t="shared" si="3611"/>
        <v>0.5</v>
      </c>
      <c r="CF2398" s="7"/>
      <c r="CH2398" s="15">
        <v>45157</v>
      </c>
      <c r="CI2398" s="9">
        <v>7721</v>
      </c>
      <c r="CJ2398" s="9">
        <f t="shared" si="3623"/>
        <v>63</v>
      </c>
      <c r="CK2398" s="9">
        <v>623</v>
      </c>
      <c r="CL2398" s="9">
        <f t="shared" si="3624"/>
        <v>5</v>
      </c>
      <c r="CM2398" s="9">
        <v>34</v>
      </c>
      <c r="CN2398" s="9">
        <f t="shared" si="3625"/>
        <v>7</v>
      </c>
      <c r="CO2398" s="9">
        <v>8</v>
      </c>
      <c r="CP2398" s="9"/>
      <c r="CQ2398" s="9">
        <v>450</v>
      </c>
      <c r="CR2398" s="9">
        <f t="shared" si="3612"/>
        <v>3150</v>
      </c>
      <c r="CS2398" s="10">
        <f t="shared" si="3613"/>
        <v>0.5</v>
      </c>
      <c r="CT2398" s="7"/>
    </row>
    <row r="2399" spans="44:98" ht="15" customHeight="1">
      <c r="AR2399" s="15">
        <v>45160</v>
      </c>
      <c r="AS2399" s="9">
        <v>7825</v>
      </c>
      <c r="AT2399" s="9">
        <f t="shared" si="3614"/>
        <v>104</v>
      </c>
      <c r="AU2399" s="9">
        <v>630</v>
      </c>
      <c r="AV2399" s="9">
        <f t="shared" si="3615"/>
        <v>7</v>
      </c>
      <c r="AW2399" s="9">
        <v>35</v>
      </c>
      <c r="AX2399" s="9">
        <f t="shared" si="3616"/>
        <v>7</v>
      </c>
      <c r="AY2399" s="9">
        <v>8</v>
      </c>
      <c r="AZ2399" s="62"/>
      <c r="BA2399" s="9">
        <v>450</v>
      </c>
      <c r="BB2399" s="9">
        <f t="shared" si="3606"/>
        <v>3150</v>
      </c>
      <c r="BC2399" s="10">
        <f t="shared" si="3607"/>
        <v>0.30288461538461536</v>
      </c>
      <c r="BD2399" s="7"/>
      <c r="BF2399" s="15">
        <v>45160</v>
      </c>
      <c r="BG2399" s="9">
        <v>7825</v>
      </c>
      <c r="BH2399" s="9">
        <f t="shared" si="3617"/>
        <v>104</v>
      </c>
      <c r="BI2399" s="73">
        <v>630</v>
      </c>
      <c r="BJ2399" s="9">
        <f t="shared" si="3618"/>
        <v>7</v>
      </c>
      <c r="BK2399" s="9">
        <v>35</v>
      </c>
      <c r="BL2399" s="9">
        <f t="shared" si="3619"/>
        <v>7</v>
      </c>
      <c r="BM2399" s="9">
        <v>8</v>
      </c>
      <c r="BN2399" s="9">
        <v>450</v>
      </c>
      <c r="BO2399" s="9">
        <f t="shared" si="3608"/>
        <v>3150</v>
      </c>
      <c r="BP2399" s="10">
        <f t="shared" si="3609"/>
        <v>0.30288461538461536</v>
      </c>
      <c r="BQ2399" s="7"/>
      <c r="BS2399" s="1"/>
      <c r="BT2399" s="15">
        <v>45160</v>
      </c>
      <c r="BU2399" s="9">
        <v>7825</v>
      </c>
      <c r="BV2399" s="9">
        <f t="shared" si="3620"/>
        <v>104</v>
      </c>
      <c r="BW2399" s="9">
        <v>630</v>
      </c>
      <c r="BX2399" s="9">
        <f t="shared" si="3621"/>
        <v>7</v>
      </c>
      <c r="BY2399" s="9">
        <v>35</v>
      </c>
      <c r="BZ2399" s="9">
        <f t="shared" si="3622"/>
        <v>7</v>
      </c>
      <c r="CA2399" s="9">
        <v>8</v>
      </c>
      <c r="CB2399" s="9"/>
      <c r="CC2399" s="9">
        <v>450</v>
      </c>
      <c r="CD2399" s="9">
        <f t="shared" si="3610"/>
        <v>3150</v>
      </c>
      <c r="CE2399" s="10">
        <f t="shared" si="3611"/>
        <v>0.30288461538461536</v>
      </c>
      <c r="CF2399" s="7"/>
      <c r="CH2399" s="15">
        <v>45160</v>
      </c>
      <c r="CI2399" s="9">
        <v>7825</v>
      </c>
      <c r="CJ2399" s="9">
        <f t="shared" si="3623"/>
        <v>104</v>
      </c>
      <c r="CK2399" s="9">
        <v>630</v>
      </c>
      <c r="CL2399" s="9">
        <f t="shared" si="3624"/>
        <v>7</v>
      </c>
      <c r="CM2399" s="9">
        <v>35</v>
      </c>
      <c r="CN2399" s="9">
        <f t="shared" si="3625"/>
        <v>7</v>
      </c>
      <c r="CO2399" s="9">
        <v>8</v>
      </c>
      <c r="CP2399" s="9"/>
      <c r="CQ2399" s="9">
        <v>450</v>
      </c>
      <c r="CR2399" s="9">
        <f t="shared" si="3612"/>
        <v>3150</v>
      </c>
      <c r="CS2399" s="10">
        <f t="shared" si="3613"/>
        <v>0.30288461538461536</v>
      </c>
      <c r="CT2399" s="7"/>
    </row>
    <row r="2400" spans="44:98" ht="15" customHeight="1">
      <c r="AR2400" s="15">
        <v>45162</v>
      </c>
      <c r="AS2400" s="9">
        <v>8025</v>
      </c>
      <c r="AT2400" s="9">
        <f t="shared" si="3614"/>
        <v>200</v>
      </c>
      <c r="AU2400" s="9">
        <v>642</v>
      </c>
      <c r="AV2400" s="9">
        <f t="shared" si="3615"/>
        <v>12</v>
      </c>
      <c r="AW2400" s="9">
        <v>23</v>
      </c>
      <c r="AX2400" s="9">
        <f t="shared" si="3616"/>
        <v>20</v>
      </c>
      <c r="AY2400" s="9">
        <v>8</v>
      </c>
      <c r="AZ2400" s="62"/>
      <c r="BA2400" s="9">
        <v>450</v>
      </c>
      <c r="BB2400" s="9">
        <f t="shared" si="3606"/>
        <v>9000</v>
      </c>
      <c r="BC2400" s="10">
        <f t="shared" si="3607"/>
        <v>0.45</v>
      </c>
      <c r="BD2400" s="7"/>
      <c r="BF2400" s="15">
        <v>45162</v>
      </c>
      <c r="BG2400" s="9">
        <v>8025</v>
      </c>
      <c r="BH2400" s="9">
        <f t="shared" si="3617"/>
        <v>200</v>
      </c>
      <c r="BI2400" s="73">
        <v>642</v>
      </c>
      <c r="BJ2400" s="9">
        <f t="shared" si="3618"/>
        <v>12</v>
      </c>
      <c r="BK2400" s="9">
        <v>23</v>
      </c>
      <c r="BL2400" s="9">
        <f t="shared" si="3619"/>
        <v>20</v>
      </c>
      <c r="BM2400" s="9">
        <v>8</v>
      </c>
      <c r="BN2400" s="9">
        <v>450</v>
      </c>
      <c r="BO2400" s="9">
        <f t="shared" si="3608"/>
        <v>9000</v>
      </c>
      <c r="BP2400" s="10">
        <f t="shared" si="3609"/>
        <v>0.45</v>
      </c>
      <c r="BQ2400" s="7"/>
      <c r="BS2400" s="1"/>
      <c r="BT2400" s="15">
        <v>45162</v>
      </c>
      <c r="BU2400" s="9">
        <v>8025</v>
      </c>
      <c r="BV2400" s="9">
        <f t="shared" si="3620"/>
        <v>200</v>
      </c>
      <c r="BW2400" s="9">
        <v>642</v>
      </c>
      <c r="BX2400" s="9">
        <f t="shared" si="3621"/>
        <v>12</v>
      </c>
      <c r="BY2400" s="9">
        <v>23</v>
      </c>
      <c r="BZ2400" s="9">
        <f t="shared" si="3622"/>
        <v>20</v>
      </c>
      <c r="CA2400" s="9">
        <v>8</v>
      </c>
      <c r="CB2400" s="9"/>
      <c r="CC2400" s="9">
        <v>450</v>
      </c>
      <c r="CD2400" s="9">
        <f t="shared" si="3610"/>
        <v>9000</v>
      </c>
      <c r="CE2400" s="10">
        <f t="shared" si="3611"/>
        <v>0.45</v>
      </c>
      <c r="CF2400" s="7"/>
      <c r="CH2400" s="15">
        <v>45162</v>
      </c>
      <c r="CI2400" s="9">
        <v>8025</v>
      </c>
      <c r="CJ2400" s="9">
        <f t="shared" si="3623"/>
        <v>200</v>
      </c>
      <c r="CK2400" s="9">
        <v>642</v>
      </c>
      <c r="CL2400" s="9">
        <f t="shared" si="3624"/>
        <v>12</v>
      </c>
      <c r="CM2400" s="9">
        <v>23</v>
      </c>
      <c r="CN2400" s="9">
        <f t="shared" si="3625"/>
        <v>20</v>
      </c>
      <c r="CO2400" s="9">
        <v>8</v>
      </c>
      <c r="CP2400" s="9"/>
      <c r="CQ2400" s="9">
        <v>450</v>
      </c>
      <c r="CR2400" s="9">
        <f t="shared" si="3612"/>
        <v>9000</v>
      </c>
      <c r="CS2400" s="10">
        <f t="shared" si="3613"/>
        <v>0.45</v>
      </c>
      <c r="CT2400" s="7"/>
    </row>
    <row r="2401" spans="44:98" ht="15" customHeight="1">
      <c r="AR2401" s="89">
        <v>45165</v>
      </c>
      <c r="AS2401" s="9">
        <v>8092</v>
      </c>
      <c r="AT2401" s="9">
        <f t="shared" si="3614"/>
        <v>67</v>
      </c>
      <c r="AU2401" s="9">
        <v>645</v>
      </c>
      <c r="AV2401" s="9">
        <f t="shared" si="3615"/>
        <v>3</v>
      </c>
      <c r="AW2401" s="9">
        <v>28</v>
      </c>
      <c r="AX2401" s="9">
        <f t="shared" si="3616"/>
        <v>3</v>
      </c>
      <c r="AY2401" s="9">
        <v>8</v>
      </c>
      <c r="AZ2401" s="62"/>
      <c r="BA2401" s="9">
        <v>450</v>
      </c>
      <c r="BB2401" s="9">
        <f t="shared" si="3606"/>
        <v>1350</v>
      </c>
      <c r="BC2401" s="10">
        <f t="shared" si="3607"/>
        <v>0.20149253731343283</v>
      </c>
      <c r="BD2401" s="7"/>
      <c r="BF2401" s="89">
        <v>45165</v>
      </c>
      <c r="BG2401" s="9">
        <v>8092</v>
      </c>
      <c r="BH2401" s="9">
        <f t="shared" si="3617"/>
        <v>67</v>
      </c>
      <c r="BI2401" s="73">
        <v>645</v>
      </c>
      <c r="BJ2401" s="9">
        <f t="shared" si="3618"/>
        <v>3</v>
      </c>
      <c r="BK2401" s="9">
        <v>28</v>
      </c>
      <c r="BL2401" s="9">
        <f t="shared" si="3619"/>
        <v>3</v>
      </c>
      <c r="BM2401" s="9">
        <v>8</v>
      </c>
      <c r="BN2401" s="9">
        <v>450</v>
      </c>
      <c r="BO2401" s="9">
        <f t="shared" si="3608"/>
        <v>1350</v>
      </c>
      <c r="BP2401" s="10">
        <f t="shared" si="3609"/>
        <v>0.20149253731343283</v>
      </c>
      <c r="BQ2401" s="7"/>
      <c r="BS2401" s="1"/>
      <c r="BT2401" s="89">
        <v>45165</v>
      </c>
      <c r="BU2401" s="9">
        <v>8092</v>
      </c>
      <c r="BV2401" s="9">
        <f t="shared" si="3620"/>
        <v>67</v>
      </c>
      <c r="BW2401" s="9">
        <v>645</v>
      </c>
      <c r="BX2401" s="9">
        <f t="shared" si="3621"/>
        <v>3</v>
      </c>
      <c r="BY2401" s="9">
        <v>28</v>
      </c>
      <c r="BZ2401" s="9">
        <f t="shared" si="3622"/>
        <v>3</v>
      </c>
      <c r="CA2401" s="9">
        <v>8</v>
      </c>
      <c r="CB2401" s="9"/>
      <c r="CC2401" s="9">
        <v>450</v>
      </c>
      <c r="CD2401" s="9">
        <f t="shared" si="3610"/>
        <v>1350</v>
      </c>
      <c r="CE2401" s="10">
        <f t="shared" si="3611"/>
        <v>0.20149253731343283</v>
      </c>
      <c r="CF2401" s="7"/>
      <c r="CH2401" s="89">
        <v>45165</v>
      </c>
      <c r="CI2401" s="9">
        <v>8092</v>
      </c>
      <c r="CJ2401" s="9">
        <f t="shared" si="3623"/>
        <v>67</v>
      </c>
      <c r="CK2401" s="9">
        <v>645</v>
      </c>
      <c r="CL2401" s="9">
        <f t="shared" si="3624"/>
        <v>3</v>
      </c>
      <c r="CM2401" s="9">
        <v>28</v>
      </c>
      <c r="CN2401" s="9">
        <f t="shared" si="3625"/>
        <v>3</v>
      </c>
      <c r="CO2401" s="9">
        <v>8</v>
      </c>
      <c r="CP2401" s="9"/>
      <c r="CQ2401" s="9">
        <v>450</v>
      </c>
      <c r="CR2401" s="9">
        <f t="shared" si="3612"/>
        <v>1350</v>
      </c>
      <c r="CS2401" s="10">
        <f t="shared" si="3613"/>
        <v>0.20149253731343283</v>
      </c>
      <c r="CT2401" s="7"/>
    </row>
    <row r="2402" spans="44:98" ht="15" customHeight="1">
      <c r="AR2402" s="15">
        <v>45169</v>
      </c>
      <c r="AS2402" s="9">
        <v>8352</v>
      </c>
      <c r="AT2402" s="9">
        <f t="shared" si="3614"/>
        <v>260</v>
      </c>
      <c r="AU2402" s="9">
        <v>660</v>
      </c>
      <c r="AV2402" s="9">
        <f t="shared" si="3615"/>
        <v>15</v>
      </c>
      <c r="AW2402" s="9">
        <v>20</v>
      </c>
      <c r="AX2402" s="9">
        <f t="shared" si="3616"/>
        <v>16</v>
      </c>
      <c r="AY2402" s="9">
        <v>9</v>
      </c>
      <c r="AZ2402" s="62"/>
      <c r="BA2402" s="9">
        <v>450</v>
      </c>
      <c r="BB2402" s="9">
        <f t="shared" si="3606"/>
        <v>7200</v>
      </c>
      <c r="BC2402" s="10">
        <f t="shared" si="3607"/>
        <v>0.27692307692307694</v>
      </c>
      <c r="BD2402" s="7"/>
      <c r="BF2402" s="15">
        <v>45169</v>
      </c>
      <c r="BG2402" s="9">
        <v>8352</v>
      </c>
      <c r="BH2402" s="9">
        <f t="shared" si="3617"/>
        <v>260</v>
      </c>
      <c r="BI2402" s="73">
        <v>660</v>
      </c>
      <c r="BJ2402" s="9">
        <f t="shared" si="3618"/>
        <v>15</v>
      </c>
      <c r="BK2402" s="9">
        <v>20</v>
      </c>
      <c r="BL2402" s="9">
        <f t="shared" si="3619"/>
        <v>16</v>
      </c>
      <c r="BM2402" s="9">
        <v>9</v>
      </c>
      <c r="BN2402" s="9">
        <v>450</v>
      </c>
      <c r="BO2402" s="9">
        <f t="shared" si="3608"/>
        <v>7200</v>
      </c>
      <c r="BP2402" s="10">
        <f t="shared" si="3609"/>
        <v>0.27692307692307694</v>
      </c>
      <c r="BQ2402" s="7"/>
      <c r="BS2402" s="1"/>
      <c r="BT2402" s="15">
        <v>45169</v>
      </c>
      <c r="BU2402" s="9">
        <v>8352</v>
      </c>
      <c r="BV2402" s="9">
        <f t="shared" si="3620"/>
        <v>260</v>
      </c>
      <c r="BW2402" s="9">
        <v>660</v>
      </c>
      <c r="BX2402" s="9">
        <f t="shared" si="3621"/>
        <v>15</v>
      </c>
      <c r="BY2402" s="9">
        <v>20</v>
      </c>
      <c r="BZ2402" s="9">
        <f t="shared" si="3622"/>
        <v>16</v>
      </c>
      <c r="CA2402" s="9">
        <v>9</v>
      </c>
      <c r="CB2402" s="9"/>
      <c r="CC2402" s="9">
        <v>450</v>
      </c>
      <c r="CD2402" s="9">
        <f t="shared" si="3610"/>
        <v>7200</v>
      </c>
      <c r="CE2402" s="10">
        <f t="shared" si="3611"/>
        <v>0.27692307692307694</v>
      </c>
      <c r="CF2402" s="7"/>
      <c r="CH2402" s="15">
        <v>45169</v>
      </c>
      <c r="CI2402" s="9">
        <v>8352</v>
      </c>
      <c r="CJ2402" s="9">
        <f t="shared" si="3623"/>
        <v>260</v>
      </c>
      <c r="CK2402" s="9">
        <v>660</v>
      </c>
      <c r="CL2402" s="9">
        <f t="shared" si="3624"/>
        <v>15</v>
      </c>
      <c r="CM2402" s="9">
        <v>20</v>
      </c>
      <c r="CN2402" s="9">
        <f t="shared" si="3625"/>
        <v>16</v>
      </c>
      <c r="CO2402" s="9">
        <v>9</v>
      </c>
      <c r="CP2402" s="9"/>
      <c r="CQ2402" s="9">
        <v>450</v>
      </c>
      <c r="CR2402" s="9">
        <f t="shared" si="3612"/>
        <v>7200</v>
      </c>
      <c r="CS2402" s="10">
        <f t="shared" si="3613"/>
        <v>0.27692307692307694</v>
      </c>
      <c r="CT2402" s="7"/>
    </row>
    <row r="2403" spans="44:98" ht="15" customHeight="1">
      <c r="AR2403" s="15"/>
      <c r="AS2403" s="9"/>
      <c r="AT2403" s="9" t="str">
        <f t="shared" si="3614"/>
        <v/>
      </c>
      <c r="AU2403" s="9"/>
      <c r="AV2403" s="9" t="str">
        <f t="shared" si="3615"/>
        <v/>
      </c>
      <c r="AW2403" s="9"/>
      <c r="AX2403" s="9" t="str">
        <f t="shared" si="3616"/>
        <v/>
      </c>
      <c r="AY2403" s="9"/>
      <c r="AZ2403" s="62"/>
      <c r="BA2403" s="9"/>
      <c r="BB2403" s="9" t="str">
        <f t="shared" si="3606"/>
        <v/>
      </c>
      <c r="BC2403" s="10" t="str">
        <f t="shared" si="3607"/>
        <v/>
      </c>
      <c r="BD2403" s="7"/>
      <c r="BF2403" s="15"/>
      <c r="BG2403" s="9"/>
      <c r="BH2403" s="9" t="str">
        <f t="shared" si="3617"/>
        <v/>
      </c>
      <c r="BI2403" s="73"/>
      <c r="BJ2403" s="9" t="str">
        <f t="shared" si="3618"/>
        <v/>
      </c>
      <c r="BK2403" s="9"/>
      <c r="BL2403" s="9" t="str">
        <f t="shared" si="3619"/>
        <v/>
      </c>
      <c r="BM2403" s="9"/>
      <c r="BN2403" s="9"/>
      <c r="BO2403" s="9" t="str">
        <f t="shared" si="3608"/>
        <v/>
      </c>
      <c r="BP2403" s="10" t="str">
        <f t="shared" si="3609"/>
        <v/>
      </c>
      <c r="BQ2403" s="7"/>
      <c r="BS2403" s="1"/>
      <c r="BT2403" s="15"/>
      <c r="BU2403" s="9"/>
      <c r="BV2403" s="9" t="str">
        <f t="shared" si="3620"/>
        <v/>
      </c>
      <c r="BW2403" s="9"/>
      <c r="BX2403" s="9" t="str">
        <f t="shared" si="3621"/>
        <v/>
      </c>
      <c r="BY2403" s="9"/>
      <c r="BZ2403" s="9" t="str">
        <f t="shared" si="3622"/>
        <v/>
      </c>
      <c r="CA2403" s="9"/>
      <c r="CB2403" s="9"/>
      <c r="CC2403" s="9"/>
      <c r="CD2403" s="9" t="str">
        <f t="shared" si="3610"/>
        <v/>
      </c>
      <c r="CE2403" s="10" t="str">
        <f t="shared" si="3611"/>
        <v/>
      </c>
      <c r="CF2403" s="7"/>
      <c r="CH2403" s="15"/>
      <c r="CI2403" s="9"/>
      <c r="CJ2403" s="9" t="str">
        <f t="shared" si="3623"/>
        <v/>
      </c>
      <c r="CK2403" s="9"/>
      <c r="CL2403" s="9" t="str">
        <f t="shared" si="3624"/>
        <v/>
      </c>
      <c r="CM2403" s="9"/>
      <c r="CN2403" s="9" t="str">
        <f t="shared" si="3625"/>
        <v/>
      </c>
      <c r="CO2403" s="9"/>
      <c r="CP2403" s="9"/>
      <c r="CQ2403" s="9"/>
      <c r="CR2403" s="9" t="str">
        <f t="shared" si="3612"/>
        <v/>
      </c>
      <c r="CS2403" s="10" t="str">
        <f t="shared" si="3613"/>
        <v/>
      </c>
      <c r="CT2403" s="7"/>
    </row>
    <row r="2404" spans="44:98" ht="15" customHeight="1">
      <c r="AR2404" s="15"/>
      <c r="AS2404" s="9"/>
      <c r="AT2404" s="9" t="str">
        <f t="shared" si="3614"/>
        <v/>
      </c>
      <c r="AU2404" s="9"/>
      <c r="AV2404" s="9" t="str">
        <f t="shared" si="3615"/>
        <v/>
      </c>
      <c r="AW2404" s="9"/>
      <c r="AX2404" s="9" t="str">
        <f t="shared" si="3616"/>
        <v/>
      </c>
      <c r="AY2404" s="9"/>
      <c r="AZ2404" s="62"/>
      <c r="BA2404" s="9"/>
      <c r="BB2404" s="9" t="str">
        <f t="shared" si="3606"/>
        <v/>
      </c>
      <c r="BC2404" s="10" t="str">
        <f t="shared" si="3607"/>
        <v/>
      </c>
      <c r="BD2404" s="7"/>
      <c r="BF2404" s="15"/>
      <c r="BG2404" s="9"/>
      <c r="BH2404" s="9" t="str">
        <f t="shared" si="3617"/>
        <v/>
      </c>
      <c r="BI2404" s="73"/>
      <c r="BJ2404" s="9" t="str">
        <f t="shared" si="3618"/>
        <v/>
      </c>
      <c r="BK2404" s="9"/>
      <c r="BL2404" s="9" t="str">
        <f t="shared" si="3619"/>
        <v/>
      </c>
      <c r="BM2404" s="9"/>
      <c r="BN2404" s="9"/>
      <c r="BO2404" s="9" t="str">
        <f t="shared" si="3608"/>
        <v/>
      </c>
      <c r="BP2404" s="10" t="str">
        <f t="shared" si="3609"/>
        <v/>
      </c>
      <c r="BQ2404" s="7"/>
      <c r="BS2404" s="1"/>
      <c r="BT2404" s="15"/>
      <c r="BU2404" s="9"/>
      <c r="BV2404" s="9" t="str">
        <f t="shared" si="3620"/>
        <v/>
      </c>
      <c r="BW2404" s="9"/>
      <c r="BX2404" s="9" t="str">
        <f t="shared" si="3621"/>
        <v/>
      </c>
      <c r="BY2404" s="9"/>
      <c r="BZ2404" s="9" t="str">
        <f t="shared" si="3622"/>
        <v/>
      </c>
      <c r="CA2404" s="9"/>
      <c r="CB2404" s="9"/>
      <c r="CC2404" s="9"/>
      <c r="CD2404" s="9" t="str">
        <f t="shared" si="3610"/>
        <v/>
      </c>
      <c r="CE2404" s="10" t="str">
        <f t="shared" si="3611"/>
        <v/>
      </c>
      <c r="CF2404" s="7"/>
      <c r="CH2404" s="15"/>
      <c r="CI2404" s="9"/>
      <c r="CJ2404" s="9" t="str">
        <f t="shared" si="3623"/>
        <v/>
      </c>
      <c r="CK2404" s="9"/>
      <c r="CL2404" s="9" t="str">
        <f t="shared" si="3624"/>
        <v/>
      </c>
      <c r="CM2404" s="9"/>
      <c r="CN2404" s="9" t="str">
        <f t="shared" si="3625"/>
        <v/>
      </c>
      <c r="CO2404" s="9"/>
      <c r="CP2404" s="9"/>
      <c r="CQ2404" s="9"/>
      <c r="CR2404" s="9" t="str">
        <f t="shared" si="3612"/>
        <v/>
      </c>
      <c r="CS2404" s="10" t="str">
        <f t="shared" si="3613"/>
        <v/>
      </c>
      <c r="CT2404" s="7"/>
    </row>
    <row r="2405" spans="44:98" ht="15" customHeight="1">
      <c r="AR2405" s="15"/>
      <c r="AS2405" s="9"/>
      <c r="AT2405" s="9" t="str">
        <f t="shared" si="3614"/>
        <v/>
      </c>
      <c r="AU2405" s="9"/>
      <c r="AV2405" s="9" t="str">
        <f t="shared" si="3615"/>
        <v/>
      </c>
      <c r="AW2405" s="9"/>
      <c r="AX2405" s="9" t="str">
        <f t="shared" si="3616"/>
        <v/>
      </c>
      <c r="AY2405" s="9"/>
      <c r="AZ2405" s="62"/>
      <c r="BA2405" s="9"/>
      <c r="BB2405" s="9" t="str">
        <f t="shared" si="3606"/>
        <v/>
      </c>
      <c r="BC2405" s="10" t="str">
        <f t="shared" si="3607"/>
        <v/>
      </c>
      <c r="BD2405" s="7"/>
      <c r="BF2405" s="15"/>
      <c r="BG2405" s="9"/>
      <c r="BH2405" s="9" t="str">
        <f t="shared" si="3617"/>
        <v/>
      </c>
      <c r="BI2405" s="73"/>
      <c r="BJ2405" s="9" t="str">
        <f t="shared" si="3618"/>
        <v/>
      </c>
      <c r="BK2405" s="9"/>
      <c r="BL2405" s="9" t="str">
        <f t="shared" si="3619"/>
        <v/>
      </c>
      <c r="BM2405" s="9"/>
      <c r="BN2405" s="9"/>
      <c r="BO2405" s="9" t="str">
        <f t="shared" si="3608"/>
        <v/>
      </c>
      <c r="BP2405" s="10" t="str">
        <f t="shared" si="3609"/>
        <v/>
      </c>
      <c r="BQ2405" s="7"/>
      <c r="BS2405" s="1"/>
      <c r="BT2405" s="15"/>
      <c r="BU2405" s="9"/>
      <c r="BV2405" s="9" t="str">
        <f t="shared" si="3620"/>
        <v/>
      </c>
      <c r="BW2405" s="9"/>
      <c r="BX2405" s="9" t="str">
        <f t="shared" si="3621"/>
        <v/>
      </c>
      <c r="BY2405" s="9"/>
      <c r="BZ2405" s="9" t="str">
        <f t="shared" si="3622"/>
        <v/>
      </c>
      <c r="CA2405" s="9"/>
      <c r="CB2405" s="9"/>
      <c r="CC2405" s="9"/>
      <c r="CD2405" s="9" t="str">
        <f t="shared" si="3610"/>
        <v/>
      </c>
      <c r="CE2405" s="10" t="str">
        <f t="shared" si="3611"/>
        <v/>
      </c>
      <c r="CF2405" s="7"/>
      <c r="CH2405" s="15"/>
      <c r="CI2405" s="9"/>
      <c r="CJ2405" s="9" t="str">
        <f t="shared" si="3623"/>
        <v/>
      </c>
      <c r="CK2405" s="9"/>
      <c r="CL2405" s="9" t="str">
        <f t="shared" si="3624"/>
        <v/>
      </c>
      <c r="CM2405" s="9"/>
      <c r="CN2405" s="9" t="str">
        <f t="shared" si="3625"/>
        <v/>
      </c>
      <c r="CO2405" s="9"/>
      <c r="CP2405" s="9"/>
      <c r="CQ2405" s="9"/>
      <c r="CR2405" s="9" t="str">
        <f t="shared" si="3612"/>
        <v/>
      </c>
      <c r="CS2405" s="10" t="str">
        <f t="shared" si="3613"/>
        <v/>
      </c>
      <c r="CT2405" s="7"/>
    </row>
    <row r="2406" spans="44:98" ht="15" customHeight="1">
      <c r="AR2406" s="15"/>
      <c r="AS2406" s="9"/>
      <c r="AT2406" s="9" t="str">
        <f t="shared" si="3614"/>
        <v/>
      </c>
      <c r="AU2406" s="9"/>
      <c r="AV2406" s="9" t="str">
        <f t="shared" si="3615"/>
        <v/>
      </c>
      <c r="AW2406" s="9"/>
      <c r="AX2406" s="9" t="str">
        <f t="shared" si="3616"/>
        <v/>
      </c>
      <c r="AY2406" s="9"/>
      <c r="AZ2406" s="62"/>
      <c r="BA2406" s="9"/>
      <c r="BB2406" s="9" t="str">
        <f t="shared" si="3606"/>
        <v/>
      </c>
      <c r="BC2406" s="10" t="str">
        <f t="shared" si="3607"/>
        <v/>
      </c>
      <c r="BD2406" s="7"/>
      <c r="BF2406" s="15"/>
      <c r="BG2406" s="9"/>
      <c r="BH2406" s="9" t="str">
        <f t="shared" si="3617"/>
        <v/>
      </c>
      <c r="BI2406" s="73"/>
      <c r="BJ2406" s="9" t="str">
        <f t="shared" si="3618"/>
        <v/>
      </c>
      <c r="BK2406" s="9"/>
      <c r="BL2406" s="9" t="str">
        <f t="shared" si="3619"/>
        <v/>
      </c>
      <c r="BM2406" s="9"/>
      <c r="BN2406" s="9"/>
      <c r="BO2406" s="9" t="str">
        <f t="shared" si="3608"/>
        <v/>
      </c>
      <c r="BP2406" s="10" t="str">
        <f t="shared" si="3609"/>
        <v/>
      </c>
      <c r="BQ2406" s="7"/>
      <c r="BS2406" s="1"/>
      <c r="BT2406" s="15"/>
      <c r="BU2406" s="9"/>
      <c r="BV2406" s="9" t="str">
        <f t="shared" si="3620"/>
        <v/>
      </c>
      <c r="BW2406" s="9"/>
      <c r="BX2406" s="9" t="str">
        <f t="shared" si="3621"/>
        <v/>
      </c>
      <c r="BY2406" s="9"/>
      <c r="BZ2406" s="9" t="str">
        <f t="shared" si="3622"/>
        <v/>
      </c>
      <c r="CA2406" s="9"/>
      <c r="CB2406" s="9"/>
      <c r="CC2406" s="9"/>
      <c r="CD2406" s="9" t="str">
        <f t="shared" si="3610"/>
        <v/>
      </c>
      <c r="CE2406" s="10" t="str">
        <f t="shared" si="3611"/>
        <v/>
      </c>
      <c r="CF2406" s="7"/>
      <c r="CH2406" s="15"/>
      <c r="CI2406" s="9"/>
      <c r="CJ2406" s="9" t="str">
        <f t="shared" si="3623"/>
        <v/>
      </c>
      <c r="CK2406" s="9"/>
      <c r="CL2406" s="9" t="str">
        <f t="shared" si="3624"/>
        <v/>
      </c>
      <c r="CM2406" s="9"/>
      <c r="CN2406" s="9" t="str">
        <f t="shared" si="3625"/>
        <v/>
      </c>
      <c r="CO2406" s="9"/>
      <c r="CP2406" s="9"/>
      <c r="CQ2406" s="9"/>
      <c r="CR2406" s="9" t="str">
        <f t="shared" si="3612"/>
        <v/>
      </c>
      <c r="CS2406" s="10" t="str">
        <f t="shared" si="3613"/>
        <v/>
      </c>
      <c r="CT2406" s="7"/>
    </row>
    <row r="2407" spans="44:98" ht="15" customHeight="1">
      <c r="AR2407" s="15"/>
      <c r="AS2407" s="9"/>
      <c r="AT2407" s="9" t="str">
        <f t="shared" si="3614"/>
        <v/>
      </c>
      <c r="AU2407" s="9"/>
      <c r="AV2407" s="9" t="str">
        <f t="shared" si="3615"/>
        <v/>
      </c>
      <c r="AW2407" s="9"/>
      <c r="AX2407" s="9" t="str">
        <f t="shared" si="3616"/>
        <v/>
      </c>
      <c r="AY2407" s="9"/>
      <c r="AZ2407" s="62"/>
      <c r="BA2407" s="9"/>
      <c r="BB2407" s="9" t="str">
        <f t="shared" si="3606"/>
        <v/>
      </c>
      <c r="BC2407" s="10" t="str">
        <f t="shared" si="3607"/>
        <v/>
      </c>
      <c r="BD2407" s="7"/>
      <c r="BF2407" s="15"/>
      <c r="BG2407" s="9"/>
      <c r="BH2407" s="9" t="str">
        <f t="shared" si="3617"/>
        <v/>
      </c>
      <c r="BI2407" s="73"/>
      <c r="BJ2407" s="9" t="str">
        <f t="shared" si="3618"/>
        <v/>
      </c>
      <c r="BK2407" s="9"/>
      <c r="BL2407" s="9" t="str">
        <f t="shared" si="3619"/>
        <v/>
      </c>
      <c r="BM2407" s="9"/>
      <c r="BN2407" s="9"/>
      <c r="BO2407" s="9" t="str">
        <f t="shared" si="3608"/>
        <v/>
      </c>
      <c r="BP2407" s="10" t="str">
        <f t="shared" si="3609"/>
        <v/>
      </c>
      <c r="BQ2407" s="7"/>
      <c r="BS2407" s="1"/>
      <c r="BT2407" s="15"/>
      <c r="BU2407" s="9"/>
      <c r="BV2407" s="9" t="str">
        <f t="shared" si="3620"/>
        <v/>
      </c>
      <c r="BW2407" s="9"/>
      <c r="BX2407" s="9" t="str">
        <f t="shared" si="3621"/>
        <v/>
      </c>
      <c r="BY2407" s="9"/>
      <c r="BZ2407" s="9" t="str">
        <f t="shared" si="3622"/>
        <v/>
      </c>
      <c r="CA2407" s="9"/>
      <c r="CB2407" s="9"/>
      <c r="CC2407" s="9"/>
      <c r="CD2407" s="9" t="str">
        <f t="shared" si="3610"/>
        <v/>
      </c>
      <c r="CE2407" s="10" t="str">
        <f t="shared" si="3611"/>
        <v/>
      </c>
      <c r="CF2407" s="7"/>
      <c r="CH2407" s="15"/>
      <c r="CI2407" s="9"/>
      <c r="CJ2407" s="9" t="str">
        <f t="shared" si="3623"/>
        <v/>
      </c>
      <c r="CK2407" s="9"/>
      <c r="CL2407" s="9" t="str">
        <f t="shared" si="3624"/>
        <v/>
      </c>
      <c r="CM2407" s="9"/>
      <c r="CN2407" s="9" t="str">
        <f t="shared" si="3625"/>
        <v/>
      </c>
      <c r="CO2407" s="9"/>
      <c r="CP2407" s="9"/>
      <c r="CQ2407" s="9"/>
      <c r="CR2407" s="9" t="str">
        <f t="shared" si="3612"/>
        <v/>
      </c>
      <c r="CS2407" s="10" t="str">
        <f t="shared" si="3613"/>
        <v/>
      </c>
      <c r="CT2407" s="7"/>
    </row>
    <row r="2408" spans="44:98" ht="15" customHeight="1">
      <c r="AR2408" s="15"/>
      <c r="AS2408" s="9"/>
      <c r="AT2408" s="9" t="str">
        <f t="shared" si="3614"/>
        <v/>
      </c>
      <c r="AU2408" s="9"/>
      <c r="AV2408" s="9" t="str">
        <f t="shared" si="3615"/>
        <v/>
      </c>
      <c r="AW2408" s="9"/>
      <c r="AX2408" s="9" t="str">
        <f t="shared" si="3616"/>
        <v/>
      </c>
      <c r="AY2408" s="9"/>
      <c r="AZ2408" s="62"/>
      <c r="BA2408" s="9"/>
      <c r="BB2408" s="9" t="str">
        <f t="shared" si="3606"/>
        <v/>
      </c>
      <c r="BC2408" s="10" t="str">
        <f t="shared" si="3607"/>
        <v/>
      </c>
      <c r="BD2408" s="7"/>
      <c r="BF2408" s="15"/>
      <c r="BG2408" s="9"/>
      <c r="BH2408" s="9" t="str">
        <f t="shared" si="3617"/>
        <v/>
      </c>
      <c r="BI2408" s="73"/>
      <c r="BJ2408" s="9" t="str">
        <f t="shared" si="3618"/>
        <v/>
      </c>
      <c r="BK2408" s="9"/>
      <c r="BL2408" s="9" t="str">
        <f t="shared" si="3619"/>
        <v/>
      </c>
      <c r="BM2408" s="9"/>
      <c r="BN2408" s="9"/>
      <c r="BO2408" s="9" t="str">
        <f t="shared" si="3608"/>
        <v/>
      </c>
      <c r="BP2408" s="10" t="str">
        <f t="shared" si="3609"/>
        <v/>
      </c>
      <c r="BQ2408" s="7"/>
      <c r="BS2408" s="1"/>
      <c r="BT2408" s="15"/>
      <c r="BU2408" s="9"/>
      <c r="BV2408" s="9" t="str">
        <f t="shared" si="3620"/>
        <v/>
      </c>
      <c r="BW2408" s="9"/>
      <c r="BX2408" s="9" t="str">
        <f t="shared" si="3621"/>
        <v/>
      </c>
      <c r="BY2408" s="9"/>
      <c r="BZ2408" s="9" t="str">
        <f t="shared" si="3622"/>
        <v/>
      </c>
      <c r="CA2408" s="9"/>
      <c r="CB2408" s="9"/>
      <c r="CC2408" s="9"/>
      <c r="CD2408" s="9" t="str">
        <f t="shared" si="3610"/>
        <v/>
      </c>
      <c r="CE2408" s="10" t="str">
        <f t="shared" si="3611"/>
        <v/>
      </c>
      <c r="CF2408" s="7"/>
      <c r="CH2408" s="15"/>
      <c r="CI2408" s="9"/>
      <c r="CJ2408" s="9" t="str">
        <f t="shared" si="3623"/>
        <v/>
      </c>
      <c r="CK2408" s="9"/>
      <c r="CL2408" s="9" t="str">
        <f t="shared" si="3624"/>
        <v/>
      </c>
      <c r="CM2408" s="9"/>
      <c r="CN2408" s="9" t="str">
        <f t="shared" si="3625"/>
        <v/>
      </c>
      <c r="CO2408" s="9"/>
      <c r="CP2408" s="9"/>
      <c r="CQ2408" s="9"/>
      <c r="CR2408" s="9" t="str">
        <f t="shared" si="3612"/>
        <v/>
      </c>
      <c r="CS2408" s="10" t="str">
        <f t="shared" si="3613"/>
        <v/>
      </c>
      <c r="CT2408" s="7"/>
    </row>
    <row r="2409" spans="44:98" ht="15" customHeight="1">
      <c r="AR2409" s="15"/>
      <c r="AS2409" s="9"/>
      <c r="AT2409" s="9" t="str">
        <f t="shared" si="3614"/>
        <v/>
      </c>
      <c r="AU2409" s="9"/>
      <c r="AV2409" s="9" t="str">
        <f t="shared" si="3615"/>
        <v/>
      </c>
      <c r="AW2409" s="9"/>
      <c r="AX2409" s="9" t="str">
        <f t="shared" si="3616"/>
        <v/>
      </c>
      <c r="AY2409" s="9"/>
      <c r="AZ2409" s="62"/>
      <c r="BA2409" s="9"/>
      <c r="BB2409" s="9" t="str">
        <f t="shared" si="3606"/>
        <v/>
      </c>
      <c r="BC2409" s="10" t="str">
        <f t="shared" si="3607"/>
        <v/>
      </c>
      <c r="BD2409" s="7"/>
      <c r="BF2409" s="15"/>
      <c r="BG2409" s="9"/>
      <c r="BH2409" s="9" t="str">
        <f t="shared" si="3617"/>
        <v/>
      </c>
      <c r="BI2409" s="73"/>
      <c r="BJ2409" s="9" t="str">
        <f t="shared" si="3618"/>
        <v/>
      </c>
      <c r="BK2409" s="9"/>
      <c r="BL2409" s="9" t="str">
        <f t="shared" si="3619"/>
        <v/>
      </c>
      <c r="BM2409" s="9"/>
      <c r="BN2409" s="9"/>
      <c r="BO2409" s="9" t="str">
        <f t="shared" si="3608"/>
        <v/>
      </c>
      <c r="BP2409" s="10" t="str">
        <f t="shared" si="3609"/>
        <v/>
      </c>
      <c r="BQ2409" s="7"/>
      <c r="BS2409" s="1"/>
      <c r="BT2409" s="15"/>
      <c r="BU2409" s="9"/>
      <c r="BV2409" s="9" t="str">
        <f t="shared" si="3620"/>
        <v/>
      </c>
      <c r="BW2409" s="9"/>
      <c r="BX2409" s="9" t="str">
        <f t="shared" si="3621"/>
        <v/>
      </c>
      <c r="BY2409" s="9"/>
      <c r="BZ2409" s="9" t="str">
        <f t="shared" si="3622"/>
        <v/>
      </c>
      <c r="CA2409" s="9"/>
      <c r="CB2409" s="9"/>
      <c r="CC2409" s="9"/>
      <c r="CD2409" s="9" t="str">
        <f t="shared" si="3610"/>
        <v/>
      </c>
      <c r="CE2409" s="10" t="str">
        <f t="shared" si="3611"/>
        <v/>
      </c>
      <c r="CF2409" s="7"/>
      <c r="CH2409" s="15"/>
      <c r="CI2409" s="9"/>
      <c r="CJ2409" s="9" t="str">
        <f t="shared" si="3623"/>
        <v/>
      </c>
      <c r="CK2409" s="9"/>
      <c r="CL2409" s="9" t="str">
        <f t="shared" si="3624"/>
        <v/>
      </c>
      <c r="CM2409" s="9"/>
      <c r="CN2409" s="9" t="str">
        <f t="shared" si="3625"/>
        <v/>
      </c>
      <c r="CO2409" s="9"/>
      <c r="CP2409" s="9"/>
      <c r="CQ2409" s="9"/>
      <c r="CR2409" s="9" t="str">
        <f t="shared" si="3612"/>
        <v/>
      </c>
      <c r="CS2409" s="10" t="str">
        <f t="shared" si="3613"/>
        <v/>
      </c>
      <c r="CT2409" s="7"/>
    </row>
    <row r="2410" spans="44:98" ht="15" customHeight="1">
      <c r="AR2410" s="15"/>
      <c r="AS2410" s="9"/>
      <c r="AT2410" s="9" t="str">
        <f t="shared" si="3614"/>
        <v/>
      </c>
      <c r="AU2410" s="9"/>
      <c r="AV2410" s="9" t="str">
        <f t="shared" si="3615"/>
        <v/>
      </c>
      <c r="AW2410" s="9"/>
      <c r="AX2410" s="9" t="str">
        <f t="shared" si="3616"/>
        <v/>
      </c>
      <c r="AY2410" s="9"/>
      <c r="AZ2410" s="62"/>
      <c r="BA2410" s="9"/>
      <c r="BB2410" s="9" t="str">
        <f t="shared" si="3606"/>
        <v/>
      </c>
      <c r="BC2410" s="10" t="str">
        <f t="shared" si="3607"/>
        <v/>
      </c>
      <c r="BD2410" s="7"/>
      <c r="BF2410" s="15"/>
      <c r="BG2410" s="9"/>
      <c r="BH2410" s="9" t="str">
        <f t="shared" si="3617"/>
        <v/>
      </c>
      <c r="BI2410" s="73"/>
      <c r="BJ2410" s="9" t="str">
        <f t="shared" si="3618"/>
        <v/>
      </c>
      <c r="BK2410" s="9"/>
      <c r="BL2410" s="9" t="str">
        <f t="shared" si="3619"/>
        <v/>
      </c>
      <c r="BM2410" s="9"/>
      <c r="BN2410" s="9"/>
      <c r="BO2410" s="9" t="str">
        <f t="shared" si="3608"/>
        <v/>
      </c>
      <c r="BP2410" s="10" t="str">
        <f t="shared" si="3609"/>
        <v/>
      </c>
      <c r="BQ2410" s="7"/>
      <c r="BS2410" s="1"/>
      <c r="BT2410" s="15"/>
      <c r="BU2410" s="9"/>
      <c r="BV2410" s="9" t="str">
        <f t="shared" si="3620"/>
        <v/>
      </c>
      <c r="BW2410" s="9"/>
      <c r="BX2410" s="9" t="str">
        <f t="shared" si="3621"/>
        <v/>
      </c>
      <c r="BY2410" s="9"/>
      <c r="BZ2410" s="9" t="str">
        <f t="shared" si="3622"/>
        <v/>
      </c>
      <c r="CA2410" s="9"/>
      <c r="CB2410" s="9"/>
      <c r="CC2410" s="9"/>
      <c r="CD2410" s="9" t="str">
        <f t="shared" si="3610"/>
        <v/>
      </c>
      <c r="CE2410" s="10" t="str">
        <f t="shared" si="3611"/>
        <v/>
      </c>
      <c r="CF2410" s="7"/>
      <c r="CH2410" s="15"/>
      <c r="CI2410" s="9"/>
      <c r="CJ2410" s="9" t="str">
        <f t="shared" si="3623"/>
        <v/>
      </c>
      <c r="CK2410" s="9"/>
      <c r="CL2410" s="9" t="str">
        <f t="shared" si="3624"/>
        <v/>
      </c>
      <c r="CM2410" s="9"/>
      <c r="CN2410" s="9" t="str">
        <f t="shared" si="3625"/>
        <v/>
      </c>
      <c r="CO2410" s="9"/>
      <c r="CP2410" s="9"/>
      <c r="CQ2410" s="9"/>
      <c r="CR2410" s="9" t="str">
        <f t="shared" si="3612"/>
        <v/>
      </c>
      <c r="CS2410" s="10" t="str">
        <f t="shared" si="3613"/>
        <v/>
      </c>
      <c r="CT2410" s="7"/>
    </row>
    <row r="2411" spans="44:98" ht="15" customHeight="1">
      <c r="AR2411" s="15"/>
      <c r="AS2411" s="9"/>
      <c r="AT2411" s="9" t="str">
        <f t="shared" si="3614"/>
        <v/>
      </c>
      <c r="AU2411" s="60"/>
      <c r="AV2411" s="9" t="str">
        <f t="shared" si="3615"/>
        <v/>
      </c>
      <c r="AW2411" s="9"/>
      <c r="AX2411" s="9" t="str">
        <f t="shared" si="3616"/>
        <v/>
      </c>
      <c r="AY2411" s="9"/>
      <c r="AZ2411" s="62"/>
      <c r="BA2411" s="9"/>
      <c r="BB2411" s="9" t="str">
        <f t="shared" si="3606"/>
        <v/>
      </c>
      <c r="BC2411" s="10" t="str">
        <f t="shared" si="3607"/>
        <v/>
      </c>
      <c r="BD2411" s="7"/>
      <c r="BF2411" s="15"/>
      <c r="BG2411" s="9"/>
      <c r="BH2411" s="9" t="str">
        <f t="shared" si="3617"/>
        <v/>
      </c>
      <c r="BI2411" s="73"/>
      <c r="BJ2411" s="9" t="str">
        <f t="shared" si="3618"/>
        <v/>
      </c>
      <c r="BK2411" s="9"/>
      <c r="BL2411" s="9" t="str">
        <f t="shared" si="3619"/>
        <v/>
      </c>
      <c r="BM2411" s="9"/>
      <c r="BN2411" s="9"/>
      <c r="BO2411" s="9" t="str">
        <f t="shared" si="3608"/>
        <v/>
      </c>
      <c r="BP2411" s="10" t="str">
        <f t="shared" si="3609"/>
        <v/>
      </c>
      <c r="BQ2411" s="7"/>
      <c r="BS2411" s="1"/>
      <c r="BT2411" s="15"/>
      <c r="BU2411" s="9"/>
      <c r="BV2411" s="9" t="str">
        <f t="shared" si="3620"/>
        <v/>
      </c>
      <c r="BW2411" s="60"/>
      <c r="BX2411" s="9" t="str">
        <f t="shared" si="3621"/>
        <v/>
      </c>
      <c r="BY2411" s="9"/>
      <c r="BZ2411" s="9" t="str">
        <f t="shared" si="3622"/>
        <v/>
      </c>
      <c r="CA2411" s="9"/>
      <c r="CB2411" s="9"/>
      <c r="CC2411" s="9"/>
      <c r="CD2411" s="9" t="str">
        <f t="shared" si="3610"/>
        <v/>
      </c>
      <c r="CE2411" s="10" t="str">
        <f t="shared" si="3611"/>
        <v/>
      </c>
      <c r="CF2411" s="7"/>
      <c r="CH2411" s="15"/>
      <c r="CI2411" s="9"/>
      <c r="CJ2411" s="9" t="str">
        <f t="shared" si="3623"/>
        <v/>
      </c>
      <c r="CK2411" s="60"/>
      <c r="CL2411" s="9" t="str">
        <f t="shared" si="3624"/>
        <v/>
      </c>
      <c r="CM2411" s="9"/>
      <c r="CN2411" s="9" t="str">
        <f t="shared" si="3625"/>
        <v/>
      </c>
      <c r="CO2411" s="9"/>
      <c r="CP2411" s="9"/>
      <c r="CQ2411" s="9"/>
      <c r="CR2411" s="9" t="str">
        <f t="shared" si="3612"/>
        <v/>
      </c>
      <c r="CS2411" s="10" t="str">
        <f t="shared" si="3613"/>
        <v/>
      </c>
      <c r="CT2411" s="7"/>
    </row>
    <row r="2412" spans="44:98" ht="15" customHeight="1">
      <c r="AR2412" s="15"/>
      <c r="AS2412" s="9"/>
      <c r="AT2412" s="9" t="str">
        <f t="shared" si="3614"/>
        <v/>
      </c>
      <c r="AU2412" s="9"/>
      <c r="AV2412" s="9" t="str">
        <f t="shared" si="3615"/>
        <v/>
      </c>
      <c r="AW2412" s="9"/>
      <c r="AX2412" s="9" t="str">
        <f t="shared" si="3616"/>
        <v/>
      </c>
      <c r="AY2412" s="9"/>
      <c r="AZ2412" s="62"/>
      <c r="BA2412" s="9"/>
      <c r="BB2412" s="9" t="str">
        <f t="shared" si="3606"/>
        <v/>
      </c>
      <c r="BC2412" s="10" t="str">
        <f t="shared" si="3607"/>
        <v/>
      </c>
      <c r="BD2412" s="7"/>
      <c r="BF2412" s="15"/>
      <c r="BG2412" s="9"/>
      <c r="BH2412" s="9" t="str">
        <f t="shared" si="3617"/>
        <v/>
      </c>
      <c r="BI2412" s="73"/>
      <c r="BJ2412" s="9" t="str">
        <f t="shared" si="3618"/>
        <v/>
      </c>
      <c r="BK2412" s="9"/>
      <c r="BL2412" s="9" t="str">
        <f t="shared" si="3619"/>
        <v/>
      </c>
      <c r="BM2412" s="9"/>
      <c r="BN2412" s="9"/>
      <c r="BO2412" s="9" t="str">
        <f t="shared" si="3608"/>
        <v/>
      </c>
      <c r="BP2412" s="10" t="str">
        <f t="shared" si="3609"/>
        <v/>
      </c>
      <c r="BQ2412" s="7"/>
      <c r="BS2412" s="1"/>
      <c r="BT2412" s="15"/>
      <c r="BU2412" s="9"/>
      <c r="BV2412" s="9" t="str">
        <f t="shared" si="3620"/>
        <v/>
      </c>
      <c r="BW2412" s="9"/>
      <c r="BX2412" s="9" t="str">
        <f t="shared" si="3621"/>
        <v/>
      </c>
      <c r="BY2412" s="9"/>
      <c r="BZ2412" s="9" t="str">
        <f t="shared" si="3622"/>
        <v/>
      </c>
      <c r="CA2412" s="9"/>
      <c r="CB2412" s="9"/>
      <c r="CC2412" s="9"/>
      <c r="CD2412" s="9" t="str">
        <f t="shared" si="3610"/>
        <v/>
      </c>
      <c r="CE2412" s="10" t="str">
        <f t="shared" si="3611"/>
        <v/>
      </c>
      <c r="CF2412" s="7"/>
      <c r="CH2412" s="15"/>
      <c r="CI2412" s="9"/>
      <c r="CJ2412" s="9" t="str">
        <f t="shared" si="3623"/>
        <v/>
      </c>
      <c r="CK2412" s="9"/>
      <c r="CL2412" s="9" t="str">
        <f t="shared" si="3624"/>
        <v/>
      </c>
      <c r="CM2412" s="9"/>
      <c r="CN2412" s="9" t="str">
        <f t="shared" si="3625"/>
        <v/>
      </c>
      <c r="CO2412" s="9"/>
      <c r="CP2412" s="9"/>
      <c r="CQ2412" s="9"/>
      <c r="CR2412" s="9" t="str">
        <f t="shared" si="3612"/>
        <v/>
      </c>
      <c r="CS2412" s="10" t="str">
        <f t="shared" si="3613"/>
        <v/>
      </c>
      <c r="CT2412" s="7"/>
    </row>
    <row r="2413" spans="44:98" ht="15" customHeight="1">
      <c r="AR2413" s="15"/>
      <c r="AS2413" s="9"/>
      <c r="AT2413" s="9" t="str">
        <f t="shared" si="3614"/>
        <v/>
      </c>
      <c r="AU2413" s="9"/>
      <c r="AV2413" s="9" t="str">
        <f t="shared" si="3615"/>
        <v/>
      </c>
      <c r="AW2413" s="9"/>
      <c r="AX2413" s="9" t="str">
        <f t="shared" si="3616"/>
        <v/>
      </c>
      <c r="AY2413" s="9"/>
      <c r="AZ2413" s="62"/>
      <c r="BA2413" s="9"/>
      <c r="BB2413" s="9" t="str">
        <f t="shared" si="3606"/>
        <v/>
      </c>
      <c r="BC2413" s="10" t="str">
        <f t="shared" si="3607"/>
        <v/>
      </c>
      <c r="BD2413" s="7"/>
      <c r="BF2413" s="15"/>
      <c r="BG2413" s="9"/>
      <c r="BH2413" s="9" t="str">
        <f t="shared" si="3617"/>
        <v/>
      </c>
      <c r="BI2413" s="73"/>
      <c r="BJ2413" s="9" t="str">
        <f t="shared" si="3618"/>
        <v/>
      </c>
      <c r="BK2413" s="9"/>
      <c r="BL2413" s="9" t="str">
        <f t="shared" si="3619"/>
        <v/>
      </c>
      <c r="BM2413" s="9"/>
      <c r="BN2413" s="9"/>
      <c r="BO2413" s="9" t="str">
        <f t="shared" si="3608"/>
        <v/>
      </c>
      <c r="BP2413" s="10" t="str">
        <f t="shared" si="3609"/>
        <v/>
      </c>
      <c r="BQ2413" s="7"/>
      <c r="BS2413" s="1"/>
      <c r="BT2413" s="15"/>
      <c r="BU2413" s="9"/>
      <c r="BV2413" s="9" t="str">
        <f t="shared" si="3620"/>
        <v/>
      </c>
      <c r="BW2413" s="9"/>
      <c r="BX2413" s="9" t="str">
        <f t="shared" si="3621"/>
        <v/>
      </c>
      <c r="BY2413" s="9"/>
      <c r="BZ2413" s="9" t="str">
        <f t="shared" si="3622"/>
        <v/>
      </c>
      <c r="CA2413" s="9"/>
      <c r="CB2413" s="9"/>
      <c r="CC2413" s="9"/>
      <c r="CD2413" s="9" t="str">
        <f t="shared" si="3610"/>
        <v/>
      </c>
      <c r="CE2413" s="10" t="str">
        <f t="shared" si="3611"/>
        <v/>
      </c>
      <c r="CF2413" s="7"/>
      <c r="CH2413" s="15"/>
      <c r="CI2413" s="9"/>
      <c r="CJ2413" s="9" t="str">
        <f t="shared" si="3623"/>
        <v/>
      </c>
      <c r="CK2413" s="9"/>
      <c r="CL2413" s="9" t="str">
        <f t="shared" si="3624"/>
        <v/>
      </c>
      <c r="CM2413" s="9"/>
      <c r="CN2413" s="9" t="str">
        <f t="shared" si="3625"/>
        <v/>
      </c>
      <c r="CO2413" s="9"/>
      <c r="CP2413" s="9"/>
      <c r="CQ2413" s="9"/>
      <c r="CR2413" s="9" t="str">
        <f t="shared" si="3612"/>
        <v/>
      </c>
      <c r="CS2413" s="10" t="str">
        <f t="shared" si="3613"/>
        <v/>
      </c>
      <c r="CT2413" s="7"/>
    </row>
    <row r="2414" spans="44:98" ht="15" customHeight="1">
      <c r="AR2414" s="15"/>
      <c r="AS2414" s="9"/>
      <c r="AT2414" s="9" t="str">
        <f t="shared" si="3614"/>
        <v/>
      </c>
      <c r="AU2414" s="9"/>
      <c r="AV2414" s="9" t="str">
        <f t="shared" si="3615"/>
        <v/>
      </c>
      <c r="AW2414" s="9"/>
      <c r="AX2414" s="9" t="str">
        <f t="shared" si="3616"/>
        <v/>
      </c>
      <c r="AY2414" s="9"/>
      <c r="AZ2414" s="62"/>
      <c r="BA2414" s="9"/>
      <c r="BB2414" s="9" t="str">
        <f t="shared" si="3606"/>
        <v/>
      </c>
      <c r="BC2414" s="10" t="str">
        <f t="shared" si="3607"/>
        <v/>
      </c>
      <c r="BD2414" s="7"/>
      <c r="BF2414" s="15"/>
      <c r="BG2414" s="9"/>
      <c r="BH2414" s="9" t="str">
        <f t="shared" si="3617"/>
        <v/>
      </c>
      <c r="BI2414" s="73"/>
      <c r="BJ2414" s="9" t="str">
        <f t="shared" si="3618"/>
        <v/>
      </c>
      <c r="BK2414" s="9"/>
      <c r="BL2414" s="9" t="str">
        <f t="shared" si="3619"/>
        <v/>
      </c>
      <c r="BM2414" s="9"/>
      <c r="BN2414" s="9"/>
      <c r="BO2414" s="9" t="str">
        <f t="shared" si="3608"/>
        <v/>
      </c>
      <c r="BP2414" s="10" t="str">
        <f t="shared" si="3609"/>
        <v/>
      </c>
      <c r="BQ2414" s="7"/>
      <c r="BS2414" s="1"/>
      <c r="BT2414" s="15"/>
      <c r="BU2414" s="9"/>
      <c r="BV2414" s="9" t="str">
        <f t="shared" si="3620"/>
        <v/>
      </c>
      <c r="BW2414" s="9"/>
      <c r="BX2414" s="9" t="str">
        <f t="shared" si="3621"/>
        <v/>
      </c>
      <c r="BY2414" s="9"/>
      <c r="BZ2414" s="9" t="str">
        <f t="shared" si="3622"/>
        <v/>
      </c>
      <c r="CA2414" s="9"/>
      <c r="CB2414" s="9"/>
      <c r="CC2414" s="9"/>
      <c r="CD2414" s="9" t="str">
        <f t="shared" si="3610"/>
        <v/>
      </c>
      <c r="CE2414" s="10" t="str">
        <f t="shared" si="3611"/>
        <v/>
      </c>
      <c r="CF2414" s="7"/>
      <c r="CH2414" s="15"/>
      <c r="CI2414" s="9"/>
      <c r="CJ2414" s="9" t="str">
        <f t="shared" si="3623"/>
        <v/>
      </c>
      <c r="CK2414" s="9"/>
      <c r="CL2414" s="9" t="str">
        <f t="shared" si="3624"/>
        <v/>
      </c>
      <c r="CM2414" s="9"/>
      <c r="CN2414" s="9" t="str">
        <f t="shared" si="3625"/>
        <v/>
      </c>
      <c r="CO2414" s="9"/>
      <c r="CP2414" s="9"/>
      <c r="CQ2414" s="9"/>
      <c r="CR2414" s="9" t="str">
        <f t="shared" si="3612"/>
        <v/>
      </c>
      <c r="CS2414" s="10" t="str">
        <f t="shared" si="3613"/>
        <v/>
      </c>
      <c r="CT2414" s="7"/>
    </row>
    <row r="2415" spans="44:98" ht="15" customHeight="1">
      <c r="AR2415" s="15"/>
      <c r="AS2415" s="9"/>
      <c r="AT2415" s="9" t="str">
        <f t="shared" si="3614"/>
        <v/>
      </c>
      <c r="AU2415" s="9"/>
      <c r="AV2415" s="9" t="str">
        <f t="shared" si="3615"/>
        <v/>
      </c>
      <c r="AW2415" s="9"/>
      <c r="AX2415" s="9" t="str">
        <f t="shared" si="3616"/>
        <v/>
      </c>
      <c r="AY2415" s="9"/>
      <c r="AZ2415" s="62"/>
      <c r="BA2415" s="9"/>
      <c r="BB2415" s="9" t="str">
        <f t="shared" si="3606"/>
        <v/>
      </c>
      <c r="BC2415" s="10" t="str">
        <f t="shared" si="3607"/>
        <v/>
      </c>
      <c r="BD2415" s="7"/>
      <c r="BF2415" s="15"/>
      <c r="BG2415" s="9"/>
      <c r="BH2415" s="9" t="str">
        <f t="shared" si="3617"/>
        <v/>
      </c>
      <c r="BI2415" s="73"/>
      <c r="BJ2415" s="9" t="str">
        <f t="shared" si="3618"/>
        <v/>
      </c>
      <c r="BK2415" s="9"/>
      <c r="BL2415" s="9" t="str">
        <f t="shared" si="3619"/>
        <v/>
      </c>
      <c r="BM2415" s="9"/>
      <c r="BN2415" s="9"/>
      <c r="BO2415" s="9" t="str">
        <f t="shared" si="3608"/>
        <v/>
      </c>
      <c r="BP2415" s="10" t="str">
        <f t="shared" si="3609"/>
        <v/>
      </c>
      <c r="BQ2415" s="7"/>
      <c r="BS2415" s="1"/>
      <c r="BT2415" s="15"/>
      <c r="BU2415" s="9"/>
      <c r="BV2415" s="9" t="str">
        <f t="shared" si="3620"/>
        <v/>
      </c>
      <c r="BW2415" s="9"/>
      <c r="BX2415" s="9" t="str">
        <f t="shared" si="3621"/>
        <v/>
      </c>
      <c r="BY2415" s="9"/>
      <c r="BZ2415" s="9" t="str">
        <f t="shared" si="3622"/>
        <v/>
      </c>
      <c r="CA2415" s="9"/>
      <c r="CB2415" s="9"/>
      <c r="CC2415" s="9"/>
      <c r="CD2415" s="9" t="str">
        <f t="shared" si="3610"/>
        <v/>
      </c>
      <c r="CE2415" s="10" t="str">
        <f t="shared" si="3611"/>
        <v/>
      </c>
      <c r="CF2415" s="7"/>
      <c r="CH2415" s="15"/>
      <c r="CI2415" s="9"/>
      <c r="CJ2415" s="9" t="str">
        <f t="shared" si="3623"/>
        <v/>
      </c>
      <c r="CK2415" s="9"/>
      <c r="CL2415" s="9" t="str">
        <f t="shared" si="3624"/>
        <v/>
      </c>
      <c r="CM2415" s="9"/>
      <c r="CN2415" s="9" t="str">
        <f t="shared" si="3625"/>
        <v/>
      </c>
      <c r="CO2415" s="9"/>
      <c r="CP2415" s="9"/>
      <c r="CQ2415" s="9"/>
      <c r="CR2415" s="9" t="str">
        <f t="shared" si="3612"/>
        <v/>
      </c>
      <c r="CS2415" s="10" t="str">
        <f t="shared" si="3613"/>
        <v/>
      </c>
      <c r="CT2415" s="7"/>
    </row>
    <row r="2416" spans="44:98" ht="15" customHeight="1">
      <c r="AR2416" s="15"/>
      <c r="AS2416" s="9"/>
      <c r="AT2416" s="9" t="str">
        <f t="shared" si="3614"/>
        <v/>
      </c>
      <c r="AU2416" s="9"/>
      <c r="AV2416" s="9" t="str">
        <f t="shared" si="3615"/>
        <v/>
      </c>
      <c r="AW2416" s="9"/>
      <c r="AX2416" s="9" t="str">
        <f t="shared" si="3616"/>
        <v/>
      </c>
      <c r="AY2416" s="9"/>
      <c r="AZ2416" s="62"/>
      <c r="BA2416" s="9"/>
      <c r="BB2416" s="9" t="str">
        <f t="shared" si="3606"/>
        <v/>
      </c>
      <c r="BC2416" s="10" t="str">
        <f t="shared" si="3607"/>
        <v/>
      </c>
      <c r="BD2416" s="7"/>
      <c r="BF2416" s="15"/>
      <c r="BG2416" s="9"/>
      <c r="BH2416" s="9" t="str">
        <f t="shared" si="3617"/>
        <v/>
      </c>
      <c r="BI2416" s="73"/>
      <c r="BJ2416" s="9" t="str">
        <f t="shared" si="3618"/>
        <v/>
      </c>
      <c r="BK2416" s="9"/>
      <c r="BL2416" s="9" t="str">
        <f t="shared" si="3619"/>
        <v/>
      </c>
      <c r="BM2416" s="9"/>
      <c r="BN2416" s="9"/>
      <c r="BO2416" s="9" t="str">
        <f t="shared" si="3608"/>
        <v/>
      </c>
      <c r="BP2416" s="10" t="str">
        <f t="shared" si="3609"/>
        <v/>
      </c>
      <c r="BQ2416" s="7"/>
      <c r="BS2416" s="1"/>
      <c r="BT2416" s="15"/>
      <c r="BU2416" s="9"/>
      <c r="BV2416" s="9" t="str">
        <f t="shared" si="3620"/>
        <v/>
      </c>
      <c r="BW2416" s="9"/>
      <c r="BX2416" s="9" t="str">
        <f t="shared" si="3621"/>
        <v/>
      </c>
      <c r="BY2416" s="9"/>
      <c r="BZ2416" s="9" t="str">
        <f t="shared" si="3622"/>
        <v/>
      </c>
      <c r="CA2416" s="9"/>
      <c r="CB2416" s="9"/>
      <c r="CC2416" s="9"/>
      <c r="CD2416" s="9" t="str">
        <f t="shared" si="3610"/>
        <v/>
      </c>
      <c r="CE2416" s="10" t="str">
        <f t="shared" si="3611"/>
        <v/>
      </c>
      <c r="CF2416" s="7"/>
      <c r="CH2416" s="15"/>
      <c r="CI2416" s="9"/>
      <c r="CJ2416" s="9" t="str">
        <f t="shared" si="3623"/>
        <v/>
      </c>
      <c r="CK2416" s="9"/>
      <c r="CL2416" s="9" t="str">
        <f t="shared" si="3624"/>
        <v/>
      </c>
      <c r="CM2416" s="9"/>
      <c r="CN2416" s="9" t="str">
        <f t="shared" si="3625"/>
        <v/>
      </c>
      <c r="CO2416" s="9"/>
      <c r="CP2416" s="9"/>
      <c r="CQ2416" s="9"/>
      <c r="CR2416" s="9" t="str">
        <f t="shared" si="3612"/>
        <v/>
      </c>
      <c r="CS2416" s="10" t="str">
        <f t="shared" si="3613"/>
        <v/>
      </c>
      <c r="CT2416" s="7"/>
    </row>
    <row r="2417" spans="44:98" ht="15" customHeight="1">
      <c r="AR2417" s="15"/>
      <c r="AS2417" s="9"/>
      <c r="AT2417" s="9" t="str">
        <f t="shared" si="3614"/>
        <v/>
      </c>
      <c r="AU2417" s="9"/>
      <c r="AV2417" s="9" t="str">
        <f t="shared" si="3615"/>
        <v/>
      </c>
      <c r="AW2417" s="9"/>
      <c r="AX2417" s="9" t="str">
        <f t="shared" si="3616"/>
        <v/>
      </c>
      <c r="AY2417" s="9"/>
      <c r="AZ2417" s="62"/>
      <c r="BA2417" s="9"/>
      <c r="BB2417" s="9" t="str">
        <f t="shared" si="3606"/>
        <v/>
      </c>
      <c r="BC2417" s="10" t="str">
        <f t="shared" si="3607"/>
        <v/>
      </c>
      <c r="BD2417" s="7"/>
      <c r="BF2417" s="15"/>
      <c r="BG2417" s="9"/>
      <c r="BH2417" s="9" t="str">
        <f t="shared" si="3617"/>
        <v/>
      </c>
      <c r="BI2417" s="73"/>
      <c r="BJ2417" s="9" t="str">
        <f t="shared" si="3618"/>
        <v/>
      </c>
      <c r="BK2417" s="9"/>
      <c r="BL2417" s="9" t="str">
        <f t="shared" si="3619"/>
        <v/>
      </c>
      <c r="BM2417" s="9"/>
      <c r="BN2417" s="9"/>
      <c r="BO2417" s="9" t="str">
        <f t="shared" si="3608"/>
        <v/>
      </c>
      <c r="BP2417" s="10" t="str">
        <f t="shared" si="3609"/>
        <v/>
      </c>
      <c r="BQ2417" s="7"/>
      <c r="BS2417" s="1"/>
      <c r="BT2417" s="15"/>
      <c r="BU2417" s="9"/>
      <c r="BV2417" s="9" t="str">
        <f t="shared" si="3620"/>
        <v/>
      </c>
      <c r="BW2417" s="9"/>
      <c r="BX2417" s="9" t="str">
        <f t="shared" si="3621"/>
        <v/>
      </c>
      <c r="BY2417" s="9"/>
      <c r="BZ2417" s="9" t="str">
        <f t="shared" si="3622"/>
        <v/>
      </c>
      <c r="CA2417" s="9"/>
      <c r="CB2417" s="9"/>
      <c r="CC2417" s="9"/>
      <c r="CD2417" s="9" t="str">
        <f t="shared" si="3610"/>
        <v/>
      </c>
      <c r="CE2417" s="10" t="str">
        <f t="shared" si="3611"/>
        <v/>
      </c>
      <c r="CF2417" s="7"/>
      <c r="CH2417" s="15"/>
      <c r="CI2417" s="9"/>
      <c r="CJ2417" s="9" t="str">
        <f t="shared" si="3623"/>
        <v/>
      </c>
      <c r="CK2417" s="9"/>
      <c r="CL2417" s="9" t="str">
        <f t="shared" si="3624"/>
        <v/>
      </c>
      <c r="CM2417" s="9"/>
      <c r="CN2417" s="9" t="str">
        <f t="shared" si="3625"/>
        <v/>
      </c>
      <c r="CO2417" s="9"/>
      <c r="CP2417" s="9"/>
      <c r="CQ2417" s="9"/>
      <c r="CR2417" s="9" t="str">
        <f t="shared" si="3612"/>
        <v/>
      </c>
      <c r="CS2417" s="10" t="str">
        <f t="shared" si="3613"/>
        <v/>
      </c>
      <c r="CT2417" s="7"/>
    </row>
    <row r="2418" spans="44:98" ht="15" customHeight="1">
      <c r="AR2418" s="15"/>
      <c r="AS2418" s="9"/>
      <c r="AT2418" s="9" t="str">
        <f t="shared" si="3614"/>
        <v/>
      </c>
      <c r="AU2418" s="9"/>
      <c r="AV2418" s="9" t="str">
        <f t="shared" si="3615"/>
        <v/>
      </c>
      <c r="AW2418" s="9"/>
      <c r="AX2418" s="9" t="str">
        <f t="shared" si="3616"/>
        <v/>
      </c>
      <c r="AY2418" s="9"/>
      <c r="AZ2418" s="62"/>
      <c r="BA2418" s="9"/>
      <c r="BB2418" s="9" t="str">
        <f t="shared" si="3606"/>
        <v/>
      </c>
      <c r="BC2418" s="10" t="str">
        <f t="shared" si="3607"/>
        <v/>
      </c>
      <c r="BD2418" s="7"/>
      <c r="BF2418" s="15"/>
      <c r="BG2418" s="9"/>
      <c r="BH2418" s="9" t="str">
        <f t="shared" si="3617"/>
        <v/>
      </c>
      <c r="BI2418" s="73"/>
      <c r="BJ2418" s="9" t="str">
        <f t="shared" si="3618"/>
        <v/>
      </c>
      <c r="BK2418" s="9"/>
      <c r="BL2418" s="9" t="str">
        <f t="shared" si="3619"/>
        <v/>
      </c>
      <c r="BM2418" s="9"/>
      <c r="BN2418" s="9"/>
      <c r="BO2418" s="9" t="str">
        <f t="shared" si="3608"/>
        <v/>
      </c>
      <c r="BP2418" s="10" t="str">
        <f t="shared" si="3609"/>
        <v/>
      </c>
      <c r="BQ2418" s="7"/>
      <c r="BS2418" s="1"/>
      <c r="BT2418" s="15"/>
      <c r="BU2418" s="9"/>
      <c r="BV2418" s="9" t="str">
        <f t="shared" si="3620"/>
        <v/>
      </c>
      <c r="BW2418" s="9"/>
      <c r="BX2418" s="9" t="str">
        <f t="shared" si="3621"/>
        <v/>
      </c>
      <c r="BY2418" s="9"/>
      <c r="BZ2418" s="9" t="str">
        <f t="shared" si="3622"/>
        <v/>
      </c>
      <c r="CA2418" s="9"/>
      <c r="CB2418" s="9"/>
      <c r="CC2418" s="9"/>
      <c r="CD2418" s="9" t="str">
        <f t="shared" si="3610"/>
        <v/>
      </c>
      <c r="CE2418" s="10" t="str">
        <f t="shared" si="3611"/>
        <v/>
      </c>
      <c r="CF2418" s="7"/>
      <c r="CH2418" s="15"/>
      <c r="CI2418" s="9"/>
      <c r="CJ2418" s="9" t="str">
        <f t="shared" si="3623"/>
        <v/>
      </c>
      <c r="CK2418" s="9"/>
      <c r="CL2418" s="9" t="str">
        <f t="shared" si="3624"/>
        <v/>
      </c>
      <c r="CM2418" s="9"/>
      <c r="CN2418" s="9" t="str">
        <f t="shared" si="3625"/>
        <v/>
      </c>
      <c r="CO2418" s="9"/>
      <c r="CP2418" s="9"/>
      <c r="CQ2418" s="9"/>
      <c r="CR2418" s="9" t="str">
        <f t="shared" si="3612"/>
        <v/>
      </c>
      <c r="CS2418" s="10" t="str">
        <f t="shared" si="3613"/>
        <v/>
      </c>
      <c r="CT2418" s="7"/>
    </row>
    <row r="2419" spans="44:98" ht="15" customHeight="1">
      <c r="AR2419" s="15"/>
      <c r="AS2419" s="9"/>
      <c r="AT2419" s="9" t="str">
        <f t="shared" si="3614"/>
        <v/>
      </c>
      <c r="AU2419" s="9"/>
      <c r="AV2419" s="9" t="str">
        <f t="shared" si="3615"/>
        <v/>
      </c>
      <c r="AW2419" s="9"/>
      <c r="AX2419" s="9" t="str">
        <f t="shared" si="3616"/>
        <v/>
      </c>
      <c r="AY2419" s="9"/>
      <c r="AZ2419" s="62"/>
      <c r="BA2419" s="9"/>
      <c r="BB2419" s="9" t="str">
        <f t="shared" si="3606"/>
        <v/>
      </c>
      <c r="BC2419" s="10" t="str">
        <f t="shared" si="3607"/>
        <v/>
      </c>
      <c r="BD2419" s="7"/>
      <c r="BF2419" s="15"/>
      <c r="BG2419" s="9"/>
      <c r="BH2419" s="9" t="str">
        <f t="shared" si="3617"/>
        <v/>
      </c>
      <c r="BI2419" s="73"/>
      <c r="BJ2419" s="9" t="str">
        <f t="shared" si="3618"/>
        <v/>
      </c>
      <c r="BK2419" s="9"/>
      <c r="BL2419" s="9" t="str">
        <f t="shared" si="3619"/>
        <v/>
      </c>
      <c r="BM2419" s="9"/>
      <c r="BN2419" s="9"/>
      <c r="BO2419" s="9" t="str">
        <f t="shared" si="3608"/>
        <v/>
      </c>
      <c r="BP2419" s="10" t="str">
        <f t="shared" si="3609"/>
        <v/>
      </c>
      <c r="BQ2419" s="7"/>
      <c r="BS2419" s="1"/>
      <c r="BT2419" s="15"/>
      <c r="BU2419" s="9"/>
      <c r="BV2419" s="9" t="str">
        <f t="shared" si="3620"/>
        <v/>
      </c>
      <c r="BW2419" s="9"/>
      <c r="BX2419" s="9" t="str">
        <f t="shared" si="3621"/>
        <v/>
      </c>
      <c r="BY2419" s="9"/>
      <c r="BZ2419" s="9" t="str">
        <f t="shared" si="3622"/>
        <v/>
      </c>
      <c r="CA2419" s="9"/>
      <c r="CB2419" s="9"/>
      <c r="CC2419" s="9"/>
      <c r="CD2419" s="9" t="str">
        <f t="shared" si="3610"/>
        <v/>
      </c>
      <c r="CE2419" s="10" t="str">
        <f t="shared" si="3611"/>
        <v/>
      </c>
      <c r="CF2419" s="7"/>
      <c r="CH2419" s="15"/>
      <c r="CI2419" s="9"/>
      <c r="CJ2419" s="9" t="str">
        <f t="shared" si="3623"/>
        <v/>
      </c>
      <c r="CK2419" s="9"/>
      <c r="CL2419" s="9" t="str">
        <f t="shared" si="3624"/>
        <v/>
      </c>
      <c r="CM2419" s="9"/>
      <c r="CN2419" s="9" t="str">
        <f t="shared" si="3625"/>
        <v/>
      </c>
      <c r="CO2419" s="9"/>
      <c r="CP2419" s="9"/>
      <c r="CQ2419" s="9"/>
      <c r="CR2419" s="9" t="str">
        <f t="shared" si="3612"/>
        <v/>
      </c>
      <c r="CS2419" s="10" t="str">
        <f t="shared" si="3613"/>
        <v/>
      </c>
      <c r="CT2419" s="7"/>
    </row>
    <row r="2420" spans="44:98" ht="15" customHeight="1">
      <c r="AR2420" s="15"/>
      <c r="AS2420" s="9"/>
      <c r="AT2420" s="9" t="str">
        <f t="shared" si="3614"/>
        <v/>
      </c>
      <c r="AU2420" s="9"/>
      <c r="AV2420" s="9" t="str">
        <f t="shared" si="3615"/>
        <v/>
      </c>
      <c r="AW2420" s="9"/>
      <c r="AX2420" s="9" t="str">
        <f t="shared" si="3616"/>
        <v/>
      </c>
      <c r="AY2420" s="9"/>
      <c r="AZ2420" s="62"/>
      <c r="BA2420" s="9"/>
      <c r="BB2420" s="9" t="str">
        <f t="shared" si="3606"/>
        <v/>
      </c>
      <c r="BC2420" s="10" t="str">
        <f t="shared" si="3607"/>
        <v/>
      </c>
      <c r="BD2420" s="7"/>
      <c r="BF2420" s="15"/>
      <c r="BG2420" s="9"/>
      <c r="BH2420" s="9" t="str">
        <f t="shared" si="3617"/>
        <v/>
      </c>
      <c r="BI2420" s="73"/>
      <c r="BJ2420" s="9" t="str">
        <f t="shared" si="3618"/>
        <v/>
      </c>
      <c r="BK2420" s="9"/>
      <c r="BL2420" s="9" t="str">
        <f t="shared" si="3619"/>
        <v/>
      </c>
      <c r="BM2420" s="9"/>
      <c r="BN2420" s="9"/>
      <c r="BO2420" s="9" t="str">
        <f t="shared" si="3608"/>
        <v/>
      </c>
      <c r="BP2420" s="10" t="str">
        <f t="shared" si="3609"/>
        <v/>
      </c>
      <c r="BQ2420" s="7"/>
      <c r="BS2420" s="1"/>
      <c r="BT2420" s="15"/>
      <c r="BU2420" s="9"/>
      <c r="BV2420" s="9" t="str">
        <f t="shared" si="3620"/>
        <v/>
      </c>
      <c r="BW2420" s="9"/>
      <c r="BX2420" s="9" t="str">
        <f t="shared" si="3621"/>
        <v/>
      </c>
      <c r="BY2420" s="9"/>
      <c r="BZ2420" s="9" t="str">
        <f t="shared" si="3622"/>
        <v/>
      </c>
      <c r="CA2420" s="9"/>
      <c r="CB2420" s="9"/>
      <c r="CC2420" s="9"/>
      <c r="CD2420" s="9" t="str">
        <f t="shared" si="3610"/>
        <v/>
      </c>
      <c r="CE2420" s="10" t="str">
        <f t="shared" si="3611"/>
        <v/>
      </c>
      <c r="CF2420" s="7"/>
      <c r="CH2420" s="15"/>
      <c r="CI2420" s="9"/>
      <c r="CJ2420" s="9" t="str">
        <f t="shared" si="3623"/>
        <v/>
      </c>
      <c r="CK2420" s="9"/>
      <c r="CL2420" s="9" t="str">
        <f t="shared" si="3624"/>
        <v/>
      </c>
      <c r="CM2420" s="9"/>
      <c r="CN2420" s="9" t="str">
        <f t="shared" si="3625"/>
        <v/>
      </c>
      <c r="CO2420" s="9"/>
      <c r="CP2420" s="9"/>
      <c r="CQ2420" s="9"/>
      <c r="CR2420" s="9" t="str">
        <f t="shared" si="3612"/>
        <v/>
      </c>
      <c r="CS2420" s="10" t="str">
        <f t="shared" si="3613"/>
        <v/>
      </c>
      <c r="CT2420" s="7"/>
    </row>
    <row r="2421" spans="44:98" ht="15" customHeight="1">
      <c r="AR2421" s="15"/>
      <c r="AS2421" s="9"/>
      <c r="AT2421" s="9" t="str">
        <f t="shared" si="3614"/>
        <v/>
      </c>
      <c r="AU2421" s="9"/>
      <c r="AV2421" s="9" t="str">
        <f t="shared" si="3615"/>
        <v/>
      </c>
      <c r="AW2421" s="9"/>
      <c r="AX2421" s="9" t="str">
        <f t="shared" si="3616"/>
        <v/>
      </c>
      <c r="AY2421" s="9"/>
      <c r="AZ2421" s="62"/>
      <c r="BA2421" s="9"/>
      <c r="BB2421" s="9" t="str">
        <f t="shared" si="3606"/>
        <v/>
      </c>
      <c r="BC2421" s="10" t="str">
        <f t="shared" si="3607"/>
        <v/>
      </c>
      <c r="BD2421" s="7"/>
      <c r="BF2421" s="15"/>
      <c r="BG2421" s="9"/>
      <c r="BH2421" s="9" t="str">
        <f t="shared" si="3617"/>
        <v/>
      </c>
      <c r="BI2421" s="73"/>
      <c r="BJ2421" s="9" t="str">
        <f t="shared" si="3618"/>
        <v/>
      </c>
      <c r="BK2421" s="9"/>
      <c r="BL2421" s="9" t="str">
        <f t="shared" si="3619"/>
        <v/>
      </c>
      <c r="BM2421" s="9"/>
      <c r="BN2421" s="9"/>
      <c r="BO2421" s="9" t="str">
        <f t="shared" si="3608"/>
        <v/>
      </c>
      <c r="BP2421" s="10" t="str">
        <f t="shared" si="3609"/>
        <v/>
      </c>
      <c r="BQ2421" s="7"/>
      <c r="BS2421" s="1"/>
      <c r="BT2421" s="15"/>
      <c r="BU2421" s="9"/>
      <c r="BV2421" s="9" t="str">
        <f t="shared" si="3620"/>
        <v/>
      </c>
      <c r="BW2421" s="9"/>
      <c r="BX2421" s="9" t="str">
        <f t="shared" si="3621"/>
        <v/>
      </c>
      <c r="BY2421" s="9"/>
      <c r="BZ2421" s="9" t="str">
        <f t="shared" si="3622"/>
        <v/>
      </c>
      <c r="CA2421" s="9"/>
      <c r="CB2421" s="9"/>
      <c r="CC2421" s="9"/>
      <c r="CD2421" s="9" t="str">
        <f t="shared" si="3610"/>
        <v/>
      </c>
      <c r="CE2421" s="10" t="str">
        <f t="shared" si="3611"/>
        <v/>
      </c>
      <c r="CF2421" s="7"/>
      <c r="CH2421" s="15"/>
      <c r="CI2421" s="9"/>
      <c r="CJ2421" s="9" t="str">
        <f t="shared" si="3623"/>
        <v/>
      </c>
      <c r="CK2421" s="9"/>
      <c r="CL2421" s="9" t="str">
        <f t="shared" si="3624"/>
        <v/>
      </c>
      <c r="CM2421" s="9"/>
      <c r="CN2421" s="9" t="str">
        <f t="shared" si="3625"/>
        <v/>
      </c>
      <c r="CO2421" s="9"/>
      <c r="CP2421" s="9"/>
      <c r="CQ2421" s="9"/>
      <c r="CR2421" s="9" t="str">
        <f t="shared" si="3612"/>
        <v/>
      </c>
      <c r="CS2421" s="10" t="str">
        <f t="shared" si="3613"/>
        <v/>
      </c>
      <c r="CT2421" s="7"/>
    </row>
    <row r="2422" spans="44:98" ht="15" customHeight="1">
      <c r="AR2422" s="15"/>
      <c r="AS2422" s="9"/>
      <c r="AT2422" s="9" t="str">
        <f t="shared" si="3614"/>
        <v/>
      </c>
      <c r="AU2422" s="9"/>
      <c r="AV2422" s="9" t="str">
        <f t="shared" si="3615"/>
        <v/>
      </c>
      <c r="AW2422" s="9"/>
      <c r="AX2422" s="9" t="str">
        <f t="shared" si="3616"/>
        <v/>
      </c>
      <c r="AY2422" s="9"/>
      <c r="AZ2422" s="62"/>
      <c r="BA2422" s="9"/>
      <c r="BB2422" s="9" t="str">
        <f t="shared" si="3606"/>
        <v/>
      </c>
      <c r="BC2422" s="10" t="str">
        <f t="shared" si="3607"/>
        <v/>
      </c>
      <c r="BD2422" s="7"/>
      <c r="BF2422" s="15"/>
      <c r="BG2422" s="9"/>
      <c r="BH2422" s="9" t="str">
        <f t="shared" si="3617"/>
        <v/>
      </c>
      <c r="BI2422" s="73"/>
      <c r="BJ2422" s="9" t="str">
        <f t="shared" si="3618"/>
        <v/>
      </c>
      <c r="BK2422" s="9"/>
      <c r="BL2422" s="9" t="str">
        <f t="shared" si="3619"/>
        <v/>
      </c>
      <c r="BM2422" s="9"/>
      <c r="BN2422" s="9"/>
      <c r="BO2422" s="9" t="str">
        <f t="shared" si="3608"/>
        <v/>
      </c>
      <c r="BP2422" s="10" t="str">
        <f t="shared" si="3609"/>
        <v/>
      </c>
      <c r="BQ2422" s="7"/>
      <c r="BS2422" s="1"/>
      <c r="BT2422" s="15"/>
      <c r="BU2422" s="9"/>
      <c r="BV2422" s="9" t="str">
        <f t="shared" si="3620"/>
        <v/>
      </c>
      <c r="BW2422" s="9"/>
      <c r="BX2422" s="9" t="str">
        <f t="shared" si="3621"/>
        <v/>
      </c>
      <c r="BY2422" s="9"/>
      <c r="BZ2422" s="9" t="str">
        <f t="shared" si="3622"/>
        <v/>
      </c>
      <c r="CA2422" s="9"/>
      <c r="CB2422" s="9"/>
      <c r="CC2422" s="9"/>
      <c r="CD2422" s="9" t="str">
        <f t="shared" si="3610"/>
        <v/>
      </c>
      <c r="CE2422" s="10" t="str">
        <f t="shared" si="3611"/>
        <v/>
      </c>
      <c r="CF2422" s="7"/>
      <c r="CH2422" s="15"/>
      <c r="CI2422" s="9"/>
      <c r="CJ2422" s="9" t="str">
        <f t="shared" si="3623"/>
        <v/>
      </c>
      <c r="CK2422" s="9"/>
      <c r="CL2422" s="9" t="str">
        <f t="shared" si="3624"/>
        <v/>
      </c>
      <c r="CM2422" s="9"/>
      <c r="CN2422" s="9" t="str">
        <f t="shared" si="3625"/>
        <v/>
      </c>
      <c r="CO2422" s="9"/>
      <c r="CP2422" s="9"/>
      <c r="CQ2422" s="9"/>
      <c r="CR2422" s="9" t="str">
        <f t="shared" si="3612"/>
        <v/>
      </c>
      <c r="CS2422" s="10" t="str">
        <f t="shared" si="3613"/>
        <v/>
      </c>
      <c r="CT2422" s="7"/>
    </row>
    <row r="2423" spans="44:98" ht="15" customHeight="1">
      <c r="AR2423" s="15"/>
      <c r="AS2423" s="9"/>
      <c r="AT2423" s="9" t="str">
        <f t="shared" si="3614"/>
        <v/>
      </c>
      <c r="AU2423" s="9"/>
      <c r="AV2423" s="9" t="str">
        <f t="shared" si="3615"/>
        <v/>
      </c>
      <c r="AW2423" s="9"/>
      <c r="AX2423" s="9" t="str">
        <f t="shared" si="3616"/>
        <v/>
      </c>
      <c r="AY2423" s="9"/>
      <c r="AZ2423" s="62"/>
      <c r="BA2423" s="9"/>
      <c r="BB2423" s="9" t="str">
        <f t="shared" si="3606"/>
        <v/>
      </c>
      <c r="BC2423" s="10" t="str">
        <f t="shared" si="3607"/>
        <v/>
      </c>
      <c r="BD2423" s="7"/>
      <c r="BF2423" s="15"/>
      <c r="BG2423" s="9"/>
      <c r="BH2423" s="9" t="str">
        <f t="shared" si="3617"/>
        <v/>
      </c>
      <c r="BI2423" s="73"/>
      <c r="BJ2423" s="9" t="str">
        <f t="shared" si="3618"/>
        <v/>
      </c>
      <c r="BK2423" s="9"/>
      <c r="BL2423" s="9" t="str">
        <f t="shared" si="3619"/>
        <v/>
      </c>
      <c r="BM2423" s="9"/>
      <c r="BN2423" s="9"/>
      <c r="BO2423" s="9" t="str">
        <f t="shared" si="3608"/>
        <v/>
      </c>
      <c r="BP2423" s="10" t="str">
        <f t="shared" si="3609"/>
        <v/>
      </c>
      <c r="BQ2423" s="7"/>
      <c r="BS2423" s="1"/>
      <c r="BT2423" s="15"/>
      <c r="BU2423" s="9"/>
      <c r="BV2423" s="9" t="str">
        <f t="shared" si="3620"/>
        <v/>
      </c>
      <c r="BW2423" s="9"/>
      <c r="BX2423" s="9" t="str">
        <f t="shared" si="3621"/>
        <v/>
      </c>
      <c r="BY2423" s="9"/>
      <c r="BZ2423" s="9" t="str">
        <f t="shared" si="3622"/>
        <v/>
      </c>
      <c r="CA2423" s="9"/>
      <c r="CB2423" s="9"/>
      <c r="CC2423" s="9"/>
      <c r="CD2423" s="9" t="str">
        <f t="shared" si="3610"/>
        <v/>
      </c>
      <c r="CE2423" s="10" t="str">
        <f t="shared" si="3611"/>
        <v/>
      </c>
      <c r="CF2423" s="7"/>
      <c r="CH2423" s="15"/>
      <c r="CI2423" s="9"/>
      <c r="CJ2423" s="9" t="str">
        <f t="shared" si="3623"/>
        <v/>
      </c>
      <c r="CK2423" s="9"/>
      <c r="CL2423" s="9" t="str">
        <f t="shared" si="3624"/>
        <v/>
      </c>
      <c r="CM2423" s="9"/>
      <c r="CN2423" s="9" t="str">
        <f t="shared" si="3625"/>
        <v/>
      </c>
      <c r="CO2423" s="9"/>
      <c r="CP2423" s="9"/>
      <c r="CQ2423" s="9"/>
      <c r="CR2423" s="9" t="str">
        <f t="shared" ref="CR2423:CR2443" si="3626">IF(CQ2423="","",CN2423*CQ2423)</f>
        <v/>
      </c>
      <c r="CS2423" s="10" t="str">
        <f t="shared" ref="CS2423:CS2443" si="3627">IF(CR2423="","",CR2423/(CJ2423*100))</f>
        <v/>
      </c>
      <c r="CT2423" s="7"/>
    </row>
    <row r="2424" spans="44:98" ht="15" customHeight="1">
      <c r="AR2424" s="15"/>
      <c r="AS2424" s="9"/>
      <c r="AT2424" s="9" t="str">
        <f t="shared" si="3614"/>
        <v/>
      </c>
      <c r="AU2424" s="9"/>
      <c r="AV2424" s="9" t="str">
        <f t="shared" si="3615"/>
        <v/>
      </c>
      <c r="AW2424" s="9"/>
      <c r="AX2424" s="9" t="str">
        <f t="shared" si="3616"/>
        <v/>
      </c>
      <c r="AY2424" s="9"/>
      <c r="AZ2424" s="62"/>
      <c r="BA2424" s="9"/>
      <c r="BB2424" s="9" t="str">
        <f t="shared" si="3606"/>
        <v/>
      </c>
      <c r="BC2424" s="10" t="str">
        <f t="shared" si="3607"/>
        <v/>
      </c>
      <c r="BD2424" s="7"/>
      <c r="BF2424" s="15"/>
      <c r="BG2424" s="9"/>
      <c r="BH2424" s="9" t="str">
        <f t="shared" si="3617"/>
        <v/>
      </c>
      <c r="BI2424" s="73"/>
      <c r="BJ2424" s="9" t="str">
        <f t="shared" si="3618"/>
        <v/>
      </c>
      <c r="BK2424" s="9"/>
      <c r="BL2424" s="9" t="str">
        <f t="shared" si="3619"/>
        <v/>
      </c>
      <c r="BM2424" s="9"/>
      <c r="BN2424" s="9"/>
      <c r="BO2424" s="9" t="str">
        <f t="shared" si="3608"/>
        <v/>
      </c>
      <c r="BP2424" s="10" t="str">
        <f t="shared" si="3609"/>
        <v/>
      </c>
      <c r="BQ2424" s="7"/>
      <c r="BS2424" s="1"/>
      <c r="BT2424" s="15"/>
      <c r="BU2424" s="9"/>
      <c r="BV2424" s="9" t="str">
        <f t="shared" si="3620"/>
        <v/>
      </c>
      <c r="BW2424" s="9"/>
      <c r="BX2424" s="9" t="str">
        <f t="shared" si="3621"/>
        <v/>
      </c>
      <c r="BY2424" s="9"/>
      <c r="BZ2424" s="9" t="str">
        <f t="shared" si="3622"/>
        <v/>
      </c>
      <c r="CA2424" s="9"/>
      <c r="CB2424" s="9"/>
      <c r="CC2424" s="9"/>
      <c r="CD2424" s="9" t="str">
        <f t="shared" si="3610"/>
        <v/>
      </c>
      <c r="CE2424" s="10" t="str">
        <f t="shared" si="3611"/>
        <v/>
      </c>
      <c r="CF2424" s="7"/>
      <c r="CH2424" s="15"/>
      <c r="CI2424" s="9"/>
      <c r="CJ2424" s="9" t="str">
        <f t="shared" ref="CJ2424:CJ2442" si="3628">IF(CI2424="","",CI2424-CI2423)</f>
        <v/>
      </c>
      <c r="CK2424" s="9"/>
      <c r="CL2424" s="9" t="str">
        <f t="shared" ref="CL2424:CL2443" si="3629">IF(CK2424="","",CK2424-CK2423)</f>
        <v/>
      </c>
      <c r="CM2424" s="9"/>
      <c r="CN2424" s="9" t="str">
        <f t="shared" ref="CN2424:CN2443" si="3630">IF(CM2424="","",CM2423+CO2423-CM2424)</f>
        <v/>
      </c>
      <c r="CO2424" s="9"/>
      <c r="CP2424" s="9"/>
      <c r="CQ2424" s="9"/>
      <c r="CR2424" s="9" t="str">
        <f t="shared" si="3626"/>
        <v/>
      </c>
      <c r="CS2424" s="10" t="str">
        <f t="shared" si="3627"/>
        <v/>
      </c>
      <c r="CT2424" s="7"/>
    </row>
    <row r="2425" spans="44:98" ht="15" customHeight="1">
      <c r="AR2425" s="15"/>
      <c r="AS2425" s="9"/>
      <c r="AT2425" s="9" t="str">
        <f t="shared" si="3614"/>
        <v/>
      </c>
      <c r="AU2425" s="9"/>
      <c r="AV2425" s="9" t="str">
        <f t="shared" si="3615"/>
        <v/>
      </c>
      <c r="AW2425" s="9"/>
      <c r="AX2425" s="9" t="str">
        <f t="shared" si="3616"/>
        <v/>
      </c>
      <c r="AY2425" s="9"/>
      <c r="AZ2425" s="62"/>
      <c r="BA2425" s="9"/>
      <c r="BB2425" s="9" t="str">
        <f t="shared" si="3606"/>
        <v/>
      </c>
      <c r="BC2425" s="10" t="str">
        <f t="shared" si="3607"/>
        <v/>
      </c>
      <c r="BD2425" s="7"/>
      <c r="BF2425" s="15"/>
      <c r="BG2425" s="9"/>
      <c r="BH2425" s="9" t="str">
        <f t="shared" si="3617"/>
        <v/>
      </c>
      <c r="BI2425" s="73"/>
      <c r="BJ2425" s="9" t="str">
        <f t="shared" si="3618"/>
        <v/>
      </c>
      <c r="BK2425" s="9"/>
      <c r="BL2425" s="9" t="str">
        <f t="shared" si="3619"/>
        <v/>
      </c>
      <c r="BM2425" s="9"/>
      <c r="BN2425" s="9"/>
      <c r="BO2425" s="9" t="str">
        <f t="shared" si="3608"/>
        <v/>
      </c>
      <c r="BP2425" s="10" t="str">
        <f t="shared" si="3609"/>
        <v/>
      </c>
      <c r="BQ2425" s="7"/>
      <c r="BS2425" s="1"/>
      <c r="BT2425" s="15"/>
      <c r="BU2425" s="9"/>
      <c r="BV2425" s="9" t="str">
        <f t="shared" si="3620"/>
        <v/>
      </c>
      <c r="BW2425" s="9"/>
      <c r="BX2425" s="9" t="str">
        <f t="shared" si="3621"/>
        <v/>
      </c>
      <c r="BY2425" s="9"/>
      <c r="BZ2425" s="9" t="str">
        <f t="shared" si="3622"/>
        <v/>
      </c>
      <c r="CA2425" s="9"/>
      <c r="CB2425" s="9"/>
      <c r="CC2425" s="9"/>
      <c r="CD2425" s="9" t="str">
        <f t="shared" si="3610"/>
        <v/>
      </c>
      <c r="CE2425" s="10" t="str">
        <f t="shared" si="3611"/>
        <v/>
      </c>
      <c r="CF2425" s="7"/>
      <c r="CH2425" s="15"/>
      <c r="CI2425" s="9"/>
      <c r="CJ2425" s="9" t="str">
        <f t="shared" si="3628"/>
        <v/>
      </c>
      <c r="CK2425" s="9"/>
      <c r="CL2425" s="9" t="str">
        <f t="shared" si="3629"/>
        <v/>
      </c>
      <c r="CM2425" s="9"/>
      <c r="CN2425" s="9" t="str">
        <f t="shared" si="3630"/>
        <v/>
      </c>
      <c r="CO2425" s="9"/>
      <c r="CP2425" s="9"/>
      <c r="CQ2425" s="9"/>
      <c r="CR2425" s="9" t="str">
        <f t="shared" si="3626"/>
        <v/>
      </c>
      <c r="CS2425" s="10" t="str">
        <f t="shared" si="3627"/>
        <v/>
      </c>
      <c r="CT2425" s="7"/>
    </row>
    <row r="2426" spans="44:98" ht="15" customHeight="1">
      <c r="AR2426" s="15"/>
      <c r="AS2426" s="9"/>
      <c r="AT2426" s="9" t="str">
        <f t="shared" si="3614"/>
        <v/>
      </c>
      <c r="AU2426" s="9"/>
      <c r="AV2426" s="9" t="str">
        <f t="shared" si="3615"/>
        <v/>
      </c>
      <c r="AW2426" s="9"/>
      <c r="AX2426" s="9" t="str">
        <f t="shared" si="3616"/>
        <v/>
      </c>
      <c r="AY2426" s="9"/>
      <c r="AZ2426" s="62"/>
      <c r="BA2426" s="9"/>
      <c r="BB2426" s="9" t="str">
        <f t="shared" si="3606"/>
        <v/>
      </c>
      <c r="BC2426" s="10" t="str">
        <f t="shared" si="3607"/>
        <v/>
      </c>
      <c r="BD2426" s="7"/>
      <c r="BF2426" s="15"/>
      <c r="BG2426" s="9"/>
      <c r="BH2426" s="9" t="str">
        <f t="shared" si="3617"/>
        <v/>
      </c>
      <c r="BI2426" s="73"/>
      <c r="BJ2426" s="9" t="str">
        <f t="shared" si="3618"/>
        <v/>
      </c>
      <c r="BK2426" s="9"/>
      <c r="BL2426" s="9" t="str">
        <f t="shared" si="3619"/>
        <v/>
      </c>
      <c r="BM2426" s="9"/>
      <c r="BN2426" s="9"/>
      <c r="BO2426" s="9" t="str">
        <f t="shared" si="3608"/>
        <v/>
      </c>
      <c r="BP2426" s="10" t="str">
        <f t="shared" si="3609"/>
        <v/>
      </c>
      <c r="BQ2426" s="7"/>
      <c r="BS2426" s="1"/>
      <c r="BT2426" s="15"/>
      <c r="BU2426" s="9"/>
      <c r="BV2426" s="9" t="str">
        <f t="shared" si="3620"/>
        <v/>
      </c>
      <c r="BW2426" s="9"/>
      <c r="BX2426" s="9" t="str">
        <f t="shared" si="3621"/>
        <v/>
      </c>
      <c r="BY2426" s="9"/>
      <c r="BZ2426" s="9" t="str">
        <f t="shared" si="3622"/>
        <v/>
      </c>
      <c r="CA2426" s="9"/>
      <c r="CB2426" s="9"/>
      <c r="CC2426" s="9"/>
      <c r="CD2426" s="9" t="str">
        <f t="shared" si="3610"/>
        <v/>
      </c>
      <c r="CE2426" s="10" t="str">
        <f t="shared" si="3611"/>
        <v/>
      </c>
      <c r="CF2426" s="7"/>
      <c r="CH2426" s="15"/>
      <c r="CI2426" s="9"/>
      <c r="CJ2426" s="9" t="str">
        <f t="shared" si="3628"/>
        <v/>
      </c>
      <c r="CK2426" s="9"/>
      <c r="CL2426" s="9" t="str">
        <f t="shared" si="3629"/>
        <v/>
      </c>
      <c r="CM2426" s="9"/>
      <c r="CN2426" s="9" t="str">
        <f t="shared" si="3630"/>
        <v/>
      </c>
      <c r="CO2426" s="9"/>
      <c r="CP2426" s="9"/>
      <c r="CQ2426" s="9"/>
      <c r="CR2426" s="9" t="str">
        <f t="shared" si="3626"/>
        <v/>
      </c>
      <c r="CS2426" s="10" t="str">
        <f t="shared" si="3627"/>
        <v/>
      </c>
      <c r="CT2426" s="7"/>
    </row>
    <row r="2427" spans="44:98" ht="15" customHeight="1">
      <c r="AR2427" s="15"/>
      <c r="AS2427" s="9"/>
      <c r="AT2427" s="9" t="str">
        <f t="shared" si="3614"/>
        <v/>
      </c>
      <c r="AU2427" s="9"/>
      <c r="AV2427" s="9" t="str">
        <f t="shared" si="3615"/>
        <v/>
      </c>
      <c r="AW2427" s="9"/>
      <c r="AX2427" s="9" t="str">
        <f t="shared" si="3616"/>
        <v/>
      </c>
      <c r="AY2427" s="9"/>
      <c r="AZ2427" s="62"/>
      <c r="BA2427" s="9"/>
      <c r="BB2427" s="9" t="str">
        <f t="shared" si="3606"/>
        <v/>
      </c>
      <c r="BC2427" s="10" t="str">
        <f t="shared" si="3607"/>
        <v/>
      </c>
      <c r="BD2427" s="7"/>
      <c r="BF2427" s="15"/>
      <c r="BG2427" s="9"/>
      <c r="BH2427" s="9" t="str">
        <f t="shared" si="3617"/>
        <v/>
      </c>
      <c r="BI2427" s="73"/>
      <c r="BJ2427" s="9" t="str">
        <f t="shared" si="3618"/>
        <v/>
      </c>
      <c r="BK2427" s="9"/>
      <c r="BL2427" s="9" t="str">
        <f t="shared" si="3619"/>
        <v/>
      </c>
      <c r="BM2427" s="9"/>
      <c r="BN2427" s="9"/>
      <c r="BO2427" s="9" t="str">
        <f t="shared" si="3608"/>
        <v/>
      </c>
      <c r="BP2427" s="10" t="str">
        <f t="shared" si="3609"/>
        <v/>
      </c>
      <c r="BQ2427" s="7"/>
      <c r="BS2427" s="1"/>
      <c r="BT2427" s="15"/>
      <c r="BU2427" s="9"/>
      <c r="BV2427" s="9" t="str">
        <f t="shared" si="3620"/>
        <v/>
      </c>
      <c r="BW2427" s="9"/>
      <c r="BX2427" s="9" t="str">
        <f t="shared" si="3621"/>
        <v/>
      </c>
      <c r="BY2427" s="9"/>
      <c r="BZ2427" s="9" t="str">
        <f t="shared" si="3622"/>
        <v/>
      </c>
      <c r="CA2427" s="9"/>
      <c r="CB2427" s="9"/>
      <c r="CC2427" s="9"/>
      <c r="CD2427" s="9" t="str">
        <f t="shared" si="3610"/>
        <v/>
      </c>
      <c r="CE2427" s="10" t="str">
        <f t="shared" si="3611"/>
        <v/>
      </c>
      <c r="CF2427" s="7"/>
      <c r="CH2427" s="15"/>
      <c r="CI2427" s="9"/>
      <c r="CJ2427" s="9" t="str">
        <f t="shared" si="3628"/>
        <v/>
      </c>
      <c r="CK2427" s="9"/>
      <c r="CL2427" s="9" t="str">
        <f t="shared" si="3629"/>
        <v/>
      </c>
      <c r="CM2427" s="9"/>
      <c r="CN2427" s="9" t="str">
        <f t="shared" si="3630"/>
        <v/>
      </c>
      <c r="CO2427" s="9"/>
      <c r="CP2427" s="9"/>
      <c r="CQ2427" s="9"/>
      <c r="CR2427" s="9" t="str">
        <f t="shared" si="3626"/>
        <v/>
      </c>
      <c r="CS2427" s="10" t="str">
        <f t="shared" si="3627"/>
        <v/>
      </c>
      <c r="CT2427" s="7"/>
    </row>
    <row r="2428" spans="44:98" ht="15" customHeight="1">
      <c r="AR2428" s="15"/>
      <c r="AS2428" s="9"/>
      <c r="AT2428" s="9" t="str">
        <f t="shared" si="3614"/>
        <v/>
      </c>
      <c r="AU2428" s="9"/>
      <c r="AV2428" s="9" t="str">
        <f t="shared" si="3615"/>
        <v/>
      </c>
      <c r="AW2428" s="9"/>
      <c r="AX2428" s="9" t="str">
        <f t="shared" si="3616"/>
        <v/>
      </c>
      <c r="AY2428" s="9"/>
      <c r="AZ2428" s="62"/>
      <c r="BA2428" s="9"/>
      <c r="BB2428" s="9" t="str">
        <f t="shared" si="3606"/>
        <v/>
      </c>
      <c r="BC2428" s="10" t="str">
        <f t="shared" si="3607"/>
        <v/>
      </c>
      <c r="BD2428" s="7"/>
      <c r="BF2428" s="15"/>
      <c r="BG2428" s="9"/>
      <c r="BH2428" s="9" t="str">
        <f t="shared" si="3617"/>
        <v/>
      </c>
      <c r="BI2428" s="73"/>
      <c r="BJ2428" s="9" t="str">
        <f t="shared" si="3618"/>
        <v/>
      </c>
      <c r="BK2428" s="9"/>
      <c r="BL2428" s="9" t="str">
        <f t="shared" si="3619"/>
        <v/>
      </c>
      <c r="BM2428" s="9"/>
      <c r="BN2428" s="9"/>
      <c r="BO2428" s="9" t="str">
        <f t="shared" si="3608"/>
        <v/>
      </c>
      <c r="BP2428" s="10" t="str">
        <f t="shared" si="3609"/>
        <v/>
      </c>
      <c r="BQ2428" s="7"/>
      <c r="BS2428" s="1"/>
      <c r="BT2428" s="15"/>
      <c r="BU2428" s="9"/>
      <c r="BV2428" s="9" t="str">
        <f t="shared" si="3620"/>
        <v/>
      </c>
      <c r="BW2428" s="9"/>
      <c r="BX2428" s="9" t="str">
        <f t="shared" si="3621"/>
        <v/>
      </c>
      <c r="BY2428" s="9"/>
      <c r="BZ2428" s="9" t="str">
        <f t="shared" si="3622"/>
        <v/>
      </c>
      <c r="CA2428" s="9"/>
      <c r="CB2428" s="9"/>
      <c r="CC2428" s="9"/>
      <c r="CD2428" s="9" t="str">
        <f t="shared" si="3610"/>
        <v/>
      </c>
      <c r="CE2428" s="10" t="str">
        <f t="shared" si="3611"/>
        <v/>
      </c>
      <c r="CF2428" s="7"/>
      <c r="CH2428" s="15"/>
      <c r="CI2428" s="9"/>
      <c r="CJ2428" s="9" t="str">
        <f t="shared" si="3628"/>
        <v/>
      </c>
      <c r="CK2428" s="9"/>
      <c r="CL2428" s="9" t="str">
        <f t="shared" si="3629"/>
        <v/>
      </c>
      <c r="CM2428" s="9"/>
      <c r="CN2428" s="9" t="str">
        <f t="shared" si="3630"/>
        <v/>
      </c>
      <c r="CO2428" s="9"/>
      <c r="CP2428" s="9"/>
      <c r="CQ2428" s="9"/>
      <c r="CR2428" s="9" t="str">
        <f t="shared" si="3626"/>
        <v/>
      </c>
      <c r="CS2428" s="10" t="str">
        <f t="shared" si="3627"/>
        <v/>
      </c>
      <c r="CT2428" s="7"/>
    </row>
    <row r="2429" spans="44:98" ht="15" customHeight="1">
      <c r="AR2429" s="15"/>
      <c r="AS2429" s="9"/>
      <c r="AT2429" s="9" t="str">
        <f t="shared" si="3614"/>
        <v/>
      </c>
      <c r="AU2429" s="9"/>
      <c r="AV2429" s="9" t="str">
        <f t="shared" si="3615"/>
        <v/>
      </c>
      <c r="AW2429" s="9"/>
      <c r="AX2429" s="9" t="str">
        <f t="shared" si="3616"/>
        <v/>
      </c>
      <c r="AY2429" s="9"/>
      <c r="AZ2429" s="62"/>
      <c r="BA2429" s="9"/>
      <c r="BB2429" s="9" t="str">
        <f t="shared" si="3606"/>
        <v/>
      </c>
      <c r="BC2429" s="10" t="str">
        <f t="shared" si="3607"/>
        <v/>
      </c>
      <c r="BD2429" s="7"/>
      <c r="BF2429" s="15"/>
      <c r="BG2429" s="9"/>
      <c r="BH2429" s="9" t="str">
        <f t="shared" si="3617"/>
        <v/>
      </c>
      <c r="BI2429" s="73"/>
      <c r="BJ2429" s="9" t="str">
        <f t="shared" si="3618"/>
        <v/>
      </c>
      <c r="BK2429" s="9"/>
      <c r="BL2429" s="9" t="str">
        <f t="shared" si="3619"/>
        <v/>
      </c>
      <c r="BM2429" s="9"/>
      <c r="BN2429" s="9"/>
      <c r="BO2429" s="9" t="str">
        <f t="shared" si="3608"/>
        <v/>
      </c>
      <c r="BP2429" s="10" t="str">
        <f t="shared" si="3609"/>
        <v/>
      </c>
      <c r="BQ2429" s="7"/>
      <c r="BS2429" s="1"/>
      <c r="BT2429" s="15"/>
      <c r="BU2429" s="9"/>
      <c r="BV2429" s="9" t="str">
        <f t="shared" si="3620"/>
        <v/>
      </c>
      <c r="BW2429" s="9"/>
      <c r="BX2429" s="9" t="str">
        <f t="shared" si="3621"/>
        <v/>
      </c>
      <c r="BY2429" s="9"/>
      <c r="BZ2429" s="9" t="str">
        <f t="shared" si="3622"/>
        <v/>
      </c>
      <c r="CA2429" s="9"/>
      <c r="CB2429" s="9"/>
      <c r="CC2429" s="9"/>
      <c r="CD2429" s="9" t="str">
        <f t="shared" si="3610"/>
        <v/>
      </c>
      <c r="CE2429" s="10" t="str">
        <f t="shared" si="3611"/>
        <v/>
      </c>
      <c r="CF2429" s="7"/>
      <c r="CH2429" s="15"/>
      <c r="CI2429" s="9"/>
      <c r="CJ2429" s="9" t="str">
        <f t="shared" si="3628"/>
        <v/>
      </c>
      <c r="CK2429" s="9"/>
      <c r="CL2429" s="9" t="str">
        <f t="shared" si="3629"/>
        <v/>
      </c>
      <c r="CM2429" s="9"/>
      <c r="CN2429" s="9" t="str">
        <f t="shared" si="3630"/>
        <v/>
      </c>
      <c r="CO2429" s="9"/>
      <c r="CP2429" s="9"/>
      <c r="CQ2429" s="9"/>
      <c r="CR2429" s="9" t="str">
        <f t="shared" si="3626"/>
        <v/>
      </c>
      <c r="CS2429" s="10" t="str">
        <f t="shared" si="3627"/>
        <v/>
      </c>
      <c r="CT2429" s="7"/>
    </row>
    <row r="2430" spans="44:98" ht="15" customHeight="1">
      <c r="AR2430" s="15"/>
      <c r="AS2430" s="9"/>
      <c r="AT2430" s="9" t="str">
        <f t="shared" si="3614"/>
        <v/>
      </c>
      <c r="AU2430" s="9"/>
      <c r="AV2430" s="9" t="str">
        <f t="shared" si="3615"/>
        <v/>
      </c>
      <c r="AW2430" s="9"/>
      <c r="AX2430" s="9" t="str">
        <f t="shared" si="3616"/>
        <v/>
      </c>
      <c r="AY2430" s="9"/>
      <c r="AZ2430" s="62"/>
      <c r="BA2430" s="9"/>
      <c r="BB2430" s="9" t="str">
        <f t="shared" si="3606"/>
        <v/>
      </c>
      <c r="BC2430" s="10" t="str">
        <f t="shared" si="3607"/>
        <v/>
      </c>
      <c r="BD2430" s="7"/>
      <c r="BF2430" s="15"/>
      <c r="BG2430" s="9"/>
      <c r="BH2430" s="9" t="str">
        <f t="shared" si="3617"/>
        <v/>
      </c>
      <c r="BI2430" s="73"/>
      <c r="BJ2430" s="9" t="str">
        <f t="shared" si="3618"/>
        <v/>
      </c>
      <c r="BK2430" s="9"/>
      <c r="BL2430" s="9" t="str">
        <f t="shared" si="3619"/>
        <v/>
      </c>
      <c r="BM2430" s="9"/>
      <c r="BN2430" s="9"/>
      <c r="BO2430" s="9" t="str">
        <f t="shared" si="3608"/>
        <v/>
      </c>
      <c r="BP2430" s="10" t="str">
        <f t="shared" si="3609"/>
        <v/>
      </c>
      <c r="BQ2430" s="7"/>
      <c r="BS2430" s="1"/>
      <c r="BT2430" s="15"/>
      <c r="BU2430" s="9"/>
      <c r="BV2430" s="9" t="str">
        <f t="shared" si="3620"/>
        <v/>
      </c>
      <c r="BW2430" s="9"/>
      <c r="BX2430" s="9" t="str">
        <f t="shared" si="3621"/>
        <v/>
      </c>
      <c r="BY2430" s="9"/>
      <c r="BZ2430" s="9" t="str">
        <f t="shared" si="3622"/>
        <v/>
      </c>
      <c r="CA2430" s="9"/>
      <c r="CB2430" s="9"/>
      <c r="CC2430" s="9"/>
      <c r="CD2430" s="9" t="str">
        <f t="shared" si="3610"/>
        <v/>
      </c>
      <c r="CE2430" s="10" t="str">
        <f t="shared" si="3611"/>
        <v/>
      </c>
      <c r="CF2430" s="7"/>
      <c r="CH2430" s="15"/>
      <c r="CI2430" s="9"/>
      <c r="CJ2430" s="9" t="str">
        <f t="shared" si="3628"/>
        <v/>
      </c>
      <c r="CK2430" s="9"/>
      <c r="CL2430" s="9" t="str">
        <f t="shared" si="3629"/>
        <v/>
      </c>
      <c r="CM2430" s="9"/>
      <c r="CN2430" s="9" t="str">
        <f t="shared" si="3630"/>
        <v/>
      </c>
      <c r="CO2430" s="9"/>
      <c r="CP2430" s="9"/>
      <c r="CQ2430" s="9"/>
      <c r="CR2430" s="9" t="str">
        <f t="shared" si="3626"/>
        <v/>
      </c>
      <c r="CS2430" s="10" t="str">
        <f t="shared" si="3627"/>
        <v/>
      </c>
      <c r="CT2430" s="7"/>
    </row>
    <row r="2431" spans="44:98" ht="15" customHeight="1">
      <c r="AR2431" s="15"/>
      <c r="AS2431" s="9"/>
      <c r="AT2431" s="9" t="str">
        <f t="shared" si="3614"/>
        <v/>
      </c>
      <c r="AU2431" s="9"/>
      <c r="AV2431" s="9" t="str">
        <f t="shared" si="3615"/>
        <v/>
      </c>
      <c r="AW2431" s="9"/>
      <c r="AX2431" s="9" t="str">
        <f t="shared" si="3616"/>
        <v/>
      </c>
      <c r="AY2431" s="9"/>
      <c r="AZ2431" s="62"/>
      <c r="BA2431" s="9"/>
      <c r="BB2431" s="9" t="str">
        <f t="shared" si="3606"/>
        <v/>
      </c>
      <c r="BC2431" s="10" t="str">
        <f t="shared" si="3607"/>
        <v/>
      </c>
      <c r="BD2431" s="7"/>
      <c r="BF2431" s="15"/>
      <c r="BG2431" s="9"/>
      <c r="BH2431" s="9" t="str">
        <f t="shared" si="3617"/>
        <v/>
      </c>
      <c r="BI2431" s="73"/>
      <c r="BJ2431" s="9" t="str">
        <f t="shared" si="3618"/>
        <v/>
      </c>
      <c r="BK2431" s="9"/>
      <c r="BL2431" s="9" t="str">
        <f t="shared" si="3619"/>
        <v/>
      </c>
      <c r="BM2431" s="9"/>
      <c r="BN2431" s="9"/>
      <c r="BO2431" s="9" t="str">
        <f t="shared" si="3608"/>
        <v/>
      </c>
      <c r="BP2431" s="10" t="str">
        <f t="shared" si="3609"/>
        <v/>
      </c>
      <c r="BQ2431" s="7"/>
      <c r="BS2431" s="1"/>
      <c r="BT2431" s="15"/>
      <c r="BU2431" s="9"/>
      <c r="BV2431" s="9" t="str">
        <f t="shared" si="3620"/>
        <v/>
      </c>
      <c r="BW2431" s="9"/>
      <c r="BX2431" s="9" t="str">
        <f t="shared" si="3621"/>
        <v/>
      </c>
      <c r="BY2431" s="9"/>
      <c r="BZ2431" s="9" t="str">
        <f t="shared" si="3622"/>
        <v/>
      </c>
      <c r="CA2431" s="9"/>
      <c r="CB2431" s="9"/>
      <c r="CC2431" s="9"/>
      <c r="CD2431" s="9" t="str">
        <f t="shared" si="3610"/>
        <v/>
      </c>
      <c r="CE2431" s="10" t="str">
        <f t="shared" si="3611"/>
        <v/>
      </c>
      <c r="CF2431" s="7"/>
      <c r="CH2431" s="15"/>
      <c r="CI2431" s="9"/>
      <c r="CJ2431" s="9" t="str">
        <f t="shared" si="3628"/>
        <v/>
      </c>
      <c r="CK2431" s="9"/>
      <c r="CL2431" s="9" t="str">
        <f t="shared" si="3629"/>
        <v/>
      </c>
      <c r="CM2431" s="9"/>
      <c r="CN2431" s="9" t="str">
        <f t="shared" si="3630"/>
        <v/>
      </c>
      <c r="CO2431" s="9"/>
      <c r="CP2431" s="9"/>
      <c r="CQ2431" s="9"/>
      <c r="CR2431" s="9" t="str">
        <f t="shared" si="3626"/>
        <v/>
      </c>
      <c r="CS2431" s="10" t="str">
        <f t="shared" si="3627"/>
        <v/>
      </c>
      <c r="CT2431" s="7"/>
    </row>
    <row r="2432" spans="44:98" ht="15" customHeight="1">
      <c r="AR2432" s="15"/>
      <c r="AS2432" s="9"/>
      <c r="AT2432" s="9" t="str">
        <f t="shared" si="3614"/>
        <v/>
      </c>
      <c r="AU2432" s="9"/>
      <c r="AV2432" s="9" t="str">
        <f t="shared" si="3615"/>
        <v/>
      </c>
      <c r="AW2432" s="9"/>
      <c r="AX2432" s="9" t="str">
        <f t="shared" si="3616"/>
        <v/>
      </c>
      <c r="AY2432" s="9"/>
      <c r="AZ2432" s="62"/>
      <c r="BA2432" s="9"/>
      <c r="BB2432" s="9" t="str">
        <f t="shared" si="3606"/>
        <v/>
      </c>
      <c r="BC2432" s="10" t="str">
        <f t="shared" si="3607"/>
        <v/>
      </c>
      <c r="BD2432" s="7"/>
      <c r="BF2432" s="15"/>
      <c r="BG2432" s="9"/>
      <c r="BH2432" s="9" t="str">
        <f t="shared" si="3617"/>
        <v/>
      </c>
      <c r="BI2432" s="73"/>
      <c r="BJ2432" s="9" t="str">
        <f t="shared" si="3618"/>
        <v/>
      </c>
      <c r="BK2432" s="9"/>
      <c r="BL2432" s="9" t="str">
        <f t="shared" si="3619"/>
        <v/>
      </c>
      <c r="BM2432" s="9"/>
      <c r="BN2432" s="9"/>
      <c r="BO2432" s="9" t="str">
        <f t="shared" si="3608"/>
        <v/>
      </c>
      <c r="BP2432" s="10" t="str">
        <f t="shared" si="3609"/>
        <v/>
      </c>
      <c r="BQ2432" s="7"/>
      <c r="BS2432" s="1"/>
      <c r="BT2432" s="15"/>
      <c r="BU2432" s="9"/>
      <c r="BV2432" s="9" t="str">
        <f t="shared" si="3620"/>
        <v/>
      </c>
      <c r="BW2432" s="9"/>
      <c r="BX2432" s="9" t="str">
        <f t="shared" si="3621"/>
        <v/>
      </c>
      <c r="BY2432" s="9"/>
      <c r="BZ2432" s="9" t="str">
        <f t="shared" si="3622"/>
        <v/>
      </c>
      <c r="CA2432" s="9"/>
      <c r="CB2432" s="9"/>
      <c r="CC2432" s="9"/>
      <c r="CD2432" s="9" t="str">
        <f t="shared" si="3610"/>
        <v/>
      </c>
      <c r="CE2432" s="10" t="str">
        <f t="shared" si="3611"/>
        <v/>
      </c>
      <c r="CF2432" s="7"/>
      <c r="CH2432" s="15"/>
      <c r="CI2432" s="9"/>
      <c r="CJ2432" s="9" t="str">
        <f t="shared" si="3628"/>
        <v/>
      </c>
      <c r="CK2432" s="9"/>
      <c r="CL2432" s="9" t="str">
        <f t="shared" si="3629"/>
        <v/>
      </c>
      <c r="CM2432" s="9"/>
      <c r="CN2432" s="9" t="str">
        <f t="shared" si="3630"/>
        <v/>
      </c>
      <c r="CO2432" s="9"/>
      <c r="CP2432" s="9"/>
      <c r="CQ2432" s="9"/>
      <c r="CR2432" s="9" t="str">
        <f t="shared" si="3626"/>
        <v/>
      </c>
      <c r="CS2432" s="10" t="str">
        <f t="shared" si="3627"/>
        <v/>
      </c>
      <c r="CT2432" s="7"/>
    </row>
    <row r="2433" spans="44:98" ht="15" customHeight="1">
      <c r="AR2433" s="15"/>
      <c r="AS2433" s="9"/>
      <c r="AT2433" s="9" t="str">
        <f t="shared" si="3614"/>
        <v/>
      </c>
      <c r="AU2433" s="9"/>
      <c r="AV2433" s="9" t="str">
        <f t="shared" si="3615"/>
        <v/>
      </c>
      <c r="AW2433" s="9"/>
      <c r="AX2433" s="9" t="str">
        <f t="shared" si="3616"/>
        <v/>
      </c>
      <c r="AY2433" s="9"/>
      <c r="AZ2433" s="62"/>
      <c r="BA2433" s="9"/>
      <c r="BB2433" s="9" t="str">
        <f t="shared" si="3606"/>
        <v/>
      </c>
      <c r="BC2433" s="10" t="str">
        <f t="shared" si="3607"/>
        <v/>
      </c>
      <c r="BD2433" s="7"/>
      <c r="BF2433" s="15"/>
      <c r="BG2433" s="9"/>
      <c r="BH2433" s="9" t="str">
        <f t="shared" si="3617"/>
        <v/>
      </c>
      <c r="BI2433" s="73"/>
      <c r="BJ2433" s="9" t="str">
        <f t="shared" si="3618"/>
        <v/>
      </c>
      <c r="BK2433" s="9"/>
      <c r="BL2433" s="9" t="str">
        <f t="shared" si="3619"/>
        <v/>
      </c>
      <c r="BM2433" s="9"/>
      <c r="BN2433" s="9"/>
      <c r="BO2433" s="9" t="str">
        <f t="shared" si="3608"/>
        <v/>
      </c>
      <c r="BP2433" s="10" t="str">
        <f t="shared" si="3609"/>
        <v/>
      </c>
      <c r="BQ2433" s="7"/>
      <c r="BS2433" s="1"/>
      <c r="BT2433" s="15"/>
      <c r="BU2433" s="9"/>
      <c r="BV2433" s="9" t="str">
        <f t="shared" si="3620"/>
        <v/>
      </c>
      <c r="BW2433" s="9"/>
      <c r="BX2433" s="9" t="str">
        <f t="shared" si="3621"/>
        <v/>
      </c>
      <c r="BY2433" s="9"/>
      <c r="BZ2433" s="9" t="str">
        <f t="shared" si="3622"/>
        <v/>
      </c>
      <c r="CA2433" s="9"/>
      <c r="CB2433" s="9"/>
      <c r="CC2433" s="9"/>
      <c r="CD2433" s="9" t="str">
        <f t="shared" si="3610"/>
        <v/>
      </c>
      <c r="CE2433" s="10" t="str">
        <f t="shared" si="3611"/>
        <v/>
      </c>
      <c r="CF2433" s="7"/>
      <c r="CH2433" s="15"/>
      <c r="CI2433" s="9"/>
      <c r="CJ2433" s="9" t="str">
        <f t="shared" si="3628"/>
        <v/>
      </c>
      <c r="CK2433" s="9"/>
      <c r="CL2433" s="9" t="str">
        <f t="shared" si="3629"/>
        <v/>
      </c>
      <c r="CM2433" s="9"/>
      <c r="CN2433" s="9" t="str">
        <f t="shared" si="3630"/>
        <v/>
      </c>
      <c r="CO2433" s="9"/>
      <c r="CP2433" s="9"/>
      <c r="CQ2433" s="9"/>
      <c r="CR2433" s="9" t="str">
        <f t="shared" si="3626"/>
        <v/>
      </c>
      <c r="CS2433" s="10" t="str">
        <f t="shared" si="3627"/>
        <v/>
      </c>
      <c r="CT2433" s="7"/>
    </row>
    <row r="2434" spans="44:98" ht="15" customHeight="1">
      <c r="AR2434" s="15"/>
      <c r="AS2434" s="9"/>
      <c r="AT2434" s="9" t="str">
        <f t="shared" si="3614"/>
        <v/>
      </c>
      <c r="AU2434" s="9"/>
      <c r="AV2434" s="9" t="str">
        <f t="shared" si="3615"/>
        <v/>
      </c>
      <c r="AW2434" s="9"/>
      <c r="AX2434" s="9" t="str">
        <f t="shared" si="3616"/>
        <v/>
      </c>
      <c r="AY2434" s="9"/>
      <c r="AZ2434" s="62"/>
      <c r="BA2434" s="9"/>
      <c r="BB2434" s="9" t="str">
        <f t="shared" si="3606"/>
        <v/>
      </c>
      <c r="BC2434" s="10" t="str">
        <f t="shared" si="3607"/>
        <v/>
      </c>
      <c r="BD2434" s="7"/>
      <c r="BF2434" s="15"/>
      <c r="BG2434" s="9"/>
      <c r="BH2434" s="9" t="str">
        <f t="shared" si="3617"/>
        <v/>
      </c>
      <c r="BI2434" s="73"/>
      <c r="BJ2434" s="9" t="str">
        <f t="shared" si="3618"/>
        <v/>
      </c>
      <c r="BK2434" s="9"/>
      <c r="BL2434" s="9" t="str">
        <f t="shared" si="3619"/>
        <v/>
      </c>
      <c r="BM2434" s="9"/>
      <c r="BN2434" s="9"/>
      <c r="BO2434" s="9" t="str">
        <f t="shared" si="3608"/>
        <v/>
      </c>
      <c r="BP2434" s="10" t="str">
        <f t="shared" si="3609"/>
        <v/>
      </c>
      <c r="BQ2434" s="7"/>
      <c r="BS2434" s="1"/>
      <c r="BT2434" s="15"/>
      <c r="BU2434" s="9"/>
      <c r="BV2434" s="9" t="str">
        <f t="shared" si="3620"/>
        <v/>
      </c>
      <c r="BW2434" s="9"/>
      <c r="BX2434" s="9" t="str">
        <f t="shared" si="3621"/>
        <v/>
      </c>
      <c r="BY2434" s="9"/>
      <c r="BZ2434" s="9" t="str">
        <f t="shared" si="3622"/>
        <v/>
      </c>
      <c r="CA2434" s="9"/>
      <c r="CB2434" s="9"/>
      <c r="CC2434" s="9"/>
      <c r="CD2434" s="9" t="str">
        <f t="shared" si="3610"/>
        <v/>
      </c>
      <c r="CE2434" s="10" t="str">
        <f t="shared" si="3611"/>
        <v/>
      </c>
      <c r="CF2434" s="7"/>
      <c r="CH2434" s="15"/>
      <c r="CI2434" s="9"/>
      <c r="CJ2434" s="9" t="str">
        <f t="shared" si="3628"/>
        <v/>
      </c>
      <c r="CK2434" s="9"/>
      <c r="CL2434" s="9" t="str">
        <f t="shared" si="3629"/>
        <v/>
      </c>
      <c r="CM2434" s="9"/>
      <c r="CN2434" s="9" t="str">
        <f t="shared" si="3630"/>
        <v/>
      </c>
      <c r="CO2434" s="9"/>
      <c r="CP2434" s="9"/>
      <c r="CQ2434" s="9"/>
      <c r="CR2434" s="9" t="str">
        <f t="shared" si="3626"/>
        <v/>
      </c>
      <c r="CS2434" s="10" t="str">
        <f t="shared" si="3627"/>
        <v/>
      </c>
      <c r="CT2434" s="7"/>
    </row>
    <row r="2435" spans="44:98" ht="15" customHeight="1">
      <c r="AR2435" s="15"/>
      <c r="AS2435" s="9"/>
      <c r="AT2435" s="9" t="str">
        <f t="shared" si="3614"/>
        <v/>
      </c>
      <c r="AU2435" s="9"/>
      <c r="AV2435" s="9" t="str">
        <f t="shared" si="3615"/>
        <v/>
      </c>
      <c r="AW2435" s="9"/>
      <c r="AX2435" s="9" t="str">
        <f t="shared" si="3616"/>
        <v/>
      </c>
      <c r="AY2435" s="9"/>
      <c r="AZ2435" s="62"/>
      <c r="BA2435" s="9"/>
      <c r="BB2435" s="9" t="str">
        <f t="shared" si="3606"/>
        <v/>
      </c>
      <c r="BC2435" s="10" t="str">
        <f t="shared" si="3607"/>
        <v/>
      </c>
      <c r="BD2435" s="7"/>
      <c r="BF2435" s="15"/>
      <c r="BG2435" s="9"/>
      <c r="BH2435" s="9" t="str">
        <f t="shared" si="3617"/>
        <v/>
      </c>
      <c r="BI2435" s="73"/>
      <c r="BJ2435" s="9" t="str">
        <f t="shared" si="3618"/>
        <v/>
      </c>
      <c r="BK2435" s="9"/>
      <c r="BL2435" s="9" t="str">
        <f t="shared" si="3619"/>
        <v/>
      </c>
      <c r="BM2435" s="9"/>
      <c r="BN2435" s="9"/>
      <c r="BO2435" s="9" t="str">
        <f t="shared" si="3608"/>
        <v/>
      </c>
      <c r="BP2435" s="10" t="str">
        <f t="shared" si="3609"/>
        <v/>
      </c>
      <c r="BQ2435" s="7"/>
      <c r="BS2435" s="1"/>
      <c r="BT2435" s="15"/>
      <c r="BU2435" s="9"/>
      <c r="BV2435" s="9" t="str">
        <f t="shared" si="3620"/>
        <v/>
      </c>
      <c r="BW2435" s="9"/>
      <c r="BX2435" s="9" t="str">
        <f t="shared" si="3621"/>
        <v/>
      </c>
      <c r="BY2435" s="9"/>
      <c r="BZ2435" s="9" t="str">
        <f t="shared" si="3622"/>
        <v/>
      </c>
      <c r="CA2435" s="9"/>
      <c r="CB2435" s="9"/>
      <c r="CC2435" s="9"/>
      <c r="CD2435" s="9" t="str">
        <f t="shared" si="3610"/>
        <v/>
      </c>
      <c r="CE2435" s="10" t="str">
        <f t="shared" si="3611"/>
        <v/>
      </c>
      <c r="CF2435" s="7"/>
      <c r="CH2435" s="15"/>
      <c r="CI2435" s="9"/>
      <c r="CJ2435" s="9" t="str">
        <f t="shared" si="3628"/>
        <v/>
      </c>
      <c r="CK2435" s="9"/>
      <c r="CL2435" s="9" t="str">
        <f t="shared" si="3629"/>
        <v/>
      </c>
      <c r="CM2435" s="9"/>
      <c r="CN2435" s="9" t="str">
        <f t="shared" si="3630"/>
        <v/>
      </c>
      <c r="CO2435" s="9"/>
      <c r="CP2435" s="9"/>
      <c r="CQ2435" s="9"/>
      <c r="CR2435" s="9" t="str">
        <f t="shared" si="3626"/>
        <v/>
      </c>
      <c r="CS2435" s="10" t="str">
        <f t="shared" si="3627"/>
        <v/>
      </c>
      <c r="CT2435" s="7"/>
    </row>
    <row r="2436" spans="44:98" ht="15" customHeight="1">
      <c r="AR2436" s="15"/>
      <c r="AS2436" s="9"/>
      <c r="AT2436" s="9" t="str">
        <f t="shared" si="3614"/>
        <v/>
      </c>
      <c r="AU2436" s="9"/>
      <c r="AV2436" s="9" t="str">
        <f t="shared" si="3615"/>
        <v/>
      </c>
      <c r="AW2436" s="9"/>
      <c r="AX2436" s="9" t="str">
        <f t="shared" si="3616"/>
        <v/>
      </c>
      <c r="AY2436" s="9"/>
      <c r="AZ2436" s="62"/>
      <c r="BA2436" s="9"/>
      <c r="BB2436" s="9" t="str">
        <f t="shared" si="3606"/>
        <v/>
      </c>
      <c r="BC2436" s="10" t="str">
        <f t="shared" si="3607"/>
        <v/>
      </c>
      <c r="BD2436" s="7"/>
      <c r="BF2436" s="15"/>
      <c r="BG2436" s="9"/>
      <c r="BH2436" s="9" t="str">
        <f t="shared" si="3617"/>
        <v/>
      </c>
      <c r="BI2436" s="73"/>
      <c r="BJ2436" s="9" t="str">
        <f t="shared" si="3618"/>
        <v/>
      </c>
      <c r="BK2436" s="9"/>
      <c r="BL2436" s="9" t="str">
        <f t="shared" si="3619"/>
        <v/>
      </c>
      <c r="BM2436" s="9"/>
      <c r="BN2436" s="9"/>
      <c r="BO2436" s="9" t="str">
        <f t="shared" si="3608"/>
        <v/>
      </c>
      <c r="BP2436" s="10" t="str">
        <f t="shared" si="3609"/>
        <v/>
      </c>
      <c r="BQ2436" s="7"/>
      <c r="BS2436" s="1"/>
      <c r="BT2436" s="15"/>
      <c r="BU2436" s="9"/>
      <c r="BV2436" s="9" t="str">
        <f t="shared" si="3620"/>
        <v/>
      </c>
      <c r="BW2436" s="9"/>
      <c r="BX2436" s="9" t="str">
        <f t="shared" si="3621"/>
        <v/>
      </c>
      <c r="BY2436" s="9"/>
      <c r="BZ2436" s="9" t="str">
        <f t="shared" si="3622"/>
        <v/>
      </c>
      <c r="CA2436" s="9"/>
      <c r="CB2436" s="9"/>
      <c r="CC2436" s="9"/>
      <c r="CD2436" s="9" t="str">
        <f t="shared" si="3610"/>
        <v/>
      </c>
      <c r="CE2436" s="10" t="str">
        <f t="shared" si="3611"/>
        <v/>
      </c>
      <c r="CF2436" s="7"/>
      <c r="CH2436" s="15"/>
      <c r="CI2436" s="9"/>
      <c r="CJ2436" s="9" t="str">
        <f t="shared" si="3628"/>
        <v/>
      </c>
      <c r="CK2436" s="9"/>
      <c r="CL2436" s="9" t="str">
        <f t="shared" si="3629"/>
        <v/>
      </c>
      <c r="CM2436" s="9"/>
      <c r="CN2436" s="9" t="str">
        <f t="shared" si="3630"/>
        <v/>
      </c>
      <c r="CO2436" s="9"/>
      <c r="CP2436" s="9"/>
      <c r="CQ2436" s="9"/>
      <c r="CR2436" s="9" t="str">
        <f t="shared" si="3626"/>
        <v/>
      </c>
      <c r="CS2436" s="10" t="str">
        <f t="shared" si="3627"/>
        <v/>
      </c>
      <c r="CT2436" s="7"/>
    </row>
    <row r="2437" spans="44:98" ht="15" customHeight="1">
      <c r="AR2437" s="15"/>
      <c r="AS2437" s="9"/>
      <c r="AT2437" s="9" t="str">
        <f t="shared" si="3614"/>
        <v/>
      </c>
      <c r="AU2437" s="9"/>
      <c r="AV2437" s="9" t="str">
        <f t="shared" si="3615"/>
        <v/>
      </c>
      <c r="AW2437" s="9"/>
      <c r="AX2437" s="9" t="str">
        <f t="shared" si="3616"/>
        <v/>
      </c>
      <c r="AY2437" s="9"/>
      <c r="AZ2437" s="62"/>
      <c r="BA2437" s="9"/>
      <c r="BB2437" s="9" t="str">
        <f t="shared" si="3606"/>
        <v/>
      </c>
      <c r="BC2437" s="10" t="str">
        <f t="shared" si="3607"/>
        <v/>
      </c>
      <c r="BD2437" s="7"/>
      <c r="BF2437" s="15"/>
      <c r="BG2437" s="9"/>
      <c r="BH2437" s="9" t="str">
        <f t="shared" si="3617"/>
        <v/>
      </c>
      <c r="BI2437" s="73"/>
      <c r="BJ2437" s="9" t="str">
        <f t="shared" si="3618"/>
        <v/>
      </c>
      <c r="BK2437" s="9"/>
      <c r="BL2437" s="9" t="str">
        <f t="shared" si="3619"/>
        <v/>
      </c>
      <c r="BM2437" s="9"/>
      <c r="BN2437" s="9"/>
      <c r="BO2437" s="9" t="str">
        <f t="shared" si="3608"/>
        <v/>
      </c>
      <c r="BP2437" s="10" t="str">
        <f t="shared" si="3609"/>
        <v/>
      </c>
      <c r="BQ2437" s="7"/>
      <c r="BS2437" s="1"/>
      <c r="BT2437" s="15"/>
      <c r="BU2437" s="9"/>
      <c r="BV2437" s="9" t="str">
        <f t="shared" si="3620"/>
        <v/>
      </c>
      <c r="BW2437" s="9"/>
      <c r="BX2437" s="9" t="str">
        <f t="shared" si="3621"/>
        <v/>
      </c>
      <c r="BY2437" s="9"/>
      <c r="BZ2437" s="9" t="str">
        <f t="shared" si="3622"/>
        <v/>
      </c>
      <c r="CA2437" s="9"/>
      <c r="CB2437" s="9"/>
      <c r="CC2437" s="9"/>
      <c r="CD2437" s="9" t="str">
        <f t="shared" si="3610"/>
        <v/>
      </c>
      <c r="CE2437" s="10" t="str">
        <f t="shared" si="3611"/>
        <v/>
      </c>
      <c r="CF2437" s="7"/>
      <c r="CH2437" s="15"/>
      <c r="CI2437" s="9"/>
      <c r="CJ2437" s="9" t="str">
        <f t="shared" si="3628"/>
        <v/>
      </c>
      <c r="CK2437" s="9"/>
      <c r="CL2437" s="9" t="str">
        <f t="shared" si="3629"/>
        <v/>
      </c>
      <c r="CM2437" s="9"/>
      <c r="CN2437" s="9" t="str">
        <f t="shared" si="3630"/>
        <v/>
      </c>
      <c r="CO2437" s="9"/>
      <c r="CP2437" s="9"/>
      <c r="CQ2437" s="9"/>
      <c r="CR2437" s="9" t="str">
        <f t="shared" si="3626"/>
        <v/>
      </c>
      <c r="CS2437" s="10" t="str">
        <f t="shared" si="3627"/>
        <v/>
      </c>
      <c r="CT2437" s="7"/>
    </row>
    <row r="2438" spans="44:98" ht="15" customHeight="1">
      <c r="AR2438" s="15"/>
      <c r="AS2438" s="9"/>
      <c r="AT2438" s="9" t="str">
        <f t="shared" si="3614"/>
        <v/>
      </c>
      <c r="AU2438" s="9"/>
      <c r="AV2438" s="9" t="str">
        <f t="shared" si="3615"/>
        <v/>
      </c>
      <c r="AW2438" s="9"/>
      <c r="AX2438" s="9" t="str">
        <f t="shared" si="3616"/>
        <v/>
      </c>
      <c r="AY2438" s="9"/>
      <c r="AZ2438" s="62"/>
      <c r="BA2438" s="9"/>
      <c r="BB2438" s="9" t="str">
        <f t="shared" si="3606"/>
        <v/>
      </c>
      <c r="BC2438" s="10" t="str">
        <f t="shared" si="3607"/>
        <v/>
      </c>
      <c r="BD2438" s="7"/>
      <c r="BF2438" s="15"/>
      <c r="BG2438" s="9"/>
      <c r="BH2438" s="9" t="str">
        <f t="shared" si="3617"/>
        <v/>
      </c>
      <c r="BI2438" s="73"/>
      <c r="BJ2438" s="9" t="str">
        <f t="shared" si="3618"/>
        <v/>
      </c>
      <c r="BK2438" s="9"/>
      <c r="BL2438" s="9" t="str">
        <f t="shared" si="3619"/>
        <v/>
      </c>
      <c r="BM2438" s="9"/>
      <c r="BN2438" s="9"/>
      <c r="BO2438" s="9" t="str">
        <f t="shared" si="3608"/>
        <v/>
      </c>
      <c r="BP2438" s="10" t="str">
        <f t="shared" si="3609"/>
        <v/>
      </c>
      <c r="BQ2438" s="7"/>
      <c r="BS2438" s="1"/>
      <c r="BT2438" s="15"/>
      <c r="BU2438" s="9"/>
      <c r="BV2438" s="9" t="str">
        <f t="shared" si="3620"/>
        <v/>
      </c>
      <c r="BW2438" s="9"/>
      <c r="BX2438" s="9" t="str">
        <f t="shared" si="3621"/>
        <v/>
      </c>
      <c r="BY2438" s="9"/>
      <c r="BZ2438" s="9" t="str">
        <f t="shared" si="3622"/>
        <v/>
      </c>
      <c r="CA2438" s="9"/>
      <c r="CB2438" s="9"/>
      <c r="CC2438" s="9"/>
      <c r="CD2438" s="9" t="str">
        <f t="shared" si="3610"/>
        <v/>
      </c>
      <c r="CE2438" s="10" t="str">
        <f t="shared" si="3611"/>
        <v/>
      </c>
      <c r="CF2438" s="7"/>
      <c r="CH2438" s="15"/>
      <c r="CI2438" s="9"/>
      <c r="CJ2438" s="9" t="str">
        <f t="shared" si="3628"/>
        <v/>
      </c>
      <c r="CK2438" s="9"/>
      <c r="CL2438" s="9" t="str">
        <f t="shared" si="3629"/>
        <v/>
      </c>
      <c r="CM2438" s="9"/>
      <c r="CN2438" s="9" t="str">
        <f t="shared" si="3630"/>
        <v/>
      </c>
      <c r="CO2438" s="9"/>
      <c r="CP2438" s="9"/>
      <c r="CQ2438" s="9"/>
      <c r="CR2438" s="9" t="str">
        <f t="shared" si="3626"/>
        <v/>
      </c>
      <c r="CS2438" s="10" t="str">
        <f t="shared" si="3627"/>
        <v/>
      </c>
      <c r="CT2438" s="7"/>
    </row>
    <row r="2439" spans="44:98" ht="15" customHeight="1">
      <c r="AR2439" s="15"/>
      <c r="AS2439" s="9"/>
      <c r="AT2439" s="9" t="str">
        <f t="shared" si="3614"/>
        <v/>
      </c>
      <c r="AU2439" s="9"/>
      <c r="AV2439" s="9" t="str">
        <f t="shared" si="3615"/>
        <v/>
      </c>
      <c r="AW2439" s="9"/>
      <c r="AX2439" s="9" t="str">
        <f t="shared" si="3616"/>
        <v/>
      </c>
      <c r="AY2439" s="9"/>
      <c r="AZ2439" s="62"/>
      <c r="BA2439" s="9"/>
      <c r="BB2439" s="9" t="str">
        <f t="shared" si="3606"/>
        <v/>
      </c>
      <c r="BC2439" s="10" t="str">
        <f t="shared" si="3607"/>
        <v/>
      </c>
      <c r="BD2439" s="7"/>
      <c r="BF2439" s="15"/>
      <c r="BG2439" s="9"/>
      <c r="BH2439" s="9" t="str">
        <f t="shared" si="3617"/>
        <v/>
      </c>
      <c r="BI2439" s="73"/>
      <c r="BJ2439" s="9" t="str">
        <f t="shared" si="3618"/>
        <v/>
      </c>
      <c r="BK2439" s="9"/>
      <c r="BL2439" s="9" t="str">
        <f t="shared" si="3619"/>
        <v/>
      </c>
      <c r="BM2439" s="9"/>
      <c r="BN2439" s="9"/>
      <c r="BO2439" s="9" t="str">
        <f t="shared" si="3608"/>
        <v/>
      </c>
      <c r="BP2439" s="10" t="str">
        <f t="shared" si="3609"/>
        <v/>
      </c>
      <c r="BQ2439" s="7"/>
      <c r="BS2439" s="1"/>
      <c r="BT2439" s="15"/>
      <c r="BU2439" s="9"/>
      <c r="BV2439" s="9" t="str">
        <f t="shared" si="3620"/>
        <v/>
      </c>
      <c r="BW2439" s="9"/>
      <c r="BX2439" s="9" t="str">
        <f t="shared" si="3621"/>
        <v/>
      </c>
      <c r="BY2439" s="9"/>
      <c r="BZ2439" s="9" t="str">
        <f t="shared" si="3622"/>
        <v/>
      </c>
      <c r="CA2439" s="9"/>
      <c r="CB2439" s="9"/>
      <c r="CC2439" s="9"/>
      <c r="CD2439" s="9" t="str">
        <f t="shared" si="3610"/>
        <v/>
      </c>
      <c r="CE2439" s="10" t="str">
        <f t="shared" si="3611"/>
        <v/>
      </c>
      <c r="CF2439" s="7"/>
      <c r="CH2439" s="15"/>
      <c r="CI2439" s="9"/>
      <c r="CJ2439" s="9" t="str">
        <f t="shared" si="3628"/>
        <v/>
      </c>
      <c r="CK2439" s="9"/>
      <c r="CL2439" s="9" t="str">
        <f t="shared" si="3629"/>
        <v/>
      </c>
      <c r="CM2439" s="9"/>
      <c r="CN2439" s="9" t="str">
        <f t="shared" si="3630"/>
        <v/>
      </c>
      <c r="CO2439" s="9"/>
      <c r="CP2439" s="9"/>
      <c r="CQ2439" s="9"/>
      <c r="CR2439" s="9" t="str">
        <f t="shared" si="3626"/>
        <v/>
      </c>
      <c r="CS2439" s="10" t="str">
        <f t="shared" si="3627"/>
        <v/>
      </c>
      <c r="CT2439" s="7"/>
    </row>
    <row r="2440" spans="44:98" ht="15" customHeight="1">
      <c r="AR2440" s="15"/>
      <c r="AS2440" s="9"/>
      <c r="AT2440" s="9" t="str">
        <f t="shared" si="3614"/>
        <v/>
      </c>
      <c r="AU2440" s="9"/>
      <c r="AV2440" s="9" t="str">
        <f t="shared" si="3615"/>
        <v/>
      </c>
      <c r="AW2440" s="9"/>
      <c r="AX2440" s="9" t="str">
        <f t="shared" si="3616"/>
        <v/>
      </c>
      <c r="AY2440" s="9"/>
      <c r="AZ2440" s="62"/>
      <c r="BA2440" s="9"/>
      <c r="BB2440" s="9" t="str">
        <f t="shared" si="3606"/>
        <v/>
      </c>
      <c r="BC2440" s="10" t="str">
        <f t="shared" si="3607"/>
        <v/>
      </c>
      <c r="BD2440" s="7"/>
      <c r="BF2440" s="15"/>
      <c r="BG2440" s="9"/>
      <c r="BH2440" s="9" t="str">
        <f t="shared" si="3617"/>
        <v/>
      </c>
      <c r="BI2440" s="73"/>
      <c r="BJ2440" s="9" t="str">
        <f t="shared" si="3618"/>
        <v/>
      </c>
      <c r="BK2440" s="9"/>
      <c r="BL2440" s="9" t="str">
        <f t="shared" si="3619"/>
        <v/>
      </c>
      <c r="BM2440" s="9"/>
      <c r="BN2440" s="9"/>
      <c r="BO2440" s="9" t="str">
        <f t="shared" si="3608"/>
        <v/>
      </c>
      <c r="BP2440" s="10" t="str">
        <f t="shared" si="3609"/>
        <v/>
      </c>
      <c r="BQ2440" s="7"/>
      <c r="BS2440" s="1"/>
      <c r="BT2440" s="15"/>
      <c r="BU2440" s="9"/>
      <c r="BV2440" s="9" t="str">
        <f t="shared" si="3620"/>
        <v/>
      </c>
      <c r="BW2440" s="9"/>
      <c r="BX2440" s="9" t="str">
        <f t="shared" si="3621"/>
        <v/>
      </c>
      <c r="BY2440" s="9"/>
      <c r="BZ2440" s="9" t="str">
        <f t="shared" si="3622"/>
        <v/>
      </c>
      <c r="CA2440" s="9"/>
      <c r="CB2440" s="9"/>
      <c r="CC2440" s="9"/>
      <c r="CD2440" s="9" t="str">
        <f t="shared" si="3610"/>
        <v/>
      </c>
      <c r="CE2440" s="10" t="str">
        <f t="shared" si="3611"/>
        <v/>
      </c>
      <c r="CF2440" s="7"/>
      <c r="CH2440" s="15"/>
      <c r="CI2440" s="9"/>
      <c r="CJ2440" s="9" t="str">
        <f t="shared" si="3628"/>
        <v/>
      </c>
      <c r="CK2440" s="9"/>
      <c r="CL2440" s="9" t="str">
        <f t="shared" si="3629"/>
        <v/>
      </c>
      <c r="CM2440" s="9"/>
      <c r="CN2440" s="9" t="str">
        <f t="shared" si="3630"/>
        <v/>
      </c>
      <c r="CO2440" s="9"/>
      <c r="CP2440" s="9"/>
      <c r="CQ2440" s="9"/>
      <c r="CR2440" s="9" t="str">
        <f t="shared" si="3626"/>
        <v/>
      </c>
      <c r="CS2440" s="10" t="str">
        <f t="shared" si="3627"/>
        <v/>
      </c>
      <c r="CT2440" s="7"/>
    </row>
    <row r="2441" spans="44:98" ht="15" customHeight="1">
      <c r="AR2441" s="15"/>
      <c r="AS2441" s="9"/>
      <c r="AT2441" s="9" t="str">
        <f t="shared" si="3614"/>
        <v/>
      </c>
      <c r="AU2441" s="9"/>
      <c r="AV2441" s="9" t="str">
        <f t="shared" si="3615"/>
        <v/>
      </c>
      <c r="AW2441" s="9"/>
      <c r="AX2441" s="9" t="str">
        <f t="shared" si="3616"/>
        <v/>
      </c>
      <c r="AY2441" s="9"/>
      <c r="AZ2441" s="62"/>
      <c r="BA2441" s="9"/>
      <c r="BB2441" s="9" t="str">
        <f t="shared" si="3606"/>
        <v/>
      </c>
      <c r="BC2441" s="10" t="str">
        <f t="shared" si="3607"/>
        <v/>
      </c>
      <c r="BD2441" s="7"/>
      <c r="BF2441" s="15"/>
      <c r="BG2441" s="9"/>
      <c r="BH2441" s="9" t="str">
        <f t="shared" si="3617"/>
        <v/>
      </c>
      <c r="BI2441" s="73"/>
      <c r="BJ2441" s="9" t="str">
        <f t="shared" si="3618"/>
        <v/>
      </c>
      <c r="BK2441" s="9"/>
      <c r="BL2441" s="9" t="str">
        <f t="shared" si="3619"/>
        <v/>
      </c>
      <c r="BM2441" s="9"/>
      <c r="BN2441" s="9"/>
      <c r="BO2441" s="9" t="str">
        <f t="shared" si="3608"/>
        <v/>
      </c>
      <c r="BP2441" s="10" t="str">
        <f t="shared" si="3609"/>
        <v/>
      </c>
      <c r="BQ2441" s="7"/>
      <c r="BS2441" s="1"/>
      <c r="BT2441" s="15"/>
      <c r="BU2441" s="9"/>
      <c r="BV2441" s="9" t="str">
        <f t="shared" si="3620"/>
        <v/>
      </c>
      <c r="BW2441" s="9"/>
      <c r="BX2441" s="9" t="str">
        <f t="shared" si="3621"/>
        <v/>
      </c>
      <c r="BY2441" s="9"/>
      <c r="BZ2441" s="9" t="str">
        <f t="shared" si="3622"/>
        <v/>
      </c>
      <c r="CA2441" s="9"/>
      <c r="CB2441" s="9"/>
      <c r="CC2441" s="9"/>
      <c r="CD2441" s="9" t="str">
        <f t="shared" si="3610"/>
        <v/>
      </c>
      <c r="CE2441" s="10" t="str">
        <f t="shared" si="3611"/>
        <v/>
      </c>
      <c r="CF2441" s="7"/>
      <c r="CH2441" s="15"/>
      <c r="CI2441" s="9"/>
      <c r="CJ2441" s="9" t="str">
        <f t="shared" si="3628"/>
        <v/>
      </c>
      <c r="CK2441" s="9"/>
      <c r="CL2441" s="9" t="str">
        <f t="shared" si="3629"/>
        <v/>
      </c>
      <c r="CM2441" s="9"/>
      <c r="CN2441" s="9" t="str">
        <f t="shared" si="3630"/>
        <v/>
      </c>
      <c r="CO2441" s="9"/>
      <c r="CP2441" s="9"/>
      <c r="CQ2441" s="9"/>
      <c r="CR2441" s="9" t="str">
        <f t="shared" si="3626"/>
        <v/>
      </c>
      <c r="CS2441" s="10" t="str">
        <f t="shared" si="3627"/>
        <v/>
      </c>
      <c r="CT2441" s="7"/>
    </row>
    <row r="2442" spans="44:98" ht="15" customHeight="1">
      <c r="AR2442" s="15"/>
      <c r="AS2442" s="9"/>
      <c r="AT2442" s="9" t="str">
        <f t="shared" si="3614"/>
        <v/>
      </c>
      <c r="AU2442" s="9"/>
      <c r="AV2442" s="9" t="str">
        <f t="shared" si="3615"/>
        <v/>
      </c>
      <c r="AW2442" s="9"/>
      <c r="AX2442" s="9" t="str">
        <f t="shared" si="3616"/>
        <v/>
      </c>
      <c r="AY2442" s="9"/>
      <c r="AZ2442" s="62"/>
      <c r="BA2442" s="9"/>
      <c r="BB2442" s="9" t="str">
        <f t="shared" si="3606"/>
        <v/>
      </c>
      <c r="BC2442" s="10" t="str">
        <f t="shared" si="3607"/>
        <v/>
      </c>
      <c r="BD2442" s="7"/>
      <c r="BF2442" s="15"/>
      <c r="BG2442" s="9"/>
      <c r="BH2442" s="9" t="str">
        <f t="shared" si="3617"/>
        <v/>
      </c>
      <c r="BI2442" s="73"/>
      <c r="BJ2442" s="9" t="str">
        <f t="shared" si="3618"/>
        <v/>
      </c>
      <c r="BK2442" s="9"/>
      <c r="BL2442" s="9" t="str">
        <f t="shared" si="3619"/>
        <v/>
      </c>
      <c r="BM2442" s="9"/>
      <c r="BN2442" s="9"/>
      <c r="BO2442" s="9" t="str">
        <f t="shared" si="3608"/>
        <v/>
      </c>
      <c r="BP2442" s="10" t="str">
        <f t="shared" si="3609"/>
        <v/>
      </c>
      <c r="BQ2442" s="7"/>
      <c r="BS2442" s="1"/>
      <c r="BT2442" s="15"/>
      <c r="BU2442" s="9"/>
      <c r="BV2442" s="9" t="str">
        <f t="shared" si="3620"/>
        <v/>
      </c>
      <c r="BW2442" s="9"/>
      <c r="BX2442" s="9" t="str">
        <f t="shared" si="3621"/>
        <v/>
      </c>
      <c r="BY2442" s="9"/>
      <c r="BZ2442" s="9" t="str">
        <f t="shared" si="3622"/>
        <v/>
      </c>
      <c r="CA2442" s="9"/>
      <c r="CB2442" s="9"/>
      <c r="CC2442" s="9"/>
      <c r="CD2442" s="9" t="str">
        <f t="shared" si="3610"/>
        <v/>
      </c>
      <c r="CE2442" s="10" t="str">
        <f t="shared" si="3611"/>
        <v/>
      </c>
      <c r="CF2442" s="7"/>
      <c r="CH2442" s="15"/>
      <c r="CI2442" s="9"/>
      <c r="CJ2442" s="9" t="str">
        <f t="shared" si="3628"/>
        <v/>
      </c>
      <c r="CK2442" s="9"/>
      <c r="CL2442" s="9" t="str">
        <f t="shared" si="3629"/>
        <v/>
      </c>
      <c r="CM2442" s="9"/>
      <c r="CN2442" s="9" t="str">
        <f t="shared" si="3630"/>
        <v/>
      </c>
      <c r="CO2442" s="9"/>
      <c r="CP2442" s="9"/>
      <c r="CQ2442" s="9"/>
      <c r="CR2442" s="9" t="str">
        <f t="shared" si="3626"/>
        <v/>
      </c>
      <c r="CS2442" s="10" t="str">
        <f t="shared" si="3627"/>
        <v/>
      </c>
      <c r="CT2442" s="7"/>
    </row>
    <row r="2443" spans="44:98" ht="15" customHeight="1">
      <c r="AR2443" s="15"/>
      <c r="AS2443" s="9"/>
      <c r="AT2443" s="9"/>
      <c r="AU2443" s="9"/>
      <c r="AV2443" s="9" t="str">
        <f t="shared" si="3615"/>
        <v/>
      </c>
      <c r="AW2443" s="9"/>
      <c r="AX2443" s="9" t="str">
        <f t="shared" si="3616"/>
        <v/>
      </c>
      <c r="AY2443" s="9"/>
      <c r="AZ2443" s="62"/>
      <c r="BA2443" s="9"/>
      <c r="BB2443" s="9" t="str">
        <f t="shared" si="3606"/>
        <v/>
      </c>
      <c r="BC2443" s="10" t="str">
        <f t="shared" si="3607"/>
        <v/>
      </c>
      <c r="BD2443" s="7"/>
      <c r="BF2443" s="15"/>
      <c r="BG2443" s="9"/>
      <c r="BH2443" s="9"/>
      <c r="BI2443" s="73"/>
      <c r="BJ2443" s="9" t="str">
        <f t="shared" si="3618"/>
        <v/>
      </c>
      <c r="BK2443" s="9"/>
      <c r="BL2443" s="9" t="str">
        <f t="shared" si="3619"/>
        <v/>
      </c>
      <c r="BM2443" s="9"/>
      <c r="BN2443" s="9"/>
      <c r="BO2443" s="9" t="str">
        <f t="shared" si="3608"/>
        <v/>
      </c>
      <c r="BP2443" s="10" t="str">
        <f t="shared" si="3609"/>
        <v/>
      </c>
      <c r="BQ2443" s="7"/>
      <c r="BS2443" s="1"/>
      <c r="BT2443" s="15"/>
      <c r="BU2443" s="9"/>
      <c r="BV2443" s="9"/>
      <c r="BW2443" s="9"/>
      <c r="BX2443" s="9" t="str">
        <f t="shared" si="3621"/>
        <v/>
      </c>
      <c r="BY2443" s="9"/>
      <c r="BZ2443" s="9" t="str">
        <f t="shared" si="3622"/>
        <v/>
      </c>
      <c r="CA2443" s="9"/>
      <c r="CB2443" s="9"/>
      <c r="CC2443" s="9"/>
      <c r="CD2443" s="9" t="str">
        <f t="shared" si="3610"/>
        <v/>
      </c>
      <c r="CE2443" s="10" t="str">
        <f t="shared" si="3611"/>
        <v/>
      </c>
      <c r="CF2443" s="7"/>
      <c r="CH2443" s="15"/>
      <c r="CI2443" s="9"/>
      <c r="CJ2443" s="9"/>
      <c r="CK2443" s="9"/>
      <c r="CL2443" s="9" t="str">
        <f t="shared" si="3629"/>
        <v/>
      </c>
      <c r="CM2443" s="9"/>
      <c r="CN2443" s="9" t="str">
        <f t="shared" si="3630"/>
        <v/>
      </c>
      <c r="CO2443" s="9"/>
      <c r="CP2443" s="9"/>
      <c r="CQ2443" s="9"/>
      <c r="CR2443" s="9" t="str">
        <f t="shared" si="3626"/>
        <v/>
      </c>
      <c r="CS2443" s="10" t="str">
        <f t="shared" si="3627"/>
        <v/>
      </c>
      <c r="CT2443" s="7"/>
    </row>
    <row r="2444" spans="44:98" ht="15" customHeight="1">
      <c r="AR2444" s="15"/>
      <c r="AS2444" s="9" t="s">
        <v>66</v>
      </c>
      <c r="AT2444" s="9">
        <f>SUM(AT2391:AT2443)*100</f>
        <v>130300</v>
      </c>
      <c r="AU2444" s="9"/>
      <c r="AV2444" s="9">
        <f>SUM(AV2391:AV2414)</f>
        <v>80</v>
      </c>
      <c r="AW2444" s="3" t="s">
        <v>67</v>
      </c>
      <c r="AX2444" s="9">
        <f>SUM(AX2391:AX2443)</f>
        <v>90</v>
      </c>
      <c r="AY2444" s="9"/>
      <c r="AZ2444" s="62"/>
      <c r="BA2444" s="9"/>
      <c r="BB2444" s="9"/>
      <c r="BC2444" s="9"/>
      <c r="BD2444" s="7"/>
      <c r="BF2444" s="15"/>
      <c r="BG2444" s="9" t="s">
        <v>66</v>
      </c>
      <c r="BH2444" s="9">
        <f>SUM(BH2391:BH2443)*100</f>
        <v>130300</v>
      </c>
      <c r="BI2444" s="73"/>
      <c r="BJ2444" s="9">
        <f>SUM(BJ2391:BJ2414)</f>
        <v>80</v>
      </c>
      <c r="BK2444" s="3" t="s">
        <v>67</v>
      </c>
      <c r="BL2444" s="9">
        <f>SUM(BL2391:BL2443)</f>
        <v>90</v>
      </c>
      <c r="BM2444" s="9"/>
      <c r="BN2444" s="9"/>
      <c r="BO2444" s="9"/>
      <c r="BP2444" s="9"/>
      <c r="BQ2444" s="7"/>
      <c r="BS2444" s="1"/>
      <c r="BT2444" s="15"/>
      <c r="BU2444" s="9" t="s">
        <v>66</v>
      </c>
      <c r="BV2444" s="9">
        <f>SUM(BV2391:BV2443)*100</f>
        <v>130300</v>
      </c>
      <c r="BW2444" s="9"/>
      <c r="BX2444" s="9">
        <f>SUM(BX2391:BX2414)</f>
        <v>80</v>
      </c>
      <c r="BY2444" s="3" t="s">
        <v>67</v>
      </c>
      <c r="BZ2444" s="9">
        <f>SUM(BZ2391:BZ2443)</f>
        <v>90</v>
      </c>
      <c r="CA2444" s="9"/>
      <c r="CB2444" s="9"/>
      <c r="CC2444" s="9"/>
      <c r="CD2444" s="9"/>
      <c r="CE2444" s="9"/>
      <c r="CF2444" s="7"/>
      <c r="CH2444" s="15"/>
      <c r="CI2444" s="9" t="s">
        <v>66</v>
      </c>
      <c r="CJ2444" s="9">
        <f>SUM(CJ2391:CJ2443)*100</f>
        <v>130300</v>
      </c>
      <c r="CK2444" s="9"/>
      <c r="CL2444" s="9">
        <f>SUM(CL2391:CL2414)</f>
        <v>80</v>
      </c>
      <c r="CM2444" s="3" t="s">
        <v>67</v>
      </c>
      <c r="CN2444" s="9">
        <f>SUM(CN2391:CN2443)</f>
        <v>90</v>
      </c>
      <c r="CO2444" s="9"/>
      <c r="CP2444" s="9"/>
      <c r="CQ2444" s="9"/>
      <c r="CR2444" s="9"/>
      <c r="CS2444" s="9"/>
      <c r="CT2444" s="7"/>
    </row>
    <row r="2445" spans="44:98" ht="15" customHeight="1">
      <c r="AR2445" s="15"/>
      <c r="AS2445" s="9" t="s">
        <v>69</v>
      </c>
      <c r="AT2445" s="9" t="e">
        <f>AT2444/#REF!</f>
        <v>#REF!</v>
      </c>
      <c r="AU2445" s="9"/>
      <c r="AV2445" s="9"/>
      <c r="AW2445" s="3"/>
      <c r="AX2445" s="9"/>
      <c r="AY2445" s="9"/>
      <c r="AZ2445" s="62"/>
      <c r="BA2445" s="9"/>
      <c r="BB2445" s="9"/>
      <c r="BC2445" s="9"/>
      <c r="BD2445" s="7"/>
      <c r="BF2445" s="15"/>
      <c r="BG2445" s="9" t="s">
        <v>69</v>
      </c>
      <c r="BH2445" s="9" t="e">
        <f>BH2444/#REF!</f>
        <v>#REF!</v>
      </c>
      <c r="BI2445" s="73"/>
      <c r="BJ2445" s="9"/>
      <c r="BK2445" s="3"/>
      <c r="BL2445" s="9"/>
      <c r="BM2445" s="9"/>
      <c r="BN2445" s="9"/>
      <c r="BO2445" s="9"/>
      <c r="BP2445" s="9"/>
      <c r="BQ2445" s="7"/>
      <c r="BS2445" s="1"/>
      <c r="BT2445" s="15"/>
      <c r="BU2445" s="9" t="s">
        <v>69</v>
      </c>
      <c r="BV2445" s="9" t="e">
        <f>BV2444/#REF!</f>
        <v>#REF!</v>
      </c>
      <c r="BW2445" s="9"/>
      <c r="BX2445" s="9"/>
      <c r="BY2445" s="3"/>
      <c r="BZ2445" s="9"/>
      <c r="CA2445" s="9"/>
      <c r="CB2445" s="9"/>
      <c r="CC2445" s="9"/>
      <c r="CD2445" s="9"/>
      <c r="CE2445" s="9"/>
      <c r="CF2445" s="7"/>
      <c r="CH2445" s="15"/>
      <c r="CI2445" s="9" t="s">
        <v>69</v>
      </c>
      <c r="CJ2445" s="9" t="e">
        <f>CJ2444/#REF!</f>
        <v>#REF!</v>
      </c>
      <c r="CK2445" s="9"/>
      <c r="CL2445" s="9"/>
      <c r="CM2445" s="3"/>
      <c r="CN2445" s="9"/>
      <c r="CO2445" s="9"/>
      <c r="CP2445" s="9"/>
      <c r="CQ2445" s="9"/>
      <c r="CR2445" s="9"/>
      <c r="CS2445" s="9"/>
      <c r="CT2445" s="7"/>
    </row>
    <row r="2446" spans="44:98" ht="15" customHeight="1">
      <c r="AR2446" s="15"/>
      <c r="AS2446" s="9" t="s">
        <v>72</v>
      </c>
      <c r="AT2446" s="9">
        <f>AT2444*0.7</f>
        <v>91210</v>
      </c>
      <c r="AU2446" s="9"/>
      <c r="AV2446" s="9"/>
      <c r="AW2446" s="3"/>
      <c r="AX2446" s="9"/>
      <c r="AY2446" s="9"/>
      <c r="AZ2446" s="62"/>
      <c r="BA2446" s="9"/>
      <c r="BB2446" s="9"/>
      <c r="BC2446" s="9"/>
      <c r="BD2446" s="7"/>
      <c r="BF2446" s="15"/>
      <c r="BG2446" s="9" t="s">
        <v>72</v>
      </c>
      <c r="BH2446" s="9">
        <f>BH2444*0.7</f>
        <v>91210</v>
      </c>
      <c r="BI2446" s="73"/>
      <c r="BJ2446" s="9"/>
      <c r="BK2446" s="3"/>
      <c r="BL2446" s="9"/>
      <c r="BM2446" s="9"/>
      <c r="BN2446" s="9"/>
      <c r="BO2446" s="9"/>
      <c r="BP2446" s="9"/>
      <c r="BQ2446" s="7"/>
      <c r="BS2446" s="1"/>
      <c r="BT2446" s="15"/>
      <c r="BU2446" s="9" t="s">
        <v>72</v>
      </c>
      <c r="BV2446" s="9">
        <f>BV2444*0.7</f>
        <v>91210</v>
      </c>
      <c r="BW2446" s="9"/>
      <c r="BX2446" s="9"/>
      <c r="BY2446" s="3"/>
      <c r="BZ2446" s="9"/>
      <c r="CA2446" s="9"/>
      <c r="CB2446" s="9"/>
      <c r="CC2446" s="9"/>
      <c r="CD2446" s="9"/>
      <c r="CE2446" s="9"/>
      <c r="CF2446" s="7"/>
      <c r="CH2446" s="15"/>
      <c r="CI2446" s="9" t="s">
        <v>72</v>
      </c>
      <c r="CJ2446" s="9">
        <f>CJ2444*0.7</f>
        <v>91210</v>
      </c>
      <c r="CK2446" s="9"/>
      <c r="CL2446" s="9"/>
      <c r="CM2446" s="3"/>
      <c r="CN2446" s="9"/>
      <c r="CO2446" s="9"/>
      <c r="CP2446" s="9"/>
      <c r="CQ2446" s="9"/>
      <c r="CR2446" s="9"/>
      <c r="CS2446" s="9"/>
      <c r="CT2446" s="7"/>
    </row>
    <row r="2447" spans="44:98" ht="15" customHeight="1">
      <c r="AR2447" s="15"/>
      <c r="AS2447" s="9" t="s">
        <v>74</v>
      </c>
      <c r="AT2447" s="9">
        <f>AT2515</f>
        <v>84900</v>
      </c>
      <c r="AU2447" s="9"/>
      <c r="AV2447" s="9"/>
      <c r="AW2447" s="3" t="s">
        <v>71</v>
      </c>
      <c r="AX2447" s="9">
        <f>SUM(BB2391:BB2443)</f>
        <v>40500</v>
      </c>
      <c r="AY2447" s="10">
        <f>AX2447/AT2444</f>
        <v>0.31082118188795088</v>
      </c>
      <c r="AZ2447" s="115"/>
      <c r="BA2447" s="10"/>
      <c r="BB2447" s="10"/>
      <c r="BC2447" s="10"/>
      <c r="BD2447" s="7"/>
      <c r="BF2447" s="15"/>
      <c r="BG2447" s="9" t="s">
        <v>74</v>
      </c>
      <c r="BH2447" s="9">
        <f>BH2515</f>
        <v>84900</v>
      </c>
      <c r="BI2447" s="73"/>
      <c r="BJ2447" s="9"/>
      <c r="BK2447" s="3" t="s">
        <v>71</v>
      </c>
      <c r="BL2447" s="9">
        <f>SUM(BO2391:BO2443)</f>
        <v>40500</v>
      </c>
      <c r="BM2447" s="10">
        <f>BL2447/BH2444</f>
        <v>0.31082118188795088</v>
      </c>
      <c r="BN2447" s="10"/>
      <c r="BO2447" s="10"/>
      <c r="BP2447" s="10"/>
      <c r="BQ2447" s="7"/>
      <c r="BS2447" s="1"/>
      <c r="BT2447" s="15"/>
      <c r="BU2447" s="9" t="s">
        <v>74</v>
      </c>
      <c r="BV2447" s="9">
        <f>BV2515</f>
        <v>84900</v>
      </c>
      <c r="BW2447" s="9"/>
      <c r="BX2447" s="9"/>
      <c r="BY2447" s="3" t="s">
        <v>71</v>
      </c>
      <c r="BZ2447" s="9">
        <f>SUM(CD2391:CD2443)</f>
        <v>40500</v>
      </c>
      <c r="CA2447" s="10">
        <f>BZ2447/BV2444</f>
        <v>0.31082118188795088</v>
      </c>
      <c r="CB2447" s="10"/>
      <c r="CC2447" s="10"/>
      <c r="CD2447" s="10"/>
      <c r="CE2447" s="10"/>
      <c r="CF2447" s="7"/>
      <c r="CH2447" s="15"/>
      <c r="CI2447" s="9" t="s">
        <v>74</v>
      </c>
      <c r="CJ2447" s="9">
        <f>CJ2515</f>
        <v>84900</v>
      </c>
      <c r="CK2447" s="9"/>
      <c r="CL2447" s="9"/>
      <c r="CM2447" s="3" t="s">
        <v>71</v>
      </c>
      <c r="CN2447" s="9">
        <f>SUM(CR2391:CR2443)</f>
        <v>40500</v>
      </c>
      <c r="CO2447" s="10">
        <f>CN2447/CJ2444</f>
        <v>0.31082118188795088</v>
      </c>
      <c r="CP2447" s="10"/>
      <c r="CQ2447" s="10"/>
      <c r="CR2447" s="10"/>
      <c r="CS2447" s="10"/>
      <c r="CT2447" s="7"/>
    </row>
    <row r="2448" spans="44:98" ht="15" customHeight="1">
      <c r="AR2448" s="15"/>
      <c r="AS2448" s="9"/>
      <c r="AT2448" s="9"/>
      <c r="AU2448" s="9"/>
      <c r="AV2448" s="9"/>
      <c r="AW2448" s="3" t="s">
        <v>73</v>
      </c>
      <c r="AX2448" s="9">
        <f>AT2446-AX2447</f>
        <v>50710</v>
      </c>
      <c r="AY2448" s="10">
        <f>AX2448/AT2444</f>
        <v>0.38917881811204913</v>
      </c>
      <c r="AZ2448" s="115"/>
      <c r="BA2448" s="10"/>
      <c r="BB2448" s="10"/>
      <c r="BC2448" s="10"/>
      <c r="BD2448" s="7"/>
      <c r="BF2448" s="15"/>
      <c r="BG2448" s="9"/>
      <c r="BH2448" s="9"/>
      <c r="BI2448" s="73"/>
      <c r="BJ2448" s="9"/>
      <c r="BK2448" s="3" t="s">
        <v>73</v>
      </c>
      <c r="BL2448" s="9">
        <f>BH2446-BL2447</f>
        <v>50710</v>
      </c>
      <c r="BM2448" s="10">
        <f>BL2448/BH2444</f>
        <v>0.38917881811204913</v>
      </c>
      <c r="BN2448" s="10"/>
      <c r="BO2448" s="10"/>
      <c r="BP2448" s="10"/>
      <c r="BQ2448" s="7"/>
      <c r="BS2448" s="1"/>
      <c r="BT2448" s="15"/>
      <c r="BU2448" s="9"/>
      <c r="BV2448" s="9"/>
      <c r="BW2448" s="9"/>
      <c r="BX2448" s="9"/>
      <c r="BY2448" s="3" t="s">
        <v>73</v>
      </c>
      <c r="BZ2448" s="9">
        <f>BV2446-BZ2447</f>
        <v>50710</v>
      </c>
      <c r="CA2448" s="10">
        <f>BZ2448/BV2444</f>
        <v>0.38917881811204913</v>
      </c>
      <c r="CB2448" s="10"/>
      <c r="CC2448" s="10"/>
      <c r="CD2448" s="10"/>
      <c r="CE2448" s="10"/>
      <c r="CF2448" s="7"/>
      <c r="CH2448" s="15"/>
      <c r="CI2448" s="9"/>
      <c r="CJ2448" s="9"/>
      <c r="CK2448" s="9"/>
      <c r="CL2448" s="9"/>
      <c r="CM2448" s="3" t="s">
        <v>73</v>
      </c>
      <c r="CN2448" s="9">
        <f>CJ2446-CN2447</f>
        <v>50710</v>
      </c>
      <c r="CO2448" s="10">
        <f>CN2448/CJ2444</f>
        <v>0.38917881811204913</v>
      </c>
      <c r="CP2448" s="10"/>
      <c r="CQ2448" s="10"/>
      <c r="CR2448" s="10"/>
      <c r="CS2448" s="10"/>
      <c r="CT2448" s="7"/>
    </row>
    <row r="2449" spans="44:98" ht="15" customHeight="1">
      <c r="AR2449" s="15"/>
      <c r="AS2449" s="9"/>
      <c r="AT2449" s="9"/>
      <c r="AU2449" s="9"/>
      <c r="AV2449" s="9"/>
      <c r="AW2449" s="3"/>
      <c r="AX2449" s="9"/>
      <c r="AY2449" s="9"/>
      <c r="AZ2449" s="62"/>
      <c r="BA2449" s="9"/>
      <c r="BB2449" s="9"/>
      <c r="BC2449" s="9"/>
      <c r="BD2449" s="7"/>
      <c r="BF2449" s="15"/>
      <c r="BG2449" s="9"/>
      <c r="BH2449" s="9"/>
      <c r="BI2449" s="73"/>
      <c r="BJ2449" s="9"/>
      <c r="BK2449" s="3"/>
      <c r="BL2449" s="9"/>
      <c r="BM2449" s="9"/>
      <c r="BN2449" s="9"/>
      <c r="BO2449" s="9"/>
      <c r="BP2449" s="9"/>
      <c r="BQ2449" s="7"/>
      <c r="BS2449" s="1"/>
      <c r="BT2449" s="15"/>
      <c r="BU2449" s="9"/>
      <c r="BV2449" s="9"/>
      <c r="BW2449" s="9"/>
      <c r="BX2449" s="9"/>
      <c r="BY2449" s="3"/>
      <c r="BZ2449" s="9"/>
      <c r="CA2449" s="9"/>
      <c r="CB2449" s="9"/>
      <c r="CC2449" s="9"/>
      <c r="CD2449" s="9"/>
      <c r="CE2449" s="9"/>
      <c r="CF2449" s="7"/>
      <c r="CH2449" s="15"/>
      <c r="CI2449" s="9"/>
      <c r="CJ2449" s="9"/>
      <c r="CK2449" s="9"/>
      <c r="CL2449" s="9"/>
      <c r="CM2449" s="3"/>
      <c r="CN2449" s="9"/>
      <c r="CO2449" s="9"/>
      <c r="CP2449" s="9"/>
      <c r="CQ2449" s="9"/>
      <c r="CR2449" s="9"/>
      <c r="CS2449" s="9"/>
      <c r="CT2449" s="7"/>
    </row>
    <row r="2450" spans="44:98" ht="15" customHeight="1">
      <c r="AR2450" s="15"/>
      <c r="AS2450" s="9"/>
      <c r="AT2450" s="9"/>
      <c r="AU2450" s="9"/>
      <c r="AV2450" s="9"/>
      <c r="AW2450" s="3"/>
      <c r="AX2450" s="9"/>
      <c r="AY2450" s="9"/>
      <c r="AZ2450" s="62"/>
      <c r="BA2450" s="9"/>
      <c r="BB2450" s="9"/>
      <c r="BC2450" s="9"/>
      <c r="BD2450" s="7"/>
      <c r="BF2450" s="15"/>
      <c r="BG2450" s="9"/>
      <c r="BH2450" s="9"/>
      <c r="BI2450" s="73"/>
      <c r="BJ2450" s="9"/>
      <c r="BK2450" s="3"/>
      <c r="BL2450" s="9"/>
      <c r="BM2450" s="9"/>
      <c r="BN2450" s="9"/>
      <c r="BO2450" s="9"/>
      <c r="BP2450" s="9"/>
      <c r="BQ2450" s="7"/>
      <c r="BS2450" s="1"/>
      <c r="BT2450" s="15"/>
      <c r="BU2450" s="9"/>
      <c r="BV2450" s="9"/>
      <c r="BW2450" s="9"/>
      <c r="BX2450" s="9"/>
      <c r="BY2450" s="3"/>
      <c r="BZ2450" s="9"/>
      <c r="CA2450" s="9"/>
      <c r="CB2450" s="9"/>
      <c r="CC2450" s="9"/>
      <c r="CD2450" s="9"/>
      <c r="CE2450" s="9"/>
      <c r="CF2450" s="7"/>
      <c r="CH2450" s="15"/>
      <c r="CI2450" s="9"/>
      <c r="CJ2450" s="9"/>
      <c r="CK2450" s="9"/>
      <c r="CL2450" s="9"/>
      <c r="CM2450" s="3"/>
      <c r="CN2450" s="9"/>
      <c r="CO2450" s="9"/>
      <c r="CP2450" s="9"/>
      <c r="CQ2450" s="9"/>
      <c r="CR2450" s="9"/>
      <c r="CS2450" s="9"/>
      <c r="CT2450" s="7"/>
    </row>
    <row r="2451" spans="44:98" ht="15" customHeight="1">
      <c r="AR2451" s="15"/>
      <c r="AS2451" s="9"/>
      <c r="AT2451" s="9"/>
      <c r="AU2451" s="9"/>
      <c r="AV2451" s="9"/>
      <c r="AW2451" s="3"/>
      <c r="AX2451" s="9"/>
      <c r="AY2451" s="9"/>
      <c r="AZ2451" s="62"/>
      <c r="BA2451" s="9"/>
      <c r="BB2451" s="9"/>
      <c r="BC2451" s="9"/>
      <c r="BD2451" s="7"/>
      <c r="BF2451" s="15"/>
      <c r="BG2451" s="9"/>
      <c r="BH2451" s="9"/>
      <c r="BI2451" s="73"/>
      <c r="BJ2451" s="9"/>
      <c r="BK2451" s="3"/>
      <c r="BL2451" s="9"/>
      <c r="BM2451" s="9"/>
      <c r="BN2451" s="9"/>
      <c r="BO2451" s="9"/>
      <c r="BP2451" s="9"/>
      <c r="BQ2451" s="7"/>
      <c r="BS2451" s="1"/>
      <c r="BT2451" s="15"/>
      <c r="BU2451" s="9"/>
      <c r="BV2451" s="9"/>
      <c r="BW2451" s="9"/>
      <c r="BX2451" s="9"/>
      <c r="BY2451" s="3"/>
      <c r="BZ2451" s="9"/>
      <c r="CA2451" s="9"/>
      <c r="CB2451" s="9"/>
      <c r="CC2451" s="9"/>
      <c r="CD2451" s="9"/>
      <c r="CE2451" s="9"/>
      <c r="CF2451" s="7"/>
      <c r="CH2451" s="15"/>
      <c r="CI2451" s="9"/>
      <c r="CJ2451" s="9"/>
      <c r="CK2451" s="9"/>
      <c r="CL2451" s="9"/>
      <c r="CM2451" s="3"/>
      <c r="CN2451" s="9"/>
      <c r="CO2451" s="9"/>
      <c r="CP2451" s="9"/>
      <c r="CQ2451" s="9"/>
      <c r="CR2451" s="9"/>
      <c r="CS2451" s="9"/>
      <c r="CT2451" s="7"/>
    </row>
    <row r="2452" spans="44:98" ht="15" customHeight="1">
      <c r="AR2452" s="15"/>
      <c r="AS2452" s="9"/>
      <c r="AT2452" s="9"/>
      <c r="AU2452" s="9"/>
      <c r="AV2452" s="9"/>
      <c r="AW2452" s="3"/>
      <c r="AX2452" s="9"/>
      <c r="AY2452" s="9"/>
      <c r="AZ2452" s="62"/>
      <c r="BA2452" s="9"/>
      <c r="BB2452" s="9"/>
      <c r="BC2452" s="9"/>
      <c r="BD2452" s="7"/>
      <c r="BF2452" s="15"/>
      <c r="BG2452" s="9"/>
      <c r="BH2452" s="9"/>
      <c r="BI2452" s="73"/>
      <c r="BJ2452" s="9"/>
      <c r="BK2452" s="3"/>
      <c r="BL2452" s="9"/>
      <c r="BM2452" s="9"/>
      <c r="BN2452" s="9"/>
      <c r="BO2452" s="9"/>
      <c r="BP2452" s="9"/>
      <c r="BQ2452" s="7"/>
      <c r="BS2452" s="1"/>
      <c r="BT2452" s="15"/>
      <c r="BU2452" s="9"/>
      <c r="BV2452" s="9"/>
      <c r="BW2452" s="9"/>
      <c r="BX2452" s="9"/>
      <c r="BY2452" s="3"/>
      <c r="BZ2452" s="9"/>
      <c r="CA2452" s="9"/>
      <c r="CB2452" s="9"/>
      <c r="CC2452" s="9"/>
      <c r="CD2452" s="9"/>
      <c r="CE2452" s="9"/>
      <c r="CF2452" s="7"/>
      <c r="CH2452" s="15"/>
      <c r="CI2452" s="9"/>
      <c r="CJ2452" s="9"/>
      <c r="CK2452" s="9"/>
      <c r="CL2452" s="9"/>
      <c r="CM2452" s="3"/>
      <c r="CN2452" s="9"/>
      <c r="CO2452" s="9"/>
      <c r="CP2452" s="9"/>
      <c r="CQ2452" s="9"/>
      <c r="CR2452" s="9"/>
      <c r="CS2452" s="9"/>
      <c r="CT2452" s="7"/>
    </row>
    <row r="2453" spans="44:98" ht="15" customHeight="1">
      <c r="AR2453" s="15"/>
      <c r="AS2453" s="9"/>
      <c r="AT2453" s="9"/>
      <c r="AU2453" s="9"/>
      <c r="AV2453" s="9"/>
      <c r="AW2453" s="9"/>
      <c r="AX2453" s="9"/>
      <c r="AY2453" s="9"/>
      <c r="AZ2453" s="62"/>
      <c r="BA2453" s="9"/>
      <c r="BB2453" s="9"/>
      <c r="BC2453" s="9"/>
      <c r="BD2453" s="7"/>
      <c r="BF2453" s="15"/>
      <c r="BG2453" s="9"/>
      <c r="BH2453" s="9"/>
      <c r="BI2453" s="73"/>
      <c r="BJ2453" s="9"/>
      <c r="BK2453" s="9"/>
      <c r="BL2453" s="9"/>
      <c r="BM2453" s="9"/>
      <c r="BN2453" s="9"/>
      <c r="BO2453" s="9"/>
      <c r="BP2453" s="9"/>
      <c r="BQ2453" s="7"/>
      <c r="BS2453" s="1"/>
      <c r="BT2453" s="15"/>
      <c r="BU2453" s="9"/>
      <c r="BV2453" s="9"/>
      <c r="BW2453" s="9"/>
      <c r="BX2453" s="9"/>
      <c r="BY2453" s="9"/>
      <c r="BZ2453" s="9"/>
      <c r="CA2453" s="9"/>
      <c r="CB2453" s="9"/>
      <c r="CC2453" s="9"/>
      <c r="CD2453" s="9"/>
      <c r="CE2453" s="9"/>
      <c r="CF2453" s="7"/>
      <c r="CH2453" s="15"/>
      <c r="CI2453" s="9"/>
      <c r="CJ2453" s="9"/>
      <c r="CK2453" s="9"/>
      <c r="CL2453" s="9"/>
      <c r="CM2453" s="9"/>
      <c r="CN2453" s="9"/>
      <c r="CO2453" s="9"/>
      <c r="CP2453" s="9"/>
      <c r="CQ2453" s="9"/>
      <c r="CR2453" s="9"/>
      <c r="CS2453" s="9"/>
      <c r="CT2453" s="7"/>
    </row>
    <row r="2454" spans="44:98" ht="15.75" customHeight="1">
      <c r="BS2454" s="1"/>
    </row>
    <row r="2455" spans="44:98" ht="15.75" customHeight="1">
      <c r="BS2455" s="1"/>
    </row>
    <row r="2456" spans="44:98" ht="15.75" customHeight="1">
      <c r="BS2456" s="1"/>
    </row>
    <row r="2457" spans="44:98" ht="15.75" customHeight="1">
      <c r="BS2457" s="1"/>
    </row>
    <row r="2458" spans="44:98" ht="15.75" customHeight="1">
      <c r="BS2458" s="1"/>
    </row>
    <row r="2459" spans="44:98" ht="15.75" customHeight="1">
      <c r="BS2459" s="1"/>
    </row>
    <row r="2460" spans="44:98" ht="15" customHeight="1">
      <c r="AR2460" s="319" t="s">
        <v>591</v>
      </c>
      <c r="AS2460" s="310"/>
      <c r="AT2460" s="310"/>
      <c r="AU2460" s="320" t="s">
        <v>596</v>
      </c>
      <c r="AV2460" s="310"/>
      <c r="AW2460" s="310"/>
      <c r="AX2460" s="250"/>
      <c r="AY2460" s="250"/>
      <c r="AZ2460" s="33"/>
      <c r="BA2460" s="250"/>
      <c r="BB2460" s="250"/>
      <c r="BC2460" s="250"/>
      <c r="BD2460" s="47"/>
      <c r="BF2460" s="319" t="s">
        <v>591</v>
      </c>
      <c r="BG2460" s="310"/>
      <c r="BH2460" s="310"/>
      <c r="BI2460" s="264" t="s">
        <v>596</v>
      </c>
      <c r="BJ2460" s="263"/>
      <c r="BK2460" s="263"/>
      <c r="BL2460" s="250"/>
      <c r="BM2460" s="250"/>
      <c r="BN2460" s="250"/>
      <c r="BO2460" s="250"/>
      <c r="BP2460" s="250"/>
      <c r="BQ2460" s="47"/>
      <c r="BS2460" s="1"/>
      <c r="BT2460" s="319" t="s">
        <v>591</v>
      </c>
      <c r="BU2460" s="310"/>
      <c r="BV2460" s="310"/>
      <c r="BW2460" s="320" t="s">
        <v>596</v>
      </c>
      <c r="BX2460" s="310"/>
      <c r="BY2460" s="310"/>
      <c r="BZ2460" s="250"/>
      <c r="CA2460" s="250"/>
      <c r="CB2460" s="250"/>
      <c r="CC2460" s="250"/>
      <c r="CD2460" s="250"/>
      <c r="CE2460" s="250"/>
      <c r="CF2460" s="47"/>
      <c r="CH2460" s="319" t="s">
        <v>591</v>
      </c>
      <c r="CI2460" s="310"/>
      <c r="CJ2460" s="310"/>
      <c r="CK2460" s="320" t="s">
        <v>596</v>
      </c>
      <c r="CL2460" s="310"/>
      <c r="CM2460" s="310"/>
      <c r="CN2460" s="250"/>
      <c r="CO2460" s="250"/>
      <c r="CP2460" s="250"/>
      <c r="CQ2460" s="250"/>
      <c r="CR2460" s="250"/>
      <c r="CS2460" s="250"/>
      <c r="CT2460" s="47"/>
    </row>
    <row r="2461" spans="44:98" ht="15" customHeight="1">
      <c r="AR2461" s="2" t="s">
        <v>11</v>
      </c>
      <c r="AS2461" s="3" t="s">
        <v>12</v>
      </c>
      <c r="AT2461" s="3" t="s">
        <v>13</v>
      </c>
      <c r="AU2461" s="3" t="s">
        <v>14</v>
      </c>
      <c r="AV2461" s="3" t="s">
        <v>13</v>
      </c>
      <c r="AW2461" s="3" t="s">
        <v>15</v>
      </c>
      <c r="AX2461" s="3" t="s">
        <v>16</v>
      </c>
      <c r="AY2461" s="3" t="s">
        <v>17</v>
      </c>
      <c r="AZ2461" s="4"/>
      <c r="BA2461" s="3" t="s">
        <v>19</v>
      </c>
      <c r="BB2461" s="3" t="s">
        <v>25</v>
      </c>
      <c r="BC2461" s="3" t="s">
        <v>26</v>
      </c>
      <c r="BD2461" s="56" t="s">
        <v>21</v>
      </c>
      <c r="BF2461" s="2" t="s">
        <v>11</v>
      </c>
      <c r="BG2461" s="3" t="s">
        <v>12</v>
      </c>
      <c r="BH2461" s="3" t="s">
        <v>13</v>
      </c>
      <c r="BI2461" s="199" t="s">
        <v>14</v>
      </c>
      <c r="BJ2461" s="3" t="s">
        <v>13</v>
      </c>
      <c r="BK2461" s="3" t="s">
        <v>15</v>
      </c>
      <c r="BL2461" s="3" t="s">
        <v>16</v>
      </c>
      <c r="BM2461" s="3" t="s">
        <v>17</v>
      </c>
      <c r="BN2461" s="3" t="s">
        <v>19</v>
      </c>
      <c r="BO2461" s="3" t="s">
        <v>25</v>
      </c>
      <c r="BP2461" s="3" t="s">
        <v>26</v>
      </c>
      <c r="BQ2461" s="56" t="s">
        <v>21</v>
      </c>
      <c r="BS2461" s="1"/>
      <c r="BT2461" s="2" t="s">
        <v>11</v>
      </c>
      <c r="BU2461" s="3" t="s">
        <v>12</v>
      </c>
      <c r="BV2461" s="3" t="s">
        <v>13</v>
      </c>
      <c r="BW2461" s="3" t="s">
        <v>14</v>
      </c>
      <c r="BX2461" s="3" t="s">
        <v>13</v>
      </c>
      <c r="BY2461" s="3" t="s">
        <v>15</v>
      </c>
      <c r="BZ2461" s="3" t="s">
        <v>16</v>
      </c>
      <c r="CA2461" s="3" t="s">
        <v>17</v>
      </c>
      <c r="CB2461" s="3"/>
      <c r="CC2461" s="3" t="s">
        <v>19</v>
      </c>
      <c r="CD2461" s="3" t="s">
        <v>25</v>
      </c>
      <c r="CE2461" s="3" t="s">
        <v>26</v>
      </c>
      <c r="CF2461" s="56" t="s">
        <v>21</v>
      </c>
      <c r="CH2461" s="2" t="s">
        <v>11</v>
      </c>
      <c r="CI2461" s="3" t="s">
        <v>12</v>
      </c>
      <c r="CJ2461" s="3" t="s">
        <v>13</v>
      </c>
      <c r="CK2461" s="3" t="s">
        <v>14</v>
      </c>
      <c r="CL2461" s="3" t="s">
        <v>13</v>
      </c>
      <c r="CM2461" s="3" t="s">
        <v>15</v>
      </c>
      <c r="CN2461" s="3" t="s">
        <v>16</v>
      </c>
      <c r="CO2461" s="3" t="s">
        <v>17</v>
      </c>
      <c r="CP2461" s="3"/>
      <c r="CQ2461" s="3" t="s">
        <v>19</v>
      </c>
      <c r="CR2461" s="3" t="s">
        <v>25</v>
      </c>
      <c r="CS2461" s="3" t="s">
        <v>26</v>
      </c>
      <c r="CT2461" s="56" t="s">
        <v>21</v>
      </c>
    </row>
    <row r="2462" spans="44:98" ht="15" customHeight="1">
      <c r="AR2462" s="89">
        <v>45110</v>
      </c>
      <c r="AS2462" s="78">
        <v>6327</v>
      </c>
      <c r="AT2462" s="78">
        <v>127</v>
      </c>
      <c r="AU2462" s="78">
        <v>540</v>
      </c>
      <c r="AV2462" s="78">
        <v>12</v>
      </c>
      <c r="AW2462" s="78">
        <v>29</v>
      </c>
      <c r="AX2462" s="78">
        <v>13</v>
      </c>
      <c r="AY2462" s="78">
        <v>10</v>
      </c>
      <c r="AZ2462" s="90"/>
      <c r="BA2462" s="78">
        <v>450</v>
      </c>
      <c r="BB2462" s="78">
        <f t="shared" ref="BB2462:BB2514" si="3631">IF(BA2462="","",AX2462*BA2462)</f>
        <v>5850</v>
      </c>
      <c r="BC2462" s="92">
        <f t="shared" ref="BC2462:BC2514" si="3632">IF(BB2462="","",BB2462/(AT2462*100))</f>
        <v>0.46062992125984253</v>
      </c>
      <c r="BD2462" s="93"/>
      <c r="BF2462" s="89">
        <v>45110</v>
      </c>
      <c r="BG2462" s="78">
        <v>6327</v>
      </c>
      <c r="BH2462" s="78">
        <v>127</v>
      </c>
      <c r="BI2462" s="188">
        <v>540</v>
      </c>
      <c r="BJ2462" s="78">
        <v>12</v>
      </c>
      <c r="BK2462" s="78">
        <v>29</v>
      </c>
      <c r="BL2462" s="78">
        <v>13</v>
      </c>
      <c r="BM2462" s="78">
        <v>10</v>
      </c>
      <c r="BN2462" s="78">
        <v>450</v>
      </c>
      <c r="BO2462" s="78">
        <f t="shared" ref="BO2462:BO2514" si="3633">IF(BN2462="","",BL2462*BN2462)</f>
        <v>5850</v>
      </c>
      <c r="BP2462" s="92">
        <f t="shared" ref="BP2462:BP2514" si="3634">IF(BO2462="","",BO2462/(BH2462*100))</f>
        <v>0.46062992125984253</v>
      </c>
      <c r="BQ2462" s="93"/>
      <c r="BS2462" s="1"/>
      <c r="BT2462" s="89">
        <v>45110</v>
      </c>
      <c r="BU2462" s="78">
        <v>6327</v>
      </c>
      <c r="BV2462" s="78">
        <v>127</v>
      </c>
      <c r="BW2462" s="78">
        <v>540</v>
      </c>
      <c r="BX2462" s="78">
        <v>12</v>
      </c>
      <c r="BY2462" s="78">
        <v>29</v>
      </c>
      <c r="BZ2462" s="78">
        <v>13</v>
      </c>
      <c r="CA2462" s="78">
        <v>10</v>
      </c>
      <c r="CB2462" s="78"/>
      <c r="CC2462" s="78">
        <v>450</v>
      </c>
      <c r="CD2462" s="78">
        <f t="shared" ref="CD2462:CD2514" si="3635">IF(CC2462="","",BZ2462*CC2462)</f>
        <v>5850</v>
      </c>
      <c r="CE2462" s="92">
        <f t="shared" ref="CE2462:CE2514" si="3636">IF(CD2462="","",CD2462/(BV2462*100))</f>
        <v>0.46062992125984253</v>
      </c>
      <c r="CF2462" s="93"/>
      <c r="CH2462" s="89">
        <v>45110</v>
      </c>
      <c r="CI2462" s="78">
        <v>6327</v>
      </c>
      <c r="CJ2462" s="78">
        <v>127</v>
      </c>
      <c r="CK2462" s="78">
        <v>540</v>
      </c>
      <c r="CL2462" s="78">
        <v>12</v>
      </c>
      <c r="CM2462" s="78">
        <v>29</v>
      </c>
      <c r="CN2462" s="78">
        <v>13</v>
      </c>
      <c r="CO2462" s="78">
        <v>10</v>
      </c>
      <c r="CP2462" s="78"/>
      <c r="CQ2462" s="78">
        <v>450</v>
      </c>
      <c r="CR2462" s="78">
        <f t="shared" ref="CR2462:CR2493" si="3637">IF(CQ2462="","",CN2462*CQ2462)</f>
        <v>5850</v>
      </c>
      <c r="CS2462" s="92">
        <f t="shared" ref="CS2462:CS2493" si="3638">IF(CR2462="","",CR2462/(CJ2462*100))</f>
        <v>0.46062992125984253</v>
      </c>
      <c r="CT2462" s="93"/>
    </row>
    <row r="2463" spans="44:98" ht="15" customHeight="1">
      <c r="AR2463" s="15">
        <v>45113</v>
      </c>
      <c r="AS2463" s="9">
        <v>6444</v>
      </c>
      <c r="AT2463" s="9">
        <f t="shared" ref="AT2463:AT2509" si="3639">IF(AS2463="","",AS2463-AS2462)</f>
        <v>117</v>
      </c>
      <c r="AU2463" s="9">
        <v>548</v>
      </c>
      <c r="AV2463" s="9">
        <f t="shared" ref="AV2463:AV2509" si="3640">IF(AU2463="","",AU2463-AU2462)</f>
        <v>8</v>
      </c>
      <c r="AW2463" s="9">
        <v>31</v>
      </c>
      <c r="AX2463" s="9">
        <f t="shared" ref="AX2463:AX2509" si="3641">IF(AW2463="","",AW2462+AY2462-AW2463)</f>
        <v>8</v>
      </c>
      <c r="AY2463" s="9">
        <v>8</v>
      </c>
      <c r="AZ2463" s="62"/>
      <c r="BA2463" s="9">
        <v>450</v>
      </c>
      <c r="BB2463" s="9">
        <f t="shared" si="3631"/>
        <v>3600</v>
      </c>
      <c r="BC2463" s="10">
        <f t="shared" si="3632"/>
        <v>0.30769230769230771</v>
      </c>
      <c r="BD2463" s="7"/>
      <c r="BF2463" s="15">
        <v>45113</v>
      </c>
      <c r="BG2463" s="9">
        <v>6444</v>
      </c>
      <c r="BH2463" s="9">
        <f t="shared" ref="BH2463:BH2509" si="3642">IF(BG2463="","",BG2463-BG2462)</f>
        <v>117</v>
      </c>
      <c r="BI2463" s="73">
        <v>548</v>
      </c>
      <c r="BJ2463" s="9">
        <f t="shared" ref="BJ2463:BJ2509" si="3643">IF(BI2463="","",BI2463-BI2462)</f>
        <v>8</v>
      </c>
      <c r="BK2463" s="9">
        <v>31</v>
      </c>
      <c r="BL2463" s="9">
        <f t="shared" ref="BL2463:BL2509" si="3644">IF(BK2463="","",BK2462+BM2462-BK2463)</f>
        <v>8</v>
      </c>
      <c r="BM2463" s="9">
        <v>8</v>
      </c>
      <c r="BN2463" s="9">
        <v>450</v>
      </c>
      <c r="BO2463" s="9">
        <f t="shared" si="3633"/>
        <v>3600</v>
      </c>
      <c r="BP2463" s="10">
        <f t="shared" si="3634"/>
        <v>0.30769230769230771</v>
      </c>
      <c r="BQ2463" s="7"/>
      <c r="BS2463" s="1"/>
      <c r="BT2463" s="15">
        <v>45113</v>
      </c>
      <c r="BU2463" s="9">
        <v>6444</v>
      </c>
      <c r="BV2463" s="9">
        <f t="shared" ref="BV2463:BV2509" si="3645">IF(BU2463="","",BU2463-BU2462)</f>
        <v>117</v>
      </c>
      <c r="BW2463" s="9">
        <v>548</v>
      </c>
      <c r="BX2463" s="9">
        <f t="shared" ref="BX2463:BX2509" si="3646">IF(BW2463="","",BW2463-BW2462)</f>
        <v>8</v>
      </c>
      <c r="BY2463" s="9">
        <v>31</v>
      </c>
      <c r="BZ2463" s="9">
        <f t="shared" ref="BZ2463:BZ2509" si="3647">IF(BY2463="","",BY2462+CA2462-BY2463)</f>
        <v>8</v>
      </c>
      <c r="CA2463" s="9">
        <v>8</v>
      </c>
      <c r="CB2463" s="9"/>
      <c r="CC2463" s="9">
        <v>450</v>
      </c>
      <c r="CD2463" s="9">
        <f t="shared" si="3635"/>
        <v>3600</v>
      </c>
      <c r="CE2463" s="10">
        <f t="shared" si="3636"/>
        <v>0.30769230769230771</v>
      </c>
      <c r="CF2463" s="7"/>
      <c r="CH2463" s="15">
        <v>45113</v>
      </c>
      <c r="CI2463" s="9">
        <v>6444</v>
      </c>
      <c r="CJ2463" s="9">
        <f t="shared" ref="CJ2463:CJ2509" si="3648">IF(CI2463="","",CI2463-CI2462)</f>
        <v>117</v>
      </c>
      <c r="CK2463" s="9">
        <v>548</v>
      </c>
      <c r="CL2463" s="9">
        <f t="shared" ref="CL2463:CL2509" si="3649">IF(CK2463="","",CK2463-CK2462)</f>
        <v>8</v>
      </c>
      <c r="CM2463" s="9">
        <v>31</v>
      </c>
      <c r="CN2463" s="9">
        <f t="shared" ref="CN2463:CN2509" si="3650">IF(CM2463="","",CM2462+CO2462-CM2463)</f>
        <v>8</v>
      </c>
      <c r="CO2463" s="9">
        <v>8</v>
      </c>
      <c r="CP2463" s="9"/>
      <c r="CQ2463" s="9">
        <v>450</v>
      </c>
      <c r="CR2463" s="9">
        <f t="shared" si="3637"/>
        <v>3600</v>
      </c>
      <c r="CS2463" s="10">
        <f t="shared" si="3638"/>
        <v>0.30769230769230771</v>
      </c>
      <c r="CT2463" s="7"/>
    </row>
    <row r="2464" spans="44:98" ht="15" customHeight="1">
      <c r="AR2464" s="15">
        <v>45118</v>
      </c>
      <c r="AS2464" s="9">
        <v>6615</v>
      </c>
      <c r="AT2464" s="9">
        <f t="shared" si="3639"/>
        <v>171</v>
      </c>
      <c r="AU2464" s="9">
        <v>557</v>
      </c>
      <c r="AV2464" s="9">
        <f t="shared" si="3640"/>
        <v>9</v>
      </c>
      <c r="AW2464" s="9">
        <v>30</v>
      </c>
      <c r="AX2464" s="9">
        <f t="shared" si="3641"/>
        <v>9</v>
      </c>
      <c r="AY2464" s="9">
        <v>13</v>
      </c>
      <c r="AZ2464" s="62"/>
      <c r="BA2464" s="9">
        <v>450</v>
      </c>
      <c r="BB2464" s="9">
        <f t="shared" si="3631"/>
        <v>4050</v>
      </c>
      <c r="BC2464" s="10">
        <f t="shared" si="3632"/>
        <v>0.23684210526315788</v>
      </c>
      <c r="BD2464" s="7"/>
      <c r="BF2464" s="15">
        <v>45118</v>
      </c>
      <c r="BG2464" s="9">
        <v>6615</v>
      </c>
      <c r="BH2464" s="9">
        <f t="shared" si="3642"/>
        <v>171</v>
      </c>
      <c r="BI2464" s="73">
        <v>557</v>
      </c>
      <c r="BJ2464" s="9">
        <f t="shared" si="3643"/>
        <v>9</v>
      </c>
      <c r="BK2464" s="9">
        <v>30</v>
      </c>
      <c r="BL2464" s="9">
        <f t="shared" si="3644"/>
        <v>9</v>
      </c>
      <c r="BM2464" s="9">
        <v>13</v>
      </c>
      <c r="BN2464" s="9">
        <v>450</v>
      </c>
      <c r="BO2464" s="9">
        <f t="shared" si="3633"/>
        <v>4050</v>
      </c>
      <c r="BP2464" s="10">
        <f t="shared" si="3634"/>
        <v>0.23684210526315788</v>
      </c>
      <c r="BQ2464" s="7"/>
      <c r="BS2464" s="1"/>
      <c r="BT2464" s="15">
        <v>45118</v>
      </c>
      <c r="BU2464" s="9">
        <v>6615</v>
      </c>
      <c r="BV2464" s="9">
        <f t="shared" si="3645"/>
        <v>171</v>
      </c>
      <c r="BW2464" s="9">
        <v>557</v>
      </c>
      <c r="BX2464" s="9">
        <f t="shared" si="3646"/>
        <v>9</v>
      </c>
      <c r="BY2464" s="9">
        <v>30</v>
      </c>
      <c r="BZ2464" s="9">
        <f t="shared" si="3647"/>
        <v>9</v>
      </c>
      <c r="CA2464" s="9">
        <v>13</v>
      </c>
      <c r="CB2464" s="9"/>
      <c r="CC2464" s="9">
        <v>450</v>
      </c>
      <c r="CD2464" s="9">
        <f t="shared" si="3635"/>
        <v>4050</v>
      </c>
      <c r="CE2464" s="10">
        <f t="shared" si="3636"/>
        <v>0.23684210526315788</v>
      </c>
      <c r="CF2464" s="7"/>
      <c r="CH2464" s="15">
        <v>45118</v>
      </c>
      <c r="CI2464" s="9">
        <v>6615</v>
      </c>
      <c r="CJ2464" s="9">
        <f t="shared" si="3648"/>
        <v>171</v>
      </c>
      <c r="CK2464" s="9">
        <v>557</v>
      </c>
      <c r="CL2464" s="9">
        <f t="shared" si="3649"/>
        <v>9</v>
      </c>
      <c r="CM2464" s="9">
        <v>30</v>
      </c>
      <c r="CN2464" s="9">
        <f t="shared" si="3650"/>
        <v>9</v>
      </c>
      <c r="CO2464" s="9">
        <v>13</v>
      </c>
      <c r="CP2464" s="9"/>
      <c r="CQ2464" s="9">
        <v>450</v>
      </c>
      <c r="CR2464" s="9">
        <f t="shared" si="3637"/>
        <v>4050</v>
      </c>
      <c r="CS2464" s="10">
        <f t="shared" si="3638"/>
        <v>0.23684210526315788</v>
      </c>
      <c r="CT2464" s="7"/>
    </row>
    <row r="2465" spans="44:98" ht="15" customHeight="1">
      <c r="AR2465" s="15">
        <v>45123</v>
      </c>
      <c r="AS2465" s="9">
        <v>6668</v>
      </c>
      <c r="AT2465" s="9">
        <f t="shared" si="3639"/>
        <v>53</v>
      </c>
      <c r="AU2465" s="9">
        <v>559</v>
      </c>
      <c r="AV2465" s="9">
        <f t="shared" si="3640"/>
        <v>2</v>
      </c>
      <c r="AW2465" s="9">
        <v>41</v>
      </c>
      <c r="AX2465" s="9">
        <f t="shared" si="3641"/>
        <v>2</v>
      </c>
      <c r="AY2465" s="9">
        <v>7</v>
      </c>
      <c r="AZ2465" s="62"/>
      <c r="BA2465" s="9">
        <v>450</v>
      </c>
      <c r="BB2465" s="9">
        <f t="shared" si="3631"/>
        <v>900</v>
      </c>
      <c r="BC2465" s="10">
        <f t="shared" si="3632"/>
        <v>0.16981132075471697</v>
      </c>
      <c r="BD2465" s="7"/>
      <c r="BF2465" s="15">
        <v>45123</v>
      </c>
      <c r="BG2465" s="9">
        <v>6668</v>
      </c>
      <c r="BH2465" s="9">
        <f t="shared" si="3642"/>
        <v>53</v>
      </c>
      <c r="BI2465" s="73">
        <v>559</v>
      </c>
      <c r="BJ2465" s="9">
        <f t="shared" si="3643"/>
        <v>2</v>
      </c>
      <c r="BK2465" s="9">
        <v>41</v>
      </c>
      <c r="BL2465" s="9">
        <f t="shared" si="3644"/>
        <v>2</v>
      </c>
      <c r="BM2465" s="9">
        <v>7</v>
      </c>
      <c r="BN2465" s="9">
        <v>450</v>
      </c>
      <c r="BO2465" s="9">
        <f t="shared" si="3633"/>
        <v>900</v>
      </c>
      <c r="BP2465" s="10">
        <f t="shared" si="3634"/>
        <v>0.16981132075471697</v>
      </c>
      <c r="BQ2465" s="7"/>
      <c r="BS2465" s="1"/>
      <c r="BT2465" s="15">
        <v>45123</v>
      </c>
      <c r="BU2465" s="9">
        <v>6668</v>
      </c>
      <c r="BV2465" s="9">
        <f t="shared" si="3645"/>
        <v>53</v>
      </c>
      <c r="BW2465" s="9">
        <v>559</v>
      </c>
      <c r="BX2465" s="9">
        <f t="shared" si="3646"/>
        <v>2</v>
      </c>
      <c r="BY2465" s="9">
        <v>41</v>
      </c>
      <c r="BZ2465" s="9">
        <f t="shared" si="3647"/>
        <v>2</v>
      </c>
      <c r="CA2465" s="9">
        <v>7</v>
      </c>
      <c r="CB2465" s="9"/>
      <c r="CC2465" s="9">
        <v>450</v>
      </c>
      <c r="CD2465" s="9">
        <f t="shared" si="3635"/>
        <v>900</v>
      </c>
      <c r="CE2465" s="10">
        <f t="shared" si="3636"/>
        <v>0.16981132075471697</v>
      </c>
      <c r="CF2465" s="7"/>
      <c r="CH2465" s="15">
        <v>45123</v>
      </c>
      <c r="CI2465" s="9">
        <v>6668</v>
      </c>
      <c r="CJ2465" s="9">
        <f t="shared" si="3648"/>
        <v>53</v>
      </c>
      <c r="CK2465" s="9">
        <v>559</v>
      </c>
      <c r="CL2465" s="9">
        <f t="shared" si="3649"/>
        <v>2</v>
      </c>
      <c r="CM2465" s="9">
        <v>41</v>
      </c>
      <c r="CN2465" s="9">
        <f t="shared" si="3650"/>
        <v>2</v>
      </c>
      <c r="CO2465" s="9">
        <v>7</v>
      </c>
      <c r="CP2465" s="9"/>
      <c r="CQ2465" s="9">
        <v>450</v>
      </c>
      <c r="CR2465" s="9">
        <f t="shared" si="3637"/>
        <v>900</v>
      </c>
      <c r="CS2465" s="10">
        <f t="shared" si="3638"/>
        <v>0.16981132075471697</v>
      </c>
      <c r="CT2465" s="7"/>
    </row>
    <row r="2466" spans="44:98" ht="15" customHeight="1">
      <c r="AR2466" s="89">
        <v>45128</v>
      </c>
      <c r="AS2466" s="78">
        <v>6772</v>
      </c>
      <c r="AT2466" s="9">
        <f t="shared" si="3639"/>
        <v>104</v>
      </c>
      <c r="AU2466" s="78">
        <v>564</v>
      </c>
      <c r="AV2466" s="9">
        <f t="shared" si="3640"/>
        <v>5</v>
      </c>
      <c r="AW2466" s="78">
        <v>42</v>
      </c>
      <c r="AX2466" s="9">
        <f t="shared" si="3641"/>
        <v>6</v>
      </c>
      <c r="AY2466" s="78">
        <v>8</v>
      </c>
      <c r="AZ2466" s="90"/>
      <c r="BA2466" s="78">
        <v>450</v>
      </c>
      <c r="BB2466" s="78">
        <f t="shared" si="3631"/>
        <v>2700</v>
      </c>
      <c r="BC2466" s="92">
        <f t="shared" si="3632"/>
        <v>0.25961538461538464</v>
      </c>
      <c r="BD2466" s="7"/>
      <c r="BF2466" s="89">
        <v>45128</v>
      </c>
      <c r="BG2466" s="78">
        <v>6772</v>
      </c>
      <c r="BH2466" s="9">
        <f t="shared" si="3642"/>
        <v>104</v>
      </c>
      <c r="BI2466" s="188">
        <v>564</v>
      </c>
      <c r="BJ2466" s="9">
        <f t="shared" si="3643"/>
        <v>5</v>
      </c>
      <c r="BK2466" s="78">
        <v>42</v>
      </c>
      <c r="BL2466" s="9">
        <f t="shared" si="3644"/>
        <v>6</v>
      </c>
      <c r="BM2466" s="78">
        <v>8</v>
      </c>
      <c r="BN2466" s="78">
        <v>450</v>
      </c>
      <c r="BO2466" s="78">
        <f t="shared" si="3633"/>
        <v>2700</v>
      </c>
      <c r="BP2466" s="92">
        <f t="shared" si="3634"/>
        <v>0.25961538461538464</v>
      </c>
      <c r="BQ2466" s="7"/>
      <c r="BS2466" s="1"/>
      <c r="BT2466" s="89">
        <v>45128</v>
      </c>
      <c r="BU2466" s="78">
        <v>6772</v>
      </c>
      <c r="BV2466" s="9">
        <f t="shared" si="3645"/>
        <v>104</v>
      </c>
      <c r="BW2466" s="78">
        <v>564</v>
      </c>
      <c r="BX2466" s="9">
        <f t="shared" si="3646"/>
        <v>5</v>
      </c>
      <c r="BY2466" s="78">
        <v>42</v>
      </c>
      <c r="BZ2466" s="9">
        <f t="shared" si="3647"/>
        <v>6</v>
      </c>
      <c r="CA2466" s="78">
        <v>8</v>
      </c>
      <c r="CB2466" s="78"/>
      <c r="CC2466" s="78">
        <v>450</v>
      </c>
      <c r="CD2466" s="78">
        <f t="shared" si="3635"/>
        <v>2700</v>
      </c>
      <c r="CE2466" s="92">
        <f t="shared" si="3636"/>
        <v>0.25961538461538464</v>
      </c>
      <c r="CF2466" s="7"/>
      <c r="CH2466" s="89">
        <v>45128</v>
      </c>
      <c r="CI2466" s="78">
        <v>6772</v>
      </c>
      <c r="CJ2466" s="9">
        <f t="shared" si="3648"/>
        <v>104</v>
      </c>
      <c r="CK2466" s="78">
        <v>564</v>
      </c>
      <c r="CL2466" s="9">
        <f t="shared" si="3649"/>
        <v>5</v>
      </c>
      <c r="CM2466" s="78">
        <v>42</v>
      </c>
      <c r="CN2466" s="9">
        <f t="shared" si="3650"/>
        <v>6</v>
      </c>
      <c r="CO2466" s="78">
        <v>8</v>
      </c>
      <c r="CP2466" s="78"/>
      <c r="CQ2466" s="78">
        <v>450</v>
      </c>
      <c r="CR2466" s="78">
        <f t="shared" si="3637"/>
        <v>2700</v>
      </c>
      <c r="CS2466" s="92">
        <f t="shared" si="3638"/>
        <v>0.25961538461538464</v>
      </c>
      <c r="CT2466" s="7"/>
    </row>
    <row r="2467" spans="44:98" ht="15" customHeight="1">
      <c r="AR2467" s="15">
        <v>45130</v>
      </c>
      <c r="AS2467" s="9">
        <v>6842</v>
      </c>
      <c r="AT2467" s="9">
        <f t="shared" si="3639"/>
        <v>70</v>
      </c>
      <c r="AU2467" s="9">
        <v>569</v>
      </c>
      <c r="AV2467" s="9">
        <f t="shared" si="3640"/>
        <v>5</v>
      </c>
      <c r="AW2467" s="9">
        <v>45</v>
      </c>
      <c r="AX2467" s="9">
        <f t="shared" si="3641"/>
        <v>5</v>
      </c>
      <c r="AY2467" s="9">
        <v>0</v>
      </c>
      <c r="AZ2467" s="62"/>
      <c r="BA2467" s="9">
        <v>450</v>
      </c>
      <c r="BB2467" s="9">
        <f t="shared" si="3631"/>
        <v>2250</v>
      </c>
      <c r="BC2467" s="10">
        <f t="shared" si="3632"/>
        <v>0.32142857142857145</v>
      </c>
      <c r="BD2467" s="7" t="s">
        <v>603</v>
      </c>
      <c r="BF2467" s="15">
        <v>45130</v>
      </c>
      <c r="BG2467" s="9">
        <v>6842</v>
      </c>
      <c r="BH2467" s="9">
        <f t="shared" si="3642"/>
        <v>70</v>
      </c>
      <c r="BI2467" s="73">
        <v>569</v>
      </c>
      <c r="BJ2467" s="9">
        <f t="shared" si="3643"/>
        <v>5</v>
      </c>
      <c r="BK2467" s="9">
        <v>45</v>
      </c>
      <c r="BL2467" s="9">
        <f t="shared" si="3644"/>
        <v>5</v>
      </c>
      <c r="BM2467" s="9">
        <v>0</v>
      </c>
      <c r="BN2467" s="9">
        <v>450</v>
      </c>
      <c r="BO2467" s="9">
        <f t="shared" si="3633"/>
        <v>2250</v>
      </c>
      <c r="BP2467" s="10">
        <f t="shared" si="3634"/>
        <v>0.32142857142857145</v>
      </c>
      <c r="BQ2467" s="7" t="s">
        <v>603</v>
      </c>
      <c r="BS2467" s="1"/>
      <c r="BT2467" s="15">
        <v>45130</v>
      </c>
      <c r="BU2467" s="9">
        <v>6842</v>
      </c>
      <c r="BV2467" s="9">
        <f t="shared" si="3645"/>
        <v>70</v>
      </c>
      <c r="BW2467" s="9">
        <v>569</v>
      </c>
      <c r="BX2467" s="9">
        <f t="shared" si="3646"/>
        <v>5</v>
      </c>
      <c r="BY2467" s="9">
        <v>45</v>
      </c>
      <c r="BZ2467" s="9">
        <f t="shared" si="3647"/>
        <v>5</v>
      </c>
      <c r="CA2467" s="9">
        <v>0</v>
      </c>
      <c r="CB2467" s="9"/>
      <c r="CC2467" s="9">
        <v>450</v>
      </c>
      <c r="CD2467" s="9">
        <f t="shared" si="3635"/>
        <v>2250</v>
      </c>
      <c r="CE2467" s="10">
        <f t="shared" si="3636"/>
        <v>0.32142857142857145</v>
      </c>
      <c r="CF2467" s="7" t="s">
        <v>603</v>
      </c>
      <c r="CH2467" s="15">
        <v>45130</v>
      </c>
      <c r="CI2467" s="9">
        <v>6842</v>
      </c>
      <c r="CJ2467" s="9">
        <f t="shared" si="3648"/>
        <v>70</v>
      </c>
      <c r="CK2467" s="9">
        <v>569</v>
      </c>
      <c r="CL2467" s="9">
        <f t="shared" si="3649"/>
        <v>5</v>
      </c>
      <c r="CM2467" s="9">
        <v>45</v>
      </c>
      <c r="CN2467" s="9">
        <f t="shared" si="3650"/>
        <v>5</v>
      </c>
      <c r="CO2467" s="9">
        <v>0</v>
      </c>
      <c r="CP2467" s="9"/>
      <c r="CQ2467" s="9">
        <v>450</v>
      </c>
      <c r="CR2467" s="9">
        <f t="shared" si="3637"/>
        <v>2250</v>
      </c>
      <c r="CS2467" s="10">
        <f t="shared" si="3638"/>
        <v>0.32142857142857145</v>
      </c>
      <c r="CT2467" s="7" t="s">
        <v>603</v>
      </c>
    </row>
    <row r="2468" spans="44:98" ht="15" customHeight="1">
      <c r="AR2468" s="15">
        <v>45133</v>
      </c>
      <c r="AS2468" s="9">
        <v>6913</v>
      </c>
      <c r="AT2468" s="9">
        <f t="shared" si="3639"/>
        <v>71</v>
      </c>
      <c r="AU2468" s="9">
        <v>573</v>
      </c>
      <c r="AV2468" s="9">
        <f t="shared" si="3640"/>
        <v>4</v>
      </c>
      <c r="AW2468" s="9">
        <v>41</v>
      </c>
      <c r="AX2468" s="9">
        <f t="shared" si="3641"/>
        <v>4</v>
      </c>
      <c r="AY2468" s="9">
        <v>3</v>
      </c>
      <c r="AZ2468" s="62"/>
      <c r="BA2468" s="9">
        <v>450</v>
      </c>
      <c r="BB2468" s="9">
        <f t="shared" si="3631"/>
        <v>1800</v>
      </c>
      <c r="BC2468" s="10">
        <f t="shared" si="3632"/>
        <v>0.25352112676056338</v>
      </c>
      <c r="BD2468" s="7"/>
      <c r="BF2468" s="15">
        <v>45133</v>
      </c>
      <c r="BG2468" s="9">
        <v>6913</v>
      </c>
      <c r="BH2468" s="9">
        <f t="shared" si="3642"/>
        <v>71</v>
      </c>
      <c r="BI2468" s="73">
        <v>573</v>
      </c>
      <c r="BJ2468" s="9">
        <f t="shared" si="3643"/>
        <v>4</v>
      </c>
      <c r="BK2468" s="9">
        <v>41</v>
      </c>
      <c r="BL2468" s="9">
        <f t="shared" si="3644"/>
        <v>4</v>
      </c>
      <c r="BM2468" s="9">
        <v>3</v>
      </c>
      <c r="BN2468" s="9">
        <v>450</v>
      </c>
      <c r="BO2468" s="9">
        <f t="shared" si="3633"/>
        <v>1800</v>
      </c>
      <c r="BP2468" s="10">
        <f t="shared" si="3634"/>
        <v>0.25352112676056338</v>
      </c>
      <c r="BQ2468" s="7"/>
      <c r="BS2468" s="1"/>
      <c r="BT2468" s="15">
        <v>45133</v>
      </c>
      <c r="BU2468" s="9">
        <v>6913</v>
      </c>
      <c r="BV2468" s="9">
        <f t="shared" si="3645"/>
        <v>71</v>
      </c>
      <c r="BW2468" s="9">
        <v>573</v>
      </c>
      <c r="BX2468" s="9">
        <f t="shared" si="3646"/>
        <v>4</v>
      </c>
      <c r="BY2468" s="9">
        <v>41</v>
      </c>
      <c r="BZ2468" s="9">
        <f t="shared" si="3647"/>
        <v>4</v>
      </c>
      <c r="CA2468" s="9">
        <v>3</v>
      </c>
      <c r="CB2468" s="9"/>
      <c r="CC2468" s="9">
        <v>450</v>
      </c>
      <c r="CD2468" s="9">
        <f t="shared" si="3635"/>
        <v>1800</v>
      </c>
      <c r="CE2468" s="10">
        <f t="shared" si="3636"/>
        <v>0.25352112676056338</v>
      </c>
      <c r="CF2468" s="7"/>
      <c r="CH2468" s="15">
        <v>45133</v>
      </c>
      <c r="CI2468" s="9">
        <v>6913</v>
      </c>
      <c r="CJ2468" s="9">
        <f t="shared" si="3648"/>
        <v>71</v>
      </c>
      <c r="CK2468" s="9">
        <v>573</v>
      </c>
      <c r="CL2468" s="9">
        <f t="shared" si="3649"/>
        <v>4</v>
      </c>
      <c r="CM2468" s="9">
        <v>41</v>
      </c>
      <c r="CN2468" s="9">
        <f t="shared" si="3650"/>
        <v>4</v>
      </c>
      <c r="CO2468" s="9">
        <v>3</v>
      </c>
      <c r="CP2468" s="9"/>
      <c r="CQ2468" s="9">
        <v>450</v>
      </c>
      <c r="CR2468" s="9">
        <f t="shared" si="3637"/>
        <v>1800</v>
      </c>
      <c r="CS2468" s="10">
        <f t="shared" si="3638"/>
        <v>0.25352112676056338</v>
      </c>
      <c r="CT2468" s="7"/>
    </row>
    <row r="2469" spans="44:98" ht="15" customHeight="1">
      <c r="AR2469" s="15">
        <v>45135</v>
      </c>
      <c r="AS2469" s="9">
        <v>6981</v>
      </c>
      <c r="AT2469" s="9">
        <f t="shared" si="3639"/>
        <v>68</v>
      </c>
      <c r="AU2469" s="9">
        <v>576</v>
      </c>
      <c r="AV2469" s="9">
        <f t="shared" si="3640"/>
        <v>3</v>
      </c>
      <c r="AW2469" s="9">
        <v>41</v>
      </c>
      <c r="AX2469" s="9">
        <f t="shared" si="3641"/>
        <v>3</v>
      </c>
      <c r="AY2469" s="9">
        <v>9</v>
      </c>
      <c r="AZ2469" s="62"/>
      <c r="BA2469" s="9">
        <v>450</v>
      </c>
      <c r="BB2469" s="9">
        <f t="shared" si="3631"/>
        <v>1350</v>
      </c>
      <c r="BC2469" s="10">
        <f t="shared" si="3632"/>
        <v>0.19852941176470587</v>
      </c>
      <c r="BD2469" s="7" t="s">
        <v>604</v>
      </c>
      <c r="BF2469" s="15">
        <v>45135</v>
      </c>
      <c r="BG2469" s="9">
        <v>6981</v>
      </c>
      <c r="BH2469" s="9">
        <f t="shared" si="3642"/>
        <v>68</v>
      </c>
      <c r="BI2469" s="73">
        <v>576</v>
      </c>
      <c r="BJ2469" s="9">
        <f t="shared" si="3643"/>
        <v>3</v>
      </c>
      <c r="BK2469" s="9">
        <v>41</v>
      </c>
      <c r="BL2469" s="9">
        <f t="shared" si="3644"/>
        <v>3</v>
      </c>
      <c r="BM2469" s="9">
        <v>9</v>
      </c>
      <c r="BN2469" s="9">
        <v>450</v>
      </c>
      <c r="BO2469" s="9">
        <f t="shared" si="3633"/>
        <v>1350</v>
      </c>
      <c r="BP2469" s="10">
        <f t="shared" si="3634"/>
        <v>0.19852941176470587</v>
      </c>
      <c r="BQ2469" s="7" t="s">
        <v>604</v>
      </c>
      <c r="BS2469" s="1"/>
      <c r="BT2469" s="15">
        <v>45135</v>
      </c>
      <c r="BU2469" s="9">
        <v>6981</v>
      </c>
      <c r="BV2469" s="9">
        <f t="shared" si="3645"/>
        <v>68</v>
      </c>
      <c r="BW2469" s="9">
        <v>576</v>
      </c>
      <c r="BX2469" s="9">
        <f t="shared" si="3646"/>
        <v>3</v>
      </c>
      <c r="BY2469" s="9">
        <v>41</v>
      </c>
      <c r="BZ2469" s="9">
        <f t="shared" si="3647"/>
        <v>3</v>
      </c>
      <c r="CA2469" s="9">
        <v>9</v>
      </c>
      <c r="CB2469" s="9"/>
      <c r="CC2469" s="9">
        <v>450</v>
      </c>
      <c r="CD2469" s="9">
        <f t="shared" si="3635"/>
        <v>1350</v>
      </c>
      <c r="CE2469" s="10">
        <f t="shared" si="3636"/>
        <v>0.19852941176470587</v>
      </c>
      <c r="CF2469" s="7" t="s">
        <v>604</v>
      </c>
      <c r="CH2469" s="15">
        <v>45135</v>
      </c>
      <c r="CI2469" s="9">
        <v>6981</v>
      </c>
      <c r="CJ2469" s="9">
        <f t="shared" si="3648"/>
        <v>68</v>
      </c>
      <c r="CK2469" s="9">
        <v>576</v>
      </c>
      <c r="CL2469" s="9">
        <f t="shared" si="3649"/>
        <v>3</v>
      </c>
      <c r="CM2469" s="9">
        <v>41</v>
      </c>
      <c r="CN2469" s="9">
        <f t="shared" si="3650"/>
        <v>3</v>
      </c>
      <c r="CO2469" s="9">
        <v>9</v>
      </c>
      <c r="CP2469" s="9"/>
      <c r="CQ2469" s="9">
        <v>450</v>
      </c>
      <c r="CR2469" s="9">
        <f t="shared" si="3637"/>
        <v>1350</v>
      </c>
      <c r="CS2469" s="10">
        <f t="shared" si="3638"/>
        <v>0.19852941176470587</v>
      </c>
      <c r="CT2469" s="7" t="s">
        <v>604</v>
      </c>
    </row>
    <row r="2470" spans="44:98" ht="15" customHeight="1">
      <c r="AR2470" s="15">
        <v>45138</v>
      </c>
      <c r="AS2470" s="9">
        <v>7049</v>
      </c>
      <c r="AT2470" s="9">
        <f t="shared" si="3639"/>
        <v>68</v>
      </c>
      <c r="AU2470" s="9">
        <v>580</v>
      </c>
      <c r="AV2470" s="9">
        <f t="shared" si="3640"/>
        <v>4</v>
      </c>
      <c r="AW2470" s="9">
        <v>46</v>
      </c>
      <c r="AX2470" s="9">
        <f t="shared" si="3641"/>
        <v>4</v>
      </c>
      <c r="AY2470" s="9">
        <v>0</v>
      </c>
      <c r="AZ2470" s="62"/>
      <c r="BA2470" s="9">
        <v>450</v>
      </c>
      <c r="BB2470" s="9">
        <f t="shared" si="3631"/>
        <v>1800</v>
      </c>
      <c r="BC2470" s="10">
        <f t="shared" si="3632"/>
        <v>0.26470588235294118</v>
      </c>
      <c r="BD2470" s="7"/>
      <c r="BF2470" s="15">
        <v>45138</v>
      </c>
      <c r="BG2470" s="9">
        <v>7049</v>
      </c>
      <c r="BH2470" s="9">
        <f t="shared" si="3642"/>
        <v>68</v>
      </c>
      <c r="BI2470" s="73">
        <v>580</v>
      </c>
      <c r="BJ2470" s="9">
        <f t="shared" si="3643"/>
        <v>4</v>
      </c>
      <c r="BK2470" s="9">
        <v>46</v>
      </c>
      <c r="BL2470" s="9">
        <f t="shared" si="3644"/>
        <v>4</v>
      </c>
      <c r="BM2470" s="9">
        <v>0</v>
      </c>
      <c r="BN2470" s="9">
        <v>450</v>
      </c>
      <c r="BO2470" s="9">
        <f t="shared" si="3633"/>
        <v>1800</v>
      </c>
      <c r="BP2470" s="10">
        <f t="shared" si="3634"/>
        <v>0.26470588235294118</v>
      </c>
      <c r="BQ2470" s="7"/>
      <c r="BS2470" s="1"/>
      <c r="BT2470" s="15">
        <v>45138</v>
      </c>
      <c r="BU2470" s="9">
        <v>7049</v>
      </c>
      <c r="BV2470" s="9">
        <f t="shared" si="3645"/>
        <v>68</v>
      </c>
      <c r="BW2470" s="9">
        <v>580</v>
      </c>
      <c r="BX2470" s="9">
        <f t="shared" si="3646"/>
        <v>4</v>
      </c>
      <c r="BY2470" s="9">
        <v>46</v>
      </c>
      <c r="BZ2470" s="9">
        <f t="shared" si="3647"/>
        <v>4</v>
      </c>
      <c r="CA2470" s="9">
        <v>0</v>
      </c>
      <c r="CB2470" s="9"/>
      <c r="CC2470" s="9">
        <v>450</v>
      </c>
      <c r="CD2470" s="9">
        <f t="shared" si="3635"/>
        <v>1800</v>
      </c>
      <c r="CE2470" s="10">
        <f t="shared" si="3636"/>
        <v>0.26470588235294118</v>
      </c>
      <c r="CF2470" s="7"/>
      <c r="CH2470" s="15">
        <v>45138</v>
      </c>
      <c r="CI2470" s="9">
        <v>7049</v>
      </c>
      <c r="CJ2470" s="9">
        <f t="shared" si="3648"/>
        <v>68</v>
      </c>
      <c r="CK2470" s="9">
        <v>580</v>
      </c>
      <c r="CL2470" s="9">
        <f t="shared" si="3649"/>
        <v>4</v>
      </c>
      <c r="CM2470" s="9">
        <v>46</v>
      </c>
      <c r="CN2470" s="9">
        <f t="shared" si="3650"/>
        <v>4</v>
      </c>
      <c r="CO2470" s="9">
        <v>0</v>
      </c>
      <c r="CP2470" s="9"/>
      <c r="CQ2470" s="9">
        <v>450</v>
      </c>
      <c r="CR2470" s="9">
        <f t="shared" si="3637"/>
        <v>1800</v>
      </c>
      <c r="CS2470" s="10">
        <f t="shared" si="3638"/>
        <v>0.26470588235294118</v>
      </c>
      <c r="CT2470" s="7"/>
    </row>
    <row r="2471" spans="44:98" ht="15" customHeight="1">
      <c r="AR2471" s="15"/>
      <c r="AS2471" s="9"/>
      <c r="AT2471" s="9" t="str">
        <f t="shared" si="3639"/>
        <v/>
      </c>
      <c r="AU2471" s="9"/>
      <c r="AV2471" s="9" t="str">
        <f t="shared" si="3640"/>
        <v/>
      </c>
      <c r="AW2471" s="9"/>
      <c r="AX2471" s="9" t="str">
        <f t="shared" si="3641"/>
        <v/>
      </c>
      <c r="AY2471" s="9"/>
      <c r="AZ2471" s="62"/>
      <c r="BA2471" s="9"/>
      <c r="BB2471" s="9" t="str">
        <f t="shared" si="3631"/>
        <v/>
      </c>
      <c r="BC2471" s="10" t="str">
        <f t="shared" si="3632"/>
        <v/>
      </c>
      <c r="BD2471" s="7"/>
      <c r="BF2471" s="15"/>
      <c r="BG2471" s="9"/>
      <c r="BH2471" s="9" t="str">
        <f t="shared" si="3642"/>
        <v/>
      </c>
      <c r="BI2471" s="73"/>
      <c r="BJ2471" s="9" t="str">
        <f t="shared" si="3643"/>
        <v/>
      </c>
      <c r="BK2471" s="9"/>
      <c r="BL2471" s="9" t="str">
        <f t="shared" si="3644"/>
        <v/>
      </c>
      <c r="BM2471" s="9"/>
      <c r="BN2471" s="9"/>
      <c r="BO2471" s="9" t="str">
        <f t="shared" si="3633"/>
        <v/>
      </c>
      <c r="BP2471" s="10" t="str">
        <f t="shared" si="3634"/>
        <v/>
      </c>
      <c r="BQ2471" s="7"/>
      <c r="BS2471" s="1"/>
      <c r="BT2471" s="15"/>
      <c r="BU2471" s="9"/>
      <c r="BV2471" s="9" t="str">
        <f t="shared" si="3645"/>
        <v/>
      </c>
      <c r="BW2471" s="9"/>
      <c r="BX2471" s="9" t="str">
        <f t="shared" si="3646"/>
        <v/>
      </c>
      <c r="BY2471" s="9"/>
      <c r="BZ2471" s="9" t="str">
        <f t="shared" si="3647"/>
        <v/>
      </c>
      <c r="CA2471" s="9"/>
      <c r="CB2471" s="9"/>
      <c r="CC2471" s="9"/>
      <c r="CD2471" s="9" t="str">
        <f t="shared" si="3635"/>
        <v/>
      </c>
      <c r="CE2471" s="10" t="str">
        <f t="shared" si="3636"/>
        <v/>
      </c>
      <c r="CF2471" s="7"/>
      <c r="CH2471" s="15"/>
      <c r="CI2471" s="9"/>
      <c r="CJ2471" s="9" t="str">
        <f t="shared" si="3648"/>
        <v/>
      </c>
      <c r="CK2471" s="9"/>
      <c r="CL2471" s="9" t="str">
        <f t="shared" si="3649"/>
        <v/>
      </c>
      <c r="CM2471" s="9"/>
      <c r="CN2471" s="9" t="str">
        <f t="shared" si="3650"/>
        <v/>
      </c>
      <c r="CO2471" s="9"/>
      <c r="CP2471" s="9"/>
      <c r="CQ2471" s="9"/>
      <c r="CR2471" s="9" t="str">
        <f t="shared" si="3637"/>
        <v/>
      </c>
      <c r="CS2471" s="10" t="str">
        <f t="shared" si="3638"/>
        <v/>
      </c>
      <c r="CT2471" s="7"/>
    </row>
    <row r="2472" spans="44:98" ht="15" customHeight="1">
      <c r="AR2472" s="89"/>
      <c r="AS2472" s="9"/>
      <c r="AT2472" s="9" t="str">
        <f t="shared" si="3639"/>
        <v/>
      </c>
      <c r="AU2472" s="9"/>
      <c r="AV2472" s="9" t="str">
        <f t="shared" si="3640"/>
        <v/>
      </c>
      <c r="AW2472" s="9"/>
      <c r="AX2472" s="9" t="str">
        <f t="shared" si="3641"/>
        <v/>
      </c>
      <c r="AY2472" s="9"/>
      <c r="AZ2472" s="62"/>
      <c r="BA2472" s="9"/>
      <c r="BB2472" s="9" t="str">
        <f t="shared" si="3631"/>
        <v/>
      </c>
      <c r="BC2472" s="10" t="str">
        <f t="shared" si="3632"/>
        <v/>
      </c>
      <c r="BD2472" s="7"/>
      <c r="BF2472" s="89"/>
      <c r="BG2472" s="9"/>
      <c r="BH2472" s="9" t="str">
        <f t="shared" si="3642"/>
        <v/>
      </c>
      <c r="BI2472" s="73"/>
      <c r="BJ2472" s="9" t="str">
        <f t="shared" si="3643"/>
        <v/>
      </c>
      <c r="BK2472" s="9"/>
      <c r="BL2472" s="9" t="str">
        <f t="shared" si="3644"/>
        <v/>
      </c>
      <c r="BM2472" s="9"/>
      <c r="BN2472" s="9"/>
      <c r="BO2472" s="9" t="str">
        <f t="shared" si="3633"/>
        <v/>
      </c>
      <c r="BP2472" s="10" t="str">
        <f t="shared" si="3634"/>
        <v/>
      </c>
      <c r="BQ2472" s="7"/>
      <c r="BS2472" s="1"/>
      <c r="BT2472" s="89"/>
      <c r="BU2472" s="9"/>
      <c r="BV2472" s="9" t="str">
        <f t="shared" si="3645"/>
        <v/>
      </c>
      <c r="BW2472" s="9"/>
      <c r="BX2472" s="9" t="str">
        <f t="shared" si="3646"/>
        <v/>
      </c>
      <c r="BY2472" s="9"/>
      <c r="BZ2472" s="9" t="str">
        <f t="shared" si="3647"/>
        <v/>
      </c>
      <c r="CA2472" s="9"/>
      <c r="CB2472" s="9"/>
      <c r="CC2472" s="9"/>
      <c r="CD2472" s="9" t="str">
        <f t="shared" si="3635"/>
        <v/>
      </c>
      <c r="CE2472" s="10" t="str">
        <f t="shared" si="3636"/>
        <v/>
      </c>
      <c r="CF2472" s="7"/>
      <c r="CH2472" s="89"/>
      <c r="CI2472" s="9"/>
      <c r="CJ2472" s="9" t="str">
        <f t="shared" si="3648"/>
        <v/>
      </c>
      <c r="CK2472" s="9"/>
      <c r="CL2472" s="9" t="str">
        <f t="shared" si="3649"/>
        <v/>
      </c>
      <c r="CM2472" s="9"/>
      <c r="CN2472" s="9" t="str">
        <f t="shared" si="3650"/>
        <v/>
      </c>
      <c r="CO2472" s="9"/>
      <c r="CP2472" s="9"/>
      <c r="CQ2472" s="9"/>
      <c r="CR2472" s="9" t="str">
        <f t="shared" si="3637"/>
        <v/>
      </c>
      <c r="CS2472" s="10" t="str">
        <f t="shared" si="3638"/>
        <v/>
      </c>
      <c r="CT2472" s="7"/>
    </row>
    <row r="2473" spans="44:98" ht="15" customHeight="1">
      <c r="AR2473" s="15"/>
      <c r="AS2473" s="9"/>
      <c r="AT2473" s="9" t="str">
        <f t="shared" si="3639"/>
        <v/>
      </c>
      <c r="AU2473" s="9"/>
      <c r="AV2473" s="9" t="str">
        <f t="shared" si="3640"/>
        <v/>
      </c>
      <c r="AW2473" s="9"/>
      <c r="AX2473" s="9" t="str">
        <f t="shared" si="3641"/>
        <v/>
      </c>
      <c r="AY2473" s="9"/>
      <c r="AZ2473" s="62"/>
      <c r="BA2473" s="9"/>
      <c r="BB2473" s="9" t="str">
        <f t="shared" si="3631"/>
        <v/>
      </c>
      <c r="BC2473" s="10" t="str">
        <f t="shared" si="3632"/>
        <v/>
      </c>
      <c r="BD2473" s="7"/>
      <c r="BF2473" s="15"/>
      <c r="BG2473" s="9"/>
      <c r="BH2473" s="9" t="str">
        <f t="shared" si="3642"/>
        <v/>
      </c>
      <c r="BI2473" s="73"/>
      <c r="BJ2473" s="9" t="str">
        <f t="shared" si="3643"/>
        <v/>
      </c>
      <c r="BK2473" s="9"/>
      <c r="BL2473" s="9" t="str">
        <f t="shared" si="3644"/>
        <v/>
      </c>
      <c r="BM2473" s="9"/>
      <c r="BN2473" s="9"/>
      <c r="BO2473" s="9" t="str">
        <f t="shared" si="3633"/>
        <v/>
      </c>
      <c r="BP2473" s="10" t="str">
        <f t="shared" si="3634"/>
        <v/>
      </c>
      <c r="BQ2473" s="7"/>
      <c r="BS2473" s="1"/>
      <c r="BT2473" s="15"/>
      <c r="BU2473" s="9"/>
      <c r="BV2473" s="9" t="str">
        <f t="shared" si="3645"/>
        <v/>
      </c>
      <c r="BW2473" s="9"/>
      <c r="BX2473" s="9" t="str">
        <f t="shared" si="3646"/>
        <v/>
      </c>
      <c r="BY2473" s="9"/>
      <c r="BZ2473" s="9" t="str">
        <f t="shared" si="3647"/>
        <v/>
      </c>
      <c r="CA2473" s="9"/>
      <c r="CB2473" s="9"/>
      <c r="CC2473" s="9"/>
      <c r="CD2473" s="9" t="str">
        <f t="shared" si="3635"/>
        <v/>
      </c>
      <c r="CE2473" s="10" t="str">
        <f t="shared" si="3636"/>
        <v/>
      </c>
      <c r="CF2473" s="7"/>
      <c r="CH2473" s="15"/>
      <c r="CI2473" s="9"/>
      <c r="CJ2473" s="9" t="str">
        <f t="shared" si="3648"/>
        <v/>
      </c>
      <c r="CK2473" s="9"/>
      <c r="CL2473" s="9" t="str">
        <f t="shared" si="3649"/>
        <v/>
      </c>
      <c r="CM2473" s="9"/>
      <c r="CN2473" s="9" t="str">
        <f t="shared" si="3650"/>
        <v/>
      </c>
      <c r="CO2473" s="9"/>
      <c r="CP2473" s="9"/>
      <c r="CQ2473" s="9"/>
      <c r="CR2473" s="9" t="str">
        <f t="shared" si="3637"/>
        <v/>
      </c>
      <c r="CS2473" s="10" t="str">
        <f t="shared" si="3638"/>
        <v/>
      </c>
      <c r="CT2473" s="7"/>
    </row>
    <row r="2474" spans="44:98" ht="15" customHeight="1">
      <c r="AR2474" s="15"/>
      <c r="AS2474" s="9"/>
      <c r="AT2474" s="9" t="str">
        <f t="shared" si="3639"/>
        <v/>
      </c>
      <c r="AU2474" s="9"/>
      <c r="AV2474" s="9" t="str">
        <f t="shared" si="3640"/>
        <v/>
      </c>
      <c r="AW2474" s="9"/>
      <c r="AX2474" s="9" t="str">
        <f t="shared" si="3641"/>
        <v/>
      </c>
      <c r="AY2474" s="9"/>
      <c r="AZ2474" s="62"/>
      <c r="BA2474" s="9"/>
      <c r="BB2474" s="9" t="str">
        <f t="shared" si="3631"/>
        <v/>
      </c>
      <c r="BC2474" s="10" t="str">
        <f t="shared" si="3632"/>
        <v/>
      </c>
      <c r="BD2474" s="7"/>
      <c r="BF2474" s="15"/>
      <c r="BG2474" s="9"/>
      <c r="BH2474" s="9" t="str">
        <f t="shared" si="3642"/>
        <v/>
      </c>
      <c r="BI2474" s="73"/>
      <c r="BJ2474" s="9" t="str">
        <f t="shared" si="3643"/>
        <v/>
      </c>
      <c r="BK2474" s="9"/>
      <c r="BL2474" s="9" t="str">
        <f t="shared" si="3644"/>
        <v/>
      </c>
      <c r="BM2474" s="9"/>
      <c r="BN2474" s="9"/>
      <c r="BO2474" s="9" t="str">
        <f t="shared" si="3633"/>
        <v/>
      </c>
      <c r="BP2474" s="10" t="str">
        <f t="shared" si="3634"/>
        <v/>
      </c>
      <c r="BQ2474" s="7"/>
      <c r="BS2474" s="1"/>
      <c r="BT2474" s="15"/>
      <c r="BU2474" s="9"/>
      <c r="BV2474" s="9" t="str">
        <f t="shared" si="3645"/>
        <v/>
      </c>
      <c r="BW2474" s="9"/>
      <c r="BX2474" s="9" t="str">
        <f t="shared" si="3646"/>
        <v/>
      </c>
      <c r="BY2474" s="9"/>
      <c r="BZ2474" s="9" t="str">
        <f t="shared" si="3647"/>
        <v/>
      </c>
      <c r="CA2474" s="9"/>
      <c r="CB2474" s="9"/>
      <c r="CC2474" s="9"/>
      <c r="CD2474" s="9" t="str">
        <f t="shared" si="3635"/>
        <v/>
      </c>
      <c r="CE2474" s="10" t="str">
        <f t="shared" si="3636"/>
        <v/>
      </c>
      <c r="CF2474" s="7"/>
      <c r="CH2474" s="15"/>
      <c r="CI2474" s="9"/>
      <c r="CJ2474" s="9" t="str">
        <f t="shared" si="3648"/>
        <v/>
      </c>
      <c r="CK2474" s="9"/>
      <c r="CL2474" s="9" t="str">
        <f t="shared" si="3649"/>
        <v/>
      </c>
      <c r="CM2474" s="9"/>
      <c r="CN2474" s="9" t="str">
        <f t="shared" si="3650"/>
        <v/>
      </c>
      <c r="CO2474" s="9"/>
      <c r="CP2474" s="9"/>
      <c r="CQ2474" s="9"/>
      <c r="CR2474" s="9" t="str">
        <f t="shared" si="3637"/>
        <v/>
      </c>
      <c r="CS2474" s="10" t="str">
        <f t="shared" si="3638"/>
        <v/>
      </c>
      <c r="CT2474" s="7"/>
    </row>
    <row r="2475" spans="44:98" ht="15" customHeight="1">
      <c r="AR2475" s="15"/>
      <c r="AS2475" s="9"/>
      <c r="AT2475" s="9" t="str">
        <f t="shared" si="3639"/>
        <v/>
      </c>
      <c r="AU2475" s="9"/>
      <c r="AV2475" s="9" t="str">
        <f t="shared" si="3640"/>
        <v/>
      </c>
      <c r="AW2475" s="9"/>
      <c r="AX2475" s="9" t="str">
        <f t="shared" si="3641"/>
        <v/>
      </c>
      <c r="AY2475" s="9"/>
      <c r="AZ2475" s="62"/>
      <c r="BA2475" s="9"/>
      <c r="BB2475" s="9" t="str">
        <f t="shared" si="3631"/>
        <v/>
      </c>
      <c r="BC2475" s="10" t="str">
        <f t="shared" si="3632"/>
        <v/>
      </c>
      <c r="BD2475" s="7"/>
      <c r="BF2475" s="15"/>
      <c r="BG2475" s="9"/>
      <c r="BH2475" s="9" t="str">
        <f t="shared" si="3642"/>
        <v/>
      </c>
      <c r="BI2475" s="73"/>
      <c r="BJ2475" s="9" t="str">
        <f t="shared" si="3643"/>
        <v/>
      </c>
      <c r="BK2475" s="9"/>
      <c r="BL2475" s="9" t="str">
        <f t="shared" si="3644"/>
        <v/>
      </c>
      <c r="BM2475" s="9"/>
      <c r="BN2475" s="9"/>
      <c r="BO2475" s="9" t="str">
        <f t="shared" si="3633"/>
        <v/>
      </c>
      <c r="BP2475" s="10" t="str">
        <f t="shared" si="3634"/>
        <v/>
      </c>
      <c r="BQ2475" s="7"/>
      <c r="BS2475" s="1"/>
      <c r="BT2475" s="15"/>
      <c r="BU2475" s="9"/>
      <c r="BV2475" s="9" t="str">
        <f t="shared" si="3645"/>
        <v/>
      </c>
      <c r="BW2475" s="9"/>
      <c r="BX2475" s="9" t="str">
        <f t="shared" si="3646"/>
        <v/>
      </c>
      <c r="BY2475" s="9"/>
      <c r="BZ2475" s="9" t="str">
        <f t="shared" si="3647"/>
        <v/>
      </c>
      <c r="CA2475" s="9"/>
      <c r="CB2475" s="9"/>
      <c r="CC2475" s="9"/>
      <c r="CD2475" s="9" t="str">
        <f t="shared" si="3635"/>
        <v/>
      </c>
      <c r="CE2475" s="10" t="str">
        <f t="shared" si="3636"/>
        <v/>
      </c>
      <c r="CF2475" s="7"/>
      <c r="CH2475" s="15"/>
      <c r="CI2475" s="9"/>
      <c r="CJ2475" s="9" t="str">
        <f t="shared" si="3648"/>
        <v/>
      </c>
      <c r="CK2475" s="9"/>
      <c r="CL2475" s="9" t="str">
        <f t="shared" si="3649"/>
        <v/>
      </c>
      <c r="CM2475" s="9"/>
      <c r="CN2475" s="9" t="str">
        <f t="shared" si="3650"/>
        <v/>
      </c>
      <c r="CO2475" s="9"/>
      <c r="CP2475" s="9"/>
      <c r="CQ2475" s="9"/>
      <c r="CR2475" s="9" t="str">
        <f t="shared" si="3637"/>
        <v/>
      </c>
      <c r="CS2475" s="10" t="str">
        <f t="shared" si="3638"/>
        <v/>
      </c>
      <c r="CT2475" s="7"/>
    </row>
    <row r="2476" spans="44:98" ht="15" customHeight="1">
      <c r="AR2476" s="15"/>
      <c r="AS2476" s="9"/>
      <c r="AT2476" s="9" t="str">
        <f t="shared" si="3639"/>
        <v/>
      </c>
      <c r="AU2476" s="9"/>
      <c r="AV2476" s="9" t="str">
        <f t="shared" si="3640"/>
        <v/>
      </c>
      <c r="AW2476" s="9"/>
      <c r="AX2476" s="9" t="str">
        <f t="shared" si="3641"/>
        <v/>
      </c>
      <c r="AY2476" s="9"/>
      <c r="AZ2476" s="62"/>
      <c r="BA2476" s="9"/>
      <c r="BB2476" s="9" t="str">
        <f t="shared" si="3631"/>
        <v/>
      </c>
      <c r="BC2476" s="10" t="str">
        <f t="shared" si="3632"/>
        <v/>
      </c>
      <c r="BD2476" s="7"/>
      <c r="BF2476" s="15"/>
      <c r="BG2476" s="9"/>
      <c r="BH2476" s="9" t="str">
        <f t="shared" si="3642"/>
        <v/>
      </c>
      <c r="BI2476" s="73"/>
      <c r="BJ2476" s="9" t="str">
        <f t="shared" si="3643"/>
        <v/>
      </c>
      <c r="BK2476" s="9"/>
      <c r="BL2476" s="9" t="str">
        <f t="shared" si="3644"/>
        <v/>
      </c>
      <c r="BM2476" s="9"/>
      <c r="BN2476" s="9"/>
      <c r="BO2476" s="9" t="str">
        <f t="shared" si="3633"/>
        <v/>
      </c>
      <c r="BP2476" s="10" t="str">
        <f t="shared" si="3634"/>
        <v/>
      </c>
      <c r="BQ2476" s="7"/>
      <c r="BS2476" s="1"/>
      <c r="BT2476" s="15"/>
      <c r="BU2476" s="9"/>
      <c r="BV2476" s="9" t="str">
        <f t="shared" si="3645"/>
        <v/>
      </c>
      <c r="BW2476" s="9"/>
      <c r="BX2476" s="9" t="str">
        <f t="shared" si="3646"/>
        <v/>
      </c>
      <c r="BY2476" s="9"/>
      <c r="BZ2476" s="9" t="str">
        <f t="shared" si="3647"/>
        <v/>
      </c>
      <c r="CA2476" s="9"/>
      <c r="CB2476" s="9"/>
      <c r="CC2476" s="9"/>
      <c r="CD2476" s="9" t="str">
        <f t="shared" si="3635"/>
        <v/>
      </c>
      <c r="CE2476" s="10" t="str">
        <f t="shared" si="3636"/>
        <v/>
      </c>
      <c r="CF2476" s="7"/>
      <c r="CH2476" s="15"/>
      <c r="CI2476" s="9"/>
      <c r="CJ2476" s="9" t="str">
        <f t="shared" si="3648"/>
        <v/>
      </c>
      <c r="CK2476" s="9"/>
      <c r="CL2476" s="9" t="str">
        <f t="shared" si="3649"/>
        <v/>
      </c>
      <c r="CM2476" s="9"/>
      <c r="CN2476" s="9" t="str">
        <f t="shared" si="3650"/>
        <v/>
      </c>
      <c r="CO2476" s="9"/>
      <c r="CP2476" s="9"/>
      <c r="CQ2476" s="9"/>
      <c r="CR2476" s="9" t="str">
        <f t="shared" si="3637"/>
        <v/>
      </c>
      <c r="CS2476" s="10" t="str">
        <f t="shared" si="3638"/>
        <v/>
      </c>
      <c r="CT2476" s="7"/>
    </row>
    <row r="2477" spans="44:98" ht="15" customHeight="1">
      <c r="AR2477" s="15"/>
      <c r="AS2477" s="9"/>
      <c r="AT2477" s="9" t="str">
        <f t="shared" si="3639"/>
        <v/>
      </c>
      <c r="AU2477" s="9"/>
      <c r="AV2477" s="9" t="str">
        <f t="shared" si="3640"/>
        <v/>
      </c>
      <c r="AW2477" s="9"/>
      <c r="AX2477" s="9" t="str">
        <f t="shared" si="3641"/>
        <v/>
      </c>
      <c r="AY2477" s="9"/>
      <c r="AZ2477" s="62"/>
      <c r="BA2477" s="9"/>
      <c r="BB2477" s="9" t="str">
        <f t="shared" si="3631"/>
        <v/>
      </c>
      <c r="BC2477" s="10" t="str">
        <f t="shared" si="3632"/>
        <v/>
      </c>
      <c r="BD2477" s="7"/>
      <c r="BF2477" s="15"/>
      <c r="BG2477" s="9"/>
      <c r="BH2477" s="9" t="str">
        <f t="shared" si="3642"/>
        <v/>
      </c>
      <c r="BI2477" s="73"/>
      <c r="BJ2477" s="9" t="str">
        <f t="shared" si="3643"/>
        <v/>
      </c>
      <c r="BK2477" s="9"/>
      <c r="BL2477" s="9" t="str">
        <f t="shared" si="3644"/>
        <v/>
      </c>
      <c r="BM2477" s="9"/>
      <c r="BN2477" s="9"/>
      <c r="BO2477" s="9" t="str">
        <f t="shared" si="3633"/>
        <v/>
      </c>
      <c r="BP2477" s="10" t="str">
        <f t="shared" si="3634"/>
        <v/>
      </c>
      <c r="BQ2477" s="7"/>
      <c r="BS2477" s="1"/>
      <c r="BT2477" s="15"/>
      <c r="BU2477" s="9"/>
      <c r="BV2477" s="9" t="str">
        <f t="shared" si="3645"/>
        <v/>
      </c>
      <c r="BW2477" s="9"/>
      <c r="BX2477" s="9" t="str">
        <f t="shared" si="3646"/>
        <v/>
      </c>
      <c r="BY2477" s="9"/>
      <c r="BZ2477" s="9" t="str">
        <f t="shared" si="3647"/>
        <v/>
      </c>
      <c r="CA2477" s="9"/>
      <c r="CB2477" s="9"/>
      <c r="CC2477" s="9"/>
      <c r="CD2477" s="9" t="str">
        <f t="shared" si="3635"/>
        <v/>
      </c>
      <c r="CE2477" s="10" t="str">
        <f t="shared" si="3636"/>
        <v/>
      </c>
      <c r="CF2477" s="7"/>
      <c r="CH2477" s="15"/>
      <c r="CI2477" s="9"/>
      <c r="CJ2477" s="9" t="str">
        <f t="shared" si="3648"/>
        <v/>
      </c>
      <c r="CK2477" s="9"/>
      <c r="CL2477" s="9" t="str">
        <f t="shared" si="3649"/>
        <v/>
      </c>
      <c r="CM2477" s="9"/>
      <c r="CN2477" s="9" t="str">
        <f t="shared" si="3650"/>
        <v/>
      </c>
      <c r="CO2477" s="9"/>
      <c r="CP2477" s="9"/>
      <c r="CQ2477" s="9"/>
      <c r="CR2477" s="9" t="str">
        <f t="shared" si="3637"/>
        <v/>
      </c>
      <c r="CS2477" s="10" t="str">
        <f t="shared" si="3638"/>
        <v/>
      </c>
      <c r="CT2477" s="7"/>
    </row>
    <row r="2478" spans="44:98" ht="15" customHeight="1">
      <c r="AR2478" s="15"/>
      <c r="AS2478" s="9"/>
      <c r="AT2478" s="9" t="str">
        <f t="shared" si="3639"/>
        <v/>
      </c>
      <c r="AU2478" s="9"/>
      <c r="AV2478" s="9" t="str">
        <f t="shared" si="3640"/>
        <v/>
      </c>
      <c r="AW2478" s="9"/>
      <c r="AX2478" s="9" t="str">
        <f t="shared" si="3641"/>
        <v/>
      </c>
      <c r="AY2478" s="9"/>
      <c r="AZ2478" s="62"/>
      <c r="BA2478" s="9"/>
      <c r="BB2478" s="9" t="str">
        <f t="shared" si="3631"/>
        <v/>
      </c>
      <c r="BC2478" s="10" t="str">
        <f t="shared" si="3632"/>
        <v/>
      </c>
      <c r="BD2478" s="7"/>
      <c r="BF2478" s="15"/>
      <c r="BG2478" s="9"/>
      <c r="BH2478" s="9" t="str">
        <f t="shared" si="3642"/>
        <v/>
      </c>
      <c r="BI2478" s="73"/>
      <c r="BJ2478" s="9" t="str">
        <f t="shared" si="3643"/>
        <v/>
      </c>
      <c r="BK2478" s="9"/>
      <c r="BL2478" s="9" t="str">
        <f t="shared" si="3644"/>
        <v/>
      </c>
      <c r="BM2478" s="9"/>
      <c r="BN2478" s="9"/>
      <c r="BO2478" s="9" t="str">
        <f t="shared" si="3633"/>
        <v/>
      </c>
      <c r="BP2478" s="10" t="str">
        <f t="shared" si="3634"/>
        <v/>
      </c>
      <c r="BQ2478" s="7"/>
      <c r="BS2478" s="1"/>
      <c r="BT2478" s="15"/>
      <c r="BU2478" s="9"/>
      <c r="BV2478" s="9" t="str">
        <f t="shared" si="3645"/>
        <v/>
      </c>
      <c r="BW2478" s="9"/>
      <c r="BX2478" s="9" t="str">
        <f t="shared" si="3646"/>
        <v/>
      </c>
      <c r="BY2478" s="9"/>
      <c r="BZ2478" s="9" t="str">
        <f t="shared" si="3647"/>
        <v/>
      </c>
      <c r="CA2478" s="9"/>
      <c r="CB2478" s="9"/>
      <c r="CC2478" s="9"/>
      <c r="CD2478" s="9" t="str">
        <f t="shared" si="3635"/>
        <v/>
      </c>
      <c r="CE2478" s="10" t="str">
        <f t="shared" si="3636"/>
        <v/>
      </c>
      <c r="CF2478" s="7"/>
      <c r="CH2478" s="15"/>
      <c r="CI2478" s="9"/>
      <c r="CJ2478" s="9" t="str">
        <f t="shared" si="3648"/>
        <v/>
      </c>
      <c r="CK2478" s="9"/>
      <c r="CL2478" s="9" t="str">
        <f t="shared" si="3649"/>
        <v/>
      </c>
      <c r="CM2478" s="9"/>
      <c r="CN2478" s="9" t="str">
        <f t="shared" si="3650"/>
        <v/>
      </c>
      <c r="CO2478" s="9"/>
      <c r="CP2478" s="9"/>
      <c r="CQ2478" s="9"/>
      <c r="CR2478" s="9" t="str">
        <f t="shared" si="3637"/>
        <v/>
      </c>
      <c r="CS2478" s="10" t="str">
        <f t="shared" si="3638"/>
        <v/>
      </c>
      <c r="CT2478" s="7"/>
    </row>
    <row r="2479" spans="44:98" ht="15" customHeight="1">
      <c r="AR2479" s="15"/>
      <c r="AS2479" s="9"/>
      <c r="AT2479" s="9" t="str">
        <f t="shared" si="3639"/>
        <v/>
      </c>
      <c r="AU2479" s="9"/>
      <c r="AV2479" s="9" t="str">
        <f t="shared" si="3640"/>
        <v/>
      </c>
      <c r="AW2479" s="9"/>
      <c r="AX2479" s="9" t="str">
        <f t="shared" si="3641"/>
        <v/>
      </c>
      <c r="AY2479" s="9"/>
      <c r="AZ2479" s="62"/>
      <c r="BA2479" s="9"/>
      <c r="BB2479" s="9" t="str">
        <f t="shared" si="3631"/>
        <v/>
      </c>
      <c r="BC2479" s="10" t="str">
        <f t="shared" si="3632"/>
        <v/>
      </c>
      <c r="BD2479" s="7"/>
      <c r="BF2479" s="15"/>
      <c r="BG2479" s="9"/>
      <c r="BH2479" s="9" t="str">
        <f t="shared" si="3642"/>
        <v/>
      </c>
      <c r="BI2479" s="73"/>
      <c r="BJ2479" s="9" t="str">
        <f t="shared" si="3643"/>
        <v/>
      </c>
      <c r="BK2479" s="9"/>
      <c r="BL2479" s="9" t="str">
        <f t="shared" si="3644"/>
        <v/>
      </c>
      <c r="BM2479" s="9"/>
      <c r="BN2479" s="9"/>
      <c r="BO2479" s="9" t="str">
        <f t="shared" si="3633"/>
        <v/>
      </c>
      <c r="BP2479" s="10" t="str">
        <f t="shared" si="3634"/>
        <v/>
      </c>
      <c r="BQ2479" s="7"/>
      <c r="BS2479" s="1"/>
      <c r="BT2479" s="15"/>
      <c r="BU2479" s="9"/>
      <c r="BV2479" s="9" t="str">
        <f t="shared" si="3645"/>
        <v/>
      </c>
      <c r="BW2479" s="9"/>
      <c r="BX2479" s="9" t="str">
        <f t="shared" si="3646"/>
        <v/>
      </c>
      <c r="BY2479" s="9"/>
      <c r="BZ2479" s="9" t="str">
        <f t="shared" si="3647"/>
        <v/>
      </c>
      <c r="CA2479" s="9"/>
      <c r="CB2479" s="9"/>
      <c r="CC2479" s="9"/>
      <c r="CD2479" s="9" t="str">
        <f t="shared" si="3635"/>
        <v/>
      </c>
      <c r="CE2479" s="10" t="str">
        <f t="shared" si="3636"/>
        <v/>
      </c>
      <c r="CF2479" s="7"/>
      <c r="CH2479" s="15"/>
      <c r="CI2479" s="9"/>
      <c r="CJ2479" s="9" t="str">
        <f t="shared" si="3648"/>
        <v/>
      </c>
      <c r="CK2479" s="9"/>
      <c r="CL2479" s="9" t="str">
        <f t="shared" si="3649"/>
        <v/>
      </c>
      <c r="CM2479" s="9"/>
      <c r="CN2479" s="9" t="str">
        <f t="shared" si="3650"/>
        <v/>
      </c>
      <c r="CO2479" s="9"/>
      <c r="CP2479" s="9"/>
      <c r="CQ2479" s="9"/>
      <c r="CR2479" s="9" t="str">
        <f t="shared" si="3637"/>
        <v/>
      </c>
      <c r="CS2479" s="10" t="str">
        <f t="shared" si="3638"/>
        <v/>
      </c>
      <c r="CT2479" s="7"/>
    </row>
    <row r="2480" spans="44:98" ht="15" customHeight="1">
      <c r="AR2480" s="15"/>
      <c r="AS2480" s="9"/>
      <c r="AT2480" s="9" t="str">
        <f t="shared" si="3639"/>
        <v/>
      </c>
      <c r="AU2480" s="9"/>
      <c r="AV2480" s="9" t="str">
        <f t="shared" si="3640"/>
        <v/>
      </c>
      <c r="AW2480" s="9"/>
      <c r="AX2480" s="9" t="str">
        <f t="shared" si="3641"/>
        <v/>
      </c>
      <c r="AY2480" s="9"/>
      <c r="AZ2480" s="62"/>
      <c r="BA2480" s="9"/>
      <c r="BB2480" s="9" t="str">
        <f t="shared" si="3631"/>
        <v/>
      </c>
      <c r="BC2480" s="10" t="str">
        <f t="shared" si="3632"/>
        <v/>
      </c>
      <c r="BD2480" s="7"/>
      <c r="BF2480" s="15"/>
      <c r="BG2480" s="9"/>
      <c r="BH2480" s="9" t="str">
        <f t="shared" si="3642"/>
        <v/>
      </c>
      <c r="BI2480" s="73"/>
      <c r="BJ2480" s="9" t="str">
        <f t="shared" si="3643"/>
        <v/>
      </c>
      <c r="BK2480" s="9"/>
      <c r="BL2480" s="9" t="str">
        <f t="shared" si="3644"/>
        <v/>
      </c>
      <c r="BM2480" s="9"/>
      <c r="BN2480" s="9"/>
      <c r="BO2480" s="9" t="str">
        <f t="shared" si="3633"/>
        <v/>
      </c>
      <c r="BP2480" s="10" t="str">
        <f t="shared" si="3634"/>
        <v/>
      </c>
      <c r="BQ2480" s="7"/>
      <c r="BS2480" s="1"/>
      <c r="BT2480" s="15"/>
      <c r="BU2480" s="9"/>
      <c r="BV2480" s="9" t="str">
        <f t="shared" si="3645"/>
        <v/>
      </c>
      <c r="BW2480" s="9"/>
      <c r="BX2480" s="9" t="str">
        <f t="shared" si="3646"/>
        <v/>
      </c>
      <c r="BY2480" s="9"/>
      <c r="BZ2480" s="9" t="str">
        <f t="shared" si="3647"/>
        <v/>
      </c>
      <c r="CA2480" s="9"/>
      <c r="CB2480" s="9"/>
      <c r="CC2480" s="9"/>
      <c r="CD2480" s="9" t="str">
        <f t="shared" si="3635"/>
        <v/>
      </c>
      <c r="CE2480" s="10" t="str">
        <f t="shared" si="3636"/>
        <v/>
      </c>
      <c r="CF2480" s="7"/>
      <c r="CH2480" s="15"/>
      <c r="CI2480" s="9"/>
      <c r="CJ2480" s="9" t="str">
        <f t="shared" si="3648"/>
        <v/>
      </c>
      <c r="CK2480" s="9"/>
      <c r="CL2480" s="9" t="str">
        <f t="shared" si="3649"/>
        <v/>
      </c>
      <c r="CM2480" s="9"/>
      <c r="CN2480" s="9" t="str">
        <f t="shared" si="3650"/>
        <v/>
      </c>
      <c r="CO2480" s="9"/>
      <c r="CP2480" s="9"/>
      <c r="CQ2480" s="9"/>
      <c r="CR2480" s="9" t="str">
        <f t="shared" si="3637"/>
        <v/>
      </c>
      <c r="CS2480" s="10" t="str">
        <f t="shared" si="3638"/>
        <v/>
      </c>
      <c r="CT2480" s="7"/>
    </row>
    <row r="2481" spans="44:98" ht="15" customHeight="1">
      <c r="AR2481" s="15"/>
      <c r="AS2481" s="9"/>
      <c r="AT2481" s="9" t="str">
        <f t="shared" si="3639"/>
        <v/>
      </c>
      <c r="AU2481" s="9"/>
      <c r="AV2481" s="9" t="str">
        <f t="shared" si="3640"/>
        <v/>
      </c>
      <c r="AW2481" s="9"/>
      <c r="AX2481" s="9" t="str">
        <f t="shared" si="3641"/>
        <v/>
      </c>
      <c r="AY2481" s="9"/>
      <c r="AZ2481" s="62"/>
      <c r="BA2481" s="9"/>
      <c r="BB2481" s="9" t="str">
        <f t="shared" si="3631"/>
        <v/>
      </c>
      <c r="BC2481" s="10" t="str">
        <f t="shared" si="3632"/>
        <v/>
      </c>
      <c r="BD2481" s="7"/>
      <c r="BF2481" s="15"/>
      <c r="BG2481" s="9"/>
      <c r="BH2481" s="9" t="str">
        <f t="shared" si="3642"/>
        <v/>
      </c>
      <c r="BI2481" s="73"/>
      <c r="BJ2481" s="9" t="str">
        <f t="shared" si="3643"/>
        <v/>
      </c>
      <c r="BK2481" s="9"/>
      <c r="BL2481" s="9" t="str">
        <f t="shared" si="3644"/>
        <v/>
      </c>
      <c r="BM2481" s="9"/>
      <c r="BN2481" s="9"/>
      <c r="BO2481" s="9" t="str">
        <f t="shared" si="3633"/>
        <v/>
      </c>
      <c r="BP2481" s="10" t="str">
        <f t="shared" si="3634"/>
        <v/>
      </c>
      <c r="BQ2481" s="7"/>
      <c r="BS2481" s="1"/>
      <c r="BT2481" s="15"/>
      <c r="BU2481" s="9"/>
      <c r="BV2481" s="9" t="str">
        <f t="shared" si="3645"/>
        <v/>
      </c>
      <c r="BW2481" s="9"/>
      <c r="BX2481" s="9" t="str">
        <f t="shared" si="3646"/>
        <v/>
      </c>
      <c r="BY2481" s="9"/>
      <c r="BZ2481" s="9" t="str">
        <f t="shared" si="3647"/>
        <v/>
      </c>
      <c r="CA2481" s="9"/>
      <c r="CB2481" s="9"/>
      <c r="CC2481" s="9"/>
      <c r="CD2481" s="9" t="str">
        <f t="shared" si="3635"/>
        <v/>
      </c>
      <c r="CE2481" s="10" t="str">
        <f t="shared" si="3636"/>
        <v/>
      </c>
      <c r="CF2481" s="7"/>
      <c r="CH2481" s="15"/>
      <c r="CI2481" s="9"/>
      <c r="CJ2481" s="9" t="str">
        <f t="shared" si="3648"/>
        <v/>
      </c>
      <c r="CK2481" s="9"/>
      <c r="CL2481" s="9" t="str">
        <f t="shared" si="3649"/>
        <v/>
      </c>
      <c r="CM2481" s="9"/>
      <c r="CN2481" s="9" t="str">
        <f t="shared" si="3650"/>
        <v/>
      </c>
      <c r="CO2481" s="9"/>
      <c r="CP2481" s="9"/>
      <c r="CQ2481" s="9"/>
      <c r="CR2481" s="9" t="str">
        <f t="shared" si="3637"/>
        <v/>
      </c>
      <c r="CS2481" s="10" t="str">
        <f t="shared" si="3638"/>
        <v/>
      </c>
      <c r="CT2481" s="7"/>
    </row>
    <row r="2482" spans="44:98" ht="15" customHeight="1">
      <c r="AR2482" s="15"/>
      <c r="AS2482" s="9"/>
      <c r="AT2482" s="9" t="str">
        <f t="shared" si="3639"/>
        <v/>
      </c>
      <c r="AU2482" s="9"/>
      <c r="AV2482" s="9" t="str">
        <f t="shared" si="3640"/>
        <v/>
      </c>
      <c r="AW2482" s="9"/>
      <c r="AX2482" s="9" t="str">
        <f t="shared" si="3641"/>
        <v/>
      </c>
      <c r="AY2482" s="9"/>
      <c r="AZ2482" s="62"/>
      <c r="BA2482" s="9"/>
      <c r="BB2482" s="9" t="str">
        <f t="shared" si="3631"/>
        <v/>
      </c>
      <c r="BC2482" s="10" t="str">
        <f t="shared" si="3632"/>
        <v/>
      </c>
      <c r="BD2482" s="7"/>
      <c r="BF2482" s="15"/>
      <c r="BG2482" s="9"/>
      <c r="BH2482" s="9" t="str">
        <f t="shared" si="3642"/>
        <v/>
      </c>
      <c r="BI2482" s="73"/>
      <c r="BJ2482" s="9" t="str">
        <f t="shared" si="3643"/>
        <v/>
      </c>
      <c r="BK2482" s="9"/>
      <c r="BL2482" s="9" t="str">
        <f t="shared" si="3644"/>
        <v/>
      </c>
      <c r="BM2482" s="9"/>
      <c r="BN2482" s="9"/>
      <c r="BO2482" s="9" t="str">
        <f t="shared" si="3633"/>
        <v/>
      </c>
      <c r="BP2482" s="10" t="str">
        <f t="shared" si="3634"/>
        <v/>
      </c>
      <c r="BQ2482" s="7"/>
      <c r="BS2482" s="1"/>
      <c r="BT2482" s="15"/>
      <c r="BU2482" s="9"/>
      <c r="BV2482" s="9" t="str">
        <f t="shared" si="3645"/>
        <v/>
      </c>
      <c r="BW2482" s="9"/>
      <c r="BX2482" s="9" t="str">
        <f t="shared" si="3646"/>
        <v/>
      </c>
      <c r="BY2482" s="9"/>
      <c r="BZ2482" s="9" t="str">
        <f t="shared" si="3647"/>
        <v/>
      </c>
      <c r="CA2482" s="9"/>
      <c r="CB2482" s="9"/>
      <c r="CC2482" s="9"/>
      <c r="CD2482" s="9" t="str">
        <f t="shared" si="3635"/>
        <v/>
      </c>
      <c r="CE2482" s="10" t="str">
        <f t="shared" si="3636"/>
        <v/>
      </c>
      <c r="CF2482" s="7"/>
      <c r="CH2482" s="15"/>
      <c r="CI2482" s="9"/>
      <c r="CJ2482" s="9" t="str">
        <f t="shared" si="3648"/>
        <v/>
      </c>
      <c r="CK2482" s="9"/>
      <c r="CL2482" s="9" t="str">
        <f t="shared" si="3649"/>
        <v/>
      </c>
      <c r="CM2482" s="9"/>
      <c r="CN2482" s="9" t="str">
        <f t="shared" si="3650"/>
        <v/>
      </c>
      <c r="CO2482" s="9"/>
      <c r="CP2482" s="9"/>
      <c r="CQ2482" s="9"/>
      <c r="CR2482" s="9" t="str">
        <f t="shared" si="3637"/>
        <v/>
      </c>
      <c r="CS2482" s="10" t="str">
        <f t="shared" si="3638"/>
        <v/>
      </c>
      <c r="CT2482" s="7"/>
    </row>
    <row r="2483" spans="44:98" ht="15" customHeight="1">
      <c r="AR2483" s="15"/>
      <c r="AS2483" s="9"/>
      <c r="AT2483" s="9" t="str">
        <f t="shared" si="3639"/>
        <v/>
      </c>
      <c r="AU2483" s="9"/>
      <c r="AV2483" s="9" t="str">
        <f t="shared" si="3640"/>
        <v/>
      </c>
      <c r="AW2483" s="9"/>
      <c r="AX2483" s="9" t="str">
        <f t="shared" si="3641"/>
        <v/>
      </c>
      <c r="AY2483" s="9"/>
      <c r="AZ2483" s="62"/>
      <c r="BA2483" s="9"/>
      <c r="BB2483" s="9" t="str">
        <f t="shared" si="3631"/>
        <v/>
      </c>
      <c r="BC2483" s="10" t="str">
        <f t="shared" si="3632"/>
        <v/>
      </c>
      <c r="BD2483" s="7"/>
      <c r="BF2483" s="15"/>
      <c r="BG2483" s="9"/>
      <c r="BH2483" s="9" t="str">
        <f t="shared" si="3642"/>
        <v/>
      </c>
      <c r="BI2483" s="73"/>
      <c r="BJ2483" s="9" t="str">
        <f t="shared" si="3643"/>
        <v/>
      </c>
      <c r="BK2483" s="9"/>
      <c r="BL2483" s="9" t="str">
        <f t="shared" si="3644"/>
        <v/>
      </c>
      <c r="BM2483" s="9"/>
      <c r="BN2483" s="9"/>
      <c r="BO2483" s="9" t="str">
        <f t="shared" si="3633"/>
        <v/>
      </c>
      <c r="BP2483" s="10" t="str">
        <f t="shared" si="3634"/>
        <v/>
      </c>
      <c r="BQ2483" s="7"/>
      <c r="BS2483" s="1"/>
      <c r="BT2483" s="15"/>
      <c r="BU2483" s="9"/>
      <c r="BV2483" s="9" t="str">
        <f t="shared" si="3645"/>
        <v/>
      </c>
      <c r="BW2483" s="9"/>
      <c r="BX2483" s="9" t="str">
        <f t="shared" si="3646"/>
        <v/>
      </c>
      <c r="BY2483" s="9"/>
      <c r="BZ2483" s="9" t="str">
        <f t="shared" si="3647"/>
        <v/>
      </c>
      <c r="CA2483" s="9"/>
      <c r="CB2483" s="9"/>
      <c r="CC2483" s="9"/>
      <c r="CD2483" s="9" t="str">
        <f t="shared" si="3635"/>
        <v/>
      </c>
      <c r="CE2483" s="10" t="str">
        <f t="shared" si="3636"/>
        <v/>
      </c>
      <c r="CF2483" s="7"/>
      <c r="CH2483" s="15"/>
      <c r="CI2483" s="9"/>
      <c r="CJ2483" s="9" t="str">
        <f t="shared" si="3648"/>
        <v/>
      </c>
      <c r="CK2483" s="9"/>
      <c r="CL2483" s="9" t="str">
        <f t="shared" si="3649"/>
        <v/>
      </c>
      <c r="CM2483" s="9"/>
      <c r="CN2483" s="9" t="str">
        <f t="shared" si="3650"/>
        <v/>
      </c>
      <c r="CO2483" s="9"/>
      <c r="CP2483" s="9"/>
      <c r="CQ2483" s="9"/>
      <c r="CR2483" s="9" t="str">
        <f t="shared" si="3637"/>
        <v/>
      </c>
      <c r="CS2483" s="10" t="str">
        <f t="shared" si="3638"/>
        <v/>
      </c>
      <c r="CT2483" s="7"/>
    </row>
    <row r="2484" spans="44:98" ht="15" customHeight="1">
      <c r="AR2484" s="15"/>
      <c r="AS2484" s="9"/>
      <c r="AT2484" s="9" t="str">
        <f t="shared" si="3639"/>
        <v/>
      </c>
      <c r="AU2484" s="9"/>
      <c r="AV2484" s="9" t="str">
        <f t="shared" si="3640"/>
        <v/>
      </c>
      <c r="AW2484" s="9"/>
      <c r="AX2484" s="9" t="str">
        <f t="shared" si="3641"/>
        <v/>
      </c>
      <c r="AY2484" s="9"/>
      <c r="AZ2484" s="62"/>
      <c r="BA2484" s="9"/>
      <c r="BB2484" s="9" t="str">
        <f t="shared" si="3631"/>
        <v/>
      </c>
      <c r="BC2484" s="10" t="str">
        <f t="shared" si="3632"/>
        <v/>
      </c>
      <c r="BD2484" s="7"/>
      <c r="BF2484" s="15"/>
      <c r="BG2484" s="9"/>
      <c r="BH2484" s="9" t="str">
        <f t="shared" si="3642"/>
        <v/>
      </c>
      <c r="BI2484" s="73"/>
      <c r="BJ2484" s="9" t="str">
        <f t="shared" si="3643"/>
        <v/>
      </c>
      <c r="BK2484" s="9"/>
      <c r="BL2484" s="9" t="str">
        <f t="shared" si="3644"/>
        <v/>
      </c>
      <c r="BM2484" s="9"/>
      <c r="BN2484" s="9"/>
      <c r="BO2484" s="9" t="str">
        <f t="shared" si="3633"/>
        <v/>
      </c>
      <c r="BP2484" s="10" t="str">
        <f t="shared" si="3634"/>
        <v/>
      </c>
      <c r="BQ2484" s="7"/>
      <c r="BS2484" s="1"/>
      <c r="BT2484" s="15"/>
      <c r="BU2484" s="9"/>
      <c r="BV2484" s="9" t="str">
        <f t="shared" si="3645"/>
        <v/>
      </c>
      <c r="BW2484" s="9"/>
      <c r="BX2484" s="9" t="str">
        <f t="shared" si="3646"/>
        <v/>
      </c>
      <c r="BY2484" s="9"/>
      <c r="BZ2484" s="9" t="str">
        <f t="shared" si="3647"/>
        <v/>
      </c>
      <c r="CA2484" s="9"/>
      <c r="CB2484" s="9"/>
      <c r="CC2484" s="9"/>
      <c r="CD2484" s="9" t="str">
        <f t="shared" si="3635"/>
        <v/>
      </c>
      <c r="CE2484" s="10" t="str">
        <f t="shared" si="3636"/>
        <v/>
      </c>
      <c r="CF2484" s="7"/>
      <c r="CH2484" s="15"/>
      <c r="CI2484" s="9"/>
      <c r="CJ2484" s="9" t="str">
        <f t="shared" si="3648"/>
        <v/>
      </c>
      <c r="CK2484" s="9"/>
      <c r="CL2484" s="9" t="str">
        <f t="shared" si="3649"/>
        <v/>
      </c>
      <c r="CM2484" s="9"/>
      <c r="CN2484" s="9" t="str">
        <f t="shared" si="3650"/>
        <v/>
      </c>
      <c r="CO2484" s="9"/>
      <c r="CP2484" s="9"/>
      <c r="CQ2484" s="9"/>
      <c r="CR2484" s="9" t="str">
        <f t="shared" si="3637"/>
        <v/>
      </c>
      <c r="CS2484" s="10" t="str">
        <f t="shared" si="3638"/>
        <v/>
      </c>
      <c r="CT2484" s="7"/>
    </row>
    <row r="2485" spans="44:98" ht="15" customHeight="1">
      <c r="AR2485" s="15"/>
      <c r="AS2485" s="9"/>
      <c r="AT2485" s="9" t="str">
        <f t="shared" si="3639"/>
        <v/>
      </c>
      <c r="AU2485" s="9"/>
      <c r="AV2485" s="9" t="str">
        <f t="shared" si="3640"/>
        <v/>
      </c>
      <c r="AW2485" s="9"/>
      <c r="AX2485" s="9" t="str">
        <f t="shared" si="3641"/>
        <v/>
      </c>
      <c r="AY2485" s="9"/>
      <c r="AZ2485" s="62"/>
      <c r="BA2485" s="9"/>
      <c r="BB2485" s="9" t="str">
        <f t="shared" si="3631"/>
        <v/>
      </c>
      <c r="BC2485" s="10" t="str">
        <f t="shared" si="3632"/>
        <v/>
      </c>
      <c r="BD2485" s="7"/>
      <c r="BF2485" s="15"/>
      <c r="BG2485" s="9"/>
      <c r="BH2485" s="9" t="str">
        <f t="shared" si="3642"/>
        <v/>
      </c>
      <c r="BI2485" s="73"/>
      <c r="BJ2485" s="9" t="str">
        <f t="shared" si="3643"/>
        <v/>
      </c>
      <c r="BK2485" s="9"/>
      <c r="BL2485" s="9" t="str">
        <f t="shared" si="3644"/>
        <v/>
      </c>
      <c r="BM2485" s="9"/>
      <c r="BN2485" s="9"/>
      <c r="BO2485" s="9" t="str">
        <f t="shared" si="3633"/>
        <v/>
      </c>
      <c r="BP2485" s="10" t="str">
        <f t="shared" si="3634"/>
        <v/>
      </c>
      <c r="BQ2485" s="7"/>
      <c r="BS2485" s="1"/>
      <c r="BT2485" s="15"/>
      <c r="BU2485" s="9"/>
      <c r="BV2485" s="9" t="str">
        <f t="shared" si="3645"/>
        <v/>
      </c>
      <c r="BW2485" s="9"/>
      <c r="BX2485" s="9" t="str">
        <f t="shared" si="3646"/>
        <v/>
      </c>
      <c r="BY2485" s="9"/>
      <c r="BZ2485" s="9" t="str">
        <f t="shared" si="3647"/>
        <v/>
      </c>
      <c r="CA2485" s="9"/>
      <c r="CB2485" s="9"/>
      <c r="CC2485" s="9"/>
      <c r="CD2485" s="9" t="str">
        <f t="shared" si="3635"/>
        <v/>
      </c>
      <c r="CE2485" s="10" t="str">
        <f t="shared" si="3636"/>
        <v/>
      </c>
      <c r="CF2485" s="7"/>
      <c r="CH2485" s="15"/>
      <c r="CI2485" s="9"/>
      <c r="CJ2485" s="9" t="str">
        <f t="shared" si="3648"/>
        <v/>
      </c>
      <c r="CK2485" s="9"/>
      <c r="CL2485" s="9" t="str">
        <f t="shared" si="3649"/>
        <v/>
      </c>
      <c r="CM2485" s="9"/>
      <c r="CN2485" s="9" t="str">
        <f t="shared" si="3650"/>
        <v/>
      </c>
      <c r="CO2485" s="9"/>
      <c r="CP2485" s="9"/>
      <c r="CQ2485" s="9"/>
      <c r="CR2485" s="9" t="str">
        <f t="shared" si="3637"/>
        <v/>
      </c>
      <c r="CS2485" s="10" t="str">
        <f t="shared" si="3638"/>
        <v/>
      </c>
      <c r="CT2485" s="7"/>
    </row>
    <row r="2486" spans="44:98" ht="15" customHeight="1">
      <c r="AR2486" s="15"/>
      <c r="AS2486" s="9"/>
      <c r="AT2486" s="9" t="str">
        <f t="shared" si="3639"/>
        <v/>
      </c>
      <c r="AU2486" s="9"/>
      <c r="AV2486" s="9" t="str">
        <f t="shared" si="3640"/>
        <v/>
      </c>
      <c r="AW2486" s="9"/>
      <c r="AX2486" s="9" t="str">
        <f t="shared" si="3641"/>
        <v/>
      </c>
      <c r="AY2486" s="9"/>
      <c r="AZ2486" s="62"/>
      <c r="BA2486" s="9"/>
      <c r="BB2486" s="9" t="str">
        <f t="shared" si="3631"/>
        <v/>
      </c>
      <c r="BC2486" s="10" t="str">
        <f t="shared" si="3632"/>
        <v/>
      </c>
      <c r="BD2486" s="7"/>
      <c r="BF2486" s="15"/>
      <c r="BG2486" s="9"/>
      <c r="BH2486" s="9" t="str">
        <f t="shared" si="3642"/>
        <v/>
      </c>
      <c r="BI2486" s="73"/>
      <c r="BJ2486" s="9" t="str">
        <f t="shared" si="3643"/>
        <v/>
      </c>
      <c r="BK2486" s="9"/>
      <c r="BL2486" s="9" t="str">
        <f t="shared" si="3644"/>
        <v/>
      </c>
      <c r="BM2486" s="9"/>
      <c r="BN2486" s="9"/>
      <c r="BO2486" s="9" t="str">
        <f t="shared" si="3633"/>
        <v/>
      </c>
      <c r="BP2486" s="10" t="str">
        <f t="shared" si="3634"/>
        <v/>
      </c>
      <c r="BQ2486" s="7"/>
      <c r="BS2486" s="1"/>
      <c r="BT2486" s="15"/>
      <c r="BU2486" s="9"/>
      <c r="BV2486" s="9" t="str">
        <f t="shared" si="3645"/>
        <v/>
      </c>
      <c r="BW2486" s="9"/>
      <c r="BX2486" s="9" t="str">
        <f t="shared" si="3646"/>
        <v/>
      </c>
      <c r="BY2486" s="9"/>
      <c r="BZ2486" s="9" t="str">
        <f t="shared" si="3647"/>
        <v/>
      </c>
      <c r="CA2486" s="9"/>
      <c r="CB2486" s="9"/>
      <c r="CC2486" s="9"/>
      <c r="CD2486" s="9" t="str">
        <f t="shared" si="3635"/>
        <v/>
      </c>
      <c r="CE2486" s="10" t="str">
        <f t="shared" si="3636"/>
        <v/>
      </c>
      <c r="CF2486" s="7"/>
      <c r="CH2486" s="15"/>
      <c r="CI2486" s="9"/>
      <c r="CJ2486" s="9" t="str">
        <f t="shared" si="3648"/>
        <v/>
      </c>
      <c r="CK2486" s="9"/>
      <c r="CL2486" s="9" t="str">
        <f t="shared" si="3649"/>
        <v/>
      </c>
      <c r="CM2486" s="9"/>
      <c r="CN2486" s="9" t="str">
        <f t="shared" si="3650"/>
        <v/>
      </c>
      <c r="CO2486" s="9"/>
      <c r="CP2486" s="9"/>
      <c r="CQ2486" s="9"/>
      <c r="CR2486" s="9" t="str">
        <f t="shared" si="3637"/>
        <v/>
      </c>
      <c r="CS2486" s="10" t="str">
        <f t="shared" si="3638"/>
        <v/>
      </c>
      <c r="CT2486" s="7"/>
    </row>
    <row r="2487" spans="44:98" ht="15" customHeight="1">
      <c r="AR2487" s="15"/>
      <c r="AS2487" s="9"/>
      <c r="AT2487" s="9" t="str">
        <f t="shared" si="3639"/>
        <v/>
      </c>
      <c r="AU2487" s="9"/>
      <c r="AV2487" s="9" t="str">
        <f t="shared" si="3640"/>
        <v/>
      </c>
      <c r="AW2487" s="9"/>
      <c r="AX2487" s="9" t="str">
        <f t="shared" si="3641"/>
        <v/>
      </c>
      <c r="AY2487" s="9"/>
      <c r="AZ2487" s="62"/>
      <c r="BA2487" s="9"/>
      <c r="BB2487" s="9" t="str">
        <f t="shared" si="3631"/>
        <v/>
      </c>
      <c r="BC2487" s="10" t="str">
        <f t="shared" si="3632"/>
        <v/>
      </c>
      <c r="BD2487" s="7"/>
      <c r="BF2487" s="15"/>
      <c r="BG2487" s="9"/>
      <c r="BH2487" s="9" t="str">
        <f t="shared" si="3642"/>
        <v/>
      </c>
      <c r="BI2487" s="73"/>
      <c r="BJ2487" s="9" t="str">
        <f t="shared" si="3643"/>
        <v/>
      </c>
      <c r="BK2487" s="9"/>
      <c r="BL2487" s="9" t="str">
        <f t="shared" si="3644"/>
        <v/>
      </c>
      <c r="BM2487" s="9"/>
      <c r="BN2487" s="9"/>
      <c r="BO2487" s="9" t="str">
        <f t="shared" si="3633"/>
        <v/>
      </c>
      <c r="BP2487" s="10" t="str">
        <f t="shared" si="3634"/>
        <v/>
      </c>
      <c r="BQ2487" s="7"/>
      <c r="BS2487" s="1"/>
      <c r="BT2487" s="15"/>
      <c r="BU2487" s="9"/>
      <c r="BV2487" s="9" t="str">
        <f t="shared" si="3645"/>
        <v/>
      </c>
      <c r="BW2487" s="9"/>
      <c r="BX2487" s="9" t="str">
        <f t="shared" si="3646"/>
        <v/>
      </c>
      <c r="BY2487" s="9"/>
      <c r="BZ2487" s="9" t="str">
        <f t="shared" si="3647"/>
        <v/>
      </c>
      <c r="CA2487" s="9"/>
      <c r="CB2487" s="9"/>
      <c r="CC2487" s="9"/>
      <c r="CD2487" s="9" t="str">
        <f t="shared" si="3635"/>
        <v/>
      </c>
      <c r="CE2487" s="10" t="str">
        <f t="shared" si="3636"/>
        <v/>
      </c>
      <c r="CF2487" s="7"/>
      <c r="CH2487" s="15"/>
      <c r="CI2487" s="9"/>
      <c r="CJ2487" s="9" t="str">
        <f t="shared" si="3648"/>
        <v/>
      </c>
      <c r="CK2487" s="9"/>
      <c r="CL2487" s="9" t="str">
        <f t="shared" si="3649"/>
        <v/>
      </c>
      <c r="CM2487" s="9"/>
      <c r="CN2487" s="9" t="str">
        <f t="shared" si="3650"/>
        <v/>
      </c>
      <c r="CO2487" s="9"/>
      <c r="CP2487" s="9"/>
      <c r="CQ2487" s="9"/>
      <c r="CR2487" s="9" t="str">
        <f t="shared" si="3637"/>
        <v/>
      </c>
      <c r="CS2487" s="10" t="str">
        <f t="shared" si="3638"/>
        <v/>
      </c>
      <c r="CT2487" s="7"/>
    </row>
    <row r="2488" spans="44:98" ht="15" customHeight="1">
      <c r="AR2488" s="15"/>
      <c r="AS2488" s="9"/>
      <c r="AT2488" s="9" t="str">
        <f t="shared" si="3639"/>
        <v/>
      </c>
      <c r="AU2488" s="9"/>
      <c r="AV2488" s="9" t="str">
        <f t="shared" si="3640"/>
        <v/>
      </c>
      <c r="AW2488" s="9"/>
      <c r="AX2488" s="9" t="str">
        <f t="shared" si="3641"/>
        <v/>
      </c>
      <c r="AY2488" s="9"/>
      <c r="AZ2488" s="62"/>
      <c r="BA2488" s="9"/>
      <c r="BB2488" s="9" t="str">
        <f t="shared" si="3631"/>
        <v/>
      </c>
      <c r="BC2488" s="10" t="str">
        <f t="shared" si="3632"/>
        <v/>
      </c>
      <c r="BD2488" s="7"/>
      <c r="BF2488" s="15"/>
      <c r="BG2488" s="9"/>
      <c r="BH2488" s="9" t="str">
        <f t="shared" si="3642"/>
        <v/>
      </c>
      <c r="BI2488" s="73"/>
      <c r="BJ2488" s="9" t="str">
        <f t="shared" si="3643"/>
        <v/>
      </c>
      <c r="BK2488" s="9"/>
      <c r="BL2488" s="9" t="str">
        <f t="shared" si="3644"/>
        <v/>
      </c>
      <c r="BM2488" s="9"/>
      <c r="BN2488" s="9"/>
      <c r="BO2488" s="9" t="str">
        <f t="shared" si="3633"/>
        <v/>
      </c>
      <c r="BP2488" s="10" t="str">
        <f t="shared" si="3634"/>
        <v/>
      </c>
      <c r="BQ2488" s="7"/>
      <c r="BS2488" s="1"/>
      <c r="BT2488" s="15"/>
      <c r="BU2488" s="9"/>
      <c r="BV2488" s="9" t="str">
        <f t="shared" si="3645"/>
        <v/>
      </c>
      <c r="BW2488" s="9"/>
      <c r="BX2488" s="9" t="str">
        <f t="shared" si="3646"/>
        <v/>
      </c>
      <c r="BY2488" s="9"/>
      <c r="BZ2488" s="9" t="str">
        <f t="shared" si="3647"/>
        <v/>
      </c>
      <c r="CA2488" s="9"/>
      <c r="CB2488" s="9"/>
      <c r="CC2488" s="9"/>
      <c r="CD2488" s="9" t="str">
        <f t="shared" si="3635"/>
        <v/>
      </c>
      <c r="CE2488" s="10" t="str">
        <f t="shared" si="3636"/>
        <v/>
      </c>
      <c r="CF2488" s="7"/>
      <c r="CH2488" s="15"/>
      <c r="CI2488" s="9"/>
      <c r="CJ2488" s="9" t="str">
        <f t="shared" si="3648"/>
        <v/>
      </c>
      <c r="CK2488" s="9"/>
      <c r="CL2488" s="9" t="str">
        <f t="shared" si="3649"/>
        <v/>
      </c>
      <c r="CM2488" s="9"/>
      <c r="CN2488" s="9" t="str">
        <f t="shared" si="3650"/>
        <v/>
      </c>
      <c r="CO2488" s="9"/>
      <c r="CP2488" s="9"/>
      <c r="CQ2488" s="9"/>
      <c r="CR2488" s="9" t="str">
        <f t="shared" si="3637"/>
        <v/>
      </c>
      <c r="CS2488" s="10" t="str">
        <f t="shared" si="3638"/>
        <v/>
      </c>
      <c r="CT2488" s="7"/>
    </row>
    <row r="2489" spans="44:98" ht="15" customHeight="1">
      <c r="AR2489" s="15"/>
      <c r="AS2489" s="9"/>
      <c r="AT2489" s="9" t="str">
        <f t="shared" si="3639"/>
        <v/>
      </c>
      <c r="AU2489" s="9"/>
      <c r="AV2489" s="9" t="str">
        <f t="shared" si="3640"/>
        <v/>
      </c>
      <c r="AW2489" s="9"/>
      <c r="AX2489" s="9" t="str">
        <f t="shared" si="3641"/>
        <v/>
      </c>
      <c r="AY2489" s="9"/>
      <c r="AZ2489" s="62"/>
      <c r="BA2489" s="9"/>
      <c r="BB2489" s="9" t="str">
        <f t="shared" si="3631"/>
        <v/>
      </c>
      <c r="BC2489" s="10" t="str">
        <f t="shared" si="3632"/>
        <v/>
      </c>
      <c r="BD2489" s="7"/>
      <c r="BF2489" s="15"/>
      <c r="BG2489" s="9"/>
      <c r="BH2489" s="9" t="str">
        <f t="shared" si="3642"/>
        <v/>
      </c>
      <c r="BI2489" s="73"/>
      <c r="BJ2489" s="9" t="str">
        <f t="shared" si="3643"/>
        <v/>
      </c>
      <c r="BK2489" s="9"/>
      <c r="BL2489" s="9" t="str">
        <f t="shared" si="3644"/>
        <v/>
      </c>
      <c r="BM2489" s="9"/>
      <c r="BN2489" s="9"/>
      <c r="BO2489" s="9" t="str">
        <f t="shared" si="3633"/>
        <v/>
      </c>
      <c r="BP2489" s="10" t="str">
        <f t="shared" si="3634"/>
        <v/>
      </c>
      <c r="BQ2489" s="7"/>
      <c r="BS2489" s="1"/>
      <c r="BT2489" s="15"/>
      <c r="BU2489" s="9"/>
      <c r="BV2489" s="9" t="str">
        <f t="shared" si="3645"/>
        <v/>
      </c>
      <c r="BW2489" s="9"/>
      <c r="BX2489" s="9" t="str">
        <f t="shared" si="3646"/>
        <v/>
      </c>
      <c r="BY2489" s="9"/>
      <c r="BZ2489" s="9" t="str">
        <f t="shared" si="3647"/>
        <v/>
      </c>
      <c r="CA2489" s="9"/>
      <c r="CB2489" s="9"/>
      <c r="CC2489" s="9"/>
      <c r="CD2489" s="9" t="str">
        <f t="shared" si="3635"/>
        <v/>
      </c>
      <c r="CE2489" s="10" t="str">
        <f t="shared" si="3636"/>
        <v/>
      </c>
      <c r="CF2489" s="7"/>
      <c r="CH2489" s="15"/>
      <c r="CI2489" s="9"/>
      <c r="CJ2489" s="9" t="str">
        <f t="shared" si="3648"/>
        <v/>
      </c>
      <c r="CK2489" s="9"/>
      <c r="CL2489" s="9" t="str">
        <f t="shared" si="3649"/>
        <v/>
      </c>
      <c r="CM2489" s="9"/>
      <c r="CN2489" s="9" t="str">
        <f t="shared" si="3650"/>
        <v/>
      </c>
      <c r="CO2489" s="9"/>
      <c r="CP2489" s="9"/>
      <c r="CQ2489" s="9"/>
      <c r="CR2489" s="9" t="str">
        <f t="shared" si="3637"/>
        <v/>
      </c>
      <c r="CS2489" s="10" t="str">
        <f t="shared" si="3638"/>
        <v/>
      </c>
      <c r="CT2489" s="7"/>
    </row>
    <row r="2490" spans="44:98" ht="15" customHeight="1">
      <c r="AR2490" s="15"/>
      <c r="AS2490" s="9"/>
      <c r="AT2490" s="9" t="str">
        <f t="shared" si="3639"/>
        <v/>
      </c>
      <c r="AU2490" s="9"/>
      <c r="AV2490" s="9" t="str">
        <f t="shared" si="3640"/>
        <v/>
      </c>
      <c r="AW2490" s="9"/>
      <c r="AX2490" s="9" t="str">
        <f t="shared" si="3641"/>
        <v/>
      </c>
      <c r="AY2490" s="9"/>
      <c r="AZ2490" s="62"/>
      <c r="BA2490" s="9"/>
      <c r="BB2490" s="9" t="str">
        <f t="shared" si="3631"/>
        <v/>
      </c>
      <c r="BC2490" s="10" t="str">
        <f t="shared" si="3632"/>
        <v/>
      </c>
      <c r="BD2490" s="7"/>
      <c r="BF2490" s="15"/>
      <c r="BG2490" s="9"/>
      <c r="BH2490" s="9" t="str">
        <f t="shared" si="3642"/>
        <v/>
      </c>
      <c r="BI2490" s="73"/>
      <c r="BJ2490" s="9" t="str">
        <f t="shared" si="3643"/>
        <v/>
      </c>
      <c r="BK2490" s="9"/>
      <c r="BL2490" s="9" t="str">
        <f t="shared" si="3644"/>
        <v/>
      </c>
      <c r="BM2490" s="9"/>
      <c r="BN2490" s="9"/>
      <c r="BO2490" s="9" t="str">
        <f t="shared" si="3633"/>
        <v/>
      </c>
      <c r="BP2490" s="10" t="str">
        <f t="shared" si="3634"/>
        <v/>
      </c>
      <c r="BQ2490" s="7"/>
      <c r="BS2490" s="1"/>
      <c r="BT2490" s="15"/>
      <c r="BU2490" s="9"/>
      <c r="BV2490" s="9" t="str">
        <f t="shared" si="3645"/>
        <v/>
      </c>
      <c r="BW2490" s="9"/>
      <c r="BX2490" s="9" t="str">
        <f t="shared" si="3646"/>
        <v/>
      </c>
      <c r="BY2490" s="9"/>
      <c r="BZ2490" s="9" t="str">
        <f t="shared" si="3647"/>
        <v/>
      </c>
      <c r="CA2490" s="9"/>
      <c r="CB2490" s="9"/>
      <c r="CC2490" s="9"/>
      <c r="CD2490" s="9" t="str">
        <f t="shared" si="3635"/>
        <v/>
      </c>
      <c r="CE2490" s="10" t="str">
        <f t="shared" si="3636"/>
        <v/>
      </c>
      <c r="CF2490" s="7"/>
      <c r="CH2490" s="15"/>
      <c r="CI2490" s="9"/>
      <c r="CJ2490" s="9" t="str">
        <f t="shared" si="3648"/>
        <v/>
      </c>
      <c r="CK2490" s="9"/>
      <c r="CL2490" s="9" t="str">
        <f t="shared" si="3649"/>
        <v/>
      </c>
      <c r="CM2490" s="9"/>
      <c r="CN2490" s="9" t="str">
        <f t="shared" si="3650"/>
        <v/>
      </c>
      <c r="CO2490" s="9"/>
      <c r="CP2490" s="9"/>
      <c r="CQ2490" s="9"/>
      <c r="CR2490" s="9" t="str">
        <f t="shared" si="3637"/>
        <v/>
      </c>
      <c r="CS2490" s="10" t="str">
        <f t="shared" si="3638"/>
        <v/>
      </c>
      <c r="CT2490" s="7"/>
    </row>
    <row r="2491" spans="44:98" ht="15" customHeight="1">
      <c r="AR2491" s="15"/>
      <c r="AS2491" s="9"/>
      <c r="AT2491" s="9" t="str">
        <f t="shared" si="3639"/>
        <v/>
      </c>
      <c r="AU2491" s="9"/>
      <c r="AV2491" s="9" t="str">
        <f t="shared" si="3640"/>
        <v/>
      </c>
      <c r="AW2491" s="9"/>
      <c r="AX2491" s="9" t="str">
        <f t="shared" si="3641"/>
        <v/>
      </c>
      <c r="AY2491" s="9"/>
      <c r="AZ2491" s="62"/>
      <c r="BA2491" s="9"/>
      <c r="BB2491" s="9" t="str">
        <f t="shared" si="3631"/>
        <v/>
      </c>
      <c r="BC2491" s="10" t="str">
        <f t="shared" si="3632"/>
        <v/>
      </c>
      <c r="BD2491" s="7"/>
      <c r="BF2491" s="15"/>
      <c r="BG2491" s="9"/>
      <c r="BH2491" s="9" t="str">
        <f t="shared" si="3642"/>
        <v/>
      </c>
      <c r="BI2491" s="73"/>
      <c r="BJ2491" s="9" t="str">
        <f t="shared" si="3643"/>
        <v/>
      </c>
      <c r="BK2491" s="9"/>
      <c r="BL2491" s="9" t="str">
        <f t="shared" si="3644"/>
        <v/>
      </c>
      <c r="BM2491" s="9"/>
      <c r="BN2491" s="9"/>
      <c r="BO2491" s="9" t="str">
        <f t="shared" si="3633"/>
        <v/>
      </c>
      <c r="BP2491" s="10" t="str">
        <f t="shared" si="3634"/>
        <v/>
      </c>
      <c r="BQ2491" s="7"/>
      <c r="BS2491" s="1"/>
      <c r="BT2491" s="15"/>
      <c r="BU2491" s="9"/>
      <c r="BV2491" s="9" t="str">
        <f t="shared" si="3645"/>
        <v/>
      </c>
      <c r="BW2491" s="9"/>
      <c r="BX2491" s="9" t="str">
        <f t="shared" si="3646"/>
        <v/>
      </c>
      <c r="BY2491" s="9"/>
      <c r="BZ2491" s="9" t="str">
        <f t="shared" si="3647"/>
        <v/>
      </c>
      <c r="CA2491" s="9"/>
      <c r="CB2491" s="9"/>
      <c r="CC2491" s="9"/>
      <c r="CD2491" s="9" t="str">
        <f t="shared" si="3635"/>
        <v/>
      </c>
      <c r="CE2491" s="10" t="str">
        <f t="shared" si="3636"/>
        <v/>
      </c>
      <c r="CF2491" s="7"/>
      <c r="CH2491" s="15"/>
      <c r="CI2491" s="9"/>
      <c r="CJ2491" s="9" t="str">
        <f t="shared" si="3648"/>
        <v/>
      </c>
      <c r="CK2491" s="9"/>
      <c r="CL2491" s="9" t="str">
        <f t="shared" si="3649"/>
        <v/>
      </c>
      <c r="CM2491" s="9"/>
      <c r="CN2491" s="9" t="str">
        <f t="shared" si="3650"/>
        <v/>
      </c>
      <c r="CO2491" s="9"/>
      <c r="CP2491" s="9"/>
      <c r="CQ2491" s="9"/>
      <c r="CR2491" s="9" t="str">
        <f t="shared" si="3637"/>
        <v/>
      </c>
      <c r="CS2491" s="10" t="str">
        <f t="shared" si="3638"/>
        <v/>
      </c>
      <c r="CT2491" s="7"/>
    </row>
    <row r="2492" spans="44:98" ht="15" customHeight="1">
      <c r="AR2492" s="15"/>
      <c r="AS2492" s="9"/>
      <c r="AT2492" s="9" t="str">
        <f t="shared" si="3639"/>
        <v/>
      </c>
      <c r="AU2492" s="9"/>
      <c r="AV2492" s="9" t="str">
        <f t="shared" si="3640"/>
        <v/>
      </c>
      <c r="AW2492" s="9"/>
      <c r="AX2492" s="9" t="str">
        <f t="shared" si="3641"/>
        <v/>
      </c>
      <c r="AY2492" s="9"/>
      <c r="AZ2492" s="62"/>
      <c r="BA2492" s="9"/>
      <c r="BB2492" s="9" t="str">
        <f t="shared" si="3631"/>
        <v/>
      </c>
      <c r="BC2492" s="10" t="str">
        <f t="shared" si="3632"/>
        <v/>
      </c>
      <c r="BD2492" s="7"/>
      <c r="BF2492" s="15"/>
      <c r="BG2492" s="9"/>
      <c r="BH2492" s="9" t="str">
        <f t="shared" si="3642"/>
        <v/>
      </c>
      <c r="BI2492" s="73"/>
      <c r="BJ2492" s="9" t="str">
        <f t="shared" si="3643"/>
        <v/>
      </c>
      <c r="BK2492" s="9"/>
      <c r="BL2492" s="9" t="str">
        <f t="shared" si="3644"/>
        <v/>
      </c>
      <c r="BM2492" s="9"/>
      <c r="BN2492" s="9"/>
      <c r="BO2492" s="9" t="str">
        <f t="shared" si="3633"/>
        <v/>
      </c>
      <c r="BP2492" s="10" t="str">
        <f t="shared" si="3634"/>
        <v/>
      </c>
      <c r="BQ2492" s="7"/>
      <c r="BS2492" s="1"/>
      <c r="BT2492" s="15"/>
      <c r="BU2492" s="9"/>
      <c r="BV2492" s="9" t="str">
        <f t="shared" si="3645"/>
        <v/>
      </c>
      <c r="BW2492" s="9"/>
      <c r="BX2492" s="9" t="str">
        <f t="shared" si="3646"/>
        <v/>
      </c>
      <c r="BY2492" s="9"/>
      <c r="BZ2492" s="9" t="str">
        <f t="shared" si="3647"/>
        <v/>
      </c>
      <c r="CA2492" s="9"/>
      <c r="CB2492" s="9"/>
      <c r="CC2492" s="9"/>
      <c r="CD2492" s="9" t="str">
        <f t="shared" si="3635"/>
        <v/>
      </c>
      <c r="CE2492" s="10" t="str">
        <f t="shared" si="3636"/>
        <v/>
      </c>
      <c r="CF2492" s="7"/>
      <c r="CH2492" s="15"/>
      <c r="CI2492" s="9"/>
      <c r="CJ2492" s="9" t="str">
        <f t="shared" si="3648"/>
        <v/>
      </c>
      <c r="CK2492" s="9"/>
      <c r="CL2492" s="9" t="str">
        <f t="shared" si="3649"/>
        <v/>
      </c>
      <c r="CM2492" s="9"/>
      <c r="CN2492" s="9" t="str">
        <f t="shared" si="3650"/>
        <v/>
      </c>
      <c r="CO2492" s="9"/>
      <c r="CP2492" s="9"/>
      <c r="CQ2492" s="9"/>
      <c r="CR2492" s="9" t="str">
        <f t="shared" si="3637"/>
        <v/>
      </c>
      <c r="CS2492" s="10" t="str">
        <f t="shared" si="3638"/>
        <v/>
      </c>
      <c r="CT2492" s="7"/>
    </row>
    <row r="2493" spans="44:98" ht="15" customHeight="1">
      <c r="AR2493" s="15"/>
      <c r="AS2493" s="9"/>
      <c r="AT2493" s="9" t="str">
        <f t="shared" si="3639"/>
        <v/>
      </c>
      <c r="AU2493" s="9"/>
      <c r="AV2493" s="9" t="str">
        <f t="shared" si="3640"/>
        <v/>
      </c>
      <c r="AW2493" s="9"/>
      <c r="AX2493" s="9" t="str">
        <f t="shared" si="3641"/>
        <v/>
      </c>
      <c r="AY2493" s="9"/>
      <c r="AZ2493" s="62"/>
      <c r="BA2493" s="9"/>
      <c r="BB2493" s="9" t="str">
        <f t="shared" si="3631"/>
        <v/>
      </c>
      <c r="BC2493" s="10" t="str">
        <f t="shared" si="3632"/>
        <v/>
      </c>
      <c r="BD2493" s="7"/>
      <c r="BF2493" s="15"/>
      <c r="BG2493" s="9"/>
      <c r="BH2493" s="9" t="str">
        <f t="shared" si="3642"/>
        <v/>
      </c>
      <c r="BI2493" s="73"/>
      <c r="BJ2493" s="9" t="str">
        <f t="shared" si="3643"/>
        <v/>
      </c>
      <c r="BK2493" s="9"/>
      <c r="BL2493" s="9" t="str">
        <f t="shared" si="3644"/>
        <v/>
      </c>
      <c r="BM2493" s="9"/>
      <c r="BN2493" s="9"/>
      <c r="BO2493" s="9" t="str">
        <f t="shared" si="3633"/>
        <v/>
      </c>
      <c r="BP2493" s="10" t="str">
        <f t="shared" si="3634"/>
        <v/>
      </c>
      <c r="BQ2493" s="7"/>
      <c r="BS2493" s="1"/>
      <c r="BT2493" s="15"/>
      <c r="BU2493" s="9"/>
      <c r="BV2493" s="9" t="str">
        <f t="shared" si="3645"/>
        <v/>
      </c>
      <c r="BW2493" s="9"/>
      <c r="BX2493" s="9" t="str">
        <f t="shared" si="3646"/>
        <v/>
      </c>
      <c r="BY2493" s="9"/>
      <c r="BZ2493" s="9" t="str">
        <f t="shared" si="3647"/>
        <v/>
      </c>
      <c r="CA2493" s="9"/>
      <c r="CB2493" s="9"/>
      <c r="CC2493" s="9"/>
      <c r="CD2493" s="9" t="str">
        <f t="shared" si="3635"/>
        <v/>
      </c>
      <c r="CE2493" s="10" t="str">
        <f t="shared" si="3636"/>
        <v/>
      </c>
      <c r="CF2493" s="7"/>
      <c r="CH2493" s="15"/>
      <c r="CI2493" s="9"/>
      <c r="CJ2493" s="9" t="str">
        <f t="shared" si="3648"/>
        <v/>
      </c>
      <c r="CK2493" s="9"/>
      <c r="CL2493" s="9" t="str">
        <f t="shared" si="3649"/>
        <v/>
      </c>
      <c r="CM2493" s="9"/>
      <c r="CN2493" s="9" t="str">
        <f t="shared" si="3650"/>
        <v/>
      </c>
      <c r="CO2493" s="9"/>
      <c r="CP2493" s="9"/>
      <c r="CQ2493" s="9"/>
      <c r="CR2493" s="9" t="str">
        <f t="shared" si="3637"/>
        <v/>
      </c>
      <c r="CS2493" s="10" t="str">
        <f t="shared" si="3638"/>
        <v/>
      </c>
      <c r="CT2493" s="7"/>
    </row>
    <row r="2494" spans="44:98" ht="15" customHeight="1">
      <c r="AR2494" s="15"/>
      <c r="AS2494" s="9"/>
      <c r="AT2494" s="9" t="str">
        <f t="shared" si="3639"/>
        <v/>
      </c>
      <c r="AU2494" s="9"/>
      <c r="AV2494" s="9" t="str">
        <f t="shared" si="3640"/>
        <v/>
      </c>
      <c r="AW2494" s="9"/>
      <c r="AX2494" s="9" t="str">
        <f t="shared" si="3641"/>
        <v/>
      </c>
      <c r="AY2494" s="9"/>
      <c r="AZ2494" s="62"/>
      <c r="BA2494" s="9"/>
      <c r="BB2494" s="9" t="str">
        <f t="shared" si="3631"/>
        <v/>
      </c>
      <c r="BC2494" s="10" t="str">
        <f t="shared" si="3632"/>
        <v/>
      </c>
      <c r="BD2494" s="7"/>
      <c r="BF2494" s="15"/>
      <c r="BG2494" s="9"/>
      <c r="BH2494" s="9" t="str">
        <f t="shared" si="3642"/>
        <v/>
      </c>
      <c r="BI2494" s="73"/>
      <c r="BJ2494" s="9" t="str">
        <f t="shared" si="3643"/>
        <v/>
      </c>
      <c r="BK2494" s="9"/>
      <c r="BL2494" s="9" t="str">
        <f t="shared" si="3644"/>
        <v/>
      </c>
      <c r="BM2494" s="9"/>
      <c r="BN2494" s="9"/>
      <c r="BO2494" s="9" t="str">
        <f t="shared" si="3633"/>
        <v/>
      </c>
      <c r="BP2494" s="10" t="str">
        <f t="shared" si="3634"/>
        <v/>
      </c>
      <c r="BQ2494" s="7"/>
      <c r="BS2494" s="1"/>
      <c r="BT2494" s="15"/>
      <c r="BU2494" s="9"/>
      <c r="BV2494" s="9" t="str">
        <f t="shared" si="3645"/>
        <v/>
      </c>
      <c r="BW2494" s="9"/>
      <c r="BX2494" s="9" t="str">
        <f t="shared" si="3646"/>
        <v/>
      </c>
      <c r="BY2494" s="9"/>
      <c r="BZ2494" s="9" t="str">
        <f t="shared" si="3647"/>
        <v/>
      </c>
      <c r="CA2494" s="9"/>
      <c r="CB2494" s="9"/>
      <c r="CC2494" s="9"/>
      <c r="CD2494" s="9" t="str">
        <f t="shared" si="3635"/>
        <v/>
      </c>
      <c r="CE2494" s="10" t="str">
        <f t="shared" si="3636"/>
        <v/>
      </c>
      <c r="CF2494" s="7"/>
      <c r="CH2494" s="15"/>
      <c r="CI2494" s="9"/>
      <c r="CJ2494" s="9" t="str">
        <f t="shared" si="3648"/>
        <v/>
      </c>
      <c r="CK2494" s="9"/>
      <c r="CL2494" s="9" t="str">
        <f t="shared" si="3649"/>
        <v/>
      </c>
      <c r="CM2494" s="9"/>
      <c r="CN2494" s="9" t="str">
        <f t="shared" si="3650"/>
        <v/>
      </c>
      <c r="CO2494" s="9"/>
      <c r="CP2494" s="9"/>
      <c r="CQ2494" s="9"/>
      <c r="CR2494" s="9" t="str">
        <f t="shared" ref="CR2494:CR2514" si="3651">IF(CQ2494="","",CN2494*CQ2494)</f>
        <v/>
      </c>
      <c r="CS2494" s="10" t="str">
        <f t="shared" ref="CS2494:CS2514" si="3652">IF(CR2494="","",CR2494/(CJ2494*100))</f>
        <v/>
      </c>
      <c r="CT2494" s="7"/>
    </row>
    <row r="2495" spans="44:98" ht="15" customHeight="1">
      <c r="AR2495" s="15"/>
      <c r="AS2495" s="9"/>
      <c r="AT2495" s="9" t="str">
        <f t="shared" si="3639"/>
        <v/>
      </c>
      <c r="AU2495" s="9"/>
      <c r="AV2495" s="9" t="str">
        <f t="shared" si="3640"/>
        <v/>
      </c>
      <c r="AW2495" s="9"/>
      <c r="AX2495" s="9" t="str">
        <f t="shared" si="3641"/>
        <v/>
      </c>
      <c r="AY2495" s="9"/>
      <c r="AZ2495" s="62"/>
      <c r="BA2495" s="9"/>
      <c r="BB2495" s="9" t="str">
        <f t="shared" si="3631"/>
        <v/>
      </c>
      <c r="BC2495" s="10" t="str">
        <f t="shared" si="3632"/>
        <v/>
      </c>
      <c r="BD2495" s="7"/>
      <c r="BF2495" s="15"/>
      <c r="BG2495" s="9"/>
      <c r="BH2495" s="9" t="str">
        <f t="shared" si="3642"/>
        <v/>
      </c>
      <c r="BI2495" s="73"/>
      <c r="BJ2495" s="9" t="str">
        <f t="shared" si="3643"/>
        <v/>
      </c>
      <c r="BK2495" s="9"/>
      <c r="BL2495" s="9" t="str">
        <f t="shared" si="3644"/>
        <v/>
      </c>
      <c r="BM2495" s="9"/>
      <c r="BN2495" s="9"/>
      <c r="BO2495" s="9" t="str">
        <f t="shared" si="3633"/>
        <v/>
      </c>
      <c r="BP2495" s="10" t="str">
        <f t="shared" si="3634"/>
        <v/>
      </c>
      <c r="BQ2495" s="7"/>
      <c r="BS2495" s="1"/>
      <c r="BT2495" s="15"/>
      <c r="BU2495" s="9"/>
      <c r="BV2495" s="9" t="str">
        <f t="shared" si="3645"/>
        <v/>
      </c>
      <c r="BW2495" s="9"/>
      <c r="BX2495" s="9" t="str">
        <f t="shared" si="3646"/>
        <v/>
      </c>
      <c r="BY2495" s="9"/>
      <c r="BZ2495" s="9" t="str">
        <f t="shared" si="3647"/>
        <v/>
      </c>
      <c r="CA2495" s="9"/>
      <c r="CB2495" s="9"/>
      <c r="CC2495" s="9"/>
      <c r="CD2495" s="9" t="str">
        <f t="shared" si="3635"/>
        <v/>
      </c>
      <c r="CE2495" s="10" t="str">
        <f t="shared" si="3636"/>
        <v/>
      </c>
      <c r="CF2495" s="7"/>
      <c r="CH2495" s="15"/>
      <c r="CI2495" s="9"/>
      <c r="CJ2495" s="9" t="str">
        <f t="shared" si="3648"/>
        <v/>
      </c>
      <c r="CK2495" s="9"/>
      <c r="CL2495" s="9" t="str">
        <f t="shared" si="3649"/>
        <v/>
      </c>
      <c r="CM2495" s="9"/>
      <c r="CN2495" s="9" t="str">
        <f t="shared" si="3650"/>
        <v/>
      </c>
      <c r="CO2495" s="9"/>
      <c r="CP2495" s="9"/>
      <c r="CQ2495" s="9"/>
      <c r="CR2495" s="9" t="str">
        <f t="shared" si="3651"/>
        <v/>
      </c>
      <c r="CS2495" s="10" t="str">
        <f t="shared" si="3652"/>
        <v/>
      </c>
      <c r="CT2495" s="7"/>
    </row>
    <row r="2496" spans="44:98" ht="15" customHeight="1">
      <c r="AR2496" s="15"/>
      <c r="AS2496" s="9"/>
      <c r="AT2496" s="9" t="str">
        <f t="shared" si="3639"/>
        <v/>
      </c>
      <c r="AU2496" s="9"/>
      <c r="AV2496" s="9" t="str">
        <f t="shared" si="3640"/>
        <v/>
      </c>
      <c r="AW2496" s="9"/>
      <c r="AX2496" s="9" t="str">
        <f t="shared" si="3641"/>
        <v/>
      </c>
      <c r="AY2496" s="9"/>
      <c r="AZ2496" s="62"/>
      <c r="BA2496" s="9"/>
      <c r="BB2496" s="9" t="str">
        <f t="shared" si="3631"/>
        <v/>
      </c>
      <c r="BC2496" s="10" t="str">
        <f t="shared" si="3632"/>
        <v/>
      </c>
      <c r="BD2496" s="7"/>
      <c r="BF2496" s="15"/>
      <c r="BG2496" s="9"/>
      <c r="BH2496" s="9" t="str">
        <f t="shared" si="3642"/>
        <v/>
      </c>
      <c r="BI2496" s="73"/>
      <c r="BJ2496" s="9" t="str">
        <f t="shared" si="3643"/>
        <v/>
      </c>
      <c r="BK2496" s="9"/>
      <c r="BL2496" s="9" t="str">
        <f t="shared" si="3644"/>
        <v/>
      </c>
      <c r="BM2496" s="9"/>
      <c r="BN2496" s="9"/>
      <c r="BO2496" s="9" t="str">
        <f t="shared" si="3633"/>
        <v/>
      </c>
      <c r="BP2496" s="10" t="str">
        <f t="shared" si="3634"/>
        <v/>
      </c>
      <c r="BQ2496" s="7"/>
      <c r="BS2496" s="1"/>
      <c r="BT2496" s="15"/>
      <c r="BU2496" s="9"/>
      <c r="BV2496" s="9" t="str">
        <f t="shared" si="3645"/>
        <v/>
      </c>
      <c r="BW2496" s="9"/>
      <c r="BX2496" s="9" t="str">
        <f t="shared" si="3646"/>
        <v/>
      </c>
      <c r="BY2496" s="9"/>
      <c r="BZ2496" s="9" t="str">
        <f t="shared" si="3647"/>
        <v/>
      </c>
      <c r="CA2496" s="9"/>
      <c r="CB2496" s="9"/>
      <c r="CC2496" s="9"/>
      <c r="CD2496" s="9" t="str">
        <f t="shared" si="3635"/>
        <v/>
      </c>
      <c r="CE2496" s="10" t="str">
        <f t="shared" si="3636"/>
        <v/>
      </c>
      <c r="CF2496" s="7"/>
      <c r="CH2496" s="15"/>
      <c r="CI2496" s="9"/>
      <c r="CJ2496" s="9" t="str">
        <f t="shared" si="3648"/>
        <v/>
      </c>
      <c r="CK2496" s="9"/>
      <c r="CL2496" s="9" t="str">
        <f t="shared" si="3649"/>
        <v/>
      </c>
      <c r="CM2496" s="9"/>
      <c r="CN2496" s="9" t="str">
        <f t="shared" si="3650"/>
        <v/>
      </c>
      <c r="CO2496" s="9"/>
      <c r="CP2496" s="9"/>
      <c r="CQ2496" s="9"/>
      <c r="CR2496" s="9" t="str">
        <f t="shared" si="3651"/>
        <v/>
      </c>
      <c r="CS2496" s="10" t="str">
        <f t="shared" si="3652"/>
        <v/>
      </c>
      <c r="CT2496" s="7"/>
    </row>
    <row r="2497" spans="44:98" ht="15" customHeight="1">
      <c r="AR2497" s="15"/>
      <c r="AS2497" s="9"/>
      <c r="AT2497" s="9" t="str">
        <f t="shared" si="3639"/>
        <v/>
      </c>
      <c r="AU2497" s="9"/>
      <c r="AV2497" s="9" t="str">
        <f t="shared" si="3640"/>
        <v/>
      </c>
      <c r="AW2497" s="9"/>
      <c r="AX2497" s="9" t="str">
        <f t="shared" si="3641"/>
        <v/>
      </c>
      <c r="AY2497" s="9"/>
      <c r="AZ2497" s="62"/>
      <c r="BA2497" s="9"/>
      <c r="BB2497" s="9" t="str">
        <f t="shared" si="3631"/>
        <v/>
      </c>
      <c r="BC2497" s="10" t="str">
        <f t="shared" si="3632"/>
        <v/>
      </c>
      <c r="BD2497" s="7"/>
      <c r="BF2497" s="15"/>
      <c r="BG2497" s="9"/>
      <c r="BH2497" s="9" t="str">
        <f t="shared" si="3642"/>
        <v/>
      </c>
      <c r="BI2497" s="73"/>
      <c r="BJ2497" s="9" t="str">
        <f t="shared" si="3643"/>
        <v/>
      </c>
      <c r="BK2497" s="9"/>
      <c r="BL2497" s="9" t="str">
        <f t="shared" si="3644"/>
        <v/>
      </c>
      <c r="BM2497" s="9"/>
      <c r="BN2497" s="9"/>
      <c r="BO2497" s="9" t="str">
        <f t="shared" si="3633"/>
        <v/>
      </c>
      <c r="BP2497" s="10" t="str">
        <f t="shared" si="3634"/>
        <v/>
      </c>
      <c r="BQ2497" s="7"/>
      <c r="BS2497" s="1"/>
      <c r="BT2497" s="15"/>
      <c r="BU2497" s="9"/>
      <c r="BV2497" s="9" t="str">
        <f t="shared" si="3645"/>
        <v/>
      </c>
      <c r="BW2497" s="9"/>
      <c r="BX2497" s="9" t="str">
        <f t="shared" si="3646"/>
        <v/>
      </c>
      <c r="BY2497" s="9"/>
      <c r="BZ2497" s="9" t="str">
        <f t="shared" si="3647"/>
        <v/>
      </c>
      <c r="CA2497" s="9"/>
      <c r="CB2497" s="9"/>
      <c r="CC2497" s="9"/>
      <c r="CD2497" s="9" t="str">
        <f t="shared" si="3635"/>
        <v/>
      </c>
      <c r="CE2497" s="10" t="str">
        <f t="shared" si="3636"/>
        <v/>
      </c>
      <c r="CF2497" s="7"/>
      <c r="CH2497" s="15"/>
      <c r="CI2497" s="9"/>
      <c r="CJ2497" s="9" t="str">
        <f t="shared" si="3648"/>
        <v/>
      </c>
      <c r="CK2497" s="9"/>
      <c r="CL2497" s="9" t="str">
        <f t="shared" si="3649"/>
        <v/>
      </c>
      <c r="CM2497" s="9"/>
      <c r="CN2497" s="9" t="str">
        <f t="shared" si="3650"/>
        <v/>
      </c>
      <c r="CO2497" s="9"/>
      <c r="CP2497" s="9"/>
      <c r="CQ2497" s="9"/>
      <c r="CR2497" s="9" t="str">
        <f t="shared" si="3651"/>
        <v/>
      </c>
      <c r="CS2497" s="10" t="str">
        <f t="shared" si="3652"/>
        <v/>
      </c>
      <c r="CT2497" s="7"/>
    </row>
    <row r="2498" spans="44:98" ht="15" customHeight="1">
      <c r="AR2498" s="15"/>
      <c r="AS2498" s="9"/>
      <c r="AT2498" s="9" t="str">
        <f t="shared" si="3639"/>
        <v/>
      </c>
      <c r="AU2498" s="9"/>
      <c r="AV2498" s="9" t="str">
        <f t="shared" si="3640"/>
        <v/>
      </c>
      <c r="AW2498" s="9"/>
      <c r="AX2498" s="9" t="str">
        <f t="shared" si="3641"/>
        <v/>
      </c>
      <c r="AY2498" s="9"/>
      <c r="AZ2498" s="62"/>
      <c r="BA2498" s="9"/>
      <c r="BB2498" s="9" t="str">
        <f t="shared" si="3631"/>
        <v/>
      </c>
      <c r="BC2498" s="10" t="str">
        <f t="shared" si="3632"/>
        <v/>
      </c>
      <c r="BD2498" s="7"/>
      <c r="BF2498" s="15"/>
      <c r="BG2498" s="9"/>
      <c r="BH2498" s="9" t="str">
        <f t="shared" si="3642"/>
        <v/>
      </c>
      <c r="BI2498" s="73"/>
      <c r="BJ2498" s="9" t="str">
        <f t="shared" si="3643"/>
        <v/>
      </c>
      <c r="BK2498" s="9"/>
      <c r="BL2498" s="9" t="str">
        <f t="shared" si="3644"/>
        <v/>
      </c>
      <c r="BM2498" s="9"/>
      <c r="BN2498" s="9"/>
      <c r="BO2498" s="9" t="str">
        <f t="shared" si="3633"/>
        <v/>
      </c>
      <c r="BP2498" s="10" t="str">
        <f t="shared" si="3634"/>
        <v/>
      </c>
      <c r="BQ2498" s="7"/>
      <c r="BS2498" s="1"/>
      <c r="BT2498" s="15"/>
      <c r="BU2498" s="9"/>
      <c r="BV2498" s="9" t="str">
        <f t="shared" si="3645"/>
        <v/>
      </c>
      <c r="BW2498" s="9"/>
      <c r="BX2498" s="9" t="str">
        <f t="shared" si="3646"/>
        <v/>
      </c>
      <c r="BY2498" s="9"/>
      <c r="BZ2498" s="9" t="str">
        <f t="shared" si="3647"/>
        <v/>
      </c>
      <c r="CA2498" s="9"/>
      <c r="CB2498" s="9"/>
      <c r="CC2498" s="9"/>
      <c r="CD2498" s="9" t="str">
        <f t="shared" si="3635"/>
        <v/>
      </c>
      <c r="CE2498" s="10" t="str">
        <f t="shared" si="3636"/>
        <v/>
      </c>
      <c r="CF2498" s="7"/>
      <c r="CH2498" s="15"/>
      <c r="CI2498" s="9"/>
      <c r="CJ2498" s="9" t="str">
        <f t="shared" si="3648"/>
        <v/>
      </c>
      <c r="CK2498" s="9"/>
      <c r="CL2498" s="9" t="str">
        <f t="shared" si="3649"/>
        <v/>
      </c>
      <c r="CM2498" s="9"/>
      <c r="CN2498" s="9" t="str">
        <f t="shared" si="3650"/>
        <v/>
      </c>
      <c r="CO2498" s="9"/>
      <c r="CP2498" s="9"/>
      <c r="CQ2498" s="9"/>
      <c r="CR2498" s="9" t="str">
        <f t="shared" si="3651"/>
        <v/>
      </c>
      <c r="CS2498" s="10" t="str">
        <f t="shared" si="3652"/>
        <v/>
      </c>
      <c r="CT2498" s="7"/>
    </row>
    <row r="2499" spans="44:98" ht="15" customHeight="1">
      <c r="AR2499" s="15"/>
      <c r="AS2499" s="9"/>
      <c r="AT2499" s="9" t="str">
        <f t="shared" si="3639"/>
        <v/>
      </c>
      <c r="AU2499" s="9"/>
      <c r="AV2499" s="9" t="str">
        <f t="shared" si="3640"/>
        <v/>
      </c>
      <c r="AW2499" s="9"/>
      <c r="AX2499" s="9" t="str">
        <f t="shared" si="3641"/>
        <v/>
      </c>
      <c r="AY2499" s="9"/>
      <c r="AZ2499" s="62"/>
      <c r="BA2499" s="9"/>
      <c r="BB2499" s="9" t="str">
        <f t="shared" si="3631"/>
        <v/>
      </c>
      <c r="BC2499" s="10" t="str">
        <f t="shared" si="3632"/>
        <v/>
      </c>
      <c r="BD2499" s="7"/>
      <c r="BF2499" s="15"/>
      <c r="BG2499" s="9"/>
      <c r="BH2499" s="9" t="str">
        <f t="shared" si="3642"/>
        <v/>
      </c>
      <c r="BI2499" s="73"/>
      <c r="BJ2499" s="9" t="str">
        <f t="shared" si="3643"/>
        <v/>
      </c>
      <c r="BK2499" s="9"/>
      <c r="BL2499" s="9" t="str">
        <f t="shared" si="3644"/>
        <v/>
      </c>
      <c r="BM2499" s="9"/>
      <c r="BN2499" s="9"/>
      <c r="BO2499" s="9" t="str">
        <f t="shared" si="3633"/>
        <v/>
      </c>
      <c r="BP2499" s="10" t="str">
        <f t="shared" si="3634"/>
        <v/>
      </c>
      <c r="BQ2499" s="7"/>
      <c r="BS2499" s="1"/>
      <c r="BT2499" s="15"/>
      <c r="BU2499" s="9"/>
      <c r="BV2499" s="9" t="str">
        <f t="shared" si="3645"/>
        <v/>
      </c>
      <c r="BW2499" s="9"/>
      <c r="BX2499" s="9" t="str">
        <f t="shared" si="3646"/>
        <v/>
      </c>
      <c r="BY2499" s="9"/>
      <c r="BZ2499" s="9" t="str">
        <f t="shared" si="3647"/>
        <v/>
      </c>
      <c r="CA2499" s="9"/>
      <c r="CB2499" s="9"/>
      <c r="CC2499" s="9"/>
      <c r="CD2499" s="9" t="str">
        <f t="shared" si="3635"/>
        <v/>
      </c>
      <c r="CE2499" s="10" t="str">
        <f t="shared" si="3636"/>
        <v/>
      </c>
      <c r="CF2499" s="7"/>
      <c r="CH2499" s="15"/>
      <c r="CI2499" s="9"/>
      <c r="CJ2499" s="9" t="str">
        <f t="shared" si="3648"/>
        <v/>
      </c>
      <c r="CK2499" s="9"/>
      <c r="CL2499" s="9" t="str">
        <f t="shared" si="3649"/>
        <v/>
      </c>
      <c r="CM2499" s="9"/>
      <c r="CN2499" s="9" t="str">
        <f t="shared" si="3650"/>
        <v/>
      </c>
      <c r="CO2499" s="9"/>
      <c r="CP2499" s="9"/>
      <c r="CQ2499" s="9"/>
      <c r="CR2499" s="9" t="str">
        <f t="shared" si="3651"/>
        <v/>
      </c>
      <c r="CS2499" s="10" t="str">
        <f t="shared" si="3652"/>
        <v/>
      </c>
      <c r="CT2499" s="7"/>
    </row>
    <row r="2500" spans="44:98" ht="15" customHeight="1">
      <c r="AR2500" s="15"/>
      <c r="AS2500" s="9"/>
      <c r="AT2500" s="9" t="str">
        <f t="shared" si="3639"/>
        <v/>
      </c>
      <c r="AU2500" s="9"/>
      <c r="AV2500" s="9" t="str">
        <f t="shared" si="3640"/>
        <v/>
      </c>
      <c r="AW2500" s="9"/>
      <c r="AX2500" s="9" t="str">
        <f t="shared" si="3641"/>
        <v/>
      </c>
      <c r="AY2500" s="9"/>
      <c r="AZ2500" s="62"/>
      <c r="BA2500" s="9"/>
      <c r="BB2500" s="9" t="str">
        <f t="shared" si="3631"/>
        <v/>
      </c>
      <c r="BC2500" s="10" t="str">
        <f t="shared" si="3632"/>
        <v/>
      </c>
      <c r="BD2500" s="7"/>
      <c r="BF2500" s="15"/>
      <c r="BG2500" s="9"/>
      <c r="BH2500" s="9" t="str">
        <f t="shared" si="3642"/>
        <v/>
      </c>
      <c r="BI2500" s="73"/>
      <c r="BJ2500" s="9" t="str">
        <f t="shared" si="3643"/>
        <v/>
      </c>
      <c r="BK2500" s="9"/>
      <c r="BL2500" s="9" t="str">
        <f t="shared" si="3644"/>
        <v/>
      </c>
      <c r="BM2500" s="9"/>
      <c r="BN2500" s="9"/>
      <c r="BO2500" s="9" t="str">
        <f t="shared" si="3633"/>
        <v/>
      </c>
      <c r="BP2500" s="10" t="str">
        <f t="shared" si="3634"/>
        <v/>
      </c>
      <c r="BQ2500" s="7"/>
      <c r="BS2500" s="1"/>
      <c r="BT2500" s="15"/>
      <c r="BU2500" s="9"/>
      <c r="BV2500" s="9" t="str">
        <f t="shared" si="3645"/>
        <v/>
      </c>
      <c r="BW2500" s="9"/>
      <c r="BX2500" s="9" t="str">
        <f t="shared" si="3646"/>
        <v/>
      </c>
      <c r="BY2500" s="9"/>
      <c r="BZ2500" s="9" t="str">
        <f t="shared" si="3647"/>
        <v/>
      </c>
      <c r="CA2500" s="9"/>
      <c r="CB2500" s="9"/>
      <c r="CC2500" s="9"/>
      <c r="CD2500" s="9" t="str">
        <f t="shared" si="3635"/>
        <v/>
      </c>
      <c r="CE2500" s="10" t="str">
        <f t="shared" si="3636"/>
        <v/>
      </c>
      <c r="CF2500" s="7"/>
      <c r="CH2500" s="15"/>
      <c r="CI2500" s="9"/>
      <c r="CJ2500" s="9" t="str">
        <f t="shared" si="3648"/>
        <v/>
      </c>
      <c r="CK2500" s="9"/>
      <c r="CL2500" s="9" t="str">
        <f t="shared" si="3649"/>
        <v/>
      </c>
      <c r="CM2500" s="9"/>
      <c r="CN2500" s="9" t="str">
        <f t="shared" si="3650"/>
        <v/>
      </c>
      <c r="CO2500" s="9"/>
      <c r="CP2500" s="9"/>
      <c r="CQ2500" s="9"/>
      <c r="CR2500" s="9" t="str">
        <f t="shared" si="3651"/>
        <v/>
      </c>
      <c r="CS2500" s="10" t="str">
        <f t="shared" si="3652"/>
        <v/>
      </c>
      <c r="CT2500" s="7"/>
    </row>
    <row r="2501" spans="44:98" ht="15" customHeight="1">
      <c r="AR2501" s="15"/>
      <c r="AS2501" s="9"/>
      <c r="AT2501" s="9" t="str">
        <f t="shared" si="3639"/>
        <v/>
      </c>
      <c r="AU2501" s="9"/>
      <c r="AV2501" s="9" t="str">
        <f t="shared" si="3640"/>
        <v/>
      </c>
      <c r="AW2501" s="9"/>
      <c r="AX2501" s="9" t="str">
        <f t="shared" si="3641"/>
        <v/>
      </c>
      <c r="AY2501" s="9"/>
      <c r="AZ2501" s="62"/>
      <c r="BA2501" s="9"/>
      <c r="BB2501" s="9" t="str">
        <f t="shared" si="3631"/>
        <v/>
      </c>
      <c r="BC2501" s="10" t="str">
        <f t="shared" si="3632"/>
        <v/>
      </c>
      <c r="BD2501" s="7"/>
      <c r="BF2501" s="15"/>
      <c r="BG2501" s="9"/>
      <c r="BH2501" s="9" t="str">
        <f t="shared" si="3642"/>
        <v/>
      </c>
      <c r="BI2501" s="73"/>
      <c r="BJ2501" s="9" t="str">
        <f t="shared" si="3643"/>
        <v/>
      </c>
      <c r="BK2501" s="9"/>
      <c r="BL2501" s="9" t="str">
        <f t="shared" si="3644"/>
        <v/>
      </c>
      <c r="BM2501" s="9"/>
      <c r="BN2501" s="9"/>
      <c r="BO2501" s="9" t="str">
        <f t="shared" si="3633"/>
        <v/>
      </c>
      <c r="BP2501" s="10" t="str">
        <f t="shared" si="3634"/>
        <v/>
      </c>
      <c r="BQ2501" s="7"/>
      <c r="BS2501" s="1"/>
      <c r="BT2501" s="15"/>
      <c r="BU2501" s="9"/>
      <c r="BV2501" s="9" t="str">
        <f t="shared" si="3645"/>
        <v/>
      </c>
      <c r="BW2501" s="9"/>
      <c r="BX2501" s="9" t="str">
        <f t="shared" si="3646"/>
        <v/>
      </c>
      <c r="BY2501" s="9"/>
      <c r="BZ2501" s="9" t="str">
        <f t="shared" si="3647"/>
        <v/>
      </c>
      <c r="CA2501" s="9"/>
      <c r="CB2501" s="9"/>
      <c r="CC2501" s="9"/>
      <c r="CD2501" s="9" t="str">
        <f t="shared" si="3635"/>
        <v/>
      </c>
      <c r="CE2501" s="10" t="str">
        <f t="shared" si="3636"/>
        <v/>
      </c>
      <c r="CF2501" s="7"/>
      <c r="CH2501" s="15"/>
      <c r="CI2501" s="9"/>
      <c r="CJ2501" s="9" t="str">
        <f t="shared" si="3648"/>
        <v/>
      </c>
      <c r="CK2501" s="9"/>
      <c r="CL2501" s="9" t="str">
        <f t="shared" si="3649"/>
        <v/>
      </c>
      <c r="CM2501" s="9"/>
      <c r="CN2501" s="9" t="str">
        <f t="shared" si="3650"/>
        <v/>
      </c>
      <c r="CO2501" s="9"/>
      <c r="CP2501" s="9"/>
      <c r="CQ2501" s="9"/>
      <c r="CR2501" s="9" t="str">
        <f t="shared" si="3651"/>
        <v/>
      </c>
      <c r="CS2501" s="10" t="str">
        <f t="shared" si="3652"/>
        <v/>
      </c>
      <c r="CT2501" s="7"/>
    </row>
    <row r="2502" spans="44:98" ht="15" customHeight="1">
      <c r="AR2502" s="15"/>
      <c r="AS2502" s="9"/>
      <c r="AT2502" s="9" t="str">
        <f t="shared" si="3639"/>
        <v/>
      </c>
      <c r="AU2502" s="9"/>
      <c r="AV2502" s="9" t="str">
        <f t="shared" si="3640"/>
        <v/>
      </c>
      <c r="AW2502" s="9"/>
      <c r="AX2502" s="9" t="str">
        <f t="shared" si="3641"/>
        <v/>
      </c>
      <c r="AY2502" s="9"/>
      <c r="AZ2502" s="62"/>
      <c r="BA2502" s="9"/>
      <c r="BB2502" s="9" t="str">
        <f t="shared" si="3631"/>
        <v/>
      </c>
      <c r="BC2502" s="10" t="str">
        <f t="shared" si="3632"/>
        <v/>
      </c>
      <c r="BD2502" s="7"/>
      <c r="BF2502" s="15"/>
      <c r="BG2502" s="9"/>
      <c r="BH2502" s="9" t="str">
        <f t="shared" si="3642"/>
        <v/>
      </c>
      <c r="BI2502" s="73"/>
      <c r="BJ2502" s="9" t="str">
        <f t="shared" si="3643"/>
        <v/>
      </c>
      <c r="BK2502" s="9"/>
      <c r="BL2502" s="9" t="str">
        <f t="shared" si="3644"/>
        <v/>
      </c>
      <c r="BM2502" s="9"/>
      <c r="BN2502" s="9"/>
      <c r="BO2502" s="9" t="str">
        <f t="shared" si="3633"/>
        <v/>
      </c>
      <c r="BP2502" s="10" t="str">
        <f t="shared" si="3634"/>
        <v/>
      </c>
      <c r="BQ2502" s="7"/>
      <c r="BS2502" s="1"/>
      <c r="BT2502" s="15"/>
      <c r="BU2502" s="9"/>
      <c r="BV2502" s="9" t="str">
        <f t="shared" si="3645"/>
        <v/>
      </c>
      <c r="BW2502" s="9"/>
      <c r="BX2502" s="9" t="str">
        <f t="shared" si="3646"/>
        <v/>
      </c>
      <c r="BY2502" s="9"/>
      <c r="BZ2502" s="9" t="str">
        <f t="shared" si="3647"/>
        <v/>
      </c>
      <c r="CA2502" s="9"/>
      <c r="CB2502" s="9"/>
      <c r="CC2502" s="9"/>
      <c r="CD2502" s="9" t="str">
        <f t="shared" si="3635"/>
        <v/>
      </c>
      <c r="CE2502" s="10" t="str">
        <f t="shared" si="3636"/>
        <v/>
      </c>
      <c r="CF2502" s="7"/>
      <c r="CH2502" s="15"/>
      <c r="CI2502" s="9"/>
      <c r="CJ2502" s="9" t="str">
        <f t="shared" si="3648"/>
        <v/>
      </c>
      <c r="CK2502" s="9"/>
      <c r="CL2502" s="9" t="str">
        <f t="shared" si="3649"/>
        <v/>
      </c>
      <c r="CM2502" s="9"/>
      <c r="CN2502" s="9" t="str">
        <f t="shared" si="3650"/>
        <v/>
      </c>
      <c r="CO2502" s="9"/>
      <c r="CP2502" s="9"/>
      <c r="CQ2502" s="9"/>
      <c r="CR2502" s="9" t="str">
        <f t="shared" si="3651"/>
        <v/>
      </c>
      <c r="CS2502" s="10" t="str">
        <f t="shared" si="3652"/>
        <v/>
      </c>
      <c r="CT2502" s="7"/>
    </row>
    <row r="2503" spans="44:98" ht="15" customHeight="1">
      <c r="AR2503" s="15"/>
      <c r="AS2503" s="9"/>
      <c r="AT2503" s="9" t="str">
        <f t="shared" si="3639"/>
        <v/>
      </c>
      <c r="AU2503" s="9"/>
      <c r="AV2503" s="9" t="str">
        <f t="shared" si="3640"/>
        <v/>
      </c>
      <c r="AW2503" s="9"/>
      <c r="AX2503" s="9" t="str">
        <f t="shared" si="3641"/>
        <v/>
      </c>
      <c r="AY2503" s="9"/>
      <c r="AZ2503" s="62"/>
      <c r="BA2503" s="9"/>
      <c r="BB2503" s="9" t="str">
        <f t="shared" si="3631"/>
        <v/>
      </c>
      <c r="BC2503" s="10" t="str">
        <f t="shared" si="3632"/>
        <v/>
      </c>
      <c r="BD2503" s="7"/>
      <c r="BF2503" s="15"/>
      <c r="BG2503" s="9"/>
      <c r="BH2503" s="9" t="str">
        <f t="shared" si="3642"/>
        <v/>
      </c>
      <c r="BI2503" s="73"/>
      <c r="BJ2503" s="9" t="str">
        <f t="shared" si="3643"/>
        <v/>
      </c>
      <c r="BK2503" s="9"/>
      <c r="BL2503" s="9" t="str">
        <f t="shared" si="3644"/>
        <v/>
      </c>
      <c r="BM2503" s="9"/>
      <c r="BN2503" s="9"/>
      <c r="BO2503" s="9" t="str">
        <f t="shared" si="3633"/>
        <v/>
      </c>
      <c r="BP2503" s="10" t="str">
        <f t="shared" si="3634"/>
        <v/>
      </c>
      <c r="BQ2503" s="7"/>
      <c r="BS2503" s="1"/>
      <c r="BT2503" s="15"/>
      <c r="BU2503" s="9"/>
      <c r="BV2503" s="9" t="str">
        <f t="shared" si="3645"/>
        <v/>
      </c>
      <c r="BW2503" s="9"/>
      <c r="BX2503" s="9" t="str">
        <f t="shared" si="3646"/>
        <v/>
      </c>
      <c r="BY2503" s="9"/>
      <c r="BZ2503" s="9" t="str">
        <f t="shared" si="3647"/>
        <v/>
      </c>
      <c r="CA2503" s="9"/>
      <c r="CB2503" s="9"/>
      <c r="CC2503" s="9"/>
      <c r="CD2503" s="9" t="str">
        <f t="shared" si="3635"/>
        <v/>
      </c>
      <c r="CE2503" s="10" t="str">
        <f t="shared" si="3636"/>
        <v/>
      </c>
      <c r="CF2503" s="7"/>
      <c r="CH2503" s="15"/>
      <c r="CI2503" s="9"/>
      <c r="CJ2503" s="9" t="str">
        <f t="shared" si="3648"/>
        <v/>
      </c>
      <c r="CK2503" s="9"/>
      <c r="CL2503" s="9" t="str">
        <f t="shared" si="3649"/>
        <v/>
      </c>
      <c r="CM2503" s="9"/>
      <c r="CN2503" s="9" t="str">
        <f t="shared" si="3650"/>
        <v/>
      </c>
      <c r="CO2503" s="9"/>
      <c r="CP2503" s="9"/>
      <c r="CQ2503" s="9"/>
      <c r="CR2503" s="9" t="str">
        <f t="shared" si="3651"/>
        <v/>
      </c>
      <c r="CS2503" s="10" t="str">
        <f t="shared" si="3652"/>
        <v/>
      </c>
      <c r="CT2503" s="7"/>
    </row>
    <row r="2504" spans="44:98" ht="15" customHeight="1">
      <c r="AR2504" s="15"/>
      <c r="AS2504" s="9"/>
      <c r="AT2504" s="9" t="str">
        <f t="shared" si="3639"/>
        <v/>
      </c>
      <c r="AU2504" s="9"/>
      <c r="AV2504" s="9" t="str">
        <f t="shared" si="3640"/>
        <v/>
      </c>
      <c r="AW2504" s="9"/>
      <c r="AX2504" s="9" t="str">
        <f t="shared" si="3641"/>
        <v/>
      </c>
      <c r="AY2504" s="9"/>
      <c r="AZ2504" s="62"/>
      <c r="BA2504" s="9"/>
      <c r="BB2504" s="9" t="str">
        <f t="shared" si="3631"/>
        <v/>
      </c>
      <c r="BC2504" s="10" t="str">
        <f t="shared" si="3632"/>
        <v/>
      </c>
      <c r="BD2504" s="7"/>
      <c r="BF2504" s="15"/>
      <c r="BG2504" s="9"/>
      <c r="BH2504" s="9" t="str">
        <f t="shared" si="3642"/>
        <v/>
      </c>
      <c r="BI2504" s="73"/>
      <c r="BJ2504" s="9" t="str">
        <f t="shared" si="3643"/>
        <v/>
      </c>
      <c r="BK2504" s="9"/>
      <c r="BL2504" s="9" t="str">
        <f t="shared" si="3644"/>
        <v/>
      </c>
      <c r="BM2504" s="9"/>
      <c r="BN2504" s="9"/>
      <c r="BO2504" s="9" t="str">
        <f t="shared" si="3633"/>
        <v/>
      </c>
      <c r="BP2504" s="10" t="str">
        <f t="shared" si="3634"/>
        <v/>
      </c>
      <c r="BQ2504" s="7"/>
      <c r="BS2504" s="1"/>
      <c r="BT2504" s="15"/>
      <c r="BU2504" s="9"/>
      <c r="BV2504" s="9" t="str">
        <f t="shared" si="3645"/>
        <v/>
      </c>
      <c r="BW2504" s="9"/>
      <c r="BX2504" s="9" t="str">
        <f t="shared" si="3646"/>
        <v/>
      </c>
      <c r="BY2504" s="9"/>
      <c r="BZ2504" s="9" t="str">
        <f t="shared" si="3647"/>
        <v/>
      </c>
      <c r="CA2504" s="9"/>
      <c r="CB2504" s="9"/>
      <c r="CC2504" s="9"/>
      <c r="CD2504" s="9" t="str">
        <f t="shared" si="3635"/>
        <v/>
      </c>
      <c r="CE2504" s="10" t="str">
        <f t="shared" si="3636"/>
        <v/>
      </c>
      <c r="CF2504" s="7"/>
      <c r="CH2504" s="15"/>
      <c r="CI2504" s="9"/>
      <c r="CJ2504" s="9" t="str">
        <f t="shared" si="3648"/>
        <v/>
      </c>
      <c r="CK2504" s="9"/>
      <c r="CL2504" s="9" t="str">
        <f t="shared" si="3649"/>
        <v/>
      </c>
      <c r="CM2504" s="9"/>
      <c r="CN2504" s="9" t="str">
        <f t="shared" si="3650"/>
        <v/>
      </c>
      <c r="CO2504" s="9"/>
      <c r="CP2504" s="9"/>
      <c r="CQ2504" s="9"/>
      <c r="CR2504" s="9" t="str">
        <f t="shared" si="3651"/>
        <v/>
      </c>
      <c r="CS2504" s="10" t="str">
        <f t="shared" si="3652"/>
        <v/>
      </c>
      <c r="CT2504" s="7"/>
    </row>
    <row r="2505" spans="44:98" ht="15" customHeight="1">
      <c r="AR2505" s="15"/>
      <c r="AS2505" s="9"/>
      <c r="AT2505" s="9" t="str">
        <f t="shared" si="3639"/>
        <v/>
      </c>
      <c r="AU2505" s="9"/>
      <c r="AV2505" s="9" t="str">
        <f t="shared" si="3640"/>
        <v/>
      </c>
      <c r="AW2505" s="9"/>
      <c r="AX2505" s="9" t="str">
        <f t="shared" si="3641"/>
        <v/>
      </c>
      <c r="AY2505" s="9"/>
      <c r="AZ2505" s="62"/>
      <c r="BA2505" s="9"/>
      <c r="BB2505" s="9" t="str">
        <f t="shared" si="3631"/>
        <v/>
      </c>
      <c r="BC2505" s="10" t="str">
        <f t="shared" si="3632"/>
        <v/>
      </c>
      <c r="BD2505" s="7"/>
      <c r="BF2505" s="15"/>
      <c r="BG2505" s="9"/>
      <c r="BH2505" s="9" t="str">
        <f t="shared" si="3642"/>
        <v/>
      </c>
      <c r="BI2505" s="73"/>
      <c r="BJ2505" s="9" t="str">
        <f t="shared" si="3643"/>
        <v/>
      </c>
      <c r="BK2505" s="9"/>
      <c r="BL2505" s="9" t="str">
        <f t="shared" si="3644"/>
        <v/>
      </c>
      <c r="BM2505" s="9"/>
      <c r="BN2505" s="9"/>
      <c r="BO2505" s="9" t="str">
        <f t="shared" si="3633"/>
        <v/>
      </c>
      <c r="BP2505" s="10" t="str">
        <f t="shared" si="3634"/>
        <v/>
      </c>
      <c r="BQ2505" s="7"/>
      <c r="BS2505" s="1"/>
      <c r="BT2505" s="15"/>
      <c r="BU2505" s="9"/>
      <c r="BV2505" s="9" t="str">
        <f t="shared" si="3645"/>
        <v/>
      </c>
      <c r="BW2505" s="9"/>
      <c r="BX2505" s="9" t="str">
        <f t="shared" si="3646"/>
        <v/>
      </c>
      <c r="BY2505" s="9"/>
      <c r="BZ2505" s="9" t="str">
        <f t="shared" si="3647"/>
        <v/>
      </c>
      <c r="CA2505" s="9"/>
      <c r="CB2505" s="9"/>
      <c r="CC2505" s="9"/>
      <c r="CD2505" s="9" t="str">
        <f t="shared" si="3635"/>
        <v/>
      </c>
      <c r="CE2505" s="10" t="str">
        <f t="shared" si="3636"/>
        <v/>
      </c>
      <c r="CF2505" s="7"/>
      <c r="CH2505" s="15"/>
      <c r="CI2505" s="9"/>
      <c r="CJ2505" s="9" t="str">
        <f t="shared" si="3648"/>
        <v/>
      </c>
      <c r="CK2505" s="9"/>
      <c r="CL2505" s="9" t="str">
        <f t="shared" si="3649"/>
        <v/>
      </c>
      <c r="CM2505" s="9"/>
      <c r="CN2505" s="9" t="str">
        <f t="shared" si="3650"/>
        <v/>
      </c>
      <c r="CO2505" s="9"/>
      <c r="CP2505" s="9"/>
      <c r="CQ2505" s="9"/>
      <c r="CR2505" s="9" t="str">
        <f t="shared" si="3651"/>
        <v/>
      </c>
      <c r="CS2505" s="10" t="str">
        <f t="shared" si="3652"/>
        <v/>
      </c>
      <c r="CT2505" s="7"/>
    </row>
    <row r="2506" spans="44:98" ht="15" customHeight="1">
      <c r="AR2506" s="15"/>
      <c r="AS2506" s="9"/>
      <c r="AT2506" s="9" t="str">
        <f t="shared" si="3639"/>
        <v/>
      </c>
      <c r="AU2506" s="9"/>
      <c r="AV2506" s="9" t="str">
        <f t="shared" si="3640"/>
        <v/>
      </c>
      <c r="AW2506" s="9"/>
      <c r="AX2506" s="9" t="str">
        <f t="shared" si="3641"/>
        <v/>
      </c>
      <c r="AY2506" s="9"/>
      <c r="AZ2506" s="62"/>
      <c r="BA2506" s="9"/>
      <c r="BB2506" s="9" t="str">
        <f t="shared" si="3631"/>
        <v/>
      </c>
      <c r="BC2506" s="10" t="str">
        <f t="shared" si="3632"/>
        <v/>
      </c>
      <c r="BD2506" s="7"/>
      <c r="BF2506" s="15"/>
      <c r="BG2506" s="9"/>
      <c r="BH2506" s="9" t="str">
        <f t="shared" si="3642"/>
        <v/>
      </c>
      <c r="BI2506" s="73"/>
      <c r="BJ2506" s="9" t="str">
        <f t="shared" si="3643"/>
        <v/>
      </c>
      <c r="BK2506" s="9"/>
      <c r="BL2506" s="9" t="str">
        <f t="shared" si="3644"/>
        <v/>
      </c>
      <c r="BM2506" s="9"/>
      <c r="BN2506" s="9"/>
      <c r="BO2506" s="9" t="str">
        <f t="shared" si="3633"/>
        <v/>
      </c>
      <c r="BP2506" s="10" t="str">
        <f t="shared" si="3634"/>
        <v/>
      </c>
      <c r="BQ2506" s="7"/>
      <c r="BS2506" s="1"/>
      <c r="BT2506" s="15"/>
      <c r="BU2506" s="9"/>
      <c r="BV2506" s="9" t="str">
        <f t="shared" si="3645"/>
        <v/>
      </c>
      <c r="BW2506" s="9"/>
      <c r="BX2506" s="9" t="str">
        <f t="shared" si="3646"/>
        <v/>
      </c>
      <c r="BY2506" s="9"/>
      <c r="BZ2506" s="9" t="str">
        <f t="shared" si="3647"/>
        <v/>
      </c>
      <c r="CA2506" s="9"/>
      <c r="CB2506" s="9"/>
      <c r="CC2506" s="9"/>
      <c r="CD2506" s="9" t="str">
        <f t="shared" si="3635"/>
        <v/>
      </c>
      <c r="CE2506" s="10" t="str">
        <f t="shared" si="3636"/>
        <v/>
      </c>
      <c r="CF2506" s="7"/>
      <c r="CH2506" s="15"/>
      <c r="CI2506" s="9"/>
      <c r="CJ2506" s="9" t="str">
        <f t="shared" si="3648"/>
        <v/>
      </c>
      <c r="CK2506" s="9"/>
      <c r="CL2506" s="9" t="str">
        <f t="shared" si="3649"/>
        <v/>
      </c>
      <c r="CM2506" s="9"/>
      <c r="CN2506" s="9" t="str">
        <f t="shared" si="3650"/>
        <v/>
      </c>
      <c r="CO2506" s="9"/>
      <c r="CP2506" s="9"/>
      <c r="CQ2506" s="9"/>
      <c r="CR2506" s="9" t="str">
        <f t="shared" si="3651"/>
        <v/>
      </c>
      <c r="CS2506" s="10" t="str">
        <f t="shared" si="3652"/>
        <v/>
      </c>
      <c r="CT2506" s="7"/>
    </row>
    <row r="2507" spans="44:98" ht="15" customHeight="1">
      <c r="AR2507" s="15"/>
      <c r="AS2507" s="9"/>
      <c r="AT2507" s="9" t="str">
        <f t="shared" si="3639"/>
        <v/>
      </c>
      <c r="AU2507" s="9"/>
      <c r="AV2507" s="9" t="str">
        <f t="shared" si="3640"/>
        <v/>
      </c>
      <c r="AW2507" s="9"/>
      <c r="AX2507" s="9" t="str">
        <f t="shared" si="3641"/>
        <v/>
      </c>
      <c r="AY2507" s="9"/>
      <c r="AZ2507" s="62"/>
      <c r="BA2507" s="9"/>
      <c r="BB2507" s="9" t="str">
        <f t="shared" si="3631"/>
        <v/>
      </c>
      <c r="BC2507" s="10" t="str">
        <f t="shared" si="3632"/>
        <v/>
      </c>
      <c r="BD2507" s="7"/>
      <c r="BF2507" s="15"/>
      <c r="BG2507" s="9"/>
      <c r="BH2507" s="9" t="str">
        <f t="shared" si="3642"/>
        <v/>
      </c>
      <c r="BI2507" s="73"/>
      <c r="BJ2507" s="9" t="str">
        <f t="shared" si="3643"/>
        <v/>
      </c>
      <c r="BK2507" s="9"/>
      <c r="BL2507" s="9" t="str">
        <f t="shared" si="3644"/>
        <v/>
      </c>
      <c r="BM2507" s="9"/>
      <c r="BN2507" s="9"/>
      <c r="BO2507" s="9" t="str">
        <f t="shared" si="3633"/>
        <v/>
      </c>
      <c r="BP2507" s="10" t="str">
        <f t="shared" si="3634"/>
        <v/>
      </c>
      <c r="BQ2507" s="7"/>
      <c r="BS2507" s="1"/>
      <c r="BT2507" s="15"/>
      <c r="BU2507" s="9"/>
      <c r="BV2507" s="9" t="str">
        <f t="shared" si="3645"/>
        <v/>
      </c>
      <c r="BW2507" s="9"/>
      <c r="BX2507" s="9" t="str">
        <f t="shared" si="3646"/>
        <v/>
      </c>
      <c r="BY2507" s="9"/>
      <c r="BZ2507" s="9" t="str">
        <f t="shared" si="3647"/>
        <v/>
      </c>
      <c r="CA2507" s="9"/>
      <c r="CB2507" s="9"/>
      <c r="CC2507" s="9"/>
      <c r="CD2507" s="9" t="str">
        <f t="shared" si="3635"/>
        <v/>
      </c>
      <c r="CE2507" s="10" t="str">
        <f t="shared" si="3636"/>
        <v/>
      </c>
      <c r="CF2507" s="7"/>
      <c r="CH2507" s="15"/>
      <c r="CI2507" s="9"/>
      <c r="CJ2507" s="9" t="str">
        <f t="shared" si="3648"/>
        <v/>
      </c>
      <c r="CK2507" s="9"/>
      <c r="CL2507" s="9" t="str">
        <f t="shared" si="3649"/>
        <v/>
      </c>
      <c r="CM2507" s="9"/>
      <c r="CN2507" s="9" t="str">
        <f t="shared" si="3650"/>
        <v/>
      </c>
      <c r="CO2507" s="9"/>
      <c r="CP2507" s="9"/>
      <c r="CQ2507" s="9"/>
      <c r="CR2507" s="9" t="str">
        <f t="shared" si="3651"/>
        <v/>
      </c>
      <c r="CS2507" s="10" t="str">
        <f t="shared" si="3652"/>
        <v/>
      </c>
      <c r="CT2507" s="7"/>
    </row>
    <row r="2508" spans="44:98" ht="15" customHeight="1">
      <c r="AR2508" s="15"/>
      <c r="AS2508" s="9"/>
      <c r="AT2508" s="9" t="str">
        <f t="shared" si="3639"/>
        <v/>
      </c>
      <c r="AU2508" s="9"/>
      <c r="AV2508" s="9" t="str">
        <f t="shared" si="3640"/>
        <v/>
      </c>
      <c r="AW2508" s="9"/>
      <c r="AX2508" s="9" t="str">
        <f t="shared" si="3641"/>
        <v/>
      </c>
      <c r="AY2508" s="9"/>
      <c r="AZ2508" s="62"/>
      <c r="BA2508" s="9"/>
      <c r="BB2508" s="9" t="str">
        <f t="shared" si="3631"/>
        <v/>
      </c>
      <c r="BC2508" s="10" t="str">
        <f t="shared" si="3632"/>
        <v/>
      </c>
      <c r="BD2508" s="7"/>
      <c r="BF2508" s="15"/>
      <c r="BG2508" s="9"/>
      <c r="BH2508" s="9" t="str">
        <f t="shared" si="3642"/>
        <v/>
      </c>
      <c r="BI2508" s="73"/>
      <c r="BJ2508" s="9" t="str">
        <f t="shared" si="3643"/>
        <v/>
      </c>
      <c r="BK2508" s="9"/>
      <c r="BL2508" s="9" t="str">
        <f t="shared" si="3644"/>
        <v/>
      </c>
      <c r="BM2508" s="9"/>
      <c r="BN2508" s="9"/>
      <c r="BO2508" s="9" t="str">
        <f t="shared" si="3633"/>
        <v/>
      </c>
      <c r="BP2508" s="10" t="str">
        <f t="shared" si="3634"/>
        <v/>
      </c>
      <c r="BQ2508" s="7"/>
      <c r="BS2508" s="1"/>
      <c r="BT2508" s="15"/>
      <c r="BU2508" s="9"/>
      <c r="BV2508" s="9" t="str">
        <f t="shared" si="3645"/>
        <v/>
      </c>
      <c r="BW2508" s="9"/>
      <c r="BX2508" s="9" t="str">
        <f t="shared" si="3646"/>
        <v/>
      </c>
      <c r="BY2508" s="9"/>
      <c r="BZ2508" s="9" t="str">
        <f t="shared" si="3647"/>
        <v/>
      </c>
      <c r="CA2508" s="9"/>
      <c r="CB2508" s="9"/>
      <c r="CC2508" s="9"/>
      <c r="CD2508" s="9" t="str">
        <f t="shared" si="3635"/>
        <v/>
      </c>
      <c r="CE2508" s="10" t="str">
        <f t="shared" si="3636"/>
        <v/>
      </c>
      <c r="CF2508" s="7"/>
      <c r="CH2508" s="15"/>
      <c r="CI2508" s="9"/>
      <c r="CJ2508" s="9" t="str">
        <f t="shared" si="3648"/>
        <v/>
      </c>
      <c r="CK2508" s="9"/>
      <c r="CL2508" s="9" t="str">
        <f t="shared" si="3649"/>
        <v/>
      </c>
      <c r="CM2508" s="9"/>
      <c r="CN2508" s="9" t="str">
        <f t="shared" si="3650"/>
        <v/>
      </c>
      <c r="CO2508" s="9"/>
      <c r="CP2508" s="9"/>
      <c r="CQ2508" s="9"/>
      <c r="CR2508" s="9" t="str">
        <f t="shared" si="3651"/>
        <v/>
      </c>
      <c r="CS2508" s="10" t="str">
        <f t="shared" si="3652"/>
        <v/>
      </c>
      <c r="CT2508" s="7"/>
    </row>
    <row r="2509" spans="44:98" ht="15" customHeight="1">
      <c r="AR2509" s="15"/>
      <c r="AS2509" s="9"/>
      <c r="AT2509" s="9" t="str">
        <f t="shared" si="3639"/>
        <v/>
      </c>
      <c r="AU2509" s="9"/>
      <c r="AV2509" s="9" t="str">
        <f t="shared" si="3640"/>
        <v/>
      </c>
      <c r="AW2509" s="9"/>
      <c r="AX2509" s="9" t="str">
        <f t="shared" si="3641"/>
        <v/>
      </c>
      <c r="AY2509" s="9"/>
      <c r="AZ2509" s="62"/>
      <c r="BA2509" s="9"/>
      <c r="BB2509" s="9" t="str">
        <f t="shared" si="3631"/>
        <v/>
      </c>
      <c r="BC2509" s="10" t="str">
        <f t="shared" si="3632"/>
        <v/>
      </c>
      <c r="BD2509" s="7"/>
      <c r="BF2509" s="15"/>
      <c r="BG2509" s="9"/>
      <c r="BH2509" s="9" t="str">
        <f t="shared" si="3642"/>
        <v/>
      </c>
      <c r="BI2509" s="73"/>
      <c r="BJ2509" s="9" t="str">
        <f t="shared" si="3643"/>
        <v/>
      </c>
      <c r="BK2509" s="9"/>
      <c r="BL2509" s="9" t="str">
        <f t="shared" si="3644"/>
        <v/>
      </c>
      <c r="BM2509" s="9"/>
      <c r="BN2509" s="9"/>
      <c r="BO2509" s="9" t="str">
        <f t="shared" si="3633"/>
        <v/>
      </c>
      <c r="BP2509" s="10" t="str">
        <f t="shared" si="3634"/>
        <v/>
      </c>
      <c r="BQ2509" s="7"/>
      <c r="BS2509" s="1"/>
      <c r="BT2509" s="15"/>
      <c r="BU2509" s="9"/>
      <c r="BV2509" s="9" t="str">
        <f t="shared" si="3645"/>
        <v/>
      </c>
      <c r="BW2509" s="9"/>
      <c r="BX2509" s="9" t="str">
        <f t="shared" si="3646"/>
        <v/>
      </c>
      <c r="BY2509" s="9"/>
      <c r="BZ2509" s="9" t="str">
        <f t="shared" si="3647"/>
        <v/>
      </c>
      <c r="CA2509" s="9"/>
      <c r="CB2509" s="9"/>
      <c r="CC2509" s="9"/>
      <c r="CD2509" s="9" t="str">
        <f t="shared" si="3635"/>
        <v/>
      </c>
      <c r="CE2509" s="10" t="str">
        <f t="shared" si="3636"/>
        <v/>
      </c>
      <c r="CF2509" s="7"/>
      <c r="CH2509" s="15"/>
      <c r="CI2509" s="9"/>
      <c r="CJ2509" s="9" t="str">
        <f t="shared" si="3648"/>
        <v/>
      </c>
      <c r="CK2509" s="9"/>
      <c r="CL2509" s="9" t="str">
        <f t="shared" si="3649"/>
        <v/>
      </c>
      <c r="CM2509" s="9"/>
      <c r="CN2509" s="9" t="str">
        <f t="shared" si="3650"/>
        <v/>
      </c>
      <c r="CO2509" s="9"/>
      <c r="CP2509" s="9"/>
      <c r="CQ2509" s="9"/>
      <c r="CR2509" s="9" t="str">
        <f t="shared" si="3651"/>
        <v/>
      </c>
      <c r="CS2509" s="10" t="str">
        <f t="shared" si="3652"/>
        <v/>
      </c>
      <c r="CT2509" s="7"/>
    </row>
    <row r="2510" spans="44:98" ht="15" customHeight="1">
      <c r="AR2510" s="15"/>
      <c r="AS2510" s="9"/>
      <c r="AT2510" s="9" t="str">
        <f>IF(AS2510="","",AS2510-#REF!)</f>
        <v/>
      </c>
      <c r="AU2510" s="9"/>
      <c r="AV2510" s="9" t="str">
        <f>IF(AU2510="","",AU2510-#REF!)</f>
        <v/>
      </c>
      <c r="AW2510" s="9"/>
      <c r="AX2510" s="9" t="str">
        <f>IF(AW2510="","",#REF!+#REF!-AW2510)</f>
        <v/>
      </c>
      <c r="AY2510" s="9"/>
      <c r="AZ2510" s="62"/>
      <c r="BA2510" s="9"/>
      <c r="BB2510" s="9" t="str">
        <f t="shared" si="3631"/>
        <v/>
      </c>
      <c r="BC2510" s="10" t="str">
        <f t="shared" si="3632"/>
        <v/>
      </c>
      <c r="BD2510" s="7"/>
      <c r="BF2510" s="15"/>
      <c r="BG2510" s="9"/>
      <c r="BH2510" s="9" t="str">
        <f>IF(BG2510="","",BG2510-#REF!)</f>
        <v/>
      </c>
      <c r="BI2510" s="73"/>
      <c r="BJ2510" s="9" t="str">
        <f>IF(BI2510="","",BI2510-#REF!)</f>
        <v/>
      </c>
      <c r="BK2510" s="9"/>
      <c r="BL2510" s="9" t="str">
        <f>IF(BK2510="","",#REF!+#REF!-BK2510)</f>
        <v/>
      </c>
      <c r="BM2510" s="9"/>
      <c r="BN2510" s="9"/>
      <c r="BO2510" s="9" t="str">
        <f t="shared" si="3633"/>
        <v/>
      </c>
      <c r="BP2510" s="10" t="str">
        <f t="shared" si="3634"/>
        <v/>
      </c>
      <c r="BQ2510" s="7"/>
      <c r="BS2510" s="1"/>
      <c r="BT2510" s="15"/>
      <c r="BU2510" s="9"/>
      <c r="BV2510" s="9" t="str">
        <f>IF(BU2510="","",BU2510-#REF!)</f>
        <v/>
      </c>
      <c r="BW2510" s="9"/>
      <c r="BX2510" s="9" t="str">
        <f>IF(BW2510="","",BW2510-#REF!)</f>
        <v/>
      </c>
      <c r="BY2510" s="9"/>
      <c r="BZ2510" s="9" t="str">
        <f>IF(BY2510="","",#REF!+#REF!-BY2510)</f>
        <v/>
      </c>
      <c r="CA2510" s="9"/>
      <c r="CB2510" s="9"/>
      <c r="CC2510" s="9"/>
      <c r="CD2510" s="9" t="str">
        <f t="shared" si="3635"/>
        <v/>
      </c>
      <c r="CE2510" s="10" t="str">
        <f t="shared" si="3636"/>
        <v/>
      </c>
      <c r="CF2510" s="7"/>
      <c r="CH2510" s="15"/>
      <c r="CI2510" s="9"/>
      <c r="CJ2510" s="9" t="str">
        <f>IF(CI2510="","",CI2510-#REF!)</f>
        <v/>
      </c>
      <c r="CK2510" s="9"/>
      <c r="CL2510" s="9" t="str">
        <f>IF(CK2510="","",CK2510-#REF!)</f>
        <v/>
      </c>
      <c r="CM2510" s="9"/>
      <c r="CN2510" s="9" t="str">
        <f>IF(CM2510="","",#REF!+#REF!-CM2510)</f>
        <v/>
      </c>
      <c r="CO2510" s="9"/>
      <c r="CP2510" s="9"/>
      <c r="CQ2510" s="9"/>
      <c r="CR2510" s="9" t="str">
        <f t="shared" si="3651"/>
        <v/>
      </c>
      <c r="CS2510" s="10" t="str">
        <f t="shared" si="3652"/>
        <v/>
      </c>
      <c r="CT2510" s="7"/>
    </row>
    <row r="2511" spans="44:98" ht="15" customHeight="1">
      <c r="AR2511" s="15"/>
      <c r="AS2511" s="9"/>
      <c r="AT2511" s="9" t="str">
        <f t="shared" ref="AT2511:AT2513" si="3653">IF(AS2511="","",AS2511-AS2510)</f>
        <v/>
      </c>
      <c r="AU2511" s="9"/>
      <c r="AV2511" s="9" t="str">
        <f t="shared" ref="AV2511:AV2514" si="3654">IF(AU2511="","",AU2511-AU2510)</f>
        <v/>
      </c>
      <c r="AW2511" s="9"/>
      <c r="AX2511" s="9" t="str">
        <f t="shared" ref="AX2511:AX2514" si="3655">IF(AW2511="","",AW2510+AY2510-AW2511)</f>
        <v/>
      </c>
      <c r="AY2511" s="9"/>
      <c r="AZ2511" s="62"/>
      <c r="BA2511" s="9"/>
      <c r="BB2511" s="9" t="str">
        <f t="shared" si="3631"/>
        <v/>
      </c>
      <c r="BC2511" s="10" t="str">
        <f t="shared" si="3632"/>
        <v/>
      </c>
      <c r="BD2511" s="7"/>
      <c r="BF2511" s="15"/>
      <c r="BG2511" s="9"/>
      <c r="BH2511" s="9" t="str">
        <f t="shared" ref="BH2511:BH2513" si="3656">IF(BG2511="","",BG2511-BG2510)</f>
        <v/>
      </c>
      <c r="BI2511" s="73"/>
      <c r="BJ2511" s="9" t="str">
        <f t="shared" ref="BJ2511:BJ2514" si="3657">IF(BI2511="","",BI2511-BI2510)</f>
        <v/>
      </c>
      <c r="BK2511" s="9"/>
      <c r="BL2511" s="9" t="str">
        <f t="shared" ref="BL2511:BL2514" si="3658">IF(BK2511="","",BK2510+BM2510-BK2511)</f>
        <v/>
      </c>
      <c r="BM2511" s="9"/>
      <c r="BN2511" s="9"/>
      <c r="BO2511" s="9" t="str">
        <f t="shared" si="3633"/>
        <v/>
      </c>
      <c r="BP2511" s="10" t="str">
        <f t="shared" si="3634"/>
        <v/>
      </c>
      <c r="BQ2511" s="7"/>
      <c r="BS2511" s="1"/>
      <c r="BT2511" s="15"/>
      <c r="BU2511" s="9"/>
      <c r="BV2511" s="9" t="str">
        <f t="shared" ref="BV2511:BV2513" si="3659">IF(BU2511="","",BU2511-BU2510)</f>
        <v/>
      </c>
      <c r="BW2511" s="9"/>
      <c r="BX2511" s="9" t="str">
        <f t="shared" ref="BX2511:BX2514" si="3660">IF(BW2511="","",BW2511-BW2510)</f>
        <v/>
      </c>
      <c r="BY2511" s="9"/>
      <c r="BZ2511" s="9" t="str">
        <f t="shared" ref="BZ2511:BZ2514" si="3661">IF(BY2511="","",BY2510+CA2510-BY2511)</f>
        <v/>
      </c>
      <c r="CA2511" s="9"/>
      <c r="CB2511" s="9"/>
      <c r="CC2511" s="9"/>
      <c r="CD2511" s="9" t="str">
        <f t="shared" si="3635"/>
        <v/>
      </c>
      <c r="CE2511" s="10" t="str">
        <f t="shared" si="3636"/>
        <v/>
      </c>
      <c r="CF2511" s="7"/>
      <c r="CH2511" s="15"/>
      <c r="CI2511" s="9"/>
      <c r="CJ2511" s="9" t="str">
        <f>IF(CI2511="","",CI2511-CI2510)</f>
        <v/>
      </c>
      <c r="CK2511" s="9"/>
      <c r="CL2511" s="9" t="str">
        <f>IF(CK2511="","",CK2511-CK2510)</f>
        <v/>
      </c>
      <c r="CM2511" s="9"/>
      <c r="CN2511" s="9" t="str">
        <f>IF(CM2511="","",CM2510+CO2510-CM2511)</f>
        <v/>
      </c>
      <c r="CO2511" s="9"/>
      <c r="CP2511" s="9"/>
      <c r="CQ2511" s="9"/>
      <c r="CR2511" s="9" t="str">
        <f t="shared" si="3651"/>
        <v/>
      </c>
      <c r="CS2511" s="10" t="str">
        <f t="shared" si="3652"/>
        <v/>
      </c>
      <c r="CT2511" s="7"/>
    </row>
    <row r="2512" spans="44:98" ht="15" customHeight="1">
      <c r="AR2512" s="15"/>
      <c r="AS2512" s="9"/>
      <c r="AT2512" s="9" t="str">
        <f t="shared" si="3653"/>
        <v/>
      </c>
      <c r="AU2512" s="9"/>
      <c r="AV2512" s="9" t="str">
        <f t="shared" si="3654"/>
        <v/>
      </c>
      <c r="AW2512" s="9"/>
      <c r="AX2512" s="9" t="str">
        <f t="shared" si="3655"/>
        <v/>
      </c>
      <c r="AY2512" s="9"/>
      <c r="AZ2512" s="62"/>
      <c r="BA2512" s="9"/>
      <c r="BB2512" s="9" t="str">
        <f t="shared" si="3631"/>
        <v/>
      </c>
      <c r="BC2512" s="10" t="str">
        <f t="shared" si="3632"/>
        <v/>
      </c>
      <c r="BD2512" s="7"/>
      <c r="BF2512" s="15"/>
      <c r="BG2512" s="9"/>
      <c r="BH2512" s="9" t="str">
        <f t="shared" si="3656"/>
        <v/>
      </c>
      <c r="BI2512" s="73"/>
      <c r="BJ2512" s="9" t="str">
        <f t="shared" si="3657"/>
        <v/>
      </c>
      <c r="BK2512" s="9"/>
      <c r="BL2512" s="9" t="str">
        <f t="shared" si="3658"/>
        <v/>
      </c>
      <c r="BM2512" s="9"/>
      <c r="BN2512" s="9"/>
      <c r="BO2512" s="9" t="str">
        <f t="shared" si="3633"/>
        <v/>
      </c>
      <c r="BP2512" s="10" t="str">
        <f t="shared" si="3634"/>
        <v/>
      </c>
      <c r="BQ2512" s="7"/>
      <c r="BS2512" s="1"/>
      <c r="BT2512" s="15"/>
      <c r="BU2512" s="9"/>
      <c r="BV2512" s="9" t="str">
        <f t="shared" si="3659"/>
        <v/>
      </c>
      <c r="BW2512" s="9"/>
      <c r="BX2512" s="9" t="str">
        <f t="shared" si="3660"/>
        <v/>
      </c>
      <c r="BY2512" s="9"/>
      <c r="BZ2512" s="9" t="str">
        <f t="shared" si="3661"/>
        <v/>
      </c>
      <c r="CA2512" s="9"/>
      <c r="CB2512" s="9"/>
      <c r="CC2512" s="9"/>
      <c r="CD2512" s="9" t="str">
        <f t="shared" si="3635"/>
        <v/>
      </c>
      <c r="CE2512" s="10" t="str">
        <f t="shared" si="3636"/>
        <v/>
      </c>
      <c r="CF2512" s="7"/>
      <c r="CH2512" s="15"/>
      <c r="CI2512" s="9"/>
      <c r="CJ2512" s="9" t="str">
        <f>IF(CI2512="","",CI2512-CI2511)</f>
        <v/>
      </c>
      <c r="CK2512" s="9"/>
      <c r="CL2512" s="9" t="str">
        <f>IF(CK2512="","",CK2512-CK2511)</f>
        <v/>
      </c>
      <c r="CM2512" s="9"/>
      <c r="CN2512" s="9" t="str">
        <f>IF(CM2512="","",CM2511+CO2511-CM2512)</f>
        <v/>
      </c>
      <c r="CO2512" s="9"/>
      <c r="CP2512" s="9"/>
      <c r="CQ2512" s="9"/>
      <c r="CR2512" s="9" t="str">
        <f t="shared" si="3651"/>
        <v/>
      </c>
      <c r="CS2512" s="10" t="str">
        <f t="shared" si="3652"/>
        <v/>
      </c>
      <c r="CT2512" s="7"/>
    </row>
    <row r="2513" spans="44:98" ht="15" customHeight="1">
      <c r="AR2513" s="15"/>
      <c r="AS2513" s="9"/>
      <c r="AT2513" s="9" t="str">
        <f t="shared" si="3653"/>
        <v/>
      </c>
      <c r="AU2513" s="9"/>
      <c r="AV2513" s="9" t="str">
        <f t="shared" si="3654"/>
        <v/>
      </c>
      <c r="AW2513" s="9"/>
      <c r="AX2513" s="9" t="str">
        <f t="shared" si="3655"/>
        <v/>
      </c>
      <c r="AY2513" s="9"/>
      <c r="AZ2513" s="62"/>
      <c r="BA2513" s="9"/>
      <c r="BB2513" s="9" t="str">
        <f t="shared" si="3631"/>
        <v/>
      </c>
      <c r="BC2513" s="10" t="str">
        <f t="shared" si="3632"/>
        <v/>
      </c>
      <c r="BD2513" s="7"/>
      <c r="BF2513" s="15"/>
      <c r="BG2513" s="9"/>
      <c r="BH2513" s="9" t="str">
        <f t="shared" si="3656"/>
        <v/>
      </c>
      <c r="BI2513" s="73"/>
      <c r="BJ2513" s="9" t="str">
        <f t="shared" si="3657"/>
        <v/>
      </c>
      <c r="BK2513" s="9"/>
      <c r="BL2513" s="9" t="str">
        <f t="shared" si="3658"/>
        <v/>
      </c>
      <c r="BM2513" s="9"/>
      <c r="BN2513" s="9"/>
      <c r="BO2513" s="9" t="str">
        <f t="shared" si="3633"/>
        <v/>
      </c>
      <c r="BP2513" s="10" t="str">
        <f t="shared" si="3634"/>
        <v/>
      </c>
      <c r="BQ2513" s="7"/>
      <c r="BS2513" s="1"/>
      <c r="BT2513" s="15"/>
      <c r="BU2513" s="9"/>
      <c r="BV2513" s="9" t="str">
        <f t="shared" si="3659"/>
        <v/>
      </c>
      <c r="BW2513" s="9"/>
      <c r="BX2513" s="9" t="str">
        <f t="shared" si="3660"/>
        <v/>
      </c>
      <c r="BY2513" s="9"/>
      <c r="BZ2513" s="9" t="str">
        <f t="shared" si="3661"/>
        <v/>
      </c>
      <c r="CA2513" s="9"/>
      <c r="CB2513" s="9"/>
      <c r="CC2513" s="9"/>
      <c r="CD2513" s="9" t="str">
        <f t="shared" si="3635"/>
        <v/>
      </c>
      <c r="CE2513" s="10" t="str">
        <f t="shared" si="3636"/>
        <v/>
      </c>
      <c r="CF2513" s="7"/>
      <c r="CH2513" s="15"/>
      <c r="CI2513" s="9"/>
      <c r="CJ2513" s="9" t="str">
        <f>IF(CI2513="","",CI2513-CI2512)</f>
        <v/>
      </c>
      <c r="CK2513" s="9"/>
      <c r="CL2513" s="9" t="str">
        <f>IF(CK2513="","",CK2513-CK2512)</f>
        <v/>
      </c>
      <c r="CM2513" s="9"/>
      <c r="CN2513" s="9" t="str">
        <f>IF(CM2513="","",CM2512+CO2512-CM2513)</f>
        <v/>
      </c>
      <c r="CO2513" s="9"/>
      <c r="CP2513" s="9"/>
      <c r="CQ2513" s="9"/>
      <c r="CR2513" s="9" t="str">
        <f t="shared" si="3651"/>
        <v/>
      </c>
      <c r="CS2513" s="10" t="str">
        <f t="shared" si="3652"/>
        <v/>
      </c>
      <c r="CT2513" s="7"/>
    </row>
    <row r="2514" spans="44:98" ht="15" customHeight="1">
      <c r="AR2514" s="15"/>
      <c r="AS2514" s="9"/>
      <c r="AT2514" s="9"/>
      <c r="AU2514" s="9"/>
      <c r="AV2514" s="9" t="str">
        <f t="shared" si="3654"/>
        <v/>
      </c>
      <c r="AW2514" s="9"/>
      <c r="AX2514" s="9" t="str">
        <f t="shared" si="3655"/>
        <v/>
      </c>
      <c r="AY2514" s="9"/>
      <c r="AZ2514" s="62"/>
      <c r="BA2514" s="9"/>
      <c r="BB2514" s="9" t="str">
        <f t="shared" si="3631"/>
        <v/>
      </c>
      <c r="BC2514" s="10" t="str">
        <f t="shared" si="3632"/>
        <v/>
      </c>
      <c r="BD2514" s="7"/>
      <c r="BF2514" s="15"/>
      <c r="BG2514" s="9"/>
      <c r="BH2514" s="9"/>
      <c r="BI2514" s="73"/>
      <c r="BJ2514" s="9" t="str">
        <f t="shared" si="3657"/>
        <v/>
      </c>
      <c r="BK2514" s="9"/>
      <c r="BL2514" s="9" t="str">
        <f t="shared" si="3658"/>
        <v/>
      </c>
      <c r="BM2514" s="9"/>
      <c r="BN2514" s="9"/>
      <c r="BO2514" s="9" t="str">
        <f t="shared" si="3633"/>
        <v/>
      </c>
      <c r="BP2514" s="10" t="str">
        <f t="shared" si="3634"/>
        <v/>
      </c>
      <c r="BQ2514" s="7"/>
      <c r="BS2514" s="1"/>
      <c r="BT2514" s="15"/>
      <c r="BU2514" s="9"/>
      <c r="BV2514" s="9"/>
      <c r="BW2514" s="9"/>
      <c r="BX2514" s="9" t="str">
        <f t="shared" si="3660"/>
        <v/>
      </c>
      <c r="BY2514" s="9"/>
      <c r="BZ2514" s="9" t="str">
        <f t="shared" si="3661"/>
        <v/>
      </c>
      <c r="CA2514" s="9"/>
      <c r="CB2514" s="9"/>
      <c r="CC2514" s="9"/>
      <c r="CD2514" s="9" t="str">
        <f t="shared" si="3635"/>
        <v/>
      </c>
      <c r="CE2514" s="10" t="str">
        <f t="shared" si="3636"/>
        <v/>
      </c>
      <c r="CF2514" s="7"/>
      <c r="CH2514" s="15"/>
      <c r="CI2514" s="9"/>
      <c r="CJ2514" s="9"/>
      <c r="CK2514" s="9"/>
      <c r="CL2514" s="9" t="str">
        <f>IF(CK2514="","",CK2514-CK2513)</f>
        <v/>
      </c>
      <c r="CM2514" s="9"/>
      <c r="CN2514" s="9" t="str">
        <f>IF(CM2514="","",CM2513+CO2513-CM2514)</f>
        <v/>
      </c>
      <c r="CO2514" s="9"/>
      <c r="CP2514" s="9"/>
      <c r="CQ2514" s="9"/>
      <c r="CR2514" s="9" t="str">
        <f t="shared" si="3651"/>
        <v/>
      </c>
      <c r="CS2514" s="10" t="str">
        <f t="shared" si="3652"/>
        <v/>
      </c>
      <c r="CT2514" s="7"/>
    </row>
    <row r="2515" spans="44:98" ht="15" customHeight="1">
      <c r="AR2515" s="15"/>
      <c r="AS2515" s="9" t="s">
        <v>66</v>
      </c>
      <c r="AT2515" s="9">
        <f>SUM(AT2462:AT2514)*100</f>
        <v>84900</v>
      </c>
      <c r="AU2515" s="9"/>
      <c r="AV2515" s="9">
        <f>SUM(AV2462:AV2485)</f>
        <v>52</v>
      </c>
      <c r="AW2515" s="3" t="s">
        <v>67</v>
      </c>
      <c r="AX2515" s="9">
        <f>SUM(AX2462:AX2514)</f>
        <v>54</v>
      </c>
      <c r="AY2515" s="9"/>
      <c r="AZ2515" s="62"/>
      <c r="BA2515" s="9"/>
      <c r="BB2515" s="9"/>
      <c r="BC2515" s="9"/>
      <c r="BD2515" s="7"/>
      <c r="BF2515" s="15"/>
      <c r="BG2515" s="9" t="s">
        <v>66</v>
      </c>
      <c r="BH2515" s="9">
        <f>SUM(BH2462:BH2514)*100</f>
        <v>84900</v>
      </c>
      <c r="BI2515" s="73"/>
      <c r="BJ2515" s="9">
        <f>SUM(BJ2462:BJ2485)</f>
        <v>52</v>
      </c>
      <c r="BK2515" s="3" t="s">
        <v>67</v>
      </c>
      <c r="BL2515" s="9">
        <f>SUM(BL2462:BL2514)</f>
        <v>54</v>
      </c>
      <c r="BM2515" s="9"/>
      <c r="BN2515" s="9"/>
      <c r="BO2515" s="9"/>
      <c r="BP2515" s="9"/>
      <c r="BQ2515" s="7"/>
      <c r="BS2515" s="1"/>
      <c r="BT2515" s="15"/>
      <c r="BU2515" s="9" t="s">
        <v>66</v>
      </c>
      <c r="BV2515" s="9">
        <f>SUM(BV2462:BV2514)*100</f>
        <v>84900</v>
      </c>
      <c r="BW2515" s="9"/>
      <c r="BX2515" s="9">
        <f>SUM(BX2462:BX2485)</f>
        <v>52</v>
      </c>
      <c r="BY2515" s="3" t="s">
        <v>67</v>
      </c>
      <c r="BZ2515" s="9">
        <f>SUM(BZ2462:BZ2514)</f>
        <v>54</v>
      </c>
      <c r="CA2515" s="9"/>
      <c r="CB2515" s="9"/>
      <c r="CC2515" s="9"/>
      <c r="CD2515" s="9"/>
      <c r="CE2515" s="9"/>
      <c r="CF2515" s="7"/>
      <c r="CH2515" s="15"/>
      <c r="CI2515" s="9" t="s">
        <v>66</v>
      </c>
      <c r="CJ2515" s="9">
        <f>SUM(CJ2462:CJ2514)*100</f>
        <v>84900</v>
      </c>
      <c r="CK2515" s="9"/>
      <c r="CL2515" s="9">
        <f>SUM(CL2462:CL2485)</f>
        <v>52</v>
      </c>
      <c r="CM2515" s="3" t="s">
        <v>67</v>
      </c>
      <c r="CN2515" s="9">
        <f>SUM(CN2462:CN2514)</f>
        <v>54</v>
      </c>
      <c r="CO2515" s="9"/>
      <c r="CP2515" s="9"/>
      <c r="CQ2515" s="9"/>
      <c r="CR2515" s="9"/>
      <c r="CS2515" s="9"/>
      <c r="CT2515" s="7"/>
    </row>
    <row r="2516" spans="44:98" ht="15" customHeight="1">
      <c r="AR2516" s="15"/>
      <c r="AS2516" s="9" t="s">
        <v>69</v>
      </c>
      <c r="AT2516" s="9" t="e">
        <f>AT2515/#REF!</f>
        <v>#REF!</v>
      </c>
      <c r="AU2516" s="9"/>
      <c r="AV2516" s="9"/>
      <c r="AW2516" s="3"/>
      <c r="AX2516" s="9"/>
      <c r="AY2516" s="9"/>
      <c r="AZ2516" s="62"/>
      <c r="BA2516" s="9"/>
      <c r="BB2516" s="9"/>
      <c r="BC2516" s="9"/>
      <c r="BD2516" s="7"/>
      <c r="BF2516" s="15"/>
      <c r="BG2516" s="9" t="s">
        <v>69</v>
      </c>
      <c r="BH2516" s="9" t="e">
        <f>BH2515/#REF!</f>
        <v>#REF!</v>
      </c>
      <c r="BI2516" s="73"/>
      <c r="BJ2516" s="9"/>
      <c r="BK2516" s="3"/>
      <c r="BL2516" s="9"/>
      <c r="BM2516" s="9"/>
      <c r="BN2516" s="9"/>
      <c r="BO2516" s="9"/>
      <c r="BP2516" s="9"/>
      <c r="BQ2516" s="7"/>
      <c r="BS2516" s="1"/>
      <c r="BT2516" s="15"/>
      <c r="BU2516" s="9" t="s">
        <v>69</v>
      </c>
      <c r="BV2516" s="9" t="e">
        <f>BV2515/#REF!</f>
        <v>#REF!</v>
      </c>
      <c r="BW2516" s="9"/>
      <c r="BX2516" s="9"/>
      <c r="BY2516" s="3"/>
      <c r="BZ2516" s="9"/>
      <c r="CA2516" s="9"/>
      <c r="CB2516" s="9"/>
      <c r="CC2516" s="9"/>
      <c r="CD2516" s="9"/>
      <c r="CE2516" s="9"/>
      <c r="CF2516" s="7"/>
      <c r="CH2516" s="15"/>
      <c r="CI2516" s="9" t="s">
        <v>69</v>
      </c>
      <c r="CJ2516" s="9" t="e">
        <f>CJ2515/#REF!</f>
        <v>#REF!</v>
      </c>
      <c r="CK2516" s="9"/>
      <c r="CL2516" s="9"/>
      <c r="CM2516" s="3"/>
      <c r="CN2516" s="9"/>
      <c r="CO2516" s="9"/>
      <c r="CP2516" s="9"/>
      <c r="CQ2516" s="9"/>
      <c r="CR2516" s="9"/>
      <c r="CS2516" s="9"/>
      <c r="CT2516" s="7"/>
    </row>
    <row r="2517" spans="44:98" ht="15" customHeight="1">
      <c r="AR2517" s="15"/>
      <c r="AS2517" s="9" t="s">
        <v>72</v>
      </c>
      <c r="AT2517" s="9">
        <f>AT2515*0.7</f>
        <v>59429.999999999993</v>
      </c>
      <c r="AU2517" s="9"/>
      <c r="AV2517" s="9"/>
      <c r="AW2517" s="3"/>
      <c r="AX2517" s="9"/>
      <c r="AY2517" s="9"/>
      <c r="AZ2517" s="62"/>
      <c r="BA2517" s="9"/>
      <c r="BB2517" s="9"/>
      <c r="BC2517" s="9"/>
      <c r="BD2517" s="7"/>
      <c r="BF2517" s="15"/>
      <c r="BG2517" s="9" t="s">
        <v>72</v>
      </c>
      <c r="BH2517" s="9">
        <f>BH2515*0.7</f>
        <v>59429.999999999993</v>
      </c>
      <c r="BI2517" s="73"/>
      <c r="BJ2517" s="9"/>
      <c r="BK2517" s="3"/>
      <c r="BL2517" s="9"/>
      <c r="BM2517" s="9"/>
      <c r="BN2517" s="9"/>
      <c r="BO2517" s="9"/>
      <c r="BP2517" s="9"/>
      <c r="BQ2517" s="7"/>
      <c r="BS2517" s="1"/>
      <c r="BT2517" s="15"/>
      <c r="BU2517" s="9" t="s">
        <v>72</v>
      </c>
      <c r="BV2517" s="9">
        <f>BV2515*0.7</f>
        <v>59429.999999999993</v>
      </c>
      <c r="BW2517" s="9"/>
      <c r="BX2517" s="9"/>
      <c r="BY2517" s="3"/>
      <c r="BZ2517" s="9"/>
      <c r="CA2517" s="9"/>
      <c r="CB2517" s="9"/>
      <c r="CC2517" s="9"/>
      <c r="CD2517" s="9"/>
      <c r="CE2517" s="9"/>
      <c r="CF2517" s="7"/>
      <c r="CH2517" s="15"/>
      <c r="CI2517" s="9" t="s">
        <v>72</v>
      </c>
      <c r="CJ2517" s="9">
        <f>CJ2515*0.7</f>
        <v>59429.999999999993</v>
      </c>
      <c r="CK2517" s="9"/>
      <c r="CL2517" s="9"/>
      <c r="CM2517" s="3"/>
      <c r="CN2517" s="9"/>
      <c r="CO2517" s="9"/>
      <c r="CP2517" s="9"/>
      <c r="CQ2517" s="9"/>
      <c r="CR2517" s="9"/>
      <c r="CS2517" s="9"/>
      <c r="CT2517" s="7"/>
    </row>
    <row r="2518" spans="44:98" ht="15" customHeight="1">
      <c r="AR2518" s="15"/>
      <c r="AS2518" s="9" t="s">
        <v>74</v>
      </c>
      <c r="AT2518" s="9">
        <f>AT2609</f>
        <v>0</v>
      </c>
      <c r="AU2518" s="9"/>
      <c r="AV2518" s="9"/>
      <c r="AW2518" s="3" t="s">
        <v>71</v>
      </c>
      <c r="AX2518" s="9">
        <f>SUM(BB2462:BB2514)</f>
        <v>24300</v>
      </c>
      <c r="AY2518" s="10">
        <f>AX2518/AT2515</f>
        <v>0.28621908127208479</v>
      </c>
      <c r="AZ2518" s="115"/>
      <c r="BA2518" s="10"/>
      <c r="BB2518" s="10"/>
      <c r="BC2518" s="10"/>
      <c r="BD2518" s="7"/>
      <c r="BF2518" s="15"/>
      <c r="BG2518" s="9" t="s">
        <v>74</v>
      </c>
      <c r="BH2518" s="9">
        <f>BH2609</f>
        <v>0</v>
      </c>
      <c r="BI2518" s="73"/>
      <c r="BJ2518" s="9"/>
      <c r="BK2518" s="3" t="s">
        <v>71</v>
      </c>
      <c r="BL2518" s="9">
        <f>SUM(BO2462:BO2514)</f>
        <v>24300</v>
      </c>
      <c r="BM2518" s="10">
        <f>BL2518/BH2515</f>
        <v>0.28621908127208479</v>
      </c>
      <c r="BN2518" s="10"/>
      <c r="BO2518" s="10"/>
      <c r="BP2518" s="10"/>
      <c r="BQ2518" s="7"/>
      <c r="BS2518" s="1"/>
      <c r="BT2518" s="15"/>
      <c r="BU2518" s="9" t="s">
        <v>74</v>
      </c>
      <c r="BV2518" s="9">
        <f>BV2609</f>
        <v>0</v>
      </c>
      <c r="BW2518" s="9"/>
      <c r="BX2518" s="9"/>
      <c r="BY2518" s="3" t="s">
        <v>71</v>
      </c>
      <c r="BZ2518" s="9">
        <f>SUM(CD2462:CD2514)</f>
        <v>24300</v>
      </c>
      <c r="CA2518" s="10">
        <f>BZ2518/BV2515</f>
        <v>0.28621908127208479</v>
      </c>
      <c r="CB2518" s="10"/>
      <c r="CC2518" s="10"/>
      <c r="CD2518" s="10"/>
      <c r="CE2518" s="10"/>
      <c r="CF2518" s="7"/>
      <c r="CH2518" s="15"/>
      <c r="CI2518" s="9" t="s">
        <v>74</v>
      </c>
      <c r="CJ2518" s="9">
        <f>CJ2609</f>
        <v>0</v>
      </c>
      <c r="CK2518" s="9"/>
      <c r="CL2518" s="9"/>
      <c r="CM2518" s="3" t="s">
        <v>71</v>
      </c>
      <c r="CN2518" s="9">
        <f>SUM(CR2462:CR2514)</f>
        <v>24300</v>
      </c>
      <c r="CO2518" s="10">
        <f>CN2518/CJ2515</f>
        <v>0.28621908127208479</v>
      </c>
      <c r="CP2518" s="10"/>
      <c r="CQ2518" s="10"/>
      <c r="CR2518" s="10"/>
      <c r="CS2518" s="10"/>
      <c r="CT2518" s="7"/>
    </row>
    <row r="2519" spans="44:98" ht="15" customHeight="1">
      <c r="AR2519" s="15"/>
      <c r="AS2519" s="9"/>
      <c r="AT2519" s="9"/>
      <c r="AU2519" s="9"/>
      <c r="AV2519" s="9"/>
      <c r="AW2519" s="3" t="s">
        <v>73</v>
      </c>
      <c r="AX2519" s="9">
        <f>AT2517-AX2518</f>
        <v>35129.999999999993</v>
      </c>
      <c r="AY2519" s="10">
        <f>AX2519/AT2515</f>
        <v>0.41378091872791511</v>
      </c>
      <c r="AZ2519" s="115"/>
      <c r="BA2519" s="10"/>
      <c r="BB2519" s="10"/>
      <c r="BC2519" s="10"/>
      <c r="BD2519" s="7"/>
      <c r="BF2519" s="15"/>
      <c r="BG2519" s="9"/>
      <c r="BH2519" s="9"/>
      <c r="BI2519" s="73"/>
      <c r="BJ2519" s="9"/>
      <c r="BK2519" s="3" t="s">
        <v>73</v>
      </c>
      <c r="BL2519" s="9">
        <f>BH2517-BL2518</f>
        <v>35129.999999999993</v>
      </c>
      <c r="BM2519" s="10">
        <f>BL2519/BH2515</f>
        <v>0.41378091872791511</v>
      </c>
      <c r="BN2519" s="10"/>
      <c r="BO2519" s="10"/>
      <c r="BP2519" s="10"/>
      <c r="BQ2519" s="7"/>
      <c r="BS2519" s="1"/>
      <c r="BT2519" s="15"/>
      <c r="BU2519" s="9"/>
      <c r="BV2519" s="9"/>
      <c r="BW2519" s="9"/>
      <c r="BX2519" s="9"/>
      <c r="BY2519" s="3" t="s">
        <v>73</v>
      </c>
      <c r="BZ2519" s="9">
        <f>BV2517-BZ2518</f>
        <v>35129.999999999993</v>
      </c>
      <c r="CA2519" s="10">
        <f>BZ2519/BV2515</f>
        <v>0.41378091872791511</v>
      </c>
      <c r="CB2519" s="10"/>
      <c r="CC2519" s="10"/>
      <c r="CD2519" s="10"/>
      <c r="CE2519" s="10"/>
      <c r="CF2519" s="7"/>
      <c r="CH2519" s="15"/>
      <c r="CI2519" s="9"/>
      <c r="CJ2519" s="9"/>
      <c r="CK2519" s="9"/>
      <c r="CL2519" s="9"/>
      <c r="CM2519" s="3" t="s">
        <v>73</v>
      </c>
      <c r="CN2519" s="9">
        <f>CJ2517-CN2518</f>
        <v>35129.999999999993</v>
      </c>
      <c r="CO2519" s="10">
        <f>CN2519/CJ2515</f>
        <v>0.41378091872791511</v>
      </c>
      <c r="CP2519" s="10"/>
      <c r="CQ2519" s="10"/>
      <c r="CR2519" s="10"/>
      <c r="CS2519" s="10"/>
      <c r="CT2519" s="7"/>
    </row>
    <row r="2520" spans="44:98" ht="15" customHeight="1">
      <c r="AR2520" s="15"/>
      <c r="AS2520" s="9"/>
      <c r="AT2520" s="9"/>
      <c r="AU2520" s="9"/>
      <c r="AV2520" s="9"/>
      <c r="AW2520" s="3"/>
      <c r="AX2520" s="9"/>
      <c r="AY2520" s="9"/>
      <c r="AZ2520" s="62"/>
      <c r="BA2520" s="9"/>
      <c r="BB2520" s="9"/>
      <c r="BC2520" s="9"/>
      <c r="BD2520" s="7"/>
      <c r="BF2520" s="15"/>
      <c r="BG2520" s="9"/>
      <c r="BH2520" s="9"/>
      <c r="BI2520" s="73"/>
      <c r="BJ2520" s="9"/>
      <c r="BK2520" s="3"/>
      <c r="BL2520" s="9"/>
      <c r="BM2520" s="9"/>
      <c r="BN2520" s="9"/>
      <c r="BO2520" s="9"/>
      <c r="BP2520" s="9"/>
      <c r="BQ2520" s="7"/>
      <c r="BS2520" s="1"/>
      <c r="BT2520" s="15"/>
      <c r="BU2520" s="9"/>
      <c r="BV2520" s="9"/>
      <c r="BW2520" s="9"/>
      <c r="BX2520" s="9"/>
      <c r="BY2520" s="3"/>
      <c r="BZ2520" s="9"/>
      <c r="CA2520" s="9"/>
      <c r="CB2520" s="9"/>
      <c r="CC2520" s="9"/>
      <c r="CD2520" s="9"/>
      <c r="CE2520" s="9"/>
      <c r="CF2520" s="7"/>
      <c r="CH2520" s="15"/>
      <c r="CI2520" s="9"/>
      <c r="CJ2520" s="9"/>
      <c r="CK2520" s="9"/>
      <c r="CL2520" s="9"/>
      <c r="CM2520" s="3"/>
      <c r="CN2520" s="9"/>
      <c r="CO2520" s="9"/>
      <c r="CP2520" s="9"/>
      <c r="CQ2520" s="9"/>
      <c r="CR2520" s="9"/>
      <c r="CS2520" s="9"/>
      <c r="CT2520" s="7"/>
    </row>
    <row r="2521" spans="44:98" ht="15" customHeight="1">
      <c r="AR2521" s="15"/>
      <c r="AS2521" s="9"/>
      <c r="AT2521" s="9"/>
      <c r="AU2521" s="9"/>
      <c r="AV2521" s="9"/>
      <c r="AW2521" s="3"/>
      <c r="AX2521" s="9"/>
      <c r="AY2521" s="9"/>
      <c r="AZ2521" s="62"/>
      <c r="BA2521" s="9"/>
      <c r="BB2521" s="9"/>
      <c r="BC2521" s="9"/>
      <c r="BD2521" s="7"/>
      <c r="BF2521" s="15"/>
      <c r="BG2521" s="9"/>
      <c r="BH2521" s="9"/>
      <c r="BI2521" s="73"/>
      <c r="BJ2521" s="9"/>
      <c r="BK2521" s="3"/>
      <c r="BL2521" s="9"/>
      <c r="BM2521" s="9"/>
      <c r="BN2521" s="9"/>
      <c r="BO2521" s="9"/>
      <c r="BP2521" s="9"/>
      <c r="BQ2521" s="7"/>
      <c r="BS2521" s="1"/>
      <c r="BT2521" s="15"/>
      <c r="BU2521" s="9"/>
      <c r="BV2521" s="9"/>
      <c r="BW2521" s="9"/>
      <c r="BX2521" s="9"/>
      <c r="BY2521" s="3"/>
      <c r="BZ2521" s="9"/>
      <c r="CA2521" s="9"/>
      <c r="CB2521" s="9"/>
      <c r="CC2521" s="9"/>
      <c r="CD2521" s="9"/>
      <c r="CE2521" s="9"/>
      <c r="CF2521" s="7"/>
      <c r="CH2521" s="15"/>
      <c r="CI2521" s="9"/>
      <c r="CJ2521" s="9"/>
      <c r="CK2521" s="9"/>
      <c r="CL2521" s="9"/>
      <c r="CM2521" s="3"/>
      <c r="CN2521" s="9"/>
      <c r="CO2521" s="9"/>
      <c r="CP2521" s="9"/>
      <c r="CQ2521" s="9"/>
      <c r="CR2521" s="9"/>
      <c r="CS2521" s="9"/>
      <c r="CT2521" s="7"/>
    </row>
    <row r="2522" spans="44:98" ht="15" customHeight="1">
      <c r="AR2522" s="15"/>
      <c r="AS2522" s="9"/>
      <c r="AT2522" s="9"/>
      <c r="AU2522" s="9"/>
      <c r="AV2522" s="9"/>
      <c r="AW2522" s="3"/>
      <c r="AX2522" s="9"/>
      <c r="AY2522" s="9"/>
      <c r="AZ2522" s="62"/>
      <c r="BA2522" s="9"/>
      <c r="BB2522" s="9"/>
      <c r="BC2522" s="9"/>
      <c r="BD2522" s="7"/>
      <c r="BF2522" s="15"/>
      <c r="BG2522" s="9"/>
      <c r="BH2522" s="9"/>
      <c r="BI2522" s="73"/>
      <c r="BJ2522" s="9"/>
      <c r="BK2522" s="3"/>
      <c r="BL2522" s="9"/>
      <c r="BM2522" s="9"/>
      <c r="BN2522" s="9"/>
      <c r="BO2522" s="9"/>
      <c r="BP2522" s="9"/>
      <c r="BQ2522" s="7"/>
      <c r="BS2522" s="1"/>
      <c r="BT2522" s="15"/>
      <c r="BU2522" s="9"/>
      <c r="BV2522" s="9"/>
      <c r="BW2522" s="9"/>
      <c r="BX2522" s="9"/>
      <c r="BY2522" s="3"/>
      <c r="BZ2522" s="9"/>
      <c r="CA2522" s="9"/>
      <c r="CB2522" s="9"/>
      <c r="CC2522" s="9"/>
      <c r="CD2522" s="9"/>
      <c r="CE2522" s="9"/>
      <c r="CF2522" s="7"/>
      <c r="CH2522" s="15"/>
      <c r="CI2522" s="9"/>
      <c r="CJ2522" s="9"/>
      <c r="CK2522" s="9"/>
      <c r="CL2522" s="9"/>
      <c r="CM2522" s="3"/>
      <c r="CN2522" s="9"/>
      <c r="CO2522" s="9"/>
      <c r="CP2522" s="9"/>
      <c r="CQ2522" s="9"/>
      <c r="CR2522" s="9"/>
      <c r="CS2522" s="9"/>
      <c r="CT2522" s="7"/>
    </row>
    <row r="2523" spans="44:98" ht="15" customHeight="1">
      <c r="AR2523" s="15"/>
      <c r="AS2523" s="9"/>
      <c r="AT2523" s="9"/>
      <c r="AU2523" s="9"/>
      <c r="AV2523" s="9"/>
      <c r="AW2523" s="3"/>
      <c r="AX2523" s="9"/>
      <c r="AY2523" s="9"/>
      <c r="AZ2523" s="62"/>
      <c r="BA2523" s="9"/>
      <c r="BB2523" s="9"/>
      <c r="BC2523" s="9"/>
      <c r="BD2523" s="7"/>
      <c r="BF2523" s="15"/>
      <c r="BG2523" s="9"/>
      <c r="BH2523" s="9"/>
      <c r="BI2523" s="73"/>
      <c r="BJ2523" s="9"/>
      <c r="BK2523" s="3"/>
      <c r="BL2523" s="9"/>
      <c r="BM2523" s="9"/>
      <c r="BN2523" s="9"/>
      <c r="BO2523" s="9"/>
      <c r="BP2523" s="9"/>
      <c r="BQ2523" s="7"/>
      <c r="BS2523" s="1"/>
      <c r="BT2523" s="15"/>
      <c r="BU2523" s="9"/>
      <c r="BV2523" s="9"/>
      <c r="BW2523" s="9"/>
      <c r="BX2523" s="9"/>
      <c r="BY2523" s="3"/>
      <c r="BZ2523" s="9"/>
      <c r="CA2523" s="9"/>
      <c r="CB2523" s="9"/>
      <c r="CC2523" s="9"/>
      <c r="CD2523" s="9"/>
      <c r="CE2523" s="9"/>
      <c r="CF2523" s="7"/>
      <c r="CH2523" s="15"/>
      <c r="CI2523" s="9"/>
      <c r="CJ2523" s="9"/>
      <c r="CK2523" s="9"/>
      <c r="CL2523" s="9"/>
      <c r="CM2523" s="3"/>
      <c r="CN2523" s="9"/>
      <c r="CO2523" s="9"/>
      <c r="CP2523" s="9"/>
      <c r="CQ2523" s="9"/>
      <c r="CR2523" s="9"/>
      <c r="CS2523" s="9"/>
      <c r="CT2523" s="7"/>
    </row>
    <row r="2524" spans="44:98" ht="15" customHeight="1">
      <c r="AR2524" s="15"/>
      <c r="AS2524" s="9"/>
      <c r="AT2524" s="9"/>
      <c r="AU2524" s="9"/>
      <c r="AV2524" s="9"/>
      <c r="AW2524" s="9"/>
      <c r="AX2524" s="9"/>
      <c r="AY2524" s="9"/>
      <c r="AZ2524" s="62"/>
      <c r="BA2524" s="9"/>
      <c r="BB2524" s="9"/>
      <c r="BC2524" s="9"/>
      <c r="BD2524" s="7"/>
      <c r="BF2524" s="15"/>
      <c r="BG2524" s="9"/>
      <c r="BH2524" s="9"/>
      <c r="BI2524" s="73"/>
      <c r="BJ2524" s="9"/>
      <c r="BK2524" s="9"/>
      <c r="BL2524" s="9"/>
      <c r="BM2524" s="9"/>
      <c r="BN2524" s="9"/>
      <c r="BO2524" s="9"/>
      <c r="BP2524" s="9"/>
      <c r="BQ2524" s="7"/>
      <c r="BS2524" s="1"/>
      <c r="BT2524" s="15"/>
      <c r="BU2524" s="9"/>
      <c r="BV2524" s="9"/>
      <c r="BW2524" s="9"/>
      <c r="BX2524" s="9"/>
      <c r="BY2524" s="9"/>
      <c r="BZ2524" s="9"/>
      <c r="CA2524" s="9"/>
      <c r="CB2524" s="9"/>
      <c r="CC2524" s="9"/>
      <c r="CD2524" s="9"/>
      <c r="CE2524" s="9"/>
      <c r="CF2524" s="7"/>
      <c r="CH2524" s="15"/>
      <c r="CI2524" s="9"/>
      <c r="CJ2524" s="9"/>
      <c r="CK2524" s="9"/>
      <c r="CL2524" s="9"/>
      <c r="CM2524" s="9"/>
      <c r="CN2524" s="9"/>
      <c r="CO2524" s="9"/>
      <c r="CP2524" s="9"/>
      <c r="CQ2524" s="9"/>
      <c r="CR2524" s="9"/>
      <c r="CS2524" s="9"/>
      <c r="CT2524" s="7"/>
    </row>
    <row r="2525" spans="44:98" ht="15" customHeight="1">
      <c r="AR2525" s="45"/>
      <c r="AS2525" s="250"/>
      <c r="AT2525" s="250"/>
      <c r="AU2525" s="250"/>
      <c r="AV2525" s="250"/>
      <c r="AW2525" s="250"/>
      <c r="AX2525" s="250"/>
      <c r="AY2525" s="250"/>
      <c r="AZ2525" s="33"/>
      <c r="BA2525" s="250"/>
      <c r="BB2525" s="250"/>
      <c r="BC2525" s="250"/>
      <c r="BD2525" s="47"/>
      <c r="BF2525" s="45"/>
      <c r="BG2525" s="250"/>
      <c r="BH2525" s="250"/>
      <c r="BJ2525" s="250"/>
      <c r="BK2525" s="250"/>
      <c r="BL2525" s="250"/>
      <c r="BM2525" s="250"/>
      <c r="BN2525" s="250"/>
      <c r="BO2525" s="250"/>
      <c r="BP2525" s="250"/>
      <c r="BQ2525" s="47"/>
      <c r="BS2525" s="1"/>
      <c r="BT2525" s="45"/>
      <c r="BU2525" s="250"/>
      <c r="BV2525" s="250"/>
      <c r="BW2525" s="250"/>
      <c r="BX2525" s="250"/>
      <c r="BY2525" s="250"/>
      <c r="BZ2525" s="250"/>
      <c r="CA2525" s="250"/>
      <c r="CB2525" s="250"/>
      <c r="CC2525" s="250"/>
      <c r="CD2525" s="250"/>
      <c r="CE2525" s="250"/>
      <c r="CF2525" s="47"/>
      <c r="CH2525" s="45"/>
      <c r="CI2525" s="250"/>
      <c r="CJ2525" s="250"/>
      <c r="CK2525" s="250"/>
      <c r="CL2525" s="250"/>
      <c r="CM2525" s="250"/>
      <c r="CN2525" s="250"/>
      <c r="CO2525" s="250"/>
      <c r="CP2525" s="250"/>
      <c r="CQ2525" s="250"/>
      <c r="CR2525" s="250"/>
      <c r="CS2525" s="250"/>
      <c r="CT2525" s="47"/>
    </row>
    <row r="2526" spans="44:98" ht="15" customHeight="1">
      <c r="AR2526" s="45"/>
      <c r="AS2526" s="250"/>
      <c r="AT2526" s="250"/>
      <c r="AU2526" s="250"/>
      <c r="AV2526" s="250"/>
      <c r="AW2526" s="250"/>
      <c r="AX2526" s="250"/>
      <c r="AY2526" s="250"/>
      <c r="AZ2526" s="33"/>
      <c r="BA2526" s="250"/>
      <c r="BB2526" s="250"/>
      <c r="BC2526" s="250"/>
      <c r="BD2526" s="47"/>
      <c r="BF2526" s="45"/>
      <c r="BG2526" s="250"/>
      <c r="BH2526" s="250"/>
      <c r="BJ2526" s="250"/>
      <c r="BK2526" s="250"/>
      <c r="BL2526" s="250"/>
      <c r="BM2526" s="250"/>
      <c r="BN2526" s="250"/>
      <c r="BO2526" s="250"/>
      <c r="BP2526" s="250"/>
      <c r="BQ2526" s="47"/>
      <c r="BS2526" s="1"/>
      <c r="BT2526" s="45"/>
      <c r="BU2526" s="250"/>
      <c r="BV2526" s="250"/>
      <c r="BW2526" s="250"/>
      <c r="BX2526" s="250"/>
      <c r="BY2526" s="250"/>
      <c r="BZ2526" s="250"/>
      <c r="CA2526" s="250"/>
      <c r="CB2526" s="250"/>
      <c r="CC2526" s="250"/>
      <c r="CD2526" s="250"/>
      <c r="CE2526" s="250"/>
      <c r="CF2526" s="47"/>
      <c r="CH2526" s="45"/>
      <c r="CI2526" s="250"/>
      <c r="CJ2526" s="250"/>
      <c r="CK2526" s="250"/>
      <c r="CL2526" s="250"/>
      <c r="CM2526" s="250"/>
      <c r="CN2526" s="250"/>
      <c r="CO2526" s="250"/>
      <c r="CP2526" s="250"/>
      <c r="CQ2526" s="250"/>
      <c r="CR2526" s="250"/>
      <c r="CS2526" s="250"/>
      <c r="CT2526" s="47"/>
    </row>
    <row r="2527" spans="44:98" ht="15" customHeight="1">
      <c r="AR2527" s="45"/>
      <c r="AS2527" s="250"/>
      <c r="AT2527" s="250"/>
      <c r="AU2527" s="250"/>
      <c r="AV2527" s="250"/>
      <c r="AW2527" s="250"/>
      <c r="AX2527" s="250"/>
      <c r="AY2527" s="250"/>
      <c r="AZ2527" s="33"/>
      <c r="BA2527" s="250"/>
      <c r="BB2527" s="250"/>
      <c r="BC2527" s="250"/>
      <c r="BD2527" s="47"/>
      <c r="BF2527" s="45"/>
      <c r="BG2527" s="250"/>
      <c r="BH2527" s="250"/>
      <c r="BJ2527" s="250"/>
      <c r="BK2527" s="250"/>
      <c r="BL2527" s="250"/>
      <c r="BM2527" s="250"/>
      <c r="BN2527" s="250"/>
      <c r="BO2527" s="250"/>
      <c r="BP2527" s="250"/>
      <c r="BQ2527" s="47"/>
      <c r="BS2527" s="1"/>
      <c r="BT2527" s="45"/>
      <c r="BU2527" s="250"/>
      <c r="BV2527" s="250"/>
      <c r="BW2527" s="250"/>
      <c r="BX2527" s="250"/>
      <c r="BY2527" s="250"/>
      <c r="BZ2527" s="250"/>
      <c r="CA2527" s="250"/>
      <c r="CB2527" s="250"/>
      <c r="CC2527" s="250"/>
      <c r="CD2527" s="250"/>
      <c r="CE2527" s="250"/>
      <c r="CF2527" s="47"/>
      <c r="CH2527" s="45"/>
      <c r="CI2527" s="250"/>
      <c r="CJ2527" s="250"/>
      <c r="CK2527" s="250"/>
      <c r="CL2527" s="250"/>
      <c r="CM2527" s="250"/>
      <c r="CN2527" s="250"/>
      <c r="CO2527" s="250"/>
      <c r="CP2527" s="250"/>
      <c r="CQ2527" s="250"/>
      <c r="CR2527" s="250"/>
      <c r="CS2527" s="250"/>
      <c r="CT2527" s="47"/>
    </row>
    <row r="2528" spans="44:98" ht="15" customHeight="1">
      <c r="AR2528" s="45"/>
      <c r="AS2528" s="250"/>
      <c r="AT2528" s="250"/>
      <c r="AU2528" s="250"/>
      <c r="AV2528" s="250"/>
      <c r="AW2528" s="250"/>
      <c r="AX2528" s="250"/>
      <c r="AY2528" s="250"/>
      <c r="AZ2528" s="33"/>
      <c r="BA2528" s="250"/>
      <c r="BB2528" s="250"/>
      <c r="BC2528" s="250"/>
      <c r="BD2528" s="47"/>
      <c r="BF2528" s="45"/>
      <c r="BG2528" s="250"/>
      <c r="BH2528" s="250"/>
      <c r="BJ2528" s="250"/>
      <c r="BK2528" s="250"/>
      <c r="BL2528" s="250"/>
      <c r="BM2528" s="250"/>
      <c r="BN2528" s="250"/>
      <c r="BO2528" s="250"/>
      <c r="BP2528" s="250"/>
      <c r="BQ2528" s="47"/>
      <c r="BS2528" s="1"/>
      <c r="BT2528" s="45"/>
      <c r="BU2528" s="250"/>
      <c r="BV2528" s="250"/>
      <c r="BW2528" s="250"/>
      <c r="BX2528" s="250"/>
      <c r="BY2528" s="250"/>
      <c r="BZ2528" s="250"/>
      <c r="CA2528" s="250"/>
      <c r="CB2528" s="250"/>
      <c r="CC2528" s="250"/>
      <c r="CD2528" s="250"/>
      <c r="CE2528" s="250"/>
      <c r="CF2528" s="47"/>
      <c r="CH2528" s="45"/>
      <c r="CI2528" s="250"/>
      <c r="CJ2528" s="250"/>
      <c r="CK2528" s="250"/>
      <c r="CL2528" s="250"/>
      <c r="CM2528" s="250"/>
      <c r="CN2528" s="250"/>
      <c r="CO2528" s="250"/>
      <c r="CP2528" s="250"/>
      <c r="CQ2528" s="250"/>
      <c r="CR2528" s="250"/>
      <c r="CS2528" s="250"/>
      <c r="CT2528" s="47"/>
    </row>
    <row r="2529" spans="44:98" ht="15" customHeight="1">
      <c r="AR2529" s="45"/>
      <c r="AS2529" s="250"/>
      <c r="AT2529" s="250"/>
      <c r="AU2529" s="250"/>
      <c r="AV2529" s="250"/>
      <c r="AW2529" s="250"/>
      <c r="AX2529" s="250"/>
      <c r="AY2529" s="250"/>
      <c r="AZ2529" s="33"/>
      <c r="BA2529" s="250"/>
      <c r="BB2529" s="250"/>
      <c r="BC2529" s="250"/>
      <c r="BD2529" s="47"/>
      <c r="BF2529" s="45"/>
      <c r="BG2529" s="250"/>
      <c r="BH2529" s="250"/>
      <c r="BJ2529" s="250"/>
      <c r="BK2529" s="250"/>
      <c r="BL2529" s="250"/>
      <c r="BM2529" s="250"/>
      <c r="BN2529" s="250"/>
      <c r="BO2529" s="250"/>
      <c r="BP2529" s="250"/>
      <c r="BQ2529" s="47"/>
      <c r="BS2529" s="1"/>
      <c r="BT2529" s="45"/>
      <c r="BU2529" s="250"/>
      <c r="BV2529" s="250"/>
      <c r="BW2529" s="250"/>
      <c r="BX2529" s="250"/>
      <c r="BY2529" s="250"/>
      <c r="BZ2529" s="250"/>
      <c r="CA2529" s="250"/>
      <c r="CB2529" s="250"/>
      <c r="CC2529" s="250"/>
      <c r="CD2529" s="250"/>
      <c r="CE2529" s="250"/>
      <c r="CF2529" s="47"/>
      <c r="CH2529" s="45"/>
      <c r="CI2529" s="250"/>
      <c r="CJ2529" s="250"/>
      <c r="CK2529" s="250"/>
      <c r="CL2529" s="250"/>
      <c r="CM2529" s="250"/>
      <c r="CN2529" s="250"/>
      <c r="CO2529" s="250"/>
      <c r="CP2529" s="250"/>
      <c r="CQ2529" s="250"/>
      <c r="CR2529" s="250"/>
      <c r="CS2529" s="250"/>
      <c r="CT2529" s="47"/>
    </row>
    <row r="2530" spans="44:98" ht="15" customHeight="1">
      <c r="AR2530" s="45"/>
      <c r="BD2530" s="59"/>
      <c r="BF2530" s="45"/>
      <c r="BQ2530" s="59"/>
      <c r="BS2530" s="1"/>
      <c r="BT2530" s="45"/>
      <c r="CF2530" s="59"/>
      <c r="CH2530" s="45"/>
      <c r="CT2530" s="59"/>
    </row>
    <row r="2531" spans="44:98" ht="15" customHeight="1">
      <c r="AR2531" s="319" t="s">
        <v>591</v>
      </c>
      <c r="AS2531" s="310"/>
      <c r="AT2531" s="310"/>
      <c r="AU2531" s="320" t="s">
        <v>596</v>
      </c>
      <c r="AV2531" s="310"/>
      <c r="AW2531" s="310"/>
      <c r="AX2531" s="250"/>
      <c r="AY2531" s="250"/>
      <c r="AZ2531" s="33"/>
      <c r="BA2531" s="250"/>
      <c r="BB2531" s="250"/>
      <c r="BC2531" s="250"/>
      <c r="BD2531" s="47"/>
      <c r="BF2531" s="319" t="s">
        <v>591</v>
      </c>
      <c r="BG2531" s="310"/>
      <c r="BH2531" s="310"/>
      <c r="BI2531" s="264" t="s">
        <v>596</v>
      </c>
      <c r="BJ2531" s="263"/>
      <c r="BK2531" s="263"/>
      <c r="BL2531" s="250"/>
      <c r="BM2531" s="250"/>
      <c r="BN2531" s="250"/>
      <c r="BO2531" s="250"/>
      <c r="BP2531" s="250"/>
      <c r="BQ2531" s="47"/>
      <c r="BS2531" s="1"/>
      <c r="BT2531" s="319" t="s">
        <v>591</v>
      </c>
      <c r="BU2531" s="310"/>
      <c r="BV2531" s="310"/>
      <c r="BW2531" s="320" t="s">
        <v>596</v>
      </c>
      <c r="BX2531" s="310"/>
      <c r="BY2531" s="310"/>
      <c r="BZ2531" s="250"/>
      <c r="CA2531" s="250"/>
      <c r="CB2531" s="250"/>
      <c r="CC2531" s="250"/>
      <c r="CD2531" s="250"/>
      <c r="CE2531" s="250"/>
      <c r="CF2531" s="47"/>
      <c r="CH2531" s="319" t="s">
        <v>591</v>
      </c>
      <c r="CI2531" s="310"/>
      <c r="CJ2531" s="310"/>
      <c r="CK2531" s="320" t="s">
        <v>596</v>
      </c>
      <c r="CL2531" s="310"/>
      <c r="CM2531" s="310"/>
      <c r="CN2531" s="250"/>
      <c r="CO2531" s="250"/>
      <c r="CP2531" s="250"/>
      <c r="CQ2531" s="250"/>
      <c r="CR2531" s="250"/>
      <c r="CS2531" s="250"/>
      <c r="CT2531" s="47"/>
    </row>
    <row r="2532" spans="44:98" ht="15" customHeight="1">
      <c r="AR2532" s="2" t="s">
        <v>11</v>
      </c>
      <c r="AS2532" s="3" t="s">
        <v>12</v>
      </c>
      <c r="AT2532" s="3" t="s">
        <v>13</v>
      </c>
      <c r="AU2532" s="3" t="s">
        <v>14</v>
      </c>
      <c r="AV2532" s="3" t="s">
        <v>13</v>
      </c>
      <c r="AW2532" s="3" t="s">
        <v>15</v>
      </c>
      <c r="AX2532" s="3" t="s">
        <v>16</v>
      </c>
      <c r="AY2532" s="3" t="s">
        <v>17</v>
      </c>
      <c r="AZ2532" s="4"/>
      <c r="BA2532" s="3" t="s">
        <v>19</v>
      </c>
      <c r="BB2532" s="3" t="s">
        <v>25</v>
      </c>
      <c r="BC2532" s="3" t="s">
        <v>26</v>
      </c>
      <c r="BD2532" s="56" t="s">
        <v>21</v>
      </c>
      <c r="BF2532" s="2" t="s">
        <v>11</v>
      </c>
      <c r="BG2532" s="3" t="s">
        <v>12</v>
      </c>
      <c r="BH2532" s="3" t="s">
        <v>13</v>
      </c>
      <c r="BI2532" s="199" t="s">
        <v>14</v>
      </c>
      <c r="BJ2532" s="3" t="s">
        <v>13</v>
      </c>
      <c r="BK2532" s="3" t="s">
        <v>15</v>
      </c>
      <c r="BL2532" s="3" t="s">
        <v>16</v>
      </c>
      <c r="BM2532" s="3" t="s">
        <v>17</v>
      </c>
      <c r="BN2532" s="3" t="s">
        <v>19</v>
      </c>
      <c r="BO2532" s="3" t="s">
        <v>25</v>
      </c>
      <c r="BP2532" s="3" t="s">
        <v>26</v>
      </c>
      <c r="BQ2532" s="56" t="s">
        <v>21</v>
      </c>
      <c r="BS2532" s="1"/>
      <c r="BT2532" s="2" t="s">
        <v>11</v>
      </c>
      <c r="BU2532" s="3" t="s">
        <v>12</v>
      </c>
      <c r="BV2532" s="3" t="s">
        <v>13</v>
      </c>
      <c r="BW2532" s="3" t="s">
        <v>14</v>
      </c>
      <c r="BX2532" s="3" t="s">
        <v>13</v>
      </c>
      <c r="BY2532" s="3" t="s">
        <v>15</v>
      </c>
      <c r="BZ2532" s="3" t="s">
        <v>16</v>
      </c>
      <c r="CA2532" s="3" t="s">
        <v>17</v>
      </c>
      <c r="CB2532" s="3"/>
      <c r="CC2532" s="3" t="s">
        <v>19</v>
      </c>
      <c r="CD2532" s="3" t="s">
        <v>25</v>
      </c>
      <c r="CE2532" s="3" t="s">
        <v>26</v>
      </c>
      <c r="CF2532" s="56" t="s">
        <v>21</v>
      </c>
      <c r="CH2532" s="2" t="s">
        <v>11</v>
      </c>
      <c r="CI2532" s="3" t="s">
        <v>12</v>
      </c>
      <c r="CJ2532" s="3" t="s">
        <v>13</v>
      </c>
      <c r="CK2532" s="3" t="s">
        <v>14</v>
      </c>
      <c r="CL2532" s="3" t="s">
        <v>13</v>
      </c>
      <c r="CM2532" s="3" t="s">
        <v>15</v>
      </c>
      <c r="CN2532" s="3" t="s">
        <v>16</v>
      </c>
      <c r="CO2532" s="3" t="s">
        <v>17</v>
      </c>
      <c r="CP2532" s="3"/>
      <c r="CQ2532" s="3" t="s">
        <v>19</v>
      </c>
      <c r="CR2532" s="3" t="s">
        <v>25</v>
      </c>
      <c r="CS2532" s="3" t="s">
        <v>26</v>
      </c>
      <c r="CT2532" s="56" t="s">
        <v>21</v>
      </c>
    </row>
    <row r="2533" spans="44:98" ht="15" customHeight="1">
      <c r="AR2533" s="89">
        <v>45080</v>
      </c>
      <c r="AS2533" s="78">
        <v>5263</v>
      </c>
      <c r="AT2533" s="78">
        <v>61</v>
      </c>
      <c r="AU2533" s="78">
        <v>463</v>
      </c>
      <c r="AV2533" s="78">
        <v>5</v>
      </c>
      <c r="AW2533" s="78">
        <v>19</v>
      </c>
      <c r="AX2533" s="78">
        <v>6</v>
      </c>
      <c r="AY2533" s="78">
        <v>7</v>
      </c>
      <c r="AZ2533" s="90"/>
      <c r="BA2533" s="78">
        <v>400</v>
      </c>
      <c r="BB2533" s="78">
        <f t="shared" ref="BB2533:BB2609" si="3662">IF(BA2533="","",AX2533*BA2533)</f>
        <v>2400</v>
      </c>
      <c r="BC2533" s="92">
        <f t="shared" ref="BC2533:BC2609" si="3663">IF(BB2533="","",BB2533/(AT2533*100))</f>
        <v>0.39344262295081966</v>
      </c>
      <c r="BD2533" s="93"/>
      <c r="BF2533" s="89">
        <v>45080</v>
      </c>
      <c r="BG2533" s="78">
        <v>5263</v>
      </c>
      <c r="BH2533" s="78">
        <v>61</v>
      </c>
      <c r="BI2533" s="188">
        <v>463</v>
      </c>
      <c r="BJ2533" s="78">
        <v>5</v>
      </c>
      <c r="BK2533" s="78">
        <v>19</v>
      </c>
      <c r="BL2533" s="78">
        <v>6</v>
      </c>
      <c r="BM2533" s="78">
        <v>7</v>
      </c>
      <c r="BN2533" s="78">
        <v>400</v>
      </c>
      <c r="BO2533" s="78">
        <f t="shared" ref="BO2533:BO2609" si="3664">IF(BN2533="","",BL2533*BN2533)</f>
        <v>2400</v>
      </c>
      <c r="BP2533" s="92">
        <f t="shared" ref="BP2533:BP2609" si="3665">IF(BO2533="","",BO2533/(BH2533*100))</f>
        <v>0.39344262295081966</v>
      </c>
      <c r="BQ2533" s="93"/>
      <c r="BS2533" s="1"/>
      <c r="BT2533" s="89">
        <v>45080</v>
      </c>
      <c r="BU2533" s="78">
        <v>5263</v>
      </c>
      <c r="BV2533" s="78">
        <v>61</v>
      </c>
      <c r="BW2533" s="78">
        <v>463</v>
      </c>
      <c r="BX2533" s="78">
        <v>5</v>
      </c>
      <c r="BY2533" s="78">
        <v>19</v>
      </c>
      <c r="BZ2533" s="78">
        <v>6</v>
      </c>
      <c r="CA2533" s="78">
        <v>7</v>
      </c>
      <c r="CB2533" s="78"/>
      <c r="CC2533" s="78">
        <v>400</v>
      </c>
      <c r="CD2533" s="78">
        <f t="shared" ref="CD2533:CD2609" si="3666">IF(CC2533="","",BZ2533*CC2533)</f>
        <v>2400</v>
      </c>
      <c r="CE2533" s="92">
        <f t="shared" ref="CE2533:CE2609" si="3667">IF(CD2533="","",CD2533/(BV2533*100))</f>
        <v>0.39344262295081966</v>
      </c>
      <c r="CF2533" s="93"/>
      <c r="CH2533" s="89">
        <v>45080</v>
      </c>
      <c r="CI2533" s="78">
        <v>5263</v>
      </c>
      <c r="CJ2533" s="78">
        <v>61</v>
      </c>
      <c r="CK2533" s="78">
        <v>463</v>
      </c>
      <c r="CL2533" s="78">
        <v>5</v>
      </c>
      <c r="CM2533" s="78">
        <v>19</v>
      </c>
      <c r="CN2533" s="78">
        <v>6</v>
      </c>
      <c r="CO2533" s="78">
        <v>7</v>
      </c>
      <c r="CP2533" s="78"/>
      <c r="CQ2533" s="78">
        <v>400</v>
      </c>
      <c r="CR2533" s="78">
        <f t="shared" ref="CR2533:CR2564" si="3668">IF(CQ2533="","",CN2533*CQ2533)</f>
        <v>2400</v>
      </c>
      <c r="CS2533" s="92">
        <f t="shared" ref="CS2533:CS2564" si="3669">IF(CR2533="","",CR2533/(CJ2533*100))</f>
        <v>0.39344262295081966</v>
      </c>
      <c r="CT2533" s="93"/>
    </row>
    <row r="2534" spans="44:98" ht="15" customHeight="1">
      <c r="AR2534" s="15">
        <v>45084</v>
      </c>
      <c r="AS2534" s="9">
        <v>5352</v>
      </c>
      <c r="AT2534" s="9">
        <f t="shared" ref="AT2534:AT2608" si="3670">IF(AS2534="","",AS2534-AS2533)</f>
        <v>89</v>
      </c>
      <c r="AU2534" s="9">
        <v>468</v>
      </c>
      <c r="AV2534" s="9">
        <f t="shared" ref="AV2534:AV2609" si="3671">IF(AU2534="","",AU2534-AU2533)</f>
        <v>5</v>
      </c>
      <c r="AW2534" s="9">
        <v>21</v>
      </c>
      <c r="AX2534" s="9">
        <f t="shared" ref="AX2534:AX2609" si="3672">IF(AW2534="","",AW2533+AY2533-AW2534)</f>
        <v>5</v>
      </c>
      <c r="AY2534" s="9">
        <v>6</v>
      </c>
      <c r="AZ2534" s="62"/>
      <c r="BA2534" s="9">
        <v>400</v>
      </c>
      <c r="BB2534" s="9">
        <f t="shared" si="3662"/>
        <v>2000</v>
      </c>
      <c r="BC2534" s="10">
        <f t="shared" si="3663"/>
        <v>0.2247191011235955</v>
      </c>
      <c r="BD2534" s="7"/>
      <c r="BF2534" s="15">
        <v>45084</v>
      </c>
      <c r="BG2534" s="9">
        <v>5352</v>
      </c>
      <c r="BH2534" s="9">
        <f t="shared" ref="BH2534:BH2608" si="3673">IF(BG2534="","",BG2534-BG2533)</f>
        <v>89</v>
      </c>
      <c r="BI2534" s="73">
        <v>468</v>
      </c>
      <c r="BJ2534" s="9">
        <f t="shared" ref="BJ2534:BJ2609" si="3674">IF(BI2534="","",BI2534-BI2533)</f>
        <v>5</v>
      </c>
      <c r="BK2534" s="9">
        <v>21</v>
      </c>
      <c r="BL2534" s="9">
        <f t="shared" ref="BL2534:BL2609" si="3675">IF(BK2534="","",BK2533+BM2533-BK2534)</f>
        <v>5</v>
      </c>
      <c r="BM2534" s="9">
        <v>6</v>
      </c>
      <c r="BN2534" s="9">
        <v>400</v>
      </c>
      <c r="BO2534" s="9">
        <f t="shared" si="3664"/>
        <v>2000</v>
      </c>
      <c r="BP2534" s="10">
        <f t="shared" si="3665"/>
        <v>0.2247191011235955</v>
      </c>
      <c r="BQ2534" s="7"/>
      <c r="BS2534" s="1"/>
      <c r="BT2534" s="15">
        <v>45084</v>
      </c>
      <c r="BU2534" s="9">
        <v>5352</v>
      </c>
      <c r="BV2534" s="9">
        <f t="shared" ref="BV2534:BV2608" si="3676">IF(BU2534="","",BU2534-BU2533)</f>
        <v>89</v>
      </c>
      <c r="BW2534" s="9">
        <v>468</v>
      </c>
      <c r="BX2534" s="9">
        <f t="shared" ref="BX2534:BX2609" si="3677">IF(BW2534="","",BW2534-BW2533)</f>
        <v>5</v>
      </c>
      <c r="BY2534" s="9">
        <v>21</v>
      </c>
      <c r="BZ2534" s="9">
        <f t="shared" ref="BZ2534:BZ2609" si="3678">IF(BY2534="","",BY2533+CA2533-BY2534)</f>
        <v>5</v>
      </c>
      <c r="CA2534" s="9">
        <v>6</v>
      </c>
      <c r="CB2534" s="9"/>
      <c r="CC2534" s="9">
        <v>400</v>
      </c>
      <c r="CD2534" s="9">
        <f t="shared" si="3666"/>
        <v>2000</v>
      </c>
      <c r="CE2534" s="10">
        <f t="shared" si="3667"/>
        <v>0.2247191011235955</v>
      </c>
      <c r="CF2534" s="7"/>
      <c r="CH2534" s="15">
        <v>45084</v>
      </c>
      <c r="CI2534" s="9">
        <v>5352</v>
      </c>
      <c r="CJ2534" s="9">
        <f t="shared" ref="CJ2534:CJ2565" si="3679">IF(CI2534="","",CI2534-CI2533)</f>
        <v>89</v>
      </c>
      <c r="CK2534" s="9">
        <v>468</v>
      </c>
      <c r="CL2534" s="9">
        <f t="shared" ref="CL2534:CL2565" si="3680">IF(CK2534="","",CK2534-CK2533)</f>
        <v>5</v>
      </c>
      <c r="CM2534" s="9">
        <v>21</v>
      </c>
      <c r="CN2534" s="9">
        <f t="shared" ref="CN2534:CN2565" si="3681">IF(CM2534="","",CM2533+CO2533-CM2534)</f>
        <v>5</v>
      </c>
      <c r="CO2534" s="9">
        <v>6</v>
      </c>
      <c r="CP2534" s="9"/>
      <c r="CQ2534" s="9">
        <v>400</v>
      </c>
      <c r="CR2534" s="9">
        <f t="shared" si="3668"/>
        <v>2000</v>
      </c>
      <c r="CS2534" s="10">
        <f t="shared" si="3669"/>
        <v>0.2247191011235955</v>
      </c>
      <c r="CT2534" s="7"/>
    </row>
    <row r="2535" spans="44:98" ht="15" customHeight="1">
      <c r="AR2535" s="15">
        <v>45087</v>
      </c>
      <c r="AS2535" s="9">
        <v>5428</v>
      </c>
      <c r="AT2535" s="9">
        <f t="shared" si="3670"/>
        <v>76</v>
      </c>
      <c r="AU2535" s="9">
        <v>471</v>
      </c>
      <c r="AV2535" s="9">
        <f t="shared" si="3671"/>
        <v>3</v>
      </c>
      <c r="AW2535" s="9">
        <v>24</v>
      </c>
      <c r="AX2535" s="9">
        <f t="shared" si="3672"/>
        <v>3</v>
      </c>
      <c r="AY2535" s="9">
        <v>4</v>
      </c>
      <c r="AZ2535" s="62"/>
      <c r="BA2535" s="9">
        <v>400</v>
      </c>
      <c r="BB2535" s="9">
        <f t="shared" si="3662"/>
        <v>1200</v>
      </c>
      <c r="BC2535" s="10">
        <f t="shared" si="3663"/>
        <v>0.15789473684210525</v>
      </c>
      <c r="BD2535" s="7"/>
      <c r="BF2535" s="15">
        <v>45087</v>
      </c>
      <c r="BG2535" s="9">
        <v>5428</v>
      </c>
      <c r="BH2535" s="9">
        <f t="shared" si="3673"/>
        <v>76</v>
      </c>
      <c r="BI2535" s="73">
        <v>471</v>
      </c>
      <c r="BJ2535" s="9">
        <f t="shared" si="3674"/>
        <v>3</v>
      </c>
      <c r="BK2535" s="9">
        <v>24</v>
      </c>
      <c r="BL2535" s="9">
        <f t="shared" si="3675"/>
        <v>3</v>
      </c>
      <c r="BM2535" s="9">
        <v>4</v>
      </c>
      <c r="BN2535" s="9">
        <v>400</v>
      </c>
      <c r="BO2535" s="9">
        <f t="shared" si="3664"/>
        <v>1200</v>
      </c>
      <c r="BP2535" s="10">
        <f t="shared" si="3665"/>
        <v>0.15789473684210525</v>
      </c>
      <c r="BQ2535" s="7"/>
      <c r="BS2535" s="1"/>
      <c r="BT2535" s="15">
        <v>45087</v>
      </c>
      <c r="BU2535" s="9">
        <v>5428</v>
      </c>
      <c r="BV2535" s="9">
        <f t="shared" si="3676"/>
        <v>76</v>
      </c>
      <c r="BW2535" s="9">
        <v>471</v>
      </c>
      <c r="BX2535" s="9">
        <f t="shared" si="3677"/>
        <v>3</v>
      </c>
      <c r="BY2535" s="9">
        <v>24</v>
      </c>
      <c r="BZ2535" s="9">
        <f t="shared" si="3678"/>
        <v>3</v>
      </c>
      <c r="CA2535" s="9">
        <v>4</v>
      </c>
      <c r="CB2535" s="9"/>
      <c r="CC2535" s="9">
        <v>400</v>
      </c>
      <c r="CD2535" s="9">
        <f t="shared" si="3666"/>
        <v>1200</v>
      </c>
      <c r="CE2535" s="10">
        <f t="shared" si="3667"/>
        <v>0.15789473684210525</v>
      </c>
      <c r="CF2535" s="7"/>
      <c r="CH2535" s="15">
        <v>45087</v>
      </c>
      <c r="CI2535" s="9">
        <v>5428</v>
      </c>
      <c r="CJ2535" s="9">
        <f t="shared" si="3679"/>
        <v>76</v>
      </c>
      <c r="CK2535" s="9">
        <v>471</v>
      </c>
      <c r="CL2535" s="9">
        <f t="shared" si="3680"/>
        <v>3</v>
      </c>
      <c r="CM2535" s="9">
        <v>24</v>
      </c>
      <c r="CN2535" s="9">
        <f t="shared" si="3681"/>
        <v>3</v>
      </c>
      <c r="CO2535" s="9">
        <v>4</v>
      </c>
      <c r="CP2535" s="9"/>
      <c r="CQ2535" s="9">
        <v>400</v>
      </c>
      <c r="CR2535" s="9">
        <f t="shared" si="3668"/>
        <v>1200</v>
      </c>
      <c r="CS2535" s="10">
        <f t="shared" si="3669"/>
        <v>0.15789473684210525</v>
      </c>
      <c r="CT2535" s="7"/>
    </row>
    <row r="2536" spans="44:98" ht="15" customHeight="1">
      <c r="AR2536" s="15">
        <v>45092</v>
      </c>
      <c r="AS2536" s="9">
        <v>5593</v>
      </c>
      <c r="AT2536" s="9">
        <f t="shared" si="3670"/>
        <v>165</v>
      </c>
      <c r="AU2536" s="9">
        <v>481</v>
      </c>
      <c r="AV2536" s="9">
        <f t="shared" si="3671"/>
        <v>10</v>
      </c>
      <c r="AW2536" s="9">
        <v>19</v>
      </c>
      <c r="AX2536" s="9">
        <f t="shared" si="3672"/>
        <v>9</v>
      </c>
      <c r="AY2536" s="9">
        <v>15</v>
      </c>
      <c r="AZ2536" s="62"/>
      <c r="BA2536" s="9">
        <v>400</v>
      </c>
      <c r="BB2536" s="9">
        <f t="shared" si="3662"/>
        <v>3600</v>
      </c>
      <c r="BC2536" s="10">
        <f t="shared" si="3663"/>
        <v>0.21818181818181817</v>
      </c>
      <c r="BD2536" s="7"/>
      <c r="BF2536" s="15">
        <v>45092</v>
      </c>
      <c r="BG2536" s="9">
        <v>5593</v>
      </c>
      <c r="BH2536" s="9">
        <f t="shared" si="3673"/>
        <v>165</v>
      </c>
      <c r="BI2536" s="73">
        <v>481</v>
      </c>
      <c r="BJ2536" s="9">
        <f t="shared" si="3674"/>
        <v>10</v>
      </c>
      <c r="BK2536" s="9">
        <v>19</v>
      </c>
      <c r="BL2536" s="9">
        <f t="shared" si="3675"/>
        <v>9</v>
      </c>
      <c r="BM2536" s="9">
        <v>15</v>
      </c>
      <c r="BN2536" s="9">
        <v>400</v>
      </c>
      <c r="BO2536" s="9">
        <f t="shared" si="3664"/>
        <v>3600</v>
      </c>
      <c r="BP2536" s="10">
        <f t="shared" si="3665"/>
        <v>0.21818181818181817</v>
      </c>
      <c r="BQ2536" s="7"/>
      <c r="BS2536" s="1"/>
      <c r="BT2536" s="15">
        <v>45092</v>
      </c>
      <c r="BU2536" s="9">
        <v>5593</v>
      </c>
      <c r="BV2536" s="9">
        <f t="shared" si="3676"/>
        <v>165</v>
      </c>
      <c r="BW2536" s="9">
        <v>481</v>
      </c>
      <c r="BX2536" s="9">
        <f t="shared" si="3677"/>
        <v>10</v>
      </c>
      <c r="BY2536" s="9">
        <v>19</v>
      </c>
      <c r="BZ2536" s="9">
        <f t="shared" si="3678"/>
        <v>9</v>
      </c>
      <c r="CA2536" s="9">
        <v>15</v>
      </c>
      <c r="CB2536" s="9"/>
      <c r="CC2536" s="9">
        <v>400</v>
      </c>
      <c r="CD2536" s="9">
        <f t="shared" si="3666"/>
        <v>3600</v>
      </c>
      <c r="CE2536" s="10">
        <f t="shared" si="3667"/>
        <v>0.21818181818181817</v>
      </c>
      <c r="CF2536" s="7"/>
      <c r="CH2536" s="15">
        <v>45092</v>
      </c>
      <c r="CI2536" s="9">
        <v>5593</v>
      </c>
      <c r="CJ2536" s="9">
        <f t="shared" si="3679"/>
        <v>165</v>
      </c>
      <c r="CK2536" s="9">
        <v>481</v>
      </c>
      <c r="CL2536" s="9">
        <f t="shared" si="3680"/>
        <v>10</v>
      </c>
      <c r="CM2536" s="9">
        <v>19</v>
      </c>
      <c r="CN2536" s="9">
        <f t="shared" si="3681"/>
        <v>9</v>
      </c>
      <c r="CO2536" s="9">
        <v>15</v>
      </c>
      <c r="CP2536" s="9"/>
      <c r="CQ2536" s="9">
        <v>400</v>
      </c>
      <c r="CR2536" s="9">
        <f t="shared" si="3668"/>
        <v>3600</v>
      </c>
      <c r="CS2536" s="10">
        <f t="shared" si="3669"/>
        <v>0.21818181818181817</v>
      </c>
      <c r="CT2536" s="7"/>
    </row>
    <row r="2537" spans="44:98" ht="15" customHeight="1">
      <c r="AR2537" s="15">
        <v>45095</v>
      </c>
      <c r="AS2537" s="9">
        <v>5709</v>
      </c>
      <c r="AT2537" s="9">
        <f t="shared" si="3670"/>
        <v>116</v>
      </c>
      <c r="AU2537" s="9">
        <v>490</v>
      </c>
      <c r="AV2537" s="9">
        <f t="shared" si="3671"/>
        <v>9</v>
      </c>
      <c r="AW2537" s="9">
        <v>24</v>
      </c>
      <c r="AX2537" s="9">
        <f t="shared" si="3672"/>
        <v>10</v>
      </c>
      <c r="AY2537" s="9">
        <v>10</v>
      </c>
      <c r="AZ2537" s="62"/>
      <c r="BA2537" s="9">
        <v>400</v>
      </c>
      <c r="BB2537" s="9">
        <f t="shared" si="3662"/>
        <v>4000</v>
      </c>
      <c r="BC2537" s="10">
        <f t="shared" si="3663"/>
        <v>0.34482758620689657</v>
      </c>
      <c r="BD2537" s="7"/>
      <c r="BF2537" s="15">
        <v>45095</v>
      </c>
      <c r="BG2537" s="9">
        <v>5709</v>
      </c>
      <c r="BH2537" s="9">
        <f t="shared" si="3673"/>
        <v>116</v>
      </c>
      <c r="BI2537" s="73">
        <v>490</v>
      </c>
      <c r="BJ2537" s="9">
        <f t="shared" si="3674"/>
        <v>9</v>
      </c>
      <c r="BK2537" s="9">
        <v>24</v>
      </c>
      <c r="BL2537" s="9">
        <f t="shared" si="3675"/>
        <v>10</v>
      </c>
      <c r="BM2537" s="9">
        <v>10</v>
      </c>
      <c r="BN2537" s="9">
        <v>400</v>
      </c>
      <c r="BO2537" s="9">
        <f t="shared" si="3664"/>
        <v>4000</v>
      </c>
      <c r="BP2537" s="10">
        <f t="shared" si="3665"/>
        <v>0.34482758620689657</v>
      </c>
      <c r="BQ2537" s="7"/>
      <c r="BS2537" s="1"/>
      <c r="BT2537" s="15">
        <v>45095</v>
      </c>
      <c r="BU2537" s="9">
        <v>5709</v>
      </c>
      <c r="BV2537" s="9">
        <f t="shared" si="3676"/>
        <v>116</v>
      </c>
      <c r="BW2537" s="9">
        <v>490</v>
      </c>
      <c r="BX2537" s="9">
        <f t="shared" si="3677"/>
        <v>9</v>
      </c>
      <c r="BY2537" s="9">
        <v>24</v>
      </c>
      <c r="BZ2537" s="9">
        <f t="shared" si="3678"/>
        <v>10</v>
      </c>
      <c r="CA2537" s="9">
        <v>10</v>
      </c>
      <c r="CB2537" s="9"/>
      <c r="CC2537" s="9">
        <v>400</v>
      </c>
      <c r="CD2537" s="9">
        <f t="shared" si="3666"/>
        <v>4000</v>
      </c>
      <c r="CE2537" s="10">
        <f t="shared" si="3667"/>
        <v>0.34482758620689657</v>
      </c>
      <c r="CF2537" s="7"/>
      <c r="CH2537" s="15">
        <v>45095</v>
      </c>
      <c r="CI2537" s="9">
        <v>5709</v>
      </c>
      <c r="CJ2537" s="9">
        <f t="shared" si="3679"/>
        <v>116</v>
      </c>
      <c r="CK2537" s="9">
        <v>490</v>
      </c>
      <c r="CL2537" s="9">
        <f t="shared" si="3680"/>
        <v>9</v>
      </c>
      <c r="CM2537" s="9">
        <v>24</v>
      </c>
      <c r="CN2537" s="9">
        <f t="shared" si="3681"/>
        <v>10</v>
      </c>
      <c r="CO2537" s="9">
        <v>10</v>
      </c>
      <c r="CP2537" s="9"/>
      <c r="CQ2537" s="9">
        <v>400</v>
      </c>
      <c r="CR2537" s="9">
        <f t="shared" si="3668"/>
        <v>4000</v>
      </c>
      <c r="CS2537" s="10">
        <f t="shared" si="3669"/>
        <v>0.34482758620689657</v>
      </c>
      <c r="CT2537" s="7"/>
    </row>
    <row r="2538" spans="44:98" ht="15" customHeight="1">
      <c r="AR2538" s="15">
        <v>45100</v>
      </c>
      <c r="AS2538" s="9">
        <v>5956</v>
      </c>
      <c r="AT2538" s="9">
        <f t="shared" si="3670"/>
        <v>247</v>
      </c>
      <c r="AU2538" s="9">
        <v>510</v>
      </c>
      <c r="AV2538" s="9">
        <f t="shared" si="3671"/>
        <v>20</v>
      </c>
      <c r="AW2538" s="9">
        <v>15</v>
      </c>
      <c r="AX2538" s="9">
        <f t="shared" si="3672"/>
        <v>19</v>
      </c>
      <c r="AY2538" s="9">
        <v>26</v>
      </c>
      <c r="AZ2538" s="62"/>
      <c r="BA2538" s="9">
        <v>400</v>
      </c>
      <c r="BB2538" s="9">
        <f t="shared" si="3662"/>
        <v>7600</v>
      </c>
      <c r="BC2538" s="10">
        <f t="shared" si="3663"/>
        <v>0.30769230769230771</v>
      </c>
      <c r="BD2538" s="7"/>
      <c r="BF2538" s="15">
        <v>45100</v>
      </c>
      <c r="BG2538" s="9">
        <v>5956</v>
      </c>
      <c r="BH2538" s="9">
        <f t="shared" si="3673"/>
        <v>247</v>
      </c>
      <c r="BI2538" s="73">
        <v>510</v>
      </c>
      <c r="BJ2538" s="9">
        <f t="shared" si="3674"/>
        <v>20</v>
      </c>
      <c r="BK2538" s="9">
        <v>15</v>
      </c>
      <c r="BL2538" s="9">
        <f t="shared" si="3675"/>
        <v>19</v>
      </c>
      <c r="BM2538" s="9">
        <v>26</v>
      </c>
      <c r="BN2538" s="9">
        <v>400</v>
      </c>
      <c r="BO2538" s="9">
        <f t="shared" si="3664"/>
        <v>7600</v>
      </c>
      <c r="BP2538" s="10">
        <f t="shared" si="3665"/>
        <v>0.30769230769230771</v>
      </c>
      <c r="BQ2538" s="7"/>
      <c r="BS2538" s="1"/>
      <c r="BT2538" s="15">
        <v>45100</v>
      </c>
      <c r="BU2538" s="9">
        <v>5956</v>
      </c>
      <c r="BV2538" s="9">
        <f t="shared" si="3676"/>
        <v>247</v>
      </c>
      <c r="BW2538" s="9">
        <v>510</v>
      </c>
      <c r="BX2538" s="9">
        <f t="shared" si="3677"/>
        <v>20</v>
      </c>
      <c r="BY2538" s="9">
        <v>15</v>
      </c>
      <c r="BZ2538" s="9">
        <f t="shared" si="3678"/>
        <v>19</v>
      </c>
      <c r="CA2538" s="9">
        <v>26</v>
      </c>
      <c r="CB2538" s="9"/>
      <c r="CC2538" s="9">
        <v>400</v>
      </c>
      <c r="CD2538" s="9">
        <f t="shared" si="3666"/>
        <v>7600</v>
      </c>
      <c r="CE2538" s="10">
        <f t="shared" si="3667"/>
        <v>0.30769230769230771</v>
      </c>
      <c r="CF2538" s="7"/>
      <c r="CH2538" s="15">
        <v>45100</v>
      </c>
      <c r="CI2538" s="9">
        <v>5956</v>
      </c>
      <c r="CJ2538" s="9">
        <f t="shared" si="3679"/>
        <v>247</v>
      </c>
      <c r="CK2538" s="9">
        <v>510</v>
      </c>
      <c r="CL2538" s="9">
        <f t="shared" si="3680"/>
        <v>20</v>
      </c>
      <c r="CM2538" s="9">
        <v>15</v>
      </c>
      <c r="CN2538" s="9">
        <f t="shared" si="3681"/>
        <v>19</v>
      </c>
      <c r="CO2538" s="9">
        <v>26</v>
      </c>
      <c r="CP2538" s="9"/>
      <c r="CQ2538" s="9">
        <v>400</v>
      </c>
      <c r="CR2538" s="9">
        <f t="shared" si="3668"/>
        <v>7600</v>
      </c>
      <c r="CS2538" s="10">
        <f t="shared" si="3669"/>
        <v>0.30769230769230771</v>
      </c>
      <c r="CT2538" s="7"/>
    </row>
    <row r="2539" spans="44:98" ht="15" customHeight="1">
      <c r="AR2539" s="15">
        <v>45103</v>
      </c>
      <c r="AS2539" s="9">
        <v>6086</v>
      </c>
      <c r="AT2539" s="9">
        <f t="shared" si="3670"/>
        <v>130</v>
      </c>
      <c r="AU2539" s="9">
        <v>521</v>
      </c>
      <c r="AV2539" s="9">
        <f t="shared" si="3671"/>
        <v>11</v>
      </c>
      <c r="AW2539" s="9">
        <v>31</v>
      </c>
      <c r="AX2539" s="9">
        <f t="shared" si="3672"/>
        <v>10</v>
      </c>
      <c r="AY2539" s="9">
        <v>9</v>
      </c>
      <c r="AZ2539" s="62"/>
      <c r="BA2539" s="9">
        <v>400</v>
      </c>
      <c r="BB2539" s="9">
        <f t="shared" si="3662"/>
        <v>4000</v>
      </c>
      <c r="BC2539" s="10">
        <f t="shared" si="3663"/>
        <v>0.30769230769230771</v>
      </c>
      <c r="BD2539" s="7"/>
      <c r="BF2539" s="15">
        <v>45103</v>
      </c>
      <c r="BG2539" s="9">
        <v>6086</v>
      </c>
      <c r="BH2539" s="9">
        <f t="shared" si="3673"/>
        <v>130</v>
      </c>
      <c r="BI2539" s="73">
        <v>521</v>
      </c>
      <c r="BJ2539" s="9">
        <f t="shared" si="3674"/>
        <v>11</v>
      </c>
      <c r="BK2539" s="9">
        <v>31</v>
      </c>
      <c r="BL2539" s="9">
        <f t="shared" si="3675"/>
        <v>10</v>
      </c>
      <c r="BM2539" s="9">
        <v>9</v>
      </c>
      <c r="BN2539" s="9">
        <v>400</v>
      </c>
      <c r="BO2539" s="9">
        <f t="shared" si="3664"/>
        <v>4000</v>
      </c>
      <c r="BP2539" s="10">
        <f t="shared" si="3665"/>
        <v>0.30769230769230771</v>
      </c>
      <c r="BQ2539" s="7"/>
      <c r="BS2539" s="1"/>
      <c r="BT2539" s="15">
        <v>45103</v>
      </c>
      <c r="BU2539" s="9">
        <v>6086</v>
      </c>
      <c r="BV2539" s="9">
        <f t="shared" si="3676"/>
        <v>130</v>
      </c>
      <c r="BW2539" s="9">
        <v>521</v>
      </c>
      <c r="BX2539" s="9">
        <f t="shared" si="3677"/>
        <v>11</v>
      </c>
      <c r="BY2539" s="9">
        <v>31</v>
      </c>
      <c r="BZ2539" s="9">
        <f t="shared" si="3678"/>
        <v>10</v>
      </c>
      <c r="CA2539" s="9">
        <v>9</v>
      </c>
      <c r="CB2539" s="9"/>
      <c r="CC2539" s="9">
        <v>400</v>
      </c>
      <c r="CD2539" s="9">
        <f t="shared" si="3666"/>
        <v>4000</v>
      </c>
      <c r="CE2539" s="10">
        <f t="shared" si="3667"/>
        <v>0.30769230769230771</v>
      </c>
      <c r="CF2539" s="7"/>
      <c r="CH2539" s="15">
        <v>45103</v>
      </c>
      <c r="CI2539" s="9">
        <v>6086</v>
      </c>
      <c r="CJ2539" s="9">
        <f t="shared" si="3679"/>
        <v>130</v>
      </c>
      <c r="CK2539" s="9">
        <v>521</v>
      </c>
      <c r="CL2539" s="9">
        <f t="shared" si="3680"/>
        <v>11</v>
      </c>
      <c r="CM2539" s="9">
        <v>31</v>
      </c>
      <c r="CN2539" s="9">
        <f t="shared" si="3681"/>
        <v>10</v>
      </c>
      <c r="CO2539" s="9">
        <v>9</v>
      </c>
      <c r="CP2539" s="9"/>
      <c r="CQ2539" s="9">
        <v>400</v>
      </c>
      <c r="CR2539" s="9">
        <f t="shared" si="3668"/>
        <v>4000</v>
      </c>
      <c r="CS2539" s="10">
        <f t="shared" si="3669"/>
        <v>0.30769230769230771</v>
      </c>
      <c r="CT2539" s="7"/>
    </row>
    <row r="2540" spans="44:98" ht="15" customHeight="1">
      <c r="AR2540" s="15">
        <v>45107</v>
      </c>
      <c r="AS2540" s="9">
        <v>6200</v>
      </c>
      <c r="AT2540" s="9">
        <f t="shared" si="3670"/>
        <v>114</v>
      </c>
      <c r="AU2540" s="9">
        <v>528</v>
      </c>
      <c r="AV2540" s="9">
        <f t="shared" si="3671"/>
        <v>7</v>
      </c>
      <c r="AW2540" s="9">
        <v>33</v>
      </c>
      <c r="AX2540" s="9">
        <f t="shared" si="3672"/>
        <v>7</v>
      </c>
      <c r="AY2540" s="9">
        <v>9</v>
      </c>
      <c r="AZ2540" s="62"/>
      <c r="BA2540" s="9">
        <v>400</v>
      </c>
      <c r="BB2540" s="9">
        <f t="shared" si="3662"/>
        <v>2800</v>
      </c>
      <c r="BC2540" s="10">
        <f t="shared" si="3663"/>
        <v>0.24561403508771928</v>
      </c>
      <c r="BD2540" s="7"/>
      <c r="BF2540" s="15">
        <v>45107</v>
      </c>
      <c r="BG2540" s="9">
        <v>6200</v>
      </c>
      <c r="BH2540" s="9">
        <f t="shared" si="3673"/>
        <v>114</v>
      </c>
      <c r="BI2540" s="73">
        <v>528</v>
      </c>
      <c r="BJ2540" s="9">
        <f t="shared" si="3674"/>
        <v>7</v>
      </c>
      <c r="BK2540" s="9">
        <v>33</v>
      </c>
      <c r="BL2540" s="9">
        <f t="shared" si="3675"/>
        <v>7</v>
      </c>
      <c r="BM2540" s="9">
        <v>9</v>
      </c>
      <c r="BN2540" s="9">
        <v>400</v>
      </c>
      <c r="BO2540" s="9">
        <f t="shared" si="3664"/>
        <v>2800</v>
      </c>
      <c r="BP2540" s="10">
        <f t="shared" si="3665"/>
        <v>0.24561403508771928</v>
      </c>
      <c r="BQ2540" s="7"/>
      <c r="BS2540" s="1"/>
      <c r="BT2540" s="15">
        <v>45107</v>
      </c>
      <c r="BU2540" s="9">
        <v>6200</v>
      </c>
      <c r="BV2540" s="9">
        <f t="shared" si="3676"/>
        <v>114</v>
      </c>
      <c r="BW2540" s="9">
        <v>528</v>
      </c>
      <c r="BX2540" s="9">
        <f t="shared" si="3677"/>
        <v>7</v>
      </c>
      <c r="BY2540" s="9">
        <v>33</v>
      </c>
      <c r="BZ2540" s="9">
        <f t="shared" si="3678"/>
        <v>7</v>
      </c>
      <c r="CA2540" s="9">
        <v>9</v>
      </c>
      <c r="CB2540" s="9"/>
      <c r="CC2540" s="9">
        <v>400</v>
      </c>
      <c r="CD2540" s="9">
        <f t="shared" si="3666"/>
        <v>2800</v>
      </c>
      <c r="CE2540" s="10">
        <f t="shared" si="3667"/>
        <v>0.24561403508771928</v>
      </c>
      <c r="CF2540" s="7"/>
      <c r="CH2540" s="15">
        <v>45107</v>
      </c>
      <c r="CI2540" s="9">
        <v>6200</v>
      </c>
      <c r="CJ2540" s="9">
        <f t="shared" si="3679"/>
        <v>114</v>
      </c>
      <c r="CK2540" s="9">
        <v>528</v>
      </c>
      <c r="CL2540" s="9">
        <f t="shared" si="3680"/>
        <v>7</v>
      </c>
      <c r="CM2540" s="9">
        <v>33</v>
      </c>
      <c r="CN2540" s="9">
        <f t="shared" si="3681"/>
        <v>7</v>
      </c>
      <c r="CO2540" s="9">
        <v>9</v>
      </c>
      <c r="CP2540" s="9"/>
      <c r="CQ2540" s="9">
        <v>400</v>
      </c>
      <c r="CR2540" s="9">
        <f t="shared" si="3668"/>
        <v>2800</v>
      </c>
      <c r="CS2540" s="10">
        <f t="shared" si="3669"/>
        <v>0.24561403508771928</v>
      </c>
      <c r="CT2540" s="7"/>
    </row>
    <row r="2541" spans="44:98" ht="15" customHeight="1">
      <c r="AR2541" s="15"/>
      <c r="AS2541" s="9"/>
      <c r="AT2541" s="9" t="str">
        <f t="shared" si="3670"/>
        <v/>
      </c>
      <c r="AU2541" s="9"/>
      <c r="AV2541" s="9" t="str">
        <f t="shared" si="3671"/>
        <v/>
      </c>
      <c r="AW2541" s="9"/>
      <c r="AX2541" s="9" t="str">
        <f t="shared" si="3672"/>
        <v/>
      </c>
      <c r="AY2541" s="9"/>
      <c r="AZ2541" s="62"/>
      <c r="BA2541" s="9"/>
      <c r="BB2541" s="9" t="str">
        <f t="shared" si="3662"/>
        <v/>
      </c>
      <c r="BC2541" s="10" t="str">
        <f t="shared" si="3663"/>
        <v/>
      </c>
      <c r="BD2541" s="7"/>
      <c r="BF2541" s="15"/>
      <c r="BG2541" s="9"/>
      <c r="BH2541" s="9" t="str">
        <f t="shared" si="3673"/>
        <v/>
      </c>
      <c r="BI2541" s="73"/>
      <c r="BJ2541" s="9" t="str">
        <f t="shared" si="3674"/>
        <v/>
      </c>
      <c r="BK2541" s="9"/>
      <c r="BL2541" s="9" t="str">
        <f t="shared" si="3675"/>
        <v/>
      </c>
      <c r="BM2541" s="9"/>
      <c r="BN2541" s="9"/>
      <c r="BO2541" s="9" t="str">
        <f t="shared" si="3664"/>
        <v/>
      </c>
      <c r="BP2541" s="10" t="str">
        <f t="shared" si="3665"/>
        <v/>
      </c>
      <c r="BQ2541" s="7"/>
      <c r="BS2541" s="1"/>
      <c r="BT2541" s="15"/>
      <c r="BU2541" s="9"/>
      <c r="BV2541" s="9" t="str">
        <f t="shared" si="3676"/>
        <v/>
      </c>
      <c r="BW2541" s="9"/>
      <c r="BX2541" s="9" t="str">
        <f t="shared" si="3677"/>
        <v/>
      </c>
      <c r="BY2541" s="9"/>
      <c r="BZ2541" s="9" t="str">
        <f t="shared" si="3678"/>
        <v/>
      </c>
      <c r="CA2541" s="9"/>
      <c r="CB2541" s="9"/>
      <c r="CC2541" s="9"/>
      <c r="CD2541" s="9" t="str">
        <f t="shared" si="3666"/>
        <v/>
      </c>
      <c r="CE2541" s="10" t="str">
        <f t="shared" si="3667"/>
        <v/>
      </c>
      <c r="CF2541" s="7"/>
      <c r="CH2541" s="15"/>
      <c r="CI2541" s="9"/>
      <c r="CJ2541" s="9" t="str">
        <f t="shared" si="3679"/>
        <v/>
      </c>
      <c r="CK2541" s="9"/>
      <c r="CL2541" s="9" t="str">
        <f t="shared" si="3680"/>
        <v/>
      </c>
      <c r="CM2541" s="9"/>
      <c r="CN2541" s="9" t="str">
        <f t="shared" si="3681"/>
        <v/>
      </c>
      <c r="CO2541" s="9"/>
      <c r="CP2541" s="9"/>
      <c r="CQ2541" s="9"/>
      <c r="CR2541" s="9" t="str">
        <f t="shared" si="3668"/>
        <v/>
      </c>
      <c r="CS2541" s="10" t="str">
        <f t="shared" si="3669"/>
        <v/>
      </c>
      <c r="CT2541" s="7"/>
    </row>
    <row r="2542" spans="44:98" ht="15" customHeight="1">
      <c r="AR2542" s="15"/>
      <c r="AS2542" s="9"/>
      <c r="AT2542" s="9" t="str">
        <f t="shared" si="3670"/>
        <v/>
      </c>
      <c r="AU2542" s="9"/>
      <c r="AV2542" s="9" t="str">
        <f t="shared" si="3671"/>
        <v/>
      </c>
      <c r="AW2542" s="9"/>
      <c r="AX2542" s="9" t="str">
        <f t="shared" si="3672"/>
        <v/>
      </c>
      <c r="AY2542" s="9"/>
      <c r="AZ2542" s="62"/>
      <c r="BA2542" s="9"/>
      <c r="BB2542" s="9" t="str">
        <f t="shared" si="3662"/>
        <v/>
      </c>
      <c r="BC2542" s="10" t="str">
        <f t="shared" si="3663"/>
        <v/>
      </c>
      <c r="BD2542" s="7"/>
      <c r="BF2542" s="15"/>
      <c r="BG2542" s="9"/>
      <c r="BH2542" s="9" t="str">
        <f t="shared" si="3673"/>
        <v/>
      </c>
      <c r="BI2542" s="73"/>
      <c r="BJ2542" s="9" t="str">
        <f t="shared" si="3674"/>
        <v/>
      </c>
      <c r="BK2542" s="9"/>
      <c r="BL2542" s="9" t="str">
        <f t="shared" si="3675"/>
        <v/>
      </c>
      <c r="BM2542" s="9"/>
      <c r="BN2542" s="9"/>
      <c r="BO2542" s="9" t="str">
        <f t="shared" si="3664"/>
        <v/>
      </c>
      <c r="BP2542" s="10" t="str">
        <f t="shared" si="3665"/>
        <v/>
      </c>
      <c r="BQ2542" s="7"/>
      <c r="BS2542" s="1"/>
      <c r="BT2542" s="15"/>
      <c r="BU2542" s="9"/>
      <c r="BV2542" s="9" t="str">
        <f t="shared" si="3676"/>
        <v/>
      </c>
      <c r="BW2542" s="9"/>
      <c r="BX2542" s="9" t="str">
        <f t="shared" si="3677"/>
        <v/>
      </c>
      <c r="BY2542" s="9"/>
      <c r="BZ2542" s="9" t="str">
        <f t="shared" si="3678"/>
        <v/>
      </c>
      <c r="CA2542" s="9"/>
      <c r="CB2542" s="9"/>
      <c r="CC2542" s="9"/>
      <c r="CD2542" s="9" t="str">
        <f t="shared" si="3666"/>
        <v/>
      </c>
      <c r="CE2542" s="10" t="str">
        <f t="shared" si="3667"/>
        <v/>
      </c>
      <c r="CF2542" s="7"/>
      <c r="CH2542" s="15"/>
      <c r="CI2542" s="9"/>
      <c r="CJ2542" s="9" t="str">
        <f t="shared" si="3679"/>
        <v/>
      </c>
      <c r="CK2542" s="9"/>
      <c r="CL2542" s="9" t="str">
        <f t="shared" si="3680"/>
        <v/>
      </c>
      <c r="CM2542" s="9"/>
      <c r="CN2542" s="9" t="str">
        <f t="shared" si="3681"/>
        <v/>
      </c>
      <c r="CO2542" s="9"/>
      <c r="CP2542" s="9"/>
      <c r="CQ2542" s="9"/>
      <c r="CR2542" s="9" t="str">
        <f t="shared" si="3668"/>
        <v/>
      </c>
      <c r="CS2542" s="10" t="str">
        <f t="shared" si="3669"/>
        <v/>
      </c>
      <c r="CT2542" s="7"/>
    </row>
    <row r="2543" spans="44:98" ht="15" customHeight="1">
      <c r="AR2543" s="89"/>
      <c r="AS2543" s="9"/>
      <c r="AT2543" s="9" t="str">
        <f t="shared" si="3670"/>
        <v/>
      </c>
      <c r="AU2543" s="9"/>
      <c r="AV2543" s="9" t="str">
        <f t="shared" si="3671"/>
        <v/>
      </c>
      <c r="AW2543" s="9"/>
      <c r="AX2543" s="9" t="str">
        <f t="shared" si="3672"/>
        <v/>
      </c>
      <c r="AY2543" s="9"/>
      <c r="AZ2543" s="62"/>
      <c r="BA2543" s="9"/>
      <c r="BB2543" s="9" t="str">
        <f t="shared" si="3662"/>
        <v/>
      </c>
      <c r="BC2543" s="10" t="str">
        <f t="shared" si="3663"/>
        <v/>
      </c>
      <c r="BD2543" s="7"/>
      <c r="BF2543" s="89"/>
      <c r="BG2543" s="9"/>
      <c r="BH2543" s="9" t="str">
        <f t="shared" si="3673"/>
        <v/>
      </c>
      <c r="BI2543" s="73"/>
      <c r="BJ2543" s="9" t="str">
        <f t="shared" si="3674"/>
        <v/>
      </c>
      <c r="BK2543" s="9"/>
      <c r="BL2543" s="9" t="str">
        <f t="shared" si="3675"/>
        <v/>
      </c>
      <c r="BM2543" s="9"/>
      <c r="BN2543" s="9"/>
      <c r="BO2543" s="9" t="str">
        <f t="shared" si="3664"/>
        <v/>
      </c>
      <c r="BP2543" s="10" t="str">
        <f t="shared" si="3665"/>
        <v/>
      </c>
      <c r="BQ2543" s="7"/>
      <c r="BS2543" s="1"/>
      <c r="BT2543" s="89"/>
      <c r="BU2543" s="9"/>
      <c r="BV2543" s="9" t="str">
        <f t="shared" si="3676"/>
        <v/>
      </c>
      <c r="BW2543" s="9"/>
      <c r="BX2543" s="9" t="str">
        <f t="shared" si="3677"/>
        <v/>
      </c>
      <c r="BY2543" s="9"/>
      <c r="BZ2543" s="9" t="str">
        <f t="shared" si="3678"/>
        <v/>
      </c>
      <c r="CA2543" s="9"/>
      <c r="CB2543" s="9"/>
      <c r="CC2543" s="9"/>
      <c r="CD2543" s="9" t="str">
        <f t="shared" si="3666"/>
        <v/>
      </c>
      <c r="CE2543" s="10" t="str">
        <f t="shared" si="3667"/>
        <v/>
      </c>
      <c r="CF2543" s="7"/>
      <c r="CH2543" s="89"/>
      <c r="CI2543" s="9"/>
      <c r="CJ2543" s="9" t="str">
        <f t="shared" si="3679"/>
        <v/>
      </c>
      <c r="CK2543" s="9"/>
      <c r="CL2543" s="9" t="str">
        <f t="shared" si="3680"/>
        <v/>
      </c>
      <c r="CM2543" s="9"/>
      <c r="CN2543" s="9" t="str">
        <f t="shared" si="3681"/>
        <v/>
      </c>
      <c r="CO2543" s="9"/>
      <c r="CP2543" s="9"/>
      <c r="CQ2543" s="9"/>
      <c r="CR2543" s="9" t="str">
        <f t="shared" si="3668"/>
        <v/>
      </c>
      <c r="CS2543" s="10" t="str">
        <f t="shared" si="3669"/>
        <v/>
      </c>
      <c r="CT2543" s="7"/>
    </row>
    <row r="2544" spans="44:98" ht="15" customHeight="1">
      <c r="AR2544" s="15"/>
      <c r="AS2544" s="9"/>
      <c r="AT2544" s="9" t="str">
        <f t="shared" si="3670"/>
        <v/>
      </c>
      <c r="AU2544" s="9"/>
      <c r="AV2544" s="9" t="str">
        <f t="shared" si="3671"/>
        <v/>
      </c>
      <c r="AW2544" s="9"/>
      <c r="AX2544" s="9" t="str">
        <f t="shared" si="3672"/>
        <v/>
      </c>
      <c r="AY2544" s="9"/>
      <c r="AZ2544" s="62"/>
      <c r="BA2544" s="9"/>
      <c r="BB2544" s="9" t="str">
        <f t="shared" si="3662"/>
        <v/>
      </c>
      <c r="BC2544" s="10" t="str">
        <f t="shared" si="3663"/>
        <v/>
      </c>
      <c r="BD2544" s="7"/>
      <c r="BF2544" s="15"/>
      <c r="BG2544" s="9"/>
      <c r="BH2544" s="9" t="str">
        <f t="shared" si="3673"/>
        <v/>
      </c>
      <c r="BI2544" s="73"/>
      <c r="BJ2544" s="9" t="str">
        <f t="shared" si="3674"/>
        <v/>
      </c>
      <c r="BK2544" s="9"/>
      <c r="BL2544" s="9" t="str">
        <f t="shared" si="3675"/>
        <v/>
      </c>
      <c r="BM2544" s="9"/>
      <c r="BN2544" s="9"/>
      <c r="BO2544" s="9" t="str">
        <f t="shared" si="3664"/>
        <v/>
      </c>
      <c r="BP2544" s="10" t="str">
        <f t="shared" si="3665"/>
        <v/>
      </c>
      <c r="BQ2544" s="7"/>
      <c r="BS2544" s="1"/>
      <c r="BT2544" s="15"/>
      <c r="BU2544" s="9"/>
      <c r="BV2544" s="9" t="str">
        <f t="shared" si="3676"/>
        <v/>
      </c>
      <c r="BW2544" s="9"/>
      <c r="BX2544" s="9" t="str">
        <f t="shared" si="3677"/>
        <v/>
      </c>
      <c r="BY2544" s="9"/>
      <c r="BZ2544" s="9" t="str">
        <f t="shared" si="3678"/>
        <v/>
      </c>
      <c r="CA2544" s="9"/>
      <c r="CB2544" s="9"/>
      <c r="CC2544" s="9"/>
      <c r="CD2544" s="9" t="str">
        <f t="shared" si="3666"/>
        <v/>
      </c>
      <c r="CE2544" s="10" t="str">
        <f t="shared" si="3667"/>
        <v/>
      </c>
      <c r="CF2544" s="7"/>
      <c r="CH2544" s="15"/>
      <c r="CI2544" s="9"/>
      <c r="CJ2544" s="9" t="str">
        <f t="shared" si="3679"/>
        <v/>
      </c>
      <c r="CK2544" s="9"/>
      <c r="CL2544" s="9" t="str">
        <f t="shared" si="3680"/>
        <v/>
      </c>
      <c r="CM2544" s="9"/>
      <c r="CN2544" s="9" t="str">
        <f t="shared" si="3681"/>
        <v/>
      </c>
      <c r="CO2544" s="9"/>
      <c r="CP2544" s="9"/>
      <c r="CQ2544" s="9"/>
      <c r="CR2544" s="9" t="str">
        <f t="shared" si="3668"/>
        <v/>
      </c>
      <c r="CS2544" s="10" t="str">
        <f t="shared" si="3669"/>
        <v/>
      </c>
      <c r="CT2544" s="7"/>
    </row>
    <row r="2545" spans="44:98" ht="15" customHeight="1">
      <c r="AR2545" s="15"/>
      <c r="AS2545" s="9"/>
      <c r="AT2545" s="9" t="str">
        <f t="shared" si="3670"/>
        <v/>
      </c>
      <c r="AU2545" s="9"/>
      <c r="AV2545" s="9" t="str">
        <f t="shared" si="3671"/>
        <v/>
      </c>
      <c r="AW2545" s="9"/>
      <c r="AX2545" s="9" t="str">
        <f t="shared" si="3672"/>
        <v/>
      </c>
      <c r="AY2545" s="9"/>
      <c r="AZ2545" s="62"/>
      <c r="BA2545" s="9"/>
      <c r="BB2545" s="9" t="str">
        <f t="shared" si="3662"/>
        <v/>
      </c>
      <c r="BC2545" s="10" t="str">
        <f t="shared" si="3663"/>
        <v/>
      </c>
      <c r="BD2545" s="7"/>
      <c r="BF2545" s="15"/>
      <c r="BG2545" s="9"/>
      <c r="BH2545" s="9" t="str">
        <f t="shared" si="3673"/>
        <v/>
      </c>
      <c r="BI2545" s="73"/>
      <c r="BJ2545" s="9" t="str">
        <f t="shared" si="3674"/>
        <v/>
      </c>
      <c r="BK2545" s="9"/>
      <c r="BL2545" s="9" t="str">
        <f t="shared" si="3675"/>
        <v/>
      </c>
      <c r="BM2545" s="9"/>
      <c r="BN2545" s="9"/>
      <c r="BO2545" s="9" t="str">
        <f t="shared" si="3664"/>
        <v/>
      </c>
      <c r="BP2545" s="10" t="str">
        <f t="shared" si="3665"/>
        <v/>
      </c>
      <c r="BQ2545" s="7"/>
      <c r="BS2545" s="1"/>
      <c r="BT2545" s="15"/>
      <c r="BU2545" s="9"/>
      <c r="BV2545" s="9" t="str">
        <f t="shared" si="3676"/>
        <v/>
      </c>
      <c r="BW2545" s="9"/>
      <c r="BX2545" s="9" t="str">
        <f t="shared" si="3677"/>
        <v/>
      </c>
      <c r="BY2545" s="9"/>
      <c r="BZ2545" s="9" t="str">
        <f t="shared" si="3678"/>
        <v/>
      </c>
      <c r="CA2545" s="9"/>
      <c r="CB2545" s="9"/>
      <c r="CC2545" s="9"/>
      <c r="CD2545" s="9" t="str">
        <f t="shared" si="3666"/>
        <v/>
      </c>
      <c r="CE2545" s="10" t="str">
        <f t="shared" si="3667"/>
        <v/>
      </c>
      <c r="CF2545" s="7"/>
      <c r="CH2545" s="15"/>
      <c r="CI2545" s="9"/>
      <c r="CJ2545" s="9" t="str">
        <f t="shared" si="3679"/>
        <v/>
      </c>
      <c r="CK2545" s="9"/>
      <c r="CL2545" s="9" t="str">
        <f t="shared" si="3680"/>
        <v/>
      </c>
      <c r="CM2545" s="9"/>
      <c r="CN2545" s="9" t="str">
        <f t="shared" si="3681"/>
        <v/>
      </c>
      <c r="CO2545" s="9"/>
      <c r="CP2545" s="9"/>
      <c r="CQ2545" s="9"/>
      <c r="CR2545" s="9" t="str">
        <f t="shared" si="3668"/>
        <v/>
      </c>
      <c r="CS2545" s="10" t="str">
        <f t="shared" si="3669"/>
        <v/>
      </c>
      <c r="CT2545" s="7"/>
    </row>
    <row r="2546" spans="44:98" ht="15" customHeight="1">
      <c r="AR2546" s="15"/>
      <c r="AS2546" s="9"/>
      <c r="AT2546" s="9" t="str">
        <f t="shared" si="3670"/>
        <v/>
      </c>
      <c r="AU2546" s="9"/>
      <c r="AV2546" s="9" t="str">
        <f t="shared" si="3671"/>
        <v/>
      </c>
      <c r="AW2546" s="9"/>
      <c r="AX2546" s="9" t="str">
        <f t="shared" si="3672"/>
        <v/>
      </c>
      <c r="AY2546" s="9"/>
      <c r="AZ2546" s="62"/>
      <c r="BA2546" s="9"/>
      <c r="BB2546" s="9" t="str">
        <f t="shared" si="3662"/>
        <v/>
      </c>
      <c r="BC2546" s="10" t="str">
        <f t="shared" si="3663"/>
        <v/>
      </c>
      <c r="BD2546" s="7"/>
      <c r="BF2546" s="15"/>
      <c r="BG2546" s="9"/>
      <c r="BH2546" s="9" t="str">
        <f t="shared" si="3673"/>
        <v/>
      </c>
      <c r="BI2546" s="73"/>
      <c r="BJ2546" s="9" t="str">
        <f t="shared" si="3674"/>
        <v/>
      </c>
      <c r="BK2546" s="9"/>
      <c r="BL2546" s="9" t="str">
        <f t="shared" si="3675"/>
        <v/>
      </c>
      <c r="BM2546" s="9"/>
      <c r="BN2546" s="9"/>
      <c r="BO2546" s="9" t="str">
        <f t="shared" si="3664"/>
        <v/>
      </c>
      <c r="BP2546" s="10" t="str">
        <f t="shared" si="3665"/>
        <v/>
      </c>
      <c r="BQ2546" s="7"/>
      <c r="BS2546" s="1"/>
      <c r="BT2546" s="15"/>
      <c r="BU2546" s="9"/>
      <c r="BV2546" s="9" t="str">
        <f t="shared" si="3676"/>
        <v/>
      </c>
      <c r="BW2546" s="9"/>
      <c r="BX2546" s="9" t="str">
        <f t="shared" si="3677"/>
        <v/>
      </c>
      <c r="BY2546" s="9"/>
      <c r="BZ2546" s="9" t="str">
        <f t="shared" si="3678"/>
        <v/>
      </c>
      <c r="CA2546" s="9"/>
      <c r="CB2546" s="9"/>
      <c r="CC2546" s="9"/>
      <c r="CD2546" s="9" t="str">
        <f t="shared" si="3666"/>
        <v/>
      </c>
      <c r="CE2546" s="10" t="str">
        <f t="shared" si="3667"/>
        <v/>
      </c>
      <c r="CF2546" s="7"/>
      <c r="CH2546" s="15"/>
      <c r="CI2546" s="9"/>
      <c r="CJ2546" s="9" t="str">
        <f t="shared" si="3679"/>
        <v/>
      </c>
      <c r="CK2546" s="9"/>
      <c r="CL2546" s="9" t="str">
        <f t="shared" si="3680"/>
        <v/>
      </c>
      <c r="CM2546" s="9"/>
      <c r="CN2546" s="9" t="str">
        <f t="shared" si="3681"/>
        <v/>
      </c>
      <c r="CO2546" s="9"/>
      <c r="CP2546" s="9"/>
      <c r="CQ2546" s="9"/>
      <c r="CR2546" s="9" t="str">
        <f t="shared" si="3668"/>
        <v/>
      </c>
      <c r="CS2546" s="10" t="str">
        <f t="shared" si="3669"/>
        <v/>
      </c>
      <c r="CT2546" s="7"/>
    </row>
    <row r="2547" spans="44:98" ht="15" customHeight="1">
      <c r="AR2547" s="15"/>
      <c r="AS2547" s="9"/>
      <c r="AT2547" s="9" t="str">
        <f t="shared" si="3670"/>
        <v/>
      </c>
      <c r="AU2547" s="9"/>
      <c r="AV2547" s="9" t="str">
        <f t="shared" si="3671"/>
        <v/>
      </c>
      <c r="AW2547" s="9"/>
      <c r="AX2547" s="9" t="str">
        <f t="shared" si="3672"/>
        <v/>
      </c>
      <c r="AY2547" s="9"/>
      <c r="AZ2547" s="62"/>
      <c r="BA2547" s="9"/>
      <c r="BB2547" s="9" t="str">
        <f t="shared" si="3662"/>
        <v/>
      </c>
      <c r="BC2547" s="10" t="str">
        <f t="shared" si="3663"/>
        <v/>
      </c>
      <c r="BD2547" s="7"/>
      <c r="BF2547" s="15"/>
      <c r="BG2547" s="9"/>
      <c r="BH2547" s="9" t="str">
        <f t="shared" si="3673"/>
        <v/>
      </c>
      <c r="BI2547" s="73"/>
      <c r="BJ2547" s="9" t="str">
        <f t="shared" si="3674"/>
        <v/>
      </c>
      <c r="BK2547" s="9"/>
      <c r="BL2547" s="9" t="str">
        <f t="shared" si="3675"/>
        <v/>
      </c>
      <c r="BM2547" s="9"/>
      <c r="BN2547" s="9"/>
      <c r="BO2547" s="9" t="str">
        <f t="shared" si="3664"/>
        <v/>
      </c>
      <c r="BP2547" s="10" t="str">
        <f t="shared" si="3665"/>
        <v/>
      </c>
      <c r="BQ2547" s="7"/>
      <c r="BS2547" s="1"/>
      <c r="BT2547" s="15"/>
      <c r="BU2547" s="9"/>
      <c r="BV2547" s="9" t="str">
        <f t="shared" si="3676"/>
        <v/>
      </c>
      <c r="BW2547" s="9"/>
      <c r="BX2547" s="9" t="str">
        <f t="shared" si="3677"/>
        <v/>
      </c>
      <c r="BY2547" s="9"/>
      <c r="BZ2547" s="9" t="str">
        <f t="shared" si="3678"/>
        <v/>
      </c>
      <c r="CA2547" s="9"/>
      <c r="CB2547" s="9"/>
      <c r="CC2547" s="9"/>
      <c r="CD2547" s="9" t="str">
        <f t="shared" si="3666"/>
        <v/>
      </c>
      <c r="CE2547" s="10" t="str">
        <f t="shared" si="3667"/>
        <v/>
      </c>
      <c r="CF2547" s="7"/>
      <c r="CH2547" s="15"/>
      <c r="CI2547" s="9"/>
      <c r="CJ2547" s="9" t="str">
        <f t="shared" si="3679"/>
        <v/>
      </c>
      <c r="CK2547" s="9"/>
      <c r="CL2547" s="9" t="str">
        <f t="shared" si="3680"/>
        <v/>
      </c>
      <c r="CM2547" s="9"/>
      <c r="CN2547" s="9" t="str">
        <f t="shared" si="3681"/>
        <v/>
      </c>
      <c r="CO2547" s="9"/>
      <c r="CP2547" s="9"/>
      <c r="CQ2547" s="9"/>
      <c r="CR2547" s="9" t="str">
        <f t="shared" si="3668"/>
        <v/>
      </c>
      <c r="CS2547" s="10" t="str">
        <f t="shared" si="3669"/>
        <v/>
      </c>
      <c r="CT2547" s="7"/>
    </row>
    <row r="2548" spans="44:98" ht="15" customHeight="1">
      <c r="AR2548" s="15"/>
      <c r="AS2548" s="9"/>
      <c r="AT2548" s="9" t="str">
        <f t="shared" si="3670"/>
        <v/>
      </c>
      <c r="AU2548" s="9"/>
      <c r="AV2548" s="9" t="str">
        <f t="shared" si="3671"/>
        <v/>
      </c>
      <c r="AW2548" s="9"/>
      <c r="AX2548" s="9" t="str">
        <f t="shared" si="3672"/>
        <v/>
      </c>
      <c r="AY2548" s="9"/>
      <c r="AZ2548" s="62"/>
      <c r="BA2548" s="9"/>
      <c r="BB2548" s="9" t="str">
        <f t="shared" si="3662"/>
        <v/>
      </c>
      <c r="BC2548" s="10" t="str">
        <f t="shared" si="3663"/>
        <v/>
      </c>
      <c r="BD2548" s="7"/>
      <c r="BF2548" s="15"/>
      <c r="BG2548" s="9"/>
      <c r="BH2548" s="9" t="str">
        <f t="shared" si="3673"/>
        <v/>
      </c>
      <c r="BI2548" s="73"/>
      <c r="BJ2548" s="9" t="str">
        <f t="shared" si="3674"/>
        <v/>
      </c>
      <c r="BK2548" s="9"/>
      <c r="BL2548" s="9" t="str">
        <f t="shared" si="3675"/>
        <v/>
      </c>
      <c r="BM2548" s="9"/>
      <c r="BN2548" s="9"/>
      <c r="BO2548" s="9" t="str">
        <f t="shared" si="3664"/>
        <v/>
      </c>
      <c r="BP2548" s="10" t="str">
        <f t="shared" si="3665"/>
        <v/>
      </c>
      <c r="BQ2548" s="7"/>
      <c r="BS2548" s="1"/>
      <c r="BT2548" s="15"/>
      <c r="BU2548" s="9"/>
      <c r="BV2548" s="9" t="str">
        <f t="shared" si="3676"/>
        <v/>
      </c>
      <c r="BW2548" s="9"/>
      <c r="BX2548" s="9" t="str">
        <f t="shared" si="3677"/>
        <v/>
      </c>
      <c r="BY2548" s="9"/>
      <c r="BZ2548" s="9" t="str">
        <f t="shared" si="3678"/>
        <v/>
      </c>
      <c r="CA2548" s="9"/>
      <c r="CB2548" s="9"/>
      <c r="CC2548" s="9"/>
      <c r="CD2548" s="9" t="str">
        <f t="shared" si="3666"/>
        <v/>
      </c>
      <c r="CE2548" s="10" t="str">
        <f t="shared" si="3667"/>
        <v/>
      </c>
      <c r="CF2548" s="7"/>
      <c r="CH2548" s="15"/>
      <c r="CI2548" s="9"/>
      <c r="CJ2548" s="9" t="str">
        <f t="shared" si="3679"/>
        <v/>
      </c>
      <c r="CK2548" s="9"/>
      <c r="CL2548" s="9" t="str">
        <f t="shared" si="3680"/>
        <v/>
      </c>
      <c r="CM2548" s="9"/>
      <c r="CN2548" s="9" t="str">
        <f t="shared" si="3681"/>
        <v/>
      </c>
      <c r="CO2548" s="9"/>
      <c r="CP2548" s="9"/>
      <c r="CQ2548" s="9"/>
      <c r="CR2548" s="9" t="str">
        <f t="shared" si="3668"/>
        <v/>
      </c>
      <c r="CS2548" s="10" t="str">
        <f t="shared" si="3669"/>
        <v/>
      </c>
      <c r="CT2548" s="7"/>
    </row>
    <row r="2549" spans="44:98" ht="15" customHeight="1">
      <c r="AR2549" s="15"/>
      <c r="AS2549" s="9"/>
      <c r="AT2549" s="9" t="str">
        <f t="shared" si="3670"/>
        <v/>
      </c>
      <c r="AU2549" s="9"/>
      <c r="AV2549" s="9" t="str">
        <f t="shared" si="3671"/>
        <v/>
      </c>
      <c r="AW2549" s="9"/>
      <c r="AX2549" s="9" t="str">
        <f t="shared" si="3672"/>
        <v/>
      </c>
      <c r="AY2549" s="9"/>
      <c r="AZ2549" s="62"/>
      <c r="BA2549" s="9"/>
      <c r="BB2549" s="9" t="str">
        <f t="shared" si="3662"/>
        <v/>
      </c>
      <c r="BC2549" s="10" t="str">
        <f t="shared" si="3663"/>
        <v/>
      </c>
      <c r="BD2549" s="7"/>
      <c r="BF2549" s="15"/>
      <c r="BG2549" s="9"/>
      <c r="BH2549" s="9" t="str">
        <f t="shared" si="3673"/>
        <v/>
      </c>
      <c r="BI2549" s="73"/>
      <c r="BJ2549" s="9" t="str">
        <f t="shared" si="3674"/>
        <v/>
      </c>
      <c r="BK2549" s="9"/>
      <c r="BL2549" s="9" t="str">
        <f t="shared" si="3675"/>
        <v/>
      </c>
      <c r="BM2549" s="9"/>
      <c r="BN2549" s="9"/>
      <c r="BO2549" s="9" t="str">
        <f t="shared" si="3664"/>
        <v/>
      </c>
      <c r="BP2549" s="10" t="str">
        <f t="shared" si="3665"/>
        <v/>
      </c>
      <c r="BQ2549" s="7"/>
      <c r="BS2549" s="1"/>
      <c r="BT2549" s="15"/>
      <c r="BU2549" s="9"/>
      <c r="BV2549" s="9" t="str">
        <f t="shared" si="3676"/>
        <v/>
      </c>
      <c r="BW2549" s="9"/>
      <c r="BX2549" s="9" t="str">
        <f t="shared" si="3677"/>
        <v/>
      </c>
      <c r="BY2549" s="9"/>
      <c r="BZ2549" s="9" t="str">
        <f t="shared" si="3678"/>
        <v/>
      </c>
      <c r="CA2549" s="9"/>
      <c r="CB2549" s="9"/>
      <c r="CC2549" s="9"/>
      <c r="CD2549" s="9" t="str">
        <f t="shared" si="3666"/>
        <v/>
      </c>
      <c r="CE2549" s="10" t="str">
        <f t="shared" si="3667"/>
        <v/>
      </c>
      <c r="CF2549" s="7"/>
      <c r="CH2549" s="15"/>
      <c r="CI2549" s="9"/>
      <c r="CJ2549" s="9" t="str">
        <f t="shared" si="3679"/>
        <v/>
      </c>
      <c r="CK2549" s="9"/>
      <c r="CL2549" s="9" t="str">
        <f t="shared" si="3680"/>
        <v/>
      </c>
      <c r="CM2549" s="9"/>
      <c r="CN2549" s="9" t="str">
        <f t="shared" si="3681"/>
        <v/>
      </c>
      <c r="CO2549" s="9"/>
      <c r="CP2549" s="9"/>
      <c r="CQ2549" s="9"/>
      <c r="CR2549" s="9" t="str">
        <f t="shared" si="3668"/>
        <v/>
      </c>
      <c r="CS2549" s="10" t="str">
        <f t="shared" si="3669"/>
        <v/>
      </c>
      <c r="CT2549" s="7"/>
    </row>
    <row r="2550" spans="44:98" ht="15" customHeight="1">
      <c r="AR2550" s="15"/>
      <c r="AS2550" s="9"/>
      <c r="AT2550" s="9" t="str">
        <f t="shared" si="3670"/>
        <v/>
      </c>
      <c r="AU2550" s="9"/>
      <c r="AV2550" s="9" t="str">
        <f t="shared" si="3671"/>
        <v/>
      </c>
      <c r="AW2550" s="9"/>
      <c r="AX2550" s="9" t="str">
        <f t="shared" si="3672"/>
        <v/>
      </c>
      <c r="AY2550" s="9"/>
      <c r="AZ2550" s="62"/>
      <c r="BA2550" s="9"/>
      <c r="BB2550" s="9" t="str">
        <f t="shared" si="3662"/>
        <v/>
      </c>
      <c r="BC2550" s="10" t="str">
        <f t="shared" si="3663"/>
        <v/>
      </c>
      <c r="BD2550" s="7"/>
      <c r="BF2550" s="15"/>
      <c r="BG2550" s="9"/>
      <c r="BH2550" s="9" t="str">
        <f t="shared" si="3673"/>
        <v/>
      </c>
      <c r="BI2550" s="73"/>
      <c r="BJ2550" s="9" t="str">
        <f t="shared" si="3674"/>
        <v/>
      </c>
      <c r="BK2550" s="9"/>
      <c r="BL2550" s="9" t="str">
        <f t="shared" si="3675"/>
        <v/>
      </c>
      <c r="BM2550" s="9"/>
      <c r="BN2550" s="9"/>
      <c r="BO2550" s="9" t="str">
        <f t="shared" si="3664"/>
        <v/>
      </c>
      <c r="BP2550" s="10" t="str">
        <f t="shared" si="3665"/>
        <v/>
      </c>
      <c r="BQ2550" s="7"/>
      <c r="BS2550" s="1"/>
      <c r="BT2550" s="15"/>
      <c r="BU2550" s="9"/>
      <c r="BV2550" s="9" t="str">
        <f t="shared" si="3676"/>
        <v/>
      </c>
      <c r="BW2550" s="9"/>
      <c r="BX2550" s="9" t="str">
        <f t="shared" si="3677"/>
        <v/>
      </c>
      <c r="BY2550" s="9"/>
      <c r="BZ2550" s="9" t="str">
        <f t="shared" si="3678"/>
        <v/>
      </c>
      <c r="CA2550" s="9"/>
      <c r="CB2550" s="9"/>
      <c r="CC2550" s="9"/>
      <c r="CD2550" s="9" t="str">
        <f t="shared" si="3666"/>
        <v/>
      </c>
      <c r="CE2550" s="10" t="str">
        <f t="shared" si="3667"/>
        <v/>
      </c>
      <c r="CF2550" s="7"/>
      <c r="CH2550" s="15"/>
      <c r="CI2550" s="9"/>
      <c r="CJ2550" s="9" t="str">
        <f t="shared" si="3679"/>
        <v/>
      </c>
      <c r="CK2550" s="9"/>
      <c r="CL2550" s="9" t="str">
        <f t="shared" si="3680"/>
        <v/>
      </c>
      <c r="CM2550" s="9"/>
      <c r="CN2550" s="9" t="str">
        <f t="shared" si="3681"/>
        <v/>
      </c>
      <c r="CO2550" s="9"/>
      <c r="CP2550" s="9"/>
      <c r="CQ2550" s="9"/>
      <c r="CR2550" s="9" t="str">
        <f t="shared" si="3668"/>
        <v/>
      </c>
      <c r="CS2550" s="10" t="str">
        <f t="shared" si="3669"/>
        <v/>
      </c>
      <c r="CT2550" s="7"/>
    </row>
    <row r="2551" spans="44:98" ht="15" customHeight="1">
      <c r="AR2551" s="15"/>
      <c r="AS2551" s="9"/>
      <c r="AT2551" s="9" t="str">
        <f t="shared" si="3670"/>
        <v/>
      </c>
      <c r="AU2551" s="9"/>
      <c r="AV2551" s="9" t="str">
        <f t="shared" si="3671"/>
        <v/>
      </c>
      <c r="AW2551" s="9"/>
      <c r="AX2551" s="9" t="str">
        <f t="shared" si="3672"/>
        <v/>
      </c>
      <c r="AY2551" s="9"/>
      <c r="AZ2551" s="62"/>
      <c r="BA2551" s="9"/>
      <c r="BB2551" s="9" t="str">
        <f t="shared" si="3662"/>
        <v/>
      </c>
      <c r="BC2551" s="10" t="str">
        <f t="shared" si="3663"/>
        <v/>
      </c>
      <c r="BD2551" s="7"/>
      <c r="BF2551" s="15"/>
      <c r="BG2551" s="9"/>
      <c r="BH2551" s="9" t="str">
        <f t="shared" si="3673"/>
        <v/>
      </c>
      <c r="BI2551" s="73"/>
      <c r="BJ2551" s="9" t="str">
        <f t="shared" si="3674"/>
        <v/>
      </c>
      <c r="BK2551" s="9"/>
      <c r="BL2551" s="9" t="str">
        <f t="shared" si="3675"/>
        <v/>
      </c>
      <c r="BM2551" s="9"/>
      <c r="BN2551" s="9"/>
      <c r="BO2551" s="9" t="str">
        <f t="shared" si="3664"/>
        <v/>
      </c>
      <c r="BP2551" s="10" t="str">
        <f t="shared" si="3665"/>
        <v/>
      </c>
      <c r="BQ2551" s="7"/>
      <c r="BS2551" s="1"/>
      <c r="BT2551" s="15"/>
      <c r="BU2551" s="9"/>
      <c r="BV2551" s="9" t="str">
        <f t="shared" si="3676"/>
        <v/>
      </c>
      <c r="BW2551" s="9"/>
      <c r="BX2551" s="9" t="str">
        <f t="shared" si="3677"/>
        <v/>
      </c>
      <c r="BY2551" s="9"/>
      <c r="BZ2551" s="9" t="str">
        <f t="shared" si="3678"/>
        <v/>
      </c>
      <c r="CA2551" s="9"/>
      <c r="CB2551" s="9"/>
      <c r="CC2551" s="9"/>
      <c r="CD2551" s="9" t="str">
        <f t="shared" si="3666"/>
        <v/>
      </c>
      <c r="CE2551" s="10" t="str">
        <f t="shared" si="3667"/>
        <v/>
      </c>
      <c r="CF2551" s="7"/>
      <c r="CH2551" s="15"/>
      <c r="CI2551" s="9"/>
      <c r="CJ2551" s="9" t="str">
        <f t="shared" si="3679"/>
        <v/>
      </c>
      <c r="CK2551" s="9"/>
      <c r="CL2551" s="9" t="str">
        <f t="shared" si="3680"/>
        <v/>
      </c>
      <c r="CM2551" s="9"/>
      <c r="CN2551" s="9" t="str">
        <f t="shared" si="3681"/>
        <v/>
      </c>
      <c r="CO2551" s="9"/>
      <c r="CP2551" s="9"/>
      <c r="CQ2551" s="9"/>
      <c r="CR2551" s="9" t="str">
        <f t="shared" si="3668"/>
        <v/>
      </c>
      <c r="CS2551" s="10" t="str">
        <f t="shared" si="3669"/>
        <v/>
      </c>
      <c r="CT2551" s="7"/>
    </row>
    <row r="2552" spans="44:98" ht="15" customHeight="1">
      <c r="AR2552" s="15"/>
      <c r="AS2552" s="9"/>
      <c r="AT2552" s="9" t="str">
        <f t="shared" si="3670"/>
        <v/>
      </c>
      <c r="AU2552" s="9"/>
      <c r="AV2552" s="9" t="str">
        <f t="shared" si="3671"/>
        <v/>
      </c>
      <c r="AW2552" s="9"/>
      <c r="AX2552" s="9" t="str">
        <f t="shared" si="3672"/>
        <v/>
      </c>
      <c r="AY2552" s="9"/>
      <c r="AZ2552" s="62"/>
      <c r="BA2552" s="9"/>
      <c r="BB2552" s="9" t="str">
        <f t="shared" si="3662"/>
        <v/>
      </c>
      <c r="BC2552" s="10" t="str">
        <f t="shared" si="3663"/>
        <v/>
      </c>
      <c r="BD2552" s="7"/>
      <c r="BF2552" s="15"/>
      <c r="BG2552" s="9"/>
      <c r="BH2552" s="9" t="str">
        <f t="shared" si="3673"/>
        <v/>
      </c>
      <c r="BI2552" s="73"/>
      <c r="BJ2552" s="9" t="str">
        <f t="shared" si="3674"/>
        <v/>
      </c>
      <c r="BK2552" s="9"/>
      <c r="BL2552" s="9" t="str">
        <f t="shared" si="3675"/>
        <v/>
      </c>
      <c r="BM2552" s="9"/>
      <c r="BN2552" s="9"/>
      <c r="BO2552" s="9" t="str">
        <f t="shared" si="3664"/>
        <v/>
      </c>
      <c r="BP2552" s="10" t="str">
        <f t="shared" si="3665"/>
        <v/>
      </c>
      <c r="BQ2552" s="7"/>
      <c r="BS2552" s="1"/>
      <c r="BT2552" s="15"/>
      <c r="BU2552" s="9"/>
      <c r="BV2552" s="9" t="str">
        <f t="shared" si="3676"/>
        <v/>
      </c>
      <c r="BW2552" s="9"/>
      <c r="BX2552" s="9" t="str">
        <f t="shared" si="3677"/>
        <v/>
      </c>
      <c r="BY2552" s="9"/>
      <c r="BZ2552" s="9" t="str">
        <f t="shared" si="3678"/>
        <v/>
      </c>
      <c r="CA2552" s="9"/>
      <c r="CB2552" s="9"/>
      <c r="CC2552" s="9"/>
      <c r="CD2552" s="9" t="str">
        <f t="shared" si="3666"/>
        <v/>
      </c>
      <c r="CE2552" s="10" t="str">
        <f t="shared" si="3667"/>
        <v/>
      </c>
      <c r="CF2552" s="7"/>
      <c r="CH2552" s="15"/>
      <c r="CI2552" s="9"/>
      <c r="CJ2552" s="9" t="str">
        <f t="shared" si="3679"/>
        <v/>
      </c>
      <c r="CK2552" s="9"/>
      <c r="CL2552" s="9" t="str">
        <f t="shared" si="3680"/>
        <v/>
      </c>
      <c r="CM2552" s="9"/>
      <c r="CN2552" s="9" t="str">
        <f t="shared" si="3681"/>
        <v/>
      </c>
      <c r="CO2552" s="9"/>
      <c r="CP2552" s="9"/>
      <c r="CQ2552" s="9"/>
      <c r="CR2552" s="9" t="str">
        <f t="shared" si="3668"/>
        <v/>
      </c>
      <c r="CS2552" s="10" t="str">
        <f t="shared" si="3669"/>
        <v/>
      </c>
      <c r="CT2552" s="7"/>
    </row>
    <row r="2553" spans="44:98" ht="15" customHeight="1">
      <c r="AR2553" s="15"/>
      <c r="AS2553" s="9"/>
      <c r="AT2553" s="9" t="str">
        <f t="shared" si="3670"/>
        <v/>
      </c>
      <c r="AU2553" s="9"/>
      <c r="AV2553" s="9" t="str">
        <f t="shared" si="3671"/>
        <v/>
      </c>
      <c r="AW2553" s="9"/>
      <c r="AX2553" s="9" t="str">
        <f t="shared" si="3672"/>
        <v/>
      </c>
      <c r="AY2553" s="9"/>
      <c r="AZ2553" s="62"/>
      <c r="BA2553" s="9"/>
      <c r="BB2553" s="9" t="str">
        <f t="shared" si="3662"/>
        <v/>
      </c>
      <c r="BC2553" s="10" t="str">
        <f t="shared" si="3663"/>
        <v/>
      </c>
      <c r="BD2553" s="7"/>
      <c r="BF2553" s="15"/>
      <c r="BG2553" s="9"/>
      <c r="BH2553" s="9" t="str">
        <f t="shared" si="3673"/>
        <v/>
      </c>
      <c r="BI2553" s="73"/>
      <c r="BJ2553" s="9" t="str">
        <f t="shared" si="3674"/>
        <v/>
      </c>
      <c r="BK2553" s="9"/>
      <c r="BL2553" s="9" t="str">
        <f t="shared" si="3675"/>
        <v/>
      </c>
      <c r="BM2553" s="9"/>
      <c r="BN2553" s="9"/>
      <c r="BO2553" s="9" t="str">
        <f t="shared" si="3664"/>
        <v/>
      </c>
      <c r="BP2553" s="10" t="str">
        <f t="shared" si="3665"/>
        <v/>
      </c>
      <c r="BQ2553" s="7"/>
      <c r="BS2553" s="1"/>
      <c r="BT2553" s="15"/>
      <c r="BU2553" s="9"/>
      <c r="BV2553" s="9" t="str">
        <f t="shared" si="3676"/>
        <v/>
      </c>
      <c r="BW2553" s="9"/>
      <c r="BX2553" s="9" t="str">
        <f t="shared" si="3677"/>
        <v/>
      </c>
      <c r="BY2553" s="9"/>
      <c r="BZ2553" s="9" t="str">
        <f t="shared" si="3678"/>
        <v/>
      </c>
      <c r="CA2553" s="9"/>
      <c r="CB2553" s="9"/>
      <c r="CC2553" s="9"/>
      <c r="CD2553" s="9" t="str">
        <f t="shared" si="3666"/>
        <v/>
      </c>
      <c r="CE2553" s="10" t="str">
        <f t="shared" si="3667"/>
        <v/>
      </c>
      <c r="CF2553" s="7"/>
      <c r="CH2553" s="15"/>
      <c r="CI2553" s="9"/>
      <c r="CJ2553" s="9" t="str">
        <f t="shared" si="3679"/>
        <v/>
      </c>
      <c r="CK2553" s="9"/>
      <c r="CL2553" s="9" t="str">
        <f t="shared" si="3680"/>
        <v/>
      </c>
      <c r="CM2553" s="9"/>
      <c r="CN2553" s="9" t="str">
        <f t="shared" si="3681"/>
        <v/>
      </c>
      <c r="CO2553" s="9"/>
      <c r="CP2553" s="9"/>
      <c r="CQ2553" s="9"/>
      <c r="CR2553" s="9" t="str">
        <f t="shared" si="3668"/>
        <v/>
      </c>
      <c r="CS2553" s="10" t="str">
        <f t="shared" si="3669"/>
        <v/>
      </c>
      <c r="CT2553" s="7"/>
    </row>
    <row r="2554" spans="44:98" ht="15" customHeight="1">
      <c r="AR2554" s="15"/>
      <c r="AS2554" s="9"/>
      <c r="AT2554" s="9" t="str">
        <f t="shared" si="3670"/>
        <v/>
      </c>
      <c r="AU2554" s="9"/>
      <c r="AV2554" s="9" t="str">
        <f t="shared" si="3671"/>
        <v/>
      </c>
      <c r="AW2554" s="9"/>
      <c r="AX2554" s="9" t="str">
        <f t="shared" si="3672"/>
        <v/>
      </c>
      <c r="AY2554" s="9"/>
      <c r="AZ2554" s="62"/>
      <c r="BA2554" s="9"/>
      <c r="BB2554" s="9" t="str">
        <f t="shared" si="3662"/>
        <v/>
      </c>
      <c r="BC2554" s="10" t="str">
        <f t="shared" si="3663"/>
        <v/>
      </c>
      <c r="BD2554" s="7"/>
      <c r="BF2554" s="15"/>
      <c r="BG2554" s="9"/>
      <c r="BH2554" s="9" t="str">
        <f t="shared" si="3673"/>
        <v/>
      </c>
      <c r="BI2554" s="73"/>
      <c r="BJ2554" s="9" t="str">
        <f t="shared" si="3674"/>
        <v/>
      </c>
      <c r="BK2554" s="9"/>
      <c r="BL2554" s="9" t="str">
        <f t="shared" si="3675"/>
        <v/>
      </c>
      <c r="BM2554" s="9"/>
      <c r="BN2554" s="9"/>
      <c r="BO2554" s="9" t="str">
        <f t="shared" si="3664"/>
        <v/>
      </c>
      <c r="BP2554" s="10" t="str">
        <f t="shared" si="3665"/>
        <v/>
      </c>
      <c r="BQ2554" s="7"/>
      <c r="BS2554" s="1"/>
      <c r="BT2554" s="15"/>
      <c r="BU2554" s="9"/>
      <c r="BV2554" s="9" t="str">
        <f t="shared" si="3676"/>
        <v/>
      </c>
      <c r="BW2554" s="9"/>
      <c r="BX2554" s="9" t="str">
        <f t="shared" si="3677"/>
        <v/>
      </c>
      <c r="BY2554" s="9"/>
      <c r="BZ2554" s="9" t="str">
        <f t="shared" si="3678"/>
        <v/>
      </c>
      <c r="CA2554" s="9"/>
      <c r="CB2554" s="9"/>
      <c r="CC2554" s="9"/>
      <c r="CD2554" s="9" t="str">
        <f t="shared" si="3666"/>
        <v/>
      </c>
      <c r="CE2554" s="10" t="str">
        <f t="shared" si="3667"/>
        <v/>
      </c>
      <c r="CF2554" s="7"/>
      <c r="CH2554" s="15"/>
      <c r="CI2554" s="9"/>
      <c r="CJ2554" s="9" t="str">
        <f t="shared" si="3679"/>
        <v/>
      </c>
      <c r="CK2554" s="9"/>
      <c r="CL2554" s="9" t="str">
        <f t="shared" si="3680"/>
        <v/>
      </c>
      <c r="CM2554" s="9"/>
      <c r="CN2554" s="9" t="str">
        <f t="shared" si="3681"/>
        <v/>
      </c>
      <c r="CO2554" s="9"/>
      <c r="CP2554" s="9"/>
      <c r="CQ2554" s="9"/>
      <c r="CR2554" s="9" t="str">
        <f t="shared" si="3668"/>
        <v/>
      </c>
      <c r="CS2554" s="10" t="str">
        <f t="shared" si="3669"/>
        <v/>
      </c>
      <c r="CT2554" s="7"/>
    </row>
    <row r="2555" spans="44:98" ht="15" customHeight="1">
      <c r="AR2555" s="15"/>
      <c r="AS2555" s="9"/>
      <c r="AT2555" s="9" t="str">
        <f t="shared" si="3670"/>
        <v/>
      </c>
      <c r="AU2555" s="9"/>
      <c r="AV2555" s="9" t="str">
        <f t="shared" si="3671"/>
        <v/>
      </c>
      <c r="AW2555" s="9"/>
      <c r="AX2555" s="9" t="str">
        <f t="shared" si="3672"/>
        <v/>
      </c>
      <c r="AY2555" s="9"/>
      <c r="AZ2555" s="62"/>
      <c r="BA2555" s="9"/>
      <c r="BB2555" s="9" t="str">
        <f t="shared" si="3662"/>
        <v/>
      </c>
      <c r="BC2555" s="10" t="str">
        <f t="shared" si="3663"/>
        <v/>
      </c>
      <c r="BD2555" s="7"/>
      <c r="BF2555" s="15"/>
      <c r="BG2555" s="9"/>
      <c r="BH2555" s="9" t="str">
        <f t="shared" si="3673"/>
        <v/>
      </c>
      <c r="BI2555" s="73"/>
      <c r="BJ2555" s="9" t="str">
        <f t="shared" si="3674"/>
        <v/>
      </c>
      <c r="BK2555" s="9"/>
      <c r="BL2555" s="9" t="str">
        <f t="shared" si="3675"/>
        <v/>
      </c>
      <c r="BM2555" s="9"/>
      <c r="BN2555" s="9"/>
      <c r="BO2555" s="9" t="str">
        <f t="shared" si="3664"/>
        <v/>
      </c>
      <c r="BP2555" s="10" t="str">
        <f t="shared" si="3665"/>
        <v/>
      </c>
      <c r="BQ2555" s="7"/>
      <c r="BS2555" s="1"/>
      <c r="BT2555" s="15"/>
      <c r="BU2555" s="9"/>
      <c r="BV2555" s="9" t="str">
        <f t="shared" si="3676"/>
        <v/>
      </c>
      <c r="BW2555" s="9"/>
      <c r="BX2555" s="9" t="str">
        <f t="shared" si="3677"/>
        <v/>
      </c>
      <c r="BY2555" s="9"/>
      <c r="BZ2555" s="9" t="str">
        <f t="shared" si="3678"/>
        <v/>
      </c>
      <c r="CA2555" s="9"/>
      <c r="CB2555" s="9"/>
      <c r="CC2555" s="9"/>
      <c r="CD2555" s="9" t="str">
        <f t="shared" si="3666"/>
        <v/>
      </c>
      <c r="CE2555" s="10" t="str">
        <f t="shared" si="3667"/>
        <v/>
      </c>
      <c r="CF2555" s="7"/>
      <c r="CH2555" s="15"/>
      <c r="CI2555" s="9"/>
      <c r="CJ2555" s="9" t="str">
        <f t="shared" si="3679"/>
        <v/>
      </c>
      <c r="CK2555" s="9"/>
      <c r="CL2555" s="9" t="str">
        <f t="shared" si="3680"/>
        <v/>
      </c>
      <c r="CM2555" s="9"/>
      <c r="CN2555" s="9" t="str">
        <f t="shared" si="3681"/>
        <v/>
      </c>
      <c r="CO2555" s="9"/>
      <c r="CP2555" s="9"/>
      <c r="CQ2555" s="9"/>
      <c r="CR2555" s="9" t="str">
        <f t="shared" si="3668"/>
        <v/>
      </c>
      <c r="CS2555" s="10" t="str">
        <f t="shared" si="3669"/>
        <v/>
      </c>
      <c r="CT2555" s="7"/>
    </row>
    <row r="2556" spans="44:98" ht="15" customHeight="1">
      <c r="AR2556" s="15"/>
      <c r="AS2556" s="9"/>
      <c r="AT2556" s="9" t="str">
        <f t="shared" si="3670"/>
        <v/>
      </c>
      <c r="AU2556" s="9"/>
      <c r="AV2556" s="9" t="str">
        <f t="shared" si="3671"/>
        <v/>
      </c>
      <c r="AW2556" s="9"/>
      <c r="AX2556" s="9" t="str">
        <f t="shared" si="3672"/>
        <v/>
      </c>
      <c r="AY2556" s="9"/>
      <c r="AZ2556" s="62"/>
      <c r="BA2556" s="9"/>
      <c r="BB2556" s="9" t="str">
        <f t="shared" si="3662"/>
        <v/>
      </c>
      <c r="BC2556" s="10" t="str">
        <f t="shared" si="3663"/>
        <v/>
      </c>
      <c r="BD2556" s="7"/>
      <c r="BF2556" s="15"/>
      <c r="BG2556" s="9"/>
      <c r="BH2556" s="9" t="str">
        <f t="shared" si="3673"/>
        <v/>
      </c>
      <c r="BI2556" s="73"/>
      <c r="BJ2556" s="9" t="str">
        <f t="shared" si="3674"/>
        <v/>
      </c>
      <c r="BK2556" s="9"/>
      <c r="BL2556" s="9" t="str">
        <f t="shared" si="3675"/>
        <v/>
      </c>
      <c r="BM2556" s="9"/>
      <c r="BN2556" s="9"/>
      <c r="BO2556" s="9" t="str">
        <f t="shared" si="3664"/>
        <v/>
      </c>
      <c r="BP2556" s="10" t="str">
        <f t="shared" si="3665"/>
        <v/>
      </c>
      <c r="BQ2556" s="7"/>
      <c r="BS2556" s="1"/>
      <c r="BT2556" s="15"/>
      <c r="BU2556" s="9"/>
      <c r="BV2556" s="9" t="str">
        <f t="shared" si="3676"/>
        <v/>
      </c>
      <c r="BW2556" s="9"/>
      <c r="BX2556" s="9" t="str">
        <f t="shared" si="3677"/>
        <v/>
      </c>
      <c r="BY2556" s="9"/>
      <c r="BZ2556" s="9" t="str">
        <f t="shared" si="3678"/>
        <v/>
      </c>
      <c r="CA2556" s="9"/>
      <c r="CB2556" s="9"/>
      <c r="CC2556" s="9"/>
      <c r="CD2556" s="9" t="str">
        <f t="shared" si="3666"/>
        <v/>
      </c>
      <c r="CE2556" s="10" t="str">
        <f t="shared" si="3667"/>
        <v/>
      </c>
      <c r="CF2556" s="7"/>
      <c r="CH2556" s="15"/>
      <c r="CI2556" s="9"/>
      <c r="CJ2556" s="9" t="str">
        <f t="shared" si="3679"/>
        <v/>
      </c>
      <c r="CK2556" s="9"/>
      <c r="CL2556" s="9" t="str">
        <f t="shared" si="3680"/>
        <v/>
      </c>
      <c r="CM2556" s="9"/>
      <c r="CN2556" s="9" t="str">
        <f t="shared" si="3681"/>
        <v/>
      </c>
      <c r="CO2556" s="9"/>
      <c r="CP2556" s="9"/>
      <c r="CQ2556" s="9"/>
      <c r="CR2556" s="9" t="str">
        <f t="shared" si="3668"/>
        <v/>
      </c>
      <c r="CS2556" s="10" t="str">
        <f t="shared" si="3669"/>
        <v/>
      </c>
      <c r="CT2556" s="7"/>
    </row>
    <row r="2557" spans="44:98" ht="15" customHeight="1">
      <c r="AR2557" s="15"/>
      <c r="AS2557" s="9"/>
      <c r="AT2557" s="9" t="str">
        <f t="shared" si="3670"/>
        <v/>
      </c>
      <c r="AU2557" s="9"/>
      <c r="AV2557" s="9" t="str">
        <f t="shared" si="3671"/>
        <v/>
      </c>
      <c r="AW2557" s="9"/>
      <c r="AX2557" s="9" t="str">
        <f t="shared" si="3672"/>
        <v/>
      </c>
      <c r="AY2557" s="9"/>
      <c r="AZ2557" s="62"/>
      <c r="BA2557" s="9"/>
      <c r="BB2557" s="9" t="str">
        <f t="shared" si="3662"/>
        <v/>
      </c>
      <c r="BC2557" s="10" t="str">
        <f t="shared" si="3663"/>
        <v/>
      </c>
      <c r="BD2557" s="7"/>
      <c r="BF2557" s="15"/>
      <c r="BG2557" s="9"/>
      <c r="BH2557" s="9" t="str">
        <f t="shared" si="3673"/>
        <v/>
      </c>
      <c r="BI2557" s="73"/>
      <c r="BJ2557" s="9" t="str">
        <f t="shared" si="3674"/>
        <v/>
      </c>
      <c r="BK2557" s="9"/>
      <c r="BL2557" s="9" t="str">
        <f t="shared" si="3675"/>
        <v/>
      </c>
      <c r="BM2557" s="9"/>
      <c r="BN2557" s="9"/>
      <c r="BO2557" s="9" t="str">
        <f t="shared" si="3664"/>
        <v/>
      </c>
      <c r="BP2557" s="10" t="str">
        <f t="shared" si="3665"/>
        <v/>
      </c>
      <c r="BQ2557" s="7"/>
      <c r="BS2557" s="1"/>
      <c r="BT2557" s="15"/>
      <c r="BU2557" s="9"/>
      <c r="BV2557" s="9" t="str">
        <f t="shared" si="3676"/>
        <v/>
      </c>
      <c r="BW2557" s="9"/>
      <c r="BX2557" s="9" t="str">
        <f t="shared" si="3677"/>
        <v/>
      </c>
      <c r="BY2557" s="9"/>
      <c r="BZ2557" s="9" t="str">
        <f t="shared" si="3678"/>
        <v/>
      </c>
      <c r="CA2557" s="9"/>
      <c r="CB2557" s="9"/>
      <c r="CC2557" s="9"/>
      <c r="CD2557" s="9" t="str">
        <f t="shared" si="3666"/>
        <v/>
      </c>
      <c r="CE2557" s="10" t="str">
        <f t="shared" si="3667"/>
        <v/>
      </c>
      <c r="CF2557" s="7"/>
      <c r="CH2557" s="15"/>
      <c r="CI2557" s="9"/>
      <c r="CJ2557" s="9" t="str">
        <f t="shared" si="3679"/>
        <v/>
      </c>
      <c r="CK2557" s="9"/>
      <c r="CL2557" s="9" t="str">
        <f t="shared" si="3680"/>
        <v/>
      </c>
      <c r="CM2557" s="9"/>
      <c r="CN2557" s="9" t="str">
        <f t="shared" si="3681"/>
        <v/>
      </c>
      <c r="CO2557" s="9"/>
      <c r="CP2557" s="9"/>
      <c r="CQ2557" s="9"/>
      <c r="CR2557" s="9" t="str">
        <f t="shared" si="3668"/>
        <v/>
      </c>
      <c r="CS2557" s="10" t="str">
        <f t="shared" si="3669"/>
        <v/>
      </c>
      <c r="CT2557" s="7"/>
    </row>
    <row r="2558" spans="44:98" ht="15" customHeight="1">
      <c r="AR2558" s="15"/>
      <c r="AS2558" s="9"/>
      <c r="AT2558" s="9" t="str">
        <f t="shared" si="3670"/>
        <v/>
      </c>
      <c r="AU2558" s="9"/>
      <c r="AV2558" s="9" t="str">
        <f t="shared" si="3671"/>
        <v/>
      </c>
      <c r="AW2558" s="9"/>
      <c r="AX2558" s="9" t="str">
        <f t="shared" si="3672"/>
        <v/>
      </c>
      <c r="AY2558" s="9"/>
      <c r="AZ2558" s="62"/>
      <c r="BA2558" s="9"/>
      <c r="BB2558" s="9" t="str">
        <f t="shared" si="3662"/>
        <v/>
      </c>
      <c r="BC2558" s="10" t="str">
        <f t="shared" si="3663"/>
        <v/>
      </c>
      <c r="BD2558" s="7"/>
      <c r="BF2558" s="15"/>
      <c r="BG2558" s="9"/>
      <c r="BH2558" s="9" t="str">
        <f t="shared" si="3673"/>
        <v/>
      </c>
      <c r="BI2558" s="73"/>
      <c r="BJ2558" s="9" t="str">
        <f t="shared" si="3674"/>
        <v/>
      </c>
      <c r="BK2558" s="9"/>
      <c r="BL2558" s="9" t="str">
        <f t="shared" si="3675"/>
        <v/>
      </c>
      <c r="BM2558" s="9"/>
      <c r="BN2558" s="9"/>
      <c r="BO2558" s="9" t="str">
        <f t="shared" si="3664"/>
        <v/>
      </c>
      <c r="BP2558" s="10" t="str">
        <f t="shared" si="3665"/>
        <v/>
      </c>
      <c r="BQ2558" s="7"/>
      <c r="BS2558" s="1"/>
      <c r="BT2558" s="15"/>
      <c r="BU2558" s="9"/>
      <c r="BV2558" s="9" t="str">
        <f t="shared" si="3676"/>
        <v/>
      </c>
      <c r="BW2558" s="9"/>
      <c r="BX2558" s="9" t="str">
        <f t="shared" si="3677"/>
        <v/>
      </c>
      <c r="BY2558" s="9"/>
      <c r="BZ2558" s="9" t="str">
        <f t="shared" si="3678"/>
        <v/>
      </c>
      <c r="CA2558" s="9"/>
      <c r="CB2558" s="9"/>
      <c r="CC2558" s="9"/>
      <c r="CD2558" s="9" t="str">
        <f t="shared" si="3666"/>
        <v/>
      </c>
      <c r="CE2558" s="10" t="str">
        <f t="shared" si="3667"/>
        <v/>
      </c>
      <c r="CF2558" s="7"/>
      <c r="CH2558" s="15"/>
      <c r="CI2558" s="9"/>
      <c r="CJ2558" s="9" t="str">
        <f t="shared" si="3679"/>
        <v/>
      </c>
      <c r="CK2558" s="9"/>
      <c r="CL2558" s="9" t="str">
        <f t="shared" si="3680"/>
        <v/>
      </c>
      <c r="CM2558" s="9"/>
      <c r="CN2558" s="9" t="str">
        <f t="shared" si="3681"/>
        <v/>
      </c>
      <c r="CO2558" s="9"/>
      <c r="CP2558" s="9"/>
      <c r="CQ2558" s="9"/>
      <c r="CR2558" s="9" t="str">
        <f t="shared" si="3668"/>
        <v/>
      </c>
      <c r="CS2558" s="10" t="str">
        <f t="shared" si="3669"/>
        <v/>
      </c>
      <c r="CT2558" s="7"/>
    </row>
    <row r="2559" spans="44:98" ht="15" customHeight="1">
      <c r="AR2559" s="15"/>
      <c r="AS2559" s="9"/>
      <c r="AT2559" s="9" t="str">
        <f t="shared" si="3670"/>
        <v/>
      </c>
      <c r="AU2559" s="9"/>
      <c r="AV2559" s="9" t="str">
        <f t="shared" si="3671"/>
        <v/>
      </c>
      <c r="AW2559" s="9"/>
      <c r="AX2559" s="9" t="str">
        <f t="shared" si="3672"/>
        <v/>
      </c>
      <c r="AY2559" s="9"/>
      <c r="AZ2559" s="62"/>
      <c r="BA2559" s="9"/>
      <c r="BB2559" s="9" t="str">
        <f t="shared" si="3662"/>
        <v/>
      </c>
      <c r="BC2559" s="10" t="str">
        <f t="shared" si="3663"/>
        <v/>
      </c>
      <c r="BD2559" s="7"/>
      <c r="BF2559" s="15"/>
      <c r="BG2559" s="9"/>
      <c r="BH2559" s="9" t="str">
        <f t="shared" si="3673"/>
        <v/>
      </c>
      <c r="BI2559" s="73"/>
      <c r="BJ2559" s="9" t="str">
        <f t="shared" si="3674"/>
        <v/>
      </c>
      <c r="BK2559" s="9"/>
      <c r="BL2559" s="9" t="str">
        <f t="shared" si="3675"/>
        <v/>
      </c>
      <c r="BM2559" s="9"/>
      <c r="BN2559" s="9"/>
      <c r="BO2559" s="9" t="str">
        <f t="shared" si="3664"/>
        <v/>
      </c>
      <c r="BP2559" s="10" t="str">
        <f t="shared" si="3665"/>
        <v/>
      </c>
      <c r="BQ2559" s="7"/>
      <c r="BS2559" s="1"/>
      <c r="BT2559" s="15"/>
      <c r="BU2559" s="9"/>
      <c r="BV2559" s="9" t="str">
        <f t="shared" si="3676"/>
        <v/>
      </c>
      <c r="BW2559" s="9"/>
      <c r="BX2559" s="9" t="str">
        <f t="shared" si="3677"/>
        <v/>
      </c>
      <c r="BY2559" s="9"/>
      <c r="BZ2559" s="9" t="str">
        <f t="shared" si="3678"/>
        <v/>
      </c>
      <c r="CA2559" s="9"/>
      <c r="CB2559" s="9"/>
      <c r="CC2559" s="9"/>
      <c r="CD2559" s="9" t="str">
        <f t="shared" si="3666"/>
        <v/>
      </c>
      <c r="CE2559" s="10" t="str">
        <f t="shared" si="3667"/>
        <v/>
      </c>
      <c r="CF2559" s="7"/>
      <c r="CH2559" s="15"/>
      <c r="CI2559" s="9"/>
      <c r="CJ2559" s="9" t="str">
        <f t="shared" si="3679"/>
        <v/>
      </c>
      <c r="CK2559" s="9"/>
      <c r="CL2559" s="9" t="str">
        <f t="shared" si="3680"/>
        <v/>
      </c>
      <c r="CM2559" s="9"/>
      <c r="CN2559" s="9" t="str">
        <f t="shared" si="3681"/>
        <v/>
      </c>
      <c r="CO2559" s="9"/>
      <c r="CP2559" s="9"/>
      <c r="CQ2559" s="9"/>
      <c r="CR2559" s="9" t="str">
        <f t="shared" si="3668"/>
        <v/>
      </c>
      <c r="CS2559" s="10" t="str">
        <f t="shared" si="3669"/>
        <v/>
      </c>
      <c r="CT2559" s="7"/>
    </row>
    <row r="2560" spans="44:98" ht="15" customHeight="1">
      <c r="AR2560" s="15"/>
      <c r="AS2560" s="9"/>
      <c r="AT2560" s="9" t="str">
        <f t="shared" si="3670"/>
        <v/>
      </c>
      <c r="AU2560" s="9"/>
      <c r="AV2560" s="9" t="str">
        <f t="shared" si="3671"/>
        <v/>
      </c>
      <c r="AW2560" s="9"/>
      <c r="AX2560" s="9" t="str">
        <f t="shared" si="3672"/>
        <v/>
      </c>
      <c r="AY2560" s="9"/>
      <c r="AZ2560" s="62"/>
      <c r="BA2560" s="9"/>
      <c r="BB2560" s="9" t="str">
        <f t="shared" si="3662"/>
        <v/>
      </c>
      <c r="BC2560" s="10" t="str">
        <f t="shared" si="3663"/>
        <v/>
      </c>
      <c r="BD2560" s="7"/>
      <c r="BF2560" s="15"/>
      <c r="BG2560" s="9"/>
      <c r="BH2560" s="9" t="str">
        <f t="shared" si="3673"/>
        <v/>
      </c>
      <c r="BI2560" s="73"/>
      <c r="BJ2560" s="9" t="str">
        <f t="shared" si="3674"/>
        <v/>
      </c>
      <c r="BK2560" s="9"/>
      <c r="BL2560" s="9" t="str">
        <f t="shared" si="3675"/>
        <v/>
      </c>
      <c r="BM2560" s="9"/>
      <c r="BN2560" s="9"/>
      <c r="BO2560" s="9" t="str">
        <f t="shared" si="3664"/>
        <v/>
      </c>
      <c r="BP2560" s="10" t="str">
        <f t="shared" si="3665"/>
        <v/>
      </c>
      <c r="BQ2560" s="7"/>
      <c r="BS2560" s="1"/>
      <c r="BT2560" s="15"/>
      <c r="BU2560" s="9"/>
      <c r="BV2560" s="9" t="str">
        <f t="shared" si="3676"/>
        <v/>
      </c>
      <c r="BW2560" s="9"/>
      <c r="BX2560" s="9" t="str">
        <f t="shared" si="3677"/>
        <v/>
      </c>
      <c r="BY2560" s="9"/>
      <c r="BZ2560" s="9" t="str">
        <f t="shared" si="3678"/>
        <v/>
      </c>
      <c r="CA2560" s="9"/>
      <c r="CB2560" s="9"/>
      <c r="CC2560" s="9"/>
      <c r="CD2560" s="9" t="str">
        <f t="shared" si="3666"/>
        <v/>
      </c>
      <c r="CE2560" s="10" t="str">
        <f t="shared" si="3667"/>
        <v/>
      </c>
      <c r="CF2560" s="7"/>
      <c r="CH2560" s="15"/>
      <c r="CI2560" s="9"/>
      <c r="CJ2560" s="9" t="str">
        <f t="shared" si="3679"/>
        <v/>
      </c>
      <c r="CK2560" s="9"/>
      <c r="CL2560" s="9" t="str">
        <f t="shared" si="3680"/>
        <v/>
      </c>
      <c r="CM2560" s="9"/>
      <c r="CN2560" s="9" t="str">
        <f t="shared" si="3681"/>
        <v/>
      </c>
      <c r="CO2560" s="9"/>
      <c r="CP2560" s="9"/>
      <c r="CQ2560" s="9"/>
      <c r="CR2560" s="9" t="str">
        <f t="shared" si="3668"/>
        <v/>
      </c>
      <c r="CS2560" s="10" t="str">
        <f t="shared" si="3669"/>
        <v/>
      </c>
      <c r="CT2560" s="7"/>
    </row>
    <row r="2561" spans="44:98" ht="15" customHeight="1">
      <c r="AR2561" s="15"/>
      <c r="AS2561" s="9"/>
      <c r="AT2561" s="9" t="str">
        <f t="shared" si="3670"/>
        <v/>
      </c>
      <c r="AU2561" s="9"/>
      <c r="AV2561" s="9" t="str">
        <f t="shared" si="3671"/>
        <v/>
      </c>
      <c r="AW2561" s="9"/>
      <c r="AX2561" s="9" t="str">
        <f t="shared" si="3672"/>
        <v/>
      </c>
      <c r="AY2561" s="9"/>
      <c r="AZ2561" s="62"/>
      <c r="BA2561" s="9"/>
      <c r="BB2561" s="9" t="str">
        <f t="shared" si="3662"/>
        <v/>
      </c>
      <c r="BC2561" s="10" t="str">
        <f t="shared" si="3663"/>
        <v/>
      </c>
      <c r="BD2561" s="7"/>
      <c r="BF2561" s="15"/>
      <c r="BG2561" s="9"/>
      <c r="BH2561" s="9" t="str">
        <f t="shared" si="3673"/>
        <v/>
      </c>
      <c r="BI2561" s="73"/>
      <c r="BJ2561" s="9" t="str">
        <f t="shared" si="3674"/>
        <v/>
      </c>
      <c r="BK2561" s="9"/>
      <c r="BL2561" s="9" t="str">
        <f t="shared" si="3675"/>
        <v/>
      </c>
      <c r="BM2561" s="9"/>
      <c r="BN2561" s="9"/>
      <c r="BO2561" s="9" t="str">
        <f t="shared" si="3664"/>
        <v/>
      </c>
      <c r="BP2561" s="10" t="str">
        <f t="shared" si="3665"/>
        <v/>
      </c>
      <c r="BQ2561" s="7"/>
      <c r="BS2561" s="1"/>
      <c r="BT2561" s="15"/>
      <c r="BU2561" s="9"/>
      <c r="BV2561" s="9" t="str">
        <f t="shared" si="3676"/>
        <v/>
      </c>
      <c r="BW2561" s="9"/>
      <c r="BX2561" s="9" t="str">
        <f t="shared" si="3677"/>
        <v/>
      </c>
      <c r="BY2561" s="9"/>
      <c r="BZ2561" s="9" t="str">
        <f t="shared" si="3678"/>
        <v/>
      </c>
      <c r="CA2561" s="9"/>
      <c r="CB2561" s="9"/>
      <c r="CC2561" s="9"/>
      <c r="CD2561" s="9" t="str">
        <f t="shared" si="3666"/>
        <v/>
      </c>
      <c r="CE2561" s="10" t="str">
        <f t="shared" si="3667"/>
        <v/>
      </c>
      <c r="CF2561" s="7"/>
      <c r="CH2561" s="15"/>
      <c r="CI2561" s="9"/>
      <c r="CJ2561" s="9" t="str">
        <f t="shared" si="3679"/>
        <v/>
      </c>
      <c r="CK2561" s="9"/>
      <c r="CL2561" s="9" t="str">
        <f t="shared" si="3680"/>
        <v/>
      </c>
      <c r="CM2561" s="9"/>
      <c r="CN2561" s="9" t="str">
        <f t="shared" si="3681"/>
        <v/>
      </c>
      <c r="CO2561" s="9"/>
      <c r="CP2561" s="9"/>
      <c r="CQ2561" s="9"/>
      <c r="CR2561" s="9" t="str">
        <f t="shared" si="3668"/>
        <v/>
      </c>
      <c r="CS2561" s="10" t="str">
        <f t="shared" si="3669"/>
        <v/>
      </c>
      <c r="CT2561" s="7"/>
    </row>
    <row r="2562" spans="44:98" ht="15" customHeight="1">
      <c r="AR2562" s="15"/>
      <c r="AS2562" s="9"/>
      <c r="AT2562" s="9" t="str">
        <f t="shared" si="3670"/>
        <v/>
      </c>
      <c r="AU2562" s="9"/>
      <c r="AV2562" s="9" t="str">
        <f t="shared" si="3671"/>
        <v/>
      </c>
      <c r="AW2562" s="9"/>
      <c r="AX2562" s="9" t="str">
        <f t="shared" si="3672"/>
        <v/>
      </c>
      <c r="AY2562" s="9"/>
      <c r="AZ2562" s="62"/>
      <c r="BA2562" s="9"/>
      <c r="BB2562" s="9" t="str">
        <f t="shared" si="3662"/>
        <v/>
      </c>
      <c r="BC2562" s="10" t="str">
        <f t="shared" si="3663"/>
        <v/>
      </c>
      <c r="BD2562" s="7"/>
      <c r="BF2562" s="15"/>
      <c r="BG2562" s="9"/>
      <c r="BH2562" s="9" t="str">
        <f t="shared" si="3673"/>
        <v/>
      </c>
      <c r="BI2562" s="73"/>
      <c r="BJ2562" s="9" t="str">
        <f t="shared" si="3674"/>
        <v/>
      </c>
      <c r="BK2562" s="9"/>
      <c r="BL2562" s="9" t="str">
        <f t="shared" si="3675"/>
        <v/>
      </c>
      <c r="BM2562" s="9"/>
      <c r="BN2562" s="9"/>
      <c r="BO2562" s="9" t="str">
        <f t="shared" si="3664"/>
        <v/>
      </c>
      <c r="BP2562" s="10" t="str">
        <f t="shared" si="3665"/>
        <v/>
      </c>
      <c r="BQ2562" s="7"/>
      <c r="BS2562" s="1"/>
      <c r="BT2562" s="15"/>
      <c r="BU2562" s="9"/>
      <c r="BV2562" s="9" t="str">
        <f t="shared" si="3676"/>
        <v/>
      </c>
      <c r="BW2562" s="9"/>
      <c r="BX2562" s="9" t="str">
        <f t="shared" si="3677"/>
        <v/>
      </c>
      <c r="BY2562" s="9"/>
      <c r="BZ2562" s="9" t="str">
        <f t="shared" si="3678"/>
        <v/>
      </c>
      <c r="CA2562" s="9"/>
      <c r="CB2562" s="9"/>
      <c r="CC2562" s="9"/>
      <c r="CD2562" s="9" t="str">
        <f t="shared" si="3666"/>
        <v/>
      </c>
      <c r="CE2562" s="10" t="str">
        <f t="shared" si="3667"/>
        <v/>
      </c>
      <c r="CF2562" s="7"/>
      <c r="CH2562" s="15"/>
      <c r="CI2562" s="9"/>
      <c r="CJ2562" s="9" t="str">
        <f t="shared" si="3679"/>
        <v/>
      </c>
      <c r="CK2562" s="9"/>
      <c r="CL2562" s="9" t="str">
        <f t="shared" si="3680"/>
        <v/>
      </c>
      <c r="CM2562" s="9"/>
      <c r="CN2562" s="9" t="str">
        <f t="shared" si="3681"/>
        <v/>
      </c>
      <c r="CO2562" s="9"/>
      <c r="CP2562" s="9"/>
      <c r="CQ2562" s="9"/>
      <c r="CR2562" s="9" t="str">
        <f t="shared" si="3668"/>
        <v/>
      </c>
      <c r="CS2562" s="10" t="str">
        <f t="shared" si="3669"/>
        <v/>
      </c>
      <c r="CT2562" s="7"/>
    </row>
    <row r="2563" spans="44:98" ht="15" customHeight="1">
      <c r="AR2563" s="15"/>
      <c r="AS2563" s="9"/>
      <c r="AT2563" s="9" t="str">
        <f t="shared" si="3670"/>
        <v/>
      </c>
      <c r="AU2563" s="9"/>
      <c r="AV2563" s="9" t="str">
        <f t="shared" si="3671"/>
        <v/>
      </c>
      <c r="AW2563" s="9"/>
      <c r="AX2563" s="9" t="str">
        <f t="shared" si="3672"/>
        <v/>
      </c>
      <c r="AY2563" s="9"/>
      <c r="AZ2563" s="62"/>
      <c r="BA2563" s="9"/>
      <c r="BB2563" s="9" t="str">
        <f t="shared" si="3662"/>
        <v/>
      </c>
      <c r="BC2563" s="10" t="str">
        <f t="shared" si="3663"/>
        <v/>
      </c>
      <c r="BD2563" s="7"/>
      <c r="BF2563" s="15"/>
      <c r="BG2563" s="9"/>
      <c r="BH2563" s="9" t="str">
        <f t="shared" si="3673"/>
        <v/>
      </c>
      <c r="BI2563" s="73"/>
      <c r="BJ2563" s="9" t="str">
        <f t="shared" si="3674"/>
        <v/>
      </c>
      <c r="BK2563" s="9"/>
      <c r="BL2563" s="9" t="str">
        <f t="shared" si="3675"/>
        <v/>
      </c>
      <c r="BM2563" s="9"/>
      <c r="BN2563" s="9"/>
      <c r="BO2563" s="9" t="str">
        <f t="shared" si="3664"/>
        <v/>
      </c>
      <c r="BP2563" s="10" t="str">
        <f t="shared" si="3665"/>
        <v/>
      </c>
      <c r="BQ2563" s="7"/>
      <c r="BS2563" s="1"/>
      <c r="BT2563" s="15"/>
      <c r="BU2563" s="9"/>
      <c r="BV2563" s="9" t="str">
        <f t="shared" si="3676"/>
        <v/>
      </c>
      <c r="BW2563" s="9"/>
      <c r="BX2563" s="9" t="str">
        <f t="shared" si="3677"/>
        <v/>
      </c>
      <c r="BY2563" s="9"/>
      <c r="BZ2563" s="9" t="str">
        <f t="shared" si="3678"/>
        <v/>
      </c>
      <c r="CA2563" s="9"/>
      <c r="CB2563" s="9"/>
      <c r="CC2563" s="9"/>
      <c r="CD2563" s="9" t="str">
        <f t="shared" si="3666"/>
        <v/>
      </c>
      <c r="CE2563" s="10" t="str">
        <f t="shared" si="3667"/>
        <v/>
      </c>
      <c r="CF2563" s="7"/>
      <c r="CH2563" s="15"/>
      <c r="CI2563" s="9"/>
      <c r="CJ2563" s="9" t="str">
        <f t="shared" si="3679"/>
        <v/>
      </c>
      <c r="CK2563" s="9"/>
      <c r="CL2563" s="9" t="str">
        <f t="shared" si="3680"/>
        <v/>
      </c>
      <c r="CM2563" s="9"/>
      <c r="CN2563" s="9" t="str">
        <f t="shared" si="3681"/>
        <v/>
      </c>
      <c r="CO2563" s="9"/>
      <c r="CP2563" s="9"/>
      <c r="CQ2563" s="9"/>
      <c r="CR2563" s="9" t="str">
        <f t="shared" si="3668"/>
        <v/>
      </c>
      <c r="CS2563" s="10" t="str">
        <f t="shared" si="3669"/>
        <v/>
      </c>
      <c r="CT2563" s="7"/>
    </row>
    <row r="2564" spans="44:98" ht="15" customHeight="1">
      <c r="AR2564" s="15"/>
      <c r="AS2564" s="9"/>
      <c r="AT2564" s="9" t="str">
        <f t="shared" si="3670"/>
        <v/>
      </c>
      <c r="AU2564" s="9"/>
      <c r="AV2564" s="9" t="str">
        <f t="shared" si="3671"/>
        <v/>
      </c>
      <c r="AW2564" s="9"/>
      <c r="AX2564" s="9" t="str">
        <f t="shared" si="3672"/>
        <v/>
      </c>
      <c r="AY2564" s="9"/>
      <c r="AZ2564" s="62"/>
      <c r="BA2564" s="9"/>
      <c r="BB2564" s="9" t="str">
        <f t="shared" si="3662"/>
        <v/>
      </c>
      <c r="BC2564" s="10" t="str">
        <f t="shared" si="3663"/>
        <v/>
      </c>
      <c r="BD2564" s="7"/>
      <c r="BF2564" s="15"/>
      <c r="BG2564" s="9"/>
      <c r="BH2564" s="9" t="str">
        <f t="shared" si="3673"/>
        <v/>
      </c>
      <c r="BI2564" s="73"/>
      <c r="BJ2564" s="9" t="str">
        <f t="shared" si="3674"/>
        <v/>
      </c>
      <c r="BK2564" s="9"/>
      <c r="BL2564" s="9" t="str">
        <f t="shared" si="3675"/>
        <v/>
      </c>
      <c r="BM2564" s="9"/>
      <c r="BN2564" s="9"/>
      <c r="BO2564" s="9" t="str">
        <f t="shared" si="3664"/>
        <v/>
      </c>
      <c r="BP2564" s="10" t="str">
        <f t="shared" si="3665"/>
        <v/>
      </c>
      <c r="BQ2564" s="7"/>
      <c r="BS2564" s="1"/>
      <c r="BT2564" s="15"/>
      <c r="BU2564" s="9"/>
      <c r="BV2564" s="9" t="str">
        <f t="shared" si="3676"/>
        <v/>
      </c>
      <c r="BW2564" s="9"/>
      <c r="BX2564" s="9" t="str">
        <f t="shared" si="3677"/>
        <v/>
      </c>
      <c r="BY2564" s="9"/>
      <c r="BZ2564" s="9" t="str">
        <f t="shared" si="3678"/>
        <v/>
      </c>
      <c r="CA2564" s="9"/>
      <c r="CB2564" s="9"/>
      <c r="CC2564" s="9"/>
      <c r="CD2564" s="9" t="str">
        <f t="shared" si="3666"/>
        <v/>
      </c>
      <c r="CE2564" s="10" t="str">
        <f t="shared" si="3667"/>
        <v/>
      </c>
      <c r="CF2564" s="7"/>
      <c r="CH2564" s="15"/>
      <c r="CI2564" s="9"/>
      <c r="CJ2564" s="9" t="str">
        <f t="shared" si="3679"/>
        <v/>
      </c>
      <c r="CK2564" s="9"/>
      <c r="CL2564" s="9" t="str">
        <f t="shared" si="3680"/>
        <v/>
      </c>
      <c r="CM2564" s="9"/>
      <c r="CN2564" s="9" t="str">
        <f t="shared" si="3681"/>
        <v/>
      </c>
      <c r="CO2564" s="9"/>
      <c r="CP2564" s="9"/>
      <c r="CQ2564" s="9"/>
      <c r="CR2564" s="9" t="str">
        <f t="shared" si="3668"/>
        <v/>
      </c>
      <c r="CS2564" s="10" t="str">
        <f t="shared" si="3669"/>
        <v/>
      </c>
      <c r="CT2564" s="7"/>
    </row>
    <row r="2565" spans="44:98" ht="15" customHeight="1">
      <c r="AR2565" s="15"/>
      <c r="AS2565" s="9"/>
      <c r="AT2565" s="9" t="str">
        <f t="shared" si="3670"/>
        <v/>
      </c>
      <c r="AU2565" s="9"/>
      <c r="AV2565" s="9" t="str">
        <f t="shared" si="3671"/>
        <v/>
      </c>
      <c r="AW2565" s="9"/>
      <c r="AX2565" s="9" t="str">
        <f t="shared" si="3672"/>
        <v/>
      </c>
      <c r="AY2565" s="9"/>
      <c r="AZ2565" s="62"/>
      <c r="BA2565" s="9"/>
      <c r="BB2565" s="9" t="str">
        <f t="shared" si="3662"/>
        <v/>
      </c>
      <c r="BC2565" s="10" t="str">
        <f t="shared" si="3663"/>
        <v/>
      </c>
      <c r="BD2565" s="7"/>
      <c r="BF2565" s="15"/>
      <c r="BG2565" s="9"/>
      <c r="BH2565" s="9" t="str">
        <f t="shared" si="3673"/>
        <v/>
      </c>
      <c r="BI2565" s="73"/>
      <c r="BJ2565" s="9" t="str">
        <f t="shared" si="3674"/>
        <v/>
      </c>
      <c r="BK2565" s="9"/>
      <c r="BL2565" s="9" t="str">
        <f t="shared" si="3675"/>
        <v/>
      </c>
      <c r="BM2565" s="9"/>
      <c r="BN2565" s="9"/>
      <c r="BO2565" s="9" t="str">
        <f t="shared" si="3664"/>
        <v/>
      </c>
      <c r="BP2565" s="10" t="str">
        <f t="shared" si="3665"/>
        <v/>
      </c>
      <c r="BQ2565" s="7"/>
      <c r="BS2565" s="1"/>
      <c r="BT2565" s="15"/>
      <c r="BU2565" s="9"/>
      <c r="BV2565" s="9" t="str">
        <f t="shared" si="3676"/>
        <v/>
      </c>
      <c r="BW2565" s="9"/>
      <c r="BX2565" s="9" t="str">
        <f t="shared" si="3677"/>
        <v/>
      </c>
      <c r="BY2565" s="9"/>
      <c r="BZ2565" s="9" t="str">
        <f t="shared" si="3678"/>
        <v/>
      </c>
      <c r="CA2565" s="9"/>
      <c r="CB2565" s="9"/>
      <c r="CC2565" s="9"/>
      <c r="CD2565" s="9" t="str">
        <f t="shared" si="3666"/>
        <v/>
      </c>
      <c r="CE2565" s="10" t="str">
        <f t="shared" si="3667"/>
        <v/>
      </c>
      <c r="CF2565" s="7"/>
      <c r="CH2565" s="15"/>
      <c r="CI2565" s="9"/>
      <c r="CJ2565" s="9" t="str">
        <f t="shared" si="3679"/>
        <v/>
      </c>
      <c r="CK2565" s="9"/>
      <c r="CL2565" s="9" t="str">
        <f t="shared" si="3680"/>
        <v/>
      </c>
      <c r="CM2565" s="9"/>
      <c r="CN2565" s="9" t="str">
        <f t="shared" si="3681"/>
        <v/>
      </c>
      <c r="CO2565" s="9"/>
      <c r="CP2565" s="9"/>
      <c r="CQ2565" s="9"/>
      <c r="CR2565" s="9" t="str">
        <f t="shared" ref="CR2565:CR2596" si="3682">IF(CQ2565="","",CN2565*CQ2565)</f>
        <v/>
      </c>
      <c r="CS2565" s="10" t="str">
        <f t="shared" ref="CS2565:CS2596" si="3683">IF(CR2565="","",CR2565/(CJ2565*100))</f>
        <v/>
      </c>
      <c r="CT2565" s="7"/>
    </row>
    <row r="2566" spans="44:98" ht="15" customHeight="1">
      <c r="AR2566" s="15"/>
      <c r="AS2566" s="9"/>
      <c r="AT2566" s="9" t="str">
        <f t="shared" si="3670"/>
        <v/>
      </c>
      <c r="AU2566" s="9"/>
      <c r="AV2566" s="9" t="str">
        <f t="shared" si="3671"/>
        <v/>
      </c>
      <c r="AW2566" s="9"/>
      <c r="AX2566" s="9" t="str">
        <f t="shared" si="3672"/>
        <v/>
      </c>
      <c r="AY2566" s="9"/>
      <c r="AZ2566" s="62"/>
      <c r="BA2566" s="9"/>
      <c r="BB2566" s="9" t="str">
        <f t="shared" si="3662"/>
        <v/>
      </c>
      <c r="BC2566" s="10" t="str">
        <f t="shared" si="3663"/>
        <v/>
      </c>
      <c r="BD2566" s="7"/>
      <c r="BF2566" s="15"/>
      <c r="BG2566" s="9"/>
      <c r="BH2566" s="9" t="str">
        <f t="shared" si="3673"/>
        <v/>
      </c>
      <c r="BI2566" s="73"/>
      <c r="BJ2566" s="9" t="str">
        <f t="shared" si="3674"/>
        <v/>
      </c>
      <c r="BK2566" s="9"/>
      <c r="BL2566" s="9" t="str">
        <f t="shared" si="3675"/>
        <v/>
      </c>
      <c r="BM2566" s="9"/>
      <c r="BN2566" s="9"/>
      <c r="BO2566" s="9" t="str">
        <f t="shared" si="3664"/>
        <v/>
      </c>
      <c r="BP2566" s="10" t="str">
        <f t="shared" si="3665"/>
        <v/>
      </c>
      <c r="BQ2566" s="7"/>
      <c r="BS2566" s="1"/>
      <c r="BT2566" s="15"/>
      <c r="BU2566" s="9"/>
      <c r="BV2566" s="9" t="str">
        <f t="shared" si="3676"/>
        <v/>
      </c>
      <c r="BW2566" s="9"/>
      <c r="BX2566" s="9" t="str">
        <f t="shared" si="3677"/>
        <v/>
      </c>
      <c r="BY2566" s="9"/>
      <c r="BZ2566" s="9" t="str">
        <f t="shared" si="3678"/>
        <v/>
      </c>
      <c r="CA2566" s="9"/>
      <c r="CB2566" s="9"/>
      <c r="CC2566" s="9"/>
      <c r="CD2566" s="9" t="str">
        <f t="shared" si="3666"/>
        <v/>
      </c>
      <c r="CE2566" s="10" t="str">
        <f t="shared" si="3667"/>
        <v/>
      </c>
      <c r="CF2566" s="7"/>
      <c r="CH2566" s="15"/>
      <c r="CI2566" s="9"/>
      <c r="CJ2566" s="9" t="str">
        <f t="shared" ref="CJ2566:CJ2597" si="3684">IF(CI2566="","",CI2566-CI2565)</f>
        <v/>
      </c>
      <c r="CK2566" s="9"/>
      <c r="CL2566" s="9" t="str">
        <f t="shared" ref="CL2566:CL2597" si="3685">IF(CK2566="","",CK2566-CK2565)</f>
        <v/>
      </c>
      <c r="CM2566" s="9"/>
      <c r="CN2566" s="9" t="str">
        <f t="shared" ref="CN2566:CN2597" si="3686">IF(CM2566="","",CM2565+CO2565-CM2566)</f>
        <v/>
      </c>
      <c r="CO2566" s="9"/>
      <c r="CP2566" s="9"/>
      <c r="CQ2566" s="9"/>
      <c r="CR2566" s="9" t="str">
        <f t="shared" si="3682"/>
        <v/>
      </c>
      <c r="CS2566" s="10" t="str">
        <f t="shared" si="3683"/>
        <v/>
      </c>
      <c r="CT2566" s="7"/>
    </row>
    <row r="2567" spans="44:98" ht="15" customHeight="1">
      <c r="AR2567" s="15"/>
      <c r="AS2567" s="9"/>
      <c r="AT2567" s="9" t="str">
        <f t="shared" si="3670"/>
        <v/>
      </c>
      <c r="AU2567" s="9"/>
      <c r="AV2567" s="9" t="str">
        <f t="shared" si="3671"/>
        <v/>
      </c>
      <c r="AW2567" s="9"/>
      <c r="AX2567" s="9" t="str">
        <f t="shared" si="3672"/>
        <v/>
      </c>
      <c r="AY2567" s="9"/>
      <c r="AZ2567" s="62"/>
      <c r="BA2567" s="9"/>
      <c r="BB2567" s="9" t="str">
        <f t="shared" si="3662"/>
        <v/>
      </c>
      <c r="BC2567" s="10" t="str">
        <f t="shared" si="3663"/>
        <v/>
      </c>
      <c r="BD2567" s="7"/>
      <c r="BF2567" s="15"/>
      <c r="BG2567" s="9"/>
      <c r="BH2567" s="9" t="str">
        <f t="shared" si="3673"/>
        <v/>
      </c>
      <c r="BI2567" s="73"/>
      <c r="BJ2567" s="9" t="str">
        <f t="shared" si="3674"/>
        <v/>
      </c>
      <c r="BK2567" s="9"/>
      <c r="BL2567" s="9" t="str">
        <f t="shared" si="3675"/>
        <v/>
      </c>
      <c r="BM2567" s="9"/>
      <c r="BN2567" s="9"/>
      <c r="BO2567" s="9" t="str">
        <f t="shared" si="3664"/>
        <v/>
      </c>
      <c r="BP2567" s="10" t="str">
        <f t="shared" si="3665"/>
        <v/>
      </c>
      <c r="BQ2567" s="7"/>
      <c r="BS2567" s="1"/>
      <c r="BT2567" s="15"/>
      <c r="BU2567" s="9"/>
      <c r="BV2567" s="9" t="str">
        <f t="shared" si="3676"/>
        <v/>
      </c>
      <c r="BW2567" s="9"/>
      <c r="BX2567" s="9" t="str">
        <f t="shared" si="3677"/>
        <v/>
      </c>
      <c r="BY2567" s="9"/>
      <c r="BZ2567" s="9" t="str">
        <f t="shared" si="3678"/>
        <v/>
      </c>
      <c r="CA2567" s="9"/>
      <c r="CB2567" s="9"/>
      <c r="CC2567" s="9"/>
      <c r="CD2567" s="9" t="str">
        <f t="shared" si="3666"/>
        <v/>
      </c>
      <c r="CE2567" s="10" t="str">
        <f t="shared" si="3667"/>
        <v/>
      </c>
      <c r="CF2567" s="7"/>
      <c r="CH2567" s="15"/>
      <c r="CI2567" s="9"/>
      <c r="CJ2567" s="9" t="str">
        <f t="shared" si="3684"/>
        <v/>
      </c>
      <c r="CK2567" s="9"/>
      <c r="CL2567" s="9" t="str">
        <f t="shared" si="3685"/>
        <v/>
      </c>
      <c r="CM2567" s="9"/>
      <c r="CN2567" s="9" t="str">
        <f t="shared" si="3686"/>
        <v/>
      </c>
      <c r="CO2567" s="9"/>
      <c r="CP2567" s="9"/>
      <c r="CQ2567" s="9"/>
      <c r="CR2567" s="9" t="str">
        <f t="shared" si="3682"/>
        <v/>
      </c>
      <c r="CS2567" s="10" t="str">
        <f t="shared" si="3683"/>
        <v/>
      </c>
      <c r="CT2567" s="7"/>
    </row>
    <row r="2568" spans="44:98" ht="15" customHeight="1">
      <c r="AR2568" s="15"/>
      <c r="AS2568" s="9"/>
      <c r="AT2568" s="9" t="str">
        <f t="shared" si="3670"/>
        <v/>
      </c>
      <c r="AU2568" s="9"/>
      <c r="AV2568" s="9" t="str">
        <f t="shared" si="3671"/>
        <v/>
      </c>
      <c r="AW2568" s="9"/>
      <c r="AX2568" s="9" t="str">
        <f t="shared" si="3672"/>
        <v/>
      </c>
      <c r="AY2568" s="9"/>
      <c r="AZ2568" s="62"/>
      <c r="BA2568" s="9"/>
      <c r="BB2568" s="9" t="str">
        <f t="shared" si="3662"/>
        <v/>
      </c>
      <c r="BC2568" s="10" t="str">
        <f t="shared" si="3663"/>
        <v/>
      </c>
      <c r="BD2568" s="7"/>
      <c r="BF2568" s="15"/>
      <c r="BG2568" s="9"/>
      <c r="BH2568" s="9" t="str">
        <f t="shared" si="3673"/>
        <v/>
      </c>
      <c r="BI2568" s="73"/>
      <c r="BJ2568" s="9" t="str">
        <f t="shared" si="3674"/>
        <v/>
      </c>
      <c r="BK2568" s="9"/>
      <c r="BL2568" s="9" t="str">
        <f t="shared" si="3675"/>
        <v/>
      </c>
      <c r="BM2568" s="9"/>
      <c r="BN2568" s="9"/>
      <c r="BO2568" s="9" t="str">
        <f t="shared" si="3664"/>
        <v/>
      </c>
      <c r="BP2568" s="10" t="str">
        <f t="shared" si="3665"/>
        <v/>
      </c>
      <c r="BQ2568" s="7"/>
      <c r="BS2568" s="1"/>
      <c r="BT2568" s="15"/>
      <c r="BU2568" s="9"/>
      <c r="BV2568" s="9" t="str">
        <f t="shared" si="3676"/>
        <v/>
      </c>
      <c r="BW2568" s="9"/>
      <c r="BX2568" s="9" t="str">
        <f t="shared" si="3677"/>
        <v/>
      </c>
      <c r="BY2568" s="9"/>
      <c r="BZ2568" s="9" t="str">
        <f t="shared" si="3678"/>
        <v/>
      </c>
      <c r="CA2568" s="9"/>
      <c r="CB2568" s="9"/>
      <c r="CC2568" s="9"/>
      <c r="CD2568" s="9" t="str">
        <f t="shared" si="3666"/>
        <v/>
      </c>
      <c r="CE2568" s="10" t="str">
        <f t="shared" si="3667"/>
        <v/>
      </c>
      <c r="CF2568" s="7"/>
      <c r="CH2568" s="15"/>
      <c r="CI2568" s="9"/>
      <c r="CJ2568" s="9" t="str">
        <f t="shared" si="3684"/>
        <v/>
      </c>
      <c r="CK2568" s="9"/>
      <c r="CL2568" s="9" t="str">
        <f t="shared" si="3685"/>
        <v/>
      </c>
      <c r="CM2568" s="9"/>
      <c r="CN2568" s="9" t="str">
        <f t="shared" si="3686"/>
        <v/>
      </c>
      <c r="CO2568" s="9"/>
      <c r="CP2568" s="9"/>
      <c r="CQ2568" s="9"/>
      <c r="CR2568" s="9" t="str">
        <f t="shared" si="3682"/>
        <v/>
      </c>
      <c r="CS2568" s="10" t="str">
        <f t="shared" si="3683"/>
        <v/>
      </c>
      <c r="CT2568" s="7"/>
    </row>
    <row r="2569" spans="44:98" ht="15" customHeight="1">
      <c r="AR2569" s="15"/>
      <c r="AS2569" s="9"/>
      <c r="AT2569" s="9" t="str">
        <f t="shared" si="3670"/>
        <v/>
      </c>
      <c r="AU2569" s="9"/>
      <c r="AV2569" s="9" t="str">
        <f t="shared" si="3671"/>
        <v/>
      </c>
      <c r="AW2569" s="9"/>
      <c r="AX2569" s="9" t="str">
        <f t="shared" si="3672"/>
        <v/>
      </c>
      <c r="AY2569" s="9"/>
      <c r="AZ2569" s="62"/>
      <c r="BA2569" s="9"/>
      <c r="BB2569" s="9" t="str">
        <f t="shared" si="3662"/>
        <v/>
      </c>
      <c r="BC2569" s="10" t="str">
        <f t="shared" si="3663"/>
        <v/>
      </c>
      <c r="BD2569" s="7"/>
      <c r="BF2569" s="15"/>
      <c r="BG2569" s="9"/>
      <c r="BH2569" s="9" t="str">
        <f t="shared" si="3673"/>
        <v/>
      </c>
      <c r="BI2569" s="73"/>
      <c r="BJ2569" s="9" t="str">
        <f t="shared" si="3674"/>
        <v/>
      </c>
      <c r="BK2569" s="9"/>
      <c r="BL2569" s="9" t="str">
        <f t="shared" si="3675"/>
        <v/>
      </c>
      <c r="BM2569" s="9"/>
      <c r="BN2569" s="9"/>
      <c r="BO2569" s="9" t="str">
        <f t="shared" si="3664"/>
        <v/>
      </c>
      <c r="BP2569" s="10" t="str">
        <f t="shared" si="3665"/>
        <v/>
      </c>
      <c r="BQ2569" s="7"/>
      <c r="BS2569" s="1"/>
      <c r="BT2569" s="15"/>
      <c r="BU2569" s="9"/>
      <c r="BV2569" s="9" t="str">
        <f t="shared" si="3676"/>
        <v/>
      </c>
      <c r="BW2569" s="9"/>
      <c r="BX2569" s="9" t="str">
        <f t="shared" si="3677"/>
        <v/>
      </c>
      <c r="BY2569" s="9"/>
      <c r="BZ2569" s="9" t="str">
        <f t="shared" si="3678"/>
        <v/>
      </c>
      <c r="CA2569" s="9"/>
      <c r="CB2569" s="9"/>
      <c r="CC2569" s="9"/>
      <c r="CD2569" s="9" t="str">
        <f t="shared" si="3666"/>
        <v/>
      </c>
      <c r="CE2569" s="10" t="str">
        <f t="shared" si="3667"/>
        <v/>
      </c>
      <c r="CF2569" s="7"/>
      <c r="CH2569" s="15"/>
      <c r="CI2569" s="9"/>
      <c r="CJ2569" s="9" t="str">
        <f t="shared" si="3684"/>
        <v/>
      </c>
      <c r="CK2569" s="9"/>
      <c r="CL2569" s="9" t="str">
        <f t="shared" si="3685"/>
        <v/>
      </c>
      <c r="CM2569" s="9"/>
      <c r="CN2569" s="9" t="str">
        <f t="shared" si="3686"/>
        <v/>
      </c>
      <c r="CO2569" s="9"/>
      <c r="CP2569" s="9"/>
      <c r="CQ2569" s="9"/>
      <c r="CR2569" s="9" t="str">
        <f t="shared" si="3682"/>
        <v/>
      </c>
      <c r="CS2569" s="10" t="str">
        <f t="shared" si="3683"/>
        <v/>
      </c>
      <c r="CT2569" s="7"/>
    </row>
    <row r="2570" spans="44:98" ht="15" customHeight="1">
      <c r="AR2570" s="15"/>
      <c r="AS2570" s="9"/>
      <c r="AT2570" s="9" t="str">
        <f t="shared" si="3670"/>
        <v/>
      </c>
      <c r="AU2570" s="9"/>
      <c r="AV2570" s="9" t="str">
        <f t="shared" si="3671"/>
        <v/>
      </c>
      <c r="AW2570" s="9"/>
      <c r="AX2570" s="9" t="str">
        <f t="shared" si="3672"/>
        <v/>
      </c>
      <c r="AY2570" s="9"/>
      <c r="AZ2570" s="62"/>
      <c r="BA2570" s="9"/>
      <c r="BB2570" s="9" t="str">
        <f t="shared" si="3662"/>
        <v/>
      </c>
      <c r="BC2570" s="10" t="str">
        <f t="shared" si="3663"/>
        <v/>
      </c>
      <c r="BD2570" s="7"/>
      <c r="BF2570" s="15"/>
      <c r="BG2570" s="9"/>
      <c r="BH2570" s="9" t="str">
        <f t="shared" si="3673"/>
        <v/>
      </c>
      <c r="BI2570" s="73"/>
      <c r="BJ2570" s="9" t="str">
        <f t="shared" si="3674"/>
        <v/>
      </c>
      <c r="BK2570" s="9"/>
      <c r="BL2570" s="9" t="str">
        <f t="shared" si="3675"/>
        <v/>
      </c>
      <c r="BM2570" s="9"/>
      <c r="BN2570" s="9"/>
      <c r="BO2570" s="9" t="str">
        <f t="shared" si="3664"/>
        <v/>
      </c>
      <c r="BP2570" s="10" t="str">
        <f t="shared" si="3665"/>
        <v/>
      </c>
      <c r="BQ2570" s="7"/>
      <c r="BS2570" s="1"/>
      <c r="BT2570" s="15"/>
      <c r="BU2570" s="9"/>
      <c r="BV2570" s="9" t="str">
        <f t="shared" si="3676"/>
        <v/>
      </c>
      <c r="BW2570" s="9"/>
      <c r="BX2570" s="9" t="str">
        <f t="shared" si="3677"/>
        <v/>
      </c>
      <c r="BY2570" s="9"/>
      <c r="BZ2570" s="9" t="str">
        <f t="shared" si="3678"/>
        <v/>
      </c>
      <c r="CA2570" s="9"/>
      <c r="CB2570" s="9"/>
      <c r="CC2570" s="9"/>
      <c r="CD2570" s="9" t="str">
        <f t="shared" si="3666"/>
        <v/>
      </c>
      <c r="CE2570" s="10" t="str">
        <f t="shared" si="3667"/>
        <v/>
      </c>
      <c r="CF2570" s="7"/>
      <c r="CH2570" s="15"/>
      <c r="CI2570" s="9"/>
      <c r="CJ2570" s="9" t="str">
        <f t="shared" si="3684"/>
        <v/>
      </c>
      <c r="CK2570" s="9"/>
      <c r="CL2570" s="9" t="str">
        <f t="shared" si="3685"/>
        <v/>
      </c>
      <c r="CM2570" s="9"/>
      <c r="CN2570" s="9" t="str">
        <f t="shared" si="3686"/>
        <v/>
      </c>
      <c r="CO2570" s="9"/>
      <c r="CP2570" s="9"/>
      <c r="CQ2570" s="9"/>
      <c r="CR2570" s="9" t="str">
        <f t="shared" si="3682"/>
        <v/>
      </c>
      <c r="CS2570" s="10" t="str">
        <f t="shared" si="3683"/>
        <v/>
      </c>
      <c r="CT2570" s="7"/>
    </row>
    <row r="2571" spans="44:98" ht="15" customHeight="1">
      <c r="AR2571" s="15"/>
      <c r="AS2571" s="9"/>
      <c r="AT2571" s="9" t="str">
        <f t="shared" si="3670"/>
        <v/>
      </c>
      <c r="AU2571" s="9"/>
      <c r="AV2571" s="9" t="str">
        <f t="shared" si="3671"/>
        <v/>
      </c>
      <c r="AW2571" s="9"/>
      <c r="AX2571" s="9" t="str">
        <f t="shared" si="3672"/>
        <v/>
      </c>
      <c r="AY2571" s="9"/>
      <c r="AZ2571" s="62"/>
      <c r="BA2571" s="9"/>
      <c r="BB2571" s="9" t="str">
        <f t="shared" si="3662"/>
        <v/>
      </c>
      <c r="BC2571" s="10" t="str">
        <f t="shared" si="3663"/>
        <v/>
      </c>
      <c r="BD2571" s="7"/>
      <c r="BF2571" s="15"/>
      <c r="BG2571" s="9"/>
      <c r="BH2571" s="9" t="str">
        <f t="shared" si="3673"/>
        <v/>
      </c>
      <c r="BI2571" s="73"/>
      <c r="BJ2571" s="9" t="str">
        <f t="shared" si="3674"/>
        <v/>
      </c>
      <c r="BK2571" s="9"/>
      <c r="BL2571" s="9" t="str">
        <f t="shared" si="3675"/>
        <v/>
      </c>
      <c r="BM2571" s="9"/>
      <c r="BN2571" s="9"/>
      <c r="BO2571" s="9" t="str">
        <f t="shared" si="3664"/>
        <v/>
      </c>
      <c r="BP2571" s="10" t="str">
        <f t="shared" si="3665"/>
        <v/>
      </c>
      <c r="BQ2571" s="7"/>
      <c r="BS2571" s="1"/>
      <c r="BT2571" s="15"/>
      <c r="BU2571" s="9"/>
      <c r="BV2571" s="9" t="str">
        <f t="shared" si="3676"/>
        <v/>
      </c>
      <c r="BW2571" s="9"/>
      <c r="BX2571" s="9" t="str">
        <f t="shared" si="3677"/>
        <v/>
      </c>
      <c r="BY2571" s="9"/>
      <c r="BZ2571" s="9" t="str">
        <f t="shared" si="3678"/>
        <v/>
      </c>
      <c r="CA2571" s="9"/>
      <c r="CB2571" s="9"/>
      <c r="CC2571" s="9"/>
      <c r="CD2571" s="9" t="str">
        <f t="shared" si="3666"/>
        <v/>
      </c>
      <c r="CE2571" s="10" t="str">
        <f t="shared" si="3667"/>
        <v/>
      </c>
      <c r="CF2571" s="7"/>
      <c r="CH2571" s="15"/>
      <c r="CI2571" s="9"/>
      <c r="CJ2571" s="9" t="str">
        <f t="shared" si="3684"/>
        <v/>
      </c>
      <c r="CK2571" s="9"/>
      <c r="CL2571" s="9" t="str">
        <f t="shared" si="3685"/>
        <v/>
      </c>
      <c r="CM2571" s="9"/>
      <c r="CN2571" s="9" t="str">
        <f t="shared" si="3686"/>
        <v/>
      </c>
      <c r="CO2571" s="9"/>
      <c r="CP2571" s="9"/>
      <c r="CQ2571" s="9"/>
      <c r="CR2571" s="9" t="str">
        <f t="shared" si="3682"/>
        <v/>
      </c>
      <c r="CS2571" s="10" t="str">
        <f t="shared" si="3683"/>
        <v/>
      </c>
      <c r="CT2571" s="7"/>
    </row>
    <row r="2572" spans="44:98" ht="15" customHeight="1">
      <c r="AR2572" s="15"/>
      <c r="AS2572" s="9"/>
      <c r="AT2572" s="9" t="str">
        <f t="shared" si="3670"/>
        <v/>
      </c>
      <c r="AU2572" s="9"/>
      <c r="AV2572" s="9" t="str">
        <f t="shared" si="3671"/>
        <v/>
      </c>
      <c r="AW2572" s="9"/>
      <c r="AX2572" s="9" t="str">
        <f t="shared" si="3672"/>
        <v/>
      </c>
      <c r="AY2572" s="9"/>
      <c r="AZ2572" s="62"/>
      <c r="BA2572" s="9"/>
      <c r="BB2572" s="9" t="str">
        <f t="shared" si="3662"/>
        <v/>
      </c>
      <c r="BC2572" s="10" t="str">
        <f t="shared" si="3663"/>
        <v/>
      </c>
      <c r="BD2572" s="7"/>
      <c r="BF2572" s="15"/>
      <c r="BG2572" s="9"/>
      <c r="BH2572" s="9" t="str">
        <f t="shared" si="3673"/>
        <v/>
      </c>
      <c r="BI2572" s="73"/>
      <c r="BJ2572" s="9" t="str">
        <f t="shared" si="3674"/>
        <v/>
      </c>
      <c r="BK2572" s="9"/>
      <c r="BL2572" s="9" t="str">
        <f t="shared" si="3675"/>
        <v/>
      </c>
      <c r="BM2572" s="9"/>
      <c r="BN2572" s="9"/>
      <c r="BO2572" s="9" t="str">
        <f t="shared" si="3664"/>
        <v/>
      </c>
      <c r="BP2572" s="10" t="str">
        <f t="shared" si="3665"/>
        <v/>
      </c>
      <c r="BQ2572" s="7"/>
      <c r="BS2572" s="1"/>
      <c r="BT2572" s="15"/>
      <c r="BU2572" s="9"/>
      <c r="BV2572" s="9" t="str">
        <f t="shared" si="3676"/>
        <v/>
      </c>
      <c r="BW2572" s="9"/>
      <c r="BX2572" s="9" t="str">
        <f t="shared" si="3677"/>
        <v/>
      </c>
      <c r="BY2572" s="9"/>
      <c r="BZ2572" s="9" t="str">
        <f t="shared" si="3678"/>
        <v/>
      </c>
      <c r="CA2572" s="9"/>
      <c r="CB2572" s="9"/>
      <c r="CC2572" s="9"/>
      <c r="CD2572" s="9" t="str">
        <f t="shared" si="3666"/>
        <v/>
      </c>
      <c r="CE2572" s="10" t="str">
        <f t="shared" si="3667"/>
        <v/>
      </c>
      <c r="CF2572" s="7"/>
      <c r="CH2572" s="15"/>
      <c r="CI2572" s="9"/>
      <c r="CJ2572" s="9" t="str">
        <f t="shared" si="3684"/>
        <v/>
      </c>
      <c r="CK2572" s="9"/>
      <c r="CL2572" s="9" t="str">
        <f t="shared" si="3685"/>
        <v/>
      </c>
      <c r="CM2572" s="9"/>
      <c r="CN2572" s="9" t="str">
        <f t="shared" si="3686"/>
        <v/>
      </c>
      <c r="CO2572" s="9"/>
      <c r="CP2572" s="9"/>
      <c r="CQ2572" s="9"/>
      <c r="CR2572" s="9" t="str">
        <f t="shared" si="3682"/>
        <v/>
      </c>
      <c r="CS2572" s="10" t="str">
        <f t="shared" si="3683"/>
        <v/>
      </c>
      <c r="CT2572" s="7"/>
    </row>
    <row r="2573" spans="44:98" ht="15" customHeight="1">
      <c r="AR2573" s="15"/>
      <c r="AS2573" s="9"/>
      <c r="AT2573" s="9" t="str">
        <f t="shared" si="3670"/>
        <v/>
      </c>
      <c r="AU2573" s="9"/>
      <c r="AV2573" s="9" t="str">
        <f t="shared" si="3671"/>
        <v/>
      </c>
      <c r="AW2573" s="9"/>
      <c r="AX2573" s="9" t="str">
        <f t="shared" si="3672"/>
        <v/>
      </c>
      <c r="AY2573" s="9"/>
      <c r="AZ2573" s="62"/>
      <c r="BA2573" s="9"/>
      <c r="BB2573" s="9" t="str">
        <f t="shared" si="3662"/>
        <v/>
      </c>
      <c r="BC2573" s="10" t="str">
        <f t="shared" si="3663"/>
        <v/>
      </c>
      <c r="BD2573" s="7"/>
      <c r="BF2573" s="15"/>
      <c r="BG2573" s="9"/>
      <c r="BH2573" s="9" t="str">
        <f t="shared" si="3673"/>
        <v/>
      </c>
      <c r="BI2573" s="73"/>
      <c r="BJ2573" s="9" t="str">
        <f t="shared" si="3674"/>
        <v/>
      </c>
      <c r="BK2573" s="9"/>
      <c r="BL2573" s="9" t="str">
        <f t="shared" si="3675"/>
        <v/>
      </c>
      <c r="BM2573" s="9"/>
      <c r="BN2573" s="9"/>
      <c r="BO2573" s="9" t="str">
        <f t="shared" si="3664"/>
        <v/>
      </c>
      <c r="BP2573" s="10" t="str">
        <f t="shared" si="3665"/>
        <v/>
      </c>
      <c r="BQ2573" s="7"/>
      <c r="BS2573" s="1"/>
      <c r="BT2573" s="15"/>
      <c r="BU2573" s="9"/>
      <c r="BV2573" s="9" t="str">
        <f t="shared" si="3676"/>
        <v/>
      </c>
      <c r="BW2573" s="9"/>
      <c r="BX2573" s="9" t="str">
        <f t="shared" si="3677"/>
        <v/>
      </c>
      <c r="BY2573" s="9"/>
      <c r="BZ2573" s="9" t="str">
        <f t="shared" si="3678"/>
        <v/>
      </c>
      <c r="CA2573" s="9"/>
      <c r="CB2573" s="9"/>
      <c r="CC2573" s="9"/>
      <c r="CD2573" s="9" t="str">
        <f t="shared" si="3666"/>
        <v/>
      </c>
      <c r="CE2573" s="10" t="str">
        <f t="shared" si="3667"/>
        <v/>
      </c>
      <c r="CF2573" s="7"/>
      <c r="CH2573" s="15"/>
      <c r="CI2573" s="9"/>
      <c r="CJ2573" s="9" t="str">
        <f t="shared" si="3684"/>
        <v/>
      </c>
      <c r="CK2573" s="9"/>
      <c r="CL2573" s="9" t="str">
        <f t="shared" si="3685"/>
        <v/>
      </c>
      <c r="CM2573" s="9"/>
      <c r="CN2573" s="9" t="str">
        <f t="shared" si="3686"/>
        <v/>
      </c>
      <c r="CO2573" s="9"/>
      <c r="CP2573" s="9"/>
      <c r="CQ2573" s="9"/>
      <c r="CR2573" s="9" t="str">
        <f t="shared" si="3682"/>
        <v/>
      </c>
      <c r="CS2573" s="10" t="str">
        <f t="shared" si="3683"/>
        <v/>
      </c>
      <c r="CT2573" s="7"/>
    </row>
    <row r="2574" spans="44:98" ht="15" customHeight="1">
      <c r="AR2574" s="15"/>
      <c r="AS2574" s="9"/>
      <c r="AT2574" s="9" t="str">
        <f t="shared" si="3670"/>
        <v/>
      </c>
      <c r="AU2574" s="9"/>
      <c r="AV2574" s="9" t="str">
        <f t="shared" si="3671"/>
        <v/>
      </c>
      <c r="AW2574" s="9"/>
      <c r="AX2574" s="9" t="str">
        <f t="shared" si="3672"/>
        <v/>
      </c>
      <c r="AY2574" s="9"/>
      <c r="AZ2574" s="62"/>
      <c r="BA2574" s="9"/>
      <c r="BB2574" s="9" t="str">
        <f t="shared" si="3662"/>
        <v/>
      </c>
      <c r="BC2574" s="10" t="str">
        <f t="shared" si="3663"/>
        <v/>
      </c>
      <c r="BD2574" s="7"/>
      <c r="BF2574" s="15"/>
      <c r="BG2574" s="9"/>
      <c r="BH2574" s="9" t="str">
        <f t="shared" si="3673"/>
        <v/>
      </c>
      <c r="BI2574" s="73"/>
      <c r="BJ2574" s="9" t="str">
        <f t="shared" si="3674"/>
        <v/>
      </c>
      <c r="BK2574" s="9"/>
      <c r="BL2574" s="9" t="str">
        <f t="shared" si="3675"/>
        <v/>
      </c>
      <c r="BM2574" s="9"/>
      <c r="BN2574" s="9"/>
      <c r="BO2574" s="9" t="str">
        <f t="shared" si="3664"/>
        <v/>
      </c>
      <c r="BP2574" s="10" t="str">
        <f t="shared" si="3665"/>
        <v/>
      </c>
      <c r="BQ2574" s="7"/>
      <c r="BS2574" s="1"/>
      <c r="BT2574" s="15"/>
      <c r="BU2574" s="9"/>
      <c r="BV2574" s="9" t="str">
        <f t="shared" si="3676"/>
        <v/>
      </c>
      <c r="BW2574" s="9"/>
      <c r="BX2574" s="9" t="str">
        <f t="shared" si="3677"/>
        <v/>
      </c>
      <c r="BY2574" s="9"/>
      <c r="BZ2574" s="9" t="str">
        <f t="shared" si="3678"/>
        <v/>
      </c>
      <c r="CA2574" s="9"/>
      <c r="CB2574" s="9"/>
      <c r="CC2574" s="9"/>
      <c r="CD2574" s="9" t="str">
        <f t="shared" si="3666"/>
        <v/>
      </c>
      <c r="CE2574" s="10" t="str">
        <f t="shared" si="3667"/>
        <v/>
      </c>
      <c r="CF2574" s="7"/>
      <c r="CH2574" s="15"/>
      <c r="CI2574" s="9"/>
      <c r="CJ2574" s="9" t="str">
        <f t="shared" si="3684"/>
        <v/>
      </c>
      <c r="CK2574" s="9"/>
      <c r="CL2574" s="9" t="str">
        <f t="shared" si="3685"/>
        <v/>
      </c>
      <c r="CM2574" s="9"/>
      <c r="CN2574" s="9" t="str">
        <f t="shared" si="3686"/>
        <v/>
      </c>
      <c r="CO2574" s="9"/>
      <c r="CP2574" s="9"/>
      <c r="CQ2574" s="9"/>
      <c r="CR2574" s="9" t="str">
        <f t="shared" si="3682"/>
        <v/>
      </c>
      <c r="CS2574" s="10" t="str">
        <f t="shared" si="3683"/>
        <v/>
      </c>
      <c r="CT2574" s="7"/>
    </row>
    <row r="2575" spans="44:98" ht="15" customHeight="1">
      <c r="AR2575" s="15"/>
      <c r="AS2575" s="9"/>
      <c r="AT2575" s="9" t="str">
        <f t="shared" si="3670"/>
        <v/>
      </c>
      <c r="AU2575" s="9"/>
      <c r="AV2575" s="9" t="str">
        <f t="shared" si="3671"/>
        <v/>
      </c>
      <c r="AW2575" s="9"/>
      <c r="AX2575" s="9" t="str">
        <f t="shared" si="3672"/>
        <v/>
      </c>
      <c r="AY2575" s="9"/>
      <c r="AZ2575" s="62"/>
      <c r="BA2575" s="9"/>
      <c r="BB2575" s="9" t="str">
        <f t="shared" si="3662"/>
        <v/>
      </c>
      <c r="BC2575" s="10" t="str">
        <f t="shared" si="3663"/>
        <v/>
      </c>
      <c r="BD2575" s="7"/>
      <c r="BF2575" s="15"/>
      <c r="BG2575" s="9"/>
      <c r="BH2575" s="9" t="str">
        <f t="shared" si="3673"/>
        <v/>
      </c>
      <c r="BI2575" s="73"/>
      <c r="BJ2575" s="9" t="str">
        <f t="shared" si="3674"/>
        <v/>
      </c>
      <c r="BK2575" s="9"/>
      <c r="BL2575" s="9" t="str">
        <f t="shared" si="3675"/>
        <v/>
      </c>
      <c r="BM2575" s="9"/>
      <c r="BN2575" s="9"/>
      <c r="BO2575" s="9" t="str">
        <f t="shared" si="3664"/>
        <v/>
      </c>
      <c r="BP2575" s="10" t="str">
        <f t="shared" si="3665"/>
        <v/>
      </c>
      <c r="BQ2575" s="7"/>
      <c r="BS2575" s="1"/>
      <c r="BT2575" s="15"/>
      <c r="BU2575" s="9"/>
      <c r="BV2575" s="9" t="str">
        <f t="shared" si="3676"/>
        <v/>
      </c>
      <c r="BW2575" s="9"/>
      <c r="BX2575" s="9" t="str">
        <f t="shared" si="3677"/>
        <v/>
      </c>
      <c r="BY2575" s="9"/>
      <c r="BZ2575" s="9" t="str">
        <f t="shared" si="3678"/>
        <v/>
      </c>
      <c r="CA2575" s="9"/>
      <c r="CB2575" s="9"/>
      <c r="CC2575" s="9"/>
      <c r="CD2575" s="9" t="str">
        <f t="shared" si="3666"/>
        <v/>
      </c>
      <c r="CE2575" s="10" t="str">
        <f t="shared" si="3667"/>
        <v/>
      </c>
      <c r="CF2575" s="7"/>
      <c r="CH2575" s="15"/>
      <c r="CI2575" s="9"/>
      <c r="CJ2575" s="9" t="str">
        <f t="shared" si="3684"/>
        <v/>
      </c>
      <c r="CK2575" s="9"/>
      <c r="CL2575" s="9" t="str">
        <f t="shared" si="3685"/>
        <v/>
      </c>
      <c r="CM2575" s="9"/>
      <c r="CN2575" s="9" t="str">
        <f t="shared" si="3686"/>
        <v/>
      </c>
      <c r="CO2575" s="9"/>
      <c r="CP2575" s="9"/>
      <c r="CQ2575" s="9"/>
      <c r="CR2575" s="9" t="str">
        <f t="shared" si="3682"/>
        <v/>
      </c>
      <c r="CS2575" s="10" t="str">
        <f t="shared" si="3683"/>
        <v/>
      </c>
      <c r="CT2575" s="7"/>
    </row>
    <row r="2576" spans="44:98" ht="15" customHeight="1">
      <c r="AR2576" s="15"/>
      <c r="AS2576" s="9"/>
      <c r="AT2576" s="9" t="str">
        <f t="shared" si="3670"/>
        <v/>
      </c>
      <c r="AU2576" s="9"/>
      <c r="AV2576" s="9" t="str">
        <f t="shared" si="3671"/>
        <v/>
      </c>
      <c r="AW2576" s="9"/>
      <c r="AX2576" s="9" t="str">
        <f t="shared" si="3672"/>
        <v/>
      </c>
      <c r="AY2576" s="9"/>
      <c r="AZ2576" s="62"/>
      <c r="BA2576" s="9"/>
      <c r="BB2576" s="9" t="str">
        <f t="shared" si="3662"/>
        <v/>
      </c>
      <c r="BC2576" s="10" t="str">
        <f t="shared" si="3663"/>
        <v/>
      </c>
      <c r="BD2576" s="7"/>
      <c r="BF2576" s="15"/>
      <c r="BG2576" s="9"/>
      <c r="BH2576" s="9" t="str">
        <f t="shared" si="3673"/>
        <v/>
      </c>
      <c r="BI2576" s="73"/>
      <c r="BJ2576" s="9" t="str">
        <f t="shared" si="3674"/>
        <v/>
      </c>
      <c r="BK2576" s="9"/>
      <c r="BL2576" s="9" t="str">
        <f t="shared" si="3675"/>
        <v/>
      </c>
      <c r="BM2576" s="9"/>
      <c r="BN2576" s="9"/>
      <c r="BO2576" s="9" t="str">
        <f t="shared" si="3664"/>
        <v/>
      </c>
      <c r="BP2576" s="10" t="str">
        <f t="shared" si="3665"/>
        <v/>
      </c>
      <c r="BQ2576" s="7"/>
      <c r="BS2576" s="1"/>
      <c r="BT2576" s="15"/>
      <c r="BU2576" s="9"/>
      <c r="BV2576" s="9" t="str">
        <f t="shared" si="3676"/>
        <v/>
      </c>
      <c r="BW2576" s="9"/>
      <c r="BX2576" s="9" t="str">
        <f t="shared" si="3677"/>
        <v/>
      </c>
      <c r="BY2576" s="9"/>
      <c r="BZ2576" s="9" t="str">
        <f t="shared" si="3678"/>
        <v/>
      </c>
      <c r="CA2576" s="9"/>
      <c r="CB2576" s="9"/>
      <c r="CC2576" s="9"/>
      <c r="CD2576" s="9" t="str">
        <f t="shared" si="3666"/>
        <v/>
      </c>
      <c r="CE2576" s="10" t="str">
        <f t="shared" si="3667"/>
        <v/>
      </c>
      <c r="CF2576" s="7"/>
      <c r="CH2576" s="15"/>
      <c r="CI2576" s="9"/>
      <c r="CJ2576" s="9" t="str">
        <f t="shared" si="3684"/>
        <v/>
      </c>
      <c r="CK2576" s="9"/>
      <c r="CL2576" s="9" t="str">
        <f t="shared" si="3685"/>
        <v/>
      </c>
      <c r="CM2576" s="9"/>
      <c r="CN2576" s="9" t="str">
        <f t="shared" si="3686"/>
        <v/>
      </c>
      <c r="CO2576" s="9"/>
      <c r="CP2576" s="9"/>
      <c r="CQ2576" s="9"/>
      <c r="CR2576" s="9" t="str">
        <f t="shared" si="3682"/>
        <v/>
      </c>
      <c r="CS2576" s="10" t="str">
        <f t="shared" si="3683"/>
        <v/>
      </c>
      <c r="CT2576" s="7"/>
    </row>
    <row r="2577" spans="44:98" ht="15" customHeight="1">
      <c r="AR2577" s="15"/>
      <c r="AS2577" s="9"/>
      <c r="AT2577" s="9" t="str">
        <f t="shared" si="3670"/>
        <v/>
      </c>
      <c r="AU2577" s="9"/>
      <c r="AV2577" s="9" t="str">
        <f t="shared" si="3671"/>
        <v/>
      </c>
      <c r="AW2577" s="9"/>
      <c r="AX2577" s="9" t="str">
        <f t="shared" si="3672"/>
        <v/>
      </c>
      <c r="AY2577" s="9"/>
      <c r="AZ2577" s="62"/>
      <c r="BA2577" s="9"/>
      <c r="BB2577" s="9" t="str">
        <f t="shared" si="3662"/>
        <v/>
      </c>
      <c r="BC2577" s="10" t="str">
        <f t="shared" si="3663"/>
        <v/>
      </c>
      <c r="BD2577" s="7"/>
      <c r="BF2577" s="15"/>
      <c r="BG2577" s="9"/>
      <c r="BH2577" s="9" t="str">
        <f t="shared" si="3673"/>
        <v/>
      </c>
      <c r="BI2577" s="73"/>
      <c r="BJ2577" s="9" t="str">
        <f t="shared" si="3674"/>
        <v/>
      </c>
      <c r="BK2577" s="9"/>
      <c r="BL2577" s="9" t="str">
        <f t="shared" si="3675"/>
        <v/>
      </c>
      <c r="BM2577" s="9"/>
      <c r="BN2577" s="9"/>
      <c r="BO2577" s="9" t="str">
        <f t="shared" si="3664"/>
        <v/>
      </c>
      <c r="BP2577" s="10" t="str">
        <f t="shared" si="3665"/>
        <v/>
      </c>
      <c r="BQ2577" s="7"/>
      <c r="BS2577" s="1"/>
      <c r="BT2577" s="15"/>
      <c r="BU2577" s="9"/>
      <c r="BV2577" s="9" t="str">
        <f t="shared" si="3676"/>
        <v/>
      </c>
      <c r="BW2577" s="9"/>
      <c r="BX2577" s="9" t="str">
        <f t="shared" si="3677"/>
        <v/>
      </c>
      <c r="BY2577" s="9"/>
      <c r="BZ2577" s="9" t="str">
        <f t="shared" si="3678"/>
        <v/>
      </c>
      <c r="CA2577" s="9"/>
      <c r="CB2577" s="9"/>
      <c r="CC2577" s="9"/>
      <c r="CD2577" s="9" t="str">
        <f t="shared" si="3666"/>
        <v/>
      </c>
      <c r="CE2577" s="10" t="str">
        <f t="shared" si="3667"/>
        <v/>
      </c>
      <c r="CF2577" s="7"/>
      <c r="CH2577" s="15"/>
      <c r="CI2577" s="9"/>
      <c r="CJ2577" s="9" t="str">
        <f t="shared" si="3684"/>
        <v/>
      </c>
      <c r="CK2577" s="9"/>
      <c r="CL2577" s="9" t="str">
        <f t="shared" si="3685"/>
        <v/>
      </c>
      <c r="CM2577" s="9"/>
      <c r="CN2577" s="9" t="str">
        <f t="shared" si="3686"/>
        <v/>
      </c>
      <c r="CO2577" s="9"/>
      <c r="CP2577" s="9"/>
      <c r="CQ2577" s="9"/>
      <c r="CR2577" s="9" t="str">
        <f t="shared" si="3682"/>
        <v/>
      </c>
      <c r="CS2577" s="10" t="str">
        <f t="shared" si="3683"/>
        <v/>
      </c>
      <c r="CT2577" s="7"/>
    </row>
    <row r="2578" spans="44:98" ht="15" customHeight="1">
      <c r="AR2578" s="15"/>
      <c r="AS2578" s="9"/>
      <c r="AT2578" s="9" t="str">
        <f t="shared" si="3670"/>
        <v/>
      </c>
      <c r="AU2578" s="9"/>
      <c r="AV2578" s="9" t="str">
        <f t="shared" si="3671"/>
        <v/>
      </c>
      <c r="AW2578" s="9"/>
      <c r="AX2578" s="9" t="str">
        <f t="shared" si="3672"/>
        <v/>
      </c>
      <c r="AY2578" s="9"/>
      <c r="AZ2578" s="62"/>
      <c r="BA2578" s="9"/>
      <c r="BB2578" s="9" t="str">
        <f t="shared" si="3662"/>
        <v/>
      </c>
      <c r="BC2578" s="10" t="str">
        <f t="shared" si="3663"/>
        <v/>
      </c>
      <c r="BD2578" s="7"/>
      <c r="BF2578" s="15"/>
      <c r="BG2578" s="9"/>
      <c r="BH2578" s="9" t="str">
        <f t="shared" si="3673"/>
        <v/>
      </c>
      <c r="BI2578" s="73"/>
      <c r="BJ2578" s="9" t="str">
        <f t="shared" si="3674"/>
        <v/>
      </c>
      <c r="BK2578" s="9"/>
      <c r="BL2578" s="9" t="str">
        <f t="shared" si="3675"/>
        <v/>
      </c>
      <c r="BM2578" s="9"/>
      <c r="BN2578" s="9"/>
      <c r="BO2578" s="9" t="str">
        <f t="shared" si="3664"/>
        <v/>
      </c>
      <c r="BP2578" s="10" t="str">
        <f t="shared" si="3665"/>
        <v/>
      </c>
      <c r="BQ2578" s="7"/>
      <c r="BS2578" s="1"/>
      <c r="BT2578" s="15"/>
      <c r="BU2578" s="9"/>
      <c r="BV2578" s="9" t="str">
        <f t="shared" si="3676"/>
        <v/>
      </c>
      <c r="BW2578" s="9"/>
      <c r="BX2578" s="9" t="str">
        <f t="shared" si="3677"/>
        <v/>
      </c>
      <c r="BY2578" s="9"/>
      <c r="BZ2578" s="9" t="str">
        <f t="shared" si="3678"/>
        <v/>
      </c>
      <c r="CA2578" s="9"/>
      <c r="CB2578" s="9"/>
      <c r="CC2578" s="9"/>
      <c r="CD2578" s="9" t="str">
        <f t="shared" si="3666"/>
        <v/>
      </c>
      <c r="CE2578" s="10" t="str">
        <f t="shared" si="3667"/>
        <v/>
      </c>
      <c r="CF2578" s="7"/>
      <c r="CH2578" s="15"/>
      <c r="CI2578" s="9"/>
      <c r="CJ2578" s="9" t="str">
        <f t="shared" si="3684"/>
        <v/>
      </c>
      <c r="CK2578" s="9"/>
      <c r="CL2578" s="9" t="str">
        <f t="shared" si="3685"/>
        <v/>
      </c>
      <c r="CM2578" s="9"/>
      <c r="CN2578" s="9" t="str">
        <f t="shared" si="3686"/>
        <v/>
      </c>
      <c r="CO2578" s="9"/>
      <c r="CP2578" s="9"/>
      <c r="CQ2578" s="9"/>
      <c r="CR2578" s="9" t="str">
        <f t="shared" si="3682"/>
        <v/>
      </c>
      <c r="CS2578" s="10" t="str">
        <f t="shared" si="3683"/>
        <v/>
      </c>
      <c r="CT2578" s="7"/>
    </row>
    <row r="2579" spans="44:98" ht="15" customHeight="1">
      <c r="AR2579" s="15"/>
      <c r="AS2579" s="9"/>
      <c r="AT2579" s="9" t="str">
        <f t="shared" si="3670"/>
        <v/>
      </c>
      <c r="AU2579" s="9"/>
      <c r="AV2579" s="9" t="str">
        <f t="shared" si="3671"/>
        <v/>
      </c>
      <c r="AW2579" s="9"/>
      <c r="AX2579" s="9" t="str">
        <f t="shared" si="3672"/>
        <v/>
      </c>
      <c r="AY2579" s="9"/>
      <c r="AZ2579" s="62"/>
      <c r="BA2579" s="9"/>
      <c r="BB2579" s="9" t="str">
        <f t="shared" si="3662"/>
        <v/>
      </c>
      <c r="BC2579" s="10" t="str">
        <f t="shared" si="3663"/>
        <v/>
      </c>
      <c r="BD2579" s="7"/>
      <c r="BF2579" s="15"/>
      <c r="BG2579" s="9"/>
      <c r="BH2579" s="9" t="str">
        <f t="shared" si="3673"/>
        <v/>
      </c>
      <c r="BI2579" s="73"/>
      <c r="BJ2579" s="9" t="str">
        <f t="shared" si="3674"/>
        <v/>
      </c>
      <c r="BK2579" s="9"/>
      <c r="BL2579" s="9" t="str">
        <f t="shared" si="3675"/>
        <v/>
      </c>
      <c r="BM2579" s="9"/>
      <c r="BN2579" s="9"/>
      <c r="BO2579" s="9" t="str">
        <f t="shared" si="3664"/>
        <v/>
      </c>
      <c r="BP2579" s="10" t="str">
        <f t="shared" si="3665"/>
        <v/>
      </c>
      <c r="BQ2579" s="7"/>
      <c r="BS2579" s="1"/>
      <c r="BT2579" s="15"/>
      <c r="BU2579" s="9"/>
      <c r="BV2579" s="9" t="str">
        <f t="shared" si="3676"/>
        <v/>
      </c>
      <c r="BW2579" s="9"/>
      <c r="BX2579" s="9" t="str">
        <f t="shared" si="3677"/>
        <v/>
      </c>
      <c r="BY2579" s="9"/>
      <c r="BZ2579" s="9" t="str">
        <f t="shared" si="3678"/>
        <v/>
      </c>
      <c r="CA2579" s="9"/>
      <c r="CB2579" s="9"/>
      <c r="CC2579" s="9"/>
      <c r="CD2579" s="9" t="str">
        <f t="shared" si="3666"/>
        <v/>
      </c>
      <c r="CE2579" s="10" t="str">
        <f t="shared" si="3667"/>
        <v/>
      </c>
      <c r="CF2579" s="7"/>
      <c r="CH2579" s="15"/>
      <c r="CI2579" s="9"/>
      <c r="CJ2579" s="9" t="str">
        <f t="shared" si="3684"/>
        <v/>
      </c>
      <c r="CK2579" s="9"/>
      <c r="CL2579" s="9" t="str">
        <f t="shared" si="3685"/>
        <v/>
      </c>
      <c r="CM2579" s="9"/>
      <c r="CN2579" s="9" t="str">
        <f t="shared" si="3686"/>
        <v/>
      </c>
      <c r="CO2579" s="9"/>
      <c r="CP2579" s="9"/>
      <c r="CQ2579" s="9"/>
      <c r="CR2579" s="9" t="str">
        <f t="shared" si="3682"/>
        <v/>
      </c>
      <c r="CS2579" s="10" t="str">
        <f t="shared" si="3683"/>
        <v/>
      </c>
      <c r="CT2579" s="7"/>
    </row>
    <row r="2580" spans="44:98" ht="15" customHeight="1">
      <c r="AR2580" s="15"/>
      <c r="AS2580" s="9"/>
      <c r="AT2580" s="9" t="str">
        <f t="shared" si="3670"/>
        <v/>
      </c>
      <c r="AU2580" s="9"/>
      <c r="AV2580" s="9" t="str">
        <f t="shared" si="3671"/>
        <v/>
      </c>
      <c r="AW2580" s="9"/>
      <c r="AX2580" s="9" t="str">
        <f t="shared" si="3672"/>
        <v/>
      </c>
      <c r="AY2580" s="9"/>
      <c r="AZ2580" s="62"/>
      <c r="BA2580" s="9"/>
      <c r="BB2580" s="9" t="str">
        <f t="shared" si="3662"/>
        <v/>
      </c>
      <c r="BC2580" s="10" t="str">
        <f t="shared" si="3663"/>
        <v/>
      </c>
      <c r="BD2580" s="7"/>
      <c r="BF2580" s="15"/>
      <c r="BG2580" s="9"/>
      <c r="BH2580" s="9" t="str">
        <f t="shared" si="3673"/>
        <v/>
      </c>
      <c r="BI2580" s="73"/>
      <c r="BJ2580" s="9" t="str">
        <f t="shared" si="3674"/>
        <v/>
      </c>
      <c r="BK2580" s="9"/>
      <c r="BL2580" s="9" t="str">
        <f t="shared" si="3675"/>
        <v/>
      </c>
      <c r="BM2580" s="9"/>
      <c r="BN2580" s="9"/>
      <c r="BO2580" s="9" t="str">
        <f t="shared" si="3664"/>
        <v/>
      </c>
      <c r="BP2580" s="10" t="str">
        <f t="shared" si="3665"/>
        <v/>
      </c>
      <c r="BQ2580" s="7"/>
      <c r="BS2580" s="1"/>
      <c r="BT2580" s="15"/>
      <c r="BU2580" s="9"/>
      <c r="BV2580" s="9" t="str">
        <f t="shared" si="3676"/>
        <v/>
      </c>
      <c r="BW2580" s="9"/>
      <c r="BX2580" s="9" t="str">
        <f t="shared" si="3677"/>
        <v/>
      </c>
      <c r="BY2580" s="9"/>
      <c r="BZ2580" s="9" t="str">
        <f t="shared" si="3678"/>
        <v/>
      </c>
      <c r="CA2580" s="9"/>
      <c r="CB2580" s="9"/>
      <c r="CC2580" s="9"/>
      <c r="CD2580" s="9" t="str">
        <f t="shared" si="3666"/>
        <v/>
      </c>
      <c r="CE2580" s="10" t="str">
        <f t="shared" si="3667"/>
        <v/>
      </c>
      <c r="CF2580" s="7"/>
      <c r="CH2580" s="15"/>
      <c r="CI2580" s="9"/>
      <c r="CJ2580" s="9" t="str">
        <f t="shared" si="3684"/>
        <v/>
      </c>
      <c r="CK2580" s="9"/>
      <c r="CL2580" s="9" t="str">
        <f t="shared" si="3685"/>
        <v/>
      </c>
      <c r="CM2580" s="9"/>
      <c r="CN2580" s="9" t="str">
        <f t="shared" si="3686"/>
        <v/>
      </c>
      <c r="CO2580" s="9"/>
      <c r="CP2580" s="9"/>
      <c r="CQ2580" s="9"/>
      <c r="CR2580" s="9" t="str">
        <f t="shared" si="3682"/>
        <v/>
      </c>
      <c r="CS2580" s="10" t="str">
        <f t="shared" si="3683"/>
        <v/>
      </c>
      <c r="CT2580" s="7"/>
    </row>
    <row r="2581" spans="44:98" ht="15" customHeight="1">
      <c r="AR2581" s="15"/>
      <c r="AS2581" s="9"/>
      <c r="AT2581" s="9" t="str">
        <f t="shared" si="3670"/>
        <v/>
      </c>
      <c r="AU2581" s="9"/>
      <c r="AV2581" s="9" t="str">
        <f t="shared" si="3671"/>
        <v/>
      </c>
      <c r="AW2581" s="9"/>
      <c r="AX2581" s="9" t="str">
        <f t="shared" si="3672"/>
        <v/>
      </c>
      <c r="AY2581" s="9"/>
      <c r="AZ2581" s="62"/>
      <c r="BA2581" s="9"/>
      <c r="BB2581" s="9" t="str">
        <f t="shared" si="3662"/>
        <v/>
      </c>
      <c r="BC2581" s="10" t="str">
        <f t="shared" si="3663"/>
        <v/>
      </c>
      <c r="BD2581" s="7"/>
      <c r="BF2581" s="15"/>
      <c r="BG2581" s="9"/>
      <c r="BH2581" s="9" t="str">
        <f t="shared" si="3673"/>
        <v/>
      </c>
      <c r="BI2581" s="73"/>
      <c r="BJ2581" s="9" t="str">
        <f t="shared" si="3674"/>
        <v/>
      </c>
      <c r="BK2581" s="9"/>
      <c r="BL2581" s="9" t="str">
        <f t="shared" si="3675"/>
        <v/>
      </c>
      <c r="BM2581" s="9"/>
      <c r="BN2581" s="9"/>
      <c r="BO2581" s="9" t="str">
        <f t="shared" si="3664"/>
        <v/>
      </c>
      <c r="BP2581" s="10" t="str">
        <f t="shared" si="3665"/>
        <v/>
      </c>
      <c r="BQ2581" s="7"/>
      <c r="BS2581" s="1"/>
      <c r="BT2581" s="15"/>
      <c r="BU2581" s="9"/>
      <c r="BV2581" s="9" t="str">
        <f t="shared" si="3676"/>
        <v/>
      </c>
      <c r="BW2581" s="9"/>
      <c r="BX2581" s="9" t="str">
        <f t="shared" si="3677"/>
        <v/>
      </c>
      <c r="BY2581" s="9"/>
      <c r="BZ2581" s="9" t="str">
        <f t="shared" si="3678"/>
        <v/>
      </c>
      <c r="CA2581" s="9"/>
      <c r="CB2581" s="9"/>
      <c r="CC2581" s="9"/>
      <c r="CD2581" s="9" t="str">
        <f t="shared" si="3666"/>
        <v/>
      </c>
      <c r="CE2581" s="10" t="str">
        <f t="shared" si="3667"/>
        <v/>
      </c>
      <c r="CF2581" s="7"/>
      <c r="CH2581" s="15"/>
      <c r="CI2581" s="9"/>
      <c r="CJ2581" s="9" t="str">
        <f t="shared" si="3684"/>
        <v/>
      </c>
      <c r="CK2581" s="9"/>
      <c r="CL2581" s="9" t="str">
        <f t="shared" si="3685"/>
        <v/>
      </c>
      <c r="CM2581" s="9"/>
      <c r="CN2581" s="9" t="str">
        <f t="shared" si="3686"/>
        <v/>
      </c>
      <c r="CO2581" s="9"/>
      <c r="CP2581" s="9"/>
      <c r="CQ2581" s="9"/>
      <c r="CR2581" s="9" t="str">
        <f t="shared" si="3682"/>
        <v/>
      </c>
      <c r="CS2581" s="10" t="str">
        <f t="shared" si="3683"/>
        <v/>
      </c>
      <c r="CT2581" s="7"/>
    </row>
    <row r="2582" spans="44:98" ht="15" customHeight="1">
      <c r="AR2582" s="15"/>
      <c r="AS2582" s="9"/>
      <c r="AT2582" s="9" t="str">
        <f t="shared" si="3670"/>
        <v/>
      </c>
      <c r="AU2582" s="9"/>
      <c r="AV2582" s="9" t="str">
        <f t="shared" si="3671"/>
        <v/>
      </c>
      <c r="AW2582" s="9"/>
      <c r="AX2582" s="9" t="str">
        <f t="shared" si="3672"/>
        <v/>
      </c>
      <c r="AY2582" s="9"/>
      <c r="AZ2582" s="62"/>
      <c r="BA2582" s="9"/>
      <c r="BB2582" s="9" t="str">
        <f t="shared" si="3662"/>
        <v/>
      </c>
      <c r="BC2582" s="10" t="str">
        <f t="shared" si="3663"/>
        <v/>
      </c>
      <c r="BD2582" s="7"/>
      <c r="BF2582" s="15"/>
      <c r="BG2582" s="9"/>
      <c r="BH2582" s="9" t="str">
        <f t="shared" si="3673"/>
        <v/>
      </c>
      <c r="BI2582" s="73"/>
      <c r="BJ2582" s="9" t="str">
        <f t="shared" si="3674"/>
        <v/>
      </c>
      <c r="BK2582" s="9"/>
      <c r="BL2582" s="9" t="str">
        <f t="shared" si="3675"/>
        <v/>
      </c>
      <c r="BM2582" s="9"/>
      <c r="BN2582" s="9"/>
      <c r="BO2582" s="9" t="str">
        <f t="shared" si="3664"/>
        <v/>
      </c>
      <c r="BP2582" s="10" t="str">
        <f t="shared" si="3665"/>
        <v/>
      </c>
      <c r="BQ2582" s="7"/>
      <c r="BS2582" s="1"/>
      <c r="BT2582" s="15"/>
      <c r="BU2582" s="9"/>
      <c r="BV2582" s="9" t="str">
        <f t="shared" si="3676"/>
        <v/>
      </c>
      <c r="BW2582" s="9"/>
      <c r="BX2582" s="9" t="str">
        <f t="shared" si="3677"/>
        <v/>
      </c>
      <c r="BY2582" s="9"/>
      <c r="BZ2582" s="9" t="str">
        <f t="shared" si="3678"/>
        <v/>
      </c>
      <c r="CA2582" s="9"/>
      <c r="CB2582" s="9"/>
      <c r="CC2582" s="9"/>
      <c r="CD2582" s="9" t="str">
        <f t="shared" si="3666"/>
        <v/>
      </c>
      <c r="CE2582" s="10" t="str">
        <f t="shared" si="3667"/>
        <v/>
      </c>
      <c r="CF2582" s="7"/>
      <c r="CH2582" s="15"/>
      <c r="CI2582" s="9"/>
      <c r="CJ2582" s="9" t="str">
        <f t="shared" si="3684"/>
        <v/>
      </c>
      <c r="CK2582" s="9"/>
      <c r="CL2582" s="9" t="str">
        <f t="shared" si="3685"/>
        <v/>
      </c>
      <c r="CM2582" s="9"/>
      <c r="CN2582" s="9" t="str">
        <f t="shared" si="3686"/>
        <v/>
      </c>
      <c r="CO2582" s="9"/>
      <c r="CP2582" s="9"/>
      <c r="CQ2582" s="9"/>
      <c r="CR2582" s="9" t="str">
        <f t="shared" si="3682"/>
        <v/>
      </c>
      <c r="CS2582" s="10" t="str">
        <f t="shared" si="3683"/>
        <v/>
      </c>
      <c r="CT2582" s="7"/>
    </row>
    <row r="2583" spans="44:98" ht="15" customHeight="1">
      <c r="AR2583" s="15"/>
      <c r="AS2583" s="9"/>
      <c r="AT2583" s="9" t="str">
        <f t="shared" si="3670"/>
        <v/>
      </c>
      <c r="AU2583" s="9"/>
      <c r="AV2583" s="9" t="str">
        <f t="shared" si="3671"/>
        <v/>
      </c>
      <c r="AW2583" s="9"/>
      <c r="AX2583" s="9" t="str">
        <f t="shared" si="3672"/>
        <v/>
      </c>
      <c r="AY2583" s="9"/>
      <c r="AZ2583" s="62"/>
      <c r="BA2583" s="9"/>
      <c r="BB2583" s="9" t="str">
        <f t="shared" si="3662"/>
        <v/>
      </c>
      <c r="BC2583" s="10" t="str">
        <f t="shared" si="3663"/>
        <v/>
      </c>
      <c r="BD2583" s="7"/>
      <c r="BF2583" s="15"/>
      <c r="BG2583" s="9"/>
      <c r="BH2583" s="9" t="str">
        <f t="shared" si="3673"/>
        <v/>
      </c>
      <c r="BI2583" s="73"/>
      <c r="BJ2583" s="9" t="str">
        <f t="shared" si="3674"/>
        <v/>
      </c>
      <c r="BK2583" s="9"/>
      <c r="BL2583" s="9" t="str">
        <f t="shared" si="3675"/>
        <v/>
      </c>
      <c r="BM2583" s="9"/>
      <c r="BN2583" s="9"/>
      <c r="BO2583" s="9" t="str">
        <f t="shared" si="3664"/>
        <v/>
      </c>
      <c r="BP2583" s="10" t="str">
        <f t="shared" si="3665"/>
        <v/>
      </c>
      <c r="BQ2583" s="7"/>
      <c r="BS2583" s="1"/>
      <c r="BT2583" s="15"/>
      <c r="BU2583" s="9"/>
      <c r="BV2583" s="9" t="str">
        <f t="shared" si="3676"/>
        <v/>
      </c>
      <c r="BW2583" s="9"/>
      <c r="BX2583" s="9" t="str">
        <f t="shared" si="3677"/>
        <v/>
      </c>
      <c r="BY2583" s="9"/>
      <c r="BZ2583" s="9" t="str">
        <f t="shared" si="3678"/>
        <v/>
      </c>
      <c r="CA2583" s="9"/>
      <c r="CB2583" s="9"/>
      <c r="CC2583" s="9"/>
      <c r="CD2583" s="9" t="str">
        <f t="shared" si="3666"/>
        <v/>
      </c>
      <c r="CE2583" s="10" t="str">
        <f t="shared" si="3667"/>
        <v/>
      </c>
      <c r="CF2583" s="7"/>
      <c r="CH2583" s="15"/>
      <c r="CI2583" s="9"/>
      <c r="CJ2583" s="9" t="str">
        <f t="shared" si="3684"/>
        <v/>
      </c>
      <c r="CK2583" s="9"/>
      <c r="CL2583" s="9" t="str">
        <f t="shared" si="3685"/>
        <v/>
      </c>
      <c r="CM2583" s="9"/>
      <c r="CN2583" s="9" t="str">
        <f t="shared" si="3686"/>
        <v/>
      </c>
      <c r="CO2583" s="9"/>
      <c r="CP2583" s="9"/>
      <c r="CQ2583" s="9"/>
      <c r="CR2583" s="9" t="str">
        <f t="shared" si="3682"/>
        <v/>
      </c>
      <c r="CS2583" s="10" t="str">
        <f t="shared" si="3683"/>
        <v/>
      </c>
      <c r="CT2583" s="7"/>
    </row>
    <row r="2584" spans="44:98" ht="15" customHeight="1">
      <c r="AR2584" s="15"/>
      <c r="AS2584" s="9"/>
      <c r="AT2584" s="9" t="str">
        <f t="shared" si="3670"/>
        <v/>
      </c>
      <c r="AU2584" s="9"/>
      <c r="AV2584" s="9" t="str">
        <f t="shared" si="3671"/>
        <v/>
      </c>
      <c r="AW2584" s="9"/>
      <c r="AX2584" s="9" t="str">
        <f t="shared" si="3672"/>
        <v/>
      </c>
      <c r="AY2584" s="9"/>
      <c r="AZ2584" s="62"/>
      <c r="BA2584" s="9"/>
      <c r="BB2584" s="9" t="str">
        <f t="shared" si="3662"/>
        <v/>
      </c>
      <c r="BC2584" s="10" t="str">
        <f t="shared" si="3663"/>
        <v/>
      </c>
      <c r="BD2584" s="7"/>
      <c r="BF2584" s="15"/>
      <c r="BG2584" s="9"/>
      <c r="BH2584" s="9" t="str">
        <f t="shared" si="3673"/>
        <v/>
      </c>
      <c r="BI2584" s="73"/>
      <c r="BJ2584" s="9" t="str">
        <f t="shared" si="3674"/>
        <v/>
      </c>
      <c r="BK2584" s="9"/>
      <c r="BL2584" s="9" t="str">
        <f t="shared" si="3675"/>
        <v/>
      </c>
      <c r="BM2584" s="9"/>
      <c r="BN2584" s="9"/>
      <c r="BO2584" s="9" t="str">
        <f t="shared" si="3664"/>
        <v/>
      </c>
      <c r="BP2584" s="10" t="str">
        <f t="shared" si="3665"/>
        <v/>
      </c>
      <c r="BQ2584" s="7"/>
      <c r="BS2584" s="1"/>
      <c r="BT2584" s="15"/>
      <c r="BU2584" s="9"/>
      <c r="BV2584" s="9" t="str">
        <f t="shared" si="3676"/>
        <v/>
      </c>
      <c r="BW2584" s="9"/>
      <c r="BX2584" s="9" t="str">
        <f t="shared" si="3677"/>
        <v/>
      </c>
      <c r="BY2584" s="9"/>
      <c r="BZ2584" s="9" t="str">
        <f t="shared" si="3678"/>
        <v/>
      </c>
      <c r="CA2584" s="9"/>
      <c r="CB2584" s="9"/>
      <c r="CC2584" s="9"/>
      <c r="CD2584" s="9" t="str">
        <f t="shared" si="3666"/>
        <v/>
      </c>
      <c r="CE2584" s="10" t="str">
        <f t="shared" si="3667"/>
        <v/>
      </c>
      <c r="CF2584" s="7"/>
      <c r="CH2584" s="15"/>
      <c r="CI2584" s="9"/>
      <c r="CJ2584" s="9" t="str">
        <f t="shared" si="3684"/>
        <v/>
      </c>
      <c r="CK2584" s="9"/>
      <c r="CL2584" s="9" t="str">
        <f t="shared" si="3685"/>
        <v/>
      </c>
      <c r="CM2584" s="9"/>
      <c r="CN2584" s="9" t="str">
        <f t="shared" si="3686"/>
        <v/>
      </c>
      <c r="CO2584" s="9"/>
      <c r="CP2584" s="9"/>
      <c r="CQ2584" s="9"/>
      <c r="CR2584" s="9" t="str">
        <f t="shared" si="3682"/>
        <v/>
      </c>
      <c r="CS2584" s="10" t="str">
        <f t="shared" si="3683"/>
        <v/>
      </c>
      <c r="CT2584" s="7"/>
    </row>
    <row r="2585" spans="44:98" ht="15" customHeight="1">
      <c r="AR2585" s="15"/>
      <c r="AS2585" s="9"/>
      <c r="AT2585" s="9" t="str">
        <f t="shared" si="3670"/>
        <v/>
      </c>
      <c r="AU2585" s="9"/>
      <c r="AV2585" s="9" t="str">
        <f t="shared" si="3671"/>
        <v/>
      </c>
      <c r="AW2585" s="9"/>
      <c r="AX2585" s="9" t="str">
        <f t="shared" si="3672"/>
        <v/>
      </c>
      <c r="AY2585" s="9"/>
      <c r="AZ2585" s="62"/>
      <c r="BA2585" s="9"/>
      <c r="BB2585" s="9" t="str">
        <f t="shared" si="3662"/>
        <v/>
      </c>
      <c r="BC2585" s="10" t="str">
        <f t="shared" si="3663"/>
        <v/>
      </c>
      <c r="BD2585" s="7"/>
      <c r="BF2585" s="15"/>
      <c r="BG2585" s="9"/>
      <c r="BH2585" s="9" t="str">
        <f t="shared" si="3673"/>
        <v/>
      </c>
      <c r="BI2585" s="73"/>
      <c r="BJ2585" s="9" t="str">
        <f t="shared" si="3674"/>
        <v/>
      </c>
      <c r="BK2585" s="9"/>
      <c r="BL2585" s="9" t="str">
        <f t="shared" si="3675"/>
        <v/>
      </c>
      <c r="BM2585" s="9"/>
      <c r="BN2585" s="9"/>
      <c r="BO2585" s="9" t="str">
        <f t="shared" si="3664"/>
        <v/>
      </c>
      <c r="BP2585" s="10" t="str">
        <f t="shared" si="3665"/>
        <v/>
      </c>
      <c r="BQ2585" s="7"/>
      <c r="BS2585" s="1"/>
      <c r="BT2585" s="15"/>
      <c r="BU2585" s="9"/>
      <c r="BV2585" s="9" t="str">
        <f t="shared" si="3676"/>
        <v/>
      </c>
      <c r="BW2585" s="9"/>
      <c r="BX2585" s="9" t="str">
        <f t="shared" si="3677"/>
        <v/>
      </c>
      <c r="BY2585" s="9"/>
      <c r="BZ2585" s="9" t="str">
        <f t="shared" si="3678"/>
        <v/>
      </c>
      <c r="CA2585" s="9"/>
      <c r="CB2585" s="9"/>
      <c r="CC2585" s="9"/>
      <c r="CD2585" s="9" t="str">
        <f t="shared" si="3666"/>
        <v/>
      </c>
      <c r="CE2585" s="10" t="str">
        <f t="shared" si="3667"/>
        <v/>
      </c>
      <c r="CF2585" s="7"/>
      <c r="CH2585" s="15"/>
      <c r="CI2585" s="9"/>
      <c r="CJ2585" s="9" t="str">
        <f t="shared" si="3684"/>
        <v/>
      </c>
      <c r="CK2585" s="9"/>
      <c r="CL2585" s="9" t="str">
        <f t="shared" si="3685"/>
        <v/>
      </c>
      <c r="CM2585" s="9"/>
      <c r="CN2585" s="9" t="str">
        <f t="shared" si="3686"/>
        <v/>
      </c>
      <c r="CO2585" s="9"/>
      <c r="CP2585" s="9"/>
      <c r="CQ2585" s="9"/>
      <c r="CR2585" s="9" t="str">
        <f t="shared" si="3682"/>
        <v/>
      </c>
      <c r="CS2585" s="10" t="str">
        <f t="shared" si="3683"/>
        <v/>
      </c>
      <c r="CT2585" s="7"/>
    </row>
    <row r="2586" spans="44:98" ht="15" customHeight="1">
      <c r="AR2586" s="15"/>
      <c r="AS2586" s="9"/>
      <c r="AT2586" s="9" t="str">
        <f t="shared" si="3670"/>
        <v/>
      </c>
      <c r="AU2586" s="9"/>
      <c r="AV2586" s="9" t="str">
        <f t="shared" si="3671"/>
        <v/>
      </c>
      <c r="AW2586" s="9"/>
      <c r="AX2586" s="9" t="str">
        <f t="shared" si="3672"/>
        <v/>
      </c>
      <c r="AY2586" s="9"/>
      <c r="AZ2586" s="62"/>
      <c r="BA2586" s="9"/>
      <c r="BB2586" s="9" t="str">
        <f t="shared" si="3662"/>
        <v/>
      </c>
      <c r="BC2586" s="10" t="str">
        <f t="shared" si="3663"/>
        <v/>
      </c>
      <c r="BD2586" s="7"/>
      <c r="BF2586" s="15"/>
      <c r="BG2586" s="9"/>
      <c r="BH2586" s="9" t="str">
        <f t="shared" si="3673"/>
        <v/>
      </c>
      <c r="BI2586" s="73"/>
      <c r="BJ2586" s="9" t="str">
        <f t="shared" si="3674"/>
        <v/>
      </c>
      <c r="BK2586" s="9"/>
      <c r="BL2586" s="9" t="str">
        <f t="shared" si="3675"/>
        <v/>
      </c>
      <c r="BM2586" s="9"/>
      <c r="BN2586" s="9"/>
      <c r="BO2586" s="9" t="str">
        <f t="shared" si="3664"/>
        <v/>
      </c>
      <c r="BP2586" s="10" t="str">
        <f t="shared" si="3665"/>
        <v/>
      </c>
      <c r="BQ2586" s="7"/>
      <c r="BS2586" s="1"/>
      <c r="BT2586" s="15"/>
      <c r="BU2586" s="9"/>
      <c r="BV2586" s="9" t="str">
        <f t="shared" si="3676"/>
        <v/>
      </c>
      <c r="BW2586" s="9"/>
      <c r="BX2586" s="9" t="str">
        <f t="shared" si="3677"/>
        <v/>
      </c>
      <c r="BY2586" s="9"/>
      <c r="BZ2586" s="9" t="str">
        <f t="shared" si="3678"/>
        <v/>
      </c>
      <c r="CA2586" s="9"/>
      <c r="CB2586" s="9"/>
      <c r="CC2586" s="9"/>
      <c r="CD2586" s="9" t="str">
        <f t="shared" si="3666"/>
        <v/>
      </c>
      <c r="CE2586" s="10" t="str">
        <f t="shared" si="3667"/>
        <v/>
      </c>
      <c r="CF2586" s="7"/>
      <c r="CH2586" s="15"/>
      <c r="CI2586" s="9"/>
      <c r="CJ2586" s="9" t="str">
        <f t="shared" si="3684"/>
        <v/>
      </c>
      <c r="CK2586" s="9"/>
      <c r="CL2586" s="9" t="str">
        <f t="shared" si="3685"/>
        <v/>
      </c>
      <c r="CM2586" s="9"/>
      <c r="CN2586" s="9" t="str">
        <f t="shared" si="3686"/>
        <v/>
      </c>
      <c r="CO2586" s="9"/>
      <c r="CP2586" s="9"/>
      <c r="CQ2586" s="9"/>
      <c r="CR2586" s="9" t="str">
        <f t="shared" si="3682"/>
        <v/>
      </c>
      <c r="CS2586" s="10" t="str">
        <f t="shared" si="3683"/>
        <v/>
      </c>
      <c r="CT2586" s="7"/>
    </row>
    <row r="2587" spans="44:98" ht="15" customHeight="1">
      <c r="AR2587" s="15"/>
      <c r="AS2587" s="9"/>
      <c r="AT2587" s="9" t="str">
        <f t="shared" si="3670"/>
        <v/>
      </c>
      <c r="AU2587" s="9"/>
      <c r="AV2587" s="9" t="str">
        <f t="shared" si="3671"/>
        <v/>
      </c>
      <c r="AW2587" s="9"/>
      <c r="AX2587" s="9" t="str">
        <f t="shared" si="3672"/>
        <v/>
      </c>
      <c r="AY2587" s="9"/>
      <c r="AZ2587" s="62"/>
      <c r="BA2587" s="9"/>
      <c r="BB2587" s="9" t="str">
        <f t="shared" si="3662"/>
        <v/>
      </c>
      <c r="BC2587" s="10" t="str">
        <f t="shared" si="3663"/>
        <v/>
      </c>
      <c r="BD2587" s="7"/>
      <c r="BF2587" s="15"/>
      <c r="BG2587" s="9"/>
      <c r="BH2587" s="9" t="str">
        <f t="shared" si="3673"/>
        <v/>
      </c>
      <c r="BI2587" s="73"/>
      <c r="BJ2587" s="9" t="str">
        <f t="shared" si="3674"/>
        <v/>
      </c>
      <c r="BK2587" s="9"/>
      <c r="BL2587" s="9" t="str">
        <f t="shared" si="3675"/>
        <v/>
      </c>
      <c r="BM2587" s="9"/>
      <c r="BN2587" s="9"/>
      <c r="BO2587" s="9" t="str">
        <f t="shared" si="3664"/>
        <v/>
      </c>
      <c r="BP2587" s="10" t="str">
        <f t="shared" si="3665"/>
        <v/>
      </c>
      <c r="BQ2587" s="7"/>
      <c r="BS2587" s="1"/>
      <c r="BT2587" s="15"/>
      <c r="BU2587" s="9"/>
      <c r="BV2587" s="9" t="str">
        <f t="shared" si="3676"/>
        <v/>
      </c>
      <c r="BW2587" s="9"/>
      <c r="BX2587" s="9" t="str">
        <f t="shared" si="3677"/>
        <v/>
      </c>
      <c r="BY2587" s="9"/>
      <c r="BZ2587" s="9" t="str">
        <f t="shared" si="3678"/>
        <v/>
      </c>
      <c r="CA2587" s="9"/>
      <c r="CB2587" s="9"/>
      <c r="CC2587" s="9"/>
      <c r="CD2587" s="9" t="str">
        <f t="shared" si="3666"/>
        <v/>
      </c>
      <c r="CE2587" s="10" t="str">
        <f t="shared" si="3667"/>
        <v/>
      </c>
      <c r="CF2587" s="7"/>
      <c r="CH2587" s="15"/>
      <c r="CI2587" s="9"/>
      <c r="CJ2587" s="9" t="str">
        <f t="shared" si="3684"/>
        <v/>
      </c>
      <c r="CK2587" s="9"/>
      <c r="CL2587" s="9" t="str">
        <f t="shared" si="3685"/>
        <v/>
      </c>
      <c r="CM2587" s="9"/>
      <c r="CN2587" s="9" t="str">
        <f t="shared" si="3686"/>
        <v/>
      </c>
      <c r="CO2587" s="9"/>
      <c r="CP2587" s="9"/>
      <c r="CQ2587" s="9"/>
      <c r="CR2587" s="9" t="str">
        <f t="shared" si="3682"/>
        <v/>
      </c>
      <c r="CS2587" s="10" t="str">
        <f t="shared" si="3683"/>
        <v/>
      </c>
      <c r="CT2587" s="7"/>
    </row>
    <row r="2588" spans="44:98" ht="15" customHeight="1">
      <c r="AR2588" s="15"/>
      <c r="AS2588" s="9"/>
      <c r="AT2588" s="9" t="str">
        <f t="shared" si="3670"/>
        <v/>
      </c>
      <c r="AU2588" s="9"/>
      <c r="AV2588" s="9" t="str">
        <f t="shared" si="3671"/>
        <v/>
      </c>
      <c r="AW2588" s="9"/>
      <c r="AX2588" s="9" t="str">
        <f t="shared" si="3672"/>
        <v/>
      </c>
      <c r="AY2588" s="9"/>
      <c r="AZ2588" s="62"/>
      <c r="BA2588" s="9"/>
      <c r="BB2588" s="9" t="str">
        <f t="shared" si="3662"/>
        <v/>
      </c>
      <c r="BC2588" s="10" t="str">
        <f t="shared" si="3663"/>
        <v/>
      </c>
      <c r="BD2588" s="7"/>
      <c r="BF2588" s="15"/>
      <c r="BG2588" s="9"/>
      <c r="BH2588" s="9" t="str">
        <f t="shared" si="3673"/>
        <v/>
      </c>
      <c r="BI2588" s="73"/>
      <c r="BJ2588" s="9" t="str">
        <f t="shared" si="3674"/>
        <v/>
      </c>
      <c r="BK2588" s="9"/>
      <c r="BL2588" s="9" t="str">
        <f t="shared" si="3675"/>
        <v/>
      </c>
      <c r="BM2588" s="9"/>
      <c r="BN2588" s="9"/>
      <c r="BO2588" s="9" t="str">
        <f t="shared" si="3664"/>
        <v/>
      </c>
      <c r="BP2588" s="10" t="str">
        <f t="shared" si="3665"/>
        <v/>
      </c>
      <c r="BQ2588" s="7"/>
      <c r="BS2588" s="1"/>
      <c r="BT2588" s="15"/>
      <c r="BU2588" s="9"/>
      <c r="BV2588" s="9" t="str">
        <f t="shared" si="3676"/>
        <v/>
      </c>
      <c r="BW2588" s="9"/>
      <c r="BX2588" s="9" t="str">
        <f t="shared" si="3677"/>
        <v/>
      </c>
      <c r="BY2588" s="9"/>
      <c r="BZ2588" s="9" t="str">
        <f t="shared" si="3678"/>
        <v/>
      </c>
      <c r="CA2588" s="9"/>
      <c r="CB2588" s="9"/>
      <c r="CC2588" s="9"/>
      <c r="CD2588" s="9" t="str">
        <f t="shared" si="3666"/>
        <v/>
      </c>
      <c r="CE2588" s="10" t="str">
        <f t="shared" si="3667"/>
        <v/>
      </c>
      <c r="CF2588" s="7"/>
      <c r="CH2588" s="15"/>
      <c r="CI2588" s="9"/>
      <c r="CJ2588" s="9" t="str">
        <f t="shared" si="3684"/>
        <v/>
      </c>
      <c r="CK2588" s="9"/>
      <c r="CL2588" s="9" t="str">
        <f t="shared" si="3685"/>
        <v/>
      </c>
      <c r="CM2588" s="9"/>
      <c r="CN2588" s="9" t="str">
        <f t="shared" si="3686"/>
        <v/>
      </c>
      <c r="CO2588" s="9"/>
      <c r="CP2588" s="9"/>
      <c r="CQ2588" s="9"/>
      <c r="CR2588" s="9" t="str">
        <f t="shared" si="3682"/>
        <v/>
      </c>
      <c r="CS2588" s="10" t="str">
        <f t="shared" si="3683"/>
        <v/>
      </c>
      <c r="CT2588" s="7"/>
    </row>
    <row r="2589" spans="44:98" ht="15" customHeight="1">
      <c r="AR2589" s="15"/>
      <c r="AS2589" s="9"/>
      <c r="AT2589" s="9" t="str">
        <f t="shared" si="3670"/>
        <v/>
      </c>
      <c r="AU2589" s="9"/>
      <c r="AV2589" s="9" t="str">
        <f t="shared" si="3671"/>
        <v/>
      </c>
      <c r="AW2589" s="9"/>
      <c r="AX2589" s="9" t="str">
        <f t="shared" si="3672"/>
        <v/>
      </c>
      <c r="AY2589" s="9"/>
      <c r="AZ2589" s="62"/>
      <c r="BA2589" s="9"/>
      <c r="BB2589" s="9" t="str">
        <f t="shared" si="3662"/>
        <v/>
      </c>
      <c r="BC2589" s="10" t="str">
        <f t="shared" si="3663"/>
        <v/>
      </c>
      <c r="BD2589" s="7"/>
      <c r="BF2589" s="15"/>
      <c r="BG2589" s="9"/>
      <c r="BH2589" s="9" t="str">
        <f t="shared" si="3673"/>
        <v/>
      </c>
      <c r="BI2589" s="73"/>
      <c r="BJ2589" s="9" t="str">
        <f t="shared" si="3674"/>
        <v/>
      </c>
      <c r="BK2589" s="9"/>
      <c r="BL2589" s="9" t="str">
        <f t="shared" si="3675"/>
        <v/>
      </c>
      <c r="BM2589" s="9"/>
      <c r="BN2589" s="9"/>
      <c r="BO2589" s="9" t="str">
        <f t="shared" si="3664"/>
        <v/>
      </c>
      <c r="BP2589" s="10" t="str">
        <f t="shared" si="3665"/>
        <v/>
      </c>
      <c r="BQ2589" s="7"/>
      <c r="BS2589" s="1"/>
      <c r="BT2589" s="15"/>
      <c r="BU2589" s="9"/>
      <c r="BV2589" s="9" t="str">
        <f t="shared" si="3676"/>
        <v/>
      </c>
      <c r="BW2589" s="9"/>
      <c r="BX2589" s="9" t="str">
        <f t="shared" si="3677"/>
        <v/>
      </c>
      <c r="BY2589" s="9"/>
      <c r="BZ2589" s="9" t="str">
        <f t="shared" si="3678"/>
        <v/>
      </c>
      <c r="CA2589" s="9"/>
      <c r="CB2589" s="9"/>
      <c r="CC2589" s="9"/>
      <c r="CD2589" s="9" t="str">
        <f t="shared" si="3666"/>
        <v/>
      </c>
      <c r="CE2589" s="10" t="str">
        <f t="shared" si="3667"/>
        <v/>
      </c>
      <c r="CF2589" s="7"/>
      <c r="CH2589" s="15"/>
      <c r="CI2589" s="9"/>
      <c r="CJ2589" s="9" t="str">
        <f t="shared" si="3684"/>
        <v/>
      </c>
      <c r="CK2589" s="9"/>
      <c r="CL2589" s="9" t="str">
        <f t="shared" si="3685"/>
        <v/>
      </c>
      <c r="CM2589" s="9"/>
      <c r="CN2589" s="9" t="str">
        <f t="shared" si="3686"/>
        <v/>
      </c>
      <c r="CO2589" s="9"/>
      <c r="CP2589" s="9"/>
      <c r="CQ2589" s="9"/>
      <c r="CR2589" s="9" t="str">
        <f t="shared" si="3682"/>
        <v/>
      </c>
      <c r="CS2589" s="10" t="str">
        <f t="shared" si="3683"/>
        <v/>
      </c>
      <c r="CT2589" s="7"/>
    </row>
    <row r="2590" spans="44:98" ht="15" customHeight="1">
      <c r="AR2590" s="15"/>
      <c r="AS2590" s="9"/>
      <c r="AT2590" s="9" t="str">
        <f t="shared" si="3670"/>
        <v/>
      </c>
      <c r="AU2590" s="9"/>
      <c r="AV2590" s="9" t="str">
        <f t="shared" si="3671"/>
        <v/>
      </c>
      <c r="AW2590" s="9"/>
      <c r="AX2590" s="9" t="str">
        <f t="shared" si="3672"/>
        <v/>
      </c>
      <c r="AY2590" s="9"/>
      <c r="AZ2590" s="62"/>
      <c r="BA2590" s="9"/>
      <c r="BB2590" s="9" t="str">
        <f t="shared" si="3662"/>
        <v/>
      </c>
      <c r="BC2590" s="10" t="str">
        <f t="shared" si="3663"/>
        <v/>
      </c>
      <c r="BD2590" s="7"/>
      <c r="BF2590" s="15"/>
      <c r="BG2590" s="9"/>
      <c r="BH2590" s="9" t="str">
        <f t="shared" si="3673"/>
        <v/>
      </c>
      <c r="BI2590" s="73"/>
      <c r="BJ2590" s="9" t="str">
        <f t="shared" si="3674"/>
        <v/>
      </c>
      <c r="BK2590" s="9"/>
      <c r="BL2590" s="9" t="str">
        <f t="shared" si="3675"/>
        <v/>
      </c>
      <c r="BM2590" s="9"/>
      <c r="BN2590" s="9"/>
      <c r="BO2590" s="9" t="str">
        <f t="shared" si="3664"/>
        <v/>
      </c>
      <c r="BP2590" s="10" t="str">
        <f t="shared" si="3665"/>
        <v/>
      </c>
      <c r="BQ2590" s="7"/>
      <c r="BS2590" s="1"/>
      <c r="BT2590" s="15"/>
      <c r="BU2590" s="9"/>
      <c r="BV2590" s="9" t="str">
        <f t="shared" si="3676"/>
        <v/>
      </c>
      <c r="BW2590" s="9"/>
      <c r="BX2590" s="9" t="str">
        <f t="shared" si="3677"/>
        <v/>
      </c>
      <c r="BY2590" s="9"/>
      <c r="BZ2590" s="9" t="str">
        <f t="shared" si="3678"/>
        <v/>
      </c>
      <c r="CA2590" s="9"/>
      <c r="CB2590" s="9"/>
      <c r="CC2590" s="9"/>
      <c r="CD2590" s="9" t="str">
        <f t="shared" si="3666"/>
        <v/>
      </c>
      <c r="CE2590" s="10" t="str">
        <f t="shared" si="3667"/>
        <v/>
      </c>
      <c r="CF2590" s="7"/>
      <c r="CH2590" s="15"/>
      <c r="CI2590" s="9"/>
      <c r="CJ2590" s="9" t="str">
        <f t="shared" si="3684"/>
        <v/>
      </c>
      <c r="CK2590" s="9"/>
      <c r="CL2590" s="9" t="str">
        <f t="shared" si="3685"/>
        <v/>
      </c>
      <c r="CM2590" s="9"/>
      <c r="CN2590" s="9" t="str">
        <f t="shared" si="3686"/>
        <v/>
      </c>
      <c r="CO2590" s="9"/>
      <c r="CP2590" s="9"/>
      <c r="CQ2590" s="9"/>
      <c r="CR2590" s="9" t="str">
        <f t="shared" si="3682"/>
        <v/>
      </c>
      <c r="CS2590" s="10" t="str">
        <f t="shared" si="3683"/>
        <v/>
      </c>
      <c r="CT2590" s="7"/>
    </row>
    <row r="2591" spans="44:98" ht="15" customHeight="1">
      <c r="AR2591" s="15"/>
      <c r="AS2591" s="9"/>
      <c r="AT2591" s="9" t="str">
        <f t="shared" si="3670"/>
        <v/>
      </c>
      <c r="AU2591" s="9"/>
      <c r="AV2591" s="9" t="str">
        <f t="shared" si="3671"/>
        <v/>
      </c>
      <c r="AW2591" s="9"/>
      <c r="AX2591" s="9" t="str">
        <f t="shared" si="3672"/>
        <v/>
      </c>
      <c r="AY2591" s="9"/>
      <c r="AZ2591" s="62"/>
      <c r="BA2591" s="9"/>
      <c r="BB2591" s="9" t="str">
        <f t="shared" si="3662"/>
        <v/>
      </c>
      <c r="BC2591" s="10" t="str">
        <f t="shared" si="3663"/>
        <v/>
      </c>
      <c r="BD2591" s="7"/>
      <c r="BF2591" s="15"/>
      <c r="BG2591" s="9"/>
      <c r="BH2591" s="9" t="str">
        <f t="shared" si="3673"/>
        <v/>
      </c>
      <c r="BI2591" s="73"/>
      <c r="BJ2591" s="9" t="str">
        <f t="shared" si="3674"/>
        <v/>
      </c>
      <c r="BK2591" s="9"/>
      <c r="BL2591" s="9" t="str">
        <f t="shared" si="3675"/>
        <v/>
      </c>
      <c r="BM2591" s="9"/>
      <c r="BN2591" s="9"/>
      <c r="BO2591" s="9" t="str">
        <f t="shared" si="3664"/>
        <v/>
      </c>
      <c r="BP2591" s="10" t="str">
        <f t="shared" si="3665"/>
        <v/>
      </c>
      <c r="BQ2591" s="7"/>
      <c r="BS2591" s="1"/>
      <c r="BT2591" s="15"/>
      <c r="BU2591" s="9"/>
      <c r="BV2591" s="9" t="str">
        <f t="shared" si="3676"/>
        <v/>
      </c>
      <c r="BW2591" s="9"/>
      <c r="BX2591" s="9" t="str">
        <f t="shared" si="3677"/>
        <v/>
      </c>
      <c r="BY2591" s="9"/>
      <c r="BZ2591" s="9" t="str">
        <f t="shared" si="3678"/>
        <v/>
      </c>
      <c r="CA2591" s="9"/>
      <c r="CB2591" s="9"/>
      <c r="CC2591" s="9"/>
      <c r="CD2591" s="9" t="str">
        <f t="shared" si="3666"/>
        <v/>
      </c>
      <c r="CE2591" s="10" t="str">
        <f t="shared" si="3667"/>
        <v/>
      </c>
      <c r="CF2591" s="7"/>
      <c r="CH2591" s="15"/>
      <c r="CI2591" s="9"/>
      <c r="CJ2591" s="9" t="str">
        <f t="shared" si="3684"/>
        <v/>
      </c>
      <c r="CK2591" s="9"/>
      <c r="CL2591" s="9" t="str">
        <f t="shared" si="3685"/>
        <v/>
      </c>
      <c r="CM2591" s="9"/>
      <c r="CN2591" s="9" t="str">
        <f t="shared" si="3686"/>
        <v/>
      </c>
      <c r="CO2591" s="9"/>
      <c r="CP2591" s="9"/>
      <c r="CQ2591" s="9"/>
      <c r="CR2591" s="9" t="str">
        <f t="shared" si="3682"/>
        <v/>
      </c>
      <c r="CS2591" s="10" t="str">
        <f t="shared" si="3683"/>
        <v/>
      </c>
      <c r="CT2591" s="7"/>
    </row>
    <row r="2592" spans="44:98" ht="15" customHeight="1">
      <c r="AR2592" s="15"/>
      <c r="AS2592" s="9"/>
      <c r="AT2592" s="9" t="str">
        <f t="shared" si="3670"/>
        <v/>
      </c>
      <c r="AU2592" s="9"/>
      <c r="AV2592" s="9" t="str">
        <f t="shared" si="3671"/>
        <v/>
      </c>
      <c r="AW2592" s="9"/>
      <c r="AX2592" s="9" t="str">
        <f t="shared" si="3672"/>
        <v/>
      </c>
      <c r="AY2592" s="9"/>
      <c r="AZ2592" s="62"/>
      <c r="BA2592" s="9"/>
      <c r="BB2592" s="9" t="str">
        <f t="shared" si="3662"/>
        <v/>
      </c>
      <c r="BC2592" s="10" t="str">
        <f t="shared" si="3663"/>
        <v/>
      </c>
      <c r="BD2592" s="7"/>
      <c r="BF2592" s="15"/>
      <c r="BG2592" s="9"/>
      <c r="BH2592" s="9" t="str">
        <f t="shared" si="3673"/>
        <v/>
      </c>
      <c r="BI2592" s="73"/>
      <c r="BJ2592" s="9" t="str">
        <f t="shared" si="3674"/>
        <v/>
      </c>
      <c r="BK2592" s="9"/>
      <c r="BL2592" s="9" t="str">
        <f t="shared" si="3675"/>
        <v/>
      </c>
      <c r="BM2592" s="9"/>
      <c r="BN2592" s="9"/>
      <c r="BO2592" s="9" t="str">
        <f t="shared" si="3664"/>
        <v/>
      </c>
      <c r="BP2592" s="10" t="str">
        <f t="shared" si="3665"/>
        <v/>
      </c>
      <c r="BQ2592" s="7"/>
      <c r="BS2592" s="1"/>
      <c r="BT2592" s="15"/>
      <c r="BU2592" s="9"/>
      <c r="BV2592" s="9" t="str">
        <f t="shared" si="3676"/>
        <v/>
      </c>
      <c r="BW2592" s="9"/>
      <c r="BX2592" s="9" t="str">
        <f t="shared" si="3677"/>
        <v/>
      </c>
      <c r="BY2592" s="9"/>
      <c r="BZ2592" s="9" t="str">
        <f t="shared" si="3678"/>
        <v/>
      </c>
      <c r="CA2592" s="9"/>
      <c r="CB2592" s="9"/>
      <c r="CC2592" s="9"/>
      <c r="CD2592" s="9" t="str">
        <f t="shared" si="3666"/>
        <v/>
      </c>
      <c r="CE2592" s="10" t="str">
        <f t="shared" si="3667"/>
        <v/>
      </c>
      <c r="CF2592" s="7"/>
      <c r="CH2592" s="15"/>
      <c r="CI2592" s="9"/>
      <c r="CJ2592" s="9" t="str">
        <f t="shared" si="3684"/>
        <v/>
      </c>
      <c r="CK2592" s="9"/>
      <c r="CL2592" s="9" t="str">
        <f t="shared" si="3685"/>
        <v/>
      </c>
      <c r="CM2592" s="9"/>
      <c r="CN2592" s="9" t="str">
        <f t="shared" si="3686"/>
        <v/>
      </c>
      <c r="CO2592" s="9"/>
      <c r="CP2592" s="9"/>
      <c r="CQ2592" s="9"/>
      <c r="CR2592" s="9" t="str">
        <f t="shared" si="3682"/>
        <v/>
      </c>
      <c r="CS2592" s="10" t="str">
        <f t="shared" si="3683"/>
        <v/>
      </c>
      <c r="CT2592" s="7"/>
    </row>
    <row r="2593" spans="44:98" ht="15" customHeight="1">
      <c r="AR2593" s="15"/>
      <c r="AS2593" s="9"/>
      <c r="AT2593" s="9" t="str">
        <f t="shared" si="3670"/>
        <v/>
      </c>
      <c r="AU2593" s="9"/>
      <c r="AV2593" s="9" t="str">
        <f t="shared" si="3671"/>
        <v/>
      </c>
      <c r="AW2593" s="9"/>
      <c r="AX2593" s="9" t="str">
        <f t="shared" si="3672"/>
        <v/>
      </c>
      <c r="AY2593" s="9"/>
      <c r="AZ2593" s="62"/>
      <c r="BA2593" s="9"/>
      <c r="BB2593" s="9" t="str">
        <f t="shared" si="3662"/>
        <v/>
      </c>
      <c r="BC2593" s="10" t="str">
        <f t="shared" si="3663"/>
        <v/>
      </c>
      <c r="BD2593" s="7"/>
      <c r="BF2593" s="15"/>
      <c r="BG2593" s="9"/>
      <c r="BH2593" s="9" t="str">
        <f t="shared" si="3673"/>
        <v/>
      </c>
      <c r="BI2593" s="73"/>
      <c r="BJ2593" s="9" t="str">
        <f t="shared" si="3674"/>
        <v/>
      </c>
      <c r="BK2593" s="9"/>
      <c r="BL2593" s="9" t="str">
        <f t="shared" si="3675"/>
        <v/>
      </c>
      <c r="BM2593" s="9"/>
      <c r="BN2593" s="9"/>
      <c r="BO2593" s="9" t="str">
        <f t="shared" si="3664"/>
        <v/>
      </c>
      <c r="BP2593" s="10" t="str">
        <f t="shared" si="3665"/>
        <v/>
      </c>
      <c r="BQ2593" s="7"/>
      <c r="BS2593" s="1"/>
      <c r="BT2593" s="15"/>
      <c r="BU2593" s="9"/>
      <c r="BV2593" s="9" t="str">
        <f t="shared" si="3676"/>
        <v/>
      </c>
      <c r="BW2593" s="9"/>
      <c r="BX2593" s="9" t="str">
        <f t="shared" si="3677"/>
        <v/>
      </c>
      <c r="BY2593" s="9"/>
      <c r="BZ2593" s="9" t="str">
        <f t="shared" si="3678"/>
        <v/>
      </c>
      <c r="CA2593" s="9"/>
      <c r="CB2593" s="9"/>
      <c r="CC2593" s="9"/>
      <c r="CD2593" s="9" t="str">
        <f t="shared" si="3666"/>
        <v/>
      </c>
      <c r="CE2593" s="10" t="str">
        <f t="shared" si="3667"/>
        <v/>
      </c>
      <c r="CF2593" s="7"/>
      <c r="CH2593" s="15"/>
      <c r="CI2593" s="9"/>
      <c r="CJ2593" s="9" t="str">
        <f t="shared" si="3684"/>
        <v/>
      </c>
      <c r="CK2593" s="9"/>
      <c r="CL2593" s="9" t="str">
        <f t="shared" si="3685"/>
        <v/>
      </c>
      <c r="CM2593" s="9"/>
      <c r="CN2593" s="9" t="str">
        <f t="shared" si="3686"/>
        <v/>
      </c>
      <c r="CO2593" s="9"/>
      <c r="CP2593" s="9"/>
      <c r="CQ2593" s="9"/>
      <c r="CR2593" s="9" t="str">
        <f t="shared" si="3682"/>
        <v/>
      </c>
      <c r="CS2593" s="10" t="str">
        <f t="shared" si="3683"/>
        <v/>
      </c>
      <c r="CT2593" s="7"/>
    </row>
    <row r="2594" spans="44:98" ht="15" customHeight="1">
      <c r="AR2594" s="15"/>
      <c r="AS2594" s="9"/>
      <c r="AT2594" s="9" t="str">
        <f t="shared" si="3670"/>
        <v/>
      </c>
      <c r="AU2594" s="9"/>
      <c r="AV2594" s="9" t="str">
        <f t="shared" si="3671"/>
        <v/>
      </c>
      <c r="AW2594" s="9"/>
      <c r="AX2594" s="9" t="str">
        <f t="shared" si="3672"/>
        <v/>
      </c>
      <c r="AY2594" s="9"/>
      <c r="AZ2594" s="62"/>
      <c r="BA2594" s="9"/>
      <c r="BB2594" s="9" t="str">
        <f t="shared" si="3662"/>
        <v/>
      </c>
      <c r="BC2594" s="10" t="str">
        <f t="shared" si="3663"/>
        <v/>
      </c>
      <c r="BD2594" s="7"/>
      <c r="BF2594" s="15"/>
      <c r="BG2594" s="9"/>
      <c r="BH2594" s="9" t="str">
        <f t="shared" si="3673"/>
        <v/>
      </c>
      <c r="BI2594" s="73"/>
      <c r="BJ2594" s="9" t="str">
        <f t="shared" si="3674"/>
        <v/>
      </c>
      <c r="BK2594" s="9"/>
      <c r="BL2594" s="9" t="str">
        <f t="shared" si="3675"/>
        <v/>
      </c>
      <c r="BM2594" s="9"/>
      <c r="BN2594" s="9"/>
      <c r="BO2594" s="9" t="str">
        <f t="shared" si="3664"/>
        <v/>
      </c>
      <c r="BP2594" s="10" t="str">
        <f t="shared" si="3665"/>
        <v/>
      </c>
      <c r="BQ2594" s="7"/>
      <c r="BS2594" s="1"/>
      <c r="BT2594" s="15"/>
      <c r="BU2594" s="9"/>
      <c r="BV2594" s="9" t="str">
        <f t="shared" si="3676"/>
        <v/>
      </c>
      <c r="BW2594" s="9"/>
      <c r="BX2594" s="9" t="str">
        <f t="shared" si="3677"/>
        <v/>
      </c>
      <c r="BY2594" s="9"/>
      <c r="BZ2594" s="9" t="str">
        <f t="shared" si="3678"/>
        <v/>
      </c>
      <c r="CA2594" s="9"/>
      <c r="CB2594" s="9"/>
      <c r="CC2594" s="9"/>
      <c r="CD2594" s="9" t="str">
        <f t="shared" si="3666"/>
        <v/>
      </c>
      <c r="CE2594" s="10" t="str">
        <f t="shared" si="3667"/>
        <v/>
      </c>
      <c r="CF2594" s="7"/>
      <c r="CH2594" s="15"/>
      <c r="CI2594" s="9"/>
      <c r="CJ2594" s="9" t="str">
        <f t="shared" si="3684"/>
        <v/>
      </c>
      <c r="CK2594" s="9"/>
      <c r="CL2594" s="9" t="str">
        <f t="shared" si="3685"/>
        <v/>
      </c>
      <c r="CM2594" s="9"/>
      <c r="CN2594" s="9" t="str">
        <f t="shared" si="3686"/>
        <v/>
      </c>
      <c r="CO2594" s="9"/>
      <c r="CP2594" s="9"/>
      <c r="CQ2594" s="9"/>
      <c r="CR2594" s="9" t="str">
        <f t="shared" si="3682"/>
        <v/>
      </c>
      <c r="CS2594" s="10" t="str">
        <f t="shared" si="3683"/>
        <v/>
      </c>
      <c r="CT2594" s="7"/>
    </row>
    <row r="2595" spans="44:98" ht="15" customHeight="1">
      <c r="AR2595" s="15"/>
      <c r="AS2595" s="9"/>
      <c r="AT2595" s="9" t="str">
        <f t="shared" si="3670"/>
        <v/>
      </c>
      <c r="AU2595" s="9"/>
      <c r="AV2595" s="9" t="str">
        <f t="shared" si="3671"/>
        <v/>
      </c>
      <c r="AW2595" s="9"/>
      <c r="AX2595" s="9" t="str">
        <f t="shared" si="3672"/>
        <v/>
      </c>
      <c r="AY2595" s="9"/>
      <c r="AZ2595" s="62"/>
      <c r="BA2595" s="9"/>
      <c r="BB2595" s="9" t="str">
        <f t="shared" si="3662"/>
        <v/>
      </c>
      <c r="BC2595" s="10" t="str">
        <f t="shared" si="3663"/>
        <v/>
      </c>
      <c r="BD2595" s="7"/>
      <c r="BF2595" s="15"/>
      <c r="BG2595" s="9"/>
      <c r="BH2595" s="9" t="str">
        <f t="shared" si="3673"/>
        <v/>
      </c>
      <c r="BI2595" s="73"/>
      <c r="BJ2595" s="9" t="str">
        <f t="shared" si="3674"/>
        <v/>
      </c>
      <c r="BK2595" s="9"/>
      <c r="BL2595" s="9" t="str">
        <f t="shared" si="3675"/>
        <v/>
      </c>
      <c r="BM2595" s="9"/>
      <c r="BN2595" s="9"/>
      <c r="BO2595" s="9" t="str">
        <f t="shared" si="3664"/>
        <v/>
      </c>
      <c r="BP2595" s="10" t="str">
        <f t="shared" si="3665"/>
        <v/>
      </c>
      <c r="BQ2595" s="7"/>
      <c r="BS2595" s="1"/>
      <c r="BT2595" s="15"/>
      <c r="BU2595" s="9"/>
      <c r="BV2595" s="9" t="str">
        <f t="shared" si="3676"/>
        <v/>
      </c>
      <c r="BW2595" s="9"/>
      <c r="BX2595" s="9" t="str">
        <f t="shared" si="3677"/>
        <v/>
      </c>
      <c r="BY2595" s="9"/>
      <c r="BZ2595" s="9" t="str">
        <f t="shared" si="3678"/>
        <v/>
      </c>
      <c r="CA2595" s="9"/>
      <c r="CB2595" s="9"/>
      <c r="CC2595" s="9"/>
      <c r="CD2595" s="9" t="str">
        <f t="shared" si="3666"/>
        <v/>
      </c>
      <c r="CE2595" s="10" t="str">
        <f t="shared" si="3667"/>
        <v/>
      </c>
      <c r="CF2595" s="7"/>
      <c r="CH2595" s="15"/>
      <c r="CI2595" s="9"/>
      <c r="CJ2595" s="9" t="str">
        <f t="shared" si="3684"/>
        <v/>
      </c>
      <c r="CK2595" s="9"/>
      <c r="CL2595" s="9" t="str">
        <f t="shared" si="3685"/>
        <v/>
      </c>
      <c r="CM2595" s="9"/>
      <c r="CN2595" s="9" t="str">
        <f t="shared" si="3686"/>
        <v/>
      </c>
      <c r="CO2595" s="9"/>
      <c r="CP2595" s="9"/>
      <c r="CQ2595" s="9"/>
      <c r="CR2595" s="9" t="str">
        <f t="shared" si="3682"/>
        <v/>
      </c>
      <c r="CS2595" s="10" t="str">
        <f t="shared" si="3683"/>
        <v/>
      </c>
      <c r="CT2595" s="7"/>
    </row>
    <row r="2596" spans="44:98" ht="15" customHeight="1">
      <c r="AR2596" s="15"/>
      <c r="AS2596" s="9"/>
      <c r="AT2596" s="9" t="str">
        <f t="shared" si="3670"/>
        <v/>
      </c>
      <c r="AU2596" s="9"/>
      <c r="AV2596" s="9" t="str">
        <f t="shared" si="3671"/>
        <v/>
      </c>
      <c r="AW2596" s="9"/>
      <c r="AX2596" s="9" t="str">
        <f t="shared" si="3672"/>
        <v/>
      </c>
      <c r="AY2596" s="9"/>
      <c r="AZ2596" s="62"/>
      <c r="BA2596" s="9"/>
      <c r="BB2596" s="9" t="str">
        <f t="shared" si="3662"/>
        <v/>
      </c>
      <c r="BC2596" s="10" t="str">
        <f t="shared" si="3663"/>
        <v/>
      </c>
      <c r="BD2596" s="7"/>
      <c r="BF2596" s="15"/>
      <c r="BG2596" s="9"/>
      <c r="BH2596" s="9" t="str">
        <f t="shared" si="3673"/>
        <v/>
      </c>
      <c r="BI2596" s="73"/>
      <c r="BJ2596" s="9" t="str">
        <f t="shared" si="3674"/>
        <v/>
      </c>
      <c r="BK2596" s="9"/>
      <c r="BL2596" s="9" t="str">
        <f t="shared" si="3675"/>
        <v/>
      </c>
      <c r="BM2596" s="9"/>
      <c r="BN2596" s="9"/>
      <c r="BO2596" s="9" t="str">
        <f t="shared" si="3664"/>
        <v/>
      </c>
      <c r="BP2596" s="10" t="str">
        <f t="shared" si="3665"/>
        <v/>
      </c>
      <c r="BQ2596" s="7"/>
      <c r="BS2596" s="1"/>
      <c r="BT2596" s="15"/>
      <c r="BU2596" s="9"/>
      <c r="BV2596" s="9" t="str">
        <f t="shared" si="3676"/>
        <v/>
      </c>
      <c r="BW2596" s="9"/>
      <c r="BX2596" s="9" t="str">
        <f t="shared" si="3677"/>
        <v/>
      </c>
      <c r="BY2596" s="9"/>
      <c r="BZ2596" s="9" t="str">
        <f t="shared" si="3678"/>
        <v/>
      </c>
      <c r="CA2596" s="9"/>
      <c r="CB2596" s="9"/>
      <c r="CC2596" s="9"/>
      <c r="CD2596" s="9" t="str">
        <f t="shared" si="3666"/>
        <v/>
      </c>
      <c r="CE2596" s="10" t="str">
        <f t="shared" si="3667"/>
        <v/>
      </c>
      <c r="CF2596" s="7"/>
      <c r="CH2596" s="15"/>
      <c r="CI2596" s="9"/>
      <c r="CJ2596" s="9" t="str">
        <f t="shared" si="3684"/>
        <v/>
      </c>
      <c r="CK2596" s="9"/>
      <c r="CL2596" s="9" t="str">
        <f t="shared" si="3685"/>
        <v/>
      </c>
      <c r="CM2596" s="9"/>
      <c r="CN2596" s="9" t="str">
        <f t="shared" si="3686"/>
        <v/>
      </c>
      <c r="CO2596" s="9"/>
      <c r="CP2596" s="9"/>
      <c r="CQ2596" s="9"/>
      <c r="CR2596" s="9" t="str">
        <f t="shared" si="3682"/>
        <v/>
      </c>
      <c r="CS2596" s="10" t="str">
        <f t="shared" si="3683"/>
        <v/>
      </c>
      <c r="CT2596" s="7"/>
    </row>
    <row r="2597" spans="44:98" ht="15" customHeight="1">
      <c r="AR2597" s="15"/>
      <c r="AS2597" s="9"/>
      <c r="AT2597" s="9" t="str">
        <f t="shared" si="3670"/>
        <v/>
      </c>
      <c r="AU2597" s="9"/>
      <c r="AV2597" s="9" t="str">
        <f t="shared" si="3671"/>
        <v/>
      </c>
      <c r="AW2597" s="9"/>
      <c r="AX2597" s="9" t="str">
        <f t="shared" si="3672"/>
        <v/>
      </c>
      <c r="AY2597" s="9"/>
      <c r="AZ2597" s="62"/>
      <c r="BA2597" s="9"/>
      <c r="BB2597" s="9" t="str">
        <f t="shared" si="3662"/>
        <v/>
      </c>
      <c r="BC2597" s="10" t="str">
        <f t="shared" si="3663"/>
        <v/>
      </c>
      <c r="BD2597" s="7"/>
      <c r="BF2597" s="15"/>
      <c r="BG2597" s="9"/>
      <c r="BH2597" s="9" t="str">
        <f t="shared" si="3673"/>
        <v/>
      </c>
      <c r="BI2597" s="73"/>
      <c r="BJ2597" s="9" t="str">
        <f t="shared" si="3674"/>
        <v/>
      </c>
      <c r="BK2597" s="9"/>
      <c r="BL2597" s="9" t="str">
        <f t="shared" si="3675"/>
        <v/>
      </c>
      <c r="BM2597" s="9"/>
      <c r="BN2597" s="9"/>
      <c r="BO2597" s="9" t="str">
        <f t="shared" si="3664"/>
        <v/>
      </c>
      <c r="BP2597" s="10" t="str">
        <f t="shared" si="3665"/>
        <v/>
      </c>
      <c r="BQ2597" s="7"/>
      <c r="BS2597" s="1"/>
      <c r="BT2597" s="15"/>
      <c r="BU2597" s="9"/>
      <c r="BV2597" s="9" t="str">
        <f t="shared" si="3676"/>
        <v/>
      </c>
      <c r="BW2597" s="9"/>
      <c r="BX2597" s="9" t="str">
        <f t="shared" si="3677"/>
        <v/>
      </c>
      <c r="BY2597" s="9"/>
      <c r="BZ2597" s="9" t="str">
        <f t="shared" si="3678"/>
        <v/>
      </c>
      <c r="CA2597" s="9"/>
      <c r="CB2597" s="9"/>
      <c r="CC2597" s="9"/>
      <c r="CD2597" s="9" t="str">
        <f t="shared" si="3666"/>
        <v/>
      </c>
      <c r="CE2597" s="10" t="str">
        <f t="shared" si="3667"/>
        <v/>
      </c>
      <c r="CF2597" s="7"/>
      <c r="CH2597" s="15"/>
      <c r="CI2597" s="9"/>
      <c r="CJ2597" s="9" t="str">
        <f t="shared" si="3684"/>
        <v/>
      </c>
      <c r="CK2597" s="9"/>
      <c r="CL2597" s="9" t="str">
        <f t="shared" si="3685"/>
        <v/>
      </c>
      <c r="CM2597" s="9"/>
      <c r="CN2597" s="9" t="str">
        <f t="shared" si="3686"/>
        <v/>
      </c>
      <c r="CO2597" s="9"/>
      <c r="CP2597" s="9"/>
      <c r="CQ2597" s="9"/>
      <c r="CR2597" s="9" t="str">
        <f t="shared" ref="CR2597:CR2609" si="3687">IF(CQ2597="","",CN2597*CQ2597)</f>
        <v/>
      </c>
      <c r="CS2597" s="10" t="str">
        <f t="shared" ref="CS2597:CS2609" si="3688">IF(CR2597="","",CR2597/(CJ2597*100))</f>
        <v/>
      </c>
      <c r="CT2597" s="7"/>
    </row>
    <row r="2598" spans="44:98" ht="15" customHeight="1">
      <c r="AR2598" s="15"/>
      <c r="AS2598" s="9"/>
      <c r="AT2598" s="9" t="str">
        <f t="shared" si="3670"/>
        <v/>
      </c>
      <c r="AU2598" s="9"/>
      <c r="AV2598" s="9" t="str">
        <f t="shared" si="3671"/>
        <v/>
      </c>
      <c r="AW2598" s="9"/>
      <c r="AX2598" s="9" t="str">
        <f t="shared" si="3672"/>
        <v/>
      </c>
      <c r="AY2598" s="9"/>
      <c r="AZ2598" s="62"/>
      <c r="BA2598" s="9"/>
      <c r="BB2598" s="9" t="str">
        <f t="shared" si="3662"/>
        <v/>
      </c>
      <c r="BC2598" s="10" t="str">
        <f t="shared" si="3663"/>
        <v/>
      </c>
      <c r="BD2598" s="7"/>
      <c r="BF2598" s="15"/>
      <c r="BG2598" s="9"/>
      <c r="BH2598" s="9" t="str">
        <f t="shared" si="3673"/>
        <v/>
      </c>
      <c r="BI2598" s="73"/>
      <c r="BJ2598" s="9" t="str">
        <f t="shared" si="3674"/>
        <v/>
      </c>
      <c r="BK2598" s="9"/>
      <c r="BL2598" s="9" t="str">
        <f t="shared" si="3675"/>
        <v/>
      </c>
      <c r="BM2598" s="9"/>
      <c r="BN2598" s="9"/>
      <c r="BO2598" s="9" t="str">
        <f t="shared" si="3664"/>
        <v/>
      </c>
      <c r="BP2598" s="10" t="str">
        <f t="shared" si="3665"/>
        <v/>
      </c>
      <c r="BQ2598" s="7"/>
      <c r="BS2598" s="1"/>
      <c r="BT2598" s="15"/>
      <c r="BU2598" s="9"/>
      <c r="BV2598" s="9" t="str">
        <f t="shared" si="3676"/>
        <v/>
      </c>
      <c r="BW2598" s="9"/>
      <c r="BX2598" s="9" t="str">
        <f t="shared" si="3677"/>
        <v/>
      </c>
      <c r="BY2598" s="9"/>
      <c r="BZ2598" s="9" t="str">
        <f t="shared" si="3678"/>
        <v/>
      </c>
      <c r="CA2598" s="9"/>
      <c r="CB2598" s="9"/>
      <c r="CC2598" s="9"/>
      <c r="CD2598" s="9" t="str">
        <f t="shared" si="3666"/>
        <v/>
      </c>
      <c r="CE2598" s="10" t="str">
        <f t="shared" si="3667"/>
        <v/>
      </c>
      <c r="CF2598" s="7"/>
      <c r="CH2598" s="15"/>
      <c r="CI2598" s="9"/>
      <c r="CJ2598" s="9" t="str">
        <f t="shared" ref="CJ2598:CJ2608" si="3689">IF(CI2598="","",CI2598-CI2597)</f>
        <v/>
      </c>
      <c r="CK2598" s="9"/>
      <c r="CL2598" s="9" t="str">
        <f t="shared" ref="CL2598:CL2609" si="3690">IF(CK2598="","",CK2598-CK2597)</f>
        <v/>
      </c>
      <c r="CM2598" s="9"/>
      <c r="CN2598" s="9" t="str">
        <f t="shared" ref="CN2598:CN2609" si="3691">IF(CM2598="","",CM2597+CO2597-CM2598)</f>
        <v/>
      </c>
      <c r="CO2598" s="9"/>
      <c r="CP2598" s="9"/>
      <c r="CQ2598" s="9"/>
      <c r="CR2598" s="9" t="str">
        <f t="shared" si="3687"/>
        <v/>
      </c>
      <c r="CS2598" s="10" t="str">
        <f t="shared" si="3688"/>
        <v/>
      </c>
      <c r="CT2598" s="7"/>
    </row>
    <row r="2599" spans="44:98" ht="15" customHeight="1">
      <c r="AR2599" s="15"/>
      <c r="AS2599" s="9"/>
      <c r="AT2599" s="9" t="str">
        <f t="shared" si="3670"/>
        <v/>
      </c>
      <c r="AU2599" s="9"/>
      <c r="AV2599" s="9" t="str">
        <f t="shared" si="3671"/>
        <v/>
      </c>
      <c r="AW2599" s="9"/>
      <c r="AX2599" s="9" t="str">
        <f t="shared" si="3672"/>
        <v/>
      </c>
      <c r="AY2599" s="9"/>
      <c r="AZ2599" s="62"/>
      <c r="BA2599" s="9"/>
      <c r="BB2599" s="9" t="str">
        <f t="shared" si="3662"/>
        <v/>
      </c>
      <c r="BC2599" s="10" t="str">
        <f t="shared" si="3663"/>
        <v/>
      </c>
      <c r="BD2599" s="7"/>
      <c r="BF2599" s="15"/>
      <c r="BG2599" s="9"/>
      <c r="BH2599" s="9" t="str">
        <f t="shared" si="3673"/>
        <v/>
      </c>
      <c r="BI2599" s="73"/>
      <c r="BJ2599" s="9" t="str">
        <f t="shared" si="3674"/>
        <v/>
      </c>
      <c r="BK2599" s="9"/>
      <c r="BL2599" s="9" t="str">
        <f t="shared" si="3675"/>
        <v/>
      </c>
      <c r="BM2599" s="9"/>
      <c r="BN2599" s="9"/>
      <c r="BO2599" s="9" t="str">
        <f t="shared" si="3664"/>
        <v/>
      </c>
      <c r="BP2599" s="10" t="str">
        <f t="shared" si="3665"/>
        <v/>
      </c>
      <c r="BQ2599" s="7"/>
      <c r="BS2599" s="1"/>
      <c r="BT2599" s="15"/>
      <c r="BU2599" s="9"/>
      <c r="BV2599" s="9" t="str">
        <f t="shared" si="3676"/>
        <v/>
      </c>
      <c r="BW2599" s="9"/>
      <c r="BX2599" s="9" t="str">
        <f t="shared" si="3677"/>
        <v/>
      </c>
      <c r="BY2599" s="9"/>
      <c r="BZ2599" s="9" t="str">
        <f t="shared" si="3678"/>
        <v/>
      </c>
      <c r="CA2599" s="9"/>
      <c r="CB2599" s="9"/>
      <c r="CC2599" s="9"/>
      <c r="CD2599" s="9" t="str">
        <f t="shared" si="3666"/>
        <v/>
      </c>
      <c r="CE2599" s="10" t="str">
        <f t="shared" si="3667"/>
        <v/>
      </c>
      <c r="CF2599" s="7"/>
      <c r="CH2599" s="15"/>
      <c r="CI2599" s="9"/>
      <c r="CJ2599" s="9" t="str">
        <f t="shared" si="3689"/>
        <v/>
      </c>
      <c r="CK2599" s="9"/>
      <c r="CL2599" s="9" t="str">
        <f t="shared" si="3690"/>
        <v/>
      </c>
      <c r="CM2599" s="9"/>
      <c r="CN2599" s="9" t="str">
        <f t="shared" si="3691"/>
        <v/>
      </c>
      <c r="CO2599" s="9"/>
      <c r="CP2599" s="9"/>
      <c r="CQ2599" s="9"/>
      <c r="CR2599" s="9" t="str">
        <f t="shared" si="3687"/>
        <v/>
      </c>
      <c r="CS2599" s="10" t="str">
        <f t="shared" si="3688"/>
        <v/>
      </c>
      <c r="CT2599" s="7"/>
    </row>
    <row r="2600" spans="44:98" ht="15" customHeight="1">
      <c r="AR2600" s="15"/>
      <c r="AS2600" s="9"/>
      <c r="AT2600" s="9" t="str">
        <f t="shared" si="3670"/>
        <v/>
      </c>
      <c r="AU2600" s="9"/>
      <c r="AV2600" s="9" t="str">
        <f t="shared" si="3671"/>
        <v/>
      </c>
      <c r="AW2600" s="9"/>
      <c r="AX2600" s="9" t="str">
        <f t="shared" si="3672"/>
        <v/>
      </c>
      <c r="AY2600" s="9"/>
      <c r="AZ2600" s="62"/>
      <c r="BA2600" s="9"/>
      <c r="BB2600" s="9" t="str">
        <f t="shared" si="3662"/>
        <v/>
      </c>
      <c r="BC2600" s="10" t="str">
        <f t="shared" si="3663"/>
        <v/>
      </c>
      <c r="BD2600" s="7"/>
      <c r="BF2600" s="15"/>
      <c r="BG2600" s="9"/>
      <c r="BH2600" s="9" t="str">
        <f t="shared" si="3673"/>
        <v/>
      </c>
      <c r="BI2600" s="73"/>
      <c r="BJ2600" s="9" t="str">
        <f t="shared" si="3674"/>
        <v/>
      </c>
      <c r="BK2600" s="9"/>
      <c r="BL2600" s="9" t="str">
        <f t="shared" si="3675"/>
        <v/>
      </c>
      <c r="BM2600" s="9"/>
      <c r="BN2600" s="9"/>
      <c r="BO2600" s="9" t="str">
        <f t="shared" si="3664"/>
        <v/>
      </c>
      <c r="BP2600" s="10" t="str">
        <f t="shared" si="3665"/>
        <v/>
      </c>
      <c r="BQ2600" s="7"/>
      <c r="BS2600" s="1"/>
      <c r="BT2600" s="15"/>
      <c r="BU2600" s="9"/>
      <c r="BV2600" s="9" t="str">
        <f t="shared" si="3676"/>
        <v/>
      </c>
      <c r="BW2600" s="9"/>
      <c r="BX2600" s="9" t="str">
        <f t="shared" si="3677"/>
        <v/>
      </c>
      <c r="BY2600" s="9"/>
      <c r="BZ2600" s="9" t="str">
        <f t="shared" si="3678"/>
        <v/>
      </c>
      <c r="CA2600" s="9"/>
      <c r="CB2600" s="9"/>
      <c r="CC2600" s="9"/>
      <c r="CD2600" s="9" t="str">
        <f t="shared" si="3666"/>
        <v/>
      </c>
      <c r="CE2600" s="10" t="str">
        <f t="shared" si="3667"/>
        <v/>
      </c>
      <c r="CF2600" s="7"/>
      <c r="CH2600" s="15"/>
      <c r="CI2600" s="9"/>
      <c r="CJ2600" s="9" t="str">
        <f t="shared" si="3689"/>
        <v/>
      </c>
      <c r="CK2600" s="9"/>
      <c r="CL2600" s="9" t="str">
        <f t="shared" si="3690"/>
        <v/>
      </c>
      <c r="CM2600" s="9"/>
      <c r="CN2600" s="9" t="str">
        <f t="shared" si="3691"/>
        <v/>
      </c>
      <c r="CO2600" s="9"/>
      <c r="CP2600" s="9"/>
      <c r="CQ2600" s="9"/>
      <c r="CR2600" s="9" t="str">
        <f t="shared" si="3687"/>
        <v/>
      </c>
      <c r="CS2600" s="10" t="str">
        <f t="shared" si="3688"/>
        <v/>
      </c>
      <c r="CT2600" s="7"/>
    </row>
    <row r="2601" spans="44:98" ht="15" customHeight="1">
      <c r="AR2601" s="15"/>
      <c r="AS2601" s="9"/>
      <c r="AT2601" s="9" t="str">
        <f t="shared" si="3670"/>
        <v/>
      </c>
      <c r="AU2601" s="9"/>
      <c r="AV2601" s="9" t="str">
        <f t="shared" si="3671"/>
        <v/>
      </c>
      <c r="AW2601" s="9"/>
      <c r="AX2601" s="9" t="str">
        <f t="shared" si="3672"/>
        <v/>
      </c>
      <c r="AY2601" s="9"/>
      <c r="AZ2601" s="62"/>
      <c r="BA2601" s="9"/>
      <c r="BB2601" s="9" t="str">
        <f t="shared" si="3662"/>
        <v/>
      </c>
      <c r="BC2601" s="10" t="str">
        <f t="shared" si="3663"/>
        <v/>
      </c>
      <c r="BD2601" s="7"/>
      <c r="BF2601" s="15"/>
      <c r="BG2601" s="9"/>
      <c r="BH2601" s="9" t="str">
        <f t="shared" si="3673"/>
        <v/>
      </c>
      <c r="BI2601" s="73"/>
      <c r="BJ2601" s="9" t="str">
        <f t="shared" si="3674"/>
        <v/>
      </c>
      <c r="BK2601" s="9"/>
      <c r="BL2601" s="9" t="str">
        <f t="shared" si="3675"/>
        <v/>
      </c>
      <c r="BM2601" s="9"/>
      <c r="BN2601" s="9"/>
      <c r="BO2601" s="9" t="str">
        <f t="shared" si="3664"/>
        <v/>
      </c>
      <c r="BP2601" s="10" t="str">
        <f t="shared" si="3665"/>
        <v/>
      </c>
      <c r="BQ2601" s="7"/>
      <c r="BS2601" s="1"/>
      <c r="BT2601" s="15"/>
      <c r="BU2601" s="9"/>
      <c r="BV2601" s="9" t="str">
        <f t="shared" si="3676"/>
        <v/>
      </c>
      <c r="BW2601" s="9"/>
      <c r="BX2601" s="9" t="str">
        <f t="shared" si="3677"/>
        <v/>
      </c>
      <c r="BY2601" s="9"/>
      <c r="BZ2601" s="9" t="str">
        <f t="shared" si="3678"/>
        <v/>
      </c>
      <c r="CA2601" s="9"/>
      <c r="CB2601" s="9"/>
      <c r="CC2601" s="9"/>
      <c r="CD2601" s="9" t="str">
        <f t="shared" si="3666"/>
        <v/>
      </c>
      <c r="CE2601" s="10" t="str">
        <f t="shared" si="3667"/>
        <v/>
      </c>
      <c r="CF2601" s="7"/>
      <c r="CH2601" s="15"/>
      <c r="CI2601" s="9"/>
      <c r="CJ2601" s="9" t="str">
        <f t="shared" si="3689"/>
        <v/>
      </c>
      <c r="CK2601" s="9"/>
      <c r="CL2601" s="9" t="str">
        <f t="shared" si="3690"/>
        <v/>
      </c>
      <c r="CM2601" s="9"/>
      <c r="CN2601" s="9" t="str">
        <f t="shared" si="3691"/>
        <v/>
      </c>
      <c r="CO2601" s="9"/>
      <c r="CP2601" s="9"/>
      <c r="CQ2601" s="9"/>
      <c r="CR2601" s="9" t="str">
        <f t="shared" si="3687"/>
        <v/>
      </c>
      <c r="CS2601" s="10" t="str">
        <f t="shared" si="3688"/>
        <v/>
      </c>
      <c r="CT2601" s="7"/>
    </row>
    <row r="2602" spans="44:98" ht="15" customHeight="1">
      <c r="AR2602" s="15"/>
      <c r="AS2602" s="9"/>
      <c r="AT2602" s="9" t="str">
        <f t="shared" si="3670"/>
        <v/>
      </c>
      <c r="AU2602" s="9"/>
      <c r="AV2602" s="9" t="str">
        <f t="shared" si="3671"/>
        <v/>
      </c>
      <c r="AW2602" s="9"/>
      <c r="AX2602" s="9" t="str">
        <f t="shared" si="3672"/>
        <v/>
      </c>
      <c r="AY2602" s="9"/>
      <c r="AZ2602" s="62"/>
      <c r="BA2602" s="9"/>
      <c r="BB2602" s="9" t="str">
        <f t="shared" si="3662"/>
        <v/>
      </c>
      <c r="BC2602" s="10" t="str">
        <f t="shared" si="3663"/>
        <v/>
      </c>
      <c r="BD2602" s="7"/>
      <c r="BF2602" s="15"/>
      <c r="BG2602" s="9"/>
      <c r="BH2602" s="9" t="str">
        <f t="shared" si="3673"/>
        <v/>
      </c>
      <c r="BI2602" s="73"/>
      <c r="BJ2602" s="9" t="str">
        <f t="shared" si="3674"/>
        <v/>
      </c>
      <c r="BK2602" s="9"/>
      <c r="BL2602" s="9" t="str">
        <f t="shared" si="3675"/>
        <v/>
      </c>
      <c r="BM2602" s="9"/>
      <c r="BN2602" s="9"/>
      <c r="BO2602" s="9" t="str">
        <f t="shared" si="3664"/>
        <v/>
      </c>
      <c r="BP2602" s="10" t="str">
        <f t="shared" si="3665"/>
        <v/>
      </c>
      <c r="BQ2602" s="7"/>
      <c r="BS2602" s="1"/>
      <c r="BT2602" s="15"/>
      <c r="BU2602" s="9"/>
      <c r="BV2602" s="9" t="str">
        <f t="shared" si="3676"/>
        <v/>
      </c>
      <c r="BW2602" s="9"/>
      <c r="BX2602" s="9" t="str">
        <f t="shared" si="3677"/>
        <v/>
      </c>
      <c r="BY2602" s="9"/>
      <c r="BZ2602" s="9" t="str">
        <f t="shared" si="3678"/>
        <v/>
      </c>
      <c r="CA2602" s="9"/>
      <c r="CB2602" s="9"/>
      <c r="CC2602" s="9"/>
      <c r="CD2602" s="9" t="str">
        <f t="shared" si="3666"/>
        <v/>
      </c>
      <c r="CE2602" s="10" t="str">
        <f t="shared" si="3667"/>
        <v/>
      </c>
      <c r="CF2602" s="7"/>
      <c r="CH2602" s="15"/>
      <c r="CI2602" s="9"/>
      <c r="CJ2602" s="9" t="str">
        <f t="shared" si="3689"/>
        <v/>
      </c>
      <c r="CK2602" s="9"/>
      <c r="CL2602" s="9" t="str">
        <f t="shared" si="3690"/>
        <v/>
      </c>
      <c r="CM2602" s="9"/>
      <c r="CN2602" s="9" t="str">
        <f t="shared" si="3691"/>
        <v/>
      </c>
      <c r="CO2602" s="9"/>
      <c r="CP2602" s="9"/>
      <c r="CQ2602" s="9"/>
      <c r="CR2602" s="9" t="str">
        <f t="shared" si="3687"/>
        <v/>
      </c>
      <c r="CS2602" s="10" t="str">
        <f t="shared" si="3688"/>
        <v/>
      </c>
      <c r="CT2602" s="7"/>
    </row>
    <row r="2603" spans="44:98" ht="15" customHeight="1">
      <c r="AR2603" s="15"/>
      <c r="AS2603" s="9"/>
      <c r="AT2603" s="9" t="str">
        <f t="shared" si="3670"/>
        <v/>
      </c>
      <c r="AU2603" s="9"/>
      <c r="AV2603" s="9" t="str">
        <f t="shared" si="3671"/>
        <v/>
      </c>
      <c r="AW2603" s="9"/>
      <c r="AX2603" s="9" t="str">
        <f t="shared" si="3672"/>
        <v/>
      </c>
      <c r="AY2603" s="9"/>
      <c r="AZ2603" s="62"/>
      <c r="BA2603" s="9"/>
      <c r="BB2603" s="9" t="str">
        <f t="shared" si="3662"/>
        <v/>
      </c>
      <c r="BC2603" s="10" t="str">
        <f t="shared" si="3663"/>
        <v/>
      </c>
      <c r="BD2603" s="7"/>
      <c r="BF2603" s="15"/>
      <c r="BG2603" s="9"/>
      <c r="BH2603" s="9" t="str">
        <f t="shared" si="3673"/>
        <v/>
      </c>
      <c r="BI2603" s="73"/>
      <c r="BJ2603" s="9" t="str">
        <f t="shared" si="3674"/>
        <v/>
      </c>
      <c r="BK2603" s="9"/>
      <c r="BL2603" s="9" t="str">
        <f t="shared" si="3675"/>
        <v/>
      </c>
      <c r="BM2603" s="9"/>
      <c r="BN2603" s="9"/>
      <c r="BO2603" s="9" t="str">
        <f t="shared" si="3664"/>
        <v/>
      </c>
      <c r="BP2603" s="10" t="str">
        <f t="shared" si="3665"/>
        <v/>
      </c>
      <c r="BQ2603" s="7"/>
      <c r="BS2603" s="1"/>
      <c r="BT2603" s="15"/>
      <c r="BU2603" s="9"/>
      <c r="BV2603" s="9" t="str">
        <f t="shared" si="3676"/>
        <v/>
      </c>
      <c r="BW2603" s="9"/>
      <c r="BX2603" s="9" t="str">
        <f t="shared" si="3677"/>
        <v/>
      </c>
      <c r="BY2603" s="9"/>
      <c r="BZ2603" s="9" t="str">
        <f t="shared" si="3678"/>
        <v/>
      </c>
      <c r="CA2603" s="9"/>
      <c r="CB2603" s="9"/>
      <c r="CC2603" s="9"/>
      <c r="CD2603" s="9" t="str">
        <f t="shared" si="3666"/>
        <v/>
      </c>
      <c r="CE2603" s="10" t="str">
        <f t="shared" si="3667"/>
        <v/>
      </c>
      <c r="CF2603" s="7"/>
      <c r="CH2603" s="15"/>
      <c r="CI2603" s="9"/>
      <c r="CJ2603" s="9" t="str">
        <f t="shared" si="3689"/>
        <v/>
      </c>
      <c r="CK2603" s="9"/>
      <c r="CL2603" s="9" t="str">
        <f t="shared" si="3690"/>
        <v/>
      </c>
      <c r="CM2603" s="9"/>
      <c r="CN2603" s="9" t="str">
        <f t="shared" si="3691"/>
        <v/>
      </c>
      <c r="CO2603" s="9"/>
      <c r="CP2603" s="9"/>
      <c r="CQ2603" s="9"/>
      <c r="CR2603" s="9" t="str">
        <f t="shared" si="3687"/>
        <v/>
      </c>
      <c r="CS2603" s="10" t="str">
        <f t="shared" si="3688"/>
        <v/>
      </c>
      <c r="CT2603" s="7"/>
    </row>
    <row r="2604" spans="44:98" ht="15" customHeight="1">
      <c r="AR2604" s="15"/>
      <c r="AS2604" s="9"/>
      <c r="AT2604" s="9" t="str">
        <f t="shared" si="3670"/>
        <v/>
      </c>
      <c r="AU2604" s="9"/>
      <c r="AV2604" s="9" t="str">
        <f t="shared" si="3671"/>
        <v/>
      </c>
      <c r="AW2604" s="9"/>
      <c r="AX2604" s="9" t="str">
        <f t="shared" si="3672"/>
        <v/>
      </c>
      <c r="AY2604" s="9"/>
      <c r="AZ2604" s="62"/>
      <c r="BA2604" s="9"/>
      <c r="BB2604" s="9" t="str">
        <f t="shared" si="3662"/>
        <v/>
      </c>
      <c r="BC2604" s="10" t="str">
        <f t="shared" si="3663"/>
        <v/>
      </c>
      <c r="BD2604" s="7"/>
      <c r="BF2604" s="15"/>
      <c r="BG2604" s="9"/>
      <c r="BH2604" s="9" t="str">
        <f t="shared" si="3673"/>
        <v/>
      </c>
      <c r="BI2604" s="73"/>
      <c r="BJ2604" s="9" t="str">
        <f t="shared" si="3674"/>
        <v/>
      </c>
      <c r="BK2604" s="9"/>
      <c r="BL2604" s="9" t="str">
        <f t="shared" si="3675"/>
        <v/>
      </c>
      <c r="BM2604" s="9"/>
      <c r="BN2604" s="9"/>
      <c r="BO2604" s="9" t="str">
        <f t="shared" si="3664"/>
        <v/>
      </c>
      <c r="BP2604" s="10" t="str">
        <f t="shared" si="3665"/>
        <v/>
      </c>
      <c r="BQ2604" s="7"/>
      <c r="BS2604" s="1"/>
      <c r="BT2604" s="15"/>
      <c r="BU2604" s="9"/>
      <c r="BV2604" s="9" t="str">
        <f t="shared" si="3676"/>
        <v/>
      </c>
      <c r="BW2604" s="9"/>
      <c r="BX2604" s="9" t="str">
        <f t="shared" si="3677"/>
        <v/>
      </c>
      <c r="BY2604" s="9"/>
      <c r="BZ2604" s="9" t="str">
        <f t="shared" si="3678"/>
        <v/>
      </c>
      <c r="CA2604" s="9"/>
      <c r="CB2604" s="9"/>
      <c r="CC2604" s="9"/>
      <c r="CD2604" s="9" t="str">
        <f t="shared" si="3666"/>
        <v/>
      </c>
      <c r="CE2604" s="10" t="str">
        <f t="shared" si="3667"/>
        <v/>
      </c>
      <c r="CF2604" s="7"/>
      <c r="CH2604" s="15"/>
      <c r="CI2604" s="9"/>
      <c r="CJ2604" s="9" t="str">
        <f t="shared" si="3689"/>
        <v/>
      </c>
      <c r="CK2604" s="9"/>
      <c r="CL2604" s="9" t="str">
        <f t="shared" si="3690"/>
        <v/>
      </c>
      <c r="CM2604" s="9"/>
      <c r="CN2604" s="9" t="str">
        <f t="shared" si="3691"/>
        <v/>
      </c>
      <c r="CO2604" s="9"/>
      <c r="CP2604" s="9"/>
      <c r="CQ2604" s="9"/>
      <c r="CR2604" s="9" t="str">
        <f t="shared" si="3687"/>
        <v/>
      </c>
      <c r="CS2604" s="10" t="str">
        <f t="shared" si="3688"/>
        <v/>
      </c>
      <c r="CT2604" s="7"/>
    </row>
    <row r="2605" spans="44:98" ht="15" customHeight="1">
      <c r="AR2605" s="15"/>
      <c r="AS2605" s="9"/>
      <c r="AT2605" s="9" t="str">
        <f t="shared" si="3670"/>
        <v/>
      </c>
      <c r="AU2605" s="9"/>
      <c r="AV2605" s="9" t="str">
        <f t="shared" si="3671"/>
        <v/>
      </c>
      <c r="AW2605" s="9"/>
      <c r="AX2605" s="9" t="str">
        <f t="shared" si="3672"/>
        <v/>
      </c>
      <c r="AY2605" s="9"/>
      <c r="AZ2605" s="62"/>
      <c r="BA2605" s="9"/>
      <c r="BB2605" s="9" t="str">
        <f t="shared" si="3662"/>
        <v/>
      </c>
      <c r="BC2605" s="10" t="str">
        <f t="shared" si="3663"/>
        <v/>
      </c>
      <c r="BD2605" s="7"/>
      <c r="BF2605" s="15"/>
      <c r="BG2605" s="9"/>
      <c r="BH2605" s="9" t="str">
        <f t="shared" si="3673"/>
        <v/>
      </c>
      <c r="BI2605" s="73"/>
      <c r="BJ2605" s="9" t="str">
        <f t="shared" si="3674"/>
        <v/>
      </c>
      <c r="BK2605" s="9"/>
      <c r="BL2605" s="9" t="str">
        <f t="shared" si="3675"/>
        <v/>
      </c>
      <c r="BM2605" s="9"/>
      <c r="BN2605" s="9"/>
      <c r="BO2605" s="9" t="str">
        <f t="shared" si="3664"/>
        <v/>
      </c>
      <c r="BP2605" s="10" t="str">
        <f t="shared" si="3665"/>
        <v/>
      </c>
      <c r="BQ2605" s="7"/>
      <c r="BS2605" s="1"/>
      <c r="BT2605" s="15"/>
      <c r="BU2605" s="9"/>
      <c r="BV2605" s="9" t="str">
        <f t="shared" si="3676"/>
        <v/>
      </c>
      <c r="BW2605" s="9"/>
      <c r="BX2605" s="9" t="str">
        <f t="shared" si="3677"/>
        <v/>
      </c>
      <c r="BY2605" s="9"/>
      <c r="BZ2605" s="9" t="str">
        <f t="shared" si="3678"/>
        <v/>
      </c>
      <c r="CA2605" s="9"/>
      <c r="CB2605" s="9"/>
      <c r="CC2605" s="9"/>
      <c r="CD2605" s="9" t="str">
        <f t="shared" si="3666"/>
        <v/>
      </c>
      <c r="CE2605" s="10" t="str">
        <f t="shared" si="3667"/>
        <v/>
      </c>
      <c r="CF2605" s="7"/>
      <c r="CH2605" s="15"/>
      <c r="CI2605" s="9"/>
      <c r="CJ2605" s="9" t="str">
        <f t="shared" si="3689"/>
        <v/>
      </c>
      <c r="CK2605" s="9"/>
      <c r="CL2605" s="9" t="str">
        <f t="shared" si="3690"/>
        <v/>
      </c>
      <c r="CM2605" s="9"/>
      <c r="CN2605" s="9" t="str">
        <f t="shared" si="3691"/>
        <v/>
      </c>
      <c r="CO2605" s="9"/>
      <c r="CP2605" s="9"/>
      <c r="CQ2605" s="9"/>
      <c r="CR2605" s="9" t="str">
        <f t="shared" si="3687"/>
        <v/>
      </c>
      <c r="CS2605" s="10" t="str">
        <f t="shared" si="3688"/>
        <v/>
      </c>
      <c r="CT2605" s="7"/>
    </row>
    <row r="2606" spans="44:98" ht="15" customHeight="1">
      <c r="AR2606" s="15"/>
      <c r="AS2606" s="9"/>
      <c r="AT2606" s="9" t="str">
        <f t="shared" si="3670"/>
        <v/>
      </c>
      <c r="AU2606" s="9"/>
      <c r="AV2606" s="9" t="str">
        <f t="shared" si="3671"/>
        <v/>
      </c>
      <c r="AW2606" s="9"/>
      <c r="AX2606" s="9" t="str">
        <f t="shared" si="3672"/>
        <v/>
      </c>
      <c r="AY2606" s="9"/>
      <c r="AZ2606" s="62"/>
      <c r="BA2606" s="9"/>
      <c r="BB2606" s="9" t="str">
        <f t="shared" si="3662"/>
        <v/>
      </c>
      <c r="BC2606" s="10" t="str">
        <f t="shared" si="3663"/>
        <v/>
      </c>
      <c r="BD2606" s="7"/>
      <c r="BF2606" s="15"/>
      <c r="BG2606" s="9"/>
      <c r="BH2606" s="9" t="str">
        <f t="shared" si="3673"/>
        <v/>
      </c>
      <c r="BI2606" s="73"/>
      <c r="BJ2606" s="9" t="str">
        <f t="shared" si="3674"/>
        <v/>
      </c>
      <c r="BK2606" s="9"/>
      <c r="BL2606" s="9" t="str">
        <f t="shared" si="3675"/>
        <v/>
      </c>
      <c r="BM2606" s="9"/>
      <c r="BN2606" s="9"/>
      <c r="BO2606" s="9" t="str">
        <f t="shared" si="3664"/>
        <v/>
      </c>
      <c r="BP2606" s="10" t="str">
        <f t="shared" si="3665"/>
        <v/>
      </c>
      <c r="BQ2606" s="7"/>
      <c r="BS2606" s="1"/>
      <c r="BT2606" s="15"/>
      <c r="BU2606" s="9"/>
      <c r="BV2606" s="9" t="str">
        <f t="shared" si="3676"/>
        <v/>
      </c>
      <c r="BW2606" s="9"/>
      <c r="BX2606" s="9" t="str">
        <f t="shared" si="3677"/>
        <v/>
      </c>
      <c r="BY2606" s="9"/>
      <c r="BZ2606" s="9" t="str">
        <f t="shared" si="3678"/>
        <v/>
      </c>
      <c r="CA2606" s="9"/>
      <c r="CB2606" s="9"/>
      <c r="CC2606" s="9"/>
      <c r="CD2606" s="9" t="str">
        <f t="shared" si="3666"/>
        <v/>
      </c>
      <c r="CE2606" s="10" t="str">
        <f t="shared" si="3667"/>
        <v/>
      </c>
      <c r="CF2606" s="7"/>
      <c r="CH2606" s="15"/>
      <c r="CI2606" s="9"/>
      <c r="CJ2606" s="9" t="str">
        <f t="shared" si="3689"/>
        <v/>
      </c>
      <c r="CK2606" s="9"/>
      <c r="CL2606" s="9" t="str">
        <f t="shared" si="3690"/>
        <v/>
      </c>
      <c r="CM2606" s="9"/>
      <c r="CN2606" s="9" t="str">
        <f t="shared" si="3691"/>
        <v/>
      </c>
      <c r="CO2606" s="9"/>
      <c r="CP2606" s="9"/>
      <c r="CQ2606" s="9"/>
      <c r="CR2606" s="9" t="str">
        <f t="shared" si="3687"/>
        <v/>
      </c>
      <c r="CS2606" s="10" t="str">
        <f t="shared" si="3688"/>
        <v/>
      </c>
      <c r="CT2606" s="7"/>
    </row>
    <row r="2607" spans="44:98" ht="15" customHeight="1">
      <c r="AR2607" s="15"/>
      <c r="AS2607" s="9"/>
      <c r="AT2607" s="9" t="str">
        <f t="shared" si="3670"/>
        <v/>
      </c>
      <c r="AU2607" s="9"/>
      <c r="AV2607" s="9" t="str">
        <f t="shared" si="3671"/>
        <v/>
      </c>
      <c r="AW2607" s="9"/>
      <c r="AX2607" s="9" t="str">
        <f t="shared" si="3672"/>
        <v/>
      </c>
      <c r="AY2607" s="9"/>
      <c r="AZ2607" s="62"/>
      <c r="BA2607" s="9"/>
      <c r="BB2607" s="9" t="str">
        <f t="shared" si="3662"/>
        <v/>
      </c>
      <c r="BC2607" s="10" t="str">
        <f t="shared" si="3663"/>
        <v/>
      </c>
      <c r="BD2607" s="7"/>
      <c r="BF2607" s="15"/>
      <c r="BG2607" s="9"/>
      <c r="BH2607" s="9" t="str">
        <f t="shared" si="3673"/>
        <v/>
      </c>
      <c r="BI2607" s="73"/>
      <c r="BJ2607" s="9" t="str">
        <f t="shared" si="3674"/>
        <v/>
      </c>
      <c r="BK2607" s="9"/>
      <c r="BL2607" s="9" t="str">
        <f t="shared" si="3675"/>
        <v/>
      </c>
      <c r="BM2607" s="9"/>
      <c r="BN2607" s="9"/>
      <c r="BO2607" s="9" t="str">
        <f t="shared" si="3664"/>
        <v/>
      </c>
      <c r="BP2607" s="10" t="str">
        <f t="shared" si="3665"/>
        <v/>
      </c>
      <c r="BQ2607" s="7"/>
      <c r="BS2607" s="1"/>
      <c r="BT2607" s="15"/>
      <c r="BU2607" s="9"/>
      <c r="BV2607" s="9" t="str">
        <f t="shared" si="3676"/>
        <v/>
      </c>
      <c r="BW2607" s="9"/>
      <c r="BX2607" s="9" t="str">
        <f t="shared" si="3677"/>
        <v/>
      </c>
      <c r="BY2607" s="9"/>
      <c r="BZ2607" s="9" t="str">
        <f t="shared" si="3678"/>
        <v/>
      </c>
      <c r="CA2607" s="9"/>
      <c r="CB2607" s="9"/>
      <c r="CC2607" s="9"/>
      <c r="CD2607" s="9" t="str">
        <f t="shared" si="3666"/>
        <v/>
      </c>
      <c r="CE2607" s="10" t="str">
        <f t="shared" si="3667"/>
        <v/>
      </c>
      <c r="CF2607" s="7"/>
      <c r="CH2607" s="15"/>
      <c r="CI2607" s="9"/>
      <c r="CJ2607" s="9" t="str">
        <f t="shared" si="3689"/>
        <v/>
      </c>
      <c r="CK2607" s="9"/>
      <c r="CL2607" s="9" t="str">
        <f t="shared" si="3690"/>
        <v/>
      </c>
      <c r="CM2607" s="9"/>
      <c r="CN2607" s="9" t="str">
        <f t="shared" si="3691"/>
        <v/>
      </c>
      <c r="CO2607" s="9"/>
      <c r="CP2607" s="9"/>
      <c r="CQ2607" s="9"/>
      <c r="CR2607" s="9" t="str">
        <f t="shared" si="3687"/>
        <v/>
      </c>
      <c r="CS2607" s="10" t="str">
        <f t="shared" si="3688"/>
        <v/>
      </c>
      <c r="CT2607" s="7"/>
    </row>
    <row r="2608" spans="44:98" ht="15" customHeight="1">
      <c r="AR2608" s="15"/>
      <c r="AS2608" s="9"/>
      <c r="AT2608" s="9" t="str">
        <f t="shared" si="3670"/>
        <v/>
      </c>
      <c r="AU2608" s="9"/>
      <c r="AV2608" s="9" t="str">
        <f t="shared" si="3671"/>
        <v/>
      </c>
      <c r="AW2608" s="9"/>
      <c r="AX2608" s="9" t="str">
        <f t="shared" si="3672"/>
        <v/>
      </c>
      <c r="AY2608" s="9"/>
      <c r="AZ2608" s="62"/>
      <c r="BA2608" s="9"/>
      <c r="BB2608" s="9" t="str">
        <f t="shared" si="3662"/>
        <v/>
      </c>
      <c r="BC2608" s="10" t="str">
        <f t="shared" si="3663"/>
        <v/>
      </c>
      <c r="BD2608" s="7"/>
      <c r="BF2608" s="15"/>
      <c r="BG2608" s="9"/>
      <c r="BH2608" s="9" t="str">
        <f t="shared" si="3673"/>
        <v/>
      </c>
      <c r="BI2608" s="73"/>
      <c r="BJ2608" s="9" t="str">
        <f t="shared" si="3674"/>
        <v/>
      </c>
      <c r="BK2608" s="9"/>
      <c r="BL2608" s="9" t="str">
        <f t="shared" si="3675"/>
        <v/>
      </c>
      <c r="BM2608" s="9"/>
      <c r="BN2608" s="9"/>
      <c r="BO2608" s="9" t="str">
        <f t="shared" si="3664"/>
        <v/>
      </c>
      <c r="BP2608" s="10" t="str">
        <f t="shared" si="3665"/>
        <v/>
      </c>
      <c r="BQ2608" s="7"/>
      <c r="BS2608" s="1"/>
      <c r="BT2608" s="15"/>
      <c r="BU2608" s="9"/>
      <c r="BV2608" s="9" t="str">
        <f t="shared" si="3676"/>
        <v/>
      </c>
      <c r="BW2608" s="9"/>
      <c r="BX2608" s="9" t="str">
        <f t="shared" si="3677"/>
        <v/>
      </c>
      <c r="BY2608" s="9"/>
      <c r="BZ2608" s="9" t="str">
        <f t="shared" si="3678"/>
        <v/>
      </c>
      <c r="CA2608" s="9"/>
      <c r="CB2608" s="9"/>
      <c r="CC2608" s="9"/>
      <c r="CD2608" s="9" t="str">
        <f t="shared" si="3666"/>
        <v/>
      </c>
      <c r="CE2608" s="10" t="str">
        <f t="shared" si="3667"/>
        <v/>
      </c>
      <c r="CF2608" s="7"/>
      <c r="CH2608" s="15"/>
      <c r="CI2608" s="9"/>
      <c r="CJ2608" s="9" t="str">
        <f t="shared" si="3689"/>
        <v/>
      </c>
      <c r="CK2608" s="9"/>
      <c r="CL2608" s="9" t="str">
        <f t="shared" si="3690"/>
        <v/>
      </c>
      <c r="CM2608" s="9"/>
      <c r="CN2608" s="9" t="str">
        <f t="shared" si="3691"/>
        <v/>
      </c>
      <c r="CO2608" s="9"/>
      <c r="CP2608" s="9"/>
      <c r="CQ2608" s="9"/>
      <c r="CR2608" s="9" t="str">
        <f t="shared" si="3687"/>
        <v/>
      </c>
      <c r="CS2608" s="10" t="str">
        <f t="shared" si="3688"/>
        <v/>
      </c>
      <c r="CT2608" s="7"/>
    </row>
    <row r="2609" spans="1:98" ht="15" customHeight="1">
      <c r="AR2609" s="15"/>
      <c r="AS2609" s="9"/>
      <c r="AT2609" s="9"/>
      <c r="AU2609" s="9"/>
      <c r="AV2609" s="9" t="str">
        <f t="shared" si="3671"/>
        <v/>
      </c>
      <c r="AW2609" s="9"/>
      <c r="AX2609" s="9" t="str">
        <f t="shared" si="3672"/>
        <v/>
      </c>
      <c r="AY2609" s="9"/>
      <c r="AZ2609" s="62"/>
      <c r="BA2609" s="9"/>
      <c r="BB2609" s="9" t="str">
        <f t="shared" si="3662"/>
        <v/>
      </c>
      <c r="BC2609" s="10" t="str">
        <f t="shared" si="3663"/>
        <v/>
      </c>
      <c r="BD2609" s="7"/>
      <c r="BF2609" s="15"/>
      <c r="BG2609" s="9"/>
      <c r="BH2609" s="9"/>
      <c r="BI2609" s="73"/>
      <c r="BJ2609" s="9" t="str">
        <f t="shared" si="3674"/>
        <v/>
      </c>
      <c r="BK2609" s="9"/>
      <c r="BL2609" s="9" t="str">
        <f t="shared" si="3675"/>
        <v/>
      </c>
      <c r="BM2609" s="9"/>
      <c r="BN2609" s="9"/>
      <c r="BO2609" s="9" t="str">
        <f t="shared" si="3664"/>
        <v/>
      </c>
      <c r="BP2609" s="10" t="str">
        <f t="shared" si="3665"/>
        <v/>
      </c>
      <c r="BQ2609" s="7"/>
      <c r="BS2609" s="1"/>
      <c r="BT2609" s="15"/>
      <c r="BU2609" s="9"/>
      <c r="BV2609" s="9"/>
      <c r="BW2609" s="9"/>
      <c r="BX2609" s="9" t="str">
        <f t="shared" si="3677"/>
        <v/>
      </c>
      <c r="BY2609" s="9"/>
      <c r="BZ2609" s="9" t="str">
        <f t="shared" si="3678"/>
        <v/>
      </c>
      <c r="CA2609" s="9"/>
      <c r="CB2609" s="9"/>
      <c r="CC2609" s="9"/>
      <c r="CD2609" s="9" t="str">
        <f t="shared" si="3666"/>
        <v/>
      </c>
      <c r="CE2609" s="10" t="str">
        <f t="shared" si="3667"/>
        <v/>
      </c>
      <c r="CF2609" s="7"/>
      <c r="CH2609" s="15"/>
      <c r="CI2609" s="9"/>
      <c r="CJ2609" s="9"/>
      <c r="CK2609" s="9"/>
      <c r="CL2609" s="9" t="str">
        <f t="shared" si="3690"/>
        <v/>
      </c>
      <c r="CM2609" s="9"/>
      <c r="CN2609" s="9" t="str">
        <f t="shared" si="3691"/>
        <v/>
      </c>
      <c r="CO2609" s="9"/>
      <c r="CP2609" s="9"/>
      <c r="CQ2609" s="9"/>
      <c r="CR2609" s="9" t="str">
        <f t="shared" si="3687"/>
        <v/>
      </c>
      <c r="CS2609" s="10" t="str">
        <f t="shared" si="3688"/>
        <v/>
      </c>
      <c r="CT2609" s="7"/>
    </row>
    <row r="2610" spans="1:98" ht="15" customHeight="1">
      <c r="AR2610" s="15"/>
      <c r="AS2610" s="9" t="s">
        <v>66</v>
      </c>
      <c r="AT2610" s="9">
        <f>SUM(AT2533:AT2609)*100</f>
        <v>99800</v>
      </c>
      <c r="AU2610" s="9"/>
      <c r="AV2610" s="9">
        <f>SUM(AV2533:AV2556)</f>
        <v>70</v>
      </c>
      <c r="AW2610" s="3" t="s">
        <v>67</v>
      </c>
      <c r="AX2610" s="9">
        <f>SUM(AX2533:AX2609)</f>
        <v>69</v>
      </c>
      <c r="AY2610" s="9"/>
      <c r="AZ2610" s="62"/>
      <c r="BA2610" s="9"/>
      <c r="BB2610" s="9"/>
      <c r="BC2610" s="9"/>
      <c r="BD2610" s="7"/>
      <c r="BF2610" s="15"/>
      <c r="BG2610" s="9" t="s">
        <v>66</v>
      </c>
      <c r="BH2610" s="9">
        <f>SUM(BH2533:BH2609)*100</f>
        <v>99800</v>
      </c>
      <c r="BI2610" s="73"/>
      <c r="BJ2610" s="9">
        <f>SUM(BJ2533:BJ2556)</f>
        <v>70</v>
      </c>
      <c r="BK2610" s="3" t="s">
        <v>67</v>
      </c>
      <c r="BL2610" s="9">
        <f>SUM(BL2533:BL2609)</f>
        <v>69</v>
      </c>
      <c r="BM2610" s="9"/>
      <c r="BN2610" s="9"/>
      <c r="BO2610" s="9"/>
      <c r="BP2610" s="9"/>
      <c r="BQ2610" s="7"/>
      <c r="BS2610" s="1"/>
      <c r="BT2610" s="15"/>
      <c r="BU2610" s="9" t="s">
        <v>66</v>
      </c>
      <c r="BV2610" s="9">
        <f>SUM(BV2533:BV2609)*100</f>
        <v>99800</v>
      </c>
      <c r="BW2610" s="9"/>
      <c r="BX2610" s="9">
        <f>SUM(BX2533:BX2556)</f>
        <v>70</v>
      </c>
      <c r="BY2610" s="3" t="s">
        <v>67</v>
      </c>
      <c r="BZ2610" s="9">
        <f>SUM(BZ2533:BZ2609)</f>
        <v>69</v>
      </c>
      <c r="CA2610" s="9"/>
      <c r="CB2610" s="9"/>
      <c r="CC2610" s="9"/>
      <c r="CD2610" s="9"/>
      <c r="CE2610" s="9"/>
      <c r="CF2610" s="7"/>
      <c r="CH2610" s="15"/>
      <c r="CI2610" s="9" t="s">
        <v>66</v>
      </c>
      <c r="CJ2610" s="9">
        <f>SUM(CJ2533:CJ2609)*100</f>
        <v>99800</v>
      </c>
      <c r="CK2610" s="9"/>
      <c r="CL2610" s="9">
        <f>SUM(CL2533:CL2556)</f>
        <v>70</v>
      </c>
      <c r="CM2610" s="3" t="s">
        <v>67</v>
      </c>
      <c r="CN2610" s="9">
        <f>SUM(CN2533:CN2609)</f>
        <v>69</v>
      </c>
      <c r="CO2610" s="9"/>
      <c r="CP2610" s="9"/>
      <c r="CQ2610" s="9"/>
      <c r="CR2610" s="9"/>
      <c r="CS2610" s="9"/>
      <c r="CT2610" s="7"/>
    </row>
    <row r="2611" spans="1:98" ht="15" customHeight="1">
      <c r="A2611" s="46"/>
      <c r="B2611" s="47"/>
      <c r="AR2611" s="15"/>
      <c r="AS2611" s="9" t="s">
        <v>69</v>
      </c>
      <c r="AT2611" s="9" t="e">
        <f>AT2610/#REF!</f>
        <v>#REF!</v>
      </c>
      <c r="AU2611" s="9"/>
      <c r="AV2611" s="9"/>
      <c r="AW2611" s="3"/>
      <c r="AX2611" s="9"/>
      <c r="AY2611" s="9"/>
      <c r="AZ2611" s="62"/>
      <c r="BA2611" s="9"/>
      <c r="BB2611" s="9"/>
      <c r="BC2611" s="9"/>
      <c r="BD2611" s="7"/>
      <c r="BF2611" s="15"/>
      <c r="BG2611" s="9" t="s">
        <v>69</v>
      </c>
      <c r="BH2611" s="9" t="e">
        <f>BH2610/#REF!</f>
        <v>#REF!</v>
      </c>
      <c r="BI2611" s="73"/>
      <c r="BJ2611" s="9"/>
      <c r="BK2611" s="3"/>
      <c r="BL2611" s="9"/>
      <c r="BM2611" s="9"/>
      <c r="BN2611" s="9"/>
      <c r="BO2611" s="9"/>
      <c r="BP2611" s="9"/>
      <c r="BQ2611" s="7"/>
      <c r="BS2611" s="1"/>
      <c r="BT2611" s="15"/>
      <c r="BU2611" s="9" t="s">
        <v>69</v>
      </c>
      <c r="BV2611" s="9" t="e">
        <f>BV2610/#REF!</f>
        <v>#REF!</v>
      </c>
      <c r="BW2611" s="9"/>
      <c r="BX2611" s="9"/>
      <c r="BY2611" s="3"/>
      <c r="BZ2611" s="9"/>
      <c r="CA2611" s="9"/>
      <c r="CB2611" s="9"/>
      <c r="CC2611" s="9"/>
      <c r="CD2611" s="9"/>
      <c r="CE2611" s="9"/>
      <c r="CF2611" s="7"/>
      <c r="CH2611" s="15"/>
      <c r="CI2611" s="9" t="s">
        <v>69</v>
      </c>
      <c r="CJ2611" s="9" t="e">
        <f>CJ2610/#REF!</f>
        <v>#REF!</v>
      </c>
      <c r="CK2611" s="9"/>
      <c r="CL2611" s="9"/>
      <c r="CM2611" s="3"/>
      <c r="CN2611" s="9"/>
      <c r="CO2611" s="9"/>
      <c r="CP2611" s="9"/>
      <c r="CQ2611" s="9"/>
      <c r="CR2611" s="9"/>
      <c r="CS2611" s="9"/>
      <c r="CT2611" s="7"/>
    </row>
    <row r="2612" spans="1:98" ht="15" customHeight="1">
      <c r="A2612" s="46"/>
      <c r="B2612" s="47"/>
      <c r="AR2612" s="15"/>
      <c r="AS2612" s="9" t="s">
        <v>72</v>
      </c>
      <c r="AT2612" s="9">
        <f>AT2610*0.7</f>
        <v>69860</v>
      </c>
      <c r="AU2612" s="9"/>
      <c r="AV2612" s="9"/>
      <c r="AW2612" s="3"/>
      <c r="AX2612" s="9"/>
      <c r="AY2612" s="9"/>
      <c r="AZ2612" s="62"/>
      <c r="BA2612" s="9"/>
      <c r="BB2612" s="9"/>
      <c r="BC2612" s="9"/>
      <c r="BD2612" s="7"/>
      <c r="BF2612" s="15"/>
      <c r="BG2612" s="9" t="s">
        <v>72</v>
      </c>
      <c r="BH2612" s="9">
        <f>BH2610*0.7</f>
        <v>69860</v>
      </c>
      <c r="BI2612" s="73"/>
      <c r="BJ2612" s="9"/>
      <c r="BK2612" s="3"/>
      <c r="BL2612" s="9"/>
      <c r="BM2612" s="9"/>
      <c r="BN2612" s="9"/>
      <c r="BO2612" s="9"/>
      <c r="BP2612" s="9"/>
      <c r="BQ2612" s="7"/>
      <c r="BS2612" s="1"/>
      <c r="BT2612" s="15"/>
      <c r="BU2612" s="9" t="s">
        <v>72</v>
      </c>
      <c r="BV2612" s="9">
        <f>BV2610*0.7</f>
        <v>69860</v>
      </c>
      <c r="BW2612" s="9"/>
      <c r="BX2612" s="9"/>
      <c r="BY2612" s="3"/>
      <c r="BZ2612" s="9"/>
      <c r="CA2612" s="9"/>
      <c r="CB2612" s="9"/>
      <c r="CC2612" s="9"/>
      <c r="CD2612" s="9"/>
      <c r="CE2612" s="9"/>
      <c r="CF2612" s="7"/>
      <c r="CH2612" s="15"/>
      <c r="CI2612" s="9" t="s">
        <v>72</v>
      </c>
      <c r="CJ2612" s="9">
        <f>CJ2610*0.7</f>
        <v>69860</v>
      </c>
      <c r="CK2612" s="9"/>
      <c r="CL2612" s="9"/>
      <c r="CM2612" s="3"/>
      <c r="CN2612" s="9"/>
      <c r="CO2612" s="9"/>
      <c r="CP2612" s="9"/>
      <c r="CQ2612" s="9"/>
      <c r="CR2612" s="9"/>
      <c r="CS2612" s="9"/>
      <c r="CT2612" s="7"/>
    </row>
    <row r="2613" spans="1:98" ht="15" customHeight="1">
      <c r="A2613" s="13"/>
      <c r="B2613" s="47"/>
      <c r="AR2613" s="15"/>
      <c r="AS2613" s="9" t="s">
        <v>74</v>
      </c>
      <c r="AT2613" s="9">
        <f>AT2704</f>
        <v>0</v>
      </c>
      <c r="AU2613" s="9"/>
      <c r="AV2613" s="9"/>
      <c r="AW2613" s="3" t="s">
        <v>71</v>
      </c>
      <c r="AX2613" s="9">
        <f>SUM(BB2533:BB2609)</f>
        <v>27600</v>
      </c>
      <c r="AY2613" s="10">
        <f>AX2613/AT2610</f>
        <v>0.27655310621242485</v>
      </c>
      <c r="AZ2613" s="115"/>
      <c r="BA2613" s="10"/>
      <c r="BB2613" s="10"/>
      <c r="BC2613" s="10"/>
      <c r="BD2613" s="7"/>
      <c r="BF2613" s="15"/>
      <c r="BG2613" s="9" t="s">
        <v>74</v>
      </c>
      <c r="BH2613" s="9">
        <f>BH2704</f>
        <v>0</v>
      </c>
      <c r="BI2613" s="73"/>
      <c r="BJ2613" s="9"/>
      <c r="BK2613" s="3" t="s">
        <v>71</v>
      </c>
      <c r="BL2613" s="9">
        <f>SUM(BO2533:BO2609)</f>
        <v>27600</v>
      </c>
      <c r="BM2613" s="10">
        <f>BL2613/BH2610</f>
        <v>0.27655310621242485</v>
      </c>
      <c r="BN2613" s="10"/>
      <c r="BO2613" s="10"/>
      <c r="BP2613" s="10"/>
      <c r="BQ2613" s="7"/>
      <c r="BS2613" s="1"/>
      <c r="BT2613" s="15"/>
      <c r="BU2613" s="9" t="s">
        <v>74</v>
      </c>
      <c r="BV2613" s="9">
        <f>BV2704</f>
        <v>0</v>
      </c>
      <c r="BW2613" s="9"/>
      <c r="BX2613" s="9"/>
      <c r="BY2613" s="3" t="s">
        <v>71</v>
      </c>
      <c r="BZ2613" s="9">
        <f>SUM(CD2533:CD2609)</f>
        <v>27600</v>
      </c>
      <c r="CA2613" s="10">
        <f>BZ2613/BV2610</f>
        <v>0.27655310621242485</v>
      </c>
      <c r="CB2613" s="10"/>
      <c r="CC2613" s="10"/>
      <c r="CD2613" s="10"/>
      <c r="CE2613" s="10"/>
      <c r="CF2613" s="7"/>
      <c r="CH2613" s="15"/>
      <c r="CI2613" s="9" t="s">
        <v>74</v>
      </c>
      <c r="CJ2613" s="9">
        <f>CJ2704</f>
        <v>0</v>
      </c>
      <c r="CK2613" s="9"/>
      <c r="CL2613" s="9"/>
      <c r="CM2613" s="3" t="s">
        <v>71</v>
      </c>
      <c r="CN2613" s="9">
        <f>SUM(CR2533:CR2609)</f>
        <v>27600</v>
      </c>
      <c r="CO2613" s="10">
        <f>CN2613/CJ2610</f>
        <v>0.27655310621242485</v>
      </c>
      <c r="CP2613" s="10"/>
      <c r="CQ2613" s="10"/>
      <c r="CR2613" s="10"/>
      <c r="CS2613" s="10"/>
      <c r="CT2613" s="7"/>
    </row>
    <row r="2614" spans="1:98" ht="15" customHeight="1">
      <c r="A2614" s="13"/>
      <c r="B2614" s="47"/>
      <c r="AR2614" s="15"/>
      <c r="AS2614" s="9"/>
      <c r="AT2614" s="9"/>
      <c r="AU2614" s="9"/>
      <c r="AV2614" s="9"/>
      <c r="AW2614" s="3" t="s">
        <v>73</v>
      </c>
      <c r="AX2614" s="9">
        <f>AT2612-AX2613</f>
        <v>42260</v>
      </c>
      <c r="AY2614" s="10">
        <f>AX2614/AT2610</f>
        <v>0.42344689378757516</v>
      </c>
      <c r="AZ2614" s="115"/>
      <c r="BA2614" s="10"/>
      <c r="BB2614" s="10"/>
      <c r="BC2614" s="10"/>
      <c r="BD2614" s="7"/>
      <c r="BF2614" s="15"/>
      <c r="BG2614" s="9"/>
      <c r="BH2614" s="9"/>
      <c r="BI2614" s="73"/>
      <c r="BJ2614" s="9"/>
      <c r="BK2614" s="3" t="s">
        <v>73</v>
      </c>
      <c r="BL2614" s="9">
        <f>BH2612-BL2613</f>
        <v>42260</v>
      </c>
      <c r="BM2614" s="10">
        <f>BL2614/BH2610</f>
        <v>0.42344689378757516</v>
      </c>
      <c r="BN2614" s="10"/>
      <c r="BO2614" s="10"/>
      <c r="BP2614" s="10"/>
      <c r="BQ2614" s="7"/>
      <c r="BS2614" s="1"/>
      <c r="BT2614" s="15"/>
      <c r="BU2614" s="9"/>
      <c r="BV2614" s="9"/>
      <c r="BW2614" s="9"/>
      <c r="BX2614" s="9"/>
      <c r="BY2614" s="3" t="s">
        <v>73</v>
      </c>
      <c r="BZ2614" s="9">
        <f>BV2612-BZ2613</f>
        <v>42260</v>
      </c>
      <c r="CA2614" s="10">
        <f>BZ2614/BV2610</f>
        <v>0.42344689378757516</v>
      </c>
      <c r="CB2614" s="10"/>
      <c r="CC2614" s="10"/>
      <c r="CD2614" s="10"/>
      <c r="CE2614" s="10"/>
      <c r="CF2614" s="7"/>
      <c r="CH2614" s="15"/>
      <c r="CI2614" s="9"/>
      <c r="CJ2614" s="9"/>
      <c r="CK2614" s="9"/>
      <c r="CL2614" s="9"/>
      <c r="CM2614" s="3" t="s">
        <v>73</v>
      </c>
      <c r="CN2614" s="9">
        <f>CJ2612-CN2613</f>
        <v>42260</v>
      </c>
      <c r="CO2614" s="10">
        <f>CN2614/CJ2610</f>
        <v>0.42344689378757516</v>
      </c>
      <c r="CP2614" s="10"/>
      <c r="CQ2614" s="10"/>
      <c r="CR2614" s="10"/>
      <c r="CS2614" s="10"/>
      <c r="CT2614" s="7"/>
    </row>
    <row r="2615" spans="1:98" ht="15" customHeight="1">
      <c r="A2615" s="46"/>
      <c r="B2615" s="47"/>
      <c r="AR2615" s="15"/>
      <c r="AS2615" s="9"/>
      <c r="AT2615" s="9"/>
      <c r="AU2615" s="9"/>
      <c r="AV2615" s="9"/>
      <c r="AW2615" s="3"/>
      <c r="AX2615" s="9"/>
      <c r="AY2615" s="9"/>
      <c r="AZ2615" s="62"/>
      <c r="BA2615" s="9"/>
      <c r="BB2615" s="9"/>
      <c r="BC2615" s="9"/>
      <c r="BD2615" s="7"/>
      <c r="BF2615" s="15"/>
      <c r="BG2615" s="9"/>
      <c r="BH2615" s="9"/>
      <c r="BI2615" s="73"/>
      <c r="BJ2615" s="9"/>
      <c r="BK2615" s="3"/>
      <c r="BL2615" s="9"/>
      <c r="BM2615" s="9"/>
      <c r="BN2615" s="9"/>
      <c r="BO2615" s="9"/>
      <c r="BP2615" s="9"/>
      <c r="BQ2615" s="7"/>
      <c r="BS2615" s="1"/>
      <c r="BT2615" s="15"/>
      <c r="BU2615" s="9"/>
      <c r="BV2615" s="9"/>
      <c r="BW2615" s="9"/>
      <c r="BX2615" s="9"/>
      <c r="BY2615" s="3"/>
      <c r="BZ2615" s="9"/>
      <c r="CA2615" s="9"/>
      <c r="CB2615" s="9"/>
      <c r="CC2615" s="9"/>
      <c r="CD2615" s="9"/>
      <c r="CE2615" s="9"/>
      <c r="CF2615" s="7"/>
      <c r="CH2615" s="15"/>
      <c r="CI2615" s="9"/>
      <c r="CJ2615" s="9"/>
      <c r="CK2615" s="9"/>
      <c r="CL2615" s="9"/>
      <c r="CM2615" s="3"/>
      <c r="CN2615" s="9"/>
      <c r="CO2615" s="9"/>
      <c r="CP2615" s="9"/>
      <c r="CQ2615" s="9"/>
      <c r="CR2615" s="9"/>
      <c r="CS2615" s="9"/>
      <c r="CT2615" s="7"/>
    </row>
    <row r="2616" spans="1:98" ht="15" customHeight="1">
      <c r="A2616" s="46"/>
      <c r="B2616" s="47"/>
      <c r="AR2616" s="15"/>
      <c r="AS2616" s="9"/>
      <c r="AT2616" s="9"/>
      <c r="AU2616" s="9"/>
      <c r="AV2616" s="9"/>
      <c r="AW2616" s="3"/>
      <c r="AX2616" s="9"/>
      <c r="AY2616" s="9"/>
      <c r="AZ2616" s="62"/>
      <c r="BA2616" s="9"/>
      <c r="BB2616" s="9"/>
      <c r="BC2616" s="9"/>
      <c r="BD2616" s="7"/>
      <c r="BF2616" s="15"/>
      <c r="BG2616" s="9"/>
      <c r="BH2616" s="9"/>
      <c r="BI2616" s="73"/>
      <c r="BJ2616" s="9"/>
      <c r="BK2616" s="3"/>
      <c r="BL2616" s="9"/>
      <c r="BM2616" s="9"/>
      <c r="BN2616" s="9"/>
      <c r="BO2616" s="9"/>
      <c r="BP2616" s="9"/>
      <c r="BQ2616" s="7"/>
      <c r="BS2616" s="1"/>
      <c r="BT2616" s="15"/>
      <c r="BU2616" s="9"/>
      <c r="BV2616" s="9"/>
      <c r="BW2616" s="9"/>
      <c r="BX2616" s="9"/>
      <c r="BY2616" s="3"/>
      <c r="BZ2616" s="9"/>
      <c r="CA2616" s="9"/>
      <c r="CB2616" s="9"/>
      <c r="CC2616" s="9"/>
      <c r="CD2616" s="9"/>
      <c r="CE2616" s="9"/>
      <c r="CF2616" s="7"/>
      <c r="CH2616" s="15"/>
      <c r="CI2616" s="9"/>
      <c r="CJ2616" s="9"/>
      <c r="CK2616" s="9"/>
      <c r="CL2616" s="9"/>
      <c r="CM2616" s="3"/>
      <c r="CN2616" s="9"/>
      <c r="CO2616" s="9"/>
      <c r="CP2616" s="9"/>
      <c r="CQ2616" s="9"/>
      <c r="CR2616" s="9"/>
      <c r="CS2616" s="9"/>
      <c r="CT2616" s="7"/>
    </row>
    <row r="2617" spans="1:98" ht="15" customHeight="1">
      <c r="A2617" s="46"/>
      <c r="B2617" s="47"/>
      <c r="AR2617" s="15"/>
      <c r="AS2617" s="9"/>
      <c r="AT2617" s="9"/>
      <c r="AU2617" s="9"/>
      <c r="AV2617" s="9"/>
      <c r="AW2617" s="3"/>
      <c r="AX2617" s="9"/>
      <c r="AY2617" s="9"/>
      <c r="AZ2617" s="62"/>
      <c r="BA2617" s="9"/>
      <c r="BB2617" s="9"/>
      <c r="BC2617" s="9"/>
      <c r="BD2617" s="7"/>
      <c r="BF2617" s="15"/>
      <c r="BG2617" s="9"/>
      <c r="BH2617" s="9"/>
      <c r="BI2617" s="73"/>
      <c r="BJ2617" s="9"/>
      <c r="BK2617" s="3"/>
      <c r="BL2617" s="9"/>
      <c r="BM2617" s="9"/>
      <c r="BN2617" s="9"/>
      <c r="BO2617" s="9"/>
      <c r="BP2617" s="9"/>
      <c r="BQ2617" s="7"/>
      <c r="BS2617" s="1"/>
      <c r="BT2617" s="15"/>
      <c r="BU2617" s="9"/>
      <c r="BV2617" s="9"/>
      <c r="BW2617" s="9"/>
      <c r="BX2617" s="9"/>
      <c r="BY2617" s="3"/>
      <c r="BZ2617" s="9"/>
      <c r="CA2617" s="9"/>
      <c r="CB2617" s="9"/>
      <c r="CC2617" s="9"/>
      <c r="CD2617" s="9"/>
      <c r="CE2617" s="9"/>
      <c r="CF2617" s="7"/>
      <c r="CH2617" s="15"/>
      <c r="CI2617" s="9"/>
      <c r="CJ2617" s="9"/>
      <c r="CK2617" s="9"/>
      <c r="CL2617" s="9"/>
      <c r="CM2617" s="3"/>
      <c r="CN2617" s="9"/>
      <c r="CO2617" s="9"/>
      <c r="CP2617" s="9"/>
      <c r="CQ2617" s="9"/>
      <c r="CR2617" s="9"/>
      <c r="CS2617" s="9"/>
      <c r="CT2617" s="7"/>
    </row>
    <row r="2618" spans="1:98" ht="15" customHeight="1">
      <c r="A2618" s="46"/>
      <c r="B2618" s="47"/>
      <c r="AR2618" s="15"/>
      <c r="AS2618" s="9"/>
      <c r="AT2618" s="9"/>
      <c r="AU2618" s="9"/>
      <c r="AV2618" s="9"/>
      <c r="AW2618" s="3"/>
      <c r="AX2618" s="9"/>
      <c r="AY2618" s="9"/>
      <c r="AZ2618" s="62"/>
      <c r="BA2618" s="9"/>
      <c r="BB2618" s="9"/>
      <c r="BC2618" s="9"/>
      <c r="BD2618" s="7"/>
      <c r="BF2618" s="15"/>
      <c r="BG2618" s="9"/>
      <c r="BH2618" s="9"/>
      <c r="BI2618" s="73"/>
      <c r="BJ2618" s="9"/>
      <c r="BK2618" s="3"/>
      <c r="BL2618" s="9"/>
      <c r="BM2618" s="9"/>
      <c r="BN2618" s="9"/>
      <c r="BO2618" s="9"/>
      <c r="BP2618" s="9"/>
      <c r="BQ2618" s="7"/>
      <c r="BS2618" s="1"/>
      <c r="BT2618" s="15"/>
      <c r="BU2618" s="9"/>
      <c r="BV2618" s="9"/>
      <c r="BW2618" s="9"/>
      <c r="BX2618" s="9"/>
      <c r="BY2618" s="3"/>
      <c r="BZ2618" s="9"/>
      <c r="CA2618" s="9"/>
      <c r="CB2618" s="9"/>
      <c r="CC2618" s="9"/>
      <c r="CD2618" s="9"/>
      <c r="CE2618" s="9"/>
      <c r="CF2618" s="7"/>
      <c r="CH2618" s="15"/>
      <c r="CI2618" s="9"/>
      <c r="CJ2618" s="9"/>
      <c r="CK2618" s="9"/>
      <c r="CL2618" s="9"/>
      <c r="CM2618" s="3"/>
      <c r="CN2618" s="9"/>
      <c r="CO2618" s="9"/>
      <c r="CP2618" s="9"/>
      <c r="CQ2618" s="9"/>
      <c r="CR2618" s="9"/>
      <c r="CS2618" s="9"/>
      <c r="CT2618" s="7"/>
    </row>
    <row r="2619" spans="1:98" ht="15" customHeight="1">
      <c r="A2619" s="46"/>
      <c r="B2619" s="47"/>
      <c r="AR2619" s="15"/>
      <c r="AS2619" s="9"/>
      <c r="AT2619" s="9"/>
      <c r="AU2619" s="9"/>
      <c r="AV2619" s="9"/>
      <c r="AW2619" s="9"/>
      <c r="AX2619" s="9"/>
      <c r="AY2619" s="9"/>
      <c r="AZ2619" s="62"/>
      <c r="BA2619" s="9"/>
      <c r="BB2619" s="9"/>
      <c r="BC2619" s="9"/>
      <c r="BD2619" s="7"/>
      <c r="BF2619" s="15"/>
      <c r="BG2619" s="9"/>
      <c r="BH2619" s="9"/>
      <c r="BI2619" s="73"/>
      <c r="BJ2619" s="9"/>
      <c r="BK2619" s="9"/>
      <c r="BL2619" s="9"/>
      <c r="BM2619" s="9"/>
      <c r="BN2619" s="9"/>
      <c r="BO2619" s="9"/>
      <c r="BP2619" s="9"/>
      <c r="BQ2619" s="7"/>
      <c r="BS2619" s="1"/>
      <c r="BT2619" s="15"/>
      <c r="BU2619" s="9"/>
      <c r="BV2619" s="9"/>
      <c r="BW2619" s="9"/>
      <c r="BX2619" s="9"/>
      <c r="BY2619" s="9"/>
      <c r="BZ2619" s="9"/>
      <c r="CA2619" s="9"/>
      <c r="CB2619" s="9"/>
      <c r="CC2619" s="9"/>
      <c r="CD2619" s="9"/>
      <c r="CE2619" s="9"/>
      <c r="CF2619" s="7"/>
      <c r="CH2619" s="15"/>
      <c r="CI2619" s="9"/>
      <c r="CJ2619" s="9"/>
      <c r="CK2619" s="9"/>
      <c r="CL2619" s="9"/>
      <c r="CM2619" s="9"/>
      <c r="CN2619" s="9"/>
      <c r="CO2619" s="9"/>
      <c r="CP2619" s="9"/>
      <c r="CQ2619" s="9"/>
      <c r="CR2619" s="9"/>
      <c r="CS2619" s="9"/>
      <c r="CT2619" s="7"/>
    </row>
    <row r="2620" spans="1:98" ht="15" customHeight="1">
      <c r="A2620" s="46"/>
      <c r="B2620" s="47"/>
      <c r="AR2620" s="45"/>
      <c r="AS2620" s="250"/>
      <c r="AT2620" s="250"/>
      <c r="AU2620" s="250"/>
      <c r="AV2620" s="250"/>
      <c r="AW2620" s="250"/>
      <c r="AX2620" s="250"/>
      <c r="AY2620" s="250"/>
      <c r="AZ2620" s="33"/>
      <c r="BA2620" s="250"/>
      <c r="BB2620" s="250"/>
      <c r="BC2620" s="250"/>
      <c r="BD2620" s="47"/>
      <c r="BF2620" s="45"/>
      <c r="BG2620" s="250"/>
      <c r="BH2620" s="250"/>
      <c r="BJ2620" s="250"/>
      <c r="BK2620" s="250"/>
      <c r="BL2620" s="250"/>
      <c r="BM2620" s="250"/>
      <c r="BN2620" s="250"/>
      <c r="BO2620" s="250"/>
      <c r="BP2620" s="250"/>
      <c r="BQ2620" s="47"/>
      <c r="BS2620" s="1"/>
      <c r="BT2620" s="45"/>
      <c r="BU2620" s="250"/>
      <c r="BV2620" s="250"/>
      <c r="BW2620" s="250"/>
      <c r="BX2620" s="250"/>
      <c r="BY2620" s="250"/>
      <c r="BZ2620" s="250"/>
      <c r="CA2620" s="250"/>
      <c r="CB2620" s="250"/>
      <c r="CC2620" s="250"/>
      <c r="CD2620" s="250"/>
      <c r="CE2620" s="250"/>
      <c r="CF2620" s="47"/>
      <c r="CH2620" s="45"/>
      <c r="CI2620" s="250"/>
      <c r="CJ2620" s="250"/>
      <c r="CK2620" s="250"/>
      <c r="CL2620" s="250"/>
      <c r="CM2620" s="250"/>
      <c r="CN2620" s="250"/>
      <c r="CO2620" s="250"/>
      <c r="CP2620" s="250"/>
      <c r="CQ2620" s="250"/>
      <c r="CR2620" s="250"/>
      <c r="CS2620" s="250"/>
      <c r="CT2620" s="47"/>
    </row>
    <row r="2621" spans="1:98" ht="15" customHeight="1">
      <c r="A2621" s="46"/>
      <c r="B2621" s="47"/>
      <c r="AR2621" s="45"/>
      <c r="AS2621" s="250"/>
      <c r="AT2621" s="250"/>
      <c r="AU2621" s="250"/>
      <c r="AV2621" s="250"/>
      <c r="AW2621" s="250"/>
      <c r="AX2621" s="250"/>
      <c r="AY2621" s="250"/>
      <c r="AZ2621" s="33"/>
      <c r="BA2621" s="250"/>
      <c r="BB2621" s="250"/>
      <c r="BC2621" s="250"/>
      <c r="BD2621" s="47"/>
      <c r="BF2621" s="45"/>
      <c r="BG2621" s="250"/>
      <c r="BH2621" s="250"/>
      <c r="BJ2621" s="250"/>
      <c r="BK2621" s="250"/>
      <c r="BL2621" s="250"/>
      <c r="BM2621" s="250"/>
      <c r="BN2621" s="250"/>
      <c r="BO2621" s="250"/>
      <c r="BP2621" s="250"/>
      <c r="BQ2621" s="47"/>
      <c r="BS2621" s="1"/>
      <c r="BT2621" s="45"/>
      <c r="BU2621" s="250"/>
      <c r="BV2621" s="250"/>
      <c r="BW2621" s="250"/>
      <c r="BX2621" s="250"/>
      <c r="BY2621" s="250"/>
      <c r="BZ2621" s="250"/>
      <c r="CA2621" s="250"/>
      <c r="CB2621" s="250"/>
      <c r="CC2621" s="250"/>
      <c r="CD2621" s="250"/>
      <c r="CE2621" s="250"/>
      <c r="CF2621" s="47"/>
      <c r="CH2621" s="45"/>
      <c r="CI2621" s="250"/>
      <c r="CJ2621" s="250"/>
      <c r="CK2621" s="250"/>
      <c r="CL2621" s="250"/>
      <c r="CM2621" s="250"/>
      <c r="CN2621" s="250"/>
      <c r="CO2621" s="250"/>
      <c r="CP2621" s="250"/>
      <c r="CQ2621" s="250"/>
      <c r="CR2621" s="250"/>
      <c r="CS2621" s="250"/>
      <c r="CT2621" s="47"/>
    </row>
    <row r="2622" spans="1:98" ht="15" customHeight="1">
      <c r="A2622" s="46"/>
      <c r="B2622" s="47"/>
      <c r="AR2622" s="45"/>
      <c r="AS2622" s="250"/>
      <c r="AT2622" s="250"/>
      <c r="AU2622" s="250"/>
      <c r="AV2622" s="250"/>
      <c r="AW2622" s="250"/>
      <c r="AX2622" s="250"/>
      <c r="AY2622" s="250"/>
      <c r="AZ2622" s="33"/>
      <c r="BA2622" s="250"/>
      <c r="BB2622" s="250"/>
      <c r="BC2622" s="250"/>
      <c r="BD2622" s="47"/>
      <c r="BF2622" s="45"/>
      <c r="BG2622" s="250"/>
      <c r="BH2622" s="250"/>
      <c r="BJ2622" s="250"/>
      <c r="BK2622" s="250"/>
      <c r="BL2622" s="250"/>
      <c r="BM2622" s="250"/>
      <c r="BN2622" s="250"/>
      <c r="BO2622" s="250"/>
      <c r="BP2622" s="250"/>
      <c r="BQ2622" s="47"/>
      <c r="BS2622" s="1"/>
      <c r="BT2622" s="45"/>
      <c r="BU2622" s="250"/>
      <c r="BV2622" s="250"/>
      <c r="BW2622" s="250"/>
      <c r="BX2622" s="250"/>
      <c r="BY2622" s="250"/>
      <c r="BZ2622" s="250"/>
      <c r="CA2622" s="250"/>
      <c r="CB2622" s="250"/>
      <c r="CC2622" s="250"/>
      <c r="CD2622" s="250"/>
      <c r="CE2622" s="250"/>
      <c r="CF2622" s="47"/>
      <c r="CH2622" s="45"/>
      <c r="CI2622" s="250"/>
      <c r="CJ2622" s="250"/>
      <c r="CK2622" s="250"/>
      <c r="CL2622" s="250"/>
      <c r="CM2622" s="250"/>
      <c r="CN2622" s="250"/>
      <c r="CO2622" s="250"/>
      <c r="CP2622" s="250"/>
      <c r="CQ2622" s="250"/>
      <c r="CR2622" s="250"/>
      <c r="CS2622" s="250"/>
      <c r="CT2622" s="47"/>
    </row>
    <row r="2623" spans="1:98" ht="15" customHeight="1">
      <c r="A2623" s="46"/>
      <c r="B2623" s="47"/>
      <c r="AR2623" s="45"/>
      <c r="AS2623" s="250"/>
      <c r="AT2623" s="250"/>
      <c r="AU2623" s="250"/>
      <c r="AV2623" s="250"/>
      <c r="AW2623" s="250"/>
      <c r="AX2623" s="250"/>
      <c r="AY2623" s="250"/>
      <c r="AZ2623" s="33"/>
      <c r="BA2623" s="250"/>
      <c r="BB2623" s="250"/>
      <c r="BC2623" s="250"/>
      <c r="BD2623" s="47"/>
      <c r="BF2623" s="45"/>
      <c r="BG2623" s="250"/>
      <c r="BH2623" s="250"/>
      <c r="BJ2623" s="250"/>
      <c r="BK2623" s="250"/>
      <c r="BL2623" s="250"/>
      <c r="BM2623" s="250"/>
      <c r="BN2623" s="250"/>
      <c r="BO2623" s="250"/>
      <c r="BP2623" s="250"/>
      <c r="BQ2623" s="47"/>
      <c r="BS2623" s="1"/>
      <c r="BT2623" s="45"/>
      <c r="BU2623" s="250"/>
      <c r="BV2623" s="250"/>
      <c r="BW2623" s="250"/>
      <c r="BX2623" s="250"/>
      <c r="BY2623" s="250"/>
      <c r="BZ2623" s="250"/>
      <c r="CA2623" s="250"/>
      <c r="CB2623" s="250"/>
      <c r="CC2623" s="250"/>
      <c r="CD2623" s="250"/>
      <c r="CE2623" s="250"/>
      <c r="CF2623" s="47"/>
      <c r="CH2623" s="45"/>
      <c r="CI2623" s="250"/>
      <c r="CJ2623" s="250"/>
      <c r="CK2623" s="250"/>
      <c r="CL2623" s="250"/>
      <c r="CM2623" s="250"/>
      <c r="CN2623" s="250"/>
      <c r="CO2623" s="250"/>
      <c r="CP2623" s="250"/>
      <c r="CQ2623" s="250"/>
      <c r="CR2623" s="250"/>
      <c r="CS2623" s="250"/>
      <c r="CT2623" s="47"/>
    </row>
    <row r="2624" spans="1:98" ht="15" customHeight="1">
      <c r="A2624" s="46"/>
      <c r="B2624" s="47"/>
      <c r="AR2624" s="45"/>
      <c r="AS2624" s="250"/>
      <c r="AT2624" s="250"/>
      <c r="AU2624" s="250"/>
      <c r="AV2624" s="250"/>
      <c r="AW2624" s="250"/>
      <c r="AX2624" s="250"/>
      <c r="AY2624" s="250"/>
      <c r="AZ2624" s="33"/>
      <c r="BA2624" s="250"/>
      <c r="BB2624" s="250"/>
      <c r="BC2624" s="250"/>
      <c r="BD2624" s="47"/>
      <c r="BF2624" s="45"/>
      <c r="BG2624" s="250"/>
      <c r="BH2624" s="250"/>
      <c r="BJ2624" s="250"/>
      <c r="BK2624" s="250"/>
      <c r="BL2624" s="250"/>
      <c r="BM2624" s="250"/>
      <c r="BN2624" s="250"/>
      <c r="BO2624" s="250"/>
      <c r="BP2624" s="250"/>
      <c r="BQ2624" s="47"/>
      <c r="BS2624" s="1"/>
      <c r="BT2624" s="45"/>
      <c r="BU2624" s="250"/>
      <c r="BV2624" s="250"/>
      <c r="BW2624" s="250"/>
      <c r="BX2624" s="250"/>
      <c r="BY2624" s="250"/>
      <c r="BZ2624" s="250"/>
      <c r="CA2624" s="250"/>
      <c r="CB2624" s="250"/>
      <c r="CC2624" s="250"/>
      <c r="CD2624" s="250"/>
      <c r="CE2624" s="250"/>
      <c r="CF2624" s="47"/>
      <c r="CH2624" s="45"/>
      <c r="CI2624" s="250"/>
      <c r="CJ2624" s="250"/>
      <c r="CK2624" s="250"/>
      <c r="CL2624" s="250"/>
      <c r="CM2624" s="250"/>
      <c r="CN2624" s="250"/>
      <c r="CO2624" s="250"/>
      <c r="CP2624" s="250"/>
      <c r="CQ2624" s="250"/>
      <c r="CR2624" s="250"/>
      <c r="CS2624" s="250"/>
      <c r="CT2624" s="47"/>
    </row>
    <row r="2625" spans="1:98" ht="15" customHeight="1">
      <c r="B2625" s="59"/>
      <c r="AR2625" s="45"/>
      <c r="BD2625" s="59"/>
      <c r="BF2625" s="45"/>
      <c r="BQ2625" s="59"/>
      <c r="BS2625" s="1"/>
      <c r="BT2625" s="45"/>
      <c r="CF2625" s="59"/>
      <c r="CH2625" s="45"/>
      <c r="CT2625" s="59"/>
    </row>
    <row r="2626" spans="1:98" ht="15" customHeight="1">
      <c r="B2626" s="59"/>
      <c r="AR2626" s="319" t="s">
        <v>591</v>
      </c>
      <c r="AS2626" s="310"/>
      <c r="AT2626" s="310"/>
      <c r="AU2626" s="320" t="s">
        <v>596</v>
      </c>
      <c r="AV2626" s="310"/>
      <c r="AW2626" s="310"/>
      <c r="AX2626" s="250"/>
      <c r="AY2626" s="250"/>
      <c r="AZ2626" s="33"/>
      <c r="BA2626" s="250"/>
      <c r="BB2626" s="250"/>
      <c r="BC2626" s="250"/>
      <c r="BD2626" s="47"/>
      <c r="BF2626" s="319" t="s">
        <v>591</v>
      </c>
      <c r="BG2626" s="310"/>
      <c r="BH2626" s="310"/>
      <c r="BI2626" s="264" t="s">
        <v>596</v>
      </c>
      <c r="BJ2626" s="263"/>
      <c r="BK2626" s="263"/>
      <c r="BL2626" s="250"/>
      <c r="BM2626" s="250"/>
      <c r="BN2626" s="250"/>
      <c r="BO2626" s="250"/>
      <c r="BP2626" s="250"/>
      <c r="BQ2626" s="47"/>
      <c r="BS2626" s="1"/>
      <c r="BT2626" s="319" t="s">
        <v>591</v>
      </c>
      <c r="BU2626" s="310"/>
      <c r="BV2626" s="310"/>
      <c r="BW2626" s="320" t="s">
        <v>596</v>
      </c>
      <c r="BX2626" s="310"/>
      <c r="BY2626" s="310"/>
      <c r="BZ2626" s="250"/>
      <c r="CA2626" s="250"/>
      <c r="CB2626" s="250"/>
      <c r="CC2626" s="250"/>
      <c r="CD2626" s="250"/>
      <c r="CE2626" s="250"/>
      <c r="CF2626" s="47"/>
      <c r="CH2626" s="319" t="s">
        <v>591</v>
      </c>
      <c r="CI2626" s="310"/>
      <c r="CJ2626" s="310"/>
      <c r="CK2626" s="320" t="s">
        <v>596</v>
      </c>
      <c r="CL2626" s="310"/>
      <c r="CM2626" s="310"/>
      <c r="CN2626" s="250"/>
      <c r="CO2626" s="250"/>
      <c r="CP2626" s="250"/>
      <c r="CQ2626" s="250"/>
      <c r="CR2626" s="250"/>
      <c r="CS2626" s="250"/>
      <c r="CT2626" s="47"/>
    </row>
    <row r="2627" spans="1:98" ht="15" customHeight="1">
      <c r="A2627" s="248"/>
      <c r="B2627" s="58"/>
      <c r="AR2627" s="2" t="s">
        <v>11</v>
      </c>
      <c r="AS2627" s="3" t="s">
        <v>12</v>
      </c>
      <c r="AT2627" s="3" t="s">
        <v>13</v>
      </c>
      <c r="AU2627" s="3" t="s">
        <v>14</v>
      </c>
      <c r="AV2627" s="3" t="s">
        <v>13</v>
      </c>
      <c r="AW2627" s="3" t="s">
        <v>15</v>
      </c>
      <c r="AX2627" s="3" t="s">
        <v>16</v>
      </c>
      <c r="AY2627" s="3" t="s">
        <v>17</v>
      </c>
      <c r="AZ2627" s="4"/>
      <c r="BA2627" s="3" t="s">
        <v>19</v>
      </c>
      <c r="BB2627" s="3" t="s">
        <v>25</v>
      </c>
      <c r="BC2627" s="3" t="s">
        <v>26</v>
      </c>
      <c r="BD2627" s="56" t="s">
        <v>21</v>
      </c>
      <c r="BF2627" s="2" t="s">
        <v>11</v>
      </c>
      <c r="BG2627" s="3" t="s">
        <v>12</v>
      </c>
      <c r="BH2627" s="3" t="s">
        <v>13</v>
      </c>
      <c r="BI2627" s="199" t="s">
        <v>14</v>
      </c>
      <c r="BJ2627" s="3" t="s">
        <v>13</v>
      </c>
      <c r="BK2627" s="3" t="s">
        <v>15</v>
      </c>
      <c r="BL2627" s="3" t="s">
        <v>16</v>
      </c>
      <c r="BM2627" s="3" t="s">
        <v>17</v>
      </c>
      <c r="BN2627" s="3" t="s">
        <v>19</v>
      </c>
      <c r="BO2627" s="3" t="s">
        <v>25</v>
      </c>
      <c r="BP2627" s="3" t="s">
        <v>26</v>
      </c>
      <c r="BQ2627" s="56" t="s">
        <v>21</v>
      </c>
      <c r="BS2627" s="1"/>
      <c r="BT2627" s="2" t="s">
        <v>11</v>
      </c>
      <c r="BU2627" s="3" t="s">
        <v>12</v>
      </c>
      <c r="BV2627" s="3" t="s">
        <v>13</v>
      </c>
      <c r="BW2627" s="3" t="s">
        <v>14</v>
      </c>
      <c r="BX2627" s="3" t="s">
        <v>13</v>
      </c>
      <c r="BY2627" s="3" t="s">
        <v>15</v>
      </c>
      <c r="BZ2627" s="3" t="s">
        <v>16</v>
      </c>
      <c r="CA2627" s="3" t="s">
        <v>17</v>
      </c>
      <c r="CB2627" s="3"/>
      <c r="CC2627" s="3" t="s">
        <v>19</v>
      </c>
      <c r="CD2627" s="3" t="s">
        <v>25</v>
      </c>
      <c r="CE2627" s="3" t="s">
        <v>26</v>
      </c>
      <c r="CF2627" s="56" t="s">
        <v>21</v>
      </c>
      <c r="CH2627" s="2" t="s">
        <v>11</v>
      </c>
      <c r="CI2627" s="3" t="s">
        <v>12</v>
      </c>
      <c r="CJ2627" s="3" t="s">
        <v>13</v>
      </c>
      <c r="CK2627" s="3" t="s">
        <v>14</v>
      </c>
      <c r="CL2627" s="3" t="s">
        <v>13</v>
      </c>
      <c r="CM2627" s="3" t="s">
        <v>15</v>
      </c>
      <c r="CN2627" s="3" t="s">
        <v>16</v>
      </c>
      <c r="CO2627" s="3" t="s">
        <v>17</v>
      </c>
      <c r="CP2627" s="3"/>
      <c r="CQ2627" s="3" t="s">
        <v>19</v>
      </c>
      <c r="CR2627" s="3" t="s">
        <v>25</v>
      </c>
      <c r="CS2627" s="3" t="s">
        <v>26</v>
      </c>
      <c r="CT2627" s="56" t="s">
        <v>21</v>
      </c>
    </row>
    <row r="2628" spans="1:98" ht="15" customHeight="1">
      <c r="A2628" s="13"/>
      <c r="B2628" s="47"/>
      <c r="AR2628" s="89">
        <v>45040</v>
      </c>
      <c r="AS2628" s="78">
        <v>3742</v>
      </c>
      <c r="AT2628" s="78"/>
      <c r="AU2628" s="78">
        <v>373</v>
      </c>
      <c r="AV2628" s="78"/>
      <c r="AW2628" s="78"/>
      <c r="AX2628" s="78"/>
      <c r="AY2628" s="78">
        <v>21</v>
      </c>
      <c r="AZ2628" s="90"/>
      <c r="BA2628" s="78"/>
      <c r="BB2628" s="78" t="str">
        <f t="shared" ref="BB2628:BB2704" si="3692">IF(BA2628="","",AX2628*BA2628)</f>
        <v/>
      </c>
      <c r="BC2628" s="92" t="str">
        <f t="shared" ref="BC2628:BC2704" si="3693">IF(BB2628="","",BB2628/(AT2628*100))</f>
        <v/>
      </c>
      <c r="BD2628" s="93"/>
      <c r="BF2628" s="89">
        <v>45040</v>
      </c>
      <c r="BG2628" s="78">
        <v>3742</v>
      </c>
      <c r="BH2628" s="78"/>
      <c r="BI2628" s="188">
        <v>373</v>
      </c>
      <c r="BJ2628" s="78"/>
      <c r="BK2628" s="78"/>
      <c r="BL2628" s="78"/>
      <c r="BM2628" s="78">
        <v>21</v>
      </c>
      <c r="BN2628" s="78"/>
      <c r="BO2628" s="78" t="str">
        <f t="shared" ref="BO2628:BO2704" si="3694">IF(BN2628="","",BL2628*BN2628)</f>
        <v/>
      </c>
      <c r="BP2628" s="92" t="str">
        <f t="shared" ref="BP2628:BP2704" si="3695">IF(BO2628="","",BO2628/(BH2628*100))</f>
        <v/>
      </c>
      <c r="BQ2628" s="93"/>
      <c r="BS2628" s="1"/>
      <c r="BT2628" s="89">
        <v>45040</v>
      </c>
      <c r="BU2628" s="78">
        <v>3742</v>
      </c>
      <c r="BV2628" s="78"/>
      <c r="BW2628" s="78">
        <v>373</v>
      </c>
      <c r="BX2628" s="78"/>
      <c r="BY2628" s="78"/>
      <c r="BZ2628" s="78"/>
      <c r="CA2628" s="78">
        <v>21</v>
      </c>
      <c r="CB2628" s="78"/>
      <c r="CC2628" s="78"/>
      <c r="CD2628" s="78" t="str">
        <f t="shared" ref="CD2628:CD2704" si="3696">IF(CC2628="","",BZ2628*CC2628)</f>
        <v/>
      </c>
      <c r="CE2628" s="92" t="str">
        <f t="shared" ref="CE2628:CE2704" si="3697">IF(CD2628="","",CD2628/(BV2628*100))</f>
        <v/>
      </c>
      <c r="CF2628" s="93"/>
      <c r="CH2628" s="89">
        <v>45040</v>
      </c>
      <c r="CI2628" s="78">
        <v>3742</v>
      </c>
      <c r="CJ2628" s="78"/>
      <c r="CK2628" s="78">
        <v>373</v>
      </c>
      <c r="CL2628" s="78"/>
      <c r="CM2628" s="78"/>
      <c r="CN2628" s="78"/>
      <c r="CO2628" s="78">
        <v>21</v>
      </c>
      <c r="CP2628" s="78"/>
      <c r="CQ2628" s="78"/>
      <c r="CR2628" s="78" t="str">
        <f t="shared" ref="CR2628:CR2659" si="3698">IF(CQ2628="","",CN2628*CQ2628)</f>
        <v/>
      </c>
      <c r="CS2628" s="92" t="str">
        <f t="shared" ref="CS2628:CS2659" si="3699">IF(CR2628="","",CR2628/(CJ2628*100))</f>
        <v/>
      </c>
      <c r="CT2628" s="93"/>
    </row>
    <row r="2629" spans="1:98" ht="15" customHeight="1">
      <c r="A2629" s="13"/>
      <c r="B2629" s="47"/>
      <c r="AR2629" s="15">
        <v>45042</v>
      </c>
      <c r="AS2629" s="9">
        <v>3757</v>
      </c>
      <c r="AT2629" s="9">
        <f t="shared" ref="AT2629:AT2703" si="3700">IF(AS2629="","",AS2629-AS2628)</f>
        <v>15</v>
      </c>
      <c r="AU2629" s="9">
        <v>373</v>
      </c>
      <c r="AV2629" s="9">
        <f t="shared" ref="AV2629:AV2704" si="3701">IF(AU2629="","",AU2629-AU2628)</f>
        <v>0</v>
      </c>
      <c r="AW2629" s="9">
        <v>21</v>
      </c>
      <c r="AX2629" s="9">
        <f t="shared" ref="AX2629:AX2704" si="3702">IF(AW2629="","",AW2628+AY2628-AW2629)</f>
        <v>0</v>
      </c>
      <c r="AY2629" s="9">
        <v>0</v>
      </c>
      <c r="AZ2629" s="62"/>
      <c r="BA2629" s="9">
        <v>700</v>
      </c>
      <c r="BB2629" s="9">
        <f t="shared" si="3692"/>
        <v>0</v>
      </c>
      <c r="BC2629" s="10">
        <f t="shared" si="3693"/>
        <v>0</v>
      </c>
      <c r="BD2629" s="7" t="s">
        <v>605</v>
      </c>
      <c r="BF2629" s="15">
        <v>45042</v>
      </c>
      <c r="BG2629" s="9">
        <v>3757</v>
      </c>
      <c r="BH2629" s="9">
        <f t="shared" ref="BH2629:BH2703" si="3703">IF(BG2629="","",BG2629-BG2628)</f>
        <v>15</v>
      </c>
      <c r="BI2629" s="73">
        <v>373</v>
      </c>
      <c r="BJ2629" s="9">
        <f t="shared" ref="BJ2629:BJ2704" si="3704">IF(BI2629="","",BI2629-BI2628)</f>
        <v>0</v>
      </c>
      <c r="BK2629" s="9">
        <v>21</v>
      </c>
      <c r="BL2629" s="9">
        <f t="shared" ref="BL2629:BL2704" si="3705">IF(BK2629="","",BK2628+BM2628-BK2629)</f>
        <v>0</v>
      </c>
      <c r="BM2629" s="9">
        <v>0</v>
      </c>
      <c r="BN2629" s="9">
        <v>700</v>
      </c>
      <c r="BO2629" s="9">
        <f t="shared" si="3694"/>
        <v>0</v>
      </c>
      <c r="BP2629" s="10">
        <f t="shared" si="3695"/>
        <v>0</v>
      </c>
      <c r="BQ2629" s="7" t="s">
        <v>605</v>
      </c>
      <c r="BS2629" s="1"/>
      <c r="BT2629" s="15">
        <v>45042</v>
      </c>
      <c r="BU2629" s="9">
        <v>3757</v>
      </c>
      <c r="BV2629" s="9">
        <f t="shared" ref="BV2629:BV2703" si="3706">IF(BU2629="","",BU2629-BU2628)</f>
        <v>15</v>
      </c>
      <c r="BW2629" s="9">
        <v>373</v>
      </c>
      <c r="BX2629" s="9">
        <f t="shared" ref="BX2629:BX2704" si="3707">IF(BW2629="","",BW2629-BW2628)</f>
        <v>0</v>
      </c>
      <c r="BY2629" s="9">
        <v>21</v>
      </c>
      <c r="BZ2629" s="9">
        <f t="shared" ref="BZ2629:BZ2704" si="3708">IF(BY2629="","",BY2628+CA2628-BY2629)</f>
        <v>0</v>
      </c>
      <c r="CA2629" s="9">
        <v>0</v>
      </c>
      <c r="CB2629" s="9"/>
      <c r="CC2629" s="9">
        <v>700</v>
      </c>
      <c r="CD2629" s="9">
        <f t="shared" si="3696"/>
        <v>0</v>
      </c>
      <c r="CE2629" s="10">
        <f t="shared" si="3697"/>
        <v>0</v>
      </c>
      <c r="CF2629" s="7" t="s">
        <v>605</v>
      </c>
      <c r="CH2629" s="15">
        <v>45042</v>
      </c>
      <c r="CI2629" s="9">
        <v>3757</v>
      </c>
      <c r="CJ2629" s="9">
        <f t="shared" ref="CJ2629:CJ2660" si="3709">IF(CI2629="","",CI2629-CI2628)</f>
        <v>15</v>
      </c>
      <c r="CK2629" s="9">
        <v>373</v>
      </c>
      <c r="CL2629" s="9">
        <f t="shared" ref="CL2629:CL2660" si="3710">IF(CK2629="","",CK2629-CK2628)</f>
        <v>0</v>
      </c>
      <c r="CM2629" s="9">
        <v>21</v>
      </c>
      <c r="CN2629" s="9">
        <f t="shared" ref="CN2629:CN2660" si="3711">IF(CM2629="","",CM2628+CO2628-CM2629)</f>
        <v>0</v>
      </c>
      <c r="CO2629" s="9">
        <v>0</v>
      </c>
      <c r="CP2629" s="9"/>
      <c r="CQ2629" s="9">
        <v>700</v>
      </c>
      <c r="CR2629" s="9">
        <f t="shared" si="3698"/>
        <v>0</v>
      </c>
      <c r="CS2629" s="10">
        <f t="shared" si="3699"/>
        <v>0</v>
      </c>
      <c r="CT2629" s="7" t="s">
        <v>605</v>
      </c>
    </row>
    <row r="2630" spans="1:98" ht="15" customHeight="1">
      <c r="A2630" s="13"/>
      <c r="B2630" s="47"/>
      <c r="AR2630" s="15">
        <v>45045</v>
      </c>
      <c r="AS2630" s="9">
        <v>3914</v>
      </c>
      <c r="AT2630" s="9">
        <f t="shared" si="3700"/>
        <v>157</v>
      </c>
      <c r="AU2630" s="9">
        <v>375</v>
      </c>
      <c r="AV2630" s="9">
        <f t="shared" si="3701"/>
        <v>2</v>
      </c>
      <c r="AW2630" s="9">
        <v>19</v>
      </c>
      <c r="AX2630" s="9">
        <f t="shared" si="3702"/>
        <v>2</v>
      </c>
      <c r="AY2630" s="9">
        <v>6</v>
      </c>
      <c r="AZ2630" s="62"/>
      <c r="BA2630" s="9">
        <v>700</v>
      </c>
      <c r="BB2630" s="9">
        <f t="shared" si="3692"/>
        <v>1400</v>
      </c>
      <c r="BC2630" s="10">
        <f t="shared" si="3693"/>
        <v>8.9171974522292988E-2</v>
      </c>
      <c r="BD2630" s="7" t="s">
        <v>606</v>
      </c>
      <c r="BF2630" s="15">
        <v>45045</v>
      </c>
      <c r="BG2630" s="9">
        <v>3914</v>
      </c>
      <c r="BH2630" s="9">
        <f t="shared" si="3703"/>
        <v>157</v>
      </c>
      <c r="BI2630" s="73">
        <v>375</v>
      </c>
      <c r="BJ2630" s="9">
        <f t="shared" si="3704"/>
        <v>2</v>
      </c>
      <c r="BK2630" s="9">
        <v>19</v>
      </c>
      <c r="BL2630" s="9">
        <f t="shared" si="3705"/>
        <v>2</v>
      </c>
      <c r="BM2630" s="9">
        <v>6</v>
      </c>
      <c r="BN2630" s="9">
        <v>700</v>
      </c>
      <c r="BO2630" s="9">
        <f t="shared" si="3694"/>
        <v>1400</v>
      </c>
      <c r="BP2630" s="10">
        <f t="shared" si="3695"/>
        <v>8.9171974522292988E-2</v>
      </c>
      <c r="BQ2630" s="7" t="s">
        <v>606</v>
      </c>
      <c r="BS2630" s="1"/>
      <c r="BT2630" s="15">
        <v>45045</v>
      </c>
      <c r="BU2630" s="9">
        <v>3914</v>
      </c>
      <c r="BV2630" s="9">
        <f t="shared" si="3706"/>
        <v>157</v>
      </c>
      <c r="BW2630" s="9">
        <v>375</v>
      </c>
      <c r="BX2630" s="9">
        <f t="shared" si="3707"/>
        <v>2</v>
      </c>
      <c r="BY2630" s="9">
        <v>19</v>
      </c>
      <c r="BZ2630" s="9">
        <f t="shared" si="3708"/>
        <v>2</v>
      </c>
      <c r="CA2630" s="9">
        <v>6</v>
      </c>
      <c r="CB2630" s="9"/>
      <c r="CC2630" s="9">
        <v>700</v>
      </c>
      <c r="CD2630" s="9">
        <f t="shared" si="3696"/>
        <v>1400</v>
      </c>
      <c r="CE2630" s="10">
        <f t="shared" si="3697"/>
        <v>8.9171974522292988E-2</v>
      </c>
      <c r="CF2630" s="7" t="s">
        <v>606</v>
      </c>
      <c r="CH2630" s="15">
        <v>45045</v>
      </c>
      <c r="CI2630" s="9">
        <v>3914</v>
      </c>
      <c r="CJ2630" s="9">
        <f t="shared" si="3709"/>
        <v>157</v>
      </c>
      <c r="CK2630" s="9">
        <v>375</v>
      </c>
      <c r="CL2630" s="9">
        <f t="shared" si="3710"/>
        <v>2</v>
      </c>
      <c r="CM2630" s="9">
        <v>19</v>
      </c>
      <c r="CN2630" s="9">
        <f t="shared" si="3711"/>
        <v>2</v>
      </c>
      <c r="CO2630" s="9">
        <v>6</v>
      </c>
      <c r="CP2630" s="9"/>
      <c r="CQ2630" s="9">
        <v>700</v>
      </c>
      <c r="CR2630" s="9">
        <f t="shared" si="3698"/>
        <v>1400</v>
      </c>
      <c r="CS2630" s="10">
        <f t="shared" si="3699"/>
        <v>8.9171974522292988E-2</v>
      </c>
      <c r="CT2630" s="7" t="s">
        <v>606</v>
      </c>
    </row>
    <row r="2631" spans="1:98" ht="15" customHeight="1">
      <c r="A2631" s="13"/>
      <c r="B2631" s="47"/>
      <c r="AR2631" s="15">
        <v>45047</v>
      </c>
      <c r="AS2631" s="9">
        <v>4016</v>
      </c>
      <c r="AT2631" s="9">
        <f t="shared" si="3700"/>
        <v>102</v>
      </c>
      <c r="AU2631" s="9">
        <v>377</v>
      </c>
      <c r="AV2631" s="9">
        <f t="shared" si="3701"/>
        <v>2</v>
      </c>
      <c r="AW2631" s="9">
        <v>22</v>
      </c>
      <c r="AX2631" s="9">
        <f t="shared" si="3702"/>
        <v>3</v>
      </c>
      <c r="AY2631" s="9">
        <v>5</v>
      </c>
      <c r="AZ2631" s="62"/>
      <c r="BA2631" s="9">
        <v>700</v>
      </c>
      <c r="BB2631" s="9">
        <f t="shared" si="3692"/>
        <v>2100</v>
      </c>
      <c r="BC2631" s="10">
        <f t="shared" si="3693"/>
        <v>0.20588235294117646</v>
      </c>
      <c r="BD2631" s="7"/>
      <c r="BF2631" s="15">
        <v>45047</v>
      </c>
      <c r="BG2631" s="9">
        <v>4016</v>
      </c>
      <c r="BH2631" s="9">
        <f t="shared" si="3703"/>
        <v>102</v>
      </c>
      <c r="BI2631" s="73">
        <v>377</v>
      </c>
      <c r="BJ2631" s="9">
        <f t="shared" si="3704"/>
        <v>2</v>
      </c>
      <c r="BK2631" s="9">
        <v>22</v>
      </c>
      <c r="BL2631" s="9">
        <f t="shared" si="3705"/>
        <v>3</v>
      </c>
      <c r="BM2631" s="9">
        <v>5</v>
      </c>
      <c r="BN2631" s="9">
        <v>700</v>
      </c>
      <c r="BO2631" s="9">
        <f t="shared" si="3694"/>
        <v>2100</v>
      </c>
      <c r="BP2631" s="10">
        <f t="shared" si="3695"/>
        <v>0.20588235294117646</v>
      </c>
      <c r="BQ2631" s="7"/>
      <c r="BS2631" s="1"/>
      <c r="BT2631" s="15">
        <v>45047</v>
      </c>
      <c r="BU2631" s="9">
        <v>4016</v>
      </c>
      <c r="BV2631" s="9">
        <f t="shared" si="3706"/>
        <v>102</v>
      </c>
      <c r="BW2631" s="9">
        <v>377</v>
      </c>
      <c r="BX2631" s="9">
        <f t="shared" si="3707"/>
        <v>2</v>
      </c>
      <c r="BY2631" s="9">
        <v>22</v>
      </c>
      <c r="BZ2631" s="9">
        <f t="shared" si="3708"/>
        <v>3</v>
      </c>
      <c r="CA2631" s="9">
        <v>5</v>
      </c>
      <c r="CB2631" s="9"/>
      <c r="CC2631" s="9">
        <v>700</v>
      </c>
      <c r="CD2631" s="9">
        <f t="shared" si="3696"/>
        <v>2100</v>
      </c>
      <c r="CE2631" s="10">
        <f t="shared" si="3697"/>
        <v>0.20588235294117646</v>
      </c>
      <c r="CF2631" s="7"/>
      <c r="CH2631" s="15">
        <v>45047</v>
      </c>
      <c r="CI2631" s="9">
        <v>4016</v>
      </c>
      <c r="CJ2631" s="9">
        <f t="shared" si="3709"/>
        <v>102</v>
      </c>
      <c r="CK2631" s="9">
        <v>377</v>
      </c>
      <c r="CL2631" s="9">
        <f t="shared" si="3710"/>
        <v>2</v>
      </c>
      <c r="CM2631" s="9">
        <v>22</v>
      </c>
      <c r="CN2631" s="9">
        <f t="shared" si="3711"/>
        <v>3</v>
      </c>
      <c r="CO2631" s="9">
        <v>5</v>
      </c>
      <c r="CP2631" s="9"/>
      <c r="CQ2631" s="9">
        <v>700</v>
      </c>
      <c r="CR2631" s="9">
        <f t="shared" si="3698"/>
        <v>2100</v>
      </c>
      <c r="CS2631" s="10">
        <f t="shared" si="3699"/>
        <v>0.20588235294117646</v>
      </c>
      <c r="CT2631" s="7"/>
    </row>
    <row r="2632" spans="1:98" ht="15" customHeight="1">
      <c r="A2632" s="13"/>
      <c r="B2632" s="47"/>
      <c r="AR2632" s="15">
        <v>45049</v>
      </c>
      <c r="AS2632" s="9">
        <v>4167</v>
      </c>
      <c r="AT2632" s="9">
        <f t="shared" si="3700"/>
        <v>151</v>
      </c>
      <c r="AU2632" s="9">
        <v>383</v>
      </c>
      <c r="AV2632" s="9">
        <f t="shared" si="3701"/>
        <v>6</v>
      </c>
      <c r="AW2632" s="9">
        <v>21</v>
      </c>
      <c r="AX2632" s="9">
        <f t="shared" si="3702"/>
        <v>6</v>
      </c>
      <c r="AY2632" s="9">
        <v>5</v>
      </c>
      <c r="AZ2632" s="62"/>
      <c r="BA2632" s="9">
        <v>700</v>
      </c>
      <c r="BB2632" s="9">
        <f t="shared" si="3692"/>
        <v>4200</v>
      </c>
      <c r="BC2632" s="10">
        <f t="shared" si="3693"/>
        <v>0.27814569536423839</v>
      </c>
      <c r="BD2632" s="7"/>
      <c r="BF2632" s="15">
        <v>45049</v>
      </c>
      <c r="BG2632" s="9">
        <v>4167</v>
      </c>
      <c r="BH2632" s="9">
        <f t="shared" si="3703"/>
        <v>151</v>
      </c>
      <c r="BI2632" s="73">
        <v>383</v>
      </c>
      <c r="BJ2632" s="9">
        <f t="shared" si="3704"/>
        <v>6</v>
      </c>
      <c r="BK2632" s="9">
        <v>21</v>
      </c>
      <c r="BL2632" s="9">
        <f t="shared" si="3705"/>
        <v>6</v>
      </c>
      <c r="BM2632" s="9">
        <v>5</v>
      </c>
      <c r="BN2632" s="9">
        <v>700</v>
      </c>
      <c r="BO2632" s="9">
        <f t="shared" si="3694"/>
        <v>4200</v>
      </c>
      <c r="BP2632" s="10">
        <f t="shared" si="3695"/>
        <v>0.27814569536423839</v>
      </c>
      <c r="BQ2632" s="7"/>
      <c r="BS2632" s="1"/>
      <c r="BT2632" s="15">
        <v>45049</v>
      </c>
      <c r="BU2632" s="9">
        <v>4167</v>
      </c>
      <c r="BV2632" s="9">
        <f t="shared" si="3706"/>
        <v>151</v>
      </c>
      <c r="BW2632" s="9">
        <v>383</v>
      </c>
      <c r="BX2632" s="9">
        <f t="shared" si="3707"/>
        <v>6</v>
      </c>
      <c r="BY2632" s="9">
        <v>21</v>
      </c>
      <c r="BZ2632" s="9">
        <f t="shared" si="3708"/>
        <v>6</v>
      </c>
      <c r="CA2632" s="9">
        <v>5</v>
      </c>
      <c r="CB2632" s="9"/>
      <c r="CC2632" s="9">
        <v>700</v>
      </c>
      <c r="CD2632" s="9">
        <f t="shared" si="3696"/>
        <v>4200</v>
      </c>
      <c r="CE2632" s="10">
        <f t="shared" si="3697"/>
        <v>0.27814569536423839</v>
      </c>
      <c r="CF2632" s="7"/>
      <c r="CH2632" s="15">
        <v>45049</v>
      </c>
      <c r="CI2632" s="9">
        <v>4167</v>
      </c>
      <c r="CJ2632" s="9">
        <f t="shared" si="3709"/>
        <v>151</v>
      </c>
      <c r="CK2632" s="9">
        <v>383</v>
      </c>
      <c r="CL2632" s="9">
        <f t="shared" si="3710"/>
        <v>6</v>
      </c>
      <c r="CM2632" s="9">
        <v>21</v>
      </c>
      <c r="CN2632" s="9">
        <f t="shared" si="3711"/>
        <v>6</v>
      </c>
      <c r="CO2632" s="9">
        <v>5</v>
      </c>
      <c r="CP2632" s="9"/>
      <c r="CQ2632" s="9">
        <v>700</v>
      </c>
      <c r="CR2632" s="9">
        <f t="shared" si="3698"/>
        <v>4200</v>
      </c>
      <c r="CS2632" s="10">
        <f t="shared" si="3699"/>
        <v>0.27814569536423839</v>
      </c>
      <c r="CT2632" s="7"/>
    </row>
    <row r="2633" spans="1:98" ht="15" customHeight="1">
      <c r="A2633" s="13"/>
      <c r="B2633" s="47"/>
      <c r="AR2633" s="15">
        <v>45051</v>
      </c>
      <c r="AS2633" s="9">
        <v>4241</v>
      </c>
      <c r="AT2633" s="9">
        <f t="shared" si="3700"/>
        <v>74</v>
      </c>
      <c r="AU2633" s="9">
        <v>386</v>
      </c>
      <c r="AV2633" s="9">
        <f t="shared" si="3701"/>
        <v>3</v>
      </c>
      <c r="AW2633" s="9">
        <v>23</v>
      </c>
      <c r="AX2633" s="9">
        <f t="shared" si="3702"/>
        <v>3</v>
      </c>
      <c r="AY2633" s="9">
        <v>0</v>
      </c>
      <c r="AZ2633" s="62"/>
      <c r="BA2633" s="9">
        <v>700</v>
      </c>
      <c r="BB2633" s="9">
        <f t="shared" si="3692"/>
        <v>2100</v>
      </c>
      <c r="BC2633" s="10">
        <f t="shared" si="3693"/>
        <v>0.28378378378378377</v>
      </c>
      <c r="BD2633" s="7"/>
      <c r="BF2633" s="15">
        <v>45051</v>
      </c>
      <c r="BG2633" s="9">
        <v>4241</v>
      </c>
      <c r="BH2633" s="9">
        <f t="shared" si="3703"/>
        <v>74</v>
      </c>
      <c r="BI2633" s="73">
        <v>386</v>
      </c>
      <c r="BJ2633" s="9">
        <f t="shared" si="3704"/>
        <v>3</v>
      </c>
      <c r="BK2633" s="9">
        <v>23</v>
      </c>
      <c r="BL2633" s="9">
        <f t="shared" si="3705"/>
        <v>3</v>
      </c>
      <c r="BM2633" s="9">
        <v>0</v>
      </c>
      <c r="BN2633" s="9">
        <v>700</v>
      </c>
      <c r="BO2633" s="9">
        <f t="shared" si="3694"/>
        <v>2100</v>
      </c>
      <c r="BP2633" s="10">
        <f t="shared" si="3695"/>
        <v>0.28378378378378377</v>
      </c>
      <c r="BQ2633" s="7"/>
      <c r="BS2633" s="1"/>
      <c r="BT2633" s="15">
        <v>45051</v>
      </c>
      <c r="BU2633" s="9">
        <v>4241</v>
      </c>
      <c r="BV2633" s="9">
        <f t="shared" si="3706"/>
        <v>74</v>
      </c>
      <c r="BW2633" s="9">
        <v>386</v>
      </c>
      <c r="BX2633" s="9">
        <f t="shared" si="3707"/>
        <v>3</v>
      </c>
      <c r="BY2633" s="9">
        <v>23</v>
      </c>
      <c r="BZ2633" s="9">
        <f t="shared" si="3708"/>
        <v>3</v>
      </c>
      <c r="CA2633" s="9">
        <v>0</v>
      </c>
      <c r="CB2633" s="9"/>
      <c r="CC2633" s="9">
        <v>700</v>
      </c>
      <c r="CD2633" s="9">
        <f t="shared" si="3696"/>
        <v>2100</v>
      </c>
      <c r="CE2633" s="10">
        <f t="shared" si="3697"/>
        <v>0.28378378378378377</v>
      </c>
      <c r="CF2633" s="7"/>
      <c r="CH2633" s="15">
        <v>45051</v>
      </c>
      <c r="CI2633" s="9">
        <v>4241</v>
      </c>
      <c r="CJ2633" s="9">
        <f t="shared" si="3709"/>
        <v>74</v>
      </c>
      <c r="CK2633" s="9">
        <v>386</v>
      </c>
      <c r="CL2633" s="9">
        <f t="shared" si="3710"/>
        <v>3</v>
      </c>
      <c r="CM2633" s="9">
        <v>23</v>
      </c>
      <c r="CN2633" s="9">
        <f t="shared" si="3711"/>
        <v>3</v>
      </c>
      <c r="CO2633" s="9">
        <v>0</v>
      </c>
      <c r="CP2633" s="9"/>
      <c r="CQ2633" s="9">
        <v>700</v>
      </c>
      <c r="CR2633" s="9">
        <f t="shared" si="3698"/>
        <v>2100</v>
      </c>
      <c r="CS2633" s="10">
        <f t="shared" si="3699"/>
        <v>0.28378378378378377</v>
      </c>
      <c r="CT2633" s="7"/>
    </row>
    <row r="2634" spans="1:98" ht="15" customHeight="1">
      <c r="A2634" s="13"/>
      <c r="B2634" s="47"/>
      <c r="AR2634" s="15">
        <v>45052</v>
      </c>
      <c r="AS2634" s="9">
        <v>4276</v>
      </c>
      <c r="AT2634" s="9">
        <f t="shared" si="3700"/>
        <v>35</v>
      </c>
      <c r="AU2634" s="9">
        <v>387</v>
      </c>
      <c r="AV2634" s="9">
        <f t="shared" si="3701"/>
        <v>1</v>
      </c>
      <c r="AW2634" s="9">
        <v>22</v>
      </c>
      <c r="AX2634" s="9">
        <f t="shared" si="3702"/>
        <v>1</v>
      </c>
      <c r="AY2634" s="9">
        <v>0</v>
      </c>
      <c r="AZ2634" s="62"/>
      <c r="BA2634" s="9">
        <v>700</v>
      </c>
      <c r="BB2634" s="9">
        <f t="shared" si="3692"/>
        <v>700</v>
      </c>
      <c r="BC2634" s="10">
        <f t="shared" si="3693"/>
        <v>0.2</v>
      </c>
      <c r="BD2634" s="7"/>
      <c r="BF2634" s="15">
        <v>45052</v>
      </c>
      <c r="BG2634" s="9">
        <v>4276</v>
      </c>
      <c r="BH2634" s="9">
        <f t="shared" si="3703"/>
        <v>35</v>
      </c>
      <c r="BI2634" s="73">
        <v>387</v>
      </c>
      <c r="BJ2634" s="9">
        <f t="shared" si="3704"/>
        <v>1</v>
      </c>
      <c r="BK2634" s="9">
        <v>22</v>
      </c>
      <c r="BL2634" s="9">
        <f t="shared" si="3705"/>
        <v>1</v>
      </c>
      <c r="BM2634" s="9">
        <v>0</v>
      </c>
      <c r="BN2634" s="9">
        <v>700</v>
      </c>
      <c r="BO2634" s="9">
        <f t="shared" si="3694"/>
        <v>700</v>
      </c>
      <c r="BP2634" s="10">
        <f t="shared" si="3695"/>
        <v>0.2</v>
      </c>
      <c r="BQ2634" s="7"/>
      <c r="BS2634" s="1"/>
      <c r="BT2634" s="15">
        <v>45052</v>
      </c>
      <c r="BU2634" s="9">
        <v>4276</v>
      </c>
      <c r="BV2634" s="9">
        <f t="shared" si="3706"/>
        <v>35</v>
      </c>
      <c r="BW2634" s="9">
        <v>387</v>
      </c>
      <c r="BX2634" s="9">
        <f t="shared" si="3707"/>
        <v>1</v>
      </c>
      <c r="BY2634" s="9">
        <v>22</v>
      </c>
      <c r="BZ2634" s="9">
        <f t="shared" si="3708"/>
        <v>1</v>
      </c>
      <c r="CA2634" s="9">
        <v>0</v>
      </c>
      <c r="CB2634" s="9"/>
      <c r="CC2634" s="9">
        <v>700</v>
      </c>
      <c r="CD2634" s="9">
        <f t="shared" si="3696"/>
        <v>700</v>
      </c>
      <c r="CE2634" s="10">
        <f t="shared" si="3697"/>
        <v>0.2</v>
      </c>
      <c r="CF2634" s="7"/>
      <c r="CH2634" s="15">
        <v>45052</v>
      </c>
      <c r="CI2634" s="9">
        <v>4276</v>
      </c>
      <c r="CJ2634" s="9">
        <f t="shared" si="3709"/>
        <v>35</v>
      </c>
      <c r="CK2634" s="9">
        <v>387</v>
      </c>
      <c r="CL2634" s="9">
        <f t="shared" si="3710"/>
        <v>1</v>
      </c>
      <c r="CM2634" s="9">
        <v>22</v>
      </c>
      <c r="CN2634" s="9">
        <f t="shared" si="3711"/>
        <v>1</v>
      </c>
      <c r="CO2634" s="9">
        <v>0</v>
      </c>
      <c r="CP2634" s="9"/>
      <c r="CQ2634" s="9">
        <v>700</v>
      </c>
      <c r="CR2634" s="9">
        <f t="shared" si="3698"/>
        <v>700</v>
      </c>
      <c r="CS2634" s="10">
        <f t="shared" si="3699"/>
        <v>0.2</v>
      </c>
      <c r="CT2634" s="7"/>
    </row>
    <row r="2635" spans="1:98" ht="15" customHeight="1">
      <c r="A2635" s="13"/>
      <c r="B2635" s="47"/>
      <c r="AR2635" s="15">
        <v>45054</v>
      </c>
      <c r="AS2635" s="9">
        <v>4310</v>
      </c>
      <c r="AT2635" s="9">
        <f t="shared" si="3700"/>
        <v>34</v>
      </c>
      <c r="AU2635" s="9">
        <v>389</v>
      </c>
      <c r="AV2635" s="9">
        <f t="shared" si="3701"/>
        <v>2</v>
      </c>
      <c r="AW2635" s="9">
        <v>20</v>
      </c>
      <c r="AX2635" s="9">
        <f t="shared" si="3702"/>
        <v>2</v>
      </c>
      <c r="AY2635" s="9">
        <v>5</v>
      </c>
      <c r="AZ2635" s="62"/>
      <c r="BA2635" s="9">
        <v>700</v>
      </c>
      <c r="BB2635" s="9">
        <f t="shared" si="3692"/>
        <v>1400</v>
      </c>
      <c r="BC2635" s="10">
        <f t="shared" si="3693"/>
        <v>0.41176470588235292</v>
      </c>
      <c r="BD2635" s="7" t="s">
        <v>607</v>
      </c>
      <c r="BF2635" s="15">
        <v>45054</v>
      </c>
      <c r="BG2635" s="9">
        <v>4310</v>
      </c>
      <c r="BH2635" s="9">
        <f t="shared" si="3703"/>
        <v>34</v>
      </c>
      <c r="BI2635" s="73">
        <v>389</v>
      </c>
      <c r="BJ2635" s="9">
        <f t="shared" si="3704"/>
        <v>2</v>
      </c>
      <c r="BK2635" s="9">
        <v>20</v>
      </c>
      <c r="BL2635" s="9">
        <f t="shared" si="3705"/>
        <v>2</v>
      </c>
      <c r="BM2635" s="9">
        <v>5</v>
      </c>
      <c r="BN2635" s="9">
        <v>700</v>
      </c>
      <c r="BO2635" s="9">
        <f t="shared" si="3694"/>
        <v>1400</v>
      </c>
      <c r="BP2635" s="10">
        <f t="shared" si="3695"/>
        <v>0.41176470588235292</v>
      </c>
      <c r="BQ2635" s="7" t="s">
        <v>607</v>
      </c>
      <c r="BS2635" s="1"/>
      <c r="BT2635" s="15">
        <v>45054</v>
      </c>
      <c r="BU2635" s="9">
        <v>4310</v>
      </c>
      <c r="BV2635" s="9">
        <f t="shared" si="3706"/>
        <v>34</v>
      </c>
      <c r="BW2635" s="9">
        <v>389</v>
      </c>
      <c r="BX2635" s="9">
        <f t="shared" si="3707"/>
        <v>2</v>
      </c>
      <c r="BY2635" s="9">
        <v>20</v>
      </c>
      <c r="BZ2635" s="9">
        <f t="shared" si="3708"/>
        <v>2</v>
      </c>
      <c r="CA2635" s="9">
        <v>5</v>
      </c>
      <c r="CB2635" s="9"/>
      <c r="CC2635" s="9">
        <v>700</v>
      </c>
      <c r="CD2635" s="9">
        <f t="shared" si="3696"/>
        <v>1400</v>
      </c>
      <c r="CE2635" s="10">
        <f t="shared" si="3697"/>
        <v>0.41176470588235292</v>
      </c>
      <c r="CF2635" s="7" t="s">
        <v>607</v>
      </c>
      <c r="CH2635" s="15">
        <v>45054</v>
      </c>
      <c r="CI2635" s="9">
        <v>4310</v>
      </c>
      <c r="CJ2635" s="9">
        <f t="shared" si="3709"/>
        <v>34</v>
      </c>
      <c r="CK2635" s="9">
        <v>389</v>
      </c>
      <c r="CL2635" s="9">
        <f t="shared" si="3710"/>
        <v>2</v>
      </c>
      <c r="CM2635" s="9">
        <v>20</v>
      </c>
      <c r="CN2635" s="9">
        <f t="shared" si="3711"/>
        <v>2</v>
      </c>
      <c r="CO2635" s="9">
        <v>5</v>
      </c>
      <c r="CP2635" s="9"/>
      <c r="CQ2635" s="9">
        <v>700</v>
      </c>
      <c r="CR2635" s="9">
        <f t="shared" si="3698"/>
        <v>1400</v>
      </c>
      <c r="CS2635" s="10">
        <f t="shared" si="3699"/>
        <v>0.41176470588235292</v>
      </c>
      <c r="CT2635" s="7" t="s">
        <v>607</v>
      </c>
    </row>
    <row r="2636" spans="1:98" ht="15" customHeight="1">
      <c r="A2636" s="13"/>
      <c r="B2636" s="47"/>
      <c r="AR2636" s="15">
        <v>45056</v>
      </c>
      <c r="AS2636" s="9">
        <v>4331</v>
      </c>
      <c r="AT2636" s="9">
        <f t="shared" si="3700"/>
        <v>21</v>
      </c>
      <c r="AU2636" s="9">
        <v>391</v>
      </c>
      <c r="AV2636" s="9">
        <f t="shared" si="3701"/>
        <v>2</v>
      </c>
      <c r="AW2636" s="9">
        <v>23</v>
      </c>
      <c r="AX2636" s="9">
        <f t="shared" si="3702"/>
        <v>2</v>
      </c>
      <c r="AY2636" s="9">
        <v>3</v>
      </c>
      <c r="AZ2636" s="62"/>
      <c r="BA2636" s="9">
        <v>400</v>
      </c>
      <c r="BB2636" s="9">
        <f t="shared" si="3692"/>
        <v>800</v>
      </c>
      <c r="BC2636" s="10">
        <f t="shared" si="3693"/>
        <v>0.38095238095238093</v>
      </c>
      <c r="BD2636" s="7" t="s">
        <v>608</v>
      </c>
      <c r="BF2636" s="15">
        <v>45056</v>
      </c>
      <c r="BG2636" s="9">
        <v>4331</v>
      </c>
      <c r="BH2636" s="9">
        <f t="shared" si="3703"/>
        <v>21</v>
      </c>
      <c r="BI2636" s="73">
        <v>391</v>
      </c>
      <c r="BJ2636" s="9">
        <f t="shared" si="3704"/>
        <v>2</v>
      </c>
      <c r="BK2636" s="9">
        <v>23</v>
      </c>
      <c r="BL2636" s="9">
        <f t="shared" si="3705"/>
        <v>2</v>
      </c>
      <c r="BM2636" s="9">
        <v>3</v>
      </c>
      <c r="BN2636" s="9">
        <v>400</v>
      </c>
      <c r="BO2636" s="9">
        <f t="shared" si="3694"/>
        <v>800</v>
      </c>
      <c r="BP2636" s="10">
        <f t="shared" si="3695"/>
        <v>0.38095238095238093</v>
      </c>
      <c r="BQ2636" s="7" t="s">
        <v>608</v>
      </c>
      <c r="BS2636" s="1"/>
      <c r="BT2636" s="15">
        <v>45056</v>
      </c>
      <c r="BU2636" s="9">
        <v>4331</v>
      </c>
      <c r="BV2636" s="9">
        <f t="shared" si="3706"/>
        <v>21</v>
      </c>
      <c r="BW2636" s="9">
        <v>391</v>
      </c>
      <c r="BX2636" s="9">
        <f t="shared" si="3707"/>
        <v>2</v>
      </c>
      <c r="BY2636" s="9">
        <v>23</v>
      </c>
      <c r="BZ2636" s="9">
        <f t="shared" si="3708"/>
        <v>2</v>
      </c>
      <c r="CA2636" s="9">
        <v>3</v>
      </c>
      <c r="CB2636" s="9"/>
      <c r="CC2636" s="9">
        <v>400</v>
      </c>
      <c r="CD2636" s="9">
        <f t="shared" si="3696"/>
        <v>800</v>
      </c>
      <c r="CE2636" s="10">
        <f t="shared" si="3697"/>
        <v>0.38095238095238093</v>
      </c>
      <c r="CF2636" s="7" t="s">
        <v>608</v>
      </c>
      <c r="CH2636" s="15">
        <v>45056</v>
      </c>
      <c r="CI2636" s="9">
        <v>4331</v>
      </c>
      <c r="CJ2636" s="9">
        <f t="shared" si="3709"/>
        <v>21</v>
      </c>
      <c r="CK2636" s="9">
        <v>391</v>
      </c>
      <c r="CL2636" s="9">
        <f t="shared" si="3710"/>
        <v>2</v>
      </c>
      <c r="CM2636" s="9">
        <v>23</v>
      </c>
      <c r="CN2636" s="9">
        <f t="shared" si="3711"/>
        <v>2</v>
      </c>
      <c r="CO2636" s="9">
        <v>3</v>
      </c>
      <c r="CP2636" s="9"/>
      <c r="CQ2636" s="9">
        <v>400</v>
      </c>
      <c r="CR2636" s="9">
        <f t="shared" si="3698"/>
        <v>800</v>
      </c>
      <c r="CS2636" s="10">
        <f t="shared" si="3699"/>
        <v>0.38095238095238093</v>
      </c>
      <c r="CT2636" s="7" t="s">
        <v>608</v>
      </c>
    </row>
    <row r="2637" spans="1:98" ht="15" customHeight="1">
      <c r="A2637" s="13"/>
      <c r="B2637" s="47"/>
      <c r="AR2637" s="15">
        <v>45058</v>
      </c>
      <c r="AS2637" s="9">
        <v>4388</v>
      </c>
      <c r="AT2637" s="9">
        <f t="shared" si="3700"/>
        <v>57</v>
      </c>
      <c r="AU2637" s="9">
        <v>398</v>
      </c>
      <c r="AV2637" s="9">
        <f t="shared" si="3701"/>
        <v>7</v>
      </c>
      <c r="AW2637" s="9">
        <v>19</v>
      </c>
      <c r="AX2637" s="9">
        <f t="shared" si="3702"/>
        <v>7</v>
      </c>
      <c r="AY2637" s="9">
        <v>3</v>
      </c>
      <c r="AZ2637" s="62"/>
      <c r="BA2637" s="9">
        <v>400</v>
      </c>
      <c r="BB2637" s="9">
        <f t="shared" si="3692"/>
        <v>2800</v>
      </c>
      <c r="BC2637" s="10">
        <f t="shared" si="3693"/>
        <v>0.49122807017543857</v>
      </c>
      <c r="BD2637" s="7" t="s">
        <v>609</v>
      </c>
      <c r="BF2637" s="15">
        <v>45058</v>
      </c>
      <c r="BG2637" s="9">
        <v>4388</v>
      </c>
      <c r="BH2637" s="9">
        <f t="shared" si="3703"/>
        <v>57</v>
      </c>
      <c r="BI2637" s="73">
        <v>398</v>
      </c>
      <c r="BJ2637" s="9">
        <f t="shared" si="3704"/>
        <v>7</v>
      </c>
      <c r="BK2637" s="9">
        <v>19</v>
      </c>
      <c r="BL2637" s="9">
        <f t="shared" si="3705"/>
        <v>7</v>
      </c>
      <c r="BM2637" s="9">
        <v>3</v>
      </c>
      <c r="BN2637" s="9">
        <v>400</v>
      </c>
      <c r="BO2637" s="9">
        <f t="shared" si="3694"/>
        <v>2800</v>
      </c>
      <c r="BP2637" s="10">
        <f t="shared" si="3695"/>
        <v>0.49122807017543857</v>
      </c>
      <c r="BQ2637" s="7" t="s">
        <v>609</v>
      </c>
      <c r="BS2637" s="1"/>
      <c r="BT2637" s="15">
        <v>45058</v>
      </c>
      <c r="BU2637" s="9">
        <v>4388</v>
      </c>
      <c r="BV2637" s="9">
        <f t="shared" si="3706"/>
        <v>57</v>
      </c>
      <c r="BW2637" s="9">
        <v>398</v>
      </c>
      <c r="BX2637" s="9">
        <f t="shared" si="3707"/>
        <v>7</v>
      </c>
      <c r="BY2637" s="9">
        <v>19</v>
      </c>
      <c r="BZ2637" s="9">
        <f t="shared" si="3708"/>
        <v>7</v>
      </c>
      <c r="CA2637" s="9">
        <v>3</v>
      </c>
      <c r="CB2637" s="9"/>
      <c r="CC2637" s="9">
        <v>400</v>
      </c>
      <c r="CD2637" s="9">
        <f t="shared" si="3696"/>
        <v>2800</v>
      </c>
      <c r="CE2637" s="10">
        <f t="shared" si="3697"/>
        <v>0.49122807017543857</v>
      </c>
      <c r="CF2637" s="7" t="s">
        <v>609</v>
      </c>
      <c r="CH2637" s="15">
        <v>45058</v>
      </c>
      <c r="CI2637" s="9">
        <v>4388</v>
      </c>
      <c r="CJ2637" s="9">
        <f t="shared" si="3709"/>
        <v>57</v>
      </c>
      <c r="CK2637" s="9">
        <v>398</v>
      </c>
      <c r="CL2637" s="9">
        <f t="shared" si="3710"/>
        <v>7</v>
      </c>
      <c r="CM2637" s="9">
        <v>19</v>
      </c>
      <c r="CN2637" s="9">
        <f t="shared" si="3711"/>
        <v>7</v>
      </c>
      <c r="CO2637" s="9">
        <v>3</v>
      </c>
      <c r="CP2637" s="9"/>
      <c r="CQ2637" s="9">
        <v>400</v>
      </c>
      <c r="CR2637" s="9">
        <f t="shared" si="3698"/>
        <v>2800</v>
      </c>
      <c r="CS2637" s="10">
        <f t="shared" si="3699"/>
        <v>0.49122807017543857</v>
      </c>
      <c r="CT2637" s="7" t="s">
        <v>609</v>
      </c>
    </row>
    <row r="2638" spans="1:98" ht="15" customHeight="1">
      <c r="A2638" s="13"/>
      <c r="B2638" s="47"/>
      <c r="AR2638" s="89">
        <v>45061</v>
      </c>
      <c r="AS2638" s="9">
        <v>4531</v>
      </c>
      <c r="AT2638" s="9">
        <f t="shared" si="3700"/>
        <v>143</v>
      </c>
      <c r="AU2638" s="9">
        <v>409</v>
      </c>
      <c r="AV2638" s="9">
        <f t="shared" si="3701"/>
        <v>11</v>
      </c>
      <c r="AW2638" s="9">
        <v>11</v>
      </c>
      <c r="AX2638" s="9">
        <f t="shared" si="3702"/>
        <v>11</v>
      </c>
      <c r="AY2638" s="9">
        <v>5</v>
      </c>
      <c r="AZ2638" s="62"/>
      <c r="BA2638" s="9">
        <v>400</v>
      </c>
      <c r="BB2638" s="9">
        <f t="shared" si="3692"/>
        <v>4400</v>
      </c>
      <c r="BC2638" s="10">
        <f t="shared" si="3693"/>
        <v>0.30769230769230771</v>
      </c>
      <c r="BD2638" s="7" t="s">
        <v>610</v>
      </c>
      <c r="BF2638" s="89">
        <v>45061</v>
      </c>
      <c r="BG2638" s="9">
        <v>4531</v>
      </c>
      <c r="BH2638" s="9">
        <f t="shared" si="3703"/>
        <v>143</v>
      </c>
      <c r="BI2638" s="73">
        <v>409</v>
      </c>
      <c r="BJ2638" s="9">
        <f t="shared" si="3704"/>
        <v>11</v>
      </c>
      <c r="BK2638" s="9">
        <v>11</v>
      </c>
      <c r="BL2638" s="9">
        <f t="shared" si="3705"/>
        <v>11</v>
      </c>
      <c r="BM2638" s="9">
        <v>5</v>
      </c>
      <c r="BN2638" s="9">
        <v>400</v>
      </c>
      <c r="BO2638" s="9">
        <f t="shared" si="3694"/>
        <v>4400</v>
      </c>
      <c r="BP2638" s="10">
        <f t="shared" si="3695"/>
        <v>0.30769230769230771</v>
      </c>
      <c r="BQ2638" s="7" t="s">
        <v>610</v>
      </c>
      <c r="BS2638" s="1"/>
      <c r="BT2638" s="89">
        <v>45061</v>
      </c>
      <c r="BU2638" s="9">
        <v>4531</v>
      </c>
      <c r="BV2638" s="9">
        <f t="shared" si="3706"/>
        <v>143</v>
      </c>
      <c r="BW2638" s="9">
        <v>409</v>
      </c>
      <c r="BX2638" s="9">
        <f t="shared" si="3707"/>
        <v>11</v>
      </c>
      <c r="BY2638" s="9">
        <v>11</v>
      </c>
      <c r="BZ2638" s="9">
        <f t="shared" si="3708"/>
        <v>11</v>
      </c>
      <c r="CA2638" s="9">
        <v>5</v>
      </c>
      <c r="CB2638" s="9"/>
      <c r="CC2638" s="9">
        <v>400</v>
      </c>
      <c r="CD2638" s="9">
        <f t="shared" si="3696"/>
        <v>4400</v>
      </c>
      <c r="CE2638" s="10">
        <f t="shared" si="3697"/>
        <v>0.30769230769230771</v>
      </c>
      <c r="CF2638" s="7" t="s">
        <v>610</v>
      </c>
      <c r="CH2638" s="89">
        <v>45061</v>
      </c>
      <c r="CI2638" s="9">
        <v>4531</v>
      </c>
      <c r="CJ2638" s="9">
        <f t="shared" si="3709"/>
        <v>143</v>
      </c>
      <c r="CK2638" s="9">
        <v>409</v>
      </c>
      <c r="CL2638" s="9">
        <f t="shared" si="3710"/>
        <v>11</v>
      </c>
      <c r="CM2638" s="9">
        <v>11</v>
      </c>
      <c r="CN2638" s="9">
        <f t="shared" si="3711"/>
        <v>11</v>
      </c>
      <c r="CO2638" s="9">
        <v>5</v>
      </c>
      <c r="CP2638" s="9"/>
      <c r="CQ2638" s="9">
        <v>400</v>
      </c>
      <c r="CR2638" s="9">
        <f t="shared" si="3698"/>
        <v>4400</v>
      </c>
      <c r="CS2638" s="10">
        <f t="shared" si="3699"/>
        <v>0.30769230769230771</v>
      </c>
      <c r="CT2638" s="7" t="s">
        <v>610</v>
      </c>
    </row>
    <row r="2639" spans="1:98" ht="15" customHeight="1">
      <c r="A2639" s="13"/>
      <c r="B2639" s="47"/>
      <c r="AR2639" s="15">
        <v>45063</v>
      </c>
      <c r="AS2639" s="9">
        <v>4612</v>
      </c>
      <c r="AT2639" s="9">
        <f t="shared" si="3700"/>
        <v>81</v>
      </c>
      <c r="AU2639" s="9">
        <v>414</v>
      </c>
      <c r="AV2639" s="9">
        <f t="shared" si="3701"/>
        <v>5</v>
      </c>
      <c r="AW2639" s="9">
        <v>11</v>
      </c>
      <c r="AX2639" s="9">
        <f t="shared" si="3702"/>
        <v>5</v>
      </c>
      <c r="AY2639" s="9">
        <v>7</v>
      </c>
      <c r="AZ2639" s="62"/>
      <c r="BA2639" s="9">
        <v>400</v>
      </c>
      <c r="BB2639" s="9">
        <f t="shared" si="3692"/>
        <v>2000</v>
      </c>
      <c r="BC2639" s="10">
        <f t="shared" si="3693"/>
        <v>0.24691358024691357</v>
      </c>
      <c r="BD2639" s="7"/>
      <c r="BF2639" s="15">
        <v>45063</v>
      </c>
      <c r="BG2639" s="9">
        <v>4612</v>
      </c>
      <c r="BH2639" s="9">
        <f t="shared" si="3703"/>
        <v>81</v>
      </c>
      <c r="BI2639" s="73">
        <v>414</v>
      </c>
      <c r="BJ2639" s="9">
        <f t="shared" si="3704"/>
        <v>5</v>
      </c>
      <c r="BK2639" s="9">
        <v>11</v>
      </c>
      <c r="BL2639" s="9">
        <f t="shared" si="3705"/>
        <v>5</v>
      </c>
      <c r="BM2639" s="9">
        <v>7</v>
      </c>
      <c r="BN2639" s="9">
        <v>400</v>
      </c>
      <c r="BO2639" s="9">
        <f t="shared" si="3694"/>
        <v>2000</v>
      </c>
      <c r="BP2639" s="10">
        <f t="shared" si="3695"/>
        <v>0.24691358024691357</v>
      </c>
      <c r="BQ2639" s="7"/>
      <c r="BS2639" s="1"/>
      <c r="BT2639" s="15">
        <v>45063</v>
      </c>
      <c r="BU2639" s="9">
        <v>4612</v>
      </c>
      <c r="BV2639" s="9">
        <f t="shared" si="3706"/>
        <v>81</v>
      </c>
      <c r="BW2639" s="9">
        <v>414</v>
      </c>
      <c r="BX2639" s="9">
        <f t="shared" si="3707"/>
        <v>5</v>
      </c>
      <c r="BY2639" s="9">
        <v>11</v>
      </c>
      <c r="BZ2639" s="9">
        <f t="shared" si="3708"/>
        <v>5</v>
      </c>
      <c r="CA2639" s="9">
        <v>7</v>
      </c>
      <c r="CB2639" s="9"/>
      <c r="CC2639" s="9">
        <v>400</v>
      </c>
      <c r="CD2639" s="9">
        <f t="shared" si="3696"/>
        <v>2000</v>
      </c>
      <c r="CE2639" s="10">
        <f t="shared" si="3697"/>
        <v>0.24691358024691357</v>
      </c>
      <c r="CF2639" s="7"/>
      <c r="CH2639" s="15">
        <v>45063</v>
      </c>
      <c r="CI2639" s="9">
        <v>4612</v>
      </c>
      <c r="CJ2639" s="9">
        <f t="shared" si="3709"/>
        <v>81</v>
      </c>
      <c r="CK2639" s="9">
        <v>414</v>
      </c>
      <c r="CL2639" s="9">
        <f t="shared" si="3710"/>
        <v>5</v>
      </c>
      <c r="CM2639" s="9">
        <v>11</v>
      </c>
      <c r="CN2639" s="9">
        <f t="shared" si="3711"/>
        <v>5</v>
      </c>
      <c r="CO2639" s="9">
        <v>7</v>
      </c>
      <c r="CP2639" s="9"/>
      <c r="CQ2639" s="9">
        <v>400</v>
      </c>
      <c r="CR2639" s="9">
        <f t="shared" si="3698"/>
        <v>2000</v>
      </c>
      <c r="CS2639" s="10">
        <f t="shared" si="3699"/>
        <v>0.24691358024691357</v>
      </c>
      <c r="CT2639" s="7"/>
    </row>
    <row r="2640" spans="1:98" ht="15" customHeight="1">
      <c r="A2640" s="13"/>
      <c r="B2640" s="47"/>
      <c r="AR2640" s="15">
        <v>45066</v>
      </c>
      <c r="AS2640" s="9">
        <v>4722</v>
      </c>
      <c r="AT2640" s="9">
        <f t="shared" si="3700"/>
        <v>110</v>
      </c>
      <c r="AU2640" s="9">
        <v>424</v>
      </c>
      <c r="AV2640" s="9">
        <f t="shared" si="3701"/>
        <v>10</v>
      </c>
      <c r="AW2640" s="9">
        <v>9</v>
      </c>
      <c r="AX2640" s="9">
        <f t="shared" si="3702"/>
        <v>9</v>
      </c>
      <c r="AY2640" s="9">
        <v>12</v>
      </c>
      <c r="AZ2640" s="62"/>
      <c r="BA2640" s="9">
        <v>400</v>
      </c>
      <c r="BB2640" s="9">
        <f t="shared" si="3692"/>
        <v>3600</v>
      </c>
      <c r="BC2640" s="10">
        <f t="shared" si="3693"/>
        <v>0.32727272727272727</v>
      </c>
      <c r="BD2640" s="7"/>
      <c r="BF2640" s="15">
        <v>45066</v>
      </c>
      <c r="BG2640" s="9">
        <v>4722</v>
      </c>
      <c r="BH2640" s="9">
        <f t="shared" si="3703"/>
        <v>110</v>
      </c>
      <c r="BI2640" s="73">
        <v>424</v>
      </c>
      <c r="BJ2640" s="9">
        <f t="shared" si="3704"/>
        <v>10</v>
      </c>
      <c r="BK2640" s="9">
        <v>9</v>
      </c>
      <c r="BL2640" s="9">
        <f t="shared" si="3705"/>
        <v>9</v>
      </c>
      <c r="BM2640" s="9">
        <v>12</v>
      </c>
      <c r="BN2640" s="9">
        <v>400</v>
      </c>
      <c r="BO2640" s="9">
        <f t="shared" si="3694"/>
        <v>3600</v>
      </c>
      <c r="BP2640" s="10">
        <f t="shared" si="3695"/>
        <v>0.32727272727272727</v>
      </c>
      <c r="BQ2640" s="7"/>
      <c r="BS2640" s="1"/>
      <c r="BT2640" s="15">
        <v>45066</v>
      </c>
      <c r="BU2640" s="9">
        <v>4722</v>
      </c>
      <c r="BV2640" s="9">
        <f t="shared" si="3706"/>
        <v>110</v>
      </c>
      <c r="BW2640" s="9">
        <v>424</v>
      </c>
      <c r="BX2640" s="9">
        <f t="shared" si="3707"/>
        <v>10</v>
      </c>
      <c r="BY2640" s="9">
        <v>9</v>
      </c>
      <c r="BZ2640" s="9">
        <f t="shared" si="3708"/>
        <v>9</v>
      </c>
      <c r="CA2640" s="9">
        <v>12</v>
      </c>
      <c r="CB2640" s="9"/>
      <c r="CC2640" s="9">
        <v>400</v>
      </c>
      <c r="CD2640" s="9">
        <f t="shared" si="3696"/>
        <v>3600</v>
      </c>
      <c r="CE2640" s="10">
        <f t="shared" si="3697"/>
        <v>0.32727272727272727</v>
      </c>
      <c r="CF2640" s="7"/>
      <c r="CH2640" s="15">
        <v>45066</v>
      </c>
      <c r="CI2640" s="9">
        <v>4722</v>
      </c>
      <c r="CJ2640" s="9">
        <f t="shared" si="3709"/>
        <v>110</v>
      </c>
      <c r="CK2640" s="9">
        <v>424</v>
      </c>
      <c r="CL2640" s="9">
        <f t="shared" si="3710"/>
        <v>10</v>
      </c>
      <c r="CM2640" s="9">
        <v>9</v>
      </c>
      <c r="CN2640" s="9">
        <f t="shared" si="3711"/>
        <v>9</v>
      </c>
      <c r="CO2640" s="9">
        <v>12</v>
      </c>
      <c r="CP2640" s="9"/>
      <c r="CQ2640" s="9">
        <v>400</v>
      </c>
      <c r="CR2640" s="9">
        <f t="shared" si="3698"/>
        <v>3600</v>
      </c>
      <c r="CS2640" s="10">
        <f t="shared" si="3699"/>
        <v>0.32727272727272727</v>
      </c>
      <c r="CT2640" s="7"/>
    </row>
    <row r="2641" spans="1:98" ht="15" customHeight="1">
      <c r="A2641" s="13"/>
      <c r="B2641" s="47"/>
      <c r="AR2641" s="15">
        <v>45068</v>
      </c>
      <c r="AS2641" s="9">
        <v>4807</v>
      </c>
      <c r="AT2641" s="9">
        <f t="shared" si="3700"/>
        <v>85</v>
      </c>
      <c r="AU2641" s="9">
        <v>434</v>
      </c>
      <c r="AV2641" s="9">
        <f t="shared" si="3701"/>
        <v>10</v>
      </c>
      <c r="AW2641" s="9">
        <v>11</v>
      </c>
      <c r="AX2641" s="9">
        <f t="shared" si="3702"/>
        <v>10</v>
      </c>
      <c r="AY2641" s="9">
        <v>14</v>
      </c>
      <c r="AZ2641" s="62"/>
      <c r="BA2641" s="9">
        <v>400</v>
      </c>
      <c r="BB2641" s="9">
        <f t="shared" si="3692"/>
        <v>4000</v>
      </c>
      <c r="BC2641" s="10">
        <f t="shared" si="3693"/>
        <v>0.47058823529411764</v>
      </c>
      <c r="BD2641" s="7" t="s">
        <v>611</v>
      </c>
      <c r="BF2641" s="15">
        <v>45068</v>
      </c>
      <c r="BG2641" s="9">
        <v>4807</v>
      </c>
      <c r="BH2641" s="9">
        <f t="shared" si="3703"/>
        <v>85</v>
      </c>
      <c r="BI2641" s="73">
        <v>434</v>
      </c>
      <c r="BJ2641" s="9">
        <f t="shared" si="3704"/>
        <v>10</v>
      </c>
      <c r="BK2641" s="9">
        <v>11</v>
      </c>
      <c r="BL2641" s="9">
        <f t="shared" si="3705"/>
        <v>10</v>
      </c>
      <c r="BM2641" s="9">
        <v>14</v>
      </c>
      <c r="BN2641" s="9">
        <v>400</v>
      </c>
      <c r="BO2641" s="9">
        <f t="shared" si="3694"/>
        <v>4000</v>
      </c>
      <c r="BP2641" s="10">
        <f t="shared" si="3695"/>
        <v>0.47058823529411764</v>
      </c>
      <c r="BQ2641" s="7" t="s">
        <v>611</v>
      </c>
      <c r="BS2641" s="1"/>
      <c r="BT2641" s="15">
        <v>45068</v>
      </c>
      <c r="BU2641" s="9">
        <v>4807</v>
      </c>
      <c r="BV2641" s="9">
        <f t="shared" si="3706"/>
        <v>85</v>
      </c>
      <c r="BW2641" s="9">
        <v>434</v>
      </c>
      <c r="BX2641" s="9">
        <f t="shared" si="3707"/>
        <v>10</v>
      </c>
      <c r="BY2641" s="9">
        <v>11</v>
      </c>
      <c r="BZ2641" s="9">
        <f t="shared" si="3708"/>
        <v>10</v>
      </c>
      <c r="CA2641" s="9">
        <v>14</v>
      </c>
      <c r="CB2641" s="9"/>
      <c r="CC2641" s="9">
        <v>400</v>
      </c>
      <c r="CD2641" s="9">
        <f t="shared" si="3696"/>
        <v>4000</v>
      </c>
      <c r="CE2641" s="10">
        <f t="shared" si="3697"/>
        <v>0.47058823529411764</v>
      </c>
      <c r="CF2641" s="7" t="s">
        <v>611</v>
      </c>
      <c r="CH2641" s="15">
        <v>45068</v>
      </c>
      <c r="CI2641" s="9">
        <v>4807</v>
      </c>
      <c r="CJ2641" s="9">
        <f t="shared" si="3709"/>
        <v>85</v>
      </c>
      <c r="CK2641" s="9">
        <v>434</v>
      </c>
      <c r="CL2641" s="9">
        <f t="shared" si="3710"/>
        <v>10</v>
      </c>
      <c r="CM2641" s="9">
        <v>11</v>
      </c>
      <c r="CN2641" s="9">
        <f t="shared" si="3711"/>
        <v>10</v>
      </c>
      <c r="CO2641" s="9">
        <v>14</v>
      </c>
      <c r="CP2641" s="9"/>
      <c r="CQ2641" s="9">
        <v>400</v>
      </c>
      <c r="CR2641" s="9">
        <f t="shared" si="3698"/>
        <v>4000</v>
      </c>
      <c r="CS2641" s="10">
        <f t="shared" si="3699"/>
        <v>0.47058823529411764</v>
      </c>
      <c r="CT2641" s="7" t="s">
        <v>611</v>
      </c>
    </row>
    <row r="2642" spans="1:98" ht="15" customHeight="1">
      <c r="A2642" s="13"/>
      <c r="B2642" s="47"/>
      <c r="AR2642" s="15">
        <v>45071</v>
      </c>
      <c r="AS2642" s="9">
        <v>4978</v>
      </c>
      <c r="AT2642" s="9">
        <f t="shared" si="3700"/>
        <v>171</v>
      </c>
      <c r="AU2642" s="9">
        <v>444</v>
      </c>
      <c r="AV2642" s="9">
        <f t="shared" si="3701"/>
        <v>10</v>
      </c>
      <c r="AW2642" s="9">
        <v>16</v>
      </c>
      <c r="AX2642" s="9">
        <f t="shared" si="3702"/>
        <v>9</v>
      </c>
      <c r="AY2642" s="9">
        <v>7</v>
      </c>
      <c r="AZ2642" s="62"/>
      <c r="BA2642" s="9">
        <v>400</v>
      </c>
      <c r="BB2642" s="9">
        <f t="shared" si="3692"/>
        <v>3600</v>
      </c>
      <c r="BC2642" s="10">
        <f t="shared" si="3693"/>
        <v>0.21052631578947367</v>
      </c>
      <c r="BD2642" s="7"/>
      <c r="BF2642" s="15">
        <v>45071</v>
      </c>
      <c r="BG2642" s="9">
        <v>4978</v>
      </c>
      <c r="BH2642" s="9">
        <f t="shared" si="3703"/>
        <v>171</v>
      </c>
      <c r="BI2642" s="73">
        <v>444</v>
      </c>
      <c r="BJ2642" s="9">
        <f t="shared" si="3704"/>
        <v>10</v>
      </c>
      <c r="BK2642" s="9">
        <v>16</v>
      </c>
      <c r="BL2642" s="9">
        <f t="shared" si="3705"/>
        <v>9</v>
      </c>
      <c r="BM2642" s="9">
        <v>7</v>
      </c>
      <c r="BN2642" s="9">
        <v>400</v>
      </c>
      <c r="BO2642" s="9">
        <f t="shared" si="3694"/>
        <v>3600</v>
      </c>
      <c r="BP2642" s="10">
        <f t="shared" si="3695"/>
        <v>0.21052631578947367</v>
      </c>
      <c r="BQ2642" s="7"/>
      <c r="BS2642" s="1"/>
      <c r="BT2642" s="15">
        <v>45071</v>
      </c>
      <c r="BU2642" s="9">
        <v>4978</v>
      </c>
      <c r="BV2642" s="9">
        <f t="shared" si="3706"/>
        <v>171</v>
      </c>
      <c r="BW2642" s="9">
        <v>444</v>
      </c>
      <c r="BX2642" s="9">
        <f t="shared" si="3707"/>
        <v>10</v>
      </c>
      <c r="BY2642" s="9">
        <v>16</v>
      </c>
      <c r="BZ2642" s="9">
        <f t="shared" si="3708"/>
        <v>9</v>
      </c>
      <c r="CA2642" s="9">
        <v>7</v>
      </c>
      <c r="CB2642" s="9"/>
      <c r="CC2642" s="9">
        <v>400</v>
      </c>
      <c r="CD2642" s="9">
        <f t="shared" si="3696"/>
        <v>3600</v>
      </c>
      <c r="CE2642" s="10">
        <f t="shared" si="3697"/>
        <v>0.21052631578947367</v>
      </c>
      <c r="CF2642" s="7"/>
      <c r="CH2642" s="15">
        <v>45071</v>
      </c>
      <c r="CI2642" s="9">
        <v>4978</v>
      </c>
      <c r="CJ2642" s="9">
        <f t="shared" si="3709"/>
        <v>171</v>
      </c>
      <c r="CK2642" s="9">
        <v>444</v>
      </c>
      <c r="CL2642" s="9">
        <f t="shared" si="3710"/>
        <v>10</v>
      </c>
      <c r="CM2642" s="9">
        <v>16</v>
      </c>
      <c r="CN2642" s="9">
        <f t="shared" si="3711"/>
        <v>9</v>
      </c>
      <c r="CO2642" s="9">
        <v>7</v>
      </c>
      <c r="CP2642" s="9"/>
      <c r="CQ2642" s="9">
        <v>400</v>
      </c>
      <c r="CR2642" s="9">
        <f t="shared" si="3698"/>
        <v>3600</v>
      </c>
      <c r="CS2642" s="10">
        <f t="shared" si="3699"/>
        <v>0.21052631578947367</v>
      </c>
      <c r="CT2642" s="7"/>
    </row>
    <row r="2643" spans="1:98" ht="15" customHeight="1">
      <c r="A2643" s="13"/>
      <c r="B2643" s="47"/>
      <c r="AR2643" s="15">
        <v>45075</v>
      </c>
      <c r="AS2643" s="9">
        <v>5136</v>
      </c>
      <c r="AT2643" s="9">
        <f t="shared" si="3700"/>
        <v>158</v>
      </c>
      <c r="AU2643" s="9">
        <v>454</v>
      </c>
      <c r="AV2643" s="9">
        <f t="shared" si="3701"/>
        <v>10</v>
      </c>
      <c r="AW2643" s="9">
        <v>12</v>
      </c>
      <c r="AX2643" s="9">
        <f t="shared" si="3702"/>
        <v>11</v>
      </c>
      <c r="AY2643" s="9">
        <v>15</v>
      </c>
      <c r="AZ2643" s="62"/>
      <c r="BA2643" s="9">
        <v>400</v>
      </c>
      <c r="BB2643" s="9">
        <f t="shared" si="3692"/>
        <v>4400</v>
      </c>
      <c r="BC2643" s="10">
        <f t="shared" si="3693"/>
        <v>0.27848101265822783</v>
      </c>
      <c r="BD2643" s="7"/>
      <c r="BF2643" s="15">
        <v>45075</v>
      </c>
      <c r="BG2643" s="9">
        <v>5136</v>
      </c>
      <c r="BH2643" s="9">
        <f t="shared" si="3703"/>
        <v>158</v>
      </c>
      <c r="BI2643" s="73">
        <v>454</v>
      </c>
      <c r="BJ2643" s="9">
        <f t="shared" si="3704"/>
        <v>10</v>
      </c>
      <c r="BK2643" s="9">
        <v>12</v>
      </c>
      <c r="BL2643" s="9">
        <f t="shared" si="3705"/>
        <v>11</v>
      </c>
      <c r="BM2643" s="9">
        <v>15</v>
      </c>
      <c r="BN2643" s="9">
        <v>400</v>
      </c>
      <c r="BO2643" s="9">
        <f t="shared" si="3694"/>
        <v>4400</v>
      </c>
      <c r="BP2643" s="10">
        <f t="shared" si="3695"/>
        <v>0.27848101265822783</v>
      </c>
      <c r="BQ2643" s="7"/>
      <c r="BS2643" s="1"/>
      <c r="BT2643" s="15">
        <v>45075</v>
      </c>
      <c r="BU2643" s="9">
        <v>5136</v>
      </c>
      <c r="BV2643" s="9">
        <f t="shared" si="3706"/>
        <v>158</v>
      </c>
      <c r="BW2643" s="9">
        <v>454</v>
      </c>
      <c r="BX2643" s="9">
        <f t="shared" si="3707"/>
        <v>10</v>
      </c>
      <c r="BY2643" s="9">
        <v>12</v>
      </c>
      <c r="BZ2643" s="9">
        <f t="shared" si="3708"/>
        <v>11</v>
      </c>
      <c r="CA2643" s="9">
        <v>15</v>
      </c>
      <c r="CB2643" s="9"/>
      <c r="CC2643" s="9">
        <v>400</v>
      </c>
      <c r="CD2643" s="9">
        <f t="shared" si="3696"/>
        <v>4400</v>
      </c>
      <c r="CE2643" s="10">
        <f t="shared" si="3697"/>
        <v>0.27848101265822783</v>
      </c>
      <c r="CF2643" s="7"/>
      <c r="CH2643" s="15">
        <v>45075</v>
      </c>
      <c r="CI2643" s="9">
        <v>5136</v>
      </c>
      <c r="CJ2643" s="9">
        <f t="shared" si="3709"/>
        <v>158</v>
      </c>
      <c r="CK2643" s="9">
        <v>454</v>
      </c>
      <c r="CL2643" s="9">
        <f t="shared" si="3710"/>
        <v>10</v>
      </c>
      <c r="CM2643" s="9">
        <v>12</v>
      </c>
      <c r="CN2643" s="9">
        <f t="shared" si="3711"/>
        <v>11</v>
      </c>
      <c r="CO2643" s="9">
        <v>15</v>
      </c>
      <c r="CP2643" s="9"/>
      <c r="CQ2643" s="9">
        <v>400</v>
      </c>
      <c r="CR2643" s="9">
        <f t="shared" si="3698"/>
        <v>4400</v>
      </c>
      <c r="CS2643" s="10">
        <f t="shared" si="3699"/>
        <v>0.27848101265822783</v>
      </c>
      <c r="CT2643" s="7"/>
    </row>
    <row r="2644" spans="1:98" ht="15" customHeight="1">
      <c r="A2644" s="13"/>
      <c r="B2644" s="47"/>
      <c r="AR2644" s="15">
        <v>45077</v>
      </c>
      <c r="AS2644" s="9">
        <v>5202</v>
      </c>
      <c r="AT2644" s="9">
        <f t="shared" si="3700"/>
        <v>66</v>
      </c>
      <c r="AU2644" s="9">
        <v>458</v>
      </c>
      <c r="AV2644" s="9">
        <f t="shared" si="3701"/>
        <v>4</v>
      </c>
      <c r="AW2644" s="9">
        <v>23</v>
      </c>
      <c r="AX2644" s="9">
        <f t="shared" si="3702"/>
        <v>4</v>
      </c>
      <c r="AY2644" s="9">
        <v>2</v>
      </c>
      <c r="AZ2644" s="62"/>
      <c r="BA2644" s="9">
        <v>400</v>
      </c>
      <c r="BB2644" s="9">
        <f t="shared" si="3692"/>
        <v>1600</v>
      </c>
      <c r="BC2644" s="10">
        <f t="shared" si="3693"/>
        <v>0.24242424242424243</v>
      </c>
      <c r="BD2644" s="7"/>
      <c r="BF2644" s="15">
        <v>45077</v>
      </c>
      <c r="BG2644" s="9">
        <v>5202</v>
      </c>
      <c r="BH2644" s="9">
        <f t="shared" si="3703"/>
        <v>66</v>
      </c>
      <c r="BI2644" s="73">
        <v>458</v>
      </c>
      <c r="BJ2644" s="9">
        <f t="shared" si="3704"/>
        <v>4</v>
      </c>
      <c r="BK2644" s="9">
        <v>23</v>
      </c>
      <c r="BL2644" s="9">
        <f t="shared" si="3705"/>
        <v>4</v>
      </c>
      <c r="BM2644" s="9">
        <v>2</v>
      </c>
      <c r="BN2644" s="9">
        <v>400</v>
      </c>
      <c r="BO2644" s="9">
        <f t="shared" si="3694"/>
        <v>1600</v>
      </c>
      <c r="BP2644" s="10">
        <f t="shared" si="3695"/>
        <v>0.24242424242424243</v>
      </c>
      <c r="BQ2644" s="7"/>
      <c r="BS2644" s="1"/>
      <c r="BT2644" s="15">
        <v>45077</v>
      </c>
      <c r="BU2644" s="9">
        <v>5202</v>
      </c>
      <c r="BV2644" s="9">
        <f t="shared" si="3706"/>
        <v>66</v>
      </c>
      <c r="BW2644" s="9">
        <v>458</v>
      </c>
      <c r="BX2644" s="9">
        <f t="shared" si="3707"/>
        <v>4</v>
      </c>
      <c r="BY2644" s="9">
        <v>23</v>
      </c>
      <c r="BZ2644" s="9">
        <f t="shared" si="3708"/>
        <v>4</v>
      </c>
      <c r="CA2644" s="9">
        <v>2</v>
      </c>
      <c r="CB2644" s="9"/>
      <c r="CC2644" s="9">
        <v>400</v>
      </c>
      <c r="CD2644" s="9">
        <f t="shared" si="3696"/>
        <v>1600</v>
      </c>
      <c r="CE2644" s="10">
        <f t="shared" si="3697"/>
        <v>0.24242424242424243</v>
      </c>
      <c r="CF2644" s="7"/>
      <c r="CH2644" s="15">
        <v>45077</v>
      </c>
      <c r="CI2644" s="9">
        <v>5202</v>
      </c>
      <c r="CJ2644" s="9">
        <f t="shared" si="3709"/>
        <v>66</v>
      </c>
      <c r="CK2644" s="9">
        <v>458</v>
      </c>
      <c r="CL2644" s="9">
        <f t="shared" si="3710"/>
        <v>4</v>
      </c>
      <c r="CM2644" s="9">
        <v>23</v>
      </c>
      <c r="CN2644" s="9">
        <f t="shared" si="3711"/>
        <v>4</v>
      </c>
      <c r="CO2644" s="9">
        <v>2</v>
      </c>
      <c r="CP2644" s="9"/>
      <c r="CQ2644" s="9">
        <v>400</v>
      </c>
      <c r="CR2644" s="9">
        <f t="shared" si="3698"/>
        <v>1600</v>
      </c>
      <c r="CS2644" s="10">
        <f t="shared" si="3699"/>
        <v>0.24242424242424243</v>
      </c>
      <c r="CT2644" s="7"/>
    </row>
    <row r="2645" spans="1:98" ht="15" customHeight="1">
      <c r="A2645" s="13"/>
      <c r="B2645" s="47"/>
      <c r="AR2645" s="15"/>
      <c r="AS2645" s="9"/>
      <c r="AT2645" s="9" t="str">
        <f t="shared" si="3700"/>
        <v/>
      </c>
      <c r="AU2645" s="9"/>
      <c r="AV2645" s="9" t="str">
        <f t="shared" si="3701"/>
        <v/>
      </c>
      <c r="AW2645" s="9"/>
      <c r="AX2645" s="9" t="str">
        <f t="shared" si="3702"/>
        <v/>
      </c>
      <c r="AY2645" s="9"/>
      <c r="AZ2645" s="62"/>
      <c r="BA2645" s="9"/>
      <c r="BB2645" s="9" t="str">
        <f t="shared" si="3692"/>
        <v/>
      </c>
      <c r="BC2645" s="10" t="str">
        <f t="shared" si="3693"/>
        <v/>
      </c>
      <c r="BD2645" s="7"/>
      <c r="BF2645" s="15"/>
      <c r="BG2645" s="9"/>
      <c r="BH2645" s="9" t="str">
        <f t="shared" si="3703"/>
        <v/>
      </c>
      <c r="BI2645" s="73"/>
      <c r="BJ2645" s="9" t="str">
        <f t="shared" si="3704"/>
        <v/>
      </c>
      <c r="BK2645" s="9"/>
      <c r="BL2645" s="9" t="str">
        <f t="shared" si="3705"/>
        <v/>
      </c>
      <c r="BM2645" s="9"/>
      <c r="BN2645" s="9"/>
      <c r="BO2645" s="9" t="str">
        <f t="shared" si="3694"/>
        <v/>
      </c>
      <c r="BP2645" s="10" t="str">
        <f t="shared" si="3695"/>
        <v/>
      </c>
      <c r="BQ2645" s="7"/>
      <c r="BS2645" s="1"/>
      <c r="BT2645" s="15"/>
      <c r="BU2645" s="9"/>
      <c r="BV2645" s="9" t="str">
        <f t="shared" si="3706"/>
        <v/>
      </c>
      <c r="BW2645" s="9"/>
      <c r="BX2645" s="9" t="str">
        <f t="shared" si="3707"/>
        <v/>
      </c>
      <c r="BY2645" s="9"/>
      <c r="BZ2645" s="9" t="str">
        <f t="shared" si="3708"/>
        <v/>
      </c>
      <c r="CA2645" s="9"/>
      <c r="CB2645" s="9"/>
      <c r="CC2645" s="9"/>
      <c r="CD2645" s="9" t="str">
        <f t="shared" si="3696"/>
        <v/>
      </c>
      <c r="CE2645" s="10" t="str">
        <f t="shared" si="3697"/>
        <v/>
      </c>
      <c r="CF2645" s="7"/>
      <c r="CH2645" s="15"/>
      <c r="CI2645" s="9"/>
      <c r="CJ2645" s="9" t="str">
        <f t="shared" si="3709"/>
        <v/>
      </c>
      <c r="CK2645" s="9"/>
      <c r="CL2645" s="9" t="str">
        <f t="shared" si="3710"/>
        <v/>
      </c>
      <c r="CM2645" s="9"/>
      <c r="CN2645" s="9" t="str">
        <f t="shared" si="3711"/>
        <v/>
      </c>
      <c r="CO2645" s="9"/>
      <c r="CP2645" s="9"/>
      <c r="CQ2645" s="9"/>
      <c r="CR2645" s="9" t="str">
        <f t="shared" si="3698"/>
        <v/>
      </c>
      <c r="CS2645" s="10" t="str">
        <f t="shared" si="3699"/>
        <v/>
      </c>
      <c r="CT2645" s="7"/>
    </row>
    <row r="2646" spans="1:98" ht="15" customHeight="1">
      <c r="A2646" s="13"/>
      <c r="B2646" s="47"/>
      <c r="AR2646" s="15"/>
      <c r="AS2646" s="9"/>
      <c r="AT2646" s="9" t="str">
        <f t="shared" si="3700"/>
        <v/>
      </c>
      <c r="AU2646" s="9"/>
      <c r="AV2646" s="9" t="str">
        <f t="shared" si="3701"/>
        <v/>
      </c>
      <c r="AW2646" s="9"/>
      <c r="AX2646" s="9" t="str">
        <f t="shared" si="3702"/>
        <v/>
      </c>
      <c r="AY2646" s="9"/>
      <c r="AZ2646" s="62"/>
      <c r="BA2646" s="9"/>
      <c r="BB2646" s="9" t="str">
        <f t="shared" si="3692"/>
        <v/>
      </c>
      <c r="BC2646" s="10" t="str">
        <f t="shared" si="3693"/>
        <v/>
      </c>
      <c r="BD2646" s="7"/>
      <c r="BF2646" s="15"/>
      <c r="BG2646" s="9"/>
      <c r="BH2646" s="9" t="str">
        <f t="shared" si="3703"/>
        <v/>
      </c>
      <c r="BI2646" s="73"/>
      <c r="BJ2646" s="9" t="str">
        <f t="shared" si="3704"/>
        <v/>
      </c>
      <c r="BK2646" s="9"/>
      <c r="BL2646" s="9" t="str">
        <f t="shared" si="3705"/>
        <v/>
      </c>
      <c r="BM2646" s="9"/>
      <c r="BN2646" s="9"/>
      <c r="BO2646" s="9" t="str">
        <f t="shared" si="3694"/>
        <v/>
      </c>
      <c r="BP2646" s="10" t="str">
        <f t="shared" si="3695"/>
        <v/>
      </c>
      <c r="BQ2646" s="7"/>
      <c r="BS2646" s="1"/>
      <c r="BT2646" s="15"/>
      <c r="BU2646" s="9"/>
      <c r="BV2646" s="9" t="str">
        <f t="shared" si="3706"/>
        <v/>
      </c>
      <c r="BW2646" s="9"/>
      <c r="BX2646" s="9" t="str">
        <f t="shared" si="3707"/>
        <v/>
      </c>
      <c r="BY2646" s="9"/>
      <c r="BZ2646" s="9" t="str">
        <f t="shared" si="3708"/>
        <v/>
      </c>
      <c r="CA2646" s="9"/>
      <c r="CB2646" s="9"/>
      <c r="CC2646" s="9"/>
      <c r="CD2646" s="9" t="str">
        <f t="shared" si="3696"/>
        <v/>
      </c>
      <c r="CE2646" s="10" t="str">
        <f t="shared" si="3697"/>
        <v/>
      </c>
      <c r="CF2646" s="7"/>
      <c r="CH2646" s="15"/>
      <c r="CI2646" s="9"/>
      <c r="CJ2646" s="9" t="str">
        <f t="shared" si="3709"/>
        <v/>
      </c>
      <c r="CK2646" s="9"/>
      <c r="CL2646" s="9" t="str">
        <f t="shared" si="3710"/>
        <v/>
      </c>
      <c r="CM2646" s="9"/>
      <c r="CN2646" s="9" t="str">
        <f t="shared" si="3711"/>
        <v/>
      </c>
      <c r="CO2646" s="9"/>
      <c r="CP2646" s="9"/>
      <c r="CQ2646" s="9"/>
      <c r="CR2646" s="9" t="str">
        <f t="shared" si="3698"/>
        <v/>
      </c>
      <c r="CS2646" s="10" t="str">
        <f t="shared" si="3699"/>
        <v/>
      </c>
      <c r="CT2646" s="7"/>
    </row>
    <row r="2647" spans="1:98" ht="15" customHeight="1">
      <c r="A2647" s="13"/>
      <c r="B2647" s="47"/>
      <c r="AR2647" s="15"/>
      <c r="AS2647" s="9"/>
      <c r="AT2647" s="9" t="str">
        <f t="shared" si="3700"/>
        <v/>
      </c>
      <c r="AU2647" s="9"/>
      <c r="AV2647" s="9" t="str">
        <f t="shared" si="3701"/>
        <v/>
      </c>
      <c r="AW2647" s="9"/>
      <c r="AX2647" s="9" t="str">
        <f t="shared" si="3702"/>
        <v/>
      </c>
      <c r="AY2647" s="9"/>
      <c r="AZ2647" s="62"/>
      <c r="BA2647" s="9"/>
      <c r="BB2647" s="9" t="str">
        <f t="shared" si="3692"/>
        <v/>
      </c>
      <c r="BC2647" s="10" t="str">
        <f t="shared" si="3693"/>
        <v/>
      </c>
      <c r="BD2647" s="7"/>
      <c r="BF2647" s="15"/>
      <c r="BG2647" s="9"/>
      <c r="BH2647" s="9" t="str">
        <f t="shared" si="3703"/>
        <v/>
      </c>
      <c r="BI2647" s="73"/>
      <c r="BJ2647" s="9" t="str">
        <f t="shared" si="3704"/>
        <v/>
      </c>
      <c r="BK2647" s="9"/>
      <c r="BL2647" s="9" t="str">
        <f t="shared" si="3705"/>
        <v/>
      </c>
      <c r="BM2647" s="9"/>
      <c r="BN2647" s="9"/>
      <c r="BO2647" s="9" t="str">
        <f t="shared" si="3694"/>
        <v/>
      </c>
      <c r="BP2647" s="10" t="str">
        <f t="shared" si="3695"/>
        <v/>
      </c>
      <c r="BQ2647" s="7"/>
      <c r="BS2647" s="1"/>
      <c r="BT2647" s="15"/>
      <c r="BU2647" s="9"/>
      <c r="BV2647" s="9" t="str">
        <f t="shared" si="3706"/>
        <v/>
      </c>
      <c r="BW2647" s="9"/>
      <c r="BX2647" s="9" t="str">
        <f t="shared" si="3707"/>
        <v/>
      </c>
      <c r="BY2647" s="9"/>
      <c r="BZ2647" s="9" t="str">
        <f t="shared" si="3708"/>
        <v/>
      </c>
      <c r="CA2647" s="9"/>
      <c r="CB2647" s="9"/>
      <c r="CC2647" s="9"/>
      <c r="CD2647" s="9" t="str">
        <f t="shared" si="3696"/>
        <v/>
      </c>
      <c r="CE2647" s="10" t="str">
        <f t="shared" si="3697"/>
        <v/>
      </c>
      <c r="CF2647" s="7"/>
      <c r="CH2647" s="15"/>
      <c r="CI2647" s="9"/>
      <c r="CJ2647" s="9" t="str">
        <f t="shared" si="3709"/>
        <v/>
      </c>
      <c r="CK2647" s="9"/>
      <c r="CL2647" s="9" t="str">
        <f t="shared" si="3710"/>
        <v/>
      </c>
      <c r="CM2647" s="9"/>
      <c r="CN2647" s="9" t="str">
        <f t="shared" si="3711"/>
        <v/>
      </c>
      <c r="CO2647" s="9"/>
      <c r="CP2647" s="9"/>
      <c r="CQ2647" s="9"/>
      <c r="CR2647" s="9" t="str">
        <f t="shared" si="3698"/>
        <v/>
      </c>
      <c r="CS2647" s="10" t="str">
        <f t="shared" si="3699"/>
        <v/>
      </c>
      <c r="CT2647" s="7"/>
    </row>
    <row r="2648" spans="1:98" ht="15" customHeight="1">
      <c r="A2648" s="13"/>
      <c r="B2648" s="47"/>
      <c r="AR2648" s="15"/>
      <c r="AS2648" s="9"/>
      <c r="AT2648" s="9" t="str">
        <f t="shared" si="3700"/>
        <v/>
      </c>
      <c r="AU2648" s="9"/>
      <c r="AV2648" s="9" t="str">
        <f t="shared" si="3701"/>
        <v/>
      </c>
      <c r="AW2648" s="9"/>
      <c r="AX2648" s="9" t="str">
        <f t="shared" si="3702"/>
        <v/>
      </c>
      <c r="AY2648" s="9"/>
      <c r="AZ2648" s="62"/>
      <c r="BA2648" s="9"/>
      <c r="BB2648" s="9" t="str">
        <f t="shared" si="3692"/>
        <v/>
      </c>
      <c r="BC2648" s="10" t="str">
        <f t="shared" si="3693"/>
        <v/>
      </c>
      <c r="BD2648" s="7"/>
      <c r="BF2648" s="15"/>
      <c r="BG2648" s="9"/>
      <c r="BH2648" s="9" t="str">
        <f t="shared" si="3703"/>
        <v/>
      </c>
      <c r="BI2648" s="73"/>
      <c r="BJ2648" s="9" t="str">
        <f t="shared" si="3704"/>
        <v/>
      </c>
      <c r="BK2648" s="9"/>
      <c r="BL2648" s="9" t="str">
        <f t="shared" si="3705"/>
        <v/>
      </c>
      <c r="BM2648" s="9"/>
      <c r="BN2648" s="9"/>
      <c r="BO2648" s="9" t="str">
        <f t="shared" si="3694"/>
        <v/>
      </c>
      <c r="BP2648" s="10" t="str">
        <f t="shared" si="3695"/>
        <v/>
      </c>
      <c r="BQ2648" s="7"/>
      <c r="BS2648" s="1"/>
      <c r="BT2648" s="15"/>
      <c r="BU2648" s="9"/>
      <c r="BV2648" s="9" t="str">
        <f t="shared" si="3706"/>
        <v/>
      </c>
      <c r="BW2648" s="9"/>
      <c r="BX2648" s="9" t="str">
        <f t="shared" si="3707"/>
        <v/>
      </c>
      <c r="BY2648" s="9"/>
      <c r="BZ2648" s="9" t="str">
        <f t="shared" si="3708"/>
        <v/>
      </c>
      <c r="CA2648" s="9"/>
      <c r="CB2648" s="9"/>
      <c r="CC2648" s="9"/>
      <c r="CD2648" s="9" t="str">
        <f t="shared" si="3696"/>
        <v/>
      </c>
      <c r="CE2648" s="10" t="str">
        <f t="shared" si="3697"/>
        <v/>
      </c>
      <c r="CF2648" s="7"/>
      <c r="CH2648" s="15"/>
      <c r="CI2648" s="9"/>
      <c r="CJ2648" s="9" t="str">
        <f t="shared" si="3709"/>
        <v/>
      </c>
      <c r="CK2648" s="9"/>
      <c r="CL2648" s="9" t="str">
        <f t="shared" si="3710"/>
        <v/>
      </c>
      <c r="CM2648" s="9"/>
      <c r="CN2648" s="9" t="str">
        <f t="shared" si="3711"/>
        <v/>
      </c>
      <c r="CO2648" s="9"/>
      <c r="CP2648" s="9"/>
      <c r="CQ2648" s="9"/>
      <c r="CR2648" s="9" t="str">
        <f t="shared" si="3698"/>
        <v/>
      </c>
      <c r="CS2648" s="10" t="str">
        <f t="shared" si="3699"/>
        <v/>
      </c>
      <c r="CT2648" s="7"/>
    </row>
    <row r="2649" spans="1:98" ht="15" customHeight="1">
      <c r="A2649" s="13"/>
      <c r="B2649" s="47"/>
      <c r="AR2649" s="15"/>
      <c r="AS2649" s="9"/>
      <c r="AT2649" s="9" t="str">
        <f t="shared" si="3700"/>
        <v/>
      </c>
      <c r="AU2649" s="9"/>
      <c r="AV2649" s="9" t="str">
        <f t="shared" si="3701"/>
        <v/>
      </c>
      <c r="AW2649" s="9"/>
      <c r="AX2649" s="9" t="str">
        <f t="shared" si="3702"/>
        <v/>
      </c>
      <c r="AY2649" s="9"/>
      <c r="AZ2649" s="62"/>
      <c r="BA2649" s="9"/>
      <c r="BB2649" s="9" t="str">
        <f t="shared" si="3692"/>
        <v/>
      </c>
      <c r="BC2649" s="10" t="str">
        <f t="shared" si="3693"/>
        <v/>
      </c>
      <c r="BD2649" s="7"/>
      <c r="BF2649" s="15"/>
      <c r="BG2649" s="9"/>
      <c r="BH2649" s="9" t="str">
        <f t="shared" si="3703"/>
        <v/>
      </c>
      <c r="BI2649" s="73"/>
      <c r="BJ2649" s="9" t="str">
        <f t="shared" si="3704"/>
        <v/>
      </c>
      <c r="BK2649" s="9"/>
      <c r="BL2649" s="9" t="str">
        <f t="shared" si="3705"/>
        <v/>
      </c>
      <c r="BM2649" s="9"/>
      <c r="BN2649" s="9"/>
      <c r="BO2649" s="9" t="str">
        <f t="shared" si="3694"/>
        <v/>
      </c>
      <c r="BP2649" s="10" t="str">
        <f t="shared" si="3695"/>
        <v/>
      </c>
      <c r="BQ2649" s="7"/>
      <c r="BS2649" s="1"/>
      <c r="BT2649" s="15"/>
      <c r="BU2649" s="9"/>
      <c r="BV2649" s="9" t="str">
        <f t="shared" si="3706"/>
        <v/>
      </c>
      <c r="BW2649" s="9"/>
      <c r="BX2649" s="9" t="str">
        <f t="shared" si="3707"/>
        <v/>
      </c>
      <c r="BY2649" s="9"/>
      <c r="BZ2649" s="9" t="str">
        <f t="shared" si="3708"/>
        <v/>
      </c>
      <c r="CA2649" s="9"/>
      <c r="CB2649" s="9"/>
      <c r="CC2649" s="9"/>
      <c r="CD2649" s="9" t="str">
        <f t="shared" si="3696"/>
        <v/>
      </c>
      <c r="CE2649" s="10" t="str">
        <f t="shared" si="3697"/>
        <v/>
      </c>
      <c r="CF2649" s="7"/>
      <c r="CH2649" s="15"/>
      <c r="CI2649" s="9"/>
      <c r="CJ2649" s="9" t="str">
        <f t="shared" si="3709"/>
        <v/>
      </c>
      <c r="CK2649" s="9"/>
      <c r="CL2649" s="9" t="str">
        <f t="shared" si="3710"/>
        <v/>
      </c>
      <c r="CM2649" s="9"/>
      <c r="CN2649" s="9" t="str">
        <f t="shared" si="3711"/>
        <v/>
      </c>
      <c r="CO2649" s="9"/>
      <c r="CP2649" s="9"/>
      <c r="CQ2649" s="9"/>
      <c r="CR2649" s="9" t="str">
        <f t="shared" si="3698"/>
        <v/>
      </c>
      <c r="CS2649" s="10" t="str">
        <f t="shared" si="3699"/>
        <v/>
      </c>
      <c r="CT2649" s="7"/>
    </row>
    <row r="2650" spans="1:98" ht="15" customHeight="1">
      <c r="A2650" s="13"/>
      <c r="B2650" s="47"/>
      <c r="AR2650" s="15"/>
      <c r="AS2650" s="9"/>
      <c r="AT2650" s="9" t="str">
        <f t="shared" si="3700"/>
        <v/>
      </c>
      <c r="AU2650" s="9"/>
      <c r="AV2650" s="9" t="str">
        <f t="shared" si="3701"/>
        <v/>
      </c>
      <c r="AW2650" s="9"/>
      <c r="AX2650" s="9" t="str">
        <f t="shared" si="3702"/>
        <v/>
      </c>
      <c r="AY2650" s="9"/>
      <c r="AZ2650" s="62"/>
      <c r="BA2650" s="9"/>
      <c r="BB2650" s="9" t="str">
        <f t="shared" si="3692"/>
        <v/>
      </c>
      <c r="BC2650" s="10" t="str">
        <f t="shared" si="3693"/>
        <v/>
      </c>
      <c r="BD2650" s="7"/>
      <c r="BF2650" s="15"/>
      <c r="BG2650" s="9"/>
      <c r="BH2650" s="9" t="str">
        <f t="shared" si="3703"/>
        <v/>
      </c>
      <c r="BI2650" s="73"/>
      <c r="BJ2650" s="9" t="str">
        <f t="shared" si="3704"/>
        <v/>
      </c>
      <c r="BK2650" s="9"/>
      <c r="BL2650" s="9" t="str">
        <f t="shared" si="3705"/>
        <v/>
      </c>
      <c r="BM2650" s="9"/>
      <c r="BN2650" s="9"/>
      <c r="BO2650" s="9" t="str">
        <f t="shared" si="3694"/>
        <v/>
      </c>
      <c r="BP2650" s="10" t="str">
        <f t="shared" si="3695"/>
        <v/>
      </c>
      <c r="BQ2650" s="7"/>
      <c r="BS2650" s="1"/>
      <c r="BT2650" s="15"/>
      <c r="BU2650" s="9"/>
      <c r="BV2650" s="9" t="str">
        <f t="shared" si="3706"/>
        <v/>
      </c>
      <c r="BW2650" s="9"/>
      <c r="BX2650" s="9" t="str">
        <f t="shared" si="3707"/>
        <v/>
      </c>
      <c r="BY2650" s="9"/>
      <c r="BZ2650" s="9" t="str">
        <f t="shared" si="3708"/>
        <v/>
      </c>
      <c r="CA2650" s="9"/>
      <c r="CB2650" s="9"/>
      <c r="CC2650" s="9"/>
      <c r="CD2650" s="9" t="str">
        <f t="shared" si="3696"/>
        <v/>
      </c>
      <c r="CE2650" s="10" t="str">
        <f t="shared" si="3697"/>
        <v/>
      </c>
      <c r="CF2650" s="7"/>
      <c r="CH2650" s="15"/>
      <c r="CI2650" s="9"/>
      <c r="CJ2650" s="9" t="str">
        <f t="shared" si="3709"/>
        <v/>
      </c>
      <c r="CK2650" s="9"/>
      <c r="CL2650" s="9" t="str">
        <f t="shared" si="3710"/>
        <v/>
      </c>
      <c r="CM2650" s="9"/>
      <c r="CN2650" s="9" t="str">
        <f t="shared" si="3711"/>
        <v/>
      </c>
      <c r="CO2650" s="9"/>
      <c r="CP2650" s="9"/>
      <c r="CQ2650" s="9"/>
      <c r="CR2650" s="9" t="str">
        <f t="shared" si="3698"/>
        <v/>
      </c>
      <c r="CS2650" s="10" t="str">
        <f t="shared" si="3699"/>
        <v/>
      </c>
      <c r="CT2650" s="7"/>
    </row>
    <row r="2651" spans="1:98" ht="15" customHeight="1">
      <c r="A2651" s="13"/>
      <c r="B2651" s="47"/>
      <c r="AR2651" s="15"/>
      <c r="AS2651" s="9"/>
      <c r="AT2651" s="9" t="str">
        <f t="shared" si="3700"/>
        <v/>
      </c>
      <c r="AU2651" s="9"/>
      <c r="AV2651" s="9" t="str">
        <f t="shared" si="3701"/>
        <v/>
      </c>
      <c r="AW2651" s="9"/>
      <c r="AX2651" s="9" t="str">
        <f t="shared" si="3702"/>
        <v/>
      </c>
      <c r="AY2651" s="9"/>
      <c r="AZ2651" s="62"/>
      <c r="BA2651" s="9"/>
      <c r="BB2651" s="9" t="str">
        <f t="shared" si="3692"/>
        <v/>
      </c>
      <c r="BC2651" s="10" t="str">
        <f t="shared" si="3693"/>
        <v/>
      </c>
      <c r="BD2651" s="7"/>
      <c r="BF2651" s="15"/>
      <c r="BG2651" s="9"/>
      <c r="BH2651" s="9" t="str">
        <f t="shared" si="3703"/>
        <v/>
      </c>
      <c r="BI2651" s="73"/>
      <c r="BJ2651" s="9" t="str">
        <f t="shared" si="3704"/>
        <v/>
      </c>
      <c r="BK2651" s="9"/>
      <c r="BL2651" s="9" t="str">
        <f t="shared" si="3705"/>
        <v/>
      </c>
      <c r="BM2651" s="9"/>
      <c r="BN2651" s="9"/>
      <c r="BO2651" s="9" t="str">
        <f t="shared" si="3694"/>
        <v/>
      </c>
      <c r="BP2651" s="10" t="str">
        <f t="shared" si="3695"/>
        <v/>
      </c>
      <c r="BQ2651" s="7"/>
      <c r="BS2651" s="1"/>
      <c r="BT2651" s="15"/>
      <c r="BU2651" s="9"/>
      <c r="BV2651" s="9" t="str">
        <f t="shared" si="3706"/>
        <v/>
      </c>
      <c r="BW2651" s="9"/>
      <c r="BX2651" s="9" t="str">
        <f t="shared" si="3707"/>
        <v/>
      </c>
      <c r="BY2651" s="9"/>
      <c r="BZ2651" s="9" t="str">
        <f t="shared" si="3708"/>
        <v/>
      </c>
      <c r="CA2651" s="9"/>
      <c r="CB2651" s="9"/>
      <c r="CC2651" s="9"/>
      <c r="CD2651" s="9" t="str">
        <f t="shared" si="3696"/>
        <v/>
      </c>
      <c r="CE2651" s="10" t="str">
        <f t="shared" si="3697"/>
        <v/>
      </c>
      <c r="CF2651" s="7"/>
      <c r="CH2651" s="15"/>
      <c r="CI2651" s="9"/>
      <c r="CJ2651" s="9" t="str">
        <f t="shared" si="3709"/>
        <v/>
      </c>
      <c r="CK2651" s="9"/>
      <c r="CL2651" s="9" t="str">
        <f t="shared" si="3710"/>
        <v/>
      </c>
      <c r="CM2651" s="9"/>
      <c r="CN2651" s="9" t="str">
        <f t="shared" si="3711"/>
        <v/>
      </c>
      <c r="CO2651" s="9"/>
      <c r="CP2651" s="9"/>
      <c r="CQ2651" s="9"/>
      <c r="CR2651" s="9" t="str">
        <f t="shared" si="3698"/>
        <v/>
      </c>
      <c r="CS2651" s="10" t="str">
        <f t="shared" si="3699"/>
        <v/>
      </c>
      <c r="CT2651" s="7"/>
    </row>
    <row r="2652" spans="1:98" ht="15" customHeight="1">
      <c r="A2652" s="13"/>
      <c r="B2652" s="47"/>
      <c r="AR2652" s="15"/>
      <c r="AS2652" s="9"/>
      <c r="AT2652" s="9" t="str">
        <f t="shared" si="3700"/>
        <v/>
      </c>
      <c r="AU2652" s="9"/>
      <c r="AV2652" s="9" t="str">
        <f t="shared" si="3701"/>
        <v/>
      </c>
      <c r="AW2652" s="9"/>
      <c r="AX2652" s="9" t="str">
        <f t="shared" si="3702"/>
        <v/>
      </c>
      <c r="AY2652" s="9"/>
      <c r="AZ2652" s="62"/>
      <c r="BA2652" s="9"/>
      <c r="BB2652" s="9" t="str">
        <f t="shared" si="3692"/>
        <v/>
      </c>
      <c r="BC2652" s="10" t="str">
        <f t="shared" si="3693"/>
        <v/>
      </c>
      <c r="BD2652" s="7"/>
      <c r="BF2652" s="15"/>
      <c r="BG2652" s="9"/>
      <c r="BH2652" s="9" t="str">
        <f t="shared" si="3703"/>
        <v/>
      </c>
      <c r="BI2652" s="73"/>
      <c r="BJ2652" s="9" t="str">
        <f t="shared" si="3704"/>
        <v/>
      </c>
      <c r="BK2652" s="9"/>
      <c r="BL2652" s="9" t="str">
        <f t="shared" si="3705"/>
        <v/>
      </c>
      <c r="BM2652" s="9"/>
      <c r="BN2652" s="9"/>
      <c r="BO2652" s="9" t="str">
        <f t="shared" si="3694"/>
        <v/>
      </c>
      <c r="BP2652" s="10" t="str">
        <f t="shared" si="3695"/>
        <v/>
      </c>
      <c r="BQ2652" s="7"/>
      <c r="BS2652" s="1"/>
      <c r="BT2652" s="15"/>
      <c r="BU2652" s="9"/>
      <c r="BV2652" s="9" t="str">
        <f t="shared" si="3706"/>
        <v/>
      </c>
      <c r="BW2652" s="9"/>
      <c r="BX2652" s="9" t="str">
        <f t="shared" si="3707"/>
        <v/>
      </c>
      <c r="BY2652" s="9"/>
      <c r="BZ2652" s="9" t="str">
        <f t="shared" si="3708"/>
        <v/>
      </c>
      <c r="CA2652" s="9"/>
      <c r="CB2652" s="9"/>
      <c r="CC2652" s="9"/>
      <c r="CD2652" s="9" t="str">
        <f t="shared" si="3696"/>
        <v/>
      </c>
      <c r="CE2652" s="10" t="str">
        <f t="shared" si="3697"/>
        <v/>
      </c>
      <c r="CF2652" s="7"/>
      <c r="CH2652" s="15"/>
      <c r="CI2652" s="9"/>
      <c r="CJ2652" s="9" t="str">
        <f t="shared" si="3709"/>
        <v/>
      </c>
      <c r="CK2652" s="9"/>
      <c r="CL2652" s="9" t="str">
        <f t="shared" si="3710"/>
        <v/>
      </c>
      <c r="CM2652" s="9"/>
      <c r="CN2652" s="9" t="str">
        <f t="shared" si="3711"/>
        <v/>
      </c>
      <c r="CO2652" s="9"/>
      <c r="CP2652" s="9"/>
      <c r="CQ2652" s="9"/>
      <c r="CR2652" s="9" t="str">
        <f t="shared" si="3698"/>
        <v/>
      </c>
      <c r="CS2652" s="10" t="str">
        <f t="shared" si="3699"/>
        <v/>
      </c>
      <c r="CT2652" s="7"/>
    </row>
    <row r="2653" spans="1:98" ht="15" customHeight="1">
      <c r="A2653" s="13"/>
      <c r="B2653" s="47"/>
      <c r="AR2653" s="15"/>
      <c r="AS2653" s="9"/>
      <c r="AT2653" s="9" t="str">
        <f t="shared" si="3700"/>
        <v/>
      </c>
      <c r="AU2653" s="9"/>
      <c r="AV2653" s="9" t="str">
        <f t="shared" si="3701"/>
        <v/>
      </c>
      <c r="AW2653" s="9"/>
      <c r="AX2653" s="9" t="str">
        <f t="shared" si="3702"/>
        <v/>
      </c>
      <c r="AY2653" s="9"/>
      <c r="AZ2653" s="62"/>
      <c r="BA2653" s="9"/>
      <c r="BB2653" s="9" t="str">
        <f t="shared" si="3692"/>
        <v/>
      </c>
      <c r="BC2653" s="10" t="str">
        <f t="shared" si="3693"/>
        <v/>
      </c>
      <c r="BD2653" s="7"/>
      <c r="BF2653" s="15"/>
      <c r="BG2653" s="9"/>
      <c r="BH2653" s="9" t="str">
        <f t="shared" si="3703"/>
        <v/>
      </c>
      <c r="BI2653" s="73"/>
      <c r="BJ2653" s="9" t="str">
        <f t="shared" si="3704"/>
        <v/>
      </c>
      <c r="BK2653" s="9"/>
      <c r="BL2653" s="9" t="str">
        <f t="shared" si="3705"/>
        <v/>
      </c>
      <c r="BM2653" s="9"/>
      <c r="BN2653" s="9"/>
      <c r="BO2653" s="9" t="str">
        <f t="shared" si="3694"/>
        <v/>
      </c>
      <c r="BP2653" s="10" t="str">
        <f t="shared" si="3695"/>
        <v/>
      </c>
      <c r="BQ2653" s="7"/>
      <c r="BS2653" s="1"/>
      <c r="BT2653" s="15"/>
      <c r="BU2653" s="9"/>
      <c r="BV2653" s="9" t="str">
        <f t="shared" si="3706"/>
        <v/>
      </c>
      <c r="BW2653" s="9"/>
      <c r="BX2653" s="9" t="str">
        <f t="shared" si="3707"/>
        <v/>
      </c>
      <c r="BY2653" s="9"/>
      <c r="BZ2653" s="9" t="str">
        <f t="shared" si="3708"/>
        <v/>
      </c>
      <c r="CA2653" s="9"/>
      <c r="CB2653" s="9"/>
      <c r="CC2653" s="9"/>
      <c r="CD2653" s="9" t="str">
        <f t="shared" si="3696"/>
        <v/>
      </c>
      <c r="CE2653" s="10" t="str">
        <f t="shared" si="3697"/>
        <v/>
      </c>
      <c r="CF2653" s="7"/>
      <c r="CH2653" s="15"/>
      <c r="CI2653" s="9"/>
      <c r="CJ2653" s="9" t="str">
        <f t="shared" si="3709"/>
        <v/>
      </c>
      <c r="CK2653" s="9"/>
      <c r="CL2653" s="9" t="str">
        <f t="shared" si="3710"/>
        <v/>
      </c>
      <c r="CM2653" s="9"/>
      <c r="CN2653" s="9" t="str">
        <f t="shared" si="3711"/>
        <v/>
      </c>
      <c r="CO2653" s="9"/>
      <c r="CP2653" s="9"/>
      <c r="CQ2653" s="9"/>
      <c r="CR2653" s="9" t="str">
        <f t="shared" si="3698"/>
        <v/>
      </c>
      <c r="CS2653" s="10" t="str">
        <f t="shared" si="3699"/>
        <v/>
      </c>
      <c r="CT2653" s="7"/>
    </row>
    <row r="2654" spans="1:98" ht="15" customHeight="1">
      <c r="A2654" s="13"/>
      <c r="B2654" s="47"/>
      <c r="AR2654" s="15"/>
      <c r="AS2654" s="9"/>
      <c r="AT2654" s="9" t="str">
        <f t="shared" si="3700"/>
        <v/>
      </c>
      <c r="AU2654" s="9"/>
      <c r="AV2654" s="9" t="str">
        <f t="shared" si="3701"/>
        <v/>
      </c>
      <c r="AW2654" s="9"/>
      <c r="AX2654" s="9" t="str">
        <f t="shared" si="3702"/>
        <v/>
      </c>
      <c r="AY2654" s="9"/>
      <c r="AZ2654" s="62"/>
      <c r="BA2654" s="9"/>
      <c r="BB2654" s="9" t="str">
        <f t="shared" si="3692"/>
        <v/>
      </c>
      <c r="BC2654" s="10" t="str">
        <f t="shared" si="3693"/>
        <v/>
      </c>
      <c r="BD2654" s="7"/>
      <c r="BF2654" s="15"/>
      <c r="BG2654" s="9"/>
      <c r="BH2654" s="9" t="str">
        <f t="shared" si="3703"/>
        <v/>
      </c>
      <c r="BI2654" s="73"/>
      <c r="BJ2654" s="9" t="str">
        <f t="shared" si="3704"/>
        <v/>
      </c>
      <c r="BK2654" s="9"/>
      <c r="BL2654" s="9" t="str">
        <f t="shared" si="3705"/>
        <v/>
      </c>
      <c r="BM2654" s="9"/>
      <c r="BN2654" s="9"/>
      <c r="BO2654" s="9" t="str">
        <f t="shared" si="3694"/>
        <v/>
      </c>
      <c r="BP2654" s="10" t="str">
        <f t="shared" si="3695"/>
        <v/>
      </c>
      <c r="BQ2654" s="7"/>
      <c r="BS2654" s="1"/>
      <c r="BT2654" s="15"/>
      <c r="BU2654" s="9"/>
      <c r="BV2654" s="9" t="str">
        <f t="shared" si="3706"/>
        <v/>
      </c>
      <c r="BW2654" s="9"/>
      <c r="BX2654" s="9" t="str">
        <f t="shared" si="3707"/>
        <v/>
      </c>
      <c r="BY2654" s="9"/>
      <c r="BZ2654" s="9" t="str">
        <f t="shared" si="3708"/>
        <v/>
      </c>
      <c r="CA2654" s="9"/>
      <c r="CB2654" s="9"/>
      <c r="CC2654" s="9"/>
      <c r="CD2654" s="9" t="str">
        <f t="shared" si="3696"/>
        <v/>
      </c>
      <c r="CE2654" s="10" t="str">
        <f t="shared" si="3697"/>
        <v/>
      </c>
      <c r="CF2654" s="7"/>
      <c r="CH2654" s="15"/>
      <c r="CI2654" s="9"/>
      <c r="CJ2654" s="9" t="str">
        <f t="shared" si="3709"/>
        <v/>
      </c>
      <c r="CK2654" s="9"/>
      <c r="CL2654" s="9" t="str">
        <f t="shared" si="3710"/>
        <v/>
      </c>
      <c r="CM2654" s="9"/>
      <c r="CN2654" s="9" t="str">
        <f t="shared" si="3711"/>
        <v/>
      </c>
      <c r="CO2654" s="9"/>
      <c r="CP2654" s="9"/>
      <c r="CQ2654" s="9"/>
      <c r="CR2654" s="9" t="str">
        <f t="shared" si="3698"/>
        <v/>
      </c>
      <c r="CS2654" s="10" t="str">
        <f t="shared" si="3699"/>
        <v/>
      </c>
      <c r="CT2654" s="7"/>
    </row>
    <row r="2655" spans="1:98" ht="15" customHeight="1">
      <c r="A2655" s="13"/>
      <c r="B2655" s="47"/>
      <c r="AR2655" s="15"/>
      <c r="AS2655" s="9"/>
      <c r="AT2655" s="9" t="str">
        <f t="shared" si="3700"/>
        <v/>
      </c>
      <c r="AU2655" s="9"/>
      <c r="AV2655" s="9" t="str">
        <f t="shared" si="3701"/>
        <v/>
      </c>
      <c r="AW2655" s="9"/>
      <c r="AX2655" s="9" t="str">
        <f t="shared" si="3702"/>
        <v/>
      </c>
      <c r="AY2655" s="9"/>
      <c r="AZ2655" s="62"/>
      <c r="BA2655" s="9"/>
      <c r="BB2655" s="9" t="str">
        <f t="shared" si="3692"/>
        <v/>
      </c>
      <c r="BC2655" s="10" t="str">
        <f t="shared" si="3693"/>
        <v/>
      </c>
      <c r="BD2655" s="7"/>
      <c r="BF2655" s="15"/>
      <c r="BG2655" s="9"/>
      <c r="BH2655" s="9" t="str">
        <f t="shared" si="3703"/>
        <v/>
      </c>
      <c r="BI2655" s="73"/>
      <c r="BJ2655" s="9" t="str">
        <f t="shared" si="3704"/>
        <v/>
      </c>
      <c r="BK2655" s="9"/>
      <c r="BL2655" s="9" t="str">
        <f t="shared" si="3705"/>
        <v/>
      </c>
      <c r="BM2655" s="9"/>
      <c r="BN2655" s="9"/>
      <c r="BO2655" s="9" t="str">
        <f t="shared" si="3694"/>
        <v/>
      </c>
      <c r="BP2655" s="10" t="str">
        <f t="shared" si="3695"/>
        <v/>
      </c>
      <c r="BQ2655" s="7"/>
      <c r="BS2655" s="1"/>
      <c r="BT2655" s="15"/>
      <c r="BU2655" s="9"/>
      <c r="BV2655" s="9" t="str">
        <f t="shared" si="3706"/>
        <v/>
      </c>
      <c r="BW2655" s="9"/>
      <c r="BX2655" s="9" t="str">
        <f t="shared" si="3707"/>
        <v/>
      </c>
      <c r="BY2655" s="9"/>
      <c r="BZ2655" s="9" t="str">
        <f t="shared" si="3708"/>
        <v/>
      </c>
      <c r="CA2655" s="9"/>
      <c r="CB2655" s="9"/>
      <c r="CC2655" s="9"/>
      <c r="CD2655" s="9" t="str">
        <f t="shared" si="3696"/>
        <v/>
      </c>
      <c r="CE2655" s="10" t="str">
        <f t="shared" si="3697"/>
        <v/>
      </c>
      <c r="CF2655" s="7"/>
      <c r="CH2655" s="15"/>
      <c r="CI2655" s="9"/>
      <c r="CJ2655" s="9" t="str">
        <f t="shared" si="3709"/>
        <v/>
      </c>
      <c r="CK2655" s="9"/>
      <c r="CL2655" s="9" t="str">
        <f t="shared" si="3710"/>
        <v/>
      </c>
      <c r="CM2655" s="9"/>
      <c r="CN2655" s="9" t="str">
        <f t="shared" si="3711"/>
        <v/>
      </c>
      <c r="CO2655" s="9"/>
      <c r="CP2655" s="9"/>
      <c r="CQ2655" s="9"/>
      <c r="CR2655" s="9" t="str">
        <f t="shared" si="3698"/>
        <v/>
      </c>
      <c r="CS2655" s="10" t="str">
        <f t="shared" si="3699"/>
        <v/>
      </c>
      <c r="CT2655" s="7"/>
    </row>
    <row r="2656" spans="1:98" ht="15" customHeight="1">
      <c r="A2656" s="13"/>
      <c r="B2656" s="47"/>
      <c r="AR2656" s="15"/>
      <c r="AS2656" s="9"/>
      <c r="AT2656" s="9" t="str">
        <f t="shared" si="3700"/>
        <v/>
      </c>
      <c r="AU2656" s="9"/>
      <c r="AV2656" s="9" t="str">
        <f t="shared" si="3701"/>
        <v/>
      </c>
      <c r="AW2656" s="9"/>
      <c r="AX2656" s="9" t="str">
        <f t="shared" si="3702"/>
        <v/>
      </c>
      <c r="AY2656" s="9"/>
      <c r="AZ2656" s="62"/>
      <c r="BA2656" s="9"/>
      <c r="BB2656" s="9" t="str">
        <f t="shared" si="3692"/>
        <v/>
      </c>
      <c r="BC2656" s="10" t="str">
        <f t="shared" si="3693"/>
        <v/>
      </c>
      <c r="BD2656" s="7"/>
      <c r="BF2656" s="15"/>
      <c r="BG2656" s="9"/>
      <c r="BH2656" s="9" t="str">
        <f t="shared" si="3703"/>
        <v/>
      </c>
      <c r="BI2656" s="73"/>
      <c r="BJ2656" s="9" t="str">
        <f t="shared" si="3704"/>
        <v/>
      </c>
      <c r="BK2656" s="9"/>
      <c r="BL2656" s="9" t="str">
        <f t="shared" si="3705"/>
        <v/>
      </c>
      <c r="BM2656" s="9"/>
      <c r="BN2656" s="9"/>
      <c r="BO2656" s="9" t="str">
        <f t="shared" si="3694"/>
        <v/>
      </c>
      <c r="BP2656" s="10" t="str">
        <f t="shared" si="3695"/>
        <v/>
      </c>
      <c r="BQ2656" s="7"/>
      <c r="BS2656" s="1"/>
      <c r="BT2656" s="15"/>
      <c r="BU2656" s="9"/>
      <c r="BV2656" s="9" t="str">
        <f t="shared" si="3706"/>
        <v/>
      </c>
      <c r="BW2656" s="9"/>
      <c r="BX2656" s="9" t="str">
        <f t="shared" si="3707"/>
        <v/>
      </c>
      <c r="BY2656" s="9"/>
      <c r="BZ2656" s="9" t="str">
        <f t="shared" si="3708"/>
        <v/>
      </c>
      <c r="CA2656" s="9"/>
      <c r="CB2656" s="9"/>
      <c r="CC2656" s="9"/>
      <c r="CD2656" s="9" t="str">
        <f t="shared" si="3696"/>
        <v/>
      </c>
      <c r="CE2656" s="10" t="str">
        <f t="shared" si="3697"/>
        <v/>
      </c>
      <c r="CF2656" s="7"/>
      <c r="CH2656" s="15"/>
      <c r="CI2656" s="9"/>
      <c r="CJ2656" s="9" t="str">
        <f t="shared" si="3709"/>
        <v/>
      </c>
      <c r="CK2656" s="9"/>
      <c r="CL2656" s="9" t="str">
        <f t="shared" si="3710"/>
        <v/>
      </c>
      <c r="CM2656" s="9"/>
      <c r="CN2656" s="9" t="str">
        <f t="shared" si="3711"/>
        <v/>
      </c>
      <c r="CO2656" s="9"/>
      <c r="CP2656" s="9"/>
      <c r="CQ2656" s="9"/>
      <c r="CR2656" s="9" t="str">
        <f t="shared" si="3698"/>
        <v/>
      </c>
      <c r="CS2656" s="10" t="str">
        <f t="shared" si="3699"/>
        <v/>
      </c>
      <c r="CT2656" s="7"/>
    </row>
    <row r="2657" spans="1:98" ht="15" customHeight="1">
      <c r="A2657" s="13"/>
      <c r="B2657" s="47"/>
      <c r="AR2657" s="15"/>
      <c r="AS2657" s="9"/>
      <c r="AT2657" s="9" t="str">
        <f t="shared" si="3700"/>
        <v/>
      </c>
      <c r="AU2657" s="9"/>
      <c r="AV2657" s="9" t="str">
        <f t="shared" si="3701"/>
        <v/>
      </c>
      <c r="AW2657" s="9"/>
      <c r="AX2657" s="9" t="str">
        <f t="shared" si="3702"/>
        <v/>
      </c>
      <c r="AY2657" s="9"/>
      <c r="AZ2657" s="62"/>
      <c r="BA2657" s="9"/>
      <c r="BB2657" s="9" t="str">
        <f t="shared" si="3692"/>
        <v/>
      </c>
      <c r="BC2657" s="10" t="str">
        <f t="shared" si="3693"/>
        <v/>
      </c>
      <c r="BD2657" s="7"/>
      <c r="BF2657" s="15"/>
      <c r="BG2657" s="9"/>
      <c r="BH2657" s="9" t="str">
        <f t="shared" si="3703"/>
        <v/>
      </c>
      <c r="BI2657" s="73"/>
      <c r="BJ2657" s="9" t="str">
        <f t="shared" si="3704"/>
        <v/>
      </c>
      <c r="BK2657" s="9"/>
      <c r="BL2657" s="9" t="str">
        <f t="shared" si="3705"/>
        <v/>
      </c>
      <c r="BM2657" s="9"/>
      <c r="BN2657" s="9"/>
      <c r="BO2657" s="9" t="str">
        <f t="shared" si="3694"/>
        <v/>
      </c>
      <c r="BP2657" s="10" t="str">
        <f t="shared" si="3695"/>
        <v/>
      </c>
      <c r="BQ2657" s="7"/>
      <c r="BS2657" s="1"/>
      <c r="BT2657" s="15"/>
      <c r="BU2657" s="9"/>
      <c r="BV2657" s="9" t="str">
        <f t="shared" si="3706"/>
        <v/>
      </c>
      <c r="BW2657" s="9"/>
      <c r="BX2657" s="9" t="str">
        <f t="shared" si="3707"/>
        <v/>
      </c>
      <c r="BY2657" s="9"/>
      <c r="BZ2657" s="9" t="str">
        <f t="shared" si="3708"/>
        <v/>
      </c>
      <c r="CA2657" s="9"/>
      <c r="CB2657" s="9"/>
      <c r="CC2657" s="9"/>
      <c r="CD2657" s="9" t="str">
        <f t="shared" si="3696"/>
        <v/>
      </c>
      <c r="CE2657" s="10" t="str">
        <f t="shared" si="3697"/>
        <v/>
      </c>
      <c r="CF2657" s="7"/>
      <c r="CH2657" s="15"/>
      <c r="CI2657" s="9"/>
      <c r="CJ2657" s="9" t="str">
        <f t="shared" si="3709"/>
        <v/>
      </c>
      <c r="CK2657" s="9"/>
      <c r="CL2657" s="9" t="str">
        <f t="shared" si="3710"/>
        <v/>
      </c>
      <c r="CM2657" s="9"/>
      <c r="CN2657" s="9" t="str">
        <f t="shared" si="3711"/>
        <v/>
      </c>
      <c r="CO2657" s="9"/>
      <c r="CP2657" s="9"/>
      <c r="CQ2657" s="9"/>
      <c r="CR2657" s="9" t="str">
        <f t="shared" si="3698"/>
        <v/>
      </c>
      <c r="CS2657" s="10" t="str">
        <f t="shared" si="3699"/>
        <v/>
      </c>
      <c r="CT2657" s="7"/>
    </row>
    <row r="2658" spans="1:98" ht="15" customHeight="1">
      <c r="A2658" s="13"/>
      <c r="B2658" s="47"/>
      <c r="AR2658" s="15"/>
      <c r="AS2658" s="9"/>
      <c r="AT2658" s="9" t="str">
        <f t="shared" si="3700"/>
        <v/>
      </c>
      <c r="AU2658" s="9"/>
      <c r="AV2658" s="9" t="str">
        <f t="shared" si="3701"/>
        <v/>
      </c>
      <c r="AW2658" s="9"/>
      <c r="AX2658" s="9" t="str">
        <f t="shared" si="3702"/>
        <v/>
      </c>
      <c r="AY2658" s="9"/>
      <c r="AZ2658" s="62"/>
      <c r="BA2658" s="9"/>
      <c r="BB2658" s="9" t="str">
        <f t="shared" si="3692"/>
        <v/>
      </c>
      <c r="BC2658" s="10" t="str">
        <f t="shared" si="3693"/>
        <v/>
      </c>
      <c r="BD2658" s="7"/>
      <c r="BF2658" s="15"/>
      <c r="BG2658" s="9"/>
      <c r="BH2658" s="9" t="str">
        <f t="shared" si="3703"/>
        <v/>
      </c>
      <c r="BI2658" s="73"/>
      <c r="BJ2658" s="9" t="str">
        <f t="shared" si="3704"/>
        <v/>
      </c>
      <c r="BK2658" s="9"/>
      <c r="BL2658" s="9" t="str">
        <f t="shared" si="3705"/>
        <v/>
      </c>
      <c r="BM2658" s="9"/>
      <c r="BN2658" s="9"/>
      <c r="BO2658" s="9" t="str">
        <f t="shared" si="3694"/>
        <v/>
      </c>
      <c r="BP2658" s="10" t="str">
        <f t="shared" si="3695"/>
        <v/>
      </c>
      <c r="BQ2658" s="7"/>
      <c r="BS2658" s="1"/>
      <c r="BT2658" s="15"/>
      <c r="BU2658" s="9"/>
      <c r="BV2658" s="9" t="str">
        <f t="shared" si="3706"/>
        <v/>
      </c>
      <c r="BW2658" s="9"/>
      <c r="BX2658" s="9" t="str">
        <f t="shared" si="3707"/>
        <v/>
      </c>
      <c r="BY2658" s="9"/>
      <c r="BZ2658" s="9" t="str">
        <f t="shared" si="3708"/>
        <v/>
      </c>
      <c r="CA2658" s="9"/>
      <c r="CB2658" s="9"/>
      <c r="CC2658" s="9"/>
      <c r="CD2658" s="9" t="str">
        <f t="shared" si="3696"/>
        <v/>
      </c>
      <c r="CE2658" s="10" t="str">
        <f t="shared" si="3697"/>
        <v/>
      </c>
      <c r="CF2658" s="7"/>
      <c r="CH2658" s="15"/>
      <c r="CI2658" s="9"/>
      <c r="CJ2658" s="9" t="str">
        <f t="shared" si="3709"/>
        <v/>
      </c>
      <c r="CK2658" s="9"/>
      <c r="CL2658" s="9" t="str">
        <f t="shared" si="3710"/>
        <v/>
      </c>
      <c r="CM2658" s="9"/>
      <c r="CN2658" s="9" t="str">
        <f t="shared" si="3711"/>
        <v/>
      </c>
      <c r="CO2658" s="9"/>
      <c r="CP2658" s="9"/>
      <c r="CQ2658" s="9"/>
      <c r="CR2658" s="9" t="str">
        <f t="shared" si="3698"/>
        <v/>
      </c>
      <c r="CS2658" s="10" t="str">
        <f t="shared" si="3699"/>
        <v/>
      </c>
      <c r="CT2658" s="7"/>
    </row>
    <row r="2659" spans="1:98" ht="15" customHeight="1">
      <c r="A2659" s="13"/>
      <c r="B2659" s="47"/>
      <c r="AR2659" s="15"/>
      <c r="AS2659" s="9"/>
      <c r="AT2659" s="9" t="str">
        <f t="shared" si="3700"/>
        <v/>
      </c>
      <c r="AU2659" s="9"/>
      <c r="AV2659" s="9" t="str">
        <f t="shared" si="3701"/>
        <v/>
      </c>
      <c r="AW2659" s="9"/>
      <c r="AX2659" s="9" t="str">
        <f t="shared" si="3702"/>
        <v/>
      </c>
      <c r="AY2659" s="9"/>
      <c r="AZ2659" s="62"/>
      <c r="BA2659" s="9"/>
      <c r="BB2659" s="9" t="str">
        <f t="shared" si="3692"/>
        <v/>
      </c>
      <c r="BC2659" s="10" t="str">
        <f t="shared" si="3693"/>
        <v/>
      </c>
      <c r="BD2659" s="7"/>
      <c r="BF2659" s="15"/>
      <c r="BG2659" s="9"/>
      <c r="BH2659" s="9" t="str">
        <f t="shared" si="3703"/>
        <v/>
      </c>
      <c r="BI2659" s="73"/>
      <c r="BJ2659" s="9" t="str">
        <f t="shared" si="3704"/>
        <v/>
      </c>
      <c r="BK2659" s="9"/>
      <c r="BL2659" s="9" t="str">
        <f t="shared" si="3705"/>
        <v/>
      </c>
      <c r="BM2659" s="9"/>
      <c r="BN2659" s="9"/>
      <c r="BO2659" s="9" t="str">
        <f t="shared" si="3694"/>
        <v/>
      </c>
      <c r="BP2659" s="10" t="str">
        <f t="shared" si="3695"/>
        <v/>
      </c>
      <c r="BQ2659" s="7"/>
      <c r="BS2659" s="1"/>
      <c r="BT2659" s="15"/>
      <c r="BU2659" s="9"/>
      <c r="BV2659" s="9" t="str">
        <f t="shared" si="3706"/>
        <v/>
      </c>
      <c r="BW2659" s="9"/>
      <c r="BX2659" s="9" t="str">
        <f t="shared" si="3707"/>
        <v/>
      </c>
      <c r="BY2659" s="9"/>
      <c r="BZ2659" s="9" t="str">
        <f t="shared" si="3708"/>
        <v/>
      </c>
      <c r="CA2659" s="9"/>
      <c r="CB2659" s="9"/>
      <c r="CC2659" s="9"/>
      <c r="CD2659" s="9" t="str">
        <f t="shared" si="3696"/>
        <v/>
      </c>
      <c r="CE2659" s="10" t="str">
        <f t="shared" si="3697"/>
        <v/>
      </c>
      <c r="CF2659" s="7"/>
      <c r="CH2659" s="15"/>
      <c r="CI2659" s="9"/>
      <c r="CJ2659" s="9" t="str">
        <f t="shared" si="3709"/>
        <v/>
      </c>
      <c r="CK2659" s="9"/>
      <c r="CL2659" s="9" t="str">
        <f t="shared" si="3710"/>
        <v/>
      </c>
      <c r="CM2659" s="9"/>
      <c r="CN2659" s="9" t="str">
        <f t="shared" si="3711"/>
        <v/>
      </c>
      <c r="CO2659" s="9"/>
      <c r="CP2659" s="9"/>
      <c r="CQ2659" s="9"/>
      <c r="CR2659" s="9" t="str">
        <f t="shared" si="3698"/>
        <v/>
      </c>
      <c r="CS2659" s="10" t="str">
        <f t="shared" si="3699"/>
        <v/>
      </c>
      <c r="CT2659" s="7"/>
    </row>
    <row r="2660" spans="1:98" ht="15" customHeight="1">
      <c r="A2660" s="13"/>
      <c r="B2660" s="47"/>
      <c r="AR2660" s="15"/>
      <c r="AS2660" s="9"/>
      <c r="AT2660" s="9" t="str">
        <f t="shared" si="3700"/>
        <v/>
      </c>
      <c r="AU2660" s="9"/>
      <c r="AV2660" s="9" t="str">
        <f t="shared" si="3701"/>
        <v/>
      </c>
      <c r="AW2660" s="9"/>
      <c r="AX2660" s="9" t="str">
        <f t="shared" si="3702"/>
        <v/>
      </c>
      <c r="AY2660" s="9"/>
      <c r="AZ2660" s="62"/>
      <c r="BA2660" s="9"/>
      <c r="BB2660" s="9" t="str">
        <f t="shared" si="3692"/>
        <v/>
      </c>
      <c r="BC2660" s="10" t="str">
        <f t="shared" si="3693"/>
        <v/>
      </c>
      <c r="BD2660" s="7"/>
      <c r="BF2660" s="15"/>
      <c r="BG2660" s="9"/>
      <c r="BH2660" s="9" t="str">
        <f t="shared" si="3703"/>
        <v/>
      </c>
      <c r="BI2660" s="73"/>
      <c r="BJ2660" s="9" t="str">
        <f t="shared" si="3704"/>
        <v/>
      </c>
      <c r="BK2660" s="9"/>
      <c r="BL2660" s="9" t="str">
        <f t="shared" si="3705"/>
        <v/>
      </c>
      <c r="BM2660" s="9"/>
      <c r="BN2660" s="9"/>
      <c r="BO2660" s="9" t="str">
        <f t="shared" si="3694"/>
        <v/>
      </c>
      <c r="BP2660" s="10" t="str">
        <f t="shared" si="3695"/>
        <v/>
      </c>
      <c r="BQ2660" s="7"/>
      <c r="BS2660" s="1"/>
      <c r="BT2660" s="15"/>
      <c r="BU2660" s="9"/>
      <c r="BV2660" s="9" t="str">
        <f t="shared" si="3706"/>
        <v/>
      </c>
      <c r="BW2660" s="9"/>
      <c r="BX2660" s="9" t="str">
        <f t="shared" si="3707"/>
        <v/>
      </c>
      <c r="BY2660" s="9"/>
      <c r="BZ2660" s="9" t="str">
        <f t="shared" si="3708"/>
        <v/>
      </c>
      <c r="CA2660" s="9"/>
      <c r="CB2660" s="9"/>
      <c r="CC2660" s="9"/>
      <c r="CD2660" s="9" t="str">
        <f t="shared" si="3696"/>
        <v/>
      </c>
      <c r="CE2660" s="10" t="str">
        <f t="shared" si="3697"/>
        <v/>
      </c>
      <c r="CF2660" s="7"/>
      <c r="CH2660" s="15"/>
      <c r="CI2660" s="9"/>
      <c r="CJ2660" s="9" t="str">
        <f t="shared" si="3709"/>
        <v/>
      </c>
      <c r="CK2660" s="9"/>
      <c r="CL2660" s="9" t="str">
        <f t="shared" si="3710"/>
        <v/>
      </c>
      <c r="CM2660" s="9"/>
      <c r="CN2660" s="9" t="str">
        <f t="shared" si="3711"/>
        <v/>
      </c>
      <c r="CO2660" s="9"/>
      <c r="CP2660" s="9"/>
      <c r="CQ2660" s="9"/>
      <c r="CR2660" s="9" t="str">
        <f t="shared" ref="CR2660:CR2691" si="3712">IF(CQ2660="","",CN2660*CQ2660)</f>
        <v/>
      </c>
      <c r="CS2660" s="10" t="str">
        <f t="shared" ref="CS2660:CS2691" si="3713">IF(CR2660="","",CR2660/(CJ2660*100))</f>
        <v/>
      </c>
      <c r="CT2660" s="7"/>
    </row>
    <row r="2661" spans="1:98" ht="15" customHeight="1">
      <c r="A2661" s="13"/>
      <c r="B2661" s="47"/>
      <c r="AR2661" s="15"/>
      <c r="AS2661" s="9"/>
      <c r="AT2661" s="9" t="str">
        <f t="shared" si="3700"/>
        <v/>
      </c>
      <c r="AU2661" s="9"/>
      <c r="AV2661" s="9" t="str">
        <f t="shared" si="3701"/>
        <v/>
      </c>
      <c r="AW2661" s="9"/>
      <c r="AX2661" s="9" t="str">
        <f t="shared" si="3702"/>
        <v/>
      </c>
      <c r="AY2661" s="9"/>
      <c r="AZ2661" s="62"/>
      <c r="BA2661" s="9"/>
      <c r="BB2661" s="9" t="str">
        <f t="shared" si="3692"/>
        <v/>
      </c>
      <c r="BC2661" s="10" t="str">
        <f t="shared" si="3693"/>
        <v/>
      </c>
      <c r="BD2661" s="7"/>
      <c r="BF2661" s="15"/>
      <c r="BG2661" s="9"/>
      <c r="BH2661" s="9" t="str">
        <f t="shared" si="3703"/>
        <v/>
      </c>
      <c r="BI2661" s="73"/>
      <c r="BJ2661" s="9" t="str">
        <f t="shared" si="3704"/>
        <v/>
      </c>
      <c r="BK2661" s="9"/>
      <c r="BL2661" s="9" t="str">
        <f t="shared" si="3705"/>
        <v/>
      </c>
      <c r="BM2661" s="9"/>
      <c r="BN2661" s="9"/>
      <c r="BO2661" s="9" t="str">
        <f t="shared" si="3694"/>
        <v/>
      </c>
      <c r="BP2661" s="10" t="str">
        <f t="shared" si="3695"/>
        <v/>
      </c>
      <c r="BQ2661" s="7"/>
      <c r="BS2661" s="1"/>
      <c r="BT2661" s="15"/>
      <c r="BU2661" s="9"/>
      <c r="BV2661" s="9" t="str">
        <f t="shared" si="3706"/>
        <v/>
      </c>
      <c r="BW2661" s="9"/>
      <c r="BX2661" s="9" t="str">
        <f t="shared" si="3707"/>
        <v/>
      </c>
      <c r="BY2661" s="9"/>
      <c r="BZ2661" s="9" t="str">
        <f t="shared" si="3708"/>
        <v/>
      </c>
      <c r="CA2661" s="9"/>
      <c r="CB2661" s="9"/>
      <c r="CC2661" s="9"/>
      <c r="CD2661" s="9" t="str">
        <f t="shared" si="3696"/>
        <v/>
      </c>
      <c r="CE2661" s="10" t="str">
        <f t="shared" si="3697"/>
        <v/>
      </c>
      <c r="CF2661" s="7"/>
      <c r="CH2661" s="15"/>
      <c r="CI2661" s="9"/>
      <c r="CJ2661" s="9" t="str">
        <f t="shared" ref="CJ2661:CJ2692" si="3714">IF(CI2661="","",CI2661-CI2660)</f>
        <v/>
      </c>
      <c r="CK2661" s="9"/>
      <c r="CL2661" s="9" t="str">
        <f t="shared" ref="CL2661:CL2692" si="3715">IF(CK2661="","",CK2661-CK2660)</f>
        <v/>
      </c>
      <c r="CM2661" s="9"/>
      <c r="CN2661" s="9" t="str">
        <f t="shared" ref="CN2661:CN2692" si="3716">IF(CM2661="","",CM2660+CO2660-CM2661)</f>
        <v/>
      </c>
      <c r="CO2661" s="9"/>
      <c r="CP2661" s="9"/>
      <c r="CQ2661" s="9"/>
      <c r="CR2661" s="9" t="str">
        <f t="shared" si="3712"/>
        <v/>
      </c>
      <c r="CS2661" s="10" t="str">
        <f t="shared" si="3713"/>
        <v/>
      </c>
      <c r="CT2661" s="7"/>
    </row>
    <row r="2662" spans="1:98" ht="15" customHeight="1">
      <c r="A2662" s="13"/>
      <c r="B2662" s="47"/>
      <c r="AR2662" s="15"/>
      <c r="AS2662" s="9"/>
      <c r="AT2662" s="9" t="str">
        <f t="shared" si="3700"/>
        <v/>
      </c>
      <c r="AU2662" s="9"/>
      <c r="AV2662" s="9" t="str">
        <f t="shared" si="3701"/>
        <v/>
      </c>
      <c r="AW2662" s="9"/>
      <c r="AX2662" s="9" t="str">
        <f t="shared" si="3702"/>
        <v/>
      </c>
      <c r="AY2662" s="9"/>
      <c r="AZ2662" s="62"/>
      <c r="BA2662" s="9"/>
      <c r="BB2662" s="9" t="str">
        <f t="shared" si="3692"/>
        <v/>
      </c>
      <c r="BC2662" s="10" t="str">
        <f t="shared" si="3693"/>
        <v/>
      </c>
      <c r="BD2662" s="7"/>
      <c r="BF2662" s="15"/>
      <c r="BG2662" s="9"/>
      <c r="BH2662" s="9" t="str">
        <f t="shared" si="3703"/>
        <v/>
      </c>
      <c r="BI2662" s="73"/>
      <c r="BJ2662" s="9" t="str">
        <f t="shared" si="3704"/>
        <v/>
      </c>
      <c r="BK2662" s="9"/>
      <c r="BL2662" s="9" t="str">
        <f t="shared" si="3705"/>
        <v/>
      </c>
      <c r="BM2662" s="9"/>
      <c r="BN2662" s="9"/>
      <c r="BO2662" s="9" t="str">
        <f t="shared" si="3694"/>
        <v/>
      </c>
      <c r="BP2662" s="10" t="str">
        <f t="shared" si="3695"/>
        <v/>
      </c>
      <c r="BQ2662" s="7"/>
      <c r="BS2662" s="1"/>
      <c r="BT2662" s="15"/>
      <c r="BU2662" s="9"/>
      <c r="BV2662" s="9" t="str">
        <f t="shared" si="3706"/>
        <v/>
      </c>
      <c r="BW2662" s="9"/>
      <c r="BX2662" s="9" t="str">
        <f t="shared" si="3707"/>
        <v/>
      </c>
      <c r="BY2662" s="9"/>
      <c r="BZ2662" s="9" t="str">
        <f t="shared" si="3708"/>
        <v/>
      </c>
      <c r="CA2662" s="9"/>
      <c r="CB2662" s="9"/>
      <c r="CC2662" s="9"/>
      <c r="CD2662" s="9" t="str">
        <f t="shared" si="3696"/>
        <v/>
      </c>
      <c r="CE2662" s="10" t="str">
        <f t="shared" si="3697"/>
        <v/>
      </c>
      <c r="CF2662" s="7"/>
      <c r="CH2662" s="15"/>
      <c r="CI2662" s="9"/>
      <c r="CJ2662" s="9" t="str">
        <f t="shared" si="3714"/>
        <v/>
      </c>
      <c r="CK2662" s="9"/>
      <c r="CL2662" s="9" t="str">
        <f t="shared" si="3715"/>
        <v/>
      </c>
      <c r="CM2662" s="9"/>
      <c r="CN2662" s="9" t="str">
        <f t="shared" si="3716"/>
        <v/>
      </c>
      <c r="CO2662" s="9"/>
      <c r="CP2662" s="9"/>
      <c r="CQ2662" s="9"/>
      <c r="CR2662" s="9" t="str">
        <f t="shared" si="3712"/>
        <v/>
      </c>
      <c r="CS2662" s="10" t="str">
        <f t="shared" si="3713"/>
        <v/>
      </c>
      <c r="CT2662" s="7"/>
    </row>
    <row r="2663" spans="1:98" ht="15" customHeight="1">
      <c r="A2663" s="13"/>
      <c r="B2663" s="47"/>
      <c r="AR2663" s="15"/>
      <c r="AS2663" s="9"/>
      <c r="AT2663" s="9" t="str">
        <f t="shared" si="3700"/>
        <v/>
      </c>
      <c r="AU2663" s="9"/>
      <c r="AV2663" s="9" t="str">
        <f t="shared" si="3701"/>
        <v/>
      </c>
      <c r="AW2663" s="9"/>
      <c r="AX2663" s="9" t="str">
        <f t="shared" si="3702"/>
        <v/>
      </c>
      <c r="AY2663" s="9"/>
      <c r="AZ2663" s="62"/>
      <c r="BA2663" s="9"/>
      <c r="BB2663" s="9" t="str">
        <f t="shared" si="3692"/>
        <v/>
      </c>
      <c r="BC2663" s="10" t="str">
        <f t="shared" si="3693"/>
        <v/>
      </c>
      <c r="BD2663" s="7"/>
      <c r="BF2663" s="15"/>
      <c r="BG2663" s="9"/>
      <c r="BH2663" s="9" t="str">
        <f t="shared" si="3703"/>
        <v/>
      </c>
      <c r="BI2663" s="73"/>
      <c r="BJ2663" s="9" t="str">
        <f t="shared" si="3704"/>
        <v/>
      </c>
      <c r="BK2663" s="9"/>
      <c r="BL2663" s="9" t="str">
        <f t="shared" si="3705"/>
        <v/>
      </c>
      <c r="BM2663" s="9"/>
      <c r="BN2663" s="9"/>
      <c r="BO2663" s="9" t="str">
        <f t="shared" si="3694"/>
        <v/>
      </c>
      <c r="BP2663" s="10" t="str">
        <f t="shared" si="3695"/>
        <v/>
      </c>
      <c r="BQ2663" s="7"/>
      <c r="BS2663" s="1"/>
      <c r="BT2663" s="15"/>
      <c r="BU2663" s="9"/>
      <c r="BV2663" s="9" t="str">
        <f t="shared" si="3706"/>
        <v/>
      </c>
      <c r="BW2663" s="9"/>
      <c r="BX2663" s="9" t="str">
        <f t="shared" si="3707"/>
        <v/>
      </c>
      <c r="BY2663" s="9"/>
      <c r="BZ2663" s="9" t="str">
        <f t="shared" si="3708"/>
        <v/>
      </c>
      <c r="CA2663" s="9"/>
      <c r="CB2663" s="9"/>
      <c r="CC2663" s="9"/>
      <c r="CD2663" s="9" t="str">
        <f t="shared" si="3696"/>
        <v/>
      </c>
      <c r="CE2663" s="10" t="str">
        <f t="shared" si="3697"/>
        <v/>
      </c>
      <c r="CF2663" s="7"/>
      <c r="CH2663" s="15"/>
      <c r="CI2663" s="9"/>
      <c r="CJ2663" s="9" t="str">
        <f t="shared" si="3714"/>
        <v/>
      </c>
      <c r="CK2663" s="9"/>
      <c r="CL2663" s="9" t="str">
        <f t="shared" si="3715"/>
        <v/>
      </c>
      <c r="CM2663" s="9"/>
      <c r="CN2663" s="9" t="str">
        <f t="shared" si="3716"/>
        <v/>
      </c>
      <c r="CO2663" s="9"/>
      <c r="CP2663" s="9"/>
      <c r="CQ2663" s="9"/>
      <c r="CR2663" s="9" t="str">
        <f t="shared" si="3712"/>
        <v/>
      </c>
      <c r="CS2663" s="10" t="str">
        <f t="shared" si="3713"/>
        <v/>
      </c>
      <c r="CT2663" s="7"/>
    </row>
    <row r="2664" spans="1:98" ht="15" customHeight="1">
      <c r="A2664" s="13"/>
      <c r="B2664" s="47"/>
      <c r="AR2664" s="15"/>
      <c r="AS2664" s="9"/>
      <c r="AT2664" s="9" t="str">
        <f t="shared" si="3700"/>
        <v/>
      </c>
      <c r="AU2664" s="9"/>
      <c r="AV2664" s="9" t="str">
        <f t="shared" si="3701"/>
        <v/>
      </c>
      <c r="AW2664" s="9"/>
      <c r="AX2664" s="9" t="str">
        <f t="shared" si="3702"/>
        <v/>
      </c>
      <c r="AY2664" s="9"/>
      <c r="AZ2664" s="62"/>
      <c r="BA2664" s="9"/>
      <c r="BB2664" s="9" t="str">
        <f t="shared" si="3692"/>
        <v/>
      </c>
      <c r="BC2664" s="10" t="str">
        <f t="shared" si="3693"/>
        <v/>
      </c>
      <c r="BD2664" s="7"/>
      <c r="BF2664" s="15"/>
      <c r="BG2664" s="9"/>
      <c r="BH2664" s="9" t="str">
        <f t="shared" si="3703"/>
        <v/>
      </c>
      <c r="BI2664" s="73"/>
      <c r="BJ2664" s="9" t="str">
        <f t="shared" si="3704"/>
        <v/>
      </c>
      <c r="BK2664" s="9"/>
      <c r="BL2664" s="9" t="str">
        <f t="shared" si="3705"/>
        <v/>
      </c>
      <c r="BM2664" s="9"/>
      <c r="BN2664" s="9"/>
      <c r="BO2664" s="9" t="str">
        <f t="shared" si="3694"/>
        <v/>
      </c>
      <c r="BP2664" s="10" t="str">
        <f t="shared" si="3695"/>
        <v/>
      </c>
      <c r="BQ2664" s="7"/>
      <c r="BS2664" s="1"/>
      <c r="BT2664" s="15"/>
      <c r="BU2664" s="9"/>
      <c r="BV2664" s="9" t="str">
        <f t="shared" si="3706"/>
        <v/>
      </c>
      <c r="BW2664" s="9"/>
      <c r="BX2664" s="9" t="str">
        <f t="shared" si="3707"/>
        <v/>
      </c>
      <c r="BY2664" s="9"/>
      <c r="BZ2664" s="9" t="str">
        <f t="shared" si="3708"/>
        <v/>
      </c>
      <c r="CA2664" s="9"/>
      <c r="CB2664" s="9"/>
      <c r="CC2664" s="9"/>
      <c r="CD2664" s="9" t="str">
        <f t="shared" si="3696"/>
        <v/>
      </c>
      <c r="CE2664" s="10" t="str">
        <f t="shared" si="3697"/>
        <v/>
      </c>
      <c r="CF2664" s="7"/>
      <c r="CH2664" s="15"/>
      <c r="CI2664" s="9"/>
      <c r="CJ2664" s="9" t="str">
        <f t="shared" si="3714"/>
        <v/>
      </c>
      <c r="CK2664" s="9"/>
      <c r="CL2664" s="9" t="str">
        <f t="shared" si="3715"/>
        <v/>
      </c>
      <c r="CM2664" s="9"/>
      <c r="CN2664" s="9" t="str">
        <f t="shared" si="3716"/>
        <v/>
      </c>
      <c r="CO2664" s="9"/>
      <c r="CP2664" s="9"/>
      <c r="CQ2664" s="9"/>
      <c r="CR2664" s="9" t="str">
        <f t="shared" si="3712"/>
        <v/>
      </c>
      <c r="CS2664" s="10" t="str">
        <f t="shared" si="3713"/>
        <v/>
      </c>
      <c r="CT2664" s="7"/>
    </row>
    <row r="2665" spans="1:98" ht="15" customHeight="1">
      <c r="A2665" s="13"/>
      <c r="B2665" s="47"/>
      <c r="AR2665" s="15"/>
      <c r="AS2665" s="9"/>
      <c r="AT2665" s="9" t="str">
        <f t="shared" si="3700"/>
        <v/>
      </c>
      <c r="AU2665" s="9"/>
      <c r="AV2665" s="9" t="str">
        <f t="shared" si="3701"/>
        <v/>
      </c>
      <c r="AW2665" s="9"/>
      <c r="AX2665" s="9" t="str">
        <f t="shared" si="3702"/>
        <v/>
      </c>
      <c r="AY2665" s="9"/>
      <c r="AZ2665" s="62"/>
      <c r="BA2665" s="9"/>
      <c r="BB2665" s="9" t="str">
        <f t="shared" si="3692"/>
        <v/>
      </c>
      <c r="BC2665" s="10" t="str">
        <f t="shared" si="3693"/>
        <v/>
      </c>
      <c r="BD2665" s="7"/>
      <c r="BF2665" s="15"/>
      <c r="BG2665" s="9"/>
      <c r="BH2665" s="9" t="str">
        <f t="shared" si="3703"/>
        <v/>
      </c>
      <c r="BI2665" s="73"/>
      <c r="BJ2665" s="9" t="str">
        <f t="shared" si="3704"/>
        <v/>
      </c>
      <c r="BK2665" s="9"/>
      <c r="BL2665" s="9" t="str">
        <f t="shared" si="3705"/>
        <v/>
      </c>
      <c r="BM2665" s="9"/>
      <c r="BN2665" s="9"/>
      <c r="BO2665" s="9" t="str">
        <f t="shared" si="3694"/>
        <v/>
      </c>
      <c r="BP2665" s="10" t="str">
        <f t="shared" si="3695"/>
        <v/>
      </c>
      <c r="BQ2665" s="7"/>
      <c r="BS2665" s="1"/>
      <c r="BT2665" s="15"/>
      <c r="BU2665" s="9"/>
      <c r="BV2665" s="9" t="str">
        <f t="shared" si="3706"/>
        <v/>
      </c>
      <c r="BW2665" s="9"/>
      <c r="BX2665" s="9" t="str">
        <f t="shared" si="3707"/>
        <v/>
      </c>
      <c r="BY2665" s="9"/>
      <c r="BZ2665" s="9" t="str">
        <f t="shared" si="3708"/>
        <v/>
      </c>
      <c r="CA2665" s="9"/>
      <c r="CB2665" s="9"/>
      <c r="CC2665" s="9"/>
      <c r="CD2665" s="9" t="str">
        <f t="shared" si="3696"/>
        <v/>
      </c>
      <c r="CE2665" s="10" t="str">
        <f t="shared" si="3697"/>
        <v/>
      </c>
      <c r="CF2665" s="7"/>
      <c r="CH2665" s="15"/>
      <c r="CI2665" s="9"/>
      <c r="CJ2665" s="9" t="str">
        <f t="shared" si="3714"/>
        <v/>
      </c>
      <c r="CK2665" s="9"/>
      <c r="CL2665" s="9" t="str">
        <f t="shared" si="3715"/>
        <v/>
      </c>
      <c r="CM2665" s="9"/>
      <c r="CN2665" s="9" t="str">
        <f t="shared" si="3716"/>
        <v/>
      </c>
      <c r="CO2665" s="9"/>
      <c r="CP2665" s="9"/>
      <c r="CQ2665" s="9"/>
      <c r="CR2665" s="9" t="str">
        <f t="shared" si="3712"/>
        <v/>
      </c>
      <c r="CS2665" s="10" t="str">
        <f t="shared" si="3713"/>
        <v/>
      </c>
      <c r="CT2665" s="7"/>
    </row>
    <row r="2666" spans="1:98" ht="15" customHeight="1">
      <c r="A2666" s="13"/>
      <c r="B2666" s="47"/>
      <c r="AR2666" s="15"/>
      <c r="AS2666" s="9"/>
      <c r="AT2666" s="9" t="str">
        <f t="shared" si="3700"/>
        <v/>
      </c>
      <c r="AU2666" s="9"/>
      <c r="AV2666" s="9" t="str">
        <f t="shared" si="3701"/>
        <v/>
      </c>
      <c r="AW2666" s="9"/>
      <c r="AX2666" s="9" t="str">
        <f t="shared" si="3702"/>
        <v/>
      </c>
      <c r="AY2666" s="9"/>
      <c r="AZ2666" s="62"/>
      <c r="BA2666" s="9"/>
      <c r="BB2666" s="9" t="str">
        <f t="shared" si="3692"/>
        <v/>
      </c>
      <c r="BC2666" s="10" t="str">
        <f t="shared" si="3693"/>
        <v/>
      </c>
      <c r="BD2666" s="7"/>
      <c r="BF2666" s="15"/>
      <c r="BG2666" s="9"/>
      <c r="BH2666" s="9" t="str">
        <f t="shared" si="3703"/>
        <v/>
      </c>
      <c r="BI2666" s="73"/>
      <c r="BJ2666" s="9" t="str">
        <f t="shared" si="3704"/>
        <v/>
      </c>
      <c r="BK2666" s="9"/>
      <c r="BL2666" s="9" t="str">
        <f t="shared" si="3705"/>
        <v/>
      </c>
      <c r="BM2666" s="9"/>
      <c r="BN2666" s="9"/>
      <c r="BO2666" s="9" t="str">
        <f t="shared" si="3694"/>
        <v/>
      </c>
      <c r="BP2666" s="10" t="str">
        <f t="shared" si="3695"/>
        <v/>
      </c>
      <c r="BQ2666" s="7"/>
      <c r="BS2666" s="1"/>
      <c r="BT2666" s="15"/>
      <c r="BU2666" s="9"/>
      <c r="BV2666" s="9" t="str">
        <f t="shared" si="3706"/>
        <v/>
      </c>
      <c r="BW2666" s="9"/>
      <c r="BX2666" s="9" t="str">
        <f t="shared" si="3707"/>
        <v/>
      </c>
      <c r="BY2666" s="9"/>
      <c r="BZ2666" s="9" t="str">
        <f t="shared" si="3708"/>
        <v/>
      </c>
      <c r="CA2666" s="9"/>
      <c r="CB2666" s="9"/>
      <c r="CC2666" s="9"/>
      <c r="CD2666" s="9" t="str">
        <f t="shared" si="3696"/>
        <v/>
      </c>
      <c r="CE2666" s="10" t="str">
        <f t="shared" si="3697"/>
        <v/>
      </c>
      <c r="CF2666" s="7"/>
      <c r="CH2666" s="15"/>
      <c r="CI2666" s="9"/>
      <c r="CJ2666" s="9" t="str">
        <f t="shared" si="3714"/>
        <v/>
      </c>
      <c r="CK2666" s="9"/>
      <c r="CL2666" s="9" t="str">
        <f t="shared" si="3715"/>
        <v/>
      </c>
      <c r="CM2666" s="9"/>
      <c r="CN2666" s="9" t="str">
        <f t="shared" si="3716"/>
        <v/>
      </c>
      <c r="CO2666" s="9"/>
      <c r="CP2666" s="9"/>
      <c r="CQ2666" s="9"/>
      <c r="CR2666" s="9" t="str">
        <f t="shared" si="3712"/>
        <v/>
      </c>
      <c r="CS2666" s="10" t="str">
        <f t="shared" si="3713"/>
        <v/>
      </c>
      <c r="CT2666" s="7"/>
    </row>
    <row r="2667" spans="1:98" ht="15" customHeight="1">
      <c r="A2667" s="13"/>
      <c r="B2667" s="47"/>
      <c r="AR2667" s="15"/>
      <c r="AS2667" s="9"/>
      <c r="AT2667" s="9" t="str">
        <f t="shared" si="3700"/>
        <v/>
      </c>
      <c r="AU2667" s="9"/>
      <c r="AV2667" s="9" t="str">
        <f t="shared" si="3701"/>
        <v/>
      </c>
      <c r="AW2667" s="9"/>
      <c r="AX2667" s="9" t="str">
        <f t="shared" si="3702"/>
        <v/>
      </c>
      <c r="AY2667" s="9"/>
      <c r="AZ2667" s="62"/>
      <c r="BA2667" s="9"/>
      <c r="BB2667" s="9" t="str">
        <f t="shared" si="3692"/>
        <v/>
      </c>
      <c r="BC2667" s="10" t="str">
        <f t="shared" si="3693"/>
        <v/>
      </c>
      <c r="BD2667" s="7"/>
      <c r="BF2667" s="15"/>
      <c r="BG2667" s="9"/>
      <c r="BH2667" s="9" t="str">
        <f t="shared" si="3703"/>
        <v/>
      </c>
      <c r="BI2667" s="73"/>
      <c r="BJ2667" s="9" t="str">
        <f t="shared" si="3704"/>
        <v/>
      </c>
      <c r="BK2667" s="9"/>
      <c r="BL2667" s="9" t="str">
        <f t="shared" si="3705"/>
        <v/>
      </c>
      <c r="BM2667" s="9"/>
      <c r="BN2667" s="9"/>
      <c r="BO2667" s="9" t="str">
        <f t="shared" si="3694"/>
        <v/>
      </c>
      <c r="BP2667" s="10" t="str">
        <f t="shared" si="3695"/>
        <v/>
      </c>
      <c r="BQ2667" s="7"/>
      <c r="BS2667" s="1"/>
      <c r="BT2667" s="15"/>
      <c r="BU2667" s="9"/>
      <c r="BV2667" s="9" t="str">
        <f t="shared" si="3706"/>
        <v/>
      </c>
      <c r="BW2667" s="9"/>
      <c r="BX2667" s="9" t="str">
        <f t="shared" si="3707"/>
        <v/>
      </c>
      <c r="BY2667" s="9"/>
      <c r="BZ2667" s="9" t="str">
        <f t="shared" si="3708"/>
        <v/>
      </c>
      <c r="CA2667" s="9"/>
      <c r="CB2667" s="9"/>
      <c r="CC2667" s="9"/>
      <c r="CD2667" s="9" t="str">
        <f t="shared" si="3696"/>
        <v/>
      </c>
      <c r="CE2667" s="10" t="str">
        <f t="shared" si="3697"/>
        <v/>
      </c>
      <c r="CF2667" s="7"/>
      <c r="CH2667" s="15"/>
      <c r="CI2667" s="9"/>
      <c r="CJ2667" s="9" t="str">
        <f t="shared" si="3714"/>
        <v/>
      </c>
      <c r="CK2667" s="9"/>
      <c r="CL2667" s="9" t="str">
        <f t="shared" si="3715"/>
        <v/>
      </c>
      <c r="CM2667" s="9"/>
      <c r="CN2667" s="9" t="str">
        <f t="shared" si="3716"/>
        <v/>
      </c>
      <c r="CO2667" s="9"/>
      <c r="CP2667" s="9"/>
      <c r="CQ2667" s="9"/>
      <c r="CR2667" s="9" t="str">
        <f t="shared" si="3712"/>
        <v/>
      </c>
      <c r="CS2667" s="10" t="str">
        <f t="shared" si="3713"/>
        <v/>
      </c>
      <c r="CT2667" s="7"/>
    </row>
    <row r="2668" spans="1:98" ht="15" customHeight="1">
      <c r="A2668" s="13"/>
      <c r="B2668" s="47"/>
      <c r="AR2668" s="15"/>
      <c r="AS2668" s="9"/>
      <c r="AT2668" s="9" t="str">
        <f t="shared" si="3700"/>
        <v/>
      </c>
      <c r="AU2668" s="9"/>
      <c r="AV2668" s="9" t="str">
        <f t="shared" si="3701"/>
        <v/>
      </c>
      <c r="AW2668" s="9"/>
      <c r="AX2668" s="9" t="str">
        <f t="shared" si="3702"/>
        <v/>
      </c>
      <c r="AY2668" s="9"/>
      <c r="AZ2668" s="62"/>
      <c r="BA2668" s="9"/>
      <c r="BB2668" s="9" t="str">
        <f t="shared" si="3692"/>
        <v/>
      </c>
      <c r="BC2668" s="10" t="str">
        <f t="shared" si="3693"/>
        <v/>
      </c>
      <c r="BD2668" s="7"/>
      <c r="BF2668" s="15"/>
      <c r="BG2668" s="9"/>
      <c r="BH2668" s="9" t="str">
        <f t="shared" si="3703"/>
        <v/>
      </c>
      <c r="BI2668" s="73"/>
      <c r="BJ2668" s="9" t="str">
        <f t="shared" si="3704"/>
        <v/>
      </c>
      <c r="BK2668" s="9"/>
      <c r="BL2668" s="9" t="str">
        <f t="shared" si="3705"/>
        <v/>
      </c>
      <c r="BM2668" s="9"/>
      <c r="BN2668" s="9"/>
      <c r="BO2668" s="9" t="str">
        <f t="shared" si="3694"/>
        <v/>
      </c>
      <c r="BP2668" s="10" t="str">
        <f t="shared" si="3695"/>
        <v/>
      </c>
      <c r="BQ2668" s="7"/>
      <c r="BS2668" s="1"/>
      <c r="BT2668" s="15"/>
      <c r="BU2668" s="9"/>
      <c r="BV2668" s="9" t="str">
        <f t="shared" si="3706"/>
        <v/>
      </c>
      <c r="BW2668" s="9"/>
      <c r="BX2668" s="9" t="str">
        <f t="shared" si="3707"/>
        <v/>
      </c>
      <c r="BY2668" s="9"/>
      <c r="BZ2668" s="9" t="str">
        <f t="shared" si="3708"/>
        <v/>
      </c>
      <c r="CA2668" s="9"/>
      <c r="CB2668" s="9"/>
      <c r="CC2668" s="9"/>
      <c r="CD2668" s="9" t="str">
        <f t="shared" si="3696"/>
        <v/>
      </c>
      <c r="CE2668" s="10" t="str">
        <f t="shared" si="3697"/>
        <v/>
      </c>
      <c r="CF2668" s="7"/>
      <c r="CH2668" s="15"/>
      <c r="CI2668" s="9"/>
      <c r="CJ2668" s="9" t="str">
        <f t="shared" si="3714"/>
        <v/>
      </c>
      <c r="CK2668" s="9"/>
      <c r="CL2668" s="9" t="str">
        <f t="shared" si="3715"/>
        <v/>
      </c>
      <c r="CM2668" s="9"/>
      <c r="CN2668" s="9" t="str">
        <f t="shared" si="3716"/>
        <v/>
      </c>
      <c r="CO2668" s="9"/>
      <c r="CP2668" s="9"/>
      <c r="CQ2668" s="9"/>
      <c r="CR2668" s="9" t="str">
        <f t="shared" si="3712"/>
        <v/>
      </c>
      <c r="CS2668" s="10" t="str">
        <f t="shared" si="3713"/>
        <v/>
      </c>
      <c r="CT2668" s="7"/>
    </row>
    <row r="2669" spans="1:98" ht="15" customHeight="1">
      <c r="A2669" s="13"/>
      <c r="B2669" s="47"/>
      <c r="AR2669" s="15"/>
      <c r="AS2669" s="9"/>
      <c r="AT2669" s="9" t="str">
        <f t="shared" si="3700"/>
        <v/>
      </c>
      <c r="AU2669" s="9"/>
      <c r="AV2669" s="9" t="str">
        <f t="shared" si="3701"/>
        <v/>
      </c>
      <c r="AW2669" s="9"/>
      <c r="AX2669" s="9" t="str">
        <f t="shared" si="3702"/>
        <v/>
      </c>
      <c r="AY2669" s="9"/>
      <c r="AZ2669" s="62"/>
      <c r="BA2669" s="9"/>
      <c r="BB2669" s="9" t="str">
        <f t="shared" si="3692"/>
        <v/>
      </c>
      <c r="BC2669" s="10" t="str">
        <f t="shared" si="3693"/>
        <v/>
      </c>
      <c r="BD2669" s="7"/>
      <c r="BF2669" s="15"/>
      <c r="BG2669" s="9"/>
      <c r="BH2669" s="9" t="str">
        <f t="shared" si="3703"/>
        <v/>
      </c>
      <c r="BI2669" s="73"/>
      <c r="BJ2669" s="9" t="str">
        <f t="shared" si="3704"/>
        <v/>
      </c>
      <c r="BK2669" s="9"/>
      <c r="BL2669" s="9" t="str">
        <f t="shared" si="3705"/>
        <v/>
      </c>
      <c r="BM2669" s="9"/>
      <c r="BN2669" s="9"/>
      <c r="BO2669" s="9" t="str">
        <f t="shared" si="3694"/>
        <v/>
      </c>
      <c r="BP2669" s="10" t="str">
        <f t="shared" si="3695"/>
        <v/>
      </c>
      <c r="BQ2669" s="7"/>
      <c r="BS2669" s="1"/>
      <c r="BT2669" s="15"/>
      <c r="BU2669" s="9"/>
      <c r="BV2669" s="9" t="str">
        <f t="shared" si="3706"/>
        <v/>
      </c>
      <c r="BW2669" s="9"/>
      <c r="BX2669" s="9" t="str">
        <f t="shared" si="3707"/>
        <v/>
      </c>
      <c r="BY2669" s="9"/>
      <c r="BZ2669" s="9" t="str">
        <f t="shared" si="3708"/>
        <v/>
      </c>
      <c r="CA2669" s="9"/>
      <c r="CB2669" s="9"/>
      <c r="CC2669" s="9"/>
      <c r="CD2669" s="9" t="str">
        <f t="shared" si="3696"/>
        <v/>
      </c>
      <c r="CE2669" s="10" t="str">
        <f t="shared" si="3697"/>
        <v/>
      </c>
      <c r="CF2669" s="7"/>
      <c r="CH2669" s="15"/>
      <c r="CI2669" s="9"/>
      <c r="CJ2669" s="9" t="str">
        <f t="shared" si="3714"/>
        <v/>
      </c>
      <c r="CK2669" s="9"/>
      <c r="CL2669" s="9" t="str">
        <f t="shared" si="3715"/>
        <v/>
      </c>
      <c r="CM2669" s="9"/>
      <c r="CN2669" s="9" t="str">
        <f t="shared" si="3716"/>
        <v/>
      </c>
      <c r="CO2669" s="9"/>
      <c r="CP2669" s="9"/>
      <c r="CQ2669" s="9"/>
      <c r="CR2669" s="9" t="str">
        <f t="shared" si="3712"/>
        <v/>
      </c>
      <c r="CS2669" s="10" t="str">
        <f t="shared" si="3713"/>
        <v/>
      </c>
      <c r="CT2669" s="7"/>
    </row>
    <row r="2670" spans="1:98" ht="15" customHeight="1">
      <c r="A2670" s="13"/>
      <c r="B2670" s="47"/>
      <c r="AR2670" s="15"/>
      <c r="AS2670" s="9"/>
      <c r="AT2670" s="9" t="str">
        <f t="shared" si="3700"/>
        <v/>
      </c>
      <c r="AU2670" s="9"/>
      <c r="AV2670" s="9" t="str">
        <f t="shared" si="3701"/>
        <v/>
      </c>
      <c r="AW2670" s="9"/>
      <c r="AX2670" s="9" t="str">
        <f t="shared" si="3702"/>
        <v/>
      </c>
      <c r="AY2670" s="9"/>
      <c r="AZ2670" s="62"/>
      <c r="BA2670" s="9"/>
      <c r="BB2670" s="9" t="str">
        <f t="shared" si="3692"/>
        <v/>
      </c>
      <c r="BC2670" s="10" t="str">
        <f t="shared" si="3693"/>
        <v/>
      </c>
      <c r="BD2670" s="7"/>
      <c r="BF2670" s="15"/>
      <c r="BG2670" s="9"/>
      <c r="BH2670" s="9" t="str">
        <f t="shared" si="3703"/>
        <v/>
      </c>
      <c r="BI2670" s="73"/>
      <c r="BJ2670" s="9" t="str">
        <f t="shared" si="3704"/>
        <v/>
      </c>
      <c r="BK2670" s="9"/>
      <c r="BL2670" s="9" t="str">
        <f t="shared" si="3705"/>
        <v/>
      </c>
      <c r="BM2670" s="9"/>
      <c r="BN2670" s="9"/>
      <c r="BO2670" s="9" t="str">
        <f t="shared" si="3694"/>
        <v/>
      </c>
      <c r="BP2670" s="10" t="str">
        <f t="shared" si="3695"/>
        <v/>
      </c>
      <c r="BQ2670" s="7"/>
      <c r="BS2670" s="1"/>
      <c r="BT2670" s="15"/>
      <c r="BU2670" s="9"/>
      <c r="BV2670" s="9" t="str">
        <f t="shared" si="3706"/>
        <v/>
      </c>
      <c r="BW2670" s="9"/>
      <c r="BX2670" s="9" t="str">
        <f t="shared" si="3707"/>
        <v/>
      </c>
      <c r="BY2670" s="9"/>
      <c r="BZ2670" s="9" t="str">
        <f t="shared" si="3708"/>
        <v/>
      </c>
      <c r="CA2670" s="9"/>
      <c r="CB2670" s="9"/>
      <c r="CC2670" s="9"/>
      <c r="CD2670" s="9" t="str">
        <f t="shared" si="3696"/>
        <v/>
      </c>
      <c r="CE2670" s="10" t="str">
        <f t="shared" si="3697"/>
        <v/>
      </c>
      <c r="CF2670" s="7"/>
      <c r="CH2670" s="15"/>
      <c r="CI2670" s="9"/>
      <c r="CJ2670" s="9" t="str">
        <f t="shared" si="3714"/>
        <v/>
      </c>
      <c r="CK2670" s="9"/>
      <c r="CL2670" s="9" t="str">
        <f t="shared" si="3715"/>
        <v/>
      </c>
      <c r="CM2670" s="9"/>
      <c r="CN2670" s="9" t="str">
        <f t="shared" si="3716"/>
        <v/>
      </c>
      <c r="CO2670" s="9"/>
      <c r="CP2670" s="9"/>
      <c r="CQ2670" s="9"/>
      <c r="CR2670" s="9" t="str">
        <f t="shared" si="3712"/>
        <v/>
      </c>
      <c r="CS2670" s="10" t="str">
        <f t="shared" si="3713"/>
        <v/>
      </c>
      <c r="CT2670" s="7"/>
    </row>
    <row r="2671" spans="1:98" ht="15" customHeight="1">
      <c r="A2671" s="13"/>
      <c r="B2671" s="47"/>
      <c r="AR2671" s="15"/>
      <c r="AS2671" s="9"/>
      <c r="AT2671" s="9" t="str">
        <f t="shared" si="3700"/>
        <v/>
      </c>
      <c r="AU2671" s="9"/>
      <c r="AV2671" s="9" t="str">
        <f t="shared" si="3701"/>
        <v/>
      </c>
      <c r="AW2671" s="9"/>
      <c r="AX2671" s="9" t="str">
        <f t="shared" si="3702"/>
        <v/>
      </c>
      <c r="AY2671" s="9"/>
      <c r="AZ2671" s="62"/>
      <c r="BA2671" s="9"/>
      <c r="BB2671" s="9" t="str">
        <f t="shared" si="3692"/>
        <v/>
      </c>
      <c r="BC2671" s="10" t="str">
        <f t="shared" si="3693"/>
        <v/>
      </c>
      <c r="BD2671" s="7"/>
      <c r="BF2671" s="15"/>
      <c r="BG2671" s="9"/>
      <c r="BH2671" s="9" t="str">
        <f t="shared" si="3703"/>
        <v/>
      </c>
      <c r="BI2671" s="73"/>
      <c r="BJ2671" s="9" t="str">
        <f t="shared" si="3704"/>
        <v/>
      </c>
      <c r="BK2671" s="9"/>
      <c r="BL2671" s="9" t="str">
        <f t="shared" si="3705"/>
        <v/>
      </c>
      <c r="BM2671" s="9"/>
      <c r="BN2671" s="9"/>
      <c r="BO2671" s="9" t="str">
        <f t="shared" si="3694"/>
        <v/>
      </c>
      <c r="BP2671" s="10" t="str">
        <f t="shared" si="3695"/>
        <v/>
      </c>
      <c r="BQ2671" s="7"/>
      <c r="BS2671" s="1"/>
      <c r="BT2671" s="15"/>
      <c r="BU2671" s="9"/>
      <c r="BV2671" s="9" t="str">
        <f t="shared" si="3706"/>
        <v/>
      </c>
      <c r="BW2671" s="9"/>
      <c r="BX2671" s="9" t="str">
        <f t="shared" si="3707"/>
        <v/>
      </c>
      <c r="BY2671" s="9"/>
      <c r="BZ2671" s="9" t="str">
        <f t="shared" si="3708"/>
        <v/>
      </c>
      <c r="CA2671" s="9"/>
      <c r="CB2671" s="9"/>
      <c r="CC2671" s="9"/>
      <c r="CD2671" s="9" t="str">
        <f t="shared" si="3696"/>
        <v/>
      </c>
      <c r="CE2671" s="10" t="str">
        <f t="shared" si="3697"/>
        <v/>
      </c>
      <c r="CF2671" s="7"/>
      <c r="CH2671" s="15"/>
      <c r="CI2671" s="9"/>
      <c r="CJ2671" s="9" t="str">
        <f t="shared" si="3714"/>
        <v/>
      </c>
      <c r="CK2671" s="9"/>
      <c r="CL2671" s="9" t="str">
        <f t="shared" si="3715"/>
        <v/>
      </c>
      <c r="CM2671" s="9"/>
      <c r="CN2671" s="9" t="str">
        <f t="shared" si="3716"/>
        <v/>
      </c>
      <c r="CO2671" s="9"/>
      <c r="CP2671" s="9"/>
      <c r="CQ2671" s="9"/>
      <c r="CR2671" s="9" t="str">
        <f t="shared" si="3712"/>
        <v/>
      </c>
      <c r="CS2671" s="10" t="str">
        <f t="shared" si="3713"/>
        <v/>
      </c>
      <c r="CT2671" s="7"/>
    </row>
    <row r="2672" spans="1:98" ht="15" customHeight="1">
      <c r="A2672" s="13"/>
      <c r="B2672" s="47"/>
      <c r="AR2672" s="15"/>
      <c r="AS2672" s="9"/>
      <c r="AT2672" s="9" t="str">
        <f t="shared" si="3700"/>
        <v/>
      </c>
      <c r="AU2672" s="9"/>
      <c r="AV2672" s="9" t="str">
        <f t="shared" si="3701"/>
        <v/>
      </c>
      <c r="AW2672" s="9"/>
      <c r="AX2672" s="9" t="str">
        <f t="shared" si="3702"/>
        <v/>
      </c>
      <c r="AY2672" s="9"/>
      <c r="AZ2672" s="62"/>
      <c r="BA2672" s="9"/>
      <c r="BB2672" s="9" t="str">
        <f t="shared" si="3692"/>
        <v/>
      </c>
      <c r="BC2672" s="10" t="str">
        <f t="shared" si="3693"/>
        <v/>
      </c>
      <c r="BD2672" s="7"/>
      <c r="BF2672" s="15"/>
      <c r="BG2672" s="9"/>
      <c r="BH2672" s="9" t="str">
        <f t="shared" si="3703"/>
        <v/>
      </c>
      <c r="BI2672" s="73"/>
      <c r="BJ2672" s="9" t="str">
        <f t="shared" si="3704"/>
        <v/>
      </c>
      <c r="BK2672" s="9"/>
      <c r="BL2672" s="9" t="str">
        <f t="shared" si="3705"/>
        <v/>
      </c>
      <c r="BM2672" s="9"/>
      <c r="BN2672" s="9"/>
      <c r="BO2672" s="9" t="str">
        <f t="shared" si="3694"/>
        <v/>
      </c>
      <c r="BP2672" s="10" t="str">
        <f t="shared" si="3695"/>
        <v/>
      </c>
      <c r="BQ2672" s="7"/>
      <c r="BS2672" s="1"/>
      <c r="BT2672" s="15"/>
      <c r="BU2672" s="9"/>
      <c r="BV2672" s="9" t="str">
        <f t="shared" si="3706"/>
        <v/>
      </c>
      <c r="BW2672" s="9"/>
      <c r="BX2672" s="9" t="str">
        <f t="shared" si="3707"/>
        <v/>
      </c>
      <c r="BY2672" s="9"/>
      <c r="BZ2672" s="9" t="str">
        <f t="shared" si="3708"/>
        <v/>
      </c>
      <c r="CA2672" s="9"/>
      <c r="CB2672" s="9"/>
      <c r="CC2672" s="9"/>
      <c r="CD2672" s="9" t="str">
        <f t="shared" si="3696"/>
        <v/>
      </c>
      <c r="CE2672" s="10" t="str">
        <f t="shared" si="3697"/>
        <v/>
      </c>
      <c r="CF2672" s="7"/>
      <c r="CH2672" s="15"/>
      <c r="CI2672" s="9"/>
      <c r="CJ2672" s="9" t="str">
        <f t="shared" si="3714"/>
        <v/>
      </c>
      <c r="CK2672" s="9"/>
      <c r="CL2672" s="9" t="str">
        <f t="shared" si="3715"/>
        <v/>
      </c>
      <c r="CM2672" s="9"/>
      <c r="CN2672" s="9" t="str">
        <f t="shared" si="3716"/>
        <v/>
      </c>
      <c r="CO2672" s="9"/>
      <c r="CP2672" s="9"/>
      <c r="CQ2672" s="9"/>
      <c r="CR2672" s="9" t="str">
        <f t="shared" si="3712"/>
        <v/>
      </c>
      <c r="CS2672" s="10" t="str">
        <f t="shared" si="3713"/>
        <v/>
      </c>
      <c r="CT2672" s="7"/>
    </row>
    <row r="2673" spans="1:98" ht="15" customHeight="1">
      <c r="A2673" s="13"/>
      <c r="B2673" s="47"/>
      <c r="AR2673" s="15"/>
      <c r="AS2673" s="9"/>
      <c r="AT2673" s="9" t="str">
        <f t="shared" si="3700"/>
        <v/>
      </c>
      <c r="AU2673" s="9"/>
      <c r="AV2673" s="9" t="str">
        <f t="shared" si="3701"/>
        <v/>
      </c>
      <c r="AW2673" s="9"/>
      <c r="AX2673" s="9" t="str">
        <f t="shared" si="3702"/>
        <v/>
      </c>
      <c r="AY2673" s="9"/>
      <c r="AZ2673" s="62"/>
      <c r="BA2673" s="9"/>
      <c r="BB2673" s="9" t="str">
        <f t="shared" si="3692"/>
        <v/>
      </c>
      <c r="BC2673" s="10" t="str">
        <f t="shared" si="3693"/>
        <v/>
      </c>
      <c r="BD2673" s="7"/>
      <c r="BF2673" s="15"/>
      <c r="BG2673" s="9"/>
      <c r="BH2673" s="9" t="str">
        <f t="shared" si="3703"/>
        <v/>
      </c>
      <c r="BI2673" s="73"/>
      <c r="BJ2673" s="9" t="str">
        <f t="shared" si="3704"/>
        <v/>
      </c>
      <c r="BK2673" s="9"/>
      <c r="BL2673" s="9" t="str">
        <f t="shared" si="3705"/>
        <v/>
      </c>
      <c r="BM2673" s="9"/>
      <c r="BN2673" s="9"/>
      <c r="BO2673" s="9" t="str">
        <f t="shared" si="3694"/>
        <v/>
      </c>
      <c r="BP2673" s="10" t="str">
        <f t="shared" si="3695"/>
        <v/>
      </c>
      <c r="BQ2673" s="7"/>
      <c r="BS2673" s="1"/>
      <c r="BT2673" s="15"/>
      <c r="BU2673" s="9"/>
      <c r="BV2673" s="9" t="str">
        <f t="shared" si="3706"/>
        <v/>
      </c>
      <c r="BW2673" s="9"/>
      <c r="BX2673" s="9" t="str">
        <f t="shared" si="3707"/>
        <v/>
      </c>
      <c r="BY2673" s="9"/>
      <c r="BZ2673" s="9" t="str">
        <f t="shared" si="3708"/>
        <v/>
      </c>
      <c r="CA2673" s="9"/>
      <c r="CB2673" s="9"/>
      <c r="CC2673" s="9"/>
      <c r="CD2673" s="9" t="str">
        <f t="shared" si="3696"/>
        <v/>
      </c>
      <c r="CE2673" s="10" t="str">
        <f t="shared" si="3697"/>
        <v/>
      </c>
      <c r="CF2673" s="7"/>
      <c r="CH2673" s="15"/>
      <c r="CI2673" s="9"/>
      <c r="CJ2673" s="9" t="str">
        <f t="shared" si="3714"/>
        <v/>
      </c>
      <c r="CK2673" s="9"/>
      <c r="CL2673" s="9" t="str">
        <f t="shared" si="3715"/>
        <v/>
      </c>
      <c r="CM2673" s="9"/>
      <c r="CN2673" s="9" t="str">
        <f t="shared" si="3716"/>
        <v/>
      </c>
      <c r="CO2673" s="9"/>
      <c r="CP2673" s="9"/>
      <c r="CQ2673" s="9"/>
      <c r="CR2673" s="9" t="str">
        <f t="shared" si="3712"/>
        <v/>
      </c>
      <c r="CS2673" s="10" t="str">
        <f t="shared" si="3713"/>
        <v/>
      </c>
      <c r="CT2673" s="7"/>
    </row>
    <row r="2674" spans="1:98" ht="15" customHeight="1">
      <c r="A2674" s="13"/>
      <c r="B2674" s="47"/>
      <c r="AR2674" s="15"/>
      <c r="AS2674" s="9"/>
      <c r="AT2674" s="9" t="str">
        <f t="shared" si="3700"/>
        <v/>
      </c>
      <c r="AU2674" s="9"/>
      <c r="AV2674" s="9" t="str">
        <f t="shared" si="3701"/>
        <v/>
      </c>
      <c r="AW2674" s="9"/>
      <c r="AX2674" s="9" t="str">
        <f t="shared" si="3702"/>
        <v/>
      </c>
      <c r="AY2674" s="9"/>
      <c r="AZ2674" s="62"/>
      <c r="BA2674" s="9"/>
      <c r="BB2674" s="9" t="str">
        <f t="shared" si="3692"/>
        <v/>
      </c>
      <c r="BC2674" s="10" t="str">
        <f t="shared" si="3693"/>
        <v/>
      </c>
      <c r="BD2674" s="7"/>
      <c r="BF2674" s="15"/>
      <c r="BG2674" s="9"/>
      <c r="BH2674" s="9" t="str">
        <f t="shared" si="3703"/>
        <v/>
      </c>
      <c r="BI2674" s="73"/>
      <c r="BJ2674" s="9" t="str">
        <f t="shared" si="3704"/>
        <v/>
      </c>
      <c r="BK2674" s="9"/>
      <c r="BL2674" s="9" t="str">
        <f t="shared" si="3705"/>
        <v/>
      </c>
      <c r="BM2674" s="9"/>
      <c r="BN2674" s="9"/>
      <c r="BO2674" s="9" t="str">
        <f t="shared" si="3694"/>
        <v/>
      </c>
      <c r="BP2674" s="10" t="str">
        <f t="shared" si="3695"/>
        <v/>
      </c>
      <c r="BQ2674" s="7"/>
      <c r="BS2674" s="1"/>
      <c r="BT2674" s="15"/>
      <c r="BU2674" s="9"/>
      <c r="BV2674" s="9" t="str">
        <f t="shared" si="3706"/>
        <v/>
      </c>
      <c r="BW2674" s="9"/>
      <c r="BX2674" s="9" t="str">
        <f t="shared" si="3707"/>
        <v/>
      </c>
      <c r="BY2674" s="9"/>
      <c r="BZ2674" s="9" t="str">
        <f t="shared" si="3708"/>
        <v/>
      </c>
      <c r="CA2674" s="9"/>
      <c r="CB2674" s="9"/>
      <c r="CC2674" s="9"/>
      <c r="CD2674" s="9" t="str">
        <f t="shared" si="3696"/>
        <v/>
      </c>
      <c r="CE2674" s="10" t="str">
        <f t="shared" si="3697"/>
        <v/>
      </c>
      <c r="CF2674" s="7"/>
      <c r="CH2674" s="15"/>
      <c r="CI2674" s="9"/>
      <c r="CJ2674" s="9" t="str">
        <f t="shared" si="3714"/>
        <v/>
      </c>
      <c r="CK2674" s="9"/>
      <c r="CL2674" s="9" t="str">
        <f t="shared" si="3715"/>
        <v/>
      </c>
      <c r="CM2674" s="9"/>
      <c r="CN2674" s="9" t="str">
        <f t="shared" si="3716"/>
        <v/>
      </c>
      <c r="CO2674" s="9"/>
      <c r="CP2674" s="9"/>
      <c r="CQ2674" s="9"/>
      <c r="CR2674" s="9" t="str">
        <f t="shared" si="3712"/>
        <v/>
      </c>
      <c r="CS2674" s="10" t="str">
        <f t="shared" si="3713"/>
        <v/>
      </c>
      <c r="CT2674" s="7"/>
    </row>
    <row r="2675" spans="1:98" ht="15" customHeight="1">
      <c r="A2675" s="13"/>
      <c r="B2675" s="47"/>
      <c r="AR2675" s="15"/>
      <c r="AS2675" s="9"/>
      <c r="AT2675" s="9" t="str">
        <f t="shared" si="3700"/>
        <v/>
      </c>
      <c r="AU2675" s="9"/>
      <c r="AV2675" s="9" t="str">
        <f t="shared" si="3701"/>
        <v/>
      </c>
      <c r="AW2675" s="9"/>
      <c r="AX2675" s="9" t="str">
        <f t="shared" si="3702"/>
        <v/>
      </c>
      <c r="AY2675" s="9"/>
      <c r="AZ2675" s="62"/>
      <c r="BA2675" s="9"/>
      <c r="BB2675" s="9" t="str">
        <f t="shared" si="3692"/>
        <v/>
      </c>
      <c r="BC2675" s="10" t="str">
        <f t="shared" si="3693"/>
        <v/>
      </c>
      <c r="BD2675" s="7"/>
      <c r="BF2675" s="15"/>
      <c r="BG2675" s="9"/>
      <c r="BH2675" s="9" t="str">
        <f t="shared" si="3703"/>
        <v/>
      </c>
      <c r="BI2675" s="73"/>
      <c r="BJ2675" s="9" t="str">
        <f t="shared" si="3704"/>
        <v/>
      </c>
      <c r="BK2675" s="9"/>
      <c r="BL2675" s="9" t="str">
        <f t="shared" si="3705"/>
        <v/>
      </c>
      <c r="BM2675" s="9"/>
      <c r="BN2675" s="9"/>
      <c r="BO2675" s="9" t="str">
        <f t="shared" si="3694"/>
        <v/>
      </c>
      <c r="BP2675" s="10" t="str">
        <f t="shared" si="3695"/>
        <v/>
      </c>
      <c r="BQ2675" s="7"/>
      <c r="BS2675" s="1"/>
      <c r="BT2675" s="15"/>
      <c r="BU2675" s="9"/>
      <c r="BV2675" s="9" t="str">
        <f t="shared" si="3706"/>
        <v/>
      </c>
      <c r="BW2675" s="9"/>
      <c r="BX2675" s="9" t="str">
        <f t="shared" si="3707"/>
        <v/>
      </c>
      <c r="BY2675" s="9"/>
      <c r="BZ2675" s="9" t="str">
        <f t="shared" si="3708"/>
        <v/>
      </c>
      <c r="CA2675" s="9"/>
      <c r="CB2675" s="9"/>
      <c r="CC2675" s="9"/>
      <c r="CD2675" s="9" t="str">
        <f t="shared" si="3696"/>
        <v/>
      </c>
      <c r="CE2675" s="10" t="str">
        <f t="shared" si="3697"/>
        <v/>
      </c>
      <c r="CF2675" s="7"/>
      <c r="CH2675" s="15"/>
      <c r="CI2675" s="9"/>
      <c r="CJ2675" s="9" t="str">
        <f t="shared" si="3714"/>
        <v/>
      </c>
      <c r="CK2675" s="9"/>
      <c r="CL2675" s="9" t="str">
        <f t="shared" si="3715"/>
        <v/>
      </c>
      <c r="CM2675" s="9"/>
      <c r="CN2675" s="9" t="str">
        <f t="shared" si="3716"/>
        <v/>
      </c>
      <c r="CO2675" s="9"/>
      <c r="CP2675" s="9"/>
      <c r="CQ2675" s="9"/>
      <c r="CR2675" s="9" t="str">
        <f t="shared" si="3712"/>
        <v/>
      </c>
      <c r="CS2675" s="10" t="str">
        <f t="shared" si="3713"/>
        <v/>
      </c>
      <c r="CT2675" s="7"/>
    </row>
    <row r="2676" spans="1:98" ht="15" customHeight="1">
      <c r="A2676" s="13"/>
      <c r="B2676" s="47"/>
      <c r="AR2676" s="15"/>
      <c r="AS2676" s="9"/>
      <c r="AT2676" s="9" t="str">
        <f t="shared" si="3700"/>
        <v/>
      </c>
      <c r="AU2676" s="9"/>
      <c r="AV2676" s="9" t="str">
        <f t="shared" si="3701"/>
        <v/>
      </c>
      <c r="AW2676" s="9"/>
      <c r="AX2676" s="9" t="str">
        <f t="shared" si="3702"/>
        <v/>
      </c>
      <c r="AY2676" s="9"/>
      <c r="AZ2676" s="62"/>
      <c r="BA2676" s="9"/>
      <c r="BB2676" s="9" t="str">
        <f t="shared" si="3692"/>
        <v/>
      </c>
      <c r="BC2676" s="10" t="str">
        <f t="shared" si="3693"/>
        <v/>
      </c>
      <c r="BD2676" s="7"/>
      <c r="BF2676" s="15"/>
      <c r="BG2676" s="9"/>
      <c r="BH2676" s="9" t="str">
        <f t="shared" si="3703"/>
        <v/>
      </c>
      <c r="BI2676" s="73"/>
      <c r="BJ2676" s="9" t="str">
        <f t="shared" si="3704"/>
        <v/>
      </c>
      <c r="BK2676" s="9"/>
      <c r="BL2676" s="9" t="str">
        <f t="shared" si="3705"/>
        <v/>
      </c>
      <c r="BM2676" s="9"/>
      <c r="BN2676" s="9"/>
      <c r="BO2676" s="9" t="str">
        <f t="shared" si="3694"/>
        <v/>
      </c>
      <c r="BP2676" s="10" t="str">
        <f t="shared" si="3695"/>
        <v/>
      </c>
      <c r="BQ2676" s="7"/>
      <c r="BS2676" s="1"/>
      <c r="BT2676" s="15"/>
      <c r="BU2676" s="9"/>
      <c r="BV2676" s="9" t="str">
        <f t="shared" si="3706"/>
        <v/>
      </c>
      <c r="BW2676" s="9"/>
      <c r="BX2676" s="9" t="str">
        <f t="shared" si="3707"/>
        <v/>
      </c>
      <c r="BY2676" s="9"/>
      <c r="BZ2676" s="9" t="str">
        <f t="shared" si="3708"/>
        <v/>
      </c>
      <c r="CA2676" s="9"/>
      <c r="CB2676" s="9"/>
      <c r="CC2676" s="9"/>
      <c r="CD2676" s="9" t="str">
        <f t="shared" si="3696"/>
        <v/>
      </c>
      <c r="CE2676" s="10" t="str">
        <f t="shared" si="3697"/>
        <v/>
      </c>
      <c r="CF2676" s="7"/>
      <c r="CH2676" s="15"/>
      <c r="CI2676" s="9"/>
      <c r="CJ2676" s="9" t="str">
        <f t="shared" si="3714"/>
        <v/>
      </c>
      <c r="CK2676" s="9"/>
      <c r="CL2676" s="9" t="str">
        <f t="shared" si="3715"/>
        <v/>
      </c>
      <c r="CM2676" s="9"/>
      <c r="CN2676" s="9" t="str">
        <f t="shared" si="3716"/>
        <v/>
      </c>
      <c r="CO2676" s="9"/>
      <c r="CP2676" s="9"/>
      <c r="CQ2676" s="9"/>
      <c r="CR2676" s="9" t="str">
        <f t="shared" si="3712"/>
        <v/>
      </c>
      <c r="CS2676" s="10" t="str">
        <f t="shared" si="3713"/>
        <v/>
      </c>
      <c r="CT2676" s="7"/>
    </row>
    <row r="2677" spans="1:98" ht="15" customHeight="1">
      <c r="A2677" s="13"/>
      <c r="B2677" s="47"/>
      <c r="AR2677" s="15"/>
      <c r="AS2677" s="9"/>
      <c r="AT2677" s="9" t="str">
        <f t="shared" si="3700"/>
        <v/>
      </c>
      <c r="AU2677" s="9"/>
      <c r="AV2677" s="9" t="str">
        <f t="shared" si="3701"/>
        <v/>
      </c>
      <c r="AW2677" s="9"/>
      <c r="AX2677" s="9" t="str">
        <f t="shared" si="3702"/>
        <v/>
      </c>
      <c r="AY2677" s="9"/>
      <c r="AZ2677" s="62"/>
      <c r="BA2677" s="9"/>
      <c r="BB2677" s="9" t="str">
        <f t="shared" si="3692"/>
        <v/>
      </c>
      <c r="BC2677" s="10" t="str">
        <f t="shared" si="3693"/>
        <v/>
      </c>
      <c r="BD2677" s="7"/>
      <c r="BF2677" s="15"/>
      <c r="BG2677" s="9"/>
      <c r="BH2677" s="9" t="str">
        <f t="shared" si="3703"/>
        <v/>
      </c>
      <c r="BI2677" s="73"/>
      <c r="BJ2677" s="9" t="str">
        <f t="shared" si="3704"/>
        <v/>
      </c>
      <c r="BK2677" s="9"/>
      <c r="BL2677" s="9" t="str">
        <f t="shared" si="3705"/>
        <v/>
      </c>
      <c r="BM2677" s="9"/>
      <c r="BN2677" s="9"/>
      <c r="BO2677" s="9" t="str">
        <f t="shared" si="3694"/>
        <v/>
      </c>
      <c r="BP2677" s="10" t="str">
        <f t="shared" si="3695"/>
        <v/>
      </c>
      <c r="BQ2677" s="7"/>
      <c r="BS2677" s="1"/>
      <c r="BT2677" s="15"/>
      <c r="BU2677" s="9"/>
      <c r="BV2677" s="9" t="str">
        <f t="shared" si="3706"/>
        <v/>
      </c>
      <c r="BW2677" s="9"/>
      <c r="BX2677" s="9" t="str">
        <f t="shared" si="3707"/>
        <v/>
      </c>
      <c r="BY2677" s="9"/>
      <c r="BZ2677" s="9" t="str">
        <f t="shared" si="3708"/>
        <v/>
      </c>
      <c r="CA2677" s="9"/>
      <c r="CB2677" s="9"/>
      <c r="CC2677" s="9"/>
      <c r="CD2677" s="9" t="str">
        <f t="shared" si="3696"/>
        <v/>
      </c>
      <c r="CE2677" s="10" t="str">
        <f t="shared" si="3697"/>
        <v/>
      </c>
      <c r="CF2677" s="7"/>
      <c r="CH2677" s="15"/>
      <c r="CI2677" s="9"/>
      <c r="CJ2677" s="9" t="str">
        <f t="shared" si="3714"/>
        <v/>
      </c>
      <c r="CK2677" s="9"/>
      <c r="CL2677" s="9" t="str">
        <f t="shared" si="3715"/>
        <v/>
      </c>
      <c r="CM2677" s="9"/>
      <c r="CN2677" s="9" t="str">
        <f t="shared" si="3716"/>
        <v/>
      </c>
      <c r="CO2677" s="9"/>
      <c r="CP2677" s="9"/>
      <c r="CQ2677" s="9"/>
      <c r="CR2677" s="9" t="str">
        <f t="shared" si="3712"/>
        <v/>
      </c>
      <c r="CS2677" s="10" t="str">
        <f t="shared" si="3713"/>
        <v/>
      </c>
      <c r="CT2677" s="7"/>
    </row>
    <row r="2678" spans="1:98" ht="15" customHeight="1">
      <c r="A2678" s="13"/>
      <c r="B2678" s="47"/>
      <c r="AR2678" s="15"/>
      <c r="AS2678" s="9"/>
      <c r="AT2678" s="9" t="str">
        <f t="shared" si="3700"/>
        <v/>
      </c>
      <c r="AU2678" s="9"/>
      <c r="AV2678" s="9" t="str">
        <f t="shared" si="3701"/>
        <v/>
      </c>
      <c r="AW2678" s="9"/>
      <c r="AX2678" s="9" t="str">
        <f t="shared" si="3702"/>
        <v/>
      </c>
      <c r="AY2678" s="9"/>
      <c r="AZ2678" s="62"/>
      <c r="BA2678" s="9"/>
      <c r="BB2678" s="9" t="str">
        <f t="shared" si="3692"/>
        <v/>
      </c>
      <c r="BC2678" s="10" t="str">
        <f t="shared" si="3693"/>
        <v/>
      </c>
      <c r="BD2678" s="7"/>
      <c r="BF2678" s="15"/>
      <c r="BG2678" s="9"/>
      <c r="BH2678" s="9" t="str">
        <f t="shared" si="3703"/>
        <v/>
      </c>
      <c r="BI2678" s="73"/>
      <c r="BJ2678" s="9" t="str">
        <f t="shared" si="3704"/>
        <v/>
      </c>
      <c r="BK2678" s="9"/>
      <c r="BL2678" s="9" t="str">
        <f t="shared" si="3705"/>
        <v/>
      </c>
      <c r="BM2678" s="9"/>
      <c r="BN2678" s="9"/>
      <c r="BO2678" s="9" t="str">
        <f t="shared" si="3694"/>
        <v/>
      </c>
      <c r="BP2678" s="10" t="str">
        <f t="shared" si="3695"/>
        <v/>
      </c>
      <c r="BQ2678" s="7"/>
      <c r="BS2678" s="1"/>
      <c r="BT2678" s="15"/>
      <c r="BU2678" s="9"/>
      <c r="BV2678" s="9" t="str">
        <f t="shared" si="3706"/>
        <v/>
      </c>
      <c r="BW2678" s="9"/>
      <c r="BX2678" s="9" t="str">
        <f t="shared" si="3707"/>
        <v/>
      </c>
      <c r="BY2678" s="9"/>
      <c r="BZ2678" s="9" t="str">
        <f t="shared" si="3708"/>
        <v/>
      </c>
      <c r="CA2678" s="9"/>
      <c r="CB2678" s="9"/>
      <c r="CC2678" s="9"/>
      <c r="CD2678" s="9" t="str">
        <f t="shared" si="3696"/>
        <v/>
      </c>
      <c r="CE2678" s="10" t="str">
        <f t="shared" si="3697"/>
        <v/>
      </c>
      <c r="CF2678" s="7"/>
      <c r="CH2678" s="15"/>
      <c r="CI2678" s="9"/>
      <c r="CJ2678" s="9" t="str">
        <f t="shared" si="3714"/>
        <v/>
      </c>
      <c r="CK2678" s="9"/>
      <c r="CL2678" s="9" t="str">
        <f t="shared" si="3715"/>
        <v/>
      </c>
      <c r="CM2678" s="9"/>
      <c r="CN2678" s="9" t="str">
        <f t="shared" si="3716"/>
        <v/>
      </c>
      <c r="CO2678" s="9"/>
      <c r="CP2678" s="9"/>
      <c r="CQ2678" s="9"/>
      <c r="CR2678" s="9" t="str">
        <f t="shared" si="3712"/>
        <v/>
      </c>
      <c r="CS2678" s="10" t="str">
        <f t="shared" si="3713"/>
        <v/>
      </c>
      <c r="CT2678" s="7"/>
    </row>
    <row r="2679" spans="1:98" ht="15" customHeight="1">
      <c r="A2679" s="13"/>
      <c r="B2679" s="47"/>
      <c r="AR2679" s="15"/>
      <c r="AS2679" s="9"/>
      <c r="AT2679" s="9" t="str">
        <f t="shared" si="3700"/>
        <v/>
      </c>
      <c r="AU2679" s="9"/>
      <c r="AV2679" s="9" t="str">
        <f t="shared" si="3701"/>
        <v/>
      </c>
      <c r="AW2679" s="9"/>
      <c r="AX2679" s="9" t="str">
        <f t="shared" si="3702"/>
        <v/>
      </c>
      <c r="AY2679" s="9"/>
      <c r="AZ2679" s="62"/>
      <c r="BA2679" s="9"/>
      <c r="BB2679" s="9" t="str">
        <f t="shared" si="3692"/>
        <v/>
      </c>
      <c r="BC2679" s="10" t="str">
        <f t="shared" si="3693"/>
        <v/>
      </c>
      <c r="BD2679" s="7"/>
      <c r="BF2679" s="15"/>
      <c r="BG2679" s="9"/>
      <c r="BH2679" s="9" t="str">
        <f t="shared" si="3703"/>
        <v/>
      </c>
      <c r="BI2679" s="73"/>
      <c r="BJ2679" s="9" t="str">
        <f t="shared" si="3704"/>
        <v/>
      </c>
      <c r="BK2679" s="9"/>
      <c r="BL2679" s="9" t="str">
        <f t="shared" si="3705"/>
        <v/>
      </c>
      <c r="BM2679" s="9"/>
      <c r="BN2679" s="9"/>
      <c r="BO2679" s="9" t="str">
        <f t="shared" si="3694"/>
        <v/>
      </c>
      <c r="BP2679" s="10" t="str">
        <f t="shared" si="3695"/>
        <v/>
      </c>
      <c r="BQ2679" s="7"/>
      <c r="BS2679" s="1"/>
      <c r="BT2679" s="15"/>
      <c r="BU2679" s="9"/>
      <c r="BV2679" s="9" t="str">
        <f t="shared" si="3706"/>
        <v/>
      </c>
      <c r="BW2679" s="9"/>
      <c r="BX2679" s="9" t="str">
        <f t="shared" si="3707"/>
        <v/>
      </c>
      <c r="BY2679" s="9"/>
      <c r="BZ2679" s="9" t="str">
        <f t="shared" si="3708"/>
        <v/>
      </c>
      <c r="CA2679" s="9"/>
      <c r="CB2679" s="9"/>
      <c r="CC2679" s="9"/>
      <c r="CD2679" s="9" t="str">
        <f t="shared" si="3696"/>
        <v/>
      </c>
      <c r="CE2679" s="10" t="str">
        <f t="shared" si="3697"/>
        <v/>
      </c>
      <c r="CF2679" s="7"/>
      <c r="CH2679" s="15"/>
      <c r="CI2679" s="9"/>
      <c r="CJ2679" s="9" t="str">
        <f t="shared" si="3714"/>
        <v/>
      </c>
      <c r="CK2679" s="9"/>
      <c r="CL2679" s="9" t="str">
        <f t="shared" si="3715"/>
        <v/>
      </c>
      <c r="CM2679" s="9"/>
      <c r="CN2679" s="9" t="str">
        <f t="shared" si="3716"/>
        <v/>
      </c>
      <c r="CO2679" s="9"/>
      <c r="CP2679" s="9"/>
      <c r="CQ2679" s="9"/>
      <c r="CR2679" s="9" t="str">
        <f t="shared" si="3712"/>
        <v/>
      </c>
      <c r="CS2679" s="10" t="str">
        <f t="shared" si="3713"/>
        <v/>
      </c>
      <c r="CT2679" s="7"/>
    </row>
    <row r="2680" spans="1:98" ht="15" customHeight="1">
      <c r="A2680" s="13"/>
      <c r="B2680" s="47"/>
      <c r="AR2680" s="15"/>
      <c r="AS2680" s="9"/>
      <c r="AT2680" s="9" t="str">
        <f t="shared" si="3700"/>
        <v/>
      </c>
      <c r="AU2680" s="9"/>
      <c r="AV2680" s="9" t="str">
        <f t="shared" si="3701"/>
        <v/>
      </c>
      <c r="AW2680" s="9"/>
      <c r="AX2680" s="9" t="str">
        <f t="shared" si="3702"/>
        <v/>
      </c>
      <c r="AY2680" s="9"/>
      <c r="AZ2680" s="62"/>
      <c r="BA2680" s="9"/>
      <c r="BB2680" s="9" t="str">
        <f t="shared" si="3692"/>
        <v/>
      </c>
      <c r="BC2680" s="10" t="str">
        <f t="shared" si="3693"/>
        <v/>
      </c>
      <c r="BD2680" s="7"/>
      <c r="BF2680" s="15"/>
      <c r="BG2680" s="9"/>
      <c r="BH2680" s="9" t="str">
        <f t="shared" si="3703"/>
        <v/>
      </c>
      <c r="BI2680" s="73"/>
      <c r="BJ2680" s="9" t="str">
        <f t="shared" si="3704"/>
        <v/>
      </c>
      <c r="BK2680" s="9"/>
      <c r="BL2680" s="9" t="str">
        <f t="shared" si="3705"/>
        <v/>
      </c>
      <c r="BM2680" s="9"/>
      <c r="BN2680" s="9"/>
      <c r="BO2680" s="9" t="str">
        <f t="shared" si="3694"/>
        <v/>
      </c>
      <c r="BP2680" s="10" t="str">
        <f t="shared" si="3695"/>
        <v/>
      </c>
      <c r="BQ2680" s="7"/>
      <c r="BS2680" s="1"/>
      <c r="BT2680" s="15"/>
      <c r="BU2680" s="9"/>
      <c r="BV2680" s="9" t="str">
        <f t="shared" si="3706"/>
        <v/>
      </c>
      <c r="BW2680" s="9"/>
      <c r="BX2680" s="9" t="str">
        <f t="shared" si="3707"/>
        <v/>
      </c>
      <c r="BY2680" s="9"/>
      <c r="BZ2680" s="9" t="str">
        <f t="shared" si="3708"/>
        <v/>
      </c>
      <c r="CA2680" s="9"/>
      <c r="CB2680" s="9"/>
      <c r="CC2680" s="9"/>
      <c r="CD2680" s="9" t="str">
        <f t="shared" si="3696"/>
        <v/>
      </c>
      <c r="CE2680" s="10" t="str">
        <f t="shared" si="3697"/>
        <v/>
      </c>
      <c r="CF2680" s="7"/>
      <c r="CH2680" s="15"/>
      <c r="CI2680" s="9"/>
      <c r="CJ2680" s="9" t="str">
        <f t="shared" si="3714"/>
        <v/>
      </c>
      <c r="CK2680" s="9"/>
      <c r="CL2680" s="9" t="str">
        <f t="shared" si="3715"/>
        <v/>
      </c>
      <c r="CM2680" s="9"/>
      <c r="CN2680" s="9" t="str">
        <f t="shared" si="3716"/>
        <v/>
      </c>
      <c r="CO2680" s="9"/>
      <c r="CP2680" s="9"/>
      <c r="CQ2680" s="9"/>
      <c r="CR2680" s="9" t="str">
        <f t="shared" si="3712"/>
        <v/>
      </c>
      <c r="CS2680" s="10" t="str">
        <f t="shared" si="3713"/>
        <v/>
      </c>
      <c r="CT2680" s="7"/>
    </row>
    <row r="2681" spans="1:98" ht="15" customHeight="1">
      <c r="A2681" s="13"/>
      <c r="B2681" s="47"/>
      <c r="AR2681" s="15"/>
      <c r="AS2681" s="9"/>
      <c r="AT2681" s="9" t="str">
        <f t="shared" si="3700"/>
        <v/>
      </c>
      <c r="AU2681" s="9"/>
      <c r="AV2681" s="9" t="str">
        <f t="shared" si="3701"/>
        <v/>
      </c>
      <c r="AW2681" s="9"/>
      <c r="AX2681" s="9" t="str">
        <f t="shared" si="3702"/>
        <v/>
      </c>
      <c r="AY2681" s="9"/>
      <c r="AZ2681" s="62"/>
      <c r="BA2681" s="9"/>
      <c r="BB2681" s="9" t="str">
        <f t="shared" si="3692"/>
        <v/>
      </c>
      <c r="BC2681" s="10" t="str">
        <f t="shared" si="3693"/>
        <v/>
      </c>
      <c r="BD2681" s="7"/>
      <c r="BF2681" s="15"/>
      <c r="BG2681" s="9"/>
      <c r="BH2681" s="9" t="str">
        <f t="shared" si="3703"/>
        <v/>
      </c>
      <c r="BI2681" s="73"/>
      <c r="BJ2681" s="9" t="str">
        <f t="shared" si="3704"/>
        <v/>
      </c>
      <c r="BK2681" s="9"/>
      <c r="BL2681" s="9" t="str">
        <f t="shared" si="3705"/>
        <v/>
      </c>
      <c r="BM2681" s="9"/>
      <c r="BN2681" s="9"/>
      <c r="BO2681" s="9" t="str">
        <f t="shared" si="3694"/>
        <v/>
      </c>
      <c r="BP2681" s="10" t="str">
        <f t="shared" si="3695"/>
        <v/>
      </c>
      <c r="BQ2681" s="7"/>
      <c r="BS2681" s="1"/>
      <c r="BT2681" s="15"/>
      <c r="BU2681" s="9"/>
      <c r="BV2681" s="9" t="str">
        <f t="shared" si="3706"/>
        <v/>
      </c>
      <c r="BW2681" s="9"/>
      <c r="BX2681" s="9" t="str">
        <f t="shared" si="3707"/>
        <v/>
      </c>
      <c r="BY2681" s="9"/>
      <c r="BZ2681" s="9" t="str">
        <f t="shared" si="3708"/>
        <v/>
      </c>
      <c r="CA2681" s="9"/>
      <c r="CB2681" s="9"/>
      <c r="CC2681" s="9"/>
      <c r="CD2681" s="9" t="str">
        <f t="shared" si="3696"/>
        <v/>
      </c>
      <c r="CE2681" s="10" t="str">
        <f t="shared" si="3697"/>
        <v/>
      </c>
      <c r="CF2681" s="7"/>
      <c r="CH2681" s="15"/>
      <c r="CI2681" s="9"/>
      <c r="CJ2681" s="9" t="str">
        <f t="shared" si="3714"/>
        <v/>
      </c>
      <c r="CK2681" s="9"/>
      <c r="CL2681" s="9" t="str">
        <f t="shared" si="3715"/>
        <v/>
      </c>
      <c r="CM2681" s="9"/>
      <c r="CN2681" s="9" t="str">
        <f t="shared" si="3716"/>
        <v/>
      </c>
      <c r="CO2681" s="9"/>
      <c r="CP2681" s="9"/>
      <c r="CQ2681" s="9"/>
      <c r="CR2681" s="9" t="str">
        <f t="shared" si="3712"/>
        <v/>
      </c>
      <c r="CS2681" s="10" t="str">
        <f t="shared" si="3713"/>
        <v/>
      </c>
      <c r="CT2681" s="7"/>
    </row>
    <row r="2682" spans="1:98" ht="15" customHeight="1">
      <c r="A2682" s="13"/>
      <c r="B2682" s="47"/>
      <c r="AR2682" s="15"/>
      <c r="AS2682" s="9"/>
      <c r="AT2682" s="9" t="str">
        <f t="shared" si="3700"/>
        <v/>
      </c>
      <c r="AU2682" s="9"/>
      <c r="AV2682" s="9" t="str">
        <f t="shared" si="3701"/>
        <v/>
      </c>
      <c r="AW2682" s="9"/>
      <c r="AX2682" s="9" t="str">
        <f t="shared" si="3702"/>
        <v/>
      </c>
      <c r="AY2682" s="9"/>
      <c r="AZ2682" s="62"/>
      <c r="BA2682" s="9"/>
      <c r="BB2682" s="9" t="str">
        <f t="shared" si="3692"/>
        <v/>
      </c>
      <c r="BC2682" s="10" t="str">
        <f t="shared" si="3693"/>
        <v/>
      </c>
      <c r="BD2682" s="7"/>
      <c r="BF2682" s="15"/>
      <c r="BG2682" s="9"/>
      <c r="BH2682" s="9" t="str">
        <f t="shared" si="3703"/>
        <v/>
      </c>
      <c r="BI2682" s="73"/>
      <c r="BJ2682" s="9" t="str">
        <f t="shared" si="3704"/>
        <v/>
      </c>
      <c r="BK2682" s="9"/>
      <c r="BL2682" s="9" t="str">
        <f t="shared" si="3705"/>
        <v/>
      </c>
      <c r="BM2682" s="9"/>
      <c r="BN2682" s="9"/>
      <c r="BO2682" s="9" t="str">
        <f t="shared" si="3694"/>
        <v/>
      </c>
      <c r="BP2682" s="10" t="str">
        <f t="shared" si="3695"/>
        <v/>
      </c>
      <c r="BQ2682" s="7"/>
      <c r="BS2682" s="1"/>
      <c r="BT2682" s="15"/>
      <c r="BU2682" s="9"/>
      <c r="BV2682" s="9" t="str">
        <f t="shared" si="3706"/>
        <v/>
      </c>
      <c r="BW2682" s="9"/>
      <c r="BX2682" s="9" t="str">
        <f t="shared" si="3707"/>
        <v/>
      </c>
      <c r="BY2682" s="9"/>
      <c r="BZ2682" s="9" t="str">
        <f t="shared" si="3708"/>
        <v/>
      </c>
      <c r="CA2682" s="9"/>
      <c r="CB2682" s="9"/>
      <c r="CC2682" s="9"/>
      <c r="CD2682" s="9" t="str">
        <f t="shared" si="3696"/>
        <v/>
      </c>
      <c r="CE2682" s="10" t="str">
        <f t="shared" si="3697"/>
        <v/>
      </c>
      <c r="CF2682" s="7"/>
      <c r="CH2682" s="15"/>
      <c r="CI2682" s="9"/>
      <c r="CJ2682" s="9" t="str">
        <f t="shared" si="3714"/>
        <v/>
      </c>
      <c r="CK2682" s="9"/>
      <c r="CL2682" s="9" t="str">
        <f t="shared" si="3715"/>
        <v/>
      </c>
      <c r="CM2682" s="9"/>
      <c r="CN2682" s="9" t="str">
        <f t="shared" si="3716"/>
        <v/>
      </c>
      <c r="CO2682" s="9"/>
      <c r="CP2682" s="9"/>
      <c r="CQ2682" s="9"/>
      <c r="CR2682" s="9" t="str">
        <f t="shared" si="3712"/>
        <v/>
      </c>
      <c r="CS2682" s="10" t="str">
        <f t="shared" si="3713"/>
        <v/>
      </c>
      <c r="CT2682" s="7"/>
    </row>
    <row r="2683" spans="1:98" ht="15" customHeight="1">
      <c r="A2683" s="13"/>
      <c r="B2683" s="47"/>
      <c r="AR2683" s="15"/>
      <c r="AS2683" s="9"/>
      <c r="AT2683" s="9" t="str">
        <f t="shared" si="3700"/>
        <v/>
      </c>
      <c r="AU2683" s="9"/>
      <c r="AV2683" s="9" t="str">
        <f t="shared" si="3701"/>
        <v/>
      </c>
      <c r="AW2683" s="9"/>
      <c r="AX2683" s="9" t="str">
        <f t="shared" si="3702"/>
        <v/>
      </c>
      <c r="AY2683" s="9"/>
      <c r="AZ2683" s="62"/>
      <c r="BA2683" s="9"/>
      <c r="BB2683" s="9" t="str">
        <f t="shared" si="3692"/>
        <v/>
      </c>
      <c r="BC2683" s="10" t="str">
        <f t="shared" si="3693"/>
        <v/>
      </c>
      <c r="BD2683" s="7"/>
      <c r="BF2683" s="15"/>
      <c r="BG2683" s="9"/>
      <c r="BH2683" s="9" t="str">
        <f t="shared" si="3703"/>
        <v/>
      </c>
      <c r="BI2683" s="73"/>
      <c r="BJ2683" s="9" t="str">
        <f t="shared" si="3704"/>
        <v/>
      </c>
      <c r="BK2683" s="9"/>
      <c r="BL2683" s="9" t="str">
        <f t="shared" si="3705"/>
        <v/>
      </c>
      <c r="BM2683" s="9"/>
      <c r="BN2683" s="9"/>
      <c r="BO2683" s="9" t="str">
        <f t="shared" si="3694"/>
        <v/>
      </c>
      <c r="BP2683" s="10" t="str">
        <f t="shared" si="3695"/>
        <v/>
      </c>
      <c r="BQ2683" s="7"/>
      <c r="BS2683" s="1"/>
      <c r="BT2683" s="15"/>
      <c r="BU2683" s="9"/>
      <c r="BV2683" s="9" t="str">
        <f t="shared" si="3706"/>
        <v/>
      </c>
      <c r="BW2683" s="9"/>
      <c r="BX2683" s="9" t="str">
        <f t="shared" si="3707"/>
        <v/>
      </c>
      <c r="BY2683" s="9"/>
      <c r="BZ2683" s="9" t="str">
        <f t="shared" si="3708"/>
        <v/>
      </c>
      <c r="CA2683" s="9"/>
      <c r="CB2683" s="9"/>
      <c r="CC2683" s="9"/>
      <c r="CD2683" s="9" t="str">
        <f t="shared" si="3696"/>
        <v/>
      </c>
      <c r="CE2683" s="10" t="str">
        <f t="shared" si="3697"/>
        <v/>
      </c>
      <c r="CF2683" s="7"/>
      <c r="CH2683" s="15"/>
      <c r="CI2683" s="9"/>
      <c r="CJ2683" s="9" t="str">
        <f t="shared" si="3714"/>
        <v/>
      </c>
      <c r="CK2683" s="9"/>
      <c r="CL2683" s="9" t="str">
        <f t="shared" si="3715"/>
        <v/>
      </c>
      <c r="CM2683" s="9"/>
      <c r="CN2683" s="9" t="str">
        <f t="shared" si="3716"/>
        <v/>
      </c>
      <c r="CO2683" s="9"/>
      <c r="CP2683" s="9"/>
      <c r="CQ2683" s="9"/>
      <c r="CR2683" s="9" t="str">
        <f t="shared" si="3712"/>
        <v/>
      </c>
      <c r="CS2683" s="10" t="str">
        <f t="shared" si="3713"/>
        <v/>
      </c>
      <c r="CT2683" s="7"/>
    </row>
    <row r="2684" spans="1:98" ht="15" customHeight="1">
      <c r="A2684" s="13"/>
      <c r="B2684" s="47"/>
      <c r="AR2684" s="15"/>
      <c r="AS2684" s="9"/>
      <c r="AT2684" s="9" t="str">
        <f t="shared" si="3700"/>
        <v/>
      </c>
      <c r="AU2684" s="9"/>
      <c r="AV2684" s="9" t="str">
        <f t="shared" si="3701"/>
        <v/>
      </c>
      <c r="AW2684" s="9"/>
      <c r="AX2684" s="9" t="str">
        <f t="shared" si="3702"/>
        <v/>
      </c>
      <c r="AY2684" s="9"/>
      <c r="AZ2684" s="62"/>
      <c r="BA2684" s="9"/>
      <c r="BB2684" s="9" t="str">
        <f t="shared" si="3692"/>
        <v/>
      </c>
      <c r="BC2684" s="10" t="str">
        <f t="shared" si="3693"/>
        <v/>
      </c>
      <c r="BD2684" s="7"/>
      <c r="BF2684" s="15"/>
      <c r="BG2684" s="9"/>
      <c r="BH2684" s="9" t="str">
        <f t="shared" si="3703"/>
        <v/>
      </c>
      <c r="BI2684" s="73"/>
      <c r="BJ2684" s="9" t="str">
        <f t="shared" si="3704"/>
        <v/>
      </c>
      <c r="BK2684" s="9"/>
      <c r="BL2684" s="9" t="str">
        <f t="shared" si="3705"/>
        <v/>
      </c>
      <c r="BM2684" s="9"/>
      <c r="BN2684" s="9"/>
      <c r="BO2684" s="9" t="str">
        <f t="shared" si="3694"/>
        <v/>
      </c>
      <c r="BP2684" s="10" t="str">
        <f t="shared" si="3695"/>
        <v/>
      </c>
      <c r="BQ2684" s="7"/>
      <c r="BS2684" s="1"/>
      <c r="BT2684" s="15"/>
      <c r="BU2684" s="9"/>
      <c r="BV2684" s="9" t="str">
        <f t="shared" si="3706"/>
        <v/>
      </c>
      <c r="BW2684" s="9"/>
      <c r="BX2684" s="9" t="str">
        <f t="shared" si="3707"/>
        <v/>
      </c>
      <c r="BY2684" s="9"/>
      <c r="BZ2684" s="9" t="str">
        <f t="shared" si="3708"/>
        <v/>
      </c>
      <c r="CA2684" s="9"/>
      <c r="CB2684" s="9"/>
      <c r="CC2684" s="9"/>
      <c r="CD2684" s="9" t="str">
        <f t="shared" si="3696"/>
        <v/>
      </c>
      <c r="CE2684" s="10" t="str">
        <f t="shared" si="3697"/>
        <v/>
      </c>
      <c r="CF2684" s="7"/>
      <c r="CH2684" s="15"/>
      <c r="CI2684" s="9"/>
      <c r="CJ2684" s="9" t="str">
        <f t="shared" si="3714"/>
        <v/>
      </c>
      <c r="CK2684" s="9"/>
      <c r="CL2684" s="9" t="str">
        <f t="shared" si="3715"/>
        <v/>
      </c>
      <c r="CM2684" s="9"/>
      <c r="CN2684" s="9" t="str">
        <f t="shared" si="3716"/>
        <v/>
      </c>
      <c r="CO2684" s="9"/>
      <c r="CP2684" s="9"/>
      <c r="CQ2684" s="9"/>
      <c r="CR2684" s="9" t="str">
        <f t="shared" si="3712"/>
        <v/>
      </c>
      <c r="CS2684" s="10" t="str">
        <f t="shared" si="3713"/>
        <v/>
      </c>
      <c r="CT2684" s="7"/>
    </row>
    <row r="2685" spans="1:98" ht="15" customHeight="1">
      <c r="A2685" s="13"/>
      <c r="B2685" s="47"/>
      <c r="AR2685" s="15"/>
      <c r="AS2685" s="9"/>
      <c r="AT2685" s="9" t="str">
        <f t="shared" si="3700"/>
        <v/>
      </c>
      <c r="AU2685" s="9"/>
      <c r="AV2685" s="9" t="str">
        <f t="shared" si="3701"/>
        <v/>
      </c>
      <c r="AW2685" s="9"/>
      <c r="AX2685" s="9" t="str">
        <f t="shared" si="3702"/>
        <v/>
      </c>
      <c r="AY2685" s="9"/>
      <c r="AZ2685" s="62"/>
      <c r="BA2685" s="9"/>
      <c r="BB2685" s="9" t="str">
        <f t="shared" si="3692"/>
        <v/>
      </c>
      <c r="BC2685" s="10" t="str">
        <f t="shared" si="3693"/>
        <v/>
      </c>
      <c r="BD2685" s="7"/>
      <c r="BF2685" s="15"/>
      <c r="BG2685" s="9"/>
      <c r="BH2685" s="9" t="str">
        <f t="shared" si="3703"/>
        <v/>
      </c>
      <c r="BI2685" s="73"/>
      <c r="BJ2685" s="9" t="str">
        <f t="shared" si="3704"/>
        <v/>
      </c>
      <c r="BK2685" s="9"/>
      <c r="BL2685" s="9" t="str">
        <f t="shared" si="3705"/>
        <v/>
      </c>
      <c r="BM2685" s="9"/>
      <c r="BN2685" s="9"/>
      <c r="BO2685" s="9" t="str">
        <f t="shared" si="3694"/>
        <v/>
      </c>
      <c r="BP2685" s="10" t="str">
        <f t="shared" si="3695"/>
        <v/>
      </c>
      <c r="BQ2685" s="7"/>
      <c r="BS2685" s="1"/>
      <c r="BT2685" s="15"/>
      <c r="BU2685" s="9"/>
      <c r="BV2685" s="9" t="str">
        <f t="shared" si="3706"/>
        <v/>
      </c>
      <c r="BW2685" s="9"/>
      <c r="BX2685" s="9" t="str">
        <f t="shared" si="3707"/>
        <v/>
      </c>
      <c r="BY2685" s="9"/>
      <c r="BZ2685" s="9" t="str">
        <f t="shared" si="3708"/>
        <v/>
      </c>
      <c r="CA2685" s="9"/>
      <c r="CB2685" s="9"/>
      <c r="CC2685" s="9"/>
      <c r="CD2685" s="9" t="str">
        <f t="shared" si="3696"/>
        <v/>
      </c>
      <c r="CE2685" s="10" t="str">
        <f t="shared" si="3697"/>
        <v/>
      </c>
      <c r="CF2685" s="7"/>
      <c r="CH2685" s="15"/>
      <c r="CI2685" s="9"/>
      <c r="CJ2685" s="9" t="str">
        <f t="shared" si="3714"/>
        <v/>
      </c>
      <c r="CK2685" s="9"/>
      <c r="CL2685" s="9" t="str">
        <f t="shared" si="3715"/>
        <v/>
      </c>
      <c r="CM2685" s="9"/>
      <c r="CN2685" s="9" t="str">
        <f t="shared" si="3716"/>
        <v/>
      </c>
      <c r="CO2685" s="9"/>
      <c r="CP2685" s="9"/>
      <c r="CQ2685" s="9"/>
      <c r="CR2685" s="9" t="str">
        <f t="shared" si="3712"/>
        <v/>
      </c>
      <c r="CS2685" s="10" t="str">
        <f t="shared" si="3713"/>
        <v/>
      </c>
      <c r="CT2685" s="7"/>
    </row>
    <row r="2686" spans="1:98" ht="15" customHeight="1">
      <c r="A2686" s="13"/>
      <c r="B2686" s="47"/>
      <c r="AR2686" s="15"/>
      <c r="AS2686" s="9"/>
      <c r="AT2686" s="9" t="str">
        <f t="shared" si="3700"/>
        <v/>
      </c>
      <c r="AU2686" s="9"/>
      <c r="AV2686" s="9" t="str">
        <f t="shared" si="3701"/>
        <v/>
      </c>
      <c r="AW2686" s="9"/>
      <c r="AX2686" s="9" t="str">
        <f t="shared" si="3702"/>
        <v/>
      </c>
      <c r="AY2686" s="9"/>
      <c r="AZ2686" s="62"/>
      <c r="BA2686" s="9"/>
      <c r="BB2686" s="9" t="str">
        <f t="shared" si="3692"/>
        <v/>
      </c>
      <c r="BC2686" s="10" t="str">
        <f t="shared" si="3693"/>
        <v/>
      </c>
      <c r="BD2686" s="7"/>
      <c r="BF2686" s="15"/>
      <c r="BG2686" s="9"/>
      <c r="BH2686" s="9" t="str">
        <f t="shared" si="3703"/>
        <v/>
      </c>
      <c r="BI2686" s="73"/>
      <c r="BJ2686" s="9" t="str">
        <f t="shared" si="3704"/>
        <v/>
      </c>
      <c r="BK2686" s="9"/>
      <c r="BL2686" s="9" t="str">
        <f t="shared" si="3705"/>
        <v/>
      </c>
      <c r="BM2686" s="9"/>
      <c r="BN2686" s="9"/>
      <c r="BO2686" s="9" t="str">
        <f t="shared" si="3694"/>
        <v/>
      </c>
      <c r="BP2686" s="10" t="str">
        <f t="shared" si="3695"/>
        <v/>
      </c>
      <c r="BQ2686" s="7"/>
      <c r="BS2686" s="1"/>
      <c r="BT2686" s="15"/>
      <c r="BU2686" s="9"/>
      <c r="BV2686" s="9" t="str">
        <f t="shared" si="3706"/>
        <v/>
      </c>
      <c r="BW2686" s="9"/>
      <c r="BX2686" s="9" t="str">
        <f t="shared" si="3707"/>
        <v/>
      </c>
      <c r="BY2686" s="9"/>
      <c r="BZ2686" s="9" t="str">
        <f t="shared" si="3708"/>
        <v/>
      </c>
      <c r="CA2686" s="9"/>
      <c r="CB2686" s="9"/>
      <c r="CC2686" s="9"/>
      <c r="CD2686" s="9" t="str">
        <f t="shared" si="3696"/>
        <v/>
      </c>
      <c r="CE2686" s="10" t="str">
        <f t="shared" si="3697"/>
        <v/>
      </c>
      <c r="CF2686" s="7"/>
      <c r="CH2686" s="15"/>
      <c r="CI2686" s="9"/>
      <c r="CJ2686" s="9" t="str">
        <f t="shared" si="3714"/>
        <v/>
      </c>
      <c r="CK2686" s="9"/>
      <c r="CL2686" s="9" t="str">
        <f t="shared" si="3715"/>
        <v/>
      </c>
      <c r="CM2686" s="9"/>
      <c r="CN2686" s="9" t="str">
        <f t="shared" si="3716"/>
        <v/>
      </c>
      <c r="CO2686" s="9"/>
      <c r="CP2686" s="9"/>
      <c r="CQ2686" s="9"/>
      <c r="CR2686" s="9" t="str">
        <f t="shared" si="3712"/>
        <v/>
      </c>
      <c r="CS2686" s="10" t="str">
        <f t="shared" si="3713"/>
        <v/>
      </c>
      <c r="CT2686" s="7"/>
    </row>
    <row r="2687" spans="1:98" ht="15" customHeight="1">
      <c r="A2687" s="13"/>
      <c r="B2687" s="47"/>
      <c r="AR2687" s="15"/>
      <c r="AS2687" s="9"/>
      <c r="AT2687" s="9" t="str">
        <f t="shared" si="3700"/>
        <v/>
      </c>
      <c r="AU2687" s="9"/>
      <c r="AV2687" s="9" t="str">
        <f t="shared" si="3701"/>
        <v/>
      </c>
      <c r="AW2687" s="9"/>
      <c r="AX2687" s="9" t="str">
        <f t="shared" si="3702"/>
        <v/>
      </c>
      <c r="AY2687" s="9"/>
      <c r="AZ2687" s="62"/>
      <c r="BA2687" s="9"/>
      <c r="BB2687" s="9" t="str">
        <f t="shared" si="3692"/>
        <v/>
      </c>
      <c r="BC2687" s="10" t="str">
        <f t="shared" si="3693"/>
        <v/>
      </c>
      <c r="BD2687" s="7"/>
      <c r="BF2687" s="15"/>
      <c r="BG2687" s="9"/>
      <c r="BH2687" s="9" t="str">
        <f t="shared" si="3703"/>
        <v/>
      </c>
      <c r="BI2687" s="73"/>
      <c r="BJ2687" s="9" t="str">
        <f t="shared" si="3704"/>
        <v/>
      </c>
      <c r="BK2687" s="9"/>
      <c r="BL2687" s="9" t="str">
        <f t="shared" si="3705"/>
        <v/>
      </c>
      <c r="BM2687" s="9"/>
      <c r="BN2687" s="9"/>
      <c r="BO2687" s="9" t="str">
        <f t="shared" si="3694"/>
        <v/>
      </c>
      <c r="BP2687" s="10" t="str">
        <f t="shared" si="3695"/>
        <v/>
      </c>
      <c r="BQ2687" s="7"/>
      <c r="BS2687" s="1"/>
      <c r="BT2687" s="15"/>
      <c r="BU2687" s="9"/>
      <c r="BV2687" s="9" t="str">
        <f t="shared" si="3706"/>
        <v/>
      </c>
      <c r="BW2687" s="9"/>
      <c r="BX2687" s="9" t="str">
        <f t="shared" si="3707"/>
        <v/>
      </c>
      <c r="BY2687" s="9"/>
      <c r="BZ2687" s="9" t="str">
        <f t="shared" si="3708"/>
        <v/>
      </c>
      <c r="CA2687" s="9"/>
      <c r="CB2687" s="9"/>
      <c r="CC2687" s="9"/>
      <c r="CD2687" s="9" t="str">
        <f t="shared" si="3696"/>
        <v/>
      </c>
      <c r="CE2687" s="10" t="str">
        <f t="shared" si="3697"/>
        <v/>
      </c>
      <c r="CF2687" s="7"/>
      <c r="CH2687" s="15"/>
      <c r="CI2687" s="9"/>
      <c r="CJ2687" s="9" t="str">
        <f t="shared" si="3714"/>
        <v/>
      </c>
      <c r="CK2687" s="9"/>
      <c r="CL2687" s="9" t="str">
        <f t="shared" si="3715"/>
        <v/>
      </c>
      <c r="CM2687" s="9"/>
      <c r="CN2687" s="9" t="str">
        <f t="shared" si="3716"/>
        <v/>
      </c>
      <c r="CO2687" s="9"/>
      <c r="CP2687" s="9"/>
      <c r="CQ2687" s="9"/>
      <c r="CR2687" s="9" t="str">
        <f t="shared" si="3712"/>
        <v/>
      </c>
      <c r="CS2687" s="10" t="str">
        <f t="shared" si="3713"/>
        <v/>
      </c>
      <c r="CT2687" s="7"/>
    </row>
    <row r="2688" spans="1:98" ht="15" customHeight="1">
      <c r="A2688" s="13"/>
      <c r="B2688" s="47"/>
      <c r="AR2688" s="15"/>
      <c r="AS2688" s="9"/>
      <c r="AT2688" s="9" t="str">
        <f t="shared" si="3700"/>
        <v/>
      </c>
      <c r="AU2688" s="9"/>
      <c r="AV2688" s="9" t="str">
        <f t="shared" si="3701"/>
        <v/>
      </c>
      <c r="AW2688" s="9"/>
      <c r="AX2688" s="9" t="str">
        <f t="shared" si="3702"/>
        <v/>
      </c>
      <c r="AY2688" s="9"/>
      <c r="AZ2688" s="62"/>
      <c r="BA2688" s="9"/>
      <c r="BB2688" s="9" t="str">
        <f t="shared" si="3692"/>
        <v/>
      </c>
      <c r="BC2688" s="10" t="str">
        <f t="shared" si="3693"/>
        <v/>
      </c>
      <c r="BD2688" s="7"/>
      <c r="BF2688" s="15"/>
      <c r="BG2688" s="9"/>
      <c r="BH2688" s="9" t="str">
        <f t="shared" si="3703"/>
        <v/>
      </c>
      <c r="BI2688" s="73"/>
      <c r="BJ2688" s="9" t="str">
        <f t="shared" si="3704"/>
        <v/>
      </c>
      <c r="BK2688" s="9"/>
      <c r="BL2688" s="9" t="str">
        <f t="shared" si="3705"/>
        <v/>
      </c>
      <c r="BM2688" s="9"/>
      <c r="BN2688" s="9"/>
      <c r="BO2688" s="9" t="str">
        <f t="shared" si="3694"/>
        <v/>
      </c>
      <c r="BP2688" s="10" t="str">
        <f t="shared" si="3695"/>
        <v/>
      </c>
      <c r="BQ2688" s="7"/>
      <c r="BS2688" s="1"/>
      <c r="BT2688" s="15"/>
      <c r="BU2688" s="9"/>
      <c r="BV2688" s="9" t="str">
        <f t="shared" si="3706"/>
        <v/>
      </c>
      <c r="BW2688" s="9"/>
      <c r="BX2688" s="9" t="str">
        <f t="shared" si="3707"/>
        <v/>
      </c>
      <c r="BY2688" s="9"/>
      <c r="BZ2688" s="9" t="str">
        <f t="shared" si="3708"/>
        <v/>
      </c>
      <c r="CA2688" s="9"/>
      <c r="CB2688" s="9"/>
      <c r="CC2688" s="9"/>
      <c r="CD2688" s="9" t="str">
        <f t="shared" si="3696"/>
        <v/>
      </c>
      <c r="CE2688" s="10" t="str">
        <f t="shared" si="3697"/>
        <v/>
      </c>
      <c r="CF2688" s="7"/>
      <c r="CH2688" s="15"/>
      <c r="CI2688" s="9"/>
      <c r="CJ2688" s="9" t="str">
        <f t="shared" si="3714"/>
        <v/>
      </c>
      <c r="CK2688" s="9"/>
      <c r="CL2688" s="9" t="str">
        <f t="shared" si="3715"/>
        <v/>
      </c>
      <c r="CM2688" s="9"/>
      <c r="CN2688" s="9" t="str">
        <f t="shared" si="3716"/>
        <v/>
      </c>
      <c r="CO2688" s="9"/>
      <c r="CP2688" s="9"/>
      <c r="CQ2688" s="9"/>
      <c r="CR2688" s="9" t="str">
        <f t="shared" si="3712"/>
        <v/>
      </c>
      <c r="CS2688" s="10" t="str">
        <f t="shared" si="3713"/>
        <v/>
      </c>
      <c r="CT2688" s="7"/>
    </row>
    <row r="2689" spans="1:98" ht="15" customHeight="1">
      <c r="A2689" s="13"/>
      <c r="B2689" s="47"/>
      <c r="AR2689" s="15"/>
      <c r="AS2689" s="9"/>
      <c r="AT2689" s="9" t="str">
        <f t="shared" si="3700"/>
        <v/>
      </c>
      <c r="AU2689" s="9"/>
      <c r="AV2689" s="9" t="str">
        <f t="shared" si="3701"/>
        <v/>
      </c>
      <c r="AW2689" s="9"/>
      <c r="AX2689" s="9" t="str">
        <f t="shared" si="3702"/>
        <v/>
      </c>
      <c r="AY2689" s="9"/>
      <c r="AZ2689" s="62"/>
      <c r="BA2689" s="9"/>
      <c r="BB2689" s="9" t="str">
        <f t="shared" si="3692"/>
        <v/>
      </c>
      <c r="BC2689" s="10" t="str">
        <f t="shared" si="3693"/>
        <v/>
      </c>
      <c r="BD2689" s="7"/>
      <c r="BF2689" s="15"/>
      <c r="BG2689" s="9"/>
      <c r="BH2689" s="9" t="str">
        <f t="shared" si="3703"/>
        <v/>
      </c>
      <c r="BI2689" s="73"/>
      <c r="BJ2689" s="9" t="str">
        <f t="shared" si="3704"/>
        <v/>
      </c>
      <c r="BK2689" s="9"/>
      <c r="BL2689" s="9" t="str">
        <f t="shared" si="3705"/>
        <v/>
      </c>
      <c r="BM2689" s="9"/>
      <c r="BN2689" s="9"/>
      <c r="BO2689" s="9" t="str">
        <f t="shared" si="3694"/>
        <v/>
      </c>
      <c r="BP2689" s="10" t="str">
        <f t="shared" si="3695"/>
        <v/>
      </c>
      <c r="BQ2689" s="7"/>
      <c r="BS2689" s="1"/>
      <c r="BT2689" s="15"/>
      <c r="BU2689" s="9"/>
      <c r="BV2689" s="9" t="str">
        <f t="shared" si="3706"/>
        <v/>
      </c>
      <c r="BW2689" s="9"/>
      <c r="BX2689" s="9" t="str">
        <f t="shared" si="3707"/>
        <v/>
      </c>
      <c r="BY2689" s="9"/>
      <c r="BZ2689" s="9" t="str">
        <f t="shared" si="3708"/>
        <v/>
      </c>
      <c r="CA2689" s="9"/>
      <c r="CB2689" s="9"/>
      <c r="CC2689" s="9"/>
      <c r="CD2689" s="9" t="str">
        <f t="shared" si="3696"/>
        <v/>
      </c>
      <c r="CE2689" s="10" t="str">
        <f t="shared" si="3697"/>
        <v/>
      </c>
      <c r="CF2689" s="7"/>
      <c r="CH2689" s="15"/>
      <c r="CI2689" s="9"/>
      <c r="CJ2689" s="9" t="str">
        <f t="shared" si="3714"/>
        <v/>
      </c>
      <c r="CK2689" s="9"/>
      <c r="CL2689" s="9" t="str">
        <f t="shared" si="3715"/>
        <v/>
      </c>
      <c r="CM2689" s="9"/>
      <c r="CN2689" s="9" t="str">
        <f t="shared" si="3716"/>
        <v/>
      </c>
      <c r="CO2689" s="9"/>
      <c r="CP2689" s="9"/>
      <c r="CQ2689" s="9"/>
      <c r="CR2689" s="9" t="str">
        <f t="shared" si="3712"/>
        <v/>
      </c>
      <c r="CS2689" s="10" t="str">
        <f t="shared" si="3713"/>
        <v/>
      </c>
      <c r="CT2689" s="7"/>
    </row>
    <row r="2690" spans="1:98" ht="15" customHeight="1">
      <c r="A2690" s="13"/>
      <c r="B2690" s="47"/>
      <c r="AR2690" s="15"/>
      <c r="AS2690" s="9"/>
      <c r="AT2690" s="9" t="str">
        <f t="shared" si="3700"/>
        <v/>
      </c>
      <c r="AU2690" s="9"/>
      <c r="AV2690" s="9" t="str">
        <f t="shared" si="3701"/>
        <v/>
      </c>
      <c r="AW2690" s="9"/>
      <c r="AX2690" s="9" t="str">
        <f t="shared" si="3702"/>
        <v/>
      </c>
      <c r="AY2690" s="9"/>
      <c r="AZ2690" s="62"/>
      <c r="BA2690" s="9"/>
      <c r="BB2690" s="9" t="str">
        <f t="shared" si="3692"/>
        <v/>
      </c>
      <c r="BC2690" s="10" t="str">
        <f t="shared" si="3693"/>
        <v/>
      </c>
      <c r="BD2690" s="7"/>
      <c r="BF2690" s="15"/>
      <c r="BG2690" s="9"/>
      <c r="BH2690" s="9" t="str">
        <f t="shared" si="3703"/>
        <v/>
      </c>
      <c r="BI2690" s="73"/>
      <c r="BJ2690" s="9" t="str">
        <f t="shared" si="3704"/>
        <v/>
      </c>
      <c r="BK2690" s="9"/>
      <c r="BL2690" s="9" t="str">
        <f t="shared" si="3705"/>
        <v/>
      </c>
      <c r="BM2690" s="9"/>
      <c r="BN2690" s="9"/>
      <c r="BO2690" s="9" t="str">
        <f t="shared" si="3694"/>
        <v/>
      </c>
      <c r="BP2690" s="10" t="str">
        <f t="shared" si="3695"/>
        <v/>
      </c>
      <c r="BQ2690" s="7"/>
      <c r="BS2690" s="1"/>
      <c r="BT2690" s="15"/>
      <c r="BU2690" s="9"/>
      <c r="BV2690" s="9" t="str">
        <f t="shared" si="3706"/>
        <v/>
      </c>
      <c r="BW2690" s="9"/>
      <c r="BX2690" s="9" t="str">
        <f t="shared" si="3707"/>
        <v/>
      </c>
      <c r="BY2690" s="9"/>
      <c r="BZ2690" s="9" t="str">
        <f t="shared" si="3708"/>
        <v/>
      </c>
      <c r="CA2690" s="9"/>
      <c r="CB2690" s="9"/>
      <c r="CC2690" s="9"/>
      <c r="CD2690" s="9" t="str">
        <f t="shared" si="3696"/>
        <v/>
      </c>
      <c r="CE2690" s="10" t="str">
        <f t="shared" si="3697"/>
        <v/>
      </c>
      <c r="CF2690" s="7"/>
      <c r="CH2690" s="15"/>
      <c r="CI2690" s="9"/>
      <c r="CJ2690" s="9" t="str">
        <f t="shared" si="3714"/>
        <v/>
      </c>
      <c r="CK2690" s="9"/>
      <c r="CL2690" s="9" t="str">
        <f t="shared" si="3715"/>
        <v/>
      </c>
      <c r="CM2690" s="9"/>
      <c r="CN2690" s="9" t="str">
        <f t="shared" si="3716"/>
        <v/>
      </c>
      <c r="CO2690" s="9"/>
      <c r="CP2690" s="9"/>
      <c r="CQ2690" s="9"/>
      <c r="CR2690" s="9" t="str">
        <f t="shared" si="3712"/>
        <v/>
      </c>
      <c r="CS2690" s="10" t="str">
        <f t="shared" si="3713"/>
        <v/>
      </c>
      <c r="CT2690" s="7"/>
    </row>
    <row r="2691" spans="1:98" ht="15" customHeight="1">
      <c r="A2691" s="13"/>
      <c r="B2691" s="47"/>
      <c r="AR2691" s="15"/>
      <c r="AS2691" s="9"/>
      <c r="AT2691" s="9" t="str">
        <f t="shared" si="3700"/>
        <v/>
      </c>
      <c r="AU2691" s="9"/>
      <c r="AV2691" s="9" t="str">
        <f t="shared" si="3701"/>
        <v/>
      </c>
      <c r="AW2691" s="9"/>
      <c r="AX2691" s="9" t="str">
        <f t="shared" si="3702"/>
        <v/>
      </c>
      <c r="AY2691" s="9"/>
      <c r="AZ2691" s="62"/>
      <c r="BA2691" s="9"/>
      <c r="BB2691" s="9" t="str">
        <f t="shared" si="3692"/>
        <v/>
      </c>
      <c r="BC2691" s="10" t="str">
        <f t="shared" si="3693"/>
        <v/>
      </c>
      <c r="BD2691" s="7"/>
      <c r="BF2691" s="15"/>
      <c r="BG2691" s="9"/>
      <c r="BH2691" s="9" t="str">
        <f t="shared" si="3703"/>
        <v/>
      </c>
      <c r="BI2691" s="73"/>
      <c r="BJ2691" s="9" t="str">
        <f t="shared" si="3704"/>
        <v/>
      </c>
      <c r="BK2691" s="9"/>
      <c r="BL2691" s="9" t="str">
        <f t="shared" si="3705"/>
        <v/>
      </c>
      <c r="BM2691" s="9"/>
      <c r="BN2691" s="9"/>
      <c r="BO2691" s="9" t="str">
        <f t="shared" si="3694"/>
        <v/>
      </c>
      <c r="BP2691" s="10" t="str">
        <f t="shared" si="3695"/>
        <v/>
      </c>
      <c r="BQ2691" s="7"/>
      <c r="BS2691" s="1"/>
      <c r="BT2691" s="15"/>
      <c r="BU2691" s="9"/>
      <c r="BV2691" s="9" t="str">
        <f t="shared" si="3706"/>
        <v/>
      </c>
      <c r="BW2691" s="9"/>
      <c r="BX2691" s="9" t="str">
        <f t="shared" si="3707"/>
        <v/>
      </c>
      <c r="BY2691" s="9"/>
      <c r="BZ2691" s="9" t="str">
        <f t="shared" si="3708"/>
        <v/>
      </c>
      <c r="CA2691" s="9"/>
      <c r="CB2691" s="9"/>
      <c r="CC2691" s="9"/>
      <c r="CD2691" s="9" t="str">
        <f t="shared" si="3696"/>
        <v/>
      </c>
      <c r="CE2691" s="10" t="str">
        <f t="shared" si="3697"/>
        <v/>
      </c>
      <c r="CF2691" s="7"/>
      <c r="CH2691" s="15"/>
      <c r="CI2691" s="9"/>
      <c r="CJ2691" s="9" t="str">
        <f t="shared" si="3714"/>
        <v/>
      </c>
      <c r="CK2691" s="9"/>
      <c r="CL2691" s="9" t="str">
        <f t="shared" si="3715"/>
        <v/>
      </c>
      <c r="CM2691" s="9"/>
      <c r="CN2691" s="9" t="str">
        <f t="shared" si="3716"/>
        <v/>
      </c>
      <c r="CO2691" s="9"/>
      <c r="CP2691" s="9"/>
      <c r="CQ2691" s="9"/>
      <c r="CR2691" s="9" t="str">
        <f t="shared" si="3712"/>
        <v/>
      </c>
      <c r="CS2691" s="10" t="str">
        <f t="shared" si="3713"/>
        <v/>
      </c>
      <c r="CT2691" s="7"/>
    </row>
    <row r="2692" spans="1:98" ht="15" customHeight="1">
      <c r="A2692" s="13"/>
      <c r="B2692" s="47"/>
      <c r="AR2692" s="15"/>
      <c r="AS2692" s="9"/>
      <c r="AT2692" s="9" t="str">
        <f t="shared" si="3700"/>
        <v/>
      </c>
      <c r="AU2692" s="9"/>
      <c r="AV2692" s="9" t="str">
        <f t="shared" si="3701"/>
        <v/>
      </c>
      <c r="AW2692" s="9"/>
      <c r="AX2692" s="9" t="str">
        <f t="shared" si="3702"/>
        <v/>
      </c>
      <c r="AY2692" s="9"/>
      <c r="AZ2692" s="62"/>
      <c r="BA2692" s="9"/>
      <c r="BB2692" s="9" t="str">
        <f t="shared" si="3692"/>
        <v/>
      </c>
      <c r="BC2692" s="10" t="str">
        <f t="shared" si="3693"/>
        <v/>
      </c>
      <c r="BD2692" s="7"/>
      <c r="BF2692" s="15"/>
      <c r="BG2692" s="9"/>
      <c r="BH2692" s="9" t="str">
        <f t="shared" si="3703"/>
        <v/>
      </c>
      <c r="BI2692" s="73"/>
      <c r="BJ2692" s="9" t="str">
        <f t="shared" si="3704"/>
        <v/>
      </c>
      <c r="BK2692" s="9"/>
      <c r="BL2692" s="9" t="str">
        <f t="shared" si="3705"/>
        <v/>
      </c>
      <c r="BM2692" s="9"/>
      <c r="BN2692" s="9"/>
      <c r="BO2692" s="9" t="str">
        <f t="shared" si="3694"/>
        <v/>
      </c>
      <c r="BP2692" s="10" t="str">
        <f t="shared" si="3695"/>
        <v/>
      </c>
      <c r="BQ2692" s="7"/>
      <c r="BS2692" s="1"/>
      <c r="BT2692" s="15"/>
      <c r="BU2692" s="9"/>
      <c r="BV2692" s="9" t="str">
        <f t="shared" si="3706"/>
        <v/>
      </c>
      <c r="BW2692" s="9"/>
      <c r="BX2692" s="9" t="str">
        <f t="shared" si="3707"/>
        <v/>
      </c>
      <c r="BY2692" s="9"/>
      <c r="BZ2692" s="9" t="str">
        <f t="shared" si="3708"/>
        <v/>
      </c>
      <c r="CA2692" s="9"/>
      <c r="CB2692" s="9"/>
      <c r="CC2692" s="9"/>
      <c r="CD2692" s="9" t="str">
        <f t="shared" si="3696"/>
        <v/>
      </c>
      <c r="CE2692" s="10" t="str">
        <f t="shared" si="3697"/>
        <v/>
      </c>
      <c r="CF2692" s="7"/>
      <c r="CH2692" s="15"/>
      <c r="CI2692" s="9"/>
      <c r="CJ2692" s="9" t="str">
        <f t="shared" si="3714"/>
        <v/>
      </c>
      <c r="CK2692" s="9"/>
      <c r="CL2692" s="9" t="str">
        <f t="shared" si="3715"/>
        <v/>
      </c>
      <c r="CM2692" s="9"/>
      <c r="CN2692" s="9" t="str">
        <f t="shared" si="3716"/>
        <v/>
      </c>
      <c r="CO2692" s="9"/>
      <c r="CP2692" s="9"/>
      <c r="CQ2692" s="9"/>
      <c r="CR2692" s="9" t="str">
        <f t="shared" ref="CR2692:CR2704" si="3717">IF(CQ2692="","",CN2692*CQ2692)</f>
        <v/>
      </c>
      <c r="CS2692" s="10" t="str">
        <f t="shared" ref="CS2692:CS2704" si="3718">IF(CR2692="","",CR2692/(CJ2692*100))</f>
        <v/>
      </c>
      <c r="CT2692" s="7"/>
    </row>
    <row r="2693" spans="1:98" ht="15" customHeight="1">
      <c r="A2693" s="13"/>
      <c r="B2693" s="47"/>
      <c r="AR2693" s="15"/>
      <c r="AS2693" s="9"/>
      <c r="AT2693" s="9" t="str">
        <f t="shared" si="3700"/>
        <v/>
      </c>
      <c r="AU2693" s="9"/>
      <c r="AV2693" s="9" t="str">
        <f t="shared" si="3701"/>
        <v/>
      </c>
      <c r="AW2693" s="9"/>
      <c r="AX2693" s="9" t="str">
        <f t="shared" si="3702"/>
        <v/>
      </c>
      <c r="AY2693" s="9"/>
      <c r="AZ2693" s="62"/>
      <c r="BA2693" s="9"/>
      <c r="BB2693" s="9" t="str">
        <f t="shared" si="3692"/>
        <v/>
      </c>
      <c r="BC2693" s="10" t="str">
        <f t="shared" si="3693"/>
        <v/>
      </c>
      <c r="BD2693" s="7"/>
      <c r="BF2693" s="15"/>
      <c r="BG2693" s="9"/>
      <c r="BH2693" s="9" t="str">
        <f t="shared" si="3703"/>
        <v/>
      </c>
      <c r="BI2693" s="73"/>
      <c r="BJ2693" s="9" t="str">
        <f t="shared" si="3704"/>
        <v/>
      </c>
      <c r="BK2693" s="9"/>
      <c r="BL2693" s="9" t="str">
        <f t="shared" si="3705"/>
        <v/>
      </c>
      <c r="BM2693" s="9"/>
      <c r="BN2693" s="9"/>
      <c r="BO2693" s="9" t="str">
        <f t="shared" si="3694"/>
        <v/>
      </c>
      <c r="BP2693" s="10" t="str">
        <f t="shared" si="3695"/>
        <v/>
      </c>
      <c r="BQ2693" s="7"/>
      <c r="BS2693" s="1"/>
      <c r="BT2693" s="15"/>
      <c r="BU2693" s="9"/>
      <c r="BV2693" s="9" t="str">
        <f t="shared" si="3706"/>
        <v/>
      </c>
      <c r="BW2693" s="9"/>
      <c r="BX2693" s="9" t="str">
        <f t="shared" si="3707"/>
        <v/>
      </c>
      <c r="BY2693" s="9"/>
      <c r="BZ2693" s="9" t="str">
        <f t="shared" si="3708"/>
        <v/>
      </c>
      <c r="CA2693" s="9"/>
      <c r="CB2693" s="9"/>
      <c r="CC2693" s="9"/>
      <c r="CD2693" s="9" t="str">
        <f t="shared" si="3696"/>
        <v/>
      </c>
      <c r="CE2693" s="10" t="str">
        <f t="shared" si="3697"/>
        <v/>
      </c>
      <c r="CF2693" s="7"/>
      <c r="CH2693" s="15"/>
      <c r="CI2693" s="9"/>
      <c r="CJ2693" s="9" t="str">
        <f t="shared" ref="CJ2693:CJ2703" si="3719">IF(CI2693="","",CI2693-CI2692)</f>
        <v/>
      </c>
      <c r="CK2693" s="9"/>
      <c r="CL2693" s="9" t="str">
        <f t="shared" ref="CL2693:CL2704" si="3720">IF(CK2693="","",CK2693-CK2692)</f>
        <v/>
      </c>
      <c r="CM2693" s="9"/>
      <c r="CN2693" s="9" t="str">
        <f t="shared" ref="CN2693:CN2704" si="3721">IF(CM2693="","",CM2692+CO2692-CM2693)</f>
        <v/>
      </c>
      <c r="CO2693" s="9"/>
      <c r="CP2693" s="9"/>
      <c r="CQ2693" s="9"/>
      <c r="CR2693" s="9" t="str">
        <f t="shared" si="3717"/>
        <v/>
      </c>
      <c r="CS2693" s="10" t="str">
        <f t="shared" si="3718"/>
        <v/>
      </c>
      <c r="CT2693" s="7"/>
    </row>
    <row r="2694" spans="1:98" ht="15" customHeight="1">
      <c r="A2694" s="13"/>
      <c r="B2694" s="47"/>
      <c r="AR2694" s="15"/>
      <c r="AS2694" s="9"/>
      <c r="AT2694" s="9" t="str">
        <f t="shared" si="3700"/>
        <v/>
      </c>
      <c r="AU2694" s="9"/>
      <c r="AV2694" s="9" t="str">
        <f t="shared" si="3701"/>
        <v/>
      </c>
      <c r="AW2694" s="9"/>
      <c r="AX2694" s="9" t="str">
        <f t="shared" si="3702"/>
        <v/>
      </c>
      <c r="AY2694" s="9"/>
      <c r="AZ2694" s="62"/>
      <c r="BA2694" s="9"/>
      <c r="BB2694" s="9" t="str">
        <f t="shared" si="3692"/>
        <v/>
      </c>
      <c r="BC2694" s="10" t="str">
        <f t="shared" si="3693"/>
        <v/>
      </c>
      <c r="BD2694" s="7"/>
      <c r="BF2694" s="15"/>
      <c r="BG2694" s="9"/>
      <c r="BH2694" s="9" t="str">
        <f t="shared" si="3703"/>
        <v/>
      </c>
      <c r="BI2694" s="73"/>
      <c r="BJ2694" s="9" t="str">
        <f t="shared" si="3704"/>
        <v/>
      </c>
      <c r="BK2694" s="9"/>
      <c r="BL2694" s="9" t="str">
        <f t="shared" si="3705"/>
        <v/>
      </c>
      <c r="BM2694" s="9"/>
      <c r="BN2694" s="9"/>
      <c r="BO2694" s="9" t="str">
        <f t="shared" si="3694"/>
        <v/>
      </c>
      <c r="BP2694" s="10" t="str">
        <f t="shared" si="3695"/>
        <v/>
      </c>
      <c r="BQ2694" s="7"/>
      <c r="BS2694" s="1"/>
      <c r="BT2694" s="15"/>
      <c r="BU2694" s="9"/>
      <c r="BV2694" s="9" t="str">
        <f t="shared" si="3706"/>
        <v/>
      </c>
      <c r="BW2694" s="9"/>
      <c r="BX2694" s="9" t="str">
        <f t="shared" si="3707"/>
        <v/>
      </c>
      <c r="BY2694" s="9"/>
      <c r="BZ2694" s="9" t="str">
        <f t="shared" si="3708"/>
        <v/>
      </c>
      <c r="CA2694" s="9"/>
      <c r="CB2694" s="9"/>
      <c r="CC2694" s="9"/>
      <c r="CD2694" s="9" t="str">
        <f t="shared" si="3696"/>
        <v/>
      </c>
      <c r="CE2694" s="10" t="str">
        <f t="shared" si="3697"/>
        <v/>
      </c>
      <c r="CF2694" s="7"/>
      <c r="CH2694" s="15"/>
      <c r="CI2694" s="9"/>
      <c r="CJ2694" s="9" t="str">
        <f t="shared" si="3719"/>
        <v/>
      </c>
      <c r="CK2694" s="9"/>
      <c r="CL2694" s="9" t="str">
        <f t="shared" si="3720"/>
        <v/>
      </c>
      <c r="CM2694" s="9"/>
      <c r="CN2694" s="9" t="str">
        <f t="shared" si="3721"/>
        <v/>
      </c>
      <c r="CO2694" s="9"/>
      <c r="CP2694" s="9"/>
      <c r="CQ2694" s="9"/>
      <c r="CR2694" s="9" t="str">
        <f t="shared" si="3717"/>
        <v/>
      </c>
      <c r="CS2694" s="10" t="str">
        <f t="shared" si="3718"/>
        <v/>
      </c>
      <c r="CT2694" s="7"/>
    </row>
    <row r="2695" spans="1:98" ht="15" customHeight="1">
      <c r="A2695" s="13"/>
      <c r="B2695" s="47"/>
      <c r="AR2695" s="15"/>
      <c r="AS2695" s="9"/>
      <c r="AT2695" s="9" t="str">
        <f t="shared" si="3700"/>
        <v/>
      </c>
      <c r="AU2695" s="9"/>
      <c r="AV2695" s="9" t="str">
        <f t="shared" si="3701"/>
        <v/>
      </c>
      <c r="AW2695" s="9"/>
      <c r="AX2695" s="9" t="str">
        <f t="shared" si="3702"/>
        <v/>
      </c>
      <c r="AY2695" s="9"/>
      <c r="AZ2695" s="62"/>
      <c r="BA2695" s="9"/>
      <c r="BB2695" s="9" t="str">
        <f t="shared" si="3692"/>
        <v/>
      </c>
      <c r="BC2695" s="10" t="str">
        <f t="shared" si="3693"/>
        <v/>
      </c>
      <c r="BD2695" s="7"/>
      <c r="BF2695" s="15"/>
      <c r="BG2695" s="9"/>
      <c r="BH2695" s="9" t="str">
        <f t="shared" si="3703"/>
        <v/>
      </c>
      <c r="BI2695" s="73"/>
      <c r="BJ2695" s="9" t="str">
        <f t="shared" si="3704"/>
        <v/>
      </c>
      <c r="BK2695" s="9"/>
      <c r="BL2695" s="9" t="str">
        <f t="shared" si="3705"/>
        <v/>
      </c>
      <c r="BM2695" s="9"/>
      <c r="BN2695" s="9"/>
      <c r="BO2695" s="9" t="str">
        <f t="shared" si="3694"/>
        <v/>
      </c>
      <c r="BP2695" s="10" t="str">
        <f t="shared" si="3695"/>
        <v/>
      </c>
      <c r="BQ2695" s="7"/>
      <c r="BS2695" s="1"/>
      <c r="BT2695" s="15"/>
      <c r="BU2695" s="9"/>
      <c r="BV2695" s="9" t="str">
        <f t="shared" si="3706"/>
        <v/>
      </c>
      <c r="BW2695" s="9"/>
      <c r="BX2695" s="9" t="str">
        <f t="shared" si="3707"/>
        <v/>
      </c>
      <c r="BY2695" s="9"/>
      <c r="BZ2695" s="9" t="str">
        <f t="shared" si="3708"/>
        <v/>
      </c>
      <c r="CA2695" s="9"/>
      <c r="CB2695" s="9"/>
      <c r="CC2695" s="9"/>
      <c r="CD2695" s="9" t="str">
        <f t="shared" si="3696"/>
        <v/>
      </c>
      <c r="CE2695" s="10" t="str">
        <f t="shared" si="3697"/>
        <v/>
      </c>
      <c r="CF2695" s="7"/>
      <c r="CH2695" s="15"/>
      <c r="CI2695" s="9"/>
      <c r="CJ2695" s="9" t="str">
        <f t="shared" si="3719"/>
        <v/>
      </c>
      <c r="CK2695" s="9"/>
      <c r="CL2695" s="9" t="str">
        <f t="shared" si="3720"/>
        <v/>
      </c>
      <c r="CM2695" s="9"/>
      <c r="CN2695" s="9" t="str">
        <f t="shared" si="3721"/>
        <v/>
      </c>
      <c r="CO2695" s="9"/>
      <c r="CP2695" s="9"/>
      <c r="CQ2695" s="9"/>
      <c r="CR2695" s="9" t="str">
        <f t="shared" si="3717"/>
        <v/>
      </c>
      <c r="CS2695" s="10" t="str">
        <f t="shared" si="3718"/>
        <v/>
      </c>
      <c r="CT2695" s="7"/>
    </row>
    <row r="2696" spans="1:98" ht="15" customHeight="1">
      <c r="A2696" s="13"/>
      <c r="B2696" s="47"/>
      <c r="AR2696" s="15"/>
      <c r="AS2696" s="9"/>
      <c r="AT2696" s="9" t="str">
        <f t="shared" si="3700"/>
        <v/>
      </c>
      <c r="AU2696" s="9"/>
      <c r="AV2696" s="9" t="str">
        <f t="shared" si="3701"/>
        <v/>
      </c>
      <c r="AW2696" s="9"/>
      <c r="AX2696" s="9" t="str">
        <f t="shared" si="3702"/>
        <v/>
      </c>
      <c r="AY2696" s="9"/>
      <c r="AZ2696" s="62"/>
      <c r="BA2696" s="9"/>
      <c r="BB2696" s="9" t="str">
        <f t="shared" si="3692"/>
        <v/>
      </c>
      <c r="BC2696" s="10" t="str">
        <f t="shared" si="3693"/>
        <v/>
      </c>
      <c r="BD2696" s="7"/>
      <c r="BF2696" s="15"/>
      <c r="BG2696" s="9"/>
      <c r="BH2696" s="9" t="str">
        <f t="shared" si="3703"/>
        <v/>
      </c>
      <c r="BI2696" s="73"/>
      <c r="BJ2696" s="9" t="str">
        <f t="shared" si="3704"/>
        <v/>
      </c>
      <c r="BK2696" s="9"/>
      <c r="BL2696" s="9" t="str">
        <f t="shared" si="3705"/>
        <v/>
      </c>
      <c r="BM2696" s="9"/>
      <c r="BN2696" s="9"/>
      <c r="BO2696" s="9" t="str">
        <f t="shared" si="3694"/>
        <v/>
      </c>
      <c r="BP2696" s="10" t="str">
        <f t="shared" si="3695"/>
        <v/>
      </c>
      <c r="BQ2696" s="7"/>
      <c r="BS2696" s="1"/>
      <c r="BT2696" s="15"/>
      <c r="BU2696" s="9"/>
      <c r="BV2696" s="9" t="str">
        <f t="shared" si="3706"/>
        <v/>
      </c>
      <c r="BW2696" s="9"/>
      <c r="BX2696" s="9" t="str">
        <f t="shared" si="3707"/>
        <v/>
      </c>
      <c r="BY2696" s="9"/>
      <c r="BZ2696" s="9" t="str">
        <f t="shared" si="3708"/>
        <v/>
      </c>
      <c r="CA2696" s="9"/>
      <c r="CB2696" s="9"/>
      <c r="CC2696" s="9"/>
      <c r="CD2696" s="9" t="str">
        <f t="shared" si="3696"/>
        <v/>
      </c>
      <c r="CE2696" s="10" t="str">
        <f t="shared" si="3697"/>
        <v/>
      </c>
      <c r="CF2696" s="7"/>
      <c r="CH2696" s="15"/>
      <c r="CI2696" s="9"/>
      <c r="CJ2696" s="9" t="str">
        <f t="shared" si="3719"/>
        <v/>
      </c>
      <c r="CK2696" s="9"/>
      <c r="CL2696" s="9" t="str">
        <f t="shared" si="3720"/>
        <v/>
      </c>
      <c r="CM2696" s="9"/>
      <c r="CN2696" s="9" t="str">
        <f t="shared" si="3721"/>
        <v/>
      </c>
      <c r="CO2696" s="9"/>
      <c r="CP2696" s="9"/>
      <c r="CQ2696" s="9"/>
      <c r="CR2696" s="9" t="str">
        <f t="shared" si="3717"/>
        <v/>
      </c>
      <c r="CS2696" s="10" t="str">
        <f t="shared" si="3718"/>
        <v/>
      </c>
      <c r="CT2696" s="7"/>
    </row>
    <row r="2697" spans="1:98" ht="15" customHeight="1">
      <c r="A2697" s="13"/>
      <c r="B2697" s="47"/>
      <c r="AR2697" s="15"/>
      <c r="AS2697" s="9"/>
      <c r="AT2697" s="9" t="str">
        <f t="shared" si="3700"/>
        <v/>
      </c>
      <c r="AU2697" s="9"/>
      <c r="AV2697" s="9" t="str">
        <f t="shared" si="3701"/>
        <v/>
      </c>
      <c r="AW2697" s="9"/>
      <c r="AX2697" s="9" t="str">
        <f t="shared" si="3702"/>
        <v/>
      </c>
      <c r="AY2697" s="9"/>
      <c r="AZ2697" s="62"/>
      <c r="BA2697" s="9"/>
      <c r="BB2697" s="9" t="str">
        <f t="shared" si="3692"/>
        <v/>
      </c>
      <c r="BC2697" s="10" t="str">
        <f t="shared" si="3693"/>
        <v/>
      </c>
      <c r="BD2697" s="7"/>
      <c r="BF2697" s="15"/>
      <c r="BG2697" s="9"/>
      <c r="BH2697" s="9" t="str">
        <f t="shared" si="3703"/>
        <v/>
      </c>
      <c r="BI2697" s="73"/>
      <c r="BJ2697" s="9" t="str">
        <f t="shared" si="3704"/>
        <v/>
      </c>
      <c r="BK2697" s="9"/>
      <c r="BL2697" s="9" t="str">
        <f t="shared" si="3705"/>
        <v/>
      </c>
      <c r="BM2697" s="9"/>
      <c r="BN2697" s="9"/>
      <c r="BO2697" s="9" t="str">
        <f t="shared" si="3694"/>
        <v/>
      </c>
      <c r="BP2697" s="10" t="str">
        <f t="shared" si="3695"/>
        <v/>
      </c>
      <c r="BQ2697" s="7"/>
      <c r="BS2697" s="1"/>
      <c r="BT2697" s="15"/>
      <c r="BU2697" s="9"/>
      <c r="BV2697" s="9" t="str">
        <f t="shared" si="3706"/>
        <v/>
      </c>
      <c r="BW2697" s="9"/>
      <c r="BX2697" s="9" t="str">
        <f t="shared" si="3707"/>
        <v/>
      </c>
      <c r="BY2697" s="9"/>
      <c r="BZ2697" s="9" t="str">
        <f t="shared" si="3708"/>
        <v/>
      </c>
      <c r="CA2697" s="9"/>
      <c r="CB2697" s="9"/>
      <c r="CC2697" s="9"/>
      <c r="CD2697" s="9" t="str">
        <f t="shared" si="3696"/>
        <v/>
      </c>
      <c r="CE2697" s="10" t="str">
        <f t="shared" si="3697"/>
        <v/>
      </c>
      <c r="CF2697" s="7"/>
      <c r="CH2697" s="15"/>
      <c r="CI2697" s="9"/>
      <c r="CJ2697" s="9" t="str">
        <f t="shared" si="3719"/>
        <v/>
      </c>
      <c r="CK2697" s="9"/>
      <c r="CL2697" s="9" t="str">
        <f t="shared" si="3720"/>
        <v/>
      </c>
      <c r="CM2697" s="9"/>
      <c r="CN2697" s="9" t="str">
        <f t="shared" si="3721"/>
        <v/>
      </c>
      <c r="CO2697" s="9"/>
      <c r="CP2697" s="9"/>
      <c r="CQ2697" s="9"/>
      <c r="CR2697" s="9" t="str">
        <f t="shared" si="3717"/>
        <v/>
      </c>
      <c r="CS2697" s="10" t="str">
        <f t="shared" si="3718"/>
        <v/>
      </c>
      <c r="CT2697" s="7"/>
    </row>
    <row r="2698" spans="1:98" ht="15" customHeight="1">
      <c r="A2698" s="13"/>
      <c r="B2698" s="47"/>
      <c r="AR2698" s="15"/>
      <c r="AS2698" s="9"/>
      <c r="AT2698" s="9" t="str">
        <f t="shared" si="3700"/>
        <v/>
      </c>
      <c r="AU2698" s="9"/>
      <c r="AV2698" s="9" t="str">
        <f t="shared" si="3701"/>
        <v/>
      </c>
      <c r="AW2698" s="9"/>
      <c r="AX2698" s="9" t="str">
        <f t="shared" si="3702"/>
        <v/>
      </c>
      <c r="AY2698" s="9"/>
      <c r="AZ2698" s="62"/>
      <c r="BA2698" s="9"/>
      <c r="BB2698" s="9" t="str">
        <f t="shared" si="3692"/>
        <v/>
      </c>
      <c r="BC2698" s="10" t="str">
        <f t="shared" si="3693"/>
        <v/>
      </c>
      <c r="BD2698" s="7"/>
      <c r="BF2698" s="15"/>
      <c r="BG2698" s="9"/>
      <c r="BH2698" s="9" t="str">
        <f t="shared" si="3703"/>
        <v/>
      </c>
      <c r="BI2698" s="73"/>
      <c r="BJ2698" s="9" t="str">
        <f t="shared" si="3704"/>
        <v/>
      </c>
      <c r="BK2698" s="9"/>
      <c r="BL2698" s="9" t="str">
        <f t="shared" si="3705"/>
        <v/>
      </c>
      <c r="BM2698" s="9"/>
      <c r="BN2698" s="9"/>
      <c r="BO2698" s="9" t="str">
        <f t="shared" si="3694"/>
        <v/>
      </c>
      <c r="BP2698" s="10" t="str">
        <f t="shared" si="3695"/>
        <v/>
      </c>
      <c r="BQ2698" s="7"/>
      <c r="BS2698" s="1"/>
      <c r="BT2698" s="15"/>
      <c r="BU2698" s="9"/>
      <c r="BV2698" s="9" t="str">
        <f t="shared" si="3706"/>
        <v/>
      </c>
      <c r="BW2698" s="9"/>
      <c r="BX2698" s="9" t="str">
        <f t="shared" si="3707"/>
        <v/>
      </c>
      <c r="BY2698" s="9"/>
      <c r="BZ2698" s="9" t="str">
        <f t="shared" si="3708"/>
        <v/>
      </c>
      <c r="CA2698" s="9"/>
      <c r="CB2698" s="9"/>
      <c r="CC2698" s="9"/>
      <c r="CD2698" s="9" t="str">
        <f t="shared" si="3696"/>
        <v/>
      </c>
      <c r="CE2698" s="10" t="str">
        <f t="shared" si="3697"/>
        <v/>
      </c>
      <c r="CF2698" s="7"/>
      <c r="CH2698" s="15"/>
      <c r="CI2698" s="9"/>
      <c r="CJ2698" s="9" t="str">
        <f t="shared" si="3719"/>
        <v/>
      </c>
      <c r="CK2698" s="9"/>
      <c r="CL2698" s="9" t="str">
        <f t="shared" si="3720"/>
        <v/>
      </c>
      <c r="CM2698" s="9"/>
      <c r="CN2698" s="9" t="str">
        <f t="shared" si="3721"/>
        <v/>
      </c>
      <c r="CO2698" s="9"/>
      <c r="CP2698" s="9"/>
      <c r="CQ2698" s="9"/>
      <c r="CR2698" s="9" t="str">
        <f t="shared" si="3717"/>
        <v/>
      </c>
      <c r="CS2698" s="10" t="str">
        <f t="shared" si="3718"/>
        <v/>
      </c>
      <c r="CT2698" s="7"/>
    </row>
    <row r="2699" spans="1:98" ht="15" customHeight="1">
      <c r="A2699" s="13"/>
      <c r="B2699" s="47"/>
      <c r="AR2699" s="15"/>
      <c r="AS2699" s="9"/>
      <c r="AT2699" s="9" t="str">
        <f t="shared" si="3700"/>
        <v/>
      </c>
      <c r="AU2699" s="9"/>
      <c r="AV2699" s="9" t="str">
        <f t="shared" si="3701"/>
        <v/>
      </c>
      <c r="AW2699" s="9"/>
      <c r="AX2699" s="9" t="str">
        <f t="shared" si="3702"/>
        <v/>
      </c>
      <c r="AY2699" s="9"/>
      <c r="AZ2699" s="62"/>
      <c r="BA2699" s="9"/>
      <c r="BB2699" s="9" t="str">
        <f t="shared" si="3692"/>
        <v/>
      </c>
      <c r="BC2699" s="10" t="str">
        <f t="shared" si="3693"/>
        <v/>
      </c>
      <c r="BD2699" s="7"/>
      <c r="BF2699" s="15"/>
      <c r="BG2699" s="9"/>
      <c r="BH2699" s="9" t="str">
        <f t="shared" si="3703"/>
        <v/>
      </c>
      <c r="BI2699" s="73"/>
      <c r="BJ2699" s="9" t="str">
        <f t="shared" si="3704"/>
        <v/>
      </c>
      <c r="BK2699" s="9"/>
      <c r="BL2699" s="9" t="str">
        <f t="shared" si="3705"/>
        <v/>
      </c>
      <c r="BM2699" s="9"/>
      <c r="BN2699" s="9"/>
      <c r="BO2699" s="9" t="str">
        <f t="shared" si="3694"/>
        <v/>
      </c>
      <c r="BP2699" s="10" t="str">
        <f t="shared" si="3695"/>
        <v/>
      </c>
      <c r="BQ2699" s="7"/>
      <c r="BS2699" s="1"/>
      <c r="BT2699" s="15"/>
      <c r="BU2699" s="9"/>
      <c r="BV2699" s="9" t="str">
        <f t="shared" si="3706"/>
        <v/>
      </c>
      <c r="BW2699" s="9"/>
      <c r="BX2699" s="9" t="str">
        <f t="shared" si="3707"/>
        <v/>
      </c>
      <c r="BY2699" s="9"/>
      <c r="BZ2699" s="9" t="str">
        <f t="shared" si="3708"/>
        <v/>
      </c>
      <c r="CA2699" s="9"/>
      <c r="CB2699" s="9"/>
      <c r="CC2699" s="9"/>
      <c r="CD2699" s="9" t="str">
        <f t="shared" si="3696"/>
        <v/>
      </c>
      <c r="CE2699" s="10" t="str">
        <f t="shared" si="3697"/>
        <v/>
      </c>
      <c r="CF2699" s="7"/>
      <c r="CH2699" s="15"/>
      <c r="CI2699" s="9"/>
      <c r="CJ2699" s="9" t="str">
        <f t="shared" si="3719"/>
        <v/>
      </c>
      <c r="CK2699" s="9"/>
      <c r="CL2699" s="9" t="str">
        <f t="shared" si="3720"/>
        <v/>
      </c>
      <c r="CM2699" s="9"/>
      <c r="CN2699" s="9" t="str">
        <f t="shared" si="3721"/>
        <v/>
      </c>
      <c r="CO2699" s="9"/>
      <c r="CP2699" s="9"/>
      <c r="CQ2699" s="9"/>
      <c r="CR2699" s="9" t="str">
        <f t="shared" si="3717"/>
        <v/>
      </c>
      <c r="CS2699" s="10" t="str">
        <f t="shared" si="3718"/>
        <v/>
      </c>
      <c r="CT2699" s="7"/>
    </row>
    <row r="2700" spans="1:98" ht="15" customHeight="1">
      <c r="A2700" s="13"/>
      <c r="B2700" s="47"/>
      <c r="AR2700" s="15"/>
      <c r="AS2700" s="9"/>
      <c r="AT2700" s="9" t="str">
        <f t="shared" si="3700"/>
        <v/>
      </c>
      <c r="AU2700" s="9"/>
      <c r="AV2700" s="9" t="str">
        <f t="shared" si="3701"/>
        <v/>
      </c>
      <c r="AW2700" s="9"/>
      <c r="AX2700" s="9" t="str">
        <f t="shared" si="3702"/>
        <v/>
      </c>
      <c r="AY2700" s="9"/>
      <c r="AZ2700" s="62"/>
      <c r="BA2700" s="9"/>
      <c r="BB2700" s="9" t="str">
        <f t="shared" si="3692"/>
        <v/>
      </c>
      <c r="BC2700" s="10" t="str">
        <f t="shared" si="3693"/>
        <v/>
      </c>
      <c r="BD2700" s="7"/>
      <c r="BF2700" s="15"/>
      <c r="BG2700" s="9"/>
      <c r="BH2700" s="9" t="str">
        <f t="shared" si="3703"/>
        <v/>
      </c>
      <c r="BI2700" s="73"/>
      <c r="BJ2700" s="9" t="str">
        <f t="shared" si="3704"/>
        <v/>
      </c>
      <c r="BK2700" s="9"/>
      <c r="BL2700" s="9" t="str">
        <f t="shared" si="3705"/>
        <v/>
      </c>
      <c r="BM2700" s="9"/>
      <c r="BN2700" s="9"/>
      <c r="BO2700" s="9" t="str">
        <f t="shared" si="3694"/>
        <v/>
      </c>
      <c r="BP2700" s="10" t="str">
        <f t="shared" si="3695"/>
        <v/>
      </c>
      <c r="BQ2700" s="7"/>
      <c r="BS2700" s="1"/>
      <c r="BT2700" s="15"/>
      <c r="BU2700" s="9"/>
      <c r="BV2700" s="9" t="str">
        <f t="shared" si="3706"/>
        <v/>
      </c>
      <c r="BW2700" s="9"/>
      <c r="BX2700" s="9" t="str">
        <f t="shared" si="3707"/>
        <v/>
      </c>
      <c r="BY2700" s="9"/>
      <c r="BZ2700" s="9" t="str">
        <f t="shared" si="3708"/>
        <v/>
      </c>
      <c r="CA2700" s="9"/>
      <c r="CB2700" s="9"/>
      <c r="CC2700" s="9"/>
      <c r="CD2700" s="9" t="str">
        <f t="shared" si="3696"/>
        <v/>
      </c>
      <c r="CE2700" s="10" t="str">
        <f t="shared" si="3697"/>
        <v/>
      </c>
      <c r="CF2700" s="7"/>
      <c r="CH2700" s="15"/>
      <c r="CI2700" s="9"/>
      <c r="CJ2700" s="9" t="str">
        <f t="shared" si="3719"/>
        <v/>
      </c>
      <c r="CK2700" s="9"/>
      <c r="CL2700" s="9" t="str">
        <f t="shared" si="3720"/>
        <v/>
      </c>
      <c r="CM2700" s="9"/>
      <c r="CN2700" s="9" t="str">
        <f t="shared" si="3721"/>
        <v/>
      </c>
      <c r="CO2700" s="9"/>
      <c r="CP2700" s="9"/>
      <c r="CQ2700" s="9"/>
      <c r="CR2700" s="9" t="str">
        <f t="shared" si="3717"/>
        <v/>
      </c>
      <c r="CS2700" s="10" t="str">
        <f t="shared" si="3718"/>
        <v/>
      </c>
      <c r="CT2700" s="7"/>
    </row>
    <row r="2701" spans="1:98" ht="15" customHeight="1">
      <c r="A2701" s="13"/>
      <c r="B2701" s="47"/>
      <c r="AR2701" s="15"/>
      <c r="AS2701" s="9"/>
      <c r="AT2701" s="9" t="str">
        <f t="shared" si="3700"/>
        <v/>
      </c>
      <c r="AU2701" s="9"/>
      <c r="AV2701" s="9" t="str">
        <f t="shared" si="3701"/>
        <v/>
      </c>
      <c r="AW2701" s="9"/>
      <c r="AX2701" s="9" t="str">
        <f t="shared" si="3702"/>
        <v/>
      </c>
      <c r="AY2701" s="9"/>
      <c r="AZ2701" s="62"/>
      <c r="BA2701" s="9"/>
      <c r="BB2701" s="9" t="str">
        <f t="shared" si="3692"/>
        <v/>
      </c>
      <c r="BC2701" s="10" t="str">
        <f t="shared" si="3693"/>
        <v/>
      </c>
      <c r="BD2701" s="7"/>
      <c r="BF2701" s="15"/>
      <c r="BG2701" s="9"/>
      <c r="BH2701" s="9" t="str">
        <f t="shared" si="3703"/>
        <v/>
      </c>
      <c r="BI2701" s="73"/>
      <c r="BJ2701" s="9" t="str">
        <f t="shared" si="3704"/>
        <v/>
      </c>
      <c r="BK2701" s="9"/>
      <c r="BL2701" s="9" t="str">
        <f t="shared" si="3705"/>
        <v/>
      </c>
      <c r="BM2701" s="9"/>
      <c r="BN2701" s="9"/>
      <c r="BO2701" s="9" t="str">
        <f t="shared" si="3694"/>
        <v/>
      </c>
      <c r="BP2701" s="10" t="str">
        <f t="shared" si="3695"/>
        <v/>
      </c>
      <c r="BQ2701" s="7"/>
      <c r="BS2701" s="1"/>
      <c r="BT2701" s="15"/>
      <c r="BU2701" s="9"/>
      <c r="BV2701" s="9" t="str">
        <f t="shared" si="3706"/>
        <v/>
      </c>
      <c r="BW2701" s="9"/>
      <c r="BX2701" s="9" t="str">
        <f t="shared" si="3707"/>
        <v/>
      </c>
      <c r="BY2701" s="9"/>
      <c r="BZ2701" s="9" t="str">
        <f t="shared" si="3708"/>
        <v/>
      </c>
      <c r="CA2701" s="9"/>
      <c r="CB2701" s="9"/>
      <c r="CC2701" s="9"/>
      <c r="CD2701" s="9" t="str">
        <f t="shared" si="3696"/>
        <v/>
      </c>
      <c r="CE2701" s="10" t="str">
        <f t="shared" si="3697"/>
        <v/>
      </c>
      <c r="CF2701" s="7"/>
      <c r="CH2701" s="15"/>
      <c r="CI2701" s="9"/>
      <c r="CJ2701" s="9" t="str">
        <f t="shared" si="3719"/>
        <v/>
      </c>
      <c r="CK2701" s="9"/>
      <c r="CL2701" s="9" t="str">
        <f t="shared" si="3720"/>
        <v/>
      </c>
      <c r="CM2701" s="9"/>
      <c r="CN2701" s="9" t="str">
        <f t="shared" si="3721"/>
        <v/>
      </c>
      <c r="CO2701" s="9"/>
      <c r="CP2701" s="9"/>
      <c r="CQ2701" s="9"/>
      <c r="CR2701" s="9" t="str">
        <f t="shared" si="3717"/>
        <v/>
      </c>
      <c r="CS2701" s="10" t="str">
        <f t="shared" si="3718"/>
        <v/>
      </c>
      <c r="CT2701" s="7"/>
    </row>
    <row r="2702" spans="1:98" ht="15" customHeight="1">
      <c r="A2702" s="13"/>
      <c r="B2702" s="47"/>
      <c r="AR2702" s="15"/>
      <c r="AS2702" s="9"/>
      <c r="AT2702" s="9" t="str">
        <f t="shared" si="3700"/>
        <v/>
      </c>
      <c r="AU2702" s="9"/>
      <c r="AV2702" s="9" t="str">
        <f t="shared" si="3701"/>
        <v/>
      </c>
      <c r="AW2702" s="9"/>
      <c r="AX2702" s="9" t="str">
        <f t="shared" si="3702"/>
        <v/>
      </c>
      <c r="AY2702" s="9"/>
      <c r="AZ2702" s="62"/>
      <c r="BA2702" s="9"/>
      <c r="BB2702" s="9" t="str">
        <f t="shared" si="3692"/>
        <v/>
      </c>
      <c r="BC2702" s="10" t="str">
        <f t="shared" si="3693"/>
        <v/>
      </c>
      <c r="BD2702" s="7"/>
      <c r="BF2702" s="15"/>
      <c r="BG2702" s="9"/>
      <c r="BH2702" s="9" t="str">
        <f t="shared" si="3703"/>
        <v/>
      </c>
      <c r="BI2702" s="73"/>
      <c r="BJ2702" s="9" t="str">
        <f t="shared" si="3704"/>
        <v/>
      </c>
      <c r="BK2702" s="9"/>
      <c r="BL2702" s="9" t="str">
        <f t="shared" si="3705"/>
        <v/>
      </c>
      <c r="BM2702" s="9"/>
      <c r="BN2702" s="9"/>
      <c r="BO2702" s="9" t="str">
        <f t="shared" si="3694"/>
        <v/>
      </c>
      <c r="BP2702" s="10" t="str">
        <f t="shared" si="3695"/>
        <v/>
      </c>
      <c r="BQ2702" s="7"/>
      <c r="BS2702" s="1"/>
      <c r="BT2702" s="15"/>
      <c r="BU2702" s="9"/>
      <c r="BV2702" s="9" t="str">
        <f t="shared" si="3706"/>
        <v/>
      </c>
      <c r="BW2702" s="9"/>
      <c r="BX2702" s="9" t="str">
        <f t="shared" si="3707"/>
        <v/>
      </c>
      <c r="BY2702" s="9"/>
      <c r="BZ2702" s="9" t="str">
        <f t="shared" si="3708"/>
        <v/>
      </c>
      <c r="CA2702" s="9"/>
      <c r="CB2702" s="9"/>
      <c r="CC2702" s="9"/>
      <c r="CD2702" s="9" t="str">
        <f t="shared" si="3696"/>
        <v/>
      </c>
      <c r="CE2702" s="10" t="str">
        <f t="shared" si="3697"/>
        <v/>
      </c>
      <c r="CF2702" s="7"/>
      <c r="CH2702" s="15"/>
      <c r="CI2702" s="9"/>
      <c r="CJ2702" s="9" t="str">
        <f t="shared" si="3719"/>
        <v/>
      </c>
      <c r="CK2702" s="9"/>
      <c r="CL2702" s="9" t="str">
        <f t="shared" si="3720"/>
        <v/>
      </c>
      <c r="CM2702" s="9"/>
      <c r="CN2702" s="9" t="str">
        <f t="shared" si="3721"/>
        <v/>
      </c>
      <c r="CO2702" s="9"/>
      <c r="CP2702" s="9"/>
      <c r="CQ2702" s="9"/>
      <c r="CR2702" s="9" t="str">
        <f t="shared" si="3717"/>
        <v/>
      </c>
      <c r="CS2702" s="10" t="str">
        <f t="shared" si="3718"/>
        <v/>
      </c>
      <c r="CT2702" s="7"/>
    </row>
    <row r="2703" spans="1:98" ht="15" customHeight="1">
      <c r="A2703" s="13"/>
      <c r="B2703" s="47"/>
      <c r="AR2703" s="15"/>
      <c r="AS2703" s="9"/>
      <c r="AT2703" s="9" t="str">
        <f t="shared" si="3700"/>
        <v/>
      </c>
      <c r="AU2703" s="9"/>
      <c r="AV2703" s="9" t="str">
        <f t="shared" si="3701"/>
        <v/>
      </c>
      <c r="AW2703" s="9"/>
      <c r="AX2703" s="9" t="str">
        <f t="shared" si="3702"/>
        <v/>
      </c>
      <c r="AY2703" s="9"/>
      <c r="AZ2703" s="62"/>
      <c r="BA2703" s="9"/>
      <c r="BB2703" s="9" t="str">
        <f t="shared" si="3692"/>
        <v/>
      </c>
      <c r="BC2703" s="10" t="str">
        <f t="shared" si="3693"/>
        <v/>
      </c>
      <c r="BD2703" s="7"/>
      <c r="BF2703" s="15"/>
      <c r="BG2703" s="9"/>
      <c r="BH2703" s="9" t="str">
        <f t="shared" si="3703"/>
        <v/>
      </c>
      <c r="BI2703" s="73"/>
      <c r="BJ2703" s="9" t="str">
        <f t="shared" si="3704"/>
        <v/>
      </c>
      <c r="BK2703" s="9"/>
      <c r="BL2703" s="9" t="str">
        <f t="shared" si="3705"/>
        <v/>
      </c>
      <c r="BM2703" s="9"/>
      <c r="BN2703" s="9"/>
      <c r="BO2703" s="9" t="str">
        <f t="shared" si="3694"/>
        <v/>
      </c>
      <c r="BP2703" s="10" t="str">
        <f t="shared" si="3695"/>
        <v/>
      </c>
      <c r="BQ2703" s="7"/>
      <c r="BS2703" s="1"/>
      <c r="BT2703" s="15"/>
      <c r="BU2703" s="9"/>
      <c r="BV2703" s="9" t="str">
        <f t="shared" si="3706"/>
        <v/>
      </c>
      <c r="BW2703" s="9"/>
      <c r="BX2703" s="9" t="str">
        <f t="shared" si="3707"/>
        <v/>
      </c>
      <c r="BY2703" s="9"/>
      <c r="BZ2703" s="9" t="str">
        <f t="shared" si="3708"/>
        <v/>
      </c>
      <c r="CA2703" s="9"/>
      <c r="CB2703" s="9"/>
      <c r="CC2703" s="9"/>
      <c r="CD2703" s="9" t="str">
        <f t="shared" si="3696"/>
        <v/>
      </c>
      <c r="CE2703" s="10" t="str">
        <f t="shared" si="3697"/>
        <v/>
      </c>
      <c r="CF2703" s="7"/>
      <c r="CH2703" s="15"/>
      <c r="CI2703" s="9"/>
      <c r="CJ2703" s="9" t="str">
        <f t="shared" si="3719"/>
        <v/>
      </c>
      <c r="CK2703" s="9"/>
      <c r="CL2703" s="9" t="str">
        <f t="shared" si="3720"/>
        <v/>
      </c>
      <c r="CM2703" s="9"/>
      <c r="CN2703" s="9" t="str">
        <f t="shared" si="3721"/>
        <v/>
      </c>
      <c r="CO2703" s="9"/>
      <c r="CP2703" s="9"/>
      <c r="CQ2703" s="9"/>
      <c r="CR2703" s="9" t="str">
        <f t="shared" si="3717"/>
        <v/>
      </c>
      <c r="CS2703" s="10" t="str">
        <f t="shared" si="3718"/>
        <v/>
      </c>
      <c r="CT2703" s="7"/>
    </row>
    <row r="2704" spans="1:98" ht="15" customHeight="1">
      <c r="A2704" s="250"/>
      <c r="B2704" s="47"/>
      <c r="AR2704" s="15"/>
      <c r="AS2704" s="9"/>
      <c r="AT2704" s="9"/>
      <c r="AU2704" s="9"/>
      <c r="AV2704" s="9" t="str">
        <f t="shared" si="3701"/>
        <v/>
      </c>
      <c r="AW2704" s="9"/>
      <c r="AX2704" s="9" t="str">
        <f t="shared" si="3702"/>
        <v/>
      </c>
      <c r="AY2704" s="9"/>
      <c r="AZ2704" s="62"/>
      <c r="BA2704" s="9"/>
      <c r="BB2704" s="9" t="str">
        <f t="shared" si="3692"/>
        <v/>
      </c>
      <c r="BC2704" s="10" t="str">
        <f t="shared" si="3693"/>
        <v/>
      </c>
      <c r="BD2704" s="7"/>
      <c r="BF2704" s="15"/>
      <c r="BG2704" s="9"/>
      <c r="BH2704" s="9"/>
      <c r="BI2704" s="73"/>
      <c r="BJ2704" s="9" t="str">
        <f t="shared" si="3704"/>
        <v/>
      </c>
      <c r="BK2704" s="9"/>
      <c r="BL2704" s="9" t="str">
        <f t="shared" si="3705"/>
        <v/>
      </c>
      <c r="BM2704" s="9"/>
      <c r="BN2704" s="9"/>
      <c r="BO2704" s="9" t="str">
        <f t="shared" si="3694"/>
        <v/>
      </c>
      <c r="BP2704" s="10" t="str">
        <f t="shared" si="3695"/>
        <v/>
      </c>
      <c r="BQ2704" s="7"/>
      <c r="BS2704" s="1"/>
      <c r="BT2704" s="15"/>
      <c r="BU2704" s="9"/>
      <c r="BV2704" s="9"/>
      <c r="BW2704" s="9"/>
      <c r="BX2704" s="9" t="str">
        <f t="shared" si="3707"/>
        <v/>
      </c>
      <c r="BY2704" s="9"/>
      <c r="BZ2704" s="9" t="str">
        <f t="shared" si="3708"/>
        <v/>
      </c>
      <c r="CA2704" s="9"/>
      <c r="CB2704" s="9"/>
      <c r="CC2704" s="9"/>
      <c r="CD2704" s="9" t="str">
        <f t="shared" si="3696"/>
        <v/>
      </c>
      <c r="CE2704" s="10" t="str">
        <f t="shared" si="3697"/>
        <v/>
      </c>
      <c r="CF2704" s="7"/>
      <c r="CH2704" s="15"/>
      <c r="CI2704" s="9"/>
      <c r="CJ2704" s="9"/>
      <c r="CK2704" s="9"/>
      <c r="CL2704" s="9" t="str">
        <f t="shared" si="3720"/>
        <v/>
      </c>
      <c r="CM2704" s="9"/>
      <c r="CN2704" s="9" t="str">
        <f t="shared" si="3721"/>
        <v/>
      </c>
      <c r="CO2704" s="9"/>
      <c r="CP2704" s="9"/>
      <c r="CQ2704" s="9"/>
      <c r="CR2704" s="9" t="str">
        <f t="shared" si="3717"/>
        <v/>
      </c>
      <c r="CS2704" s="10" t="str">
        <f t="shared" si="3718"/>
        <v/>
      </c>
      <c r="CT2704" s="7"/>
    </row>
    <row r="2705" spans="1:98" ht="15" customHeight="1">
      <c r="A2705" s="250"/>
      <c r="B2705" s="47"/>
      <c r="AR2705" s="15"/>
      <c r="AS2705" s="9" t="s">
        <v>66</v>
      </c>
      <c r="AT2705" s="9">
        <f>SUM(AT2628:AT2704)*100</f>
        <v>146000</v>
      </c>
      <c r="AU2705" s="9"/>
      <c r="AV2705" s="9">
        <f>SUM(AV2628:AV2651)</f>
        <v>85</v>
      </c>
      <c r="AW2705" s="3" t="s">
        <v>67</v>
      </c>
      <c r="AX2705" s="9">
        <f>SUM(AX2628:AX2704)</f>
        <v>85</v>
      </c>
      <c r="AY2705" s="9"/>
      <c r="AZ2705" s="62"/>
      <c r="BA2705" s="9"/>
      <c r="BB2705" s="9"/>
      <c r="BC2705" s="9"/>
      <c r="BD2705" s="7"/>
      <c r="BF2705" s="15"/>
      <c r="BG2705" s="9" t="s">
        <v>66</v>
      </c>
      <c r="BH2705" s="9">
        <f>SUM(BH2628:BH2704)*100</f>
        <v>146000</v>
      </c>
      <c r="BI2705" s="73"/>
      <c r="BJ2705" s="9">
        <f>SUM(BJ2628:BJ2651)</f>
        <v>85</v>
      </c>
      <c r="BK2705" s="3" t="s">
        <v>67</v>
      </c>
      <c r="BL2705" s="9">
        <f>SUM(BL2628:BL2704)</f>
        <v>85</v>
      </c>
      <c r="BM2705" s="9"/>
      <c r="BN2705" s="9"/>
      <c r="BO2705" s="9"/>
      <c r="BP2705" s="9"/>
      <c r="BQ2705" s="7"/>
      <c r="BS2705" s="1"/>
      <c r="BT2705" s="15"/>
      <c r="BU2705" s="9" t="s">
        <v>66</v>
      </c>
      <c r="BV2705" s="9">
        <f>SUM(BV2628:BV2704)*100</f>
        <v>146000</v>
      </c>
      <c r="BW2705" s="9"/>
      <c r="BX2705" s="9">
        <f>SUM(BX2628:BX2651)</f>
        <v>85</v>
      </c>
      <c r="BY2705" s="3" t="s">
        <v>67</v>
      </c>
      <c r="BZ2705" s="9">
        <f>SUM(BZ2628:BZ2704)</f>
        <v>85</v>
      </c>
      <c r="CA2705" s="9"/>
      <c r="CB2705" s="9"/>
      <c r="CC2705" s="9"/>
      <c r="CD2705" s="9"/>
      <c r="CE2705" s="9"/>
      <c r="CF2705" s="7"/>
      <c r="CH2705" s="15"/>
      <c r="CI2705" s="9" t="s">
        <v>66</v>
      </c>
      <c r="CJ2705" s="9">
        <f>SUM(CJ2628:CJ2704)*100</f>
        <v>146000</v>
      </c>
      <c r="CK2705" s="9"/>
      <c r="CL2705" s="9">
        <f>SUM(CL2628:CL2651)</f>
        <v>85</v>
      </c>
      <c r="CM2705" s="3" t="s">
        <v>67</v>
      </c>
      <c r="CN2705" s="9">
        <f>SUM(CN2628:CN2704)</f>
        <v>85</v>
      </c>
      <c r="CO2705" s="9"/>
      <c r="CP2705" s="9"/>
      <c r="CQ2705" s="9"/>
      <c r="CR2705" s="9"/>
      <c r="CS2705" s="9"/>
      <c r="CT2705" s="7"/>
    </row>
    <row r="2706" spans="1:98" ht="15" customHeight="1">
      <c r="A2706" s="46"/>
      <c r="B2706" s="47"/>
      <c r="AR2706" s="15"/>
      <c r="AS2706" s="9" t="s">
        <v>69</v>
      </c>
      <c r="AT2706" s="9" t="e">
        <f>AT2705/#REF!</f>
        <v>#REF!</v>
      </c>
      <c r="AU2706" s="9"/>
      <c r="AV2706" s="9"/>
      <c r="AW2706" s="3"/>
      <c r="AX2706" s="9"/>
      <c r="AY2706" s="9"/>
      <c r="AZ2706" s="62"/>
      <c r="BA2706" s="9"/>
      <c r="BB2706" s="9"/>
      <c r="BC2706" s="9"/>
      <c r="BD2706" s="7"/>
      <c r="BF2706" s="15"/>
      <c r="BG2706" s="9" t="s">
        <v>69</v>
      </c>
      <c r="BH2706" s="9" t="e">
        <f>BH2705/#REF!</f>
        <v>#REF!</v>
      </c>
      <c r="BI2706" s="73"/>
      <c r="BJ2706" s="9"/>
      <c r="BK2706" s="3"/>
      <c r="BL2706" s="9"/>
      <c r="BM2706" s="9"/>
      <c r="BN2706" s="9"/>
      <c r="BO2706" s="9"/>
      <c r="BP2706" s="9"/>
      <c r="BQ2706" s="7"/>
      <c r="BS2706" s="1"/>
      <c r="BT2706" s="15"/>
      <c r="BU2706" s="9" t="s">
        <v>69</v>
      </c>
      <c r="BV2706" s="9" t="e">
        <f>BV2705/#REF!</f>
        <v>#REF!</v>
      </c>
      <c r="BW2706" s="9"/>
      <c r="BX2706" s="9"/>
      <c r="BY2706" s="3"/>
      <c r="BZ2706" s="9"/>
      <c r="CA2706" s="9"/>
      <c r="CB2706" s="9"/>
      <c r="CC2706" s="9"/>
      <c r="CD2706" s="9"/>
      <c r="CE2706" s="9"/>
      <c r="CF2706" s="7"/>
      <c r="CH2706" s="15"/>
      <c r="CI2706" s="9" t="s">
        <v>69</v>
      </c>
      <c r="CJ2706" s="9" t="e">
        <f>CJ2705/#REF!</f>
        <v>#REF!</v>
      </c>
      <c r="CK2706" s="9"/>
      <c r="CL2706" s="9"/>
      <c r="CM2706" s="3"/>
      <c r="CN2706" s="9"/>
      <c r="CO2706" s="9"/>
      <c r="CP2706" s="9"/>
      <c r="CQ2706" s="9"/>
      <c r="CR2706" s="9"/>
      <c r="CS2706" s="9"/>
      <c r="CT2706" s="7"/>
    </row>
    <row r="2707" spans="1:98" ht="15" customHeight="1">
      <c r="A2707" s="46"/>
      <c r="B2707" s="47"/>
      <c r="AR2707" s="15"/>
      <c r="AS2707" s="9" t="s">
        <v>72</v>
      </c>
      <c r="AT2707" s="9">
        <f>AT2705*0.7</f>
        <v>102200</v>
      </c>
      <c r="AU2707" s="9"/>
      <c r="AV2707" s="9"/>
      <c r="AW2707" s="3"/>
      <c r="AX2707" s="9"/>
      <c r="AY2707" s="9"/>
      <c r="AZ2707" s="62"/>
      <c r="BA2707" s="9"/>
      <c r="BB2707" s="9"/>
      <c r="BC2707" s="9"/>
      <c r="BD2707" s="7"/>
      <c r="BF2707" s="15"/>
      <c r="BG2707" s="9" t="s">
        <v>72</v>
      </c>
      <c r="BH2707" s="9">
        <f>BH2705*0.7</f>
        <v>102200</v>
      </c>
      <c r="BI2707" s="73"/>
      <c r="BJ2707" s="9"/>
      <c r="BK2707" s="3"/>
      <c r="BL2707" s="9"/>
      <c r="BM2707" s="9"/>
      <c r="BN2707" s="9"/>
      <c r="BO2707" s="9"/>
      <c r="BP2707" s="9"/>
      <c r="BQ2707" s="7"/>
      <c r="BS2707" s="1"/>
      <c r="BT2707" s="15"/>
      <c r="BU2707" s="9" t="s">
        <v>72</v>
      </c>
      <c r="BV2707" s="9">
        <f>BV2705*0.7</f>
        <v>102200</v>
      </c>
      <c r="BW2707" s="9"/>
      <c r="BX2707" s="9"/>
      <c r="BY2707" s="3"/>
      <c r="BZ2707" s="9"/>
      <c r="CA2707" s="9"/>
      <c r="CB2707" s="9"/>
      <c r="CC2707" s="9"/>
      <c r="CD2707" s="9"/>
      <c r="CE2707" s="9"/>
      <c r="CF2707" s="7"/>
      <c r="CH2707" s="15"/>
      <c r="CI2707" s="9" t="s">
        <v>72</v>
      </c>
      <c r="CJ2707" s="9">
        <f>CJ2705*0.7</f>
        <v>102200</v>
      </c>
      <c r="CK2707" s="9"/>
      <c r="CL2707" s="9"/>
      <c r="CM2707" s="3"/>
      <c r="CN2707" s="9"/>
      <c r="CO2707" s="9"/>
      <c r="CP2707" s="9"/>
      <c r="CQ2707" s="9"/>
      <c r="CR2707" s="9"/>
      <c r="CS2707" s="9"/>
      <c r="CT2707" s="7"/>
    </row>
    <row r="2708" spans="1:98" ht="15" customHeight="1">
      <c r="A2708" s="13"/>
      <c r="B2708" s="47"/>
      <c r="AR2708" s="15"/>
      <c r="AS2708" s="9" t="s">
        <v>74</v>
      </c>
      <c r="AT2708" s="9">
        <f>AT2799</f>
        <v>0</v>
      </c>
      <c r="AU2708" s="9"/>
      <c r="AV2708" s="9"/>
      <c r="AW2708" s="3" t="s">
        <v>71</v>
      </c>
      <c r="AX2708" s="9">
        <f>SUM(BB2628:BB2704)</f>
        <v>39100</v>
      </c>
      <c r="AY2708" s="10">
        <f>AX2708/AT2705</f>
        <v>0.26780821917808217</v>
      </c>
      <c r="AZ2708" s="115"/>
      <c r="BA2708" s="10"/>
      <c r="BB2708" s="10"/>
      <c r="BC2708" s="10"/>
      <c r="BD2708" s="7"/>
      <c r="BF2708" s="15"/>
      <c r="BG2708" s="9" t="s">
        <v>74</v>
      </c>
      <c r="BH2708" s="9">
        <f>BH2799</f>
        <v>0</v>
      </c>
      <c r="BI2708" s="73"/>
      <c r="BJ2708" s="9"/>
      <c r="BK2708" s="3" t="s">
        <v>71</v>
      </c>
      <c r="BL2708" s="9">
        <f>SUM(BO2628:BO2704)</f>
        <v>39100</v>
      </c>
      <c r="BM2708" s="10">
        <f>BL2708/BH2705</f>
        <v>0.26780821917808217</v>
      </c>
      <c r="BN2708" s="10"/>
      <c r="BO2708" s="10"/>
      <c r="BP2708" s="10"/>
      <c r="BQ2708" s="7"/>
      <c r="BS2708" s="1"/>
      <c r="BT2708" s="15"/>
      <c r="BU2708" s="9" t="s">
        <v>74</v>
      </c>
      <c r="BV2708" s="9">
        <f>BV2799</f>
        <v>0</v>
      </c>
      <c r="BW2708" s="9"/>
      <c r="BX2708" s="9"/>
      <c r="BY2708" s="3" t="s">
        <v>71</v>
      </c>
      <c r="BZ2708" s="9">
        <f>SUM(CD2628:CD2704)</f>
        <v>39100</v>
      </c>
      <c r="CA2708" s="10">
        <f>BZ2708/BV2705</f>
        <v>0.26780821917808217</v>
      </c>
      <c r="CB2708" s="10"/>
      <c r="CC2708" s="10"/>
      <c r="CD2708" s="10"/>
      <c r="CE2708" s="10"/>
      <c r="CF2708" s="7"/>
      <c r="CH2708" s="15"/>
      <c r="CI2708" s="9" t="s">
        <v>74</v>
      </c>
      <c r="CJ2708" s="9">
        <f>CJ2799</f>
        <v>0</v>
      </c>
      <c r="CK2708" s="9"/>
      <c r="CL2708" s="9"/>
      <c r="CM2708" s="3" t="s">
        <v>71</v>
      </c>
      <c r="CN2708" s="9">
        <f>SUM(CR2628:CR2704)</f>
        <v>39100</v>
      </c>
      <c r="CO2708" s="10">
        <f>CN2708/CJ2705</f>
        <v>0.26780821917808217</v>
      </c>
      <c r="CP2708" s="10"/>
      <c r="CQ2708" s="10"/>
      <c r="CR2708" s="10"/>
      <c r="CS2708" s="10"/>
      <c r="CT2708" s="7"/>
    </row>
    <row r="2709" spans="1:98" ht="15" customHeight="1">
      <c r="A2709" s="13"/>
      <c r="B2709" s="47"/>
      <c r="AR2709" s="15"/>
      <c r="AS2709" s="9"/>
      <c r="AT2709" s="9"/>
      <c r="AU2709" s="9"/>
      <c r="AV2709" s="9"/>
      <c r="AW2709" s="3" t="s">
        <v>73</v>
      </c>
      <c r="AX2709" s="9">
        <f>AT2707-AX2708</f>
        <v>63100</v>
      </c>
      <c r="AY2709" s="10">
        <f>AX2709/AT2705</f>
        <v>0.43219178082191778</v>
      </c>
      <c r="AZ2709" s="115"/>
      <c r="BA2709" s="10"/>
      <c r="BB2709" s="10"/>
      <c r="BC2709" s="10"/>
      <c r="BD2709" s="7"/>
      <c r="BF2709" s="15"/>
      <c r="BG2709" s="9"/>
      <c r="BH2709" s="9"/>
      <c r="BI2709" s="73"/>
      <c r="BJ2709" s="9"/>
      <c r="BK2709" s="3" t="s">
        <v>73</v>
      </c>
      <c r="BL2709" s="9">
        <f>BH2707-BL2708</f>
        <v>63100</v>
      </c>
      <c r="BM2709" s="10">
        <f>BL2709/BH2705</f>
        <v>0.43219178082191778</v>
      </c>
      <c r="BN2709" s="10"/>
      <c r="BO2709" s="10"/>
      <c r="BP2709" s="10"/>
      <c r="BQ2709" s="7"/>
      <c r="BS2709" s="1"/>
      <c r="BT2709" s="15"/>
      <c r="BU2709" s="9"/>
      <c r="BV2709" s="9"/>
      <c r="BW2709" s="9"/>
      <c r="BX2709" s="9"/>
      <c r="BY2709" s="3" t="s">
        <v>73</v>
      </c>
      <c r="BZ2709" s="9">
        <f>BV2707-BZ2708</f>
        <v>63100</v>
      </c>
      <c r="CA2709" s="10">
        <f>BZ2709/BV2705</f>
        <v>0.43219178082191778</v>
      </c>
      <c r="CB2709" s="10"/>
      <c r="CC2709" s="10"/>
      <c r="CD2709" s="10"/>
      <c r="CE2709" s="10"/>
      <c r="CF2709" s="7"/>
      <c r="CH2709" s="15"/>
      <c r="CI2709" s="9"/>
      <c r="CJ2709" s="9"/>
      <c r="CK2709" s="9"/>
      <c r="CL2709" s="9"/>
      <c r="CM2709" s="3" t="s">
        <v>73</v>
      </c>
      <c r="CN2709" s="9">
        <f>CJ2707-CN2708</f>
        <v>63100</v>
      </c>
      <c r="CO2709" s="10">
        <f>CN2709/CJ2705</f>
        <v>0.43219178082191778</v>
      </c>
      <c r="CP2709" s="10"/>
      <c r="CQ2709" s="10"/>
      <c r="CR2709" s="10"/>
      <c r="CS2709" s="10"/>
      <c r="CT2709" s="7"/>
    </row>
    <row r="2710" spans="1:98" ht="15" customHeight="1">
      <c r="A2710" s="46"/>
      <c r="B2710" s="47"/>
      <c r="AR2710" s="15"/>
      <c r="AS2710" s="9"/>
      <c r="AT2710" s="9"/>
      <c r="AU2710" s="9"/>
      <c r="AV2710" s="9"/>
      <c r="AW2710" s="3"/>
      <c r="AX2710" s="9"/>
      <c r="AY2710" s="9"/>
      <c r="AZ2710" s="62"/>
      <c r="BA2710" s="9"/>
      <c r="BB2710" s="9"/>
      <c r="BC2710" s="9"/>
      <c r="BD2710" s="7"/>
      <c r="BF2710" s="15"/>
      <c r="BG2710" s="9"/>
      <c r="BH2710" s="9"/>
      <c r="BI2710" s="73"/>
      <c r="BJ2710" s="9"/>
      <c r="BK2710" s="3"/>
      <c r="BL2710" s="9"/>
      <c r="BM2710" s="9"/>
      <c r="BN2710" s="9"/>
      <c r="BO2710" s="9"/>
      <c r="BP2710" s="9"/>
      <c r="BQ2710" s="7"/>
      <c r="BS2710" s="1"/>
      <c r="BT2710" s="15"/>
      <c r="BU2710" s="9"/>
      <c r="BV2710" s="9"/>
      <c r="BW2710" s="9"/>
      <c r="BX2710" s="9"/>
      <c r="BY2710" s="3"/>
      <c r="BZ2710" s="9"/>
      <c r="CA2710" s="9"/>
      <c r="CB2710" s="9"/>
      <c r="CC2710" s="9"/>
      <c r="CD2710" s="9"/>
      <c r="CE2710" s="9"/>
      <c r="CF2710" s="7"/>
      <c r="CH2710" s="15"/>
      <c r="CI2710" s="9"/>
      <c r="CJ2710" s="9"/>
      <c r="CK2710" s="9"/>
      <c r="CL2710" s="9"/>
      <c r="CM2710" s="3"/>
      <c r="CN2710" s="9"/>
      <c r="CO2710" s="9"/>
      <c r="CP2710" s="9"/>
      <c r="CQ2710" s="9"/>
      <c r="CR2710" s="9"/>
      <c r="CS2710" s="9"/>
      <c r="CT2710" s="7"/>
    </row>
    <row r="2711" spans="1:98" ht="15" customHeight="1">
      <c r="A2711" s="46"/>
      <c r="B2711" s="47"/>
      <c r="AR2711" s="15"/>
      <c r="AS2711" s="9"/>
      <c r="AT2711" s="9"/>
      <c r="AU2711" s="9"/>
      <c r="AV2711" s="9"/>
      <c r="AW2711" s="3"/>
      <c r="AX2711" s="9"/>
      <c r="AY2711" s="9"/>
      <c r="AZ2711" s="62"/>
      <c r="BA2711" s="9"/>
      <c r="BB2711" s="9"/>
      <c r="BC2711" s="9"/>
      <c r="BD2711" s="7"/>
      <c r="BF2711" s="15"/>
      <c r="BG2711" s="9"/>
      <c r="BH2711" s="9"/>
      <c r="BI2711" s="73"/>
      <c r="BJ2711" s="9"/>
      <c r="BK2711" s="3"/>
      <c r="BL2711" s="9"/>
      <c r="BM2711" s="9"/>
      <c r="BN2711" s="9"/>
      <c r="BO2711" s="9"/>
      <c r="BP2711" s="9"/>
      <c r="BQ2711" s="7"/>
      <c r="BS2711" s="1"/>
      <c r="BT2711" s="15"/>
      <c r="BU2711" s="9"/>
      <c r="BV2711" s="9"/>
      <c r="BW2711" s="9"/>
      <c r="BX2711" s="9"/>
      <c r="BY2711" s="3"/>
      <c r="BZ2711" s="9"/>
      <c r="CA2711" s="9"/>
      <c r="CB2711" s="9"/>
      <c r="CC2711" s="9"/>
      <c r="CD2711" s="9"/>
      <c r="CE2711" s="9"/>
      <c r="CF2711" s="7"/>
      <c r="CH2711" s="15"/>
      <c r="CI2711" s="9"/>
      <c r="CJ2711" s="9"/>
      <c r="CK2711" s="9"/>
      <c r="CL2711" s="9"/>
      <c r="CM2711" s="3"/>
      <c r="CN2711" s="9"/>
      <c r="CO2711" s="9"/>
      <c r="CP2711" s="9"/>
      <c r="CQ2711" s="9"/>
      <c r="CR2711" s="9"/>
      <c r="CS2711" s="9"/>
      <c r="CT2711" s="7"/>
    </row>
    <row r="2712" spans="1:98" ht="15" customHeight="1">
      <c r="A2712" s="46"/>
      <c r="B2712" s="47"/>
      <c r="AR2712" s="15"/>
      <c r="AS2712" s="9"/>
      <c r="AT2712" s="9"/>
      <c r="AU2712" s="9"/>
      <c r="AV2712" s="9"/>
      <c r="AW2712" s="3"/>
      <c r="AX2712" s="9"/>
      <c r="AY2712" s="9"/>
      <c r="AZ2712" s="62"/>
      <c r="BA2712" s="9"/>
      <c r="BB2712" s="9"/>
      <c r="BC2712" s="9"/>
      <c r="BD2712" s="7"/>
      <c r="BF2712" s="15"/>
      <c r="BG2712" s="9"/>
      <c r="BH2712" s="9"/>
      <c r="BI2712" s="73"/>
      <c r="BJ2712" s="9"/>
      <c r="BK2712" s="3"/>
      <c r="BL2712" s="9"/>
      <c r="BM2712" s="9"/>
      <c r="BN2712" s="9"/>
      <c r="BO2712" s="9"/>
      <c r="BP2712" s="9"/>
      <c r="BQ2712" s="7"/>
      <c r="BS2712" s="1"/>
      <c r="BT2712" s="15"/>
      <c r="BU2712" s="9"/>
      <c r="BV2712" s="9"/>
      <c r="BW2712" s="9"/>
      <c r="BX2712" s="9"/>
      <c r="BY2712" s="3"/>
      <c r="BZ2712" s="9"/>
      <c r="CA2712" s="9"/>
      <c r="CB2712" s="9"/>
      <c r="CC2712" s="9"/>
      <c r="CD2712" s="9"/>
      <c r="CE2712" s="9"/>
      <c r="CF2712" s="7"/>
      <c r="CH2712" s="15"/>
      <c r="CI2712" s="9"/>
      <c r="CJ2712" s="9"/>
      <c r="CK2712" s="9"/>
      <c r="CL2712" s="9"/>
      <c r="CM2712" s="3"/>
      <c r="CN2712" s="9"/>
      <c r="CO2712" s="9"/>
      <c r="CP2712" s="9"/>
      <c r="CQ2712" s="9"/>
      <c r="CR2712" s="9"/>
      <c r="CS2712" s="9"/>
      <c r="CT2712" s="7"/>
    </row>
    <row r="2713" spans="1:98" ht="15" customHeight="1">
      <c r="A2713" s="46"/>
      <c r="B2713" s="47"/>
      <c r="AR2713" s="15"/>
      <c r="AS2713" s="9"/>
      <c r="AT2713" s="9"/>
      <c r="AU2713" s="9"/>
      <c r="AV2713" s="9"/>
      <c r="AW2713" s="3"/>
      <c r="AX2713" s="9"/>
      <c r="AY2713" s="9"/>
      <c r="AZ2713" s="62"/>
      <c r="BA2713" s="9"/>
      <c r="BB2713" s="9"/>
      <c r="BC2713" s="9"/>
      <c r="BD2713" s="7"/>
      <c r="BF2713" s="15"/>
      <c r="BG2713" s="9"/>
      <c r="BH2713" s="9"/>
      <c r="BI2713" s="73"/>
      <c r="BJ2713" s="9"/>
      <c r="BK2713" s="3"/>
      <c r="BL2713" s="9"/>
      <c r="BM2713" s="9"/>
      <c r="BN2713" s="9"/>
      <c r="BO2713" s="9"/>
      <c r="BP2713" s="9"/>
      <c r="BQ2713" s="7"/>
      <c r="BS2713" s="1"/>
      <c r="BT2713" s="15"/>
      <c r="BU2713" s="9"/>
      <c r="BV2713" s="9"/>
      <c r="BW2713" s="9"/>
      <c r="BX2713" s="9"/>
      <c r="BY2713" s="3"/>
      <c r="BZ2713" s="9"/>
      <c r="CA2713" s="9"/>
      <c r="CB2713" s="9"/>
      <c r="CC2713" s="9"/>
      <c r="CD2713" s="9"/>
      <c r="CE2713" s="9"/>
      <c r="CF2713" s="7"/>
      <c r="CH2713" s="15"/>
      <c r="CI2713" s="9"/>
      <c r="CJ2713" s="9"/>
      <c r="CK2713" s="9"/>
      <c r="CL2713" s="9"/>
      <c r="CM2713" s="3"/>
      <c r="CN2713" s="9"/>
      <c r="CO2713" s="9"/>
      <c r="CP2713" s="9"/>
      <c r="CQ2713" s="9"/>
      <c r="CR2713" s="9"/>
      <c r="CS2713" s="9"/>
      <c r="CT2713" s="7"/>
    </row>
  </sheetData>
  <mergeCells count="1641">
    <mergeCell ref="J69:K69"/>
    <mergeCell ref="X69:Y69"/>
    <mergeCell ref="AL69:AM69"/>
    <mergeCell ref="AZ69:BA69"/>
    <mergeCell ref="BN69:BO69"/>
    <mergeCell ref="G71:H71"/>
    <mergeCell ref="G72:H72"/>
    <mergeCell ref="G73:H73"/>
    <mergeCell ref="G74:H74"/>
    <mergeCell ref="A65:C65"/>
    <mergeCell ref="P65:Q65"/>
    <mergeCell ref="AD65:AE65"/>
    <mergeCell ref="AR65:AS65"/>
    <mergeCell ref="BF65:BG65"/>
    <mergeCell ref="A66:C66"/>
    <mergeCell ref="P66:Q66"/>
    <mergeCell ref="AD66:AE66"/>
    <mergeCell ref="AR66:AS66"/>
    <mergeCell ref="BF66:BG66"/>
    <mergeCell ref="A67:C67"/>
    <mergeCell ref="P67:Q67"/>
    <mergeCell ref="AD67:AE67"/>
    <mergeCell ref="AR67:AS67"/>
    <mergeCell ref="BF67:BG67"/>
    <mergeCell ref="A68:C68"/>
    <mergeCell ref="P68:Q68"/>
    <mergeCell ref="AD68:AE68"/>
    <mergeCell ref="AR68:AS68"/>
    <mergeCell ref="BF68:BG68"/>
    <mergeCell ref="J59:K59"/>
    <mergeCell ref="X59:Y59"/>
    <mergeCell ref="AL59:AM59"/>
    <mergeCell ref="AZ59:BA59"/>
    <mergeCell ref="BN59:BO59"/>
    <mergeCell ref="CC59:CD59"/>
    <mergeCell ref="CQ59:CR59"/>
    <mergeCell ref="DE59:DF59"/>
    <mergeCell ref="DS59:DT59"/>
    <mergeCell ref="EG59:EH59"/>
    <mergeCell ref="J60:K60"/>
    <mergeCell ref="X60:Y60"/>
    <mergeCell ref="AL60:AM60"/>
    <mergeCell ref="AZ60:BA60"/>
    <mergeCell ref="BN60:BO60"/>
    <mergeCell ref="J61:K61"/>
    <mergeCell ref="X61:Y61"/>
    <mergeCell ref="AL61:AM61"/>
    <mergeCell ref="AZ61:BA61"/>
    <mergeCell ref="BN61:BO61"/>
    <mergeCell ref="A1:D1"/>
    <mergeCell ref="P1:R1"/>
    <mergeCell ref="AD1:AF1"/>
    <mergeCell ref="AR1:AT1"/>
    <mergeCell ref="AU1:AW1"/>
    <mergeCell ref="BF1:BH1"/>
    <mergeCell ref="BU1:BW1"/>
    <mergeCell ref="BX1:BZ1"/>
    <mergeCell ref="CI1:CK1"/>
    <mergeCell ref="CL1:CN1"/>
    <mergeCell ref="CW1:CY1"/>
    <mergeCell ref="CZ1:DB1"/>
    <mergeCell ref="DK1:DM1"/>
    <mergeCell ref="DN1:DP1"/>
    <mergeCell ref="DY1:EA1"/>
    <mergeCell ref="EB1:ED1"/>
    <mergeCell ref="J58:K58"/>
    <mergeCell ref="X58:Y58"/>
    <mergeCell ref="AL58:AM58"/>
    <mergeCell ref="AZ58:BA58"/>
    <mergeCell ref="BN58:BO58"/>
    <mergeCell ref="J294:K294"/>
    <mergeCell ref="X294:Y294"/>
    <mergeCell ref="AL294:AM294"/>
    <mergeCell ref="AZ294:BA294"/>
    <mergeCell ref="BN294:BO294"/>
    <mergeCell ref="EV294:EW294"/>
    <mergeCell ref="G296:H296"/>
    <mergeCell ref="ES296:ET296"/>
    <mergeCell ref="G297:H297"/>
    <mergeCell ref="ES297:ET297"/>
    <mergeCell ref="G298:H298"/>
    <mergeCell ref="ES298:ET298"/>
    <mergeCell ref="G299:H299"/>
    <mergeCell ref="ES299:ET299"/>
    <mergeCell ref="A301:D301"/>
    <mergeCell ref="P301:R301"/>
    <mergeCell ref="AD301:AF301"/>
    <mergeCell ref="AR301:AT301"/>
    <mergeCell ref="AU301:AW301"/>
    <mergeCell ref="BF301:BH301"/>
    <mergeCell ref="BU301:BW301"/>
    <mergeCell ref="BX301:BZ301"/>
    <mergeCell ref="CI301:CK301"/>
    <mergeCell ref="CL301:CN301"/>
    <mergeCell ref="CW301:CY301"/>
    <mergeCell ref="CZ301:DB301"/>
    <mergeCell ref="DK301:DM301"/>
    <mergeCell ref="DN301:DP301"/>
    <mergeCell ref="EM301:EP301"/>
    <mergeCell ref="A291:C291"/>
    <mergeCell ref="P291:Q291"/>
    <mergeCell ref="AD291:AE291"/>
    <mergeCell ref="AR291:AS291"/>
    <mergeCell ref="BF291:BG291"/>
    <mergeCell ref="EM291:EO291"/>
    <mergeCell ref="A292:C292"/>
    <mergeCell ref="P292:Q292"/>
    <mergeCell ref="AD292:AE292"/>
    <mergeCell ref="AR292:AS292"/>
    <mergeCell ref="BF292:BG292"/>
    <mergeCell ref="EM292:EO292"/>
    <mergeCell ref="A293:C293"/>
    <mergeCell ref="P293:Q293"/>
    <mergeCell ref="AD293:AE293"/>
    <mergeCell ref="AR293:AS293"/>
    <mergeCell ref="BF293:BG293"/>
    <mergeCell ref="EM293:EO293"/>
    <mergeCell ref="DS284:DT284"/>
    <mergeCell ref="EG284:EH284"/>
    <mergeCell ref="EV284:EW284"/>
    <mergeCell ref="J285:K285"/>
    <mergeCell ref="X285:Y285"/>
    <mergeCell ref="AL285:AM285"/>
    <mergeCell ref="AZ285:BA285"/>
    <mergeCell ref="BN285:BO285"/>
    <mergeCell ref="EV285:EW285"/>
    <mergeCell ref="J286:K286"/>
    <mergeCell ref="X286:Y286"/>
    <mergeCell ref="AL286:AM286"/>
    <mergeCell ref="AZ286:BA286"/>
    <mergeCell ref="BN286:BO286"/>
    <mergeCell ref="EV286:EW286"/>
    <mergeCell ref="A290:C290"/>
    <mergeCell ref="P290:Q290"/>
    <mergeCell ref="AD290:AE290"/>
    <mergeCell ref="AR290:AS290"/>
    <mergeCell ref="BF290:BG290"/>
    <mergeCell ref="EM290:EO290"/>
    <mergeCell ref="EV369:EW369"/>
    <mergeCell ref="A226:D226"/>
    <mergeCell ref="P226:R226"/>
    <mergeCell ref="AD226:AF226"/>
    <mergeCell ref="AR226:AT226"/>
    <mergeCell ref="AU226:AW226"/>
    <mergeCell ref="BF226:BH226"/>
    <mergeCell ref="BU226:BW226"/>
    <mergeCell ref="BX226:BZ226"/>
    <mergeCell ref="CI226:CK226"/>
    <mergeCell ref="CL226:CN226"/>
    <mergeCell ref="CW226:CY226"/>
    <mergeCell ref="CZ226:DB226"/>
    <mergeCell ref="DK226:DM226"/>
    <mergeCell ref="DN226:DP226"/>
    <mergeCell ref="DY226:EA226"/>
    <mergeCell ref="EB226:ED226"/>
    <mergeCell ref="EM226:EP226"/>
    <mergeCell ref="J283:K283"/>
    <mergeCell ref="X283:Y283"/>
    <mergeCell ref="AL283:AM283"/>
    <mergeCell ref="AZ283:BA283"/>
    <mergeCell ref="BN283:BO283"/>
    <mergeCell ref="EV283:EW283"/>
    <mergeCell ref="J284:K284"/>
    <mergeCell ref="X284:Y284"/>
    <mergeCell ref="AL284:AM284"/>
    <mergeCell ref="AZ284:BA284"/>
    <mergeCell ref="BN284:BO284"/>
    <mergeCell ref="CC284:CD284"/>
    <mergeCell ref="CQ284:CR284"/>
    <mergeCell ref="DE284:DF284"/>
    <mergeCell ref="EM526:EP526"/>
    <mergeCell ref="EV583:EW583"/>
    <mergeCell ref="EV584:EW584"/>
    <mergeCell ref="EV585:EW585"/>
    <mergeCell ref="EV586:EW586"/>
    <mergeCell ref="EM590:EO590"/>
    <mergeCell ref="EV669:EW669"/>
    <mergeCell ref="ES671:ET671"/>
    <mergeCell ref="ES672:ET672"/>
    <mergeCell ref="ES673:ET673"/>
    <mergeCell ref="ES674:ET674"/>
    <mergeCell ref="EM591:EO591"/>
    <mergeCell ref="EM592:EO592"/>
    <mergeCell ref="EM593:EO593"/>
    <mergeCell ref="EV594:EW594"/>
    <mergeCell ref="ES596:ET596"/>
    <mergeCell ref="ES597:ET597"/>
    <mergeCell ref="ES598:ET598"/>
    <mergeCell ref="ES599:ET599"/>
    <mergeCell ref="EM601:EP601"/>
    <mergeCell ref="EV658:EW658"/>
    <mergeCell ref="EV659:EW659"/>
    <mergeCell ref="EV660:EW660"/>
    <mergeCell ref="EV661:EW661"/>
    <mergeCell ref="EM665:EO665"/>
    <mergeCell ref="EM666:EO666"/>
    <mergeCell ref="EM667:EO667"/>
    <mergeCell ref="EM668:EO668"/>
    <mergeCell ref="CW676:CY676"/>
    <mergeCell ref="CZ676:DB676"/>
    <mergeCell ref="CW751:CY751"/>
    <mergeCell ref="CZ751:DB751"/>
    <mergeCell ref="EM376:EP376"/>
    <mergeCell ref="EV433:EW433"/>
    <mergeCell ref="EV434:EW434"/>
    <mergeCell ref="EV435:EW435"/>
    <mergeCell ref="EV436:EW436"/>
    <mergeCell ref="EM440:EO440"/>
    <mergeCell ref="EM441:EO441"/>
    <mergeCell ref="EM442:EO442"/>
    <mergeCell ref="EM443:EO443"/>
    <mergeCell ref="EV444:EW444"/>
    <mergeCell ref="ES446:ET446"/>
    <mergeCell ref="ES447:ET447"/>
    <mergeCell ref="ES448:ET448"/>
    <mergeCell ref="ES449:ET449"/>
    <mergeCell ref="EM451:EP451"/>
    <mergeCell ref="EV508:EW508"/>
    <mergeCell ref="EV509:EW509"/>
    <mergeCell ref="EV510:EW510"/>
    <mergeCell ref="EV511:EW511"/>
    <mergeCell ref="EM515:EO515"/>
    <mergeCell ref="EM516:EO516"/>
    <mergeCell ref="EM517:EO517"/>
    <mergeCell ref="EM518:EO518"/>
    <mergeCell ref="EV519:EW519"/>
    <mergeCell ref="ES521:ET521"/>
    <mergeCell ref="ES522:ET522"/>
    <mergeCell ref="ES523:ET523"/>
    <mergeCell ref="ES524:ET524"/>
    <mergeCell ref="DJ903:DK903"/>
    <mergeCell ref="DJ904:DK904"/>
    <mergeCell ref="DJ905:DK905"/>
    <mergeCell ref="DJ913:DK913"/>
    <mergeCell ref="DJ978:DK978"/>
    <mergeCell ref="DJ1277:DK1277"/>
    <mergeCell ref="DJ1285:DK1285"/>
    <mergeCell ref="DJ979:DK979"/>
    <mergeCell ref="DJ980:DK980"/>
    <mergeCell ref="DJ988:DK988"/>
    <mergeCell ref="DJ1050:DK1050"/>
    <mergeCell ref="DJ1051:DK1051"/>
    <mergeCell ref="DJ1052:DK1052"/>
    <mergeCell ref="DJ1060:DK1060"/>
    <mergeCell ref="DJ1125:DK1125"/>
    <mergeCell ref="DJ1126:DK1126"/>
    <mergeCell ref="DJ1127:DK1127"/>
    <mergeCell ref="DJ1135:DK1135"/>
    <mergeCell ref="DJ1200:DK1200"/>
    <mergeCell ref="DJ1201:DK1201"/>
    <mergeCell ref="DJ1202:DK1202"/>
    <mergeCell ref="DJ1210:DK1210"/>
    <mergeCell ref="DJ1275:DK1275"/>
    <mergeCell ref="DJ1276:DK1276"/>
    <mergeCell ref="G599:H599"/>
    <mergeCell ref="J594:K594"/>
    <mergeCell ref="X594:Y594"/>
    <mergeCell ref="AL594:AM594"/>
    <mergeCell ref="AZ594:BA594"/>
    <mergeCell ref="BN594:BO594"/>
    <mergeCell ref="G596:H596"/>
    <mergeCell ref="G597:H597"/>
    <mergeCell ref="G598:H598"/>
    <mergeCell ref="A592:C592"/>
    <mergeCell ref="P592:Q592"/>
    <mergeCell ref="AD592:AE592"/>
    <mergeCell ref="AR592:AS592"/>
    <mergeCell ref="BF592:BG592"/>
    <mergeCell ref="A593:C593"/>
    <mergeCell ref="P593:Q593"/>
    <mergeCell ref="AD593:AE593"/>
    <mergeCell ref="AR593:AS593"/>
    <mergeCell ref="BF593:BG593"/>
    <mergeCell ref="X583:Y583"/>
    <mergeCell ref="AL583:AM583"/>
    <mergeCell ref="AZ583:BA583"/>
    <mergeCell ref="BN583:BO583"/>
    <mergeCell ref="J584:K584"/>
    <mergeCell ref="X584:Y584"/>
    <mergeCell ref="AL584:AM584"/>
    <mergeCell ref="AZ584:BA584"/>
    <mergeCell ref="BN584:BO584"/>
    <mergeCell ref="CC584:CD584"/>
    <mergeCell ref="CQ584:CR584"/>
    <mergeCell ref="A590:C590"/>
    <mergeCell ref="P590:Q590"/>
    <mergeCell ref="AD590:AE590"/>
    <mergeCell ref="AR590:AS590"/>
    <mergeCell ref="BF590:BG590"/>
    <mergeCell ref="A591:C591"/>
    <mergeCell ref="P591:Q591"/>
    <mergeCell ref="AD591:AE591"/>
    <mergeCell ref="AR591:AS591"/>
    <mergeCell ref="BF591:BG591"/>
    <mergeCell ref="J585:K585"/>
    <mergeCell ref="X585:Y585"/>
    <mergeCell ref="AL585:AM585"/>
    <mergeCell ref="AZ585:BA585"/>
    <mergeCell ref="G747:H747"/>
    <mergeCell ref="G748:H748"/>
    <mergeCell ref="G749:H749"/>
    <mergeCell ref="A743:C743"/>
    <mergeCell ref="P743:Q743"/>
    <mergeCell ref="AD743:AE743"/>
    <mergeCell ref="AR743:AS743"/>
    <mergeCell ref="BF743:BG743"/>
    <mergeCell ref="J744:K744"/>
    <mergeCell ref="X744:Y744"/>
    <mergeCell ref="AL744:AM744"/>
    <mergeCell ref="AZ744:BA744"/>
    <mergeCell ref="DE584:DF584"/>
    <mergeCell ref="A526:D526"/>
    <mergeCell ref="P526:R526"/>
    <mergeCell ref="AD526:AF526"/>
    <mergeCell ref="AR526:AT526"/>
    <mergeCell ref="AU526:AW526"/>
    <mergeCell ref="BF526:BH526"/>
    <mergeCell ref="BU526:BW526"/>
    <mergeCell ref="BX526:BZ526"/>
    <mergeCell ref="CI526:CK526"/>
    <mergeCell ref="CL526:CN526"/>
    <mergeCell ref="BN585:BO585"/>
    <mergeCell ref="J586:K586"/>
    <mergeCell ref="X586:Y586"/>
    <mergeCell ref="AL586:AM586"/>
    <mergeCell ref="AZ586:BA586"/>
    <mergeCell ref="BN586:BO586"/>
    <mergeCell ref="CW526:CY526"/>
    <mergeCell ref="CZ526:DB526"/>
    <mergeCell ref="J583:K583"/>
    <mergeCell ref="J733:K733"/>
    <mergeCell ref="X733:Y733"/>
    <mergeCell ref="AL733:AM733"/>
    <mergeCell ref="AZ733:BA733"/>
    <mergeCell ref="BN733:BO733"/>
    <mergeCell ref="J734:K734"/>
    <mergeCell ref="X734:Y734"/>
    <mergeCell ref="AL734:AM734"/>
    <mergeCell ref="AZ734:BA734"/>
    <mergeCell ref="BN734:BO734"/>
    <mergeCell ref="CC734:CD734"/>
    <mergeCell ref="CQ734:CR734"/>
    <mergeCell ref="DE734:DF734"/>
    <mergeCell ref="J735:K735"/>
    <mergeCell ref="X735:Y735"/>
    <mergeCell ref="AL735:AM735"/>
    <mergeCell ref="AZ735:BA735"/>
    <mergeCell ref="BN735:BO735"/>
    <mergeCell ref="A676:D676"/>
    <mergeCell ref="P676:R676"/>
    <mergeCell ref="AD676:AF676"/>
    <mergeCell ref="AR676:AT676"/>
    <mergeCell ref="AU676:AW676"/>
    <mergeCell ref="BF676:BH676"/>
    <mergeCell ref="BN744:BO744"/>
    <mergeCell ref="G746:H746"/>
    <mergeCell ref="A740:C740"/>
    <mergeCell ref="P740:Q740"/>
    <mergeCell ref="AD740:AE740"/>
    <mergeCell ref="AR740:AS740"/>
    <mergeCell ref="BF740:BG740"/>
    <mergeCell ref="BU676:BW676"/>
    <mergeCell ref="BX676:BZ676"/>
    <mergeCell ref="CI676:CK676"/>
    <mergeCell ref="CL676:CN676"/>
    <mergeCell ref="J736:K736"/>
    <mergeCell ref="X736:Y736"/>
    <mergeCell ref="AL736:AM736"/>
    <mergeCell ref="AZ736:BA736"/>
    <mergeCell ref="BN736:BO736"/>
    <mergeCell ref="A741:C741"/>
    <mergeCell ref="P741:Q741"/>
    <mergeCell ref="AD741:AE741"/>
    <mergeCell ref="AR741:AS741"/>
    <mergeCell ref="BF741:BG741"/>
    <mergeCell ref="A742:C742"/>
    <mergeCell ref="P742:Q742"/>
    <mergeCell ref="AD742:AE742"/>
    <mergeCell ref="AR742:AS742"/>
    <mergeCell ref="BF742:BG742"/>
    <mergeCell ref="DE809:DF809"/>
    <mergeCell ref="G822:H822"/>
    <mergeCell ref="G823:H823"/>
    <mergeCell ref="G824:H824"/>
    <mergeCell ref="A818:C818"/>
    <mergeCell ref="P818:Q818"/>
    <mergeCell ref="AD818:AE818"/>
    <mergeCell ref="AR818:AS818"/>
    <mergeCell ref="BF818:BG818"/>
    <mergeCell ref="J819:K819"/>
    <mergeCell ref="X819:Y819"/>
    <mergeCell ref="AL819:AM819"/>
    <mergeCell ref="AZ819:BA819"/>
    <mergeCell ref="BN819:BO819"/>
    <mergeCell ref="G821:H821"/>
    <mergeCell ref="A815:C815"/>
    <mergeCell ref="P815:Q815"/>
    <mergeCell ref="CQ809:CR809"/>
    <mergeCell ref="J810:K810"/>
    <mergeCell ref="X810:Y810"/>
    <mergeCell ref="AL810:AM810"/>
    <mergeCell ref="AZ810:BA810"/>
    <mergeCell ref="BN810:BO810"/>
    <mergeCell ref="J811:K811"/>
    <mergeCell ref="X811:Y811"/>
    <mergeCell ref="AL811:AM811"/>
    <mergeCell ref="AZ811:BA811"/>
    <mergeCell ref="BN811:BO811"/>
    <mergeCell ref="AD815:AE815"/>
    <mergeCell ref="AR815:AS815"/>
    <mergeCell ref="BF815:BG815"/>
    <mergeCell ref="A816:C816"/>
    <mergeCell ref="BU751:BW751"/>
    <mergeCell ref="BX751:BZ751"/>
    <mergeCell ref="CI751:CK751"/>
    <mergeCell ref="CL751:CN751"/>
    <mergeCell ref="J809:K809"/>
    <mergeCell ref="X809:Y809"/>
    <mergeCell ref="AL809:AM809"/>
    <mergeCell ref="AZ809:BA809"/>
    <mergeCell ref="BN809:BO809"/>
    <mergeCell ref="CC809:CD809"/>
    <mergeCell ref="A817:C817"/>
    <mergeCell ref="P817:Q817"/>
    <mergeCell ref="AD817:AE817"/>
    <mergeCell ref="AR817:AS817"/>
    <mergeCell ref="BF817:BG817"/>
    <mergeCell ref="P1043:Q1043"/>
    <mergeCell ref="AD1043:AE1043"/>
    <mergeCell ref="AR1043:AS1043"/>
    <mergeCell ref="BN1033:BO1033"/>
    <mergeCell ref="BN1034:BO1034"/>
    <mergeCell ref="BF893:BG893"/>
    <mergeCell ref="J894:K894"/>
    <mergeCell ref="X894:Y894"/>
    <mergeCell ref="AL894:AM894"/>
    <mergeCell ref="AZ894:BA894"/>
    <mergeCell ref="BN894:BO894"/>
    <mergeCell ref="G896:H896"/>
    <mergeCell ref="G897:H897"/>
    <mergeCell ref="G898:H898"/>
    <mergeCell ref="G899:H899"/>
    <mergeCell ref="AU901:AW901"/>
    <mergeCell ref="A1040:C1040"/>
    <mergeCell ref="A1116:C1116"/>
    <mergeCell ref="P1116:Q1116"/>
    <mergeCell ref="AD1116:AE1116"/>
    <mergeCell ref="AR1116:AS1116"/>
    <mergeCell ref="AL1111:AM1111"/>
    <mergeCell ref="AZ1111:BA1111"/>
    <mergeCell ref="P1118:Q1118"/>
    <mergeCell ref="AD1118:AE1118"/>
    <mergeCell ref="AR1118:AS1118"/>
    <mergeCell ref="P816:Q816"/>
    <mergeCell ref="AD816:AE816"/>
    <mergeCell ref="AR816:AS816"/>
    <mergeCell ref="BF816:BG816"/>
    <mergeCell ref="J1044:K1044"/>
    <mergeCell ref="X1044:Y1044"/>
    <mergeCell ref="AL1044:AM1044"/>
    <mergeCell ref="A751:D751"/>
    <mergeCell ref="P751:R751"/>
    <mergeCell ref="AD751:AF751"/>
    <mergeCell ref="AR751:AT751"/>
    <mergeCell ref="AU751:AW751"/>
    <mergeCell ref="BF751:BH751"/>
    <mergeCell ref="AZ1044:BA1044"/>
    <mergeCell ref="AZ1109:BA1109"/>
    <mergeCell ref="BF976:BH976"/>
    <mergeCell ref="A893:C893"/>
    <mergeCell ref="P893:Q893"/>
    <mergeCell ref="AD893:AE893"/>
    <mergeCell ref="AR893:AS893"/>
    <mergeCell ref="P1041:Q1041"/>
    <mergeCell ref="AD1041:AE1041"/>
    <mergeCell ref="AR1041:AS1041"/>
    <mergeCell ref="AZ1194:BA1194"/>
    <mergeCell ref="CK1051:CM1051"/>
    <mergeCell ref="J1108:K1108"/>
    <mergeCell ref="X1108:Y1108"/>
    <mergeCell ref="AL1108:AM1108"/>
    <mergeCell ref="AZ1108:BA1108"/>
    <mergeCell ref="J1109:K1109"/>
    <mergeCell ref="X1109:Y1109"/>
    <mergeCell ref="AL1109:AM1109"/>
    <mergeCell ref="A1051:D1051"/>
    <mergeCell ref="P1051:R1051"/>
    <mergeCell ref="AD1051:AF1051"/>
    <mergeCell ref="AR1051:AT1051"/>
    <mergeCell ref="AU1051:AW1051"/>
    <mergeCell ref="BF1051:BH1051"/>
    <mergeCell ref="BI1051:BK1051"/>
    <mergeCell ref="BT1051:BV1051"/>
    <mergeCell ref="BW1051:BY1051"/>
    <mergeCell ref="CH1051:CJ1051"/>
    <mergeCell ref="A1117:C1117"/>
    <mergeCell ref="P1117:Q1117"/>
    <mergeCell ref="AD1117:AE1117"/>
    <mergeCell ref="AR1117:AS1117"/>
    <mergeCell ref="A1118:C1118"/>
    <mergeCell ref="A1115:C1115"/>
    <mergeCell ref="P1115:Q1115"/>
    <mergeCell ref="AD1115:AE1115"/>
    <mergeCell ref="AR1115:AS1115"/>
    <mergeCell ref="J1110:K1110"/>
    <mergeCell ref="X1110:Y1110"/>
    <mergeCell ref="AL1110:AM1110"/>
    <mergeCell ref="AZ1110:BA1110"/>
    <mergeCell ref="BN1109:BO1109"/>
    <mergeCell ref="CC1109:CD1109"/>
    <mergeCell ref="J1119:K1119"/>
    <mergeCell ref="X1119:Y1119"/>
    <mergeCell ref="AL1119:AM1119"/>
    <mergeCell ref="AZ1119:BA1119"/>
    <mergeCell ref="G1121:H1121"/>
    <mergeCell ref="G1122:H1122"/>
    <mergeCell ref="G1123:H1123"/>
    <mergeCell ref="G1124:H1124"/>
    <mergeCell ref="CQ1184:CR1184"/>
    <mergeCell ref="J1185:K1185"/>
    <mergeCell ref="X1185:Y1185"/>
    <mergeCell ref="AL1185:AM1185"/>
    <mergeCell ref="AZ1185:BA1185"/>
    <mergeCell ref="J1186:K1186"/>
    <mergeCell ref="X1186:Y1186"/>
    <mergeCell ref="AL1186:AM1186"/>
    <mergeCell ref="AZ1186:BA1186"/>
    <mergeCell ref="CQ1109:CR1109"/>
    <mergeCell ref="J1111:K1111"/>
    <mergeCell ref="X1111:Y1111"/>
    <mergeCell ref="A1190:C1190"/>
    <mergeCell ref="P1190:Q1190"/>
    <mergeCell ref="AD1190:AE1190"/>
    <mergeCell ref="AR1190:AS1190"/>
    <mergeCell ref="G1199:H1199"/>
    <mergeCell ref="A1191:C1191"/>
    <mergeCell ref="P1191:Q1191"/>
    <mergeCell ref="AD1191:AE1191"/>
    <mergeCell ref="AR1191:AS1191"/>
    <mergeCell ref="A1192:C1192"/>
    <mergeCell ref="P1192:Q1192"/>
    <mergeCell ref="AD1192:AE1192"/>
    <mergeCell ref="AR1192:AS1192"/>
    <mergeCell ref="A1193:C1193"/>
    <mergeCell ref="P1193:Q1193"/>
    <mergeCell ref="AD1193:AE1193"/>
    <mergeCell ref="AR1193:AS1193"/>
    <mergeCell ref="J1194:K1194"/>
    <mergeCell ref="X1194:Y1194"/>
    <mergeCell ref="AL1194:AM1194"/>
    <mergeCell ref="G1196:H1196"/>
    <mergeCell ref="G1197:H1197"/>
    <mergeCell ref="G1198:H1198"/>
    <mergeCell ref="A1126:D1126"/>
    <mergeCell ref="P1126:R1126"/>
    <mergeCell ref="AD1126:AF1126"/>
    <mergeCell ref="AR1126:AT1126"/>
    <mergeCell ref="AU1126:AW1126"/>
    <mergeCell ref="BF1126:BH1126"/>
    <mergeCell ref="BI1126:BK1126"/>
    <mergeCell ref="BT1126:BV1126"/>
    <mergeCell ref="BW1126:BY1126"/>
    <mergeCell ref="CH1126:CJ1126"/>
    <mergeCell ref="CK1126:CM1126"/>
    <mergeCell ref="J1183:K1183"/>
    <mergeCell ref="X1183:Y1183"/>
    <mergeCell ref="AL1183:AM1183"/>
    <mergeCell ref="AZ1183:BA1183"/>
    <mergeCell ref="J1184:K1184"/>
    <mergeCell ref="X1184:Y1184"/>
    <mergeCell ref="AL1184:AM1184"/>
    <mergeCell ref="AZ1184:BA1184"/>
    <mergeCell ref="BN1184:BO1184"/>
    <mergeCell ref="CC1184:CD1184"/>
    <mergeCell ref="CC1259:CD1259"/>
    <mergeCell ref="A1201:D1201"/>
    <mergeCell ref="P1201:R1201"/>
    <mergeCell ref="AD1201:AF1201"/>
    <mergeCell ref="AR1201:AT1201"/>
    <mergeCell ref="AU1201:AW1201"/>
    <mergeCell ref="BF1201:BH1201"/>
    <mergeCell ref="BI1201:BK1201"/>
    <mergeCell ref="BT1201:BV1201"/>
    <mergeCell ref="BW1201:BY1201"/>
    <mergeCell ref="CH1201:CJ1201"/>
    <mergeCell ref="CK1201:CM1201"/>
    <mergeCell ref="BN1259:BO1259"/>
    <mergeCell ref="BT1276:BV1276"/>
    <mergeCell ref="BW1276:BY1276"/>
    <mergeCell ref="A1340:C1340"/>
    <mergeCell ref="P1340:Q1340"/>
    <mergeCell ref="AD1340:AE1340"/>
    <mergeCell ref="BN1334:BO1334"/>
    <mergeCell ref="CC1334:CD1334"/>
    <mergeCell ref="AL1333:AM1333"/>
    <mergeCell ref="J1258:K1258"/>
    <mergeCell ref="X1258:Y1258"/>
    <mergeCell ref="AL1258:AM1258"/>
    <mergeCell ref="AZ1258:BA1258"/>
    <mergeCell ref="J1259:K1259"/>
    <mergeCell ref="X1259:Y1259"/>
    <mergeCell ref="AL1259:AM1259"/>
    <mergeCell ref="AZ1259:BA1259"/>
    <mergeCell ref="J1260:K1260"/>
    <mergeCell ref="X1260:Y1260"/>
    <mergeCell ref="AL1260:AM1260"/>
    <mergeCell ref="CH2389:CJ2389"/>
    <mergeCell ref="CK2389:CM2389"/>
    <mergeCell ref="CH2460:CJ2460"/>
    <mergeCell ref="CK2460:CM2460"/>
    <mergeCell ref="CH2531:CJ2531"/>
    <mergeCell ref="CK2531:CM2531"/>
    <mergeCell ref="CH2626:CJ2626"/>
    <mergeCell ref="CK2626:CM2626"/>
    <mergeCell ref="CQ1259:CR1259"/>
    <mergeCell ref="CH1276:CJ1276"/>
    <mergeCell ref="CK1276:CM1276"/>
    <mergeCell ref="CQ1334:CR1334"/>
    <mergeCell ref="CH1351:CJ1351"/>
    <mergeCell ref="CK1351:CM1351"/>
    <mergeCell ref="CQ1409:CR1409"/>
    <mergeCell ref="CH1426:CJ1426"/>
    <mergeCell ref="CK1426:CM1426"/>
    <mergeCell ref="CQ1484:CR1484"/>
    <mergeCell ref="CH1501:CJ1501"/>
    <mergeCell ref="CK1501:CM1501"/>
    <mergeCell ref="CH1576:CJ1576"/>
    <mergeCell ref="CK1576:CM1576"/>
    <mergeCell ref="CH1651:CJ1651"/>
    <mergeCell ref="CK1651:CM1651"/>
    <mergeCell ref="CH1726:CJ1726"/>
    <mergeCell ref="CH2173:CJ2173"/>
    <mergeCell ref="CK2173:CM2173"/>
    <mergeCell ref="CH2245:CJ2245"/>
    <mergeCell ref="CK2245:CM2245"/>
    <mergeCell ref="CH2317:CJ2317"/>
    <mergeCell ref="CK2317:CM2317"/>
    <mergeCell ref="AZ1260:BA1260"/>
    <mergeCell ref="J1261:K1261"/>
    <mergeCell ref="X1261:Y1261"/>
    <mergeCell ref="AL1261:AM1261"/>
    <mergeCell ref="AZ1261:BA1261"/>
    <mergeCell ref="G1274:H1274"/>
    <mergeCell ref="P1266:Q1266"/>
    <mergeCell ref="AD1266:AE1266"/>
    <mergeCell ref="AR1266:AS1266"/>
    <mergeCell ref="P1267:Q1267"/>
    <mergeCell ref="AD1267:AE1267"/>
    <mergeCell ref="AR1267:AS1267"/>
    <mergeCell ref="AR1342:AS1342"/>
    <mergeCell ref="A1342:C1342"/>
    <mergeCell ref="AD1341:AE1341"/>
    <mergeCell ref="A1341:C1341"/>
    <mergeCell ref="CS1276:CU1276"/>
    <mergeCell ref="A1276:D1276"/>
    <mergeCell ref="P1276:R1276"/>
    <mergeCell ref="AD1276:AF1276"/>
    <mergeCell ref="AR1276:AT1276"/>
    <mergeCell ref="AU1276:AW1276"/>
    <mergeCell ref="BF1276:BH1276"/>
    <mergeCell ref="BI1276:BK1276"/>
    <mergeCell ref="A1268:C1268"/>
    <mergeCell ref="P1268:Q1268"/>
    <mergeCell ref="AD1268:AE1268"/>
    <mergeCell ref="AR1268:AS1268"/>
    <mergeCell ref="A1265:C1265"/>
    <mergeCell ref="P1265:Q1265"/>
    <mergeCell ref="AD1265:AE1265"/>
    <mergeCell ref="AR1265:AS1265"/>
    <mergeCell ref="J1269:K1269"/>
    <mergeCell ref="X1269:Y1269"/>
    <mergeCell ref="AL1269:AM1269"/>
    <mergeCell ref="AZ1269:BA1269"/>
    <mergeCell ref="G1271:H1271"/>
    <mergeCell ref="G1272:H1272"/>
    <mergeCell ref="G1273:H1273"/>
    <mergeCell ref="A1266:C1266"/>
    <mergeCell ref="A1267:C1267"/>
    <mergeCell ref="P1342:Q1342"/>
    <mergeCell ref="AD1342:AE1342"/>
    <mergeCell ref="P1341:Q1341"/>
    <mergeCell ref="AZ1344:BA1344"/>
    <mergeCell ref="BT1351:BV1351"/>
    <mergeCell ref="BW1351:BY1351"/>
    <mergeCell ref="AL1334:AM1334"/>
    <mergeCell ref="AZ1334:BA1334"/>
    <mergeCell ref="J1335:K1335"/>
    <mergeCell ref="AZ1333:BA1333"/>
    <mergeCell ref="AL1335:AM1335"/>
    <mergeCell ref="AZ1335:BA1335"/>
    <mergeCell ref="AL1336:AM1336"/>
    <mergeCell ref="AR1343:AS1343"/>
    <mergeCell ref="A1343:C1343"/>
    <mergeCell ref="P1343:Q1343"/>
    <mergeCell ref="AD1343:AE1343"/>
    <mergeCell ref="G1347:H1347"/>
    <mergeCell ref="G1348:H1348"/>
    <mergeCell ref="X1335:Y1335"/>
    <mergeCell ref="X1336:Y1336"/>
    <mergeCell ref="J1333:K1333"/>
    <mergeCell ref="J1334:K1334"/>
    <mergeCell ref="X1333:Y1333"/>
    <mergeCell ref="X1334:Y1334"/>
    <mergeCell ref="J1336:K1336"/>
    <mergeCell ref="AZ1336:BA1336"/>
    <mergeCell ref="AR1340:AS1340"/>
    <mergeCell ref="AR1341:AS1341"/>
    <mergeCell ref="J1344:K1344"/>
    <mergeCell ref="X1344:Y1344"/>
    <mergeCell ref="AL1344:AM1344"/>
    <mergeCell ref="G1346:H1346"/>
    <mergeCell ref="CS1351:CU1351"/>
    <mergeCell ref="A1351:D1351"/>
    <mergeCell ref="P1351:R1351"/>
    <mergeCell ref="AD1351:AF1351"/>
    <mergeCell ref="AR1351:AT1351"/>
    <mergeCell ref="AU1351:AW1351"/>
    <mergeCell ref="BF1351:BH1351"/>
    <mergeCell ref="BI1351:BK1351"/>
    <mergeCell ref="G1349:H1349"/>
    <mergeCell ref="AL1408:AM1408"/>
    <mergeCell ref="AL1409:AM1409"/>
    <mergeCell ref="AL1410:AM1410"/>
    <mergeCell ref="AL1411:AM1411"/>
    <mergeCell ref="AZ1409:BA1409"/>
    <mergeCell ref="BN1409:BO1409"/>
    <mergeCell ref="AZ1408:BA1408"/>
    <mergeCell ref="CC1409:CD1409"/>
    <mergeCell ref="AZ1410:BA1410"/>
    <mergeCell ref="AZ1411:BA1411"/>
    <mergeCell ref="X1408:Y1408"/>
    <mergeCell ref="X1409:Y1409"/>
    <mergeCell ref="AU1426:AW1426"/>
    <mergeCell ref="A1418:C1418"/>
    <mergeCell ref="P1418:Q1418"/>
    <mergeCell ref="AD1418:AE1418"/>
    <mergeCell ref="AR1418:AS1418"/>
    <mergeCell ref="G1422:H1422"/>
    <mergeCell ref="G1423:H1423"/>
    <mergeCell ref="G1424:H1424"/>
    <mergeCell ref="J1419:K1419"/>
    <mergeCell ref="AR1415:AS1415"/>
    <mergeCell ref="AD1416:AE1416"/>
    <mergeCell ref="AR1416:AS1416"/>
    <mergeCell ref="AD1417:AE1417"/>
    <mergeCell ref="AR1417:AS1417"/>
    <mergeCell ref="AD1415:AE1415"/>
    <mergeCell ref="J1408:K1408"/>
    <mergeCell ref="J1409:K1409"/>
    <mergeCell ref="AL1419:AM1419"/>
    <mergeCell ref="J1410:K1410"/>
    <mergeCell ref="X1410:Y1410"/>
    <mergeCell ref="AL1484:AM1484"/>
    <mergeCell ref="AL1485:AM1485"/>
    <mergeCell ref="AL1486:AM1486"/>
    <mergeCell ref="AL1569:AM1569"/>
    <mergeCell ref="P1490:Q1490"/>
    <mergeCell ref="AD1490:AE1490"/>
    <mergeCell ref="AR1490:AS1490"/>
    <mergeCell ref="X1494:Y1494"/>
    <mergeCell ref="A1641:C1641"/>
    <mergeCell ref="P1641:Q1641"/>
    <mergeCell ref="X1560:Y1560"/>
    <mergeCell ref="X1561:Y1561"/>
    <mergeCell ref="A1565:C1565"/>
    <mergeCell ref="P1565:Q1565"/>
    <mergeCell ref="AD1565:AE1565"/>
    <mergeCell ref="X1419:Y1419"/>
    <mergeCell ref="AL1634:AM1634"/>
    <mergeCell ref="J1411:K1411"/>
    <mergeCell ref="X1411:Y1411"/>
    <mergeCell ref="A1415:C1415"/>
    <mergeCell ref="P1415:Q1415"/>
    <mergeCell ref="A1416:C1416"/>
    <mergeCell ref="G1421:H1421"/>
    <mergeCell ref="A1491:C1491"/>
    <mergeCell ref="AD1491:AE1491"/>
    <mergeCell ref="A1492:C1492"/>
    <mergeCell ref="AD1492:AE1492"/>
    <mergeCell ref="J1483:K1483"/>
    <mergeCell ref="J1484:K1484"/>
    <mergeCell ref="J1485:K1485"/>
    <mergeCell ref="X1485:Y1485"/>
    <mergeCell ref="G1646:H1646"/>
    <mergeCell ref="J1634:K1634"/>
    <mergeCell ref="J1635:K1635"/>
    <mergeCell ref="X1635:Y1635"/>
    <mergeCell ref="AD1641:AE1641"/>
    <mergeCell ref="X1634:Y1634"/>
    <mergeCell ref="A1640:C1640"/>
    <mergeCell ref="P1640:Q1640"/>
    <mergeCell ref="AD1640:AE1640"/>
    <mergeCell ref="P1416:Q1416"/>
    <mergeCell ref="A1417:C1417"/>
    <mergeCell ref="P1417:Q1417"/>
    <mergeCell ref="A1568:C1568"/>
    <mergeCell ref="P1491:Q1491"/>
    <mergeCell ref="CS1426:CU1426"/>
    <mergeCell ref="A1426:D1426"/>
    <mergeCell ref="P1426:R1426"/>
    <mergeCell ref="AD1426:AF1426"/>
    <mergeCell ref="BF1426:BH1426"/>
    <mergeCell ref="J1636:K1636"/>
    <mergeCell ref="X1636:Y1636"/>
    <mergeCell ref="AL1636:AM1636"/>
    <mergeCell ref="AR1426:AT1426"/>
    <mergeCell ref="BI1426:BK1426"/>
    <mergeCell ref="BT1426:BV1426"/>
    <mergeCell ref="BW1426:BY1426"/>
    <mergeCell ref="CS1501:CU1501"/>
    <mergeCell ref="A1501:D1501"/>
    <mergeCell ref="P1501:R1501"/>
    <mergeCell ref="AD1501:AF1501"/>
    <mergeCell ref="AR1501:AT1501"/>
    <mergeCell ref="AL1483:AM1483"/>
    <mergeCell ref="J1486:K1486"/>
    <mergeCell ref="X1486:Y1486"/>
    <mergeCell ref="X1559:Y1559"/>
    <mergeCell ref="J1559:K1559"/>
    <mergeCell ref="J1560:K1560"/>
    <mergeCell ref="J1561:K1561"/>
    <mergeCell ref="X1483:Y1483"/>
    <mergeCell ref="AZ1483:BA1483"/>
    <mergeCell ref="X1484:Y1484"/>
    <mergeCell ref="A1490:C1490"/>
    <mergeCell ref="BF1501:BH1501"/>
    <mergeCell ref="AL1635:AM1635"/>
    <mergeCell ref="BT1501:BV1501"/>
    <mergeCell ref="AR1491:AS1491"/>
    <mergeCell ref="CV1784:CW1784"/>
    <mergeCell ref="J1719:K1719"/>
    <mergeCell ref="G1721:H1721"/>
    <mergeCell ref="G1726:I1726"/>
    <mergeCell ref="J1726:L1726"/>
    <mergeCell ref="P1717:Q1717"/>
    <mergeCell ref="P1718:Q1718"/>
    <mergeCell ref="X1719:Y1719"/>
    <mergeCell ref="AL1719:AM1719"/>
    <mergeCell ref="U1726:W1726"/>
    <mergeCell ref="AD1717:AE1717"/>
    <mergeCell ref="CK1726:CM1726"/>
    <mergeCell ref="BT1651:BV1651"/>
    <mergeCell ref="BW1651:BY1651"/>
    <mergeCell ref="CS1651:CU1651"/>
    <mergeCell ref="AR1651:AT1651"/>
    <mergeCell ref="AU1651:AW1651"/>
    <mergeCell ref="BF1651:BH1651"/>
    <mergeCell ref="AI1726:AK1726"/>
    <mergeCell ref="AL1726:AN1726"/>
    <mergeCell ref="AR1726:AT1726"/>
    <mergeCell ref="AU1726:AW1726"/>
    <mergeCell ref="AD1718:AE1718"/>
    <mergeCell ref="X1726:Z1726"/>
    <mergeCell ref="BW1726:BY1726"/>
    <mergeCell ref="P1651:R1651"/>
    <mergeCell ref="AD1651:AF1651"/>
    <mergeCell ref="AD1716:AE1716"/>
    <mergeCell ref="V2234:W2234"/>
    <mergeCell ref="AJ2234:AK2234"/>
    <mergeCell ref="V2235:W2235"/>
    <mergeCell ref="AJ2235:AK2235"/>
    <mergeCell ref="CV1785:CW1785"/>
    <mergeCell ref="CV1786:CW1786"/>
    <mergeCell ref="CV1794:CW1794"/>
    <mergeCell ref="CV1859:CW1859"/>
    <mergeCell ref="CV1860:CW1860"/>
    <mergeCell ref="CV1861:CW1861"/>
    <mergeCell ref="CV1869:CW1869"/>
    <mergeCell ref="CV1931:CW1931"/>
    <mergeCell ref="CV1932:CW1932"/>
    <mergeCell ref="CV1933:CW1933"/>
    <mergeCell ref="CH1801:CJ1801"/>
    <mergeCell ref="CK1801:CM1801"/>
    <mergeCell ref="CH1876:CJ1876"/>
    <mergeCell ref="CK1876:CM1876"/>
    <mergeCell ref="CV2083:CW2083"/>
    <mergeCell ref="CV2091:CW2091"/>
    <mergeCell ref="CV2156:CW2156"/>
    <mergeCell ref="CV2157:CW2157"/>
    <mergeCell ref="CV2158:CW2158"/>
    <mergeCell ref="CH1948:CJ1948"/>
    <mergeCell ref="CK1948:CM1948"/>
    <mergeCell ref="CH2023:CJ2023"/>
    <mergeCell ref="CK2023:CM2023"/>
    <mergeCell ref="CH2098:CJ2098"/>
    <mergeCell ref="CK2098:CM2098"/>
    <mergeCell ref="CV2166:CW2166"/>
    <mergeCell ref="CV2016:CW2016"/>
    <mergeCell ref="CV2081:CW2081"/>
    <mergeCell ref="BT2626:BV2626"/>
    <mergeCell ref="BW2626:BY2626"/>
    <mergeCell ref="BT2317:BV2317"/>
    <mergeCell ref="BT2389:BV2389"/>
    <mergeCell ref="BW2389:BY2389"/>
    <mergeCell ref="BT2460:BV2460"/>
    <mergeCell ref="BW2460:BY2460"/>
    <mergeCell ref="BT2531:BV2531"/>
    <mergeCell ref="BW2531:BY2531"/>
    <mergeCell ref="AL2023:AN2023"/>
    <mergeCell ref="AR2023:AT2023"/>
    <mergeCell ref="AU2023:AW2023"/>
    <mergeCell ref="BF2023:BH2023"/>
    <mergeCell ref="BT2023:BV2023"/>
    <mergeCell ref="BW2023:BY2023"/>
    <mergeCell ref="AU2098:AW2098"/>
    <mergeCell ref="BF2098:BH2098"/>
    <mergeCell ref="BT2098:BV2098"/>
    <mergeCell ref="BW2098:BY2098"/>
    <mergeCell ref="AL2098:AN2098"/>
    <mergeCell ref="AR2098:AT2098"/>
    <mergeCell ref="BT2173:BV2173"/>
    <mergeCell ref="BW2173:BY2173"/>
    <mergeCell ref="BT2245:BV2245"/>
    <mergeCell ref="BW2245:BY2245"/>
    <mergeCell ref="BW2317:BY2317"/>
    <mergeCell ref="CV1941:CW1941"/>
    <mergeCell ref="CV2006:CW2006"/>
    <mergeCell ref="CV2007:CW2007"/>
    <mergeCell ref="CV2008:CW2008"/>
    <mergeCell ref="G2023:I2023"/>
    <mergeCell ref="J2023:L2023"/>
    <mergeCell ref="U2023:W2023"/>
    <mergeCell ref="X2023:Z2023"/>
    <mergeCell ref="AI2023:AK2023"/>
    <mergeCell ref="AU2173:AW2173"/>
    <mergeCell ref="BF2173:BH2173"/>
    <mergeCell ref="H2173:J2173"/>
    <mergeCell ref="K2173:M2173"/>
    <mergeCell ref="V2173:X2173"/>
    <mergeCell ref="Y2173:AA2173"/>
    <mergeCell ref="AJ2173:AL2173"/>
    <mergeCell ref="AM2173:AO2173"/>
    <mergeCell ref="AR2173:AT2173"/>
    <mergeCell ref="G2098:I2098"/>
    <mergeCell ref="J2098:L2098"/>
    <mergeCell ref="U2098:W2098"/>
    <mergeCell ref="X2098:Z2098"/>
    <mergeCell ref="AI2098:AK2098"/>
    <mergeCell ref="CV2082:CW2082"/>
    <mergeCell ref="BW1948:BY1948"/>
    <mergeCell ref="V2236:W2236"/>
    <mergeCell ref="AJ2236:AK2236"/>
    <mergeCell ref="V2237:W2237"/>
    <mergeCell ref="AJ2237:AK2237"/>
    <mergeCell ref="AR2245:AT2245"/>
    <mergeCell ref="AU2245:AW2245"/>
    <mergeCell ref="BF2245:BH2245"/>
    <mergeCell ref="AR2317:AT2317"/>
    <mergeCell ref="AU2317:AW2317"/>
    <mergeCell ref="BF2317:BH2317"/>
    <mergeCell ref="AR2626:AT2626"/>
    <mergeCell ref="AU2626:AW2626"/>
    <mergeCell ref="BF2626:BH2626"/>
    <mergeCell ref="AU2531:AW2531"/>
    <mergeCell ref="BF2531:BH2531"/>
    <mergeCell ref="AR2389:AT2389"/>
    <mergeCell ref="AU2389:AW2389"/>
    <mergeCell ref="BF2389:BH2389"/>
    <mergeCell ref="AR2460:AT2460"/>
    <mergeCell ref="AU2460:AW2460"/>
    <mergeCell ref="BF2460:BH2460"/>
    <mergeCell ref="AR2531:AT2531"/>
    <mergeCell ref="AU1501:AW1501"/>
    <mergeCell ref="AL1494:AM1494"/>
    <mergeCell ref="AR1492:AS1492"/>
    <mergeCell ref="CS1576:CU1576"/>
    <mergeCell ref="A1566:C1566"/>
    <mergeCell ref="A1567:C1567"/>
    <mergeCell ref="P1567:Q1567"/>
    <mergeCell ref="AD1567:AE1567"/>
    <mergeCell ref="P1568:Q1568"/>
    <mergeCell ref="AD1568:AE1568"/>
    <mergeCell ref="G1571:H1571"/>
    <mergeCell ref="BW1576:BY1576"/>
    <mergeCell ref="A1576:D1576"/>
    <mergeCell ref="P1576:R1576"/>
    <mergeCell ref="AD1576:AF1576"/>
    <mergeCell ref="AR1576:AT1576"/>
    <mergeCell ref="AU1576:AW1576"/>
    <mergeCell ref="BF1576:BH1576"/>
    <mergeCell ref="P1492:Q1492"/>
    <mergeCell ref="BW1501:BY1501"/>
    <mergeCell ref="G1496:H1496"/>
    <mergeCell ref="G1497:H1497"/>
    <mergeCell ref="G1498:H1498"/>
    <mergeCell ref="G1499:H1499"/>
    <mergeCell ref="AL1559:AM1559"/>
    <mergeCell ref="AL1560:AM1560"/>
    <mergeCell ref="AL1561:AM1561"/>
    <mergeCell ref="AZ1484:BA1484"/>
    <mergeCell ref="BN1484:BO1484"/>
    <mergeCell ref="CC1484:CD1484"/>
    <mergeCell ref="AZ1485:BA1485"/>
    <mergeCell ref="AZ1486:BA1486"/>
    <mergeCell ref="J1569:K1569"/>
    <mergeCell ref="X1569:Y1569"/>
    <mergeCell ref="J1494:K1494"/>
    <mergeCell ref="BT1576:BV1576"/>
    <mergeCell ref="BF1726:BH1726"/>
    <mergeCell ref="BT1726:BV1726"/>
    <mergeCell ref="A1642:C1642"/>
    <mergeCell ref="A1643:C1643"/>
    <mergeCell ref="AD1643:AE1643"/>
    <mergeCell ref="P1642:Q1642"/>
    <mergeCell ref="P1643:Q1643"/>
    <mergeCell ref="AL1710:AM1710"/>
    <mergeCell ref="AL1711:AM1711"/>
    <mergeCell ref="J1709:K1709"/>
    <mergeCell ref="X1709:Y1709"/>
    <mergeCell ref="AL1709:AM1709"/>
    <mergeCell ref="J1710:K1710"/>
    <mergeCell ref="X1710:Y1710"/>
    <mergeCell ref="J1711:K1711"/>
    <mergeCell ref="P1566:Q1566"/>
    <mergeCell ref="AD1566:AE1566"/>
    <mergeCell ref="X1711:Y1711"/>
    <mergeCell ref="A1715:C1715"/>
    <mergeCell ref="P1715:Q1715"/>
    <mergeCell ref="AD1715:AE1715"/>
    <mergeCell ref="A1716:C1716"/>
    <mergeCell ref="P1716:Q1716"/>
    <mergeCell ref="BW1876:BY1876"/>
    <mergeCell ref="J1876:L1876"/>
    <mergeCell ref="U1876:W1876"/>
    <mergeCell ref="X1876:Z1876"/>
    <mergeCell ref="AI1876:AK1876"/>
    <mergeCell ref="AL1876:AN1876"/>
    <mergeCell ref="AR1876:AT1876"/>
    <mergeCell ref="J1801:L1801"/>
    <mergeCell ref="U1801:W1801"/>
    <mergeCell ref="BW1801:BY1801"/>
    <mergeCell ref="X1801:Z1801"/>
    <mergeCell ref="AI1801:AK1801"/>
    <mergeCell ref="AL1801:AN1801"/>
    <mergeCell ref="AR1801:AT1801"/>
    <mergeCell ref="AU1801:AW1801"/>
    <mergeCell ref="BF1801:BH1801"/>
    <mergeCell ref="BT1801:BV1801"/>
    <mergeCell ref="AL1644:AM1644"/>
    <mergeCell ref="J1644:K1644"/>
    <mergeCell ref="X1644:Y1644"/>
    <mergeCell ref="G1046:H1046"/>
    <mergeCell ref="G1047:H1047"/>
    <mergeCell ref="G1048:H1048"/>
    <mergeCell ref="G1049:H1049"/>
    <mergeCell ref="A1041:C1041"/>
    <mergeCell ref="A1043:C1043"/>
    <mergeCell ref="AU1876:AW1876"/>
    <mergeCell ref="AL1948:AN1948"/>
    <mergeCell ref="AR1948:AT1948"/>
    <mergeCell ref="AU1948:AW1948"/>
    <mergeCell ref="BF1948:BH1948"/>
    <mergeCell ref="BT1948:BV1948"/>
    <mergeCell ref="G1948:I1948"/>
    <mergeCell ref="J1948:L1948"/>
    <mergeCell ref="U1948:W1948"/>
    <mergeCell ref="X1948:Z1948"/>
    <mergeCell ref="AI1948:AK1948"/>
    <mergeCell ref="G1876:I1876"/>
    <mergeCell ref="A1717:C1717"/>
    <mergeCell ref="A1718:C1718"/>
    <mergeCell ref="A1651:D1651"/>
    <mergeCell ref="BF1876:BH1876"/>
    <mergeCell ref="BT1876:BV1876"/>
    <mergeCell ref="G1801:I1801"/>
    <mergeCell ref="A1493:C1493"/>
    <mergeCell ref="P1493:Q1493"/>
    <mergeCell ref="AD1493:AE1493"/>
    <mergeCell ref="AR1493:AS1493"/>
    <mergeCell ref="AD1642:AE1642"/>
    <mergeCell ref="DE1034:DF1034"/>
    <mergeCell ref="J1035:K1035"/>
    <mergeCell ref="X1035:Y1035"/>
    <mergeCell ref="AL1035:AM1035"/>
    <mergeCell ref="AZ1035:BA1035"/>
    <mergeCell ref="J1036:K1036"/>
    <mergeCell ref="X1036:Y1036"/>
    <mergeCell ref="AL1036:AM1036"/>
    <mergeCell ref="AZ1036:BA1036"/>
    <mergeCell ref="BN1035:BO1035"/>
    <mergeCell ref="BN1036:BO1036"/>
    <mergeCell ref="BF1040:BG1040"/>
    <mergeCell ref="BF1041:BG1041"/>
    <mergeCell ref="BF1042:BG1042"/>
    <mergeCell ref="BF1043:BG1043"/>
    <mergeCell ref="BN1044:BO1044"/>
    <mergeCell ref="CZ976:DB976"/>
    <mergeCell ref="J1033:K1033"/>
    <mergeCell ref="X1033:Y1033"/>
    <mergeCell ref="AL1033:AM1033"/>
    <mergeCell ref="AZ1033:BA1033"/>
    <mergeCell ref="J1034:K1034"/>
    <mergeCell ref="X1034:Y1034"/>
    <mergeCell ref="AL1034:AM1034"/>
    <mergeCell ref="AZ1034:BA1034"/>
    <mergeCell ref="CC1034:CD1034"/>
    <mergeCell ref="CQ1034:CR1034"/>
    <mergeCell ref="BU976:BW976"/>
    <mergeCell ref="BX976:BZ976"/>
    <mergeCell ref="CI976:CK976"/>
    <mergeCell ref="CL976:CN976"/>
    <mergeCell ref="CW976:CY976"/>
    <mergeCell ref="P1040:Q1040"/>
    <mergeCell ref="AD1040:AE1040"/>
    <mergeCell ref="A976:D976"/>
    <mergeCell ref="P976:R976"/>
    <mergeCell ref="AD976:AF976"/>
    <mergeCell ref="AR976:AT976"/>
    <mergeCell ref="AU976:AW976"/>
    <mergeCell ref="AR1040:AS1040"/>
    <mergeCell ref="A890:C890"/>
    <mergeCell ref="P890:Q890"/>
    <mergeCell ref="AD890:AE890"/>
    <mergeCell ref="AR890:AS890"/>
    <mergeCell ref="A1042:C1042"/>
    <mergeCell ref="P1042:Q1042"/>
    <mergeCell ref="AD1042:AE1042"/>
    <mergeCell ref="AR1042:AS1042"/>
    <mergeCell ref="A901:D901"/>
    <mergeCell ref="P901:R901"/>
    <mergeCell ref="AD901:AF901"/>
    <mergeCell ref="AR901:AT901"/>
    <mergeCell ref="A965:C965"/>
    <mergeCell ref="P965:Q965"/>
    <mergeCell ref="AD965:AE965"/>
    <mergeCell ref="AR965:AS965"/>
    <mergeCell ref="AR968:AS968"/>
    <mergeCell ref="CQ884:CR884"/>
    <mergeCell ref="J885:K885"/>
    <mergeCell ref="X885:Y885"/>
    <mergeCell ref="AL885:AM885"/>
    <mergeCell ref="AZ885:BA885"/>
    <mergeCell ref="BN885:BO885"/>
    <mergeCell ref="J886:K886"/>
    <mergeCell ref="X886:Y886"/>
    <mergeCell ref="AL886:AM886"/>
    <mergeCell ref="AZ886:BA886"/>
    <mergeCell ref="BU826:BW826"/>
    <mergeCell ref="BX826:BZ826"/>
    <mergeCell ref="CI826:CK826"/>
    <mergeCell ref="CL826:CN826"/>
    <mergeCell ref="J883:K883"/>
    <mergeCell ref="X883:Y883"/>
    <mergeCell ref="AL883:AM883"/>
    <mergeCell ref="AZ883:BA883"/>
    <mergeCell ref="BN883:BO883"/>
    <mergeCell ref="J884:K884"/>
    <mergeCell ref="X884:Y884"/>
    <mergeCell ref="AL884:AM884"/>
    <mergeCell ref="AZ884:BA884"/>
    <mergeCell ref="BN884:BO884"/>
    <mergeCell ref="CC884:CD884"/>
    <mergeCell ref="P826:R826"/>
    <mergeCell ref="AD826:AF826"/>
    <mergeCell ref="AR826:AT826"/>
    <mergeCell ref="CQ959:CR959"/>
    <mergeCell ref="J960:K960"/>
    <mergeCell ref="X960:Y960"/>
    <mergeCell ref="AL960:AM960"/>
    <mergeCell ref="AZ960:BA960"/>
    <mergeCell ref="BN960:BO960"/>
    <mergeCell ref="J961:K961"/>
    <mergeCell ref="X961:Y961"/>
    <mergeCell ref="AL961:AM961"/>
    <mergeCell ref="AZ961:BA961"/>
    <mergeCell ref="BN961:BO961"/>
    <mergeCell ref="BU901:BW901"/>
    <mergeCell ref="BX901:BZ901"/>
    <mergeCell ref="CI901:CK901"/>
    <mergeCell ref="CL901:CN901"/>
    <mergeCell ref="J958:K958"/>
    <mergeCell ref="X958:Y958"/>
    <mergeCell ref="AL958:AM958"/>
    <mergeCell ref="AZ958:BA958"/>
    <mergeCell ref="BN958:BO958"/>
    <mergeCell ref="J959:K959"/>
    <mergeCell ref="X959:Y959"/>
    <mergeCell ref="AL959:AM959"/>
    <mergeCell ref="AZ959:BA959"/>
    <mergeCell ref="BN959:BO959"/>
    <mergeCell ref="CC959:CD959"/>
    <mergeCell ref="BN808:BO808"/>
    <mergeCell ref="BF901:BH901"/>
    <mergeCell ref="A966:C966"/>
    <mergeCell ref="P966:Q966"/>
    <mergeCell ref="AD966:AE966"/>
    <mergeCell ref="AR966:AS966"/>
    <mergeCell ref="BF966:BG966"/>
    <mergeCell ref="BN969:BO969"/>
    <mergeCell ref="G971:H971"/>
    <mergeCell ref="G972:H972"/>
    <mergeCell ref="G973:H973"/>
    <mergeCell ref="G974:H974"/>
    <mergeCell ref="A967:C967"/>
    <mergeCell ref="P967:Q967"/>
    <mergeCell ref="AD967:AE967"/>
    <mergeCell ref="AR967:AS967"/>
    <mergeCell ref="BF967:BG967"/>
    <mergeCell ref="A968:C968"/>
    <mergeCell ref="P968:Q968"/>
    <mergeCell ref="AD968:AE968"/>
    <mergeCell ref="BF968:BG968"/>
    <mergeCell ref="A891:C891"/>
    <mergeCell ref="P891:Q891"/>
    <mergeCell ref="AD891:AE891"/>
    <mergeCell ref="AR891:AS891"/>
    <mergeCell ref="BF891:BG891"/>
    <mergeCell ref="A892:C892"/>
    <mergeCell ref="P892:Q892"/>
    <mergeCell ref="AD892:AE892"/>
    <mergeCell ref="AR892:AS892"/>
    <mergeCell ref="BF892:BG892"/>
    <mergeCell ref="A826:D826"/>
    <mergeCell ref="CC659:CD659"/>
    <mergeCell ref="CQ659:CR659"/>
    <mergeCell ref="A601:D601"/>
    <mergeCell ref="P601:R601"/>
    <mergeCell ref="AD601:AF601"/>
    <mergeCell ref="AR601:AT601"/>
    <mergeCell ref="AU601:AW601"/>
    <mergeCell ref="BF601:BH601"/>
    <mergeCell ref="BU601:BW601"/>
    <mergeCell ref="BX601:BZ601"/>
    <mergeCell ref="CI601:CK601"/>
    <mergeCell ref="CL601:CN601"/>
    <mergeCell ref="BF666:BG666"/>
    <mergeCell ref="J969:K969"/>
    <mergeCell ref="X969:Y969"/>
    <mergeCell ref="AL969:AM969"/>
    <mergeCell ref="AZ969:BA969"/>
    <mergeCell ref="BN658:BO658"/>
    <mergeCell ref="J659:K659"/>
    <mergeCell ref="X659:Y659"/>
    <mergeCell ref="AL659:AM659"/>
    <mergeCell ref="AZ659:BA659"/>
    <mergeCell ref="BN659:BO659"/>
    <mergeCell ref="BF965:BG965"/>
    <mergeCell ref="BF890:BG890"/>
    <mergeCell ref="BN886:BO886"/>
    <mergeCell ref="AU826:AW826"/>
    <mergeCell ref="BF826:BH826"/>
    <mergeCell ref="J808:K808"/>
    <mergeCell ref="X808:Y808"/>
    <mergeCell ref="AL808:AM808"/>
    <mergeCell ref="AZ808:BA808"/>
    <mergeCell ref="J658:K658"/>
    <mergeCell ref="X658:Y658"/>
    <mergeCell ref="AL658:AM658"/>
    <mergeCell ref="AZ658:BA658"/>
    <mergeCell ref="A668:C668"/>
    <mergeCell ref="P668:Q668"/>
    <mergeCell ref="AD668:AE668"/>
    <mergeCell ref="AR668:AS668"/>
    <mergeCell ref="BF668:BG668"/>
    <mergeCell ref="A665:C665"/>
    <mergeCell ref="P665:Q665"/>
    <mergeCell ref="AD665:AE665"/>
    <mergeCell ref="AR665:AS665"/>
    <mergeCell ref="BF665:BG665"/>
    <mergeCell ref="A666:C666"/>
    <mergeCell ref="P666:Q666"/>
    <mergeCell ref="AD666:AE666"/>
    <mergeCell ref="AR666:AS666"/>
    <mergeCell ref="A667:C667"/>
    <mergeCell ref="P667:Q667"/>
    <mergeCell ref="AD667:AE667"/>
    <mergeCell ref="AR667:AS667"/>
    <mergeCell ref="BF667:BG667"/>
    <mergeCell ref="G674:H674"/>
    <mergeCell ref="DE659:DF659"/>
    <mergeCell ref="J660:K660"/>
    <mergeCell ref="X660:Y660"/>
    <mergeCell ref="AL660:AM660"/>
    <mergeCell ref="AZ660:BA660"/>
    <mergeCell ref="BN660:BO660"/>
    <mergeCell ref="J508:K508"/>
    <mergeCell ref="X508:Y508"/>
    <mergeCell ref="AL508:AM508"/>
    <mergeCell ref="AZ508:BA508"/>
    <mergeCell ref="BN508:BO508"/>
    <mergeCell ref="J511:K511"/>
    <mergeCell ref="X511:Y511"/>
    <mergeCell ref="AL511:AM511"/>
    <mergeCell ref="AZ511:BA511"/>
    <mergeCell ref="BN511:BO511"/>
    <mergeCell ref="G672:H672"/>
    <mergeCell ref="G673:H673"/>
    <mergeCell ref="J661:K661"/>
    <mergeCell ref="X661:Y661"/>
    <mergeCell ref="AL661:AM661"/>
    <mergeCell ref="AZ661:BA661"/>
    <mergeCell ref="BN661:BO661"/>
    <mergeCell ref="J669:K669"/>
    <mergeCell ref="X669:Y669"/>
    <mergeCell ref="AL669:AM669"/>
    <mergeCell ref="AZ669:BA669"/>
    <mergeCell ref="BN669:BO669"/>
    <mergeCell ref="G671:H671"/>
    <mergeCell ref="CW601:CY601"/>
    <mergeCell ref="CZ601:DB601"/>
    <mergeCell ref="A376:D376"/>
    <mergeCell ref="P376:R376"/>
    <mergeCell ref="AD376:AF376"/>
    <mergeCell ref="AR376:AT376"/>
    <mergeCell ref="AU376:AW376"/>
    <mergeCell ref="BF376:BH376"/>
    <mergeCell ref="A440:C440"/>
    <mergeCell ref="P440:Q440"/>
    <mergeCell ref="AD440:AE440"/>
    <mergeCell ref="AR440:AS440"/>
    <mergeCell ref="BF440:BG440"/>
    <mergeCell ref="G524:H524"/>
    <mergeCell ref="J519:K519"/>
    <mergeCell ref="X519:Y519"/>
    <mergeCell ref="AL519:AM519"/>
    <mergeCell ref="AZ519:BA519"/>
    <mergeCell ref="A515:C515"/>
    <mergeCell ref="P515:Q515"/>
    <mergeCell ref="AD515:AE515"/>
    <mergeCell ref="AR515:AS515"/>
    <mergeCell ref="BF515:BG515"/>
    <mergeCell ref="A516:C516"/>
    <mergeCell ref="P516:Q516"/>
    <mergeCell ref="AD516:AE516"/>
    <mergeCell ref="AR516:AS516"/>
    <mergeCell ref="BF516:BG516"/>
    <mergeCell ref="G523:H523"/>
    <mergeCell ref="A451:D451"/>
    <mergeCell ref="P451:R451"/>
    <mergeCell ref="AD451:AF451"/>
    <mergeCell ref="AR451:AT451"/>
    <mergeCell ref="AU451:AW451"/>
    <mergeCell ref="A518:C518"/>
    <mergeCell ref="P518:Q518"/>
    <mergeCell ref="AD518:AE518"/>
    <mergeCell ref="AR518:AS518"/>
    <mergeCell ref="BF518:BG518"/>
    <mergeCell ref="X509:Y509"/>
    <mergeCell ref="AL509:AM509"/>
    <mergeCell ref="AZ509:BA509"/>
    <mergeCell ref="BN509:BO509"/>
    <mergeCell ref="A443:C443"/>
    <mergeCell ref="P443:Q443"/>
    <mergeCell ref="A517:C517"/>
    <mergeCell ref="P517:Q517"/>
    <mergeCell ref="AD443:AE443"/>
    <mergeCell ref="AR443:AS443"/>
    <mergeCell ref="BF443:BG443"/>
    <mergeCell ref="J509:K509"/>
    <mergeCell ref="BF451:BH451"/>
    <mergeCell ref="G449:H449"/>
    <mergeCell ref="J444:K444"/>
    <mergeCell ref="X444:Y444"/>
    <mergeCell ref="AL444:AM444"/>
    <mergeCell ref="AZ444:BA444"/>
    <mergeCell ref="BN444:BO444"/>
    <mergeCell ref="G446:H446"/>
    <mergeCell ref="G447:H447"/>
    <mergeCell ref="J510:K510"/>
    <mergeCell ref="X510:Y510"/>
    <mergeCell ref="AL510:AM510"/>
    <mergeCell ref="AZ510:BA510"/>
    <mergeCell ref="BN510:BO510"/>
    <mergeCell ref="X433:Y433"/>
    <mergeCell ref="AL433:AM433"/>
    <mergeCell ref="AZ433:BA433"/>
    <mergeCell ref="BN433:BO433"/>
    <mergeCell ref="J434:K434"/>
    <mergeCell ref="X434:Y434"/>
    <mergeCell ref="AL434:AM434"/>
    <mergeCell ref="AZ434:BA434"/>
    <mergeCell ref="BN434:BO434"/>
    <mergeCell ref="DE434:DF434"/>
    <mergeCell ref="BN519:BO519"/>
    <mergeCell ref="G521:H521"/>
    <mergeCell ref="G522:H522"/>
    <mergeCell ref="AD517:AE517"/>
    <mergeCell ref="AR517:AS517"/>
    <mergeCell ref="BF517:BG517"/>
    <mergeCell ref="CC509:CD509"/>
    <mergeCell ref="CQ509:CR509"/>
    <mergeCell ref="DE509:DF509"/>
    <mergeCell ref="CW451:CY451"/>
    <mergeCell ref="CZ451:DB451"/>
    <mergeCell ref="BU451:BW451"/>
    <mergeCell ref="BX451:BZ451"/>
    <mergeCell ref="CI451:CK451"/>
    <mergeCell ref="CL451:CN451"/>
    <mergeCell ref="G448:H448"/>
    <mergeCell ref="A441:C441"/>
    <mergeCell ref="P441:Q441"/>
    <mergeCell ref="AD441:AE441"/>
    <mergeCell ref="AR441:AS441"/>
    <mergeCell ref="BF441:BG441"/>
    <mergeCell ref="CC434:CD434"/>
    <mergeCell ref="CQ434:CR434"/>
    <mergeCell ref="A442:C442"/>
    <mergeCell ref="P442:Q442"/>
    <mergeCell ref="AD442:AE442"/>
    <mergeCell ref="AR442:AS442"/>
    <mergeCell ref="BF442:BG442"/>
    <mergeCell ref="DK376:DM376"/>
    <mergeCell ref="DN376:DP376"/>
    <mergeCell ref="DS434:DT434"/>
    <mergeCell ref="J435:K435"/>
    <mergeCell ref="X435:Y435"/>
    <mergeCell ref="AL435:AM435"/>
    <mergeCell ref="AZ435:BA435"/>
    <mergeCell ref="BN435:BO435"/>
    <mergeCell ref="J436:K436"/>
    <mergeCell ref="X436:Y436"/>
    <mergeCell ref="AL436:AM436"/>
    <mergeCell ref="AZ436:BA436"/>
    <mergeCell ref="BN436:BO436"/>
    <mergeCell ref="BU376:BW376"/>
    <mergeCell ref="BX376:BZ376"/>
    <mergeCell ref="CI376:CK376"/>
    <mergeCell ref="CL376:CN376"/>
    <mergeCell ref="CW376:CY376"/>
    <mergeCell ref="CZ376:DB376"/>
    <mergeCell ref="J433:K433"/>
    <mergeCell ref="J358:K358"/>
    <mergeCell ref="X358:Y358"/>
    <mergeCell ref="AL358:AM358"/>
    <mergeCell ref="AZ358:BA358"/>
    <mergeCell ref="BN358:BO358"/>
    <mergeCell ref="J359:K359"/>
    <mergeCell ref="X359:Y359"/>
    <mergeCell ref="AL359:AM359"/>
    <mergeCell ref="AZ359:BA359"/>
    <mergeCell ref="BN359:BO359"/>
    <mergeCell ref="CC359:CD359"/>
    <mergeCell ref="CQ359:CR359"/>
    <mergeCell ref="DE359:DF359"/>
    <mergeCell ref="DS359:DT359"/>
    <mergeCell ref="EV359:EW359"/>
    <mergeCell ref="J360:K360"/>
    <mergeCell ref="X360:Y360"/>
    <mergeCell ref="AL360:AM360"/>
    <mergeCell ref="AZ360:BA360"/>
    <mergeCell ref="BN360:BO360"/>
    <mergeCell ref="EV360:EW360"/>
    <mergeCell ref="EV358:EW358"/>
    <mergeCell ref="J361:K361"/>
    <mergeCell ref="X361:Y361"/>
    <mergeCell ref="AL361:AM361"/>
    <mergeCell ref="AZ361:BA361"/>
    <mergeCell ref="BN361:BO361"/>
    <mergeCell ref="EV361:EW361"/>
    <mergeCell ref="EG359:EH359"/>
    <mergeCell ref="A365:C365"/>
    <mergeCell ref="P365:Q365"/>
    <mergeCell ref="AD365:AE365"/>
    <mergeCell ref="AR365:AS365"/>
    <mergeCell ref="BF365:BG365"/>
    <mergeCell ref="EM365:EO365"/>
    <mergeCell ref="A366:C366"/>
    <mergeCell ref="P366:Q366"/>
    <mergeCell ref="AD366:AE366"/>
    <mergeCell ref="AR366:AS366"/>
    <mergeCell ref="BF366:BG366"/>
    <mergeCell ref="EM366:EO366"/>
    <mergeCell ref="G371:H371"/>
    <mergeCell ref="ES371:ET371"/>
    <mergeCell ref="G372:H372"/>
    <mergeCell ref="ES372:ET372"/>
    <mergeCell ref="G373:H373"/>
    <mergeCell ref="ES373:ET373"/>
    <mergeCell ref="G374:H374"/>
    <mergeCell ref="ES374:ET374"/>
    <mergeCell ref="A367:C367"/>
    <mergeCell ref="P367:Q367"/>
    <mergeCell ref="AD367:AE367"/>
    <mergeCell ref="AR367:AS367"/>
    <mergeCell ref="BF367:BG367"/>
    <mergeCell ref="EM367:EO367"/>
    <mergeCell ref="A368:C368"/>
    <mergeCell ref="P368:Q368"/>
    <mergeCell ref="AD368:AE368"/>
    <mergeCell ref="AR368:AS368"/>
    <mergeCell ref="BF368:BG368"/>
    <mergeCell ref="EM368:EO368"/>
    <mergeCell ref="J369:K369"/>
    <mergeCell ref="X369:Y369"/>
    <mergeCell ref="AL369:AM369"/>
    <mergeCell ref="AZ369:BA369"/>
    <mergeCell ref="BN369:BO369"/>
    <mergeCell ref="A151:D151"/>
    <mergeCell ref="P151:R151"/>
    <mergeCell ref="AD151:AF151"/>
    <mergeCell ref="AR151:AT151"/>
    <mergeCell ref="AU151:AW151"/>
    <mergeCell ref="BF151:BH151"/>
    <mergeCell ref="BU151:BW151"/>
    <mergeCell ref="BX151:BZ151"/>
    <mergeCell ref="CI151:CK151"/>
    <mergeCell ref="CL151:CN151"/>
    <mergeCell ref="CW151:CY151"/>
    <mergeCell ref="CZ151:DB151"/>
    <mergeCell ref="DK151:DM151"/>
    <mergeCell ref="DN151:DP151"/>
    <mergeCell ref="DY151:EA151"/>
    <mergeCell ref="EB151:ED151"/>
    <mergeCell ref="EM151:EP151"/>
    <mergeCell ref="J208:K208"/>
    <mergeCell ref="X208:Y208"/>
    <mergeCell ref="AL208:AM208"/>
    <mergeCell ref="AZ208:BA208"/>
    <mergeCell ref="BN208:BO208"/>
    <mergeCell ref="EV208:EW208"/>
    <mergeCell ref="J209:K209"/>
    <mergeCell ref="X209:Y209"/>
    <mergeCell ref="AL209:AM209"/>
    <mergeCell ref="AZ209:BA209"/>
    <mergeCell ref="BN209:BO209"/>
    <mergeCell ref="CC209:CD209"/>
    <mergeCell ref="CQ209:CR209"/>
    <mergeCell ref="DE209:DF209"/>
    <mergeCell ref="DS209:DT209"/>
    <mergeCell ref="EG209:EH209"/>
    <mergeCell ref="EV209:EW209"/>
    <mergeCell ref="J210:K210"/>
    <mergeCell ref="X210:Y210"/>
    <mergeCell ref="AL210:AM210"/>
    <mergeCell ref="AZ210:BA210"/>
    <mergeCell ref="BN210:BO210"/>
    <mergeCell ref="EV210:EW210"/>
    <mergeCell ref="J211:K211"/>
    <mergeCell ref="X211:Y211"/>
    <mergeCell ref="AL211:AM211"/>
    <mergeCell ref="AZ211:BA211"/>
    <mergeCell ref="BN211:BO211"/>
    <mergeCell ref="EV211:EW211"/>
    <mergeCell ref="A215:C215"/>
    <mergeCell ref="P215:Q215"/>
    <mergeCell ref="AD215:AE215"/>
    <mergeCell ref="AR215:AS215"/>
    <mergeCell ref="BF215:BG215"/>
    <mergeCell ref="EM215:EO215"/>
    <mergeCell ref="J219:K219"/>
    <mergeCell ref="X219:Y219"/>
    <mergeCell ref="AL219:AM219"/>
    <mergeCell ref="AZ219:BA219"/>
    <mergeCell ref="BN219:BO219"/>
    <mergeCell ref="EV219:EW219"/>
    <mergeCell ref="G221:H221"/>
    <mergeCell ref="ES221:ET221"/>
    <mergeCell ref="G222:H222"/>
    <mergeCell ref="ES222:ET222"/>
    <mergeCell ref="G223:H223"/>
    <mergeCell ref="ES223:ET223"/>
    <mergeCell ref="G224:H224"/>
    <mergeCell ref="ES224:ET224"/>
    <mergeCell ref="A216:C216"/>
    <mergeCell ref="P216:Q216"/>
    <mergeCell ref="AD216:AE216"/>
    <mergeCell ref="AR216:AS216"/>
    <mergeCell ref="BF216:BG216"/>
    <mergeCell ref="EM216:EO216"/>
    <mergeCell ref="A217:C217"/>
    <mergeCell ref="P217:Q217"/>
    <mergeCell ref="AD217:AE217"/>
    <mergeCell ref="AR217:AS217"/>
    <mergeCell ref="BF217:BG217"/>
    <mergeCell ref="EM217:EO217"/>
    <mergeCell ref="A218:C218"/>
    <mergeCell ref="P218:Q218"/>
    <mergeCell ref="AD218:AE218"/>
    <mergeCell ref="AR218:AS218"/>
    <mergeCell ref="BF218:BG218"/>
    <mergeCell ref="EM218:EO218"/>
    <mergeCell ref="CC134:CD134"/>
    <mergeCell ref="CQ134:CR134"/>
    <mergeCell ref="DE134:DF134"/>
    <mergeCell ref="DS134:DT134"/>
    <mergeCell ref="EG134:EH134"/>
    <mergeCell ref="A76:D76"/>
    <mergeCell ref="P76:R76"/>
    <mergeCell ref="AD76:AF76"/>
    <mergeCell ref="AR76:AT76"/>
    <mergeCell ref="AU76:AW76"/>
    <mergeCell ref="BF76:BH76"/>
    <mergeCell ref="BU76:BW76"/>
    <mergeCell ref="BX76:BZ76"/>
    <mergeCell ref="CI76:CK76"/>
    <mergeCell ref="CL76:CN76"/>
    <mergeCell ref="CW76:CY76"/>
    <mergeCell ref="CZ76:DB76"/>
    <mergeCell ref="DK76:DM76"/>
    <mergeCell ref="DN76:DP76"/>
    <mergeCell ref="DY76:EA76"/>
    <mergeCell ref="EB76:ED76"/>
    <mergeCell ref="J135:K135"/>
    <mergeCell ref="X135:Y135"/>
    <mergeCell ref="AL135:AM135"/>
    <mergeCell ref="AZ135:BA135"/>
    <mergeCell ref="BN135:BO135"/>
    <mergeCell ref="J136:K136"/>
    <mergeCell ref="X136:Y136"/>
    <mergeCell ref="AL136:AM136"/>
    <mergeCell ref="AZ136:BA136"/>
    <mergeCell ref="BN136:BO136"/>
    <mergeCell ref="A140:C140"/>
    <mergeCell ref="P140:Q140"/>
    <mergeCell ref="AD140:AE140"/>
    <mergeCell ref="AR140:AS140"/>
    <mergeCell ref="BF140:BG140"/>
    <mergeCell ref="J133:K133"/>
    <mergeCell ref="X133:Y133"/>
    <mergeCell ref="AL133:AM133"/>
    <mergeCell ref="AZ133:BA133"/>
    <mergeCell ref="BN133:BO133"/>
    <mergeCell ref="J134:K134"/>
    <mergeCell ref="X134:Y134"/>
    <mergeCell ref="AL134:AM134"/>
    <mergeCell ref="AZ134:BA134"/>
    <mergeCell ref="BN134:BO134"/>
    <mergeCell ref="J144:K144"/>
    <mergeCell ref="X144:Y144"/>
    <mergeCell ref="AL144:AM144"/>
    <mergeCell ref="AZ144:BA144"/>
    <mergeCell ref="BN144:BO144"/>
    <mergeCell ref="G146:H146"/>
    <mergeCell ref="G147:H147"/>
    <mergeCell ref="G148:H148"/>
    <mergeCell ref="G149:H149"/>
    <mergeCell ref="A141:C141"/>
    <mergeCell ref="P141:Q141"/>
    <mergeCell ref="AD141:AE141"/>
    <mergeCell ref="AR141:AS141"/>
    <mergeCell ref="BF141:BG141"/>
    <mergeCell ref="A142:C142"/>
    <mergeCell ref="P142:Q142"/>
    <mergeCell ref="AD142:AE142"/>
    <mergeCell ref="AR142:AS142"/>
    <mergeCell ref="BF142:BG142"/>
    <mergeCell ref="A143:C143"/>
    <mergeCell ref="P143:Q143"/>
    <mergeCell ref="AD143:AE143"/>
    <mergeCell ref="AR143:AS143"/>
    <mergeCell ref="BF143:BG143"/>
  </mergeCells>
  <phoneticPr fontId="21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浩一 坂本</dc:creator>
  <cp:keywords/>
  <dc:description/>
  <cp:lastModifiedBy>浩一 坂本</cp:lastModifiedBy>
  <cp:revision/>
  <dcterms:created xsi:type="dcterms:W3CDTF">2024-11-24T10:26:11Z</dcterms:created>
  <dcterms:modified xsi:type="dcterms:W3CDTF">2026-05-23T13:37:26Z</dcterms:modified>
  <cp:category/>
  <cp:contentStatus/>
</cp:coreProperties>
</file>